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5" firstSheet="5" activeTab="6"/>
  </bookViews>
  <sheets>
    <sheet name="Customer Names" sheetId="3" r:id="rId1"/>
    <sheet name="Medical Examinations" sheetId="2" r:id="rId2"/>
    <sheet name="Hospitalisation Details" sheetId="1" r:id="rId3"/>
    <sheet name="Healthcare" sheetId="6" r:id="rId4"/>
    <sheet name="Pivot Table" sheetId="7" r:id="rId5"/>
    <sheet name="Dashboard" sheetId="8" r:id="rId6"/>
    <sheet name="Project in stepwise" sheetId="5" r:id="rId7"/>
  </sheets>
  <definedNames>
    <definedName name="_xlnm._FilterDatabase" localSheetId="2" hidden="1">'Hospitalisation Details'!$A$1:$L$2344</definedName>
    <definedName name="_xlnm._FilterDatabase" localSheetId="1" hidden="1">'Medical Examinations'!$H$1:$H$2336</definedName>
  </definedNames>
  <calcPr calcId="162913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336" i="6" l="1"/>
  <c r="Q2336" i="6"/>
  <c r="P2336" i="6"/>
  <c r="O2336" i="6"/>
  <c r="N2336" i="6"/>
  <c r="K2336" i="6"/>
  <c r="J2336" i="6"/>
  <c r="I2336" i="6"/>
  <c r="H2336" i="6"/>
  <c r="G2336" i="6"/>
  <c r="F2336" i="6"/>
  <c r="E2336" i="6"/>
  <c r="D2336" i="6"/>
  <c r="C2336" i="6"/>
  <c r="B2336" i="6"/>
  <c r="R2335" i="6"/>
  <c r="Q2335" i="6"/>
  <c r="P2335" i="6"/>
  <c r="O2335" i="6"/>
  <c r="N2335" i="6"/>
  <c r="K2335" i="6"/>
  <c r="J2335" i="6"/>
  <c r="I2335" i="6"/>
  <c r="H2335" i="6"/>
  <c r="G2335" i="6"/>
  <c r="F2335" i="6"/>
  <c r="E2335" i="6"/>
  <c r="D2335" i="6"/>
  <c r="C2335" i="6"/>
  <c r="B2335" i="6"/>
  <c r="R2334" i="6"/>
  <c r="Q2334" i="6"/>
  <c r="P2334" i="6"/>
  <c r="O2334" i="6"/>
  <c r="N2334" i="6"/>
  <c r="K2334" i="6"/>
  <c r="J2334" i="6"/>
  <c r="I2334" i="6"/>
  <c r="H2334" i="6"/>
  <c r="G2334" i="6"/>
  <c r="F2334" i="6"/>
  <c r="E2334" i="6"/>
  <c r="D2334" i="6"/>
  <c r="C2334" i="6"/>
  <c r="B2334" i="6"/>
  <c r="R2333" i="6"/>
  <c r="Q2333" i="6"/>
  <c r="P2333" i="6"/>
  <c r="O2333" i="6"/>
  <c r="N2333" i="6"/>
  <c r="K2333" i="6"/>
  <c r="J2333" i="6"/>
  <c r="I2333" i="6"/>
  <c r="H2333" i="6"/>
  <c r="G2333" i="6"/>
  <c r="F2333" i="6"/>
  <c r="E2333" i="6"/>
  <c r="D2333" i="6"/>
  <c r="C2333" i="6"/>
  <c r="B2333" i="6"/>
  <c r="R2332" i="6"/>
  <c r="Q2332" i="6"/>
  <c r="P2332" i="6"/>
  <c r="O2332" i="6"/>
  <c r="N2332" i="6"/>
  <c r="K2332" i="6"/>
  <c r="J2332" i="6"/>
  <c r="I2332" i="6"/>
  <c r="H2332" i="6"/>
  <c r="G2332" i="6"/>
  <c r="F2332" i="6"/>
  <c r="E2332" i="6"/>
  <c r="D2332" i="6"/>
  <c r="C2332" i="6"/>
  <c r="B2332" i="6"/>
  <c r="R2331" i="6"/>
  <c r="Q2331" i="6"/>
  <c r="P2331" i="6"/>
  <c r="O2331" i="6"/>
  <c r="N2331" i="6"/>
  <c r="K2331" i="6"/>
  <c r="J2331" i="6"/>
  <c r="I2331" i="6"/>
  <c r="H2331" i="6"/>
  <c r="G2331" i="6"/>
  <c r="F2331" i="6"/>
  <c r="E2331" i="6"/>
  <c r="D2331" i="6"/>
  <c r="C2331" i="6"/>
  <c r="B2331" i="6"/>
  <c r="R2330" i="6"/>
  <c r="Q2330" i="6"/>
  <c r="P2330" i="6"/>
  <c r="O2330" i="6"/>
  <c r="N2330" i="6"/>
  <c r="K2330" i="6"/>
  <c r="J2330" i="6"/>
  <c r="I2330" i="6"/>
  <c r="H2330" i="6"/>
  <c r="G2330" i="6"/>
  <c r="F2330" i="6"/>
  <c r="E2330" i="6"/>
  <c r="D2330" i="6"/>
  <c r="C2330" i="6"/>
  <c r="B2330" i="6"/>
  <c r="R2329" i="6"/>
  <c r="Q2329" i="6"/>
  <c r="P2329" i="6"/>
  <c r="O2329" i="6"/>
  <c r="N2329" i="6"/>
  <c r="K2329" i="6"/>
  <c r="J2329" i="6"/>
  <c r="I2329" i="6"/>
  <c r="H2329" i="6"/>
  <c r="G2329" i="6"/>
  <c r="F2329" i="6"/>
  <c r="E2329" i="6"/>
  <c r="D2329" i="6"/>
  <c r="C2329" i="6"/>
  <c r="B2329" i="6"/>
  <c r="R2328" i="6"/>
  <c r="Q2328" i="6"/>
  <c r="P2328" i="6"/>
  <c r="O2328" i="6"/>
  <c r="N2328" i="6"/>
  <c r="K2328" i="6"/>
  <c r="J2328" i="6"/>
  <c r="I2328" i="6"/>
  <c r="H2328" i="6"/>
  <c r="G2328" i="6"/>
  <c r="F2328" i="6"/>
  <c r="E2328" i="6"/>
  <c r="D2328" i="6"/>
  <c r="C2328" i="6"/>
  <c r="B2328" i="6"/>
  <c r="R2327" i="6"/>
  <c r="Q2327" i="6"/>
  <c r="P2327" i="6"/>
  <c r="O2327" i="6"/>
  <c r="N2327" i="6"/>
  <c r="K2327" i="6"/>
  <c r="J2327" i="6"/>
  <c r="I2327" i="6"/>
  <c r="H2327" i="6"/>
  <c r="G2327" i="6"/>
  <c r="F2327" i="6"/>
  <c r="E2327" i="6"/>
  <c r="D2327" i="6"/>
  <c r="C2327" i="6"/>
  <c r="B2327" i="6"/>
  <c r="R2326" i="6"/>
  <c r="Q2326" i="6"/>
  <c r="P2326" i="6"/>
  <c r="O2326" i="6"/>
  <c r="N2326" i="6"/>
  <c r="K2326" i="6"/>
  <c r="J2326" i="6"/>
  <c r="I2326" i="6"/>
  <c r="H2326" i="6"/>
  <c r="G2326" i="6"/>
  <c r="F2326" i="6"/>
  <c r="E2326" i="6"/>
  <c r="D2326" i="6"/>
  <c r="C2326" i="6"/>
  <c r="B2326" i="6"/>
  <c r="R2325" i="6"/>
  <c r="Q2325" i="6"/>
  <c r="P2325" i="6"/>
  <c r="O2325" i="6"/>
  <c r="N2325" i="6"/>
  <c r="K2325" i="6"/>
  <c r="J2325" i="6"/>
  <c r="I2325" i="6"/>
  <c r="H2325" i="6"/>
  <c r="G2325" i="6"/>
  <c r="F2325" i="6"/>
  <c r="E2325" i="6"/>
  <c r="D2325" i="6"/>
  <c r="C2325" i="6"/>
  <c r="B2325" i="6"/>
  <c r="R2324" i="6"/>
  <c r="Q2324" i="6"/>
  <c r="P2324" i="6"/>
  <c r="O2324" i="6"/>
  <c r="N2324" i="6"/>
  <c r="K2324" i="6"/>
  <c r="J2324" i="6"/>
  <c r="I2324" i="6"/>
  <c r="H2324" i="6"/>
  <c r="G2324" i="6"/>
  <c r="F2324" i="6"/>
  <c r="E2324" i="6"/>
  <c r="D2324" i="6"/>
  <c r="C2324" i="6"/>
  <c r="B2324" i="6"/>
  <c r="R2323" i="6"/>
  <c r="Q2323" i="6"/>
  <c r="P2323" i="6"/>
  <c r="O2323" i="6"/>
  <c r="N2323" i="6"/>
  <c r="K2323" i="6"/>
  <c r="J2323" i="6"/>
  <c r="I2323" i="6"/>
  <c r="H2323" i="6"/>
  <c r="G2323" i="6"/>
  <c r="F2323" i="6"/>
  <c r="E2323" i="6"/>
  <c r="D2323" i="6"/>
  <c r="C2323" i="6"/>
  <c r="B2323" i="6"/>
  <c r="R2322" i="6"/>
  <c r="Q2322" i="6"/>
  <c r="P2322" i="6"/>
  <c r="O2322" i="6"/>
  <c r="N2322" i="6"/>
  <c r="K2322" i="6"/>
  <c r="J2322" i="6"/>
  <c r="I2322" i="6"/>
  <c r="H2322" i="6"/>
  <c r="G2322" i="6"/>
  <c r="F2322" i="6"/>
  <c r="E2322" i="6"/>
  <c r="D2322" i="6"/>
  <c r="C2322" i="6"/>
  <c r="B2322" i="6"/>
  <c r="R2321" i="6"/>
  <c r="Q2321" i="6"/>
  <c r="P2321" i="6"/>
  <c r="O2321" i="6"/>
  <c r="N2321" i="6"/>
  <c r="K2321" i="6"/>
  <c r="J2321" i="6"/>
  <c r="I2321" i="6"/>
  <c r="H2321" i="6"/>
  <c r="G2321" i="6"/>
  <c r="F2321" i="6"/>
  <c r="E2321" i="6"/>
  <c r="D2321" i="6"/>
  <c r="C2321" i="6"/>
  <c r="B2321" i="6"/>
  <c r="R2320" i="6"/>
  <c r="Q2320" i="6"/>
  <c r="P2320" i="6"/>
  <c r="O2320" i="6"/>
  <c r="N2320" i="6"/>
  <c r="K2320" i="6"/>
  <c r="J2320" i="6"/>
  <c r="I2320" i="6"/>
  <c r="H2320" i="6"/>
  <c r="G2320" i="6"/>
  <c r="F2320" i="6"/>
  <c r="E2320" i="6"/>
  <c r="D2320" i="6"/>
  <c r="C2320" i="6"/>
  <c r="B2320" i="6"/>
  <c r="R2319" i="6"/>
  <c r="Q2319" i="6"/>
  <c r="P2319" i="6"/>
  <c r="O2319" i="6"/>
  <c r="N2319" i="6"/>
  <c r="K2319" i="6"/>
  <c r="J2319" i="6"/>
  <c r="I2319" i="6"/>
  <c r="H2319" i="6"/>
  <c r="G2319" i="6"/>
  <c r="F2319" i="6"/>
  <c r="E2319" i="6"/>
  <c r="D2319" i="6"/>
  <c r="C2319" i="6"/>
  <c r="B2319" i="6"/>
  <c r="R2318" i="6"/>
  <c r="Q2318" i="6"/>
  <c r="P2318" i="6"/>
  <c r="O2318" i="6"/>
  <c r="N2318" i="6"/>
  <c r="K2318" i="6"/>
  <c r="J2318" i="6"/>
  <c r="I2318" i="6"/>
  <c r="H2318" i="6"/>
  <c r="G2318" i="6"/>
  <c r="F2318" i="6"/>
  <c r="E2318" i="6"/>
  <c r="D2318" i="6"/>
  <c r="C2318" i="6"/>
  <c r="B2318" i="6"/>
  <c r="R2317" i="6"/>
  <c r="Q2317" i="6"/>
  <c r="P2317" i="6"/>
  <c r="O2317" i="6"/>
  <c r="N2317" i="6"/>
  <c r="K2317" i="6"/>
  <c r="J2317" i="6"/>
  <c r="I2317" i="6"/>
  <c r="H2317" i="6"/>
  <c r="G2317" i="6"/>
  <c r="F2317" i="6"/>
  <c r="E2317" i="6"/>
  <c r="D2317" i="6"/>
  <c r="C2317" i="6"/>
  <c r="B2317" i="6"/>
  <c r="R2316" i="6"/>
  <c r="Q2316" i="6"/>
  <c r="P2316" i="6"/>
  <c r="O2316" i="6"/>
  <c r="N2316" i="6"/>
  <c r="K2316" i="6"/>
  <c r="J2316" i="6"/>
  <c r="I2316" i="6"/>
  <c r="H2316" i="6"/>
  <c r="G2316" i="6"/>
  <c r="F2316" i="6"/>
  <c r="E2316" i="6"/>
  <c r="D2316" i="6"/>
  <c r="C2316" i="6"/>
  <c r="B2316" i="6"/>
  <c r="R2315" i="6"/>
  <c r="Q2315" i="6"/>
  <c r="P2315" i="6"/>
  <c r="O2315" i="6"/>
  <c r="N2315" i="6"/>
  <c r="K2315" i="6"/>
  <c r="J2315" i="6"/>
  <c r="I2315" i="6"/>
  <c r="H2315" i="6"/>
  <c r="G2315" i="6"/>
  <c r="F2315" i="6"/>
  <c r="E2315" i="6"/>
  <c r="D2315" i="6"/>
  <c r="C2315" i="6"/>
  <c r="B2315" i="6"/>
  <c r="R2314" i="6"/>
  <c r="Q2314" i="6"/>
  <c r="P2314" i="6"/>
  <c r="O2314" i="6"/>
  <c r="N2314" i="6"/>
  <c r="K2314" i="6"/>
  <c r="J2314" i="6"/>
  <c r="I2314" i="6"/>
  <c r="H2314" i="6"/>
  <c r="G2314" i="6"/>
  <c r="F2314" i="6"/>
  <c r="E2314" i="6"/>
  <c r="D2314" i="6"/>
  <c r="C2314" i="6"/>
  <c r="B2314" i="6"/>
  <c r="R2313" i="6"/>
  <c r="Q2313" i="6"/>
  <c r="P2313" i="6"/>
  <c r="O2313" i="6"/>
  <c r="N2313" i="6"/>
  <c r="K2313" i="6"/>
  <c r="J2313" i="6"/>
  <c r="I2313" i="6"/>
  <c r="H2313" i="6"/>
  <c r="G2313" i="6"/>
  <c r="F2313" i="6"/>
  <c r="E2313" i="6"/>
  <c r="D2313" i="6"/>
  <c r="C2313" i="6"/>
  <c r="B2313" i="6"/>
  <c r="R2312" i="6"/>
  <c r="Q2312" i="6"/>
  <c r="P2312" i="6"/>
  <c r="O2312" i="6"/>
  <c r="N2312" i="6"/>
  <c r="K2312" i="6"/>
  <c r="J2312" i="6"/>
  <c r="I2312" i="6"/>
  <c r="H2312" i="6"/>
  <c r="G2312" i="6"/>
  <c r="F2312" i="6"/>
  <c r="E2312" i="6"/>
  <c r="D2312" i="6"/>
  <c r="C2312" i="6"/>
  <c r="B2312" i="6"/>
  <c r="R2311" i="6"/>
  <c r="Q2311" i="6"/>
  <c r="P2311" i="6"/>
  <c r="O2311" i="6"/>
  <c r="N2311" i="6"/>
  <c r="K2311" i="6"/>
  <c r="J2311" i="6"/>
  <c r="I2311" i="6"/>
  <c r="H2311" i="6"/>
  <c r="G2311" i="6"/>
  <c r="F2311" i="6"/>
  <c r="E2311" i="6"/>
  <c r="D2311" i="6"/>
  <c r="C2311" i="6"/>
  <c r="B2311" i="6"/>
  <c r="R2310" i="6"/>
  <c r="Q2310" i="6"/>
  <c r="P2310" i="6"/>
  <c r="O2310" i="6"/>
  <c r="N2310" i="6"/>
  <c r="K2310" i="6"/>
  <c r="J2310" i="6"/>
  <c r="I2310" i="6"/>
  <c r="H2310" i="6"/>
  <c r="G2310" i="6"/>
  <c r="F2310" i="6"/>
  <c r="E2310" i="6"/>
  <c r="D2310" i="6"/>
  <c r="C2310" i="6"/>
  <c r="B2310" i="6"/>
  <c r="R2309" i="6"/>
  <c r="Q2309" i="6"/>
  <c r="P2309" i="6"/>
  <c r="O2309" i="6"/>
  <c r="N2309" i="6"/>
  <c r="K2309" i="6"/>
  <c r="J2309" i="6"/>
  <c r="I2309" i="6"/>
  <c r="H2309" i="6"/>
  <c r="G2309" i="6"/>
  <c r="F2309" i="6"/>
  <c r="E2309" i="6"/>
  <c r="D2309" i="6"/>
  <c r="C2309" i="6"/>
  <c r="B2309" i="6"/>
  <c r="R2308" i="6"/>
  <c r="Q2308" i="6"/>
  <c r="P2308" i="6"/>
  <c r="O2308" i="6"/>
  <c r="N2308" i="6"/>
  <c r="K2308" i="6"/>
  <c r="J2308" i="6"/>
  <c r="I2308" i="6"/>
  <c r="H2308" i="6"/>
  <c r="G2308" i="6"/>
  <c r="F2308" i="6"/>
  <c r="E2308" i="6"/>
  <c r="D2308" i="6"/>
  <c r="C2308" i="6"/>
  <c r="B2308" i="6"/>
  <c r="R2307" i="6"/>
  <c r="Q2307" i="6"/>
  <c r="P2307" i="6"/>
  <c r="O2307" i="6"/>
  <c r="N2307" i="6"/>
  <c r="K2307" i="6"/>
  <c r="J2307" i="6"/>
  <c r="I2307" i="6"/>
  <c r="H2307" i="6"/>
  <c r="G2307" i="6"/>
  <c r="F2307" i="6"/>
  <c r="E2307" i="6"/>
  <c r="D2307" i="6"/>
  <c r="C2307" i="6"/>
  <c r="B2307" i="6"/>
  <c r="R2306" i="6"/>
  <c r="Q2306" i="6"/>
  <c r="P2306" i="6"/>
  <c r="O2306" i="6"/>
  <c r="N2306" i="6"/>
  <c r="K2306" i="6"/>
  <c r="J2306" i="6"/>
  <c r="I2306" i="6"/>
  <c r="H2306" i="6"/>
  <c r="G2306" i="6"/>
  <c r="F2306" i="6"/>
  <c r="E2306" i="6"/>
  <c r="D2306" i="6"/>
  <c r="C2306" i="6"/>
  <c r="B2306" i="6"/>
  <c r="R2305" i="6"/>
  <c r="Q2305" i="6"/>
  <c r="P2305" i="6"/>
  <c r="O2305" i="6"/>
  <c r="N2305" i="6"/>
  <c r="K2305" i="6"/>
  <c r="J2305" i="6"/>
  <c r="I2305" i="6"/>
  <c r="H2305" i="6"/>
  <c r="G2305" i="6"/>
  <c r="F2305" i="6"/>
  <c r="E2305" i="6"/>
  <c r="D2305" i="6"/>
  <c r="C2305" i="6"/>
  <c r="B2305" i="6"/>
  <c r="R2304" i="6"/>
  <c r="Q2304" i="6"/>
  <c r="P2304" i="6"/>
  <c r="O2304" i="6"/>
  <c r="N2304" i="6"/>
  <c r="K2304" i="6"/>
  <c r="J2304" i="6"/>
  <c r="I2304" i="6"/>
  <c r="H2304" i="6"/>
  <c r="G2304" i="6"/>
  <c r="F2304" i="6"/>
  <c r="E2304" i="6"/>
  <c r="D2304" i="6"/>
  <c r="C2304" i="6"/>
  <c r="B2304" i="6"/>
  <c r="R2303" i="6"/>
  <c r="Q2303" i="6"/>
  <c r="P2303" i="6"/>
  <c r="O2303" i="6"/>
  <c r="N2303" i="6"/>
  <c r="K2303" i="6"/>
  <c r="J2303" i="6"/>
  <c r="I2303" i="6"/>
  <c r="H2303" i="6"/>
  <c r="G2303" i="6"/>
  <c r="F2303" i="6"/>
  <c r="E2303" i="6"/>
  <c r="D2303" i="6"/>
  <c r="C2303" i="6"/>
  <c r="B2303" i="6"/>
  <c r="R2302" i="6"/>
  <c r="Q2302" i="6"/>
  <c r="P2302" i="6"/>
  <c r="O2302" i="6"/>
  <c r="N2302" i="6"/>
  <c r="K2302" i="6"/>
  <c r="J2302" i="6"/>
  <c r="I2302" i="6"/>
  <c r="H2302" i="6"/>
  <c r="G2302" i="6"/>
  <c r="F2302" i="6"/>
  <c r="E2302" i="6"/>
  <c r="D2302" i="6"/>
  <c r="C2302" i="6"/>
  <c r="B2302" i="6"/>
  <c r="R2301" i="6"/>
  <c r="Q2301" i="6"/>
  <c r="P2301" i="6"/>
  <c r="O2301" i="6"/>
  <c r="N2301" i="6"/>
  <c r="K2301" i="6"/>
  <c r="J2301" i="6"/>
  <c r="I2301" i="6"/>
  <c r="H2301" i="6"/>
  <c r="G2301" i="6"/>
  <c r="F2301" i="6"/>
  <c r="E2301" i="6"/>
  <c r="D2301" i="6"/>
  <c r="C2301" i="6"/>
  <c r="B2301" i="6"/>
  <c r="R2300" i="6"/>
  <c r="Q2300" i="6"/>
  <c r="P2300" i="6"/>
  <c r="O2300" i="6"/>
  <c r="N2300" i="6"/>
  <c r="K2300" i="6"/>
  <c r="J2300" i="6"/>
  <c r="I2300" i="6"/>
  <c r="H2300" i="6"/>
  <c r="G2300" i="6"/>
  <c r="F2300" i="6"/>
  <c r="E2300" i="6"/>
  <c r="D2300" i="6"/>
  <c r="C2300" i="6"/>
  <c r="B2300" i="6"/>
  <c r="R2299" i="6"/>
  <c r="Q2299" i="6"/>
  <c r="P2299" i="6"/>
  <c r="O2299" i="6"/>
  <c r="N2299" i="6"/>
  <c r="K2299" i="6"/>
  <c r="J2299" i="6"/>
  <c r="I2299" i="6"/>
  <c r="H2299" i="6"/>
  <c r="G2299" i="6"/>
  <c r="F2299" i="6"/>
  <c r="E2299" i="6"/>
  <c r="D2299" i="6"/>
  <c r="C2299" i="6"/>
  <c r="B2299" i="6"/>
  <c r="R2298" i="6"/>
  <c r="Q2298" i="6"/>
  <c r="P2298" i="6"/>
  <c r="O2298" i="6"/>
  <c r="N2298" i="6"/>
  <c r="K2298" i="6"/>
  <c r="J2298" i="6"/>
  <c r="I2298" i="6"/>
  <c r="H2298" i="6"/>
  <c r="G2298" i="6"/>
  <c r="F2298" i="6"/>
  <c r="E2298" i="6"/>
  <c r="D2298" i="6"/>
  <c r="C2298" i="6"/>
  <c r="B2298" i="6"/>
  <c r="R2297" i="6"/>
  <c r="Q2297" i="6"/>
  <c r="P2297" i="6"/>
  <c r="O2297" i="6"/>
  <c r="N2297" i="6"/>
  <c r="K2297" i="6"/>
  <c r="J2297" i="6"/>
  <c r="I2297" i="6"/>
  <c r="H2297" i="6"/>
  <c r="G2297" i="6"/>
  <c r="F2297" i="6"/>
  <c r="E2297" i="6"/>
  <c r="D2297" i="6"/>
  <c r="C2297" i="6"/>
  <c r="B2297" i="6"/>
  <c r="R2296" i="6"/>
  <c r="Q2296" i="6"/>
  <c r="P2296" i="6"/>
  <c r="O2296" i="6"/>
  <c r="N2296" i="6"/>
  <c r="K2296" i="6"/>
  <c r="J2296" i="6"/>
  <c r="I2296" i="6"/>
  <c r="H2296" i="6"/>
  <c r="G2296" i="6"/>
  <c r="F2296" i="6"/>
  <c r="E2296" i="6"/>
  <c r="D2296" i="6"/>
  <c r="C2296" i="6"/>
  <c r="B2296" i="6"/>
  <c r="R2295" i="6"/>
  <c r="Q2295" i="6"/>
  <c r="P2295" i="6"/>
  <c r="O2295" i="6"/>
  <c r="N2295" i="6"/>
  <c r="K2295" i="6"/>
  <c r="J2295" i="6"/>
  <c r="I2295" i="6"/>
  <c r="H2295" i="6"/>
  <c r="G2295" i="6"/>
  <c r="F2295" i="6"/>
  <c r="E2295" i="6"/>
  <c r="D2295" i="6"/>
  <c r="C2295" i="6"/>
  <c r="B2295" i="6"/>
  <c r="R2294" i="6"/>
  <c r="Q2294" i="6"/>
  <c r="P2294" i="6"/>
  <c r="O2294" i="6"/>
  <c r="N2294" i="6"/>
  <c r="K2294" i="6"/>
  <c r="J2294" i="6"/>
  <c r="I2294" i="6"/>
  <c r="H2294" i="6"/>
  <c r="G2294" i="6"/>
  <c r="F2294" i="6"/>
  <c r="E2294" i="6"/>
  <c r="D2294" i="6"/>
  <c r="C2294" i="6"/>
  <c r="B2294" i="6"/>
  <c r="R2293" i="6"/>
  <c r="Q2293" i="6"/>
  <c r="P2293" i="6"/>
  <c r="O2293" i="6"/>
  <c r="N2293" i="6"/>
  <c r="K2293" i="6"/>
  <c r="J2293" i="6"/>
  <c r="I2293" i="6"/>
  <c r="H2293" i="6"/>
  <c r="G2293" i="6"/>
  <c r="F2293" i="6"/>
  <c r="E2293" i="6"/>
  <c r="D2293" i="6"/>
  <c r="C2293" i="6"/>
  <c r="B2293" i="6"/>
  <c r="R2292" i="6"/>
  <c r="Q2292" i="6"/>
  <c r="P2292" i="6"/>
  <c r="O2292" i="6"/>
  <c r="N2292" i="6"/>
  <c r="K2292" i="6"/>
  <c r="J2292" i="6"/>
  <c r="I2292" i="6"/>
  <c r="H2292" i="6"/>
  <c r="G2292" i="6"/>
  <c r="F2292" i="6"/>
  <c r="E2292" i="6"/>
  <c r="D2292" i="6"/>
  <c r="C2292" i="6"/>
  <c r="B2292" i="6"/>
  <c r="R2291" i="6"/>
  <c r="Q2291" i="6"/>
  <c r="P2291" i="6"/>
  <c r="O2291" i="6"/>
  <c r="N2291" i="6"/>
  <c r="K2291" i="6"/>
  <c r="J2291" i="6"/>
  <c r="I2291" i="6"/>
  <c r="H2291" i="6"/>
  <c r="G2291" i="6"/>
  <c r="F2291" i="6"/>
  <c r="E2291" i="6"/>
  <c r="D2291" i="6"/>
  <c r="C2291" i="6"/>
  <c r="B2291" i="6"/>
  <c r="R2290" i="6"/>
  <c r="Q2290" i="6"/>
  <c r="P2290" i="6"/>
  <c r="O2290" i="6"/>
  <c r="N2290" i="6"/>
  <c r="K2290" i="6"/>
  <c r="J2290" i="6"/>
  <c r="I2290" i="6"/>
  <c r="H2290" i="6"/>
  <c r="G2290" i="6"/>
  <c r="F2290" i="6"/>
  <c r="E2290" i="6"/>
  <c r="D2290" i="6"/>
  <c r="C2290" i="6"/>
  <c r="B2290" i="6"/>
  <c r="R2289" i="6"/>
  <c r="Q2289" i="6"/>
  <c r="P2289" i="6"/>
  <c r="O2289" i="6"/>
  <c r="N2289" i="6"/>
  <c r="K2289" i="6"/>
  <c r="J2289" i="6"/>
  <c r="I2289" i="6"/>
  <c r="H2289" i="6"/>
  <c r="G2289" i="6"/>
  <c r="F2289" i="6"/>
  <c r="E2289" i="6"/>
  <c r="D2289" i="6"/>
  <c r="C2289" i="6"/>
  <c r="B2289" i="6"/>
  <c r="R2288" i="6"/>
  <c r="Q2288" i="6"/>
  <c r="P2288" i="6"/>
  <c r="O2288" i="6"/>
  <c r="N2288" i="6"/>
  <c r="K2288" i="6"/>
  <c r="J2288" i="6"/>
  <c r="I2288" i="6"/>
  <c r="H2288" i="6"/>
  <c r="G2288" i="6"/>
  <c r="F2288" i="6"/>
  <c r="E2288" i="6"/>
  <c r="D2288" i="6"/>
  <c r="C2288" i="6"/>
  <c r="B2288" i="6"/>
  <c r="R2287" i="6"/>
  <c r="Q2287" i="6"/>
  <c r="P2287" i="6"/>
  <c r="O2287" i="6"/>
  <c r="N2287" i="6"/>
  <c r="K2287" i="6"/>
  <c r="J2287" i="6"/>
  <c r="I2287" i="6"/>
  <c r="H2287" i="6"/>
  <c r="G2287" i="6"/>
  <c r="F2287" i="6"/>
  <c r="E2287" i="6"/>
  <c r="D2287" i="6"/>
  <c r="C2287" i="6"/>
  <c r="B2287" i="6"/>
  <c r="R2286" i="6"/>
  <c r="Q2286" i="6"/>
  <c r="P2286" i="6"/>
  <c r="O2286" i="6"/>
  <c r="N2286" i="6"/>
  <c r="K2286" i="6"/>
  <c r="J2286" i="6"/>
  <c r="I2286" i="6"/>
  <c r="H2286" i="6"/>
  <c r="G2286" i="6"/>
  <c r="F2286" i="6"/>
  <c r="E2286" i="6"/>
  <c r="D2286" i="6"/>
  <c r="C2286" i="6"/>
  <c r="B2286" i="6"/>
  <c r="R2285" i="6"/>
  <c r="Q2285" i="6"/>
  <c r="P2285" i="6"/>
  <c r="O2285" i="6"/>
  <c r="N2285" i="6"/>
  <c r="K2285" i="6"/>
  <c r="J2285" i="6"/>
  <c r="I2285" i="6"/>
  <c r="H2285" i="6"/>
  <c r="G2285" i="6"/>
  <c r="F2285" i="6"/>
  <c r="E2285" i="6"/>
  <c r="D2285" i="6"/>
  <c r="C2285" i="6"/>
  <c r="B2285" i="6"/>
  <c r="R2284" i="6"/>
  <c r="Q2284" i="6"/>
  <c r="P2284" i="6"/>
  <c r="O2284" i="6"/>
  <c r="N2284" i="6"/>
  <c r="K2284" i="6"/>
  <c r="J2284" i="6"/>
  <c r="I2284" i="6"/>
  <c r="H2284" i="6"/>
  <c r="G2284" i="6"/>
  <c r="F2284" i="6"/>
  <c r="E2284" i="6"/>
  <c r="D2284" i="6"/>
  <c r="C2284" i="6"/>
  <c r="B2284" i="6"/>
  <c r="R2283" i="6"/>
  <c r="Q2283" i="6"/>
  <c r="P2283" i="6"/>
  <c r="O2283" i="6"/>
  <c r="N2283" i="6"/>
  <c r="K2283" i="6"/>
  <c r="J2283" i="6"/>
  <c r="I2283" i="6"/>
  <c r="H2283" i="6"/>
  <c r="G2283" i="6"/>
  <c r="F2283" i="6"/>
  <c r="E2283" i="6"/>
  <c r="D2283" i="6"/>
  <c r="C2283" i="6"/>
  <c r="B2283" i="6"/>
  <c r="R2282" i="6"/>
  <c r="Q2282" i="6"/>
  <c r="P2282" i="6"/>
  <c r="O2282" i="6"/>
  <c r="N2282" i="6"/>
  <c r="K2282" i="6"/>
  <c r="J2282" i="6"/>
  <c r="I2282" i="6"/>
  <c r="H2282" i="6"/>
  <c r="G2282" i="6"/>
  <c r="F2282" i="6"/>
  <c r="E2282" i="6"/>
  <c r="D2282" i="6"/>
  <c r="C2282" i="6"/>
  <c r="B2282" i="6"/>
  <c r="R2281" i="6"/>
  <c r="Q2281" i="6"/>
  <c r="P2281" i="6"/>
  <c r="O2281" i="6"/>
  <c r="N2281" i="6"/>
  <c r="K2281" i="6"/>
  <c r="J2281" i="6"/>
  <c r="I2281" i="6"/>
  <c r="H2281" i="6"/>
  <c r="G2281" i="6"/>
  <c r="F2281" i="6"/>
  <c r="E2281" i="6"/>
  <c r="D2281" i="6"/>
  <c r="C2281" i="6"/>
  <c r="B2281" i="6"/>
  <c r="R2280" i="6"/>
  <c r="Q2280" i="6"/>
  <c r="P2280" i="6"/>
  <c r="O2280" i="6"/>
  <c r="N2280" i="6"/>
  <c r="K2280" i="6"/>
  <c r="J2280" i="6"/>
  <c r="I2280" i="6"/>
  <c r="H2280" i="6"/>
  <c r="G2280" i="6"/>
  <c r="F2280" i="6"/>
  <c r="E2280" i="6"/>
  <c r="D2280" i="6"/>
  <c r="C2280" i="6"/>
  <c r="B2280" i="6"/>
  <c r="R2279" i="6"/>
  <c r="Q2279" i="6"/>
  <c r="P2279" i="6"/>
  <c r="O2279" i="6"/>
  <c r="N2279" i="6"/>
  <c r="K2279" i="6"/>
  <c r="J2279" i="6"/>
  <c r="I2279" i="6"/>
  <c r="H2279" i="6"/>
  <c r="G2279" i="6"/>
  <c r="F2279" i="6"/>
  <c r="E2279" i="6"/>
  <c r="D2279" i="6"/>
  <c r="C2279" i="6"/>
  <c r="B2279" i="6"/>
  <c r="R2278" i="6"/>
  <c r="Q2278" i="6"/>
  <c r="P2278" i="6"/>
  <c r="O2278" i="6"/>
  <c r="N2278" i="6"/>
  <c r="K2278" i="6"/>
  <c r="J2278" i="6"/>
  <c r="I2278" i="6"/>
  <c r="H2278" i="6"/>
  <c r="G2278" i="6"/>
  <c r="F2278" i="6"/>
  <c r="E2278" i="6"/>
  <c r="D2278" i="6"/>
  <c r="C2278" i="6"/>
  <c r="B2278" i="6"/>
  <c r="R2277" i="6"/>
  <c r="Q2277" i="6"/>
  <c r="P2277" i="6"/>
  <c r="O2277" i="6"/>
  <c r="N2277" i="6"/>
  <c r="K2277" i="6"/>
  <c r="J2277" i="6"/>
  <c r="I2277" i="6"/>
  <c r="H2277" i="6"/>
  <c r="G2277" i="6"/>
  <c r="F2277" i="6"/>
  <c r="E2277" i="6"/>
  <c r="D2277" i="6"/>
  <c r="C2277" i="6"/>
  <c r="B2277" i="6"/>
  <c r="R2276" i="6"/>
  <c r="Q2276" i="6"/>
  <c r="P2276" i="6"/>
  <c r="O2276" i="6"/>
  <c r="N2276" i="6"/>
  <c r="K2276" i="6"/>
  <c r="J2276" i="6"/>
  <c r="I2276" i="6"/>
  <c r="H2276" i="6"/>
  <c r="G2276" i="6"/>
  <c r="F2276" i="6"/>
  <c r="E2276" i="6"/>
  <c r="D2276" i="6"/>
  <c r="C2276" i="6"/>
  <c r="B2276" i="6"/>
  <c r="R2275" i="6"/>
  <c r="Q2275" i="6"/>
  <c r="P2275" i="6"/>
  <c r="O2275" i="6"/>
  <c r="N2275" i="6"/>
  <c r="K2275" i="6"/>
  <c r="J2275" i="6"/>
  <c r="I2275" i="6"/>
  <c r="H2275" i="6"/>
  <c r="G2275" i="6"/>
  <c r="F2275" i="6"/>
  <c r="E2275" i="6"/>
  <c r="D2275" i="6"/>
  <c r="C2275" i="6"/>
  <c r="B2275" i="6"/>
  <c r="R2274" i="6"/>
  <c r="Q2274" i="6"/>
  <c r="P2274" i="6"/>
  <c r="O2274" i="6"/>
  <c r="N2274" i="6"/>
  <c r="K2274" i="6"/>
  <c r="J2274" i="6"/>
  <c r="I2274" i="6"/>
  <c r="H2274" i="6"/>
  <c r="G2274" i="6"/>
  <c r="F2274" i="6"/>
  <c r="E2274" i="6"/>
  <c r="D2274" i="6"/>
  <c r="C2274" i="6"/>
  <c r="B2274" i="6"/>
  <c r="R2273" i="6"/>
  <c r="Q2273" i="6"/>
  <c r="P2273" i="6"/>
  <c r="O2273" i="6"/>
  <c r="N2273" i="6"/>
  <c r="K2273" i="6"/>
  <c r="J2273" i="6"/>
  <c r="I2273" i="6"/>
  <c r="H2273" i="6"/>
  <c r="G2273" i="6"/>
  <c r="F2273" i="6"/>
  <c r="E2273" i="6"/>
  <c r="D2273" i="6"/>
  <c r="C2273" i="6"/>
  <c r="B2273" i="6"/>
  <c r="R2272" i="6"/>
  <c r="Q2272" i="6"/>
  <c r="P2272" i="6"/>
  <c r="O2272" i="6"/>
  <c r="N2272" i="6"/>
  <c r="K2272" i="6"/>
  <c r="J2272" i="6"/>
  <c r="I2272" i="6"/>
  <c r="H2272" i="6"/>
  <c r="G2272" i="6"/>
  <c r="F2272" i="6"/>
  <c r="E2272" i="6"/>
  <c r="D2272" i="6"/>
  <c r="C2272" i="6"/>
  <c r="B2272" i="6"/>
  <c r="R2271" i="6"/>
  <c r="Q2271" i="6"/>
  <c r="P2271" i="6"/>
  <c r="O2271" i="6"/>
  <c r="N2271" i="6"/>
  <c r="K2271" i="6"/>
  <c r="J2271" i="6"/>
  <c r="I2271" i="6"/>
  <c r="H2271" i="6"/>
  <c r="G2271" i="6"/>
  <c r="F2271" i="6"/>
  <c r="E2271" i="6"/>
  <c r="D2271" i="6"/>
  <c r="C2271" i="6"/>
  <c r="B2271" i="6"/>
  <c r="R2270" i="6"/>
  <c r="Q2270" i="6"/>
  <c r="P2270" i="6"/>
  <c r="O2270" i="6"/>
  <c r="N2270" i="6"/>
  <c r="K2270" i="6"/>
  <c r="J2270" i="6"/>
  <c r="I2270" i="6"/>
  <c r="H2270" i="6"/>
  <c r="G2270" i="6"/>
  <c r="F2270" i="6"/>
  <c r="E2270" i="6"/>
  <c r="D2270" i="6"/>
  <c r="C2270" i="6"/>
  <c r="B2270" i="6"/>
  <c r="R2269" i="6"/>
  <c r="Q2269" i="6"/>
  <c r="P2269" i="6"/>
  <c r="O2269" i="6"/>
  <c r="N2269" i="6"/>
  <c r="K2269" i="6"/>
  <c r="J2269" i="6"/>
  <c r="I2269" i="6"/>
  <c r="H2269" i="6"/>
  <c r="G2269" i="6"/>
  <c r="F2269" i="6"/>
  <c r="E2269" i="6"/>
  <c r="D2269" i="6"/>
  <c r="C2269" i="6"/>
  <c r="B2269" i="6"/>
  <c r="R2268" i="6"/>
  <c r="Q2268" i="6"/>
  <c r="P2268" i="6"/>
  <c r="O2268" i="6"/>
  <c r="N2268" i="6"/>
  <c r="K2268" i="6"/>
  <c r="J2268" i="6"/>
  <c r="I2268" i="6"/>
  <c r="H2268" i="6"/>
  <c r="G2268" i="6"/>
  <c r="F2268" i="6"/>
  <c r="E2268" i="6"/>
  <c r="D2268" i="6"/>
  <c r="C2268" i="6"/>
  <c r="B2268" i="6"/>
  <c r="R2267" i="6"/>
  <c r="Q2267" i="6"/>
  <c r="P2267" i="6"/>
  <c r="O2267" i="6"/>
  <c r="N2267" i="6"/>
  <c r="K2267" i="6"/>
  <c r="J2267" i="6"/>
  <c r="I2267" i="6"/>
  <c r="H2267" i="6"/>
  <c r="G2267" i="6"/>
  <c r="F2267" i="6"/>
  <c r="E2267" i="6"/>
  <c r="D2267" i="6"/>
  <c r="C2267" i="6"/>
  <c r="B2267" i="6"/>
  <c r="R2266" i="6"/>
  <c r="Q2266" i="6"/>
  <c r="P2266" i="6"/>
  <c r="O2266" i="6"/>
  <c r="N2266" i="6"/>
  <c r="K2266" i="6"/>
  <c r="J2266" i="6"/>
  <c r="I2266" i="6"/>
  <c r="H2266" i="6"/>
  <c r="G2266" i="6"/>
  <c r="F2266" i="6"/>
  <c r="E2266" i="6"/>
  <c r="D2266" i="6"/>
  <c r="C2266" i="6"/>
  <c r="B2266" i="6"/>
  <c r="R2265" i="6"/>
  <c r="Q2265" i="6"/>
  <c r="P2265" i="6"/>
  <c r="O2265" i="6"/>
  <c r="N2265" i="6"/>
  <c r="K2265" i="6"/>
  <c r="J2265" i="6"/>
  <c r="I2265" i="6"/>
  <c r="H2265" i="6"/>
  <c r="G2265" i="6"/>
  <c r="F2265" i="6"/>
  <c r="E2265" i="6"/>
  <c r="D2265" i="6"/>
  <c r="C2265" i="6"/>
  <c r="B2265" i="6"/>
  <c r="R2264" i="6"/>
  <c r="Q2264" i="6"/>
  <c r="P2264" i="6"/>
  <c r="O2264" i="6"/>
  <c r="N2264" i="6"/>
  <c r="K2264" i="6"/>
  <c r="J2264" i="6"/>
  <c r="I2264" i="6"/>
  <c r="H2264" i="6"/>
  <c r="G2264" i="6"/>
  <c r="F2264" i="6"/>
  <c r="E2264" i="6"/>
  <c r="D2264" i="6"/>
  <c r="C2264" i="6"/>
  <c r="B2264" i="6"/>
  <c r="R2263" i="6"/>
  <c r="Q2263" i="6"/>
  <c r="P2263" i="6"/>
  <c r="O2263" i="6"/>
  <c r="N2263" i="6"/>
  <c r="K2263" i="6"/>
  <c r="J2263" i="6"/>
  <c r="I2263" i="6"/>
  <c r="H2263" i="6"/>
  <c r="G2263" i="6"/>
  <c r="F2263" i="6"/>
  <c r="E2263" i="6"/>
  <c r="D2263" i="6"/>
  <c r="C2263" i="6"/>
  <c r="B2263" i="6"/>
  <c r="R2262" i="6"/>
  <c r="Q2262" i="6"/>
  <c r="P2262" i="6"/>
  <c r="O2262" i="6"/>
  <c r="N2262" i="6"/>
  <c r="K2262" i="6"/>
  <c r="J2262" i="6"/>
  <c r="I2262" i="6"/>
  <c r="H2262" i="6"/>
  <c r="G2262" i="6"/>
  <c r="F2262" i="6"/>
  <c r="E2262" i="6"/>
  <c r="D2262" i="6"/>
  <c r="C2262" i="6"/>
  <c r="B2262" i="6"/>
  <c r="R2261" i="6"/>
  <c r="Q2261" i="6"/>
  <c r="P2261" i="6"/>
  <c r="O2261" i="6"/>
  <c r="N2261" i="6"/>
  <c r="K2261" i="6"/>
  <c r="J2261" i="6"/>
  <c r="I2261" i="6"/>
  <c r="H2261" i="6"/>
  <c r="G2261" i="6"/>
  <c r="F2261" i="6"/>
  <c r="E2261" i="6"/>
  <c r="D2261" i="6"/>
  <c r="C2261" i="6"/>
  <c r="B2261" i="6"/>
  <c r="R2260" i="6"/>
  <c r="Q2260" i="6"/>
  <c r="P2260" i="6"/>
  <c r="O2260" i="6"/>
  <c r="N2260" i="6"/>
  <c r="K2260" i="6"/>
  <c r="J2260" i="6"/>
  <c r="I2260" i="6"/>
  <c r="H2260" i="6"/>
  <c r="G2260" i="6"/>
  <c r="F2260" i="6"/>
  <c r="E2260" i="6"/>
  <c r="D2260" i="6"/>
  <c r="C2260" i="6"/>
  <c r="B2260" i="6"/>
  <c r="R2259" i="6"/>
  <c r="Q2259" i="6"/>
  <c r="P2259" i="6"/>
  <c r="O2259" i="6"/>
  <c r="N2259" i="6"/>
  <c r="K2259" i="6"/>
  <c r="J2259" i="6"/>
  <c r="I2259" i="6"/>
  <c r="H2259" i="6"/>
  <c r="G2259" i="6"/>
  <c r="F2259" i="6"/>
  <c r="E2259" i="6"/>
  <c r="D2259" i="6"/>
  <c r="C2259" i="6"/>
  <c r="B2259" i="6"/>
  <c r="R2258" i="6"/>
  <c r="Q2258" i="6"/>
  <c r="P2258" i="6"/>
  <c r="O2258" i="6"/>
  <c r="N2258" i="6"/>
  <c r="K2258" i="6"/>
  <c r="J2258" i="6"/>
  <c r="I2258" i="6"/>
  <c r="H2258" i="6"/>
  <c r="G2258" i="6"/>
  <c r="F2258" i="6"/>
  <c r="E2258" i="6"/>
  <c r="D2258" i="6"/>
  <c r="C2258" i="6"/>
  <c r="B2258" i="6"/>
  <c r="R2257" i="6"/>
  <c r="Q2257" i="6"/>
  <c r="P2257" i="6"/>
  <c r="O2257" i="6"/>
  <c r="N2257" i="6"/>
  <c r="K2257" i="6"/>
  <c r="J2257" i="6"/>
  <c r="I2257" i="6"/>
  <c r="H2257" i="6"/>
  <c r="G2257" i="6"/>
  <c r="F2257" i="6"/>
  <c r="E2257" i="6"/>
  <c r="D2257" i="6"/>
  <c r="C2257" i="6"/>
  <c r="B2257" i="6"/>
  <c r="R2256" i="6"/>
  <c r="Q2256" i="6"/>
  <c r="P2256" i="6"/>
  <c r="O2256" i="6"/>
  <c r="N2256" i="6"/>
  <c r="K2256" i="6"/>
  <c r="J2256" i="6"/>
  <c r="I2256" i="6"/>
  <c r="H2256" i="6"/>
  <c r="G2256" i="6"/>
  <c r="F2256" i="6"/>
  <c r="E2256" i="6"/>
  <c r="D2256" i="6"/>
  <c r="C2256" i="6"/>
  <c r="B2256" i="6"/>
  <c r="R2255" i="6"/>
  <c r="Q2255" i="6"/>
  <c r="P2255" i="6"/>
  <c r="O2255" i="6"/>
  <c r="N2255" i="6"/>
  <c r="K2255" i="6"/>
  <c r="J2255" i="6"/>
  <c r="I2255" i="6"/>
  <c r="H2255" i="6"/>
  <c r="G2255" i="6"/>
  <c r="F2255" i="6"/>
  <c r="E2255" i="6"/>
  <c r="D2255" i="6"/>
  <c r="C2255" i="6"/>
  <c r="B2255" i="6"/>
  <c r="R2254" i="6"/>
  <c r="Q2254" i="6"/>
  <c r="P2254" i="6"/>
  <c r="O2254" i="6"/>
  <c r="N2254" i="6"/>
  <c r="K2254" i="6"/>
  <c r="J2254" i="6"/>
  <c r="I2254" i="6"/>
  <c r="H2254" i="6"/>
  <c r="G2254" i="6"/>
  <c r="F2254" i="6"/>
  <c r="E2254" i="6"/>
  <c r="D2254" i="6"/>
  <c r="C2254" i="6"/>
  <c r="B2254" i="6"/>
  <c r="R2253" i="6"/>
  <c r="Q2253" i="6"/>
  <c r="P2253" i="6"/>
  <c r="O2253" i="6"/>
  <c r="N2253" i="6"/>
  <c r="K2253" i="6"/>
  <c r="J2253" i="6"/>
  <c r="I2253" i="6"/>
  <c r="H2253" i="6"/>
  <c r="G2253" i="6"/>
  <c r="F2253" i="6"/>
  <c r="E2253" i="6"/>
  <c r="D2253" i="6"/>
  <c r="C2253" i="6"/>
  <c r="B2253" i="6"/>
  <c r="R2252" i="6"/>
  <c r="Q2252" i="6"/>
  <c r="P2252" i="6"/>
  <c r="O2252" i="6"/>
  <c r="N2252" i="6"/>
  <c r="K2252" i="6"/>
  <c r="J2252" i="6"/>
  <c r="I2252" i="6"/>
  <c r="H2252" i="6"/>
  <c r="G2252" i="6"/>
  <c r="F2252" i="6"/>
  <c r="E2252" i="6"/>
  <c r="D2252" i="6"/>
  <c r="C2252" i="6"/>
  <c r="B2252" i="6"/>
  <c r="R2251" i="6"/>
  <c r="Q2251" i="6"/>
  <c r="P2251" i="6"/>
  <c r="O2251" i="6"/>
  <c r="N2251" i="6"/>
  <c r="K2251" i="6"/>
  <c r="J2251" i="6"/>
  <c r="I2251" i="6"/>
  <c r="H2251" i="6"/>
  <c r="G2251" i="6"/>
  <c r="F2251" i="6"/>
  <c r="E2251" i="6"/>
  <c r="D2251" i="6"/>
  <c r="C2251" i="6"/>
  <c r="B2251" i="6"/>
  <c r="R2250" i="6"/>
  <c r="Q2250" i="6"/>
  <c r="P2250" i="6"/>
  <c r="O2250" i="6"/>
  <c r="N2250" i="6"/>
  <c r="K2250" i="6"/>
  <c r="J2250" i="6"/>
  <c r="I2250" i="6"/>
  <c r="H2250" i="6"/>
  <c r="G2250" i="6"/>
  <c r="F2250" i="6"/>
  <c r="E2250" i="6"/>
  <c r="D2250" i="6"/>
  <c r="C2250" i="6"/>
  <c r="B2250" i="6"/>
  <c r="R2249" i="6"/>
  <c r="Q2249" i="6"/>
  <c r="P2249" i="6"/>
  <c r="O2249" i="6"/>
  <c r="N2249" i="6"/>
  <c r="K2249" i="6"/>
  <c r="J2249" i="6"/>
  <c r="I2249" i="6"/>
  <c r="H2249" i="6"/>
  <c r="G2249" i="6"/>
  <c r="F2249" i="6"/>
  <c r="E2249" i="6"/>
  <c r="D2249" i="6"/>
  <c r="C2249" i="6"/>
  <c r="B2249" i="6"/>
  <c r="R2248" i="6"/>
  <c r="Q2248" i="6"/>
  <c r="P2248" i="6"/>
  <c r="O2248" i="6"/>
  <c r="N2248" i="6"/>
  <c r="K2248" i="6"/>
  <c r="J2248" i="6"/>
  <c r="I2248" i="6"/>
  <c r="H2248" i="6"/>
  <c r="G2248" i="6"/>
  <c r="F2248" i="6"/>
  <c r="E2248" i="6"/>
  <c r="D2248" i="6"/>
  <c r="C2248" i="6"/>
  <c r="B2248" i="6"/>
  <c r="R2247" i="6"/>
  <c r="Q2247" i="6"/>
  <c r="P2247" i="6"/>
  <c r="O2247" i="6"/>
  <c r="N2247" i="6"/>
  <c r="K2247" i="6"/>
  <c r="J2247" i="6"/>
  <c r="I2247" i="6"/>
  <c r="H2247" i="6"/>
  <c r="G2247" i="6"/>
  <c r="F2247" i="6"/>
  <c r="E2247" i="6"/>
  <c r="D2247" i="6"/>
  <c r="C2247" i="6"/>
  <c r="B2247" i="6"/>
  <c r="R2246" i="6"/>
  <c r="Q2246" i="6"/>
  <c r="P2246" i="6"/>
  <c r="O2246" i="6"/>
  <c r="N2246" i="6"/>
  <c r="K2246" i="6"/>
  <c r="J2246" i="6"/>
  <c r="I2246" i="6"/>
  <c r="H2246" i="6"/>
  <c r="G2246" i="6"/>
  <c r="F2246" i="6"/>
  <c r="E2246" i="6"/>
  <c r="D2246" i="6"/>
  <c r="C2246" i="6"/>
  <c r="B2246" i="6"/>
  <c r="R2245" i="6"/>
  <c r="Q2245" i="6"/>
  <c r="P2245" i="6"/>
  <c r="O2245" i="6"/>
  <c r="N2245" i="6"/>
  <c r="K2245" i="6"/>
  <c r="J2245" i="6"/>
  <c r="I2245" i="6"/>
  <c r="H2245" i="6"/>
  <c r="G2245" i="6"/>
  <c r="F2245" i="6"/>
  <c r="E2245" i="6"/>
  <c r="D2245" i="6"/>
  <c r="C2245" i="6"/>
  <c r="B2245" i="6"/>
  <c r="R2244" i="6"/>
  <c r="Q2244" i="6"/>
  <c r="P2244" i="6"/>
  <c r="O2244" i="6"/>
  <c r="N2244" i="6"/>
  <c r="K2244" i="6"/>
  <c r="J2244" i="6"/>
  <c r="I2244" i="6"/>
  <c r="H2244" i="6"/>
  <c r="G2244" i="6"/>
  <c r="F2244" i="6"/>
  <c r="E2244" i="6"/>
  <c r="D2244" i="6"/>
  <c r="C2244" i="6"/>
  <c r="B2244" i="6"/>
  <c r="R2243" i="6"/>
  <c r="Q2243" i="6"/>
  <c r="P2243" i="6"/>
  <c r="O2243" i="6"/>
  <c r="N2243" i="6"/>
  <c r="K2243" i="6"/>
  <c r="J2243" i="6"/>
  <c r="I2243" i="6"/>
  <c r="H2243" i="6"/>
  <c r="G2243" i="6"/>
  <c r="F2243" i="6"/>
  <c r="E2243" i="6"/>
  <c r="D2243" i="6"/>
  <c r="C2243" i="6"/>
  <c r="B2243" i="6"/>
  <c r="R2242" i="6"/>
  <c r="Q2242" i="6"/>
  <c r="P2242" i="6"/>
  <c r="O2242" i="6"/>
  <c r="N2242" i="6"/>
  <c r="K2242" i="6"/>
  <c r="J2242" i="6"/>
  <c r="I2242" i="6"/>
  <c r="H2242" i="6"/>
  <c r="G2242" i="6"/>
  <c r="F2242" i="6"/>
  <c r="E2242" i="6"/>
  <c r="D2242" i="6"/>
  <c r="C2242" i="6"/>
  <c r="B2242" i="6"/>
  <c r="R2241" i="6"/>
  <c r="Q2241" i="6"/>
  <c r="P2241" i="6"/>
  <c r="O2241" i="6"/>
  <c r="N2241" i="6"/>
  <c r="K2241" i="6"/>
  <c r="J2241" i="6"/>
  <c r="I2241" i="6"/>
  <c r="H2241" i="6"/>
  <c r="G2241" i="6"/>
  <c r="F2241" i="6"/>
  <c r="E2241" i="6"/>
  <c r="D2241" i="6"/>
  <c r="C2241" i="6"/>
  <c r="B2241" i="6"/>
  <c r="R2240" i="6"/>
  <c r="Q2240" i="6"/>
  <c r="P2240" i="6"/>
  <c r="O2240" i="6"/>
  <c r="N2240" i="6"/>
  <c r="K2240" i="6"/>
  <c r="J2240" i="6"/>
  <c r="I2240" i="6"/>
  <c r="H2240" i="6"/>
  <c r="G2240" i="6"/>
  <c r="F2240" i="6"/>
  <c r="E2240" i="6"/>
  <c r="D2240" i="6"/>
  <c r="C2240" i="6"/>
  <c r="B2240" i="6"/>
  <c r="R2239" i="6"/>
  <c r="Q2239" i="6"/>
  <c r="P2239" i="6"/>
  <c r="O2239" i="6"/>
  <c r="N2239" i="6"/>
  <c r="K2239" i="6"/>
  <c r="J2239" i="6"/>
  <c r="I2239" i="6"/>
  <c r="H2239" i="6"/>
  <c r="G2239" i="6"/>
  <c r="F2239" i="6"/>
  <c r="E2239" i="6"/>
  <c r="D2239" i="6"/>
  <c r="C2239" i="6"/>
  <c r="B2239" i="6"/>
  <c r="R2238" i="6"/>
  <c r="Q2238" i="6"/>
  <c r="P2238" i="6"/>
  <c r="O2238" i="6"/>
  <c r="N2238" i="6"/>
  <c r="K2238" i="6"/>
  <c r="J2238" i="6"/>
  <c r="I2238" i="6"/>
  <c r="H2238" i="6"/>
  <c r="G2238" i="6"/>
  <c r="F2238" i="6"/>
  <c r="E2238" i="6"/>
  <c r="D2238" i="6"/>
  <c r="C2238" i="6"/>
  <c r="B2238" i="6"/>
  <c r="R2237" i="6"/>
  <c r="Q2237" i="6"/>
  <c r="P2237" i="6"/>
  <c r="O2237" i="6"/>
  <c r="N2237" i="6"/>
  <c r="K2237" i="6"/>
  <c r="J2237" i="6"/>
  <c r="I2237" i="6"/>
  <c r="H2237" i="6"/>
  <c r="G2237" i="6"/>
  <c r="F2237" i="6"/>
  <c r="E2237" i="6"/>
  <c r="D2237" i="6"/>
  <c r="C2237" i="6"/>
  <c r="B2237" i="6"/>
  <c r="R2236" i="6"/>
  <c r="Q2236" i="6"/>
  <c r="P2236" i="6"/>
  <c r="O2236" i="6"/>
  <c r="N2236" i="6"/>
  <c r="K2236" i="6"/>
  <c r="J2236" i="6"/>
  <c r="I2236" i="6"/>
  <c r="H2236" i="6"/>
  <c r="G2236" i="6"/>
  <c r="F2236" i="6"/>
  <c r="E2236" i="6"/>
  <c r="D2236" i="6"/>
  <c r="C2236" i="6"/>
  <c r="B2236" i="6"/>
  <c r="R2235" i="6"/>
  <c r="Q2235" i="6"/>
  <c r="P2235" i="6"/>
  <c r="O2235" i="6"/>
  <c r="N2235" i="6"/>
  <c r="K2235" i="6"/>
  <c r="J2235" i="6"/>
  <c r="I2235" i="6"/>
  <c r="H2235" i="6"/>
  <c r="G2235" i="6"/>
  <c r="F2235" i="6"/>
  <c r="E2235" i="6"/>
  <c r="D2235" i="6"/>
  <c r="C2235" i="6"/>
  <c r="B2235" i="6"/>
  <c r="R2234" i="6"/>
  <c r="Q2234" i="6"/>
  <c r="P2234" i="6"/>
  <c r="O2234" i="6"/>
  <c r="N2234" i="6"/>
  <c r="K2234" i="6"/>
  <c r="J2234" i="6"/>
  <c r="I2234" i="6"/>
  <c r="H2234" i="6"/>
  <c r="G2234" i="6"/>
  <c r="F2234" i="6"/>
  <c r="E2234" i="6"/>
  <c r="D2234" i="6"/>
  <c r="C2234" i="6"/>
  <c r="B2234" i="6"/>
  <c r="R2233" i="6"/>
  <c r="Q2233" i="6"/>
  <c r="P2233" i="6"/>
  <c r="O2233" i="6"/>
  <c r="N2233" i="6"/>
  <c r="K2233" i="6"/>
  <c r="J2233" i="6"/>
  <c r="I2233" i="6"/>
  <c r="H2233" i="6"/>
  <c r="G2233" i="6"/>
  <c r="F2233" i="6"/>
  <c r="E2233" i="6"/>
  <c r="D2233" i="6"/>
  <c r="C2233" i="6"/>
  <c r="B2233" i="6"/>
  <c r="R2232" i="6"/>
  <c r="Q2232" i="6"/>
  <c r="P2232" i="6"/>
  <c r="O2232" i="6"/>
  <c r="N2232" i="6"/>
  <c r="K2232" i="6"/>
  <c r="J2232" i="6"/>
  <c r="I2232" i="6"/>
  <c r="H2232" i="6"/>
  <c r="G2232" i="6"/>
  <c r="F2232" i="6"/>
  <c r="E2232" i="6"/>
  <c r="D2232" i="6"/>
  <c r="C2232" i="6"/>
  <c r="B2232" i="6"/>
  <c r="R2231" i="6"/>
  <c r="Q2231" i="6"/>
  <c r="P2231" i="6"/>
  <c r="O2231" i="6"/>
  <c r="N2231" i="6"/>
  <c r="K2231" i="6"/>
  <c r="J2231" i="6"/>
  <c r="I2231" i="6"/>
  <c r="H2231" i="6"/>
  <c r="G2231" i="6"/>
  <c r="F2231" i="6"/>
  <c r="E2231" i="6"/>
  <c r="D2231" i="6"/>
  <c r="C2231" i="6"/>
  <c r="B2231" i="6"/>
  <c r="R2230" i="6"/>
  <c r="Q2230" i="6"/>
  <c r="P2230" i="6"/>
  <c r="O2230" i="6"/>
  <c r="N2230" i="6"/>
  <c r="K2230" i="6"/>
  <c r="J2230" i="6"/>
  <c r="I2230" i="6"/>
  <c r="H2230" i="6"/>
  <c r="G2230" i="6"/>
  <c r="F2230" i="6"/>
  <c r="E2230" i="6"/>
  <c r="D2230" i="6"/>
  <c r="C2230" i="6"/>
  <c r="B2230" i="6"/>
  <c r="R2229" i="6"/>
  <c r="Q2229" i="6"/>
  <c r="P2229" i="6"/>
  <c r="O2229" i="6"/>
  <c r="N2229" i="6"/>
  <c r="K2229" i="6"/>
  <c r="J2229" i="6"/>
  <c r="I2229" i="6"/>
  <c r="H2229" i="6"/>
  <c r="G2229" i="6"/>
  <c r="F2229" i="6"/>
  <c r="E2229" i="6"/>
  <c r="D2229" i="6"/>
  <c r="C2229" i="6"/>
  <c r="B2229" i="6"/>
  <c r="R2228" i="6"/>
  <c r="Q2228" i="6"/>
  <c r="P2228" i="6"/>
  <c r="O2228" i="6"/>
  <c r="N2228" i="6"/>
  <c r="K2228" i="6"/>
  <c r="J2228" i="6"/>
  <c r="I2228" i="6"/>
  <c r="H2228" i="6"/>
  <c r="G2228" i="6"/>
  <c r="F2228" i="6"/>
  <c r="E2228" i="6"/>
  <c r="D2228" i="6"/>
  <c r="C2228" i="6"/>
  <c r="B2228" i="6"/>
  <c r="R2227" i="6"/>
  <c r="Q2227" i="6"/>
  <c r="P2227" i="6"/>
  <c r="O2227" i="6"/>
  <c r="N2227" i="6"/>
  <c r="K2227" i="6"/>
  <c r="J2227" i="6"/>
  <c r="I2227" i="6"/>
  <c r="H2227" i="6"/>
  <c r="G2227" i="6"/>
  <c r="F2227" i="6"/>
  <c r="E2227" i="6"/>
  <c r="D2227" i="6"/>
  <c r="C2227" i="6"/>
  <c r="B2227" i="6"/>
  <c r="R2226" i="6"/>
  <c r="Q2226" i="6"/>
  <c r="P2226" i="6"/>
  <c r="O2226" i="6"/>
  <c r="N2226" i="6"/>
  <c r="K2226" i="6"/>
  <c r="J2226" i="6"/>
  <c r="I2226" i="6"/>
  <c r="H2226" i="6"/>
  <c r="G2226" i="6"/>
  <c r="F2226" i="6"/>
  <c r="E2226" i="6"/>
  <c r="D2226" i="6"/>
  <c r="C2226" i="6"/>
  <c r="B2226" i="6"/>
  <c r="R2225" i="6"/>
  <c r="Q2225" i="6"/>
  <c r="P2225" i="6"/>
  <c r="O2225" i="6"/>
  <c r="N2225" i="6"/>
  <c r="K2225" i="6"/>
  <c r="J2225" i="6"/>
  <c r="I2225" i="6"/>
  <c r="H2225" i="6"/>
  <c r="G2225" i="6"/>
  <c r="F2225" i="6"/>
  <c r="E2225" i="6"/>
  <c r="D2225" i="6"/>
  <c r="C2225" i="6"/>
  <c r="B2225" i="6"/>
  <c r="R2224" i="6"/>
  <c r="Q2224" i="6"/>
  <c r="P2224" i="6"/>
  <c r="O2224" i="6"/>
  <c r="N2224" i="6"/>
  <c r="K2224" i="6"/>
  <c r="J2224" i="6"/>
  <c r="I2224" i="6"/>
  <c r="H2224" i="6"/>
  <c r="G2224" i="6"/>
  <c r="F2224" i="6"/>
  <c r="E2224" i="6"/>
  <c r="D2224" i="6"/>
  <c r="C2224" i="6"/>
  <c r="B2224" i="6"/>
  <c r="R2223" i="6"/>
  <c r="Q2223" i="6"/>
  <c r="P2223" i="6"/>
  <c r="O2223" i="6"/>
  <c r="N2223" i="6"/>
  <c r="K2223" i="6"/>
  <c r="J2223" i="6"/>
  <c r="I2223" i="6"/>
  <c r="H2223" i="6"/>
  <c r="G2223" i="6"/>
  <c r="F2223" i="6"/>
  <c r="E2223" i="6"/>
  <c r="D2223" i="6"/>
  <c r="C2223" i="6"/>
  <c r="B2223" i="6"/>
  <c r="R2222" i="6"/>
  <c r="Q2222" i="6"/>
  <c r="P2222" i="6"/>
  <c r="O2222" i="6"/>
  <c r="N2222" i="6"/>
  <c r="K2222" i="6"/>
  <c r="J2222" i="6"/>
  <c r="I2222" i="6"/>
  <c r="H2222" i="6"/>
  <c r="G2222" i="6"/>
  <c r="F2222" i="6"/>
  <c r="E2222" i="6"/>
  <c r="D2222" i="6"/>
  <c r="C2222" i="6"/>
  <c r="B2222" i="6"/>
  <c r="R2221" i="6"/>
  <c r="Q2221" i="6"/>
  <c r="P2221" i="6"/>
  <c r="O2221" i="6"/>
  <c r="N2221" i="6"/>
  <c r="K2221" i="6"/>
  <c r="J2221" i="6"/>
  <c r="I2221" i="6"/>
  <c r="H2221" i="6"/>
  <c r="G2221" i="6"/>
  <c r="F2221" i="6"/>
  <c r="E2221" i="6"/>
  <c r="D2221" i="6"/>
  <c r="C2221" i="6"/>
  <c r="B2221" i="6"/>
  <c r="R2220" i="6"/>
  <c r="Q2220" i="6"/>
  <c r="P2220" i="6"/>
  <c r="O2220" i="6"/>
  <c r="N2220" i="6"/>
  <c r="K2220" i="6"/>
  <c r="J2220" i="6"/>
  <c r="I2220" i="6"/>
  <c r="H2220" i="6"/>
  <c r="G2220" i="6"/>
  <c r="F2220" i="6"/>
  <c r="E2220" i="6"/>
  <c r="D2220" i="6"/>
  <c r="C2220" i="6"/>
  <c r="B2220" i="6"/>
  <c r="R2219" i="6"/>
  <c r="Q2219" i="6"/>
  <c r="P2219" i="6"/>
  <c r="O2219" i="6"/>
  <c r="N2219" i="6"/>
  <c r="K2219" i="6"/>
  <c r="J2219" i="6"/>
  <c r="I2219" i="6"/>
  <c r="H2219" i="6"/>
  <c r="G2219" i="6"/>
  <c r="F2219" i="6"/>
  <c r="E2219" i="6"/>
  <c r="D2219" i="6"/>
  <c r="C2219" i="6"/>
  <c r="B2219" i="6"/>
  <c r="R2218" i="6"/>
  <c r="Q2218" i="6"/>
  <c r="P2218" i="6"/>
  <c r="O2218" i="6"/>
  <c r="N2218" i="6"/>
  <c r="K2218" i="6"/>
  <c r="J2218" i="6"/>
  <c r="I2218" i="6"/>
  <c r="H2218" i="6"/>
  <c r="G2218" i="6"/>
  <c r="F2218" i="6"/>
  <c r="E2218" i="6"/>
  <c r="D2218" i="6"/>
  <c r="C2218" i="6"/>
  <c r="B2218" i="6"/>
  <c r="R2217" i="6"/>
  <c r="Q2217" i="6"/>
  <c r="P2217" i="6"/>
  <c r="O2217" i="6"/>
  <c r="N2217" i="6"/>
  <c r="K2217" i="6"/>
  <c r="J2217" i="6"/>
  <c r="I2217" i="6"/>
  <c r="H2217" i="6"/>
  <c r="G2217" i="6"/>
  <c r="F2217" i="6"/>
  <c r="E2217" i="6"/>
  <c r="D2217" i="6"/>
  <c r="C2217" i="6"/>
  <c r="B2217" i="6"/>
  <c r="R2216" i="6"/>
  <c r="Q2216" i="6"/>
  <c r="P2216" i="6"/>
  <c r="O2216" i="6"/>
  <c r="N2216" i="6"/>
  <c r="K2216" i="6"/>
  <c r="J2216" i="6"/>
  <c r="I2216" i="6"/>
  <c r="H2216" i="6"/>
  <c r="G2216" i="6"/>
  <c r="F2216" i="6"/>
  <c r="E2216" i="6"/>
  <c r="D2216" i="6"/>
  <c r="C2216" i="6"/>
  <c r="B2216" i="6"/>
  <c r="R2215" i="6"/>
  <c r="Q2215" i="6"/>
  <c r="P2215" i="6"/>
  <c r="O2215" i="6"/>
  <c r="N2215" i="6"/>
  <c r="K2215" i="6"/>
  <c r="J2215" i="6"/>
  <c r="I2215" i="6"/>
  <c r="H2215" i="6"/>
  <c r="G2215" i="6"/>
  <c r="F2215" i="6"/>
  <c r="E2215" i="6"/>
  <c r="D2215" i="6"/>
  <c r="C2215" i="6"/>
  <c r="B2215" i="6"/>
  <c r="R2214" i="6"/>
  <c r="Q2214" i="6"/>
  <c r="P2214" i="6"/>
  <c r="O2214" i="6"/>
  <c r="N2214" i="6"/>
  <c r="K2214" i="6"/>
  <c r="J2214" i="6"/>
  <c r="I2214" i="6"/>
  <c r="H2214" i="6"/>
  <c r="G2214" i="6"/>
  <c r="F2214" i="6"/>
  <c r="E2214" i="6"/>
  <c r="D2214" i="6"/>
  <c r="C2214" i="6"/>
  <c r="B2214" i="6"/>
  <c r="R2213" i="6"/>
  <c r="Q2213" i="6"/>
  <c r="P2213" i="6"/>
  <c r="O2213" i="6"/>
  <c r="N2213" i="6"/>
  <c r="K2213" i="6"/>
  <c r="J2213" i="6"/>
  <c r="I2213" i="6"/>
  <c r="H2213" i="6"/>
  <c r="G2213" i="6"/>
  <c r="F2213" i="6"/>
  <c r="E2213" i="6"/>
  <c r="D2213" i="6"/>
  <c r="C2213" i="6"/>
  <c r="B2213" i="6"/>
  <c r="R2212" i="6"/>
  <c r="Q2212" i="6"/>
  <c r="P2212" i="6"/>
  <c r="O2212" i="6"/>
  <c r="N2212" i="6"/>
  <c r="K2212" i="6"/>
  <c r="J2212" i="6"/>
  <c r="I2212" i="6"/>
  <c r="H2212" i="6"/>
  <c r="G2212" i="6"/>
  <c r="F2212" i="6"/>
  <c r="E2212" i="6"/>
  <c r="D2212" i="6"/>
  <c r="C2212" i="6"/>
  <c r="B2212" i="6"/>
  <c r="R2211" i="6"/>
  <c r="Q2211" i="6"/>
  <c r="P2211" i="6"/>
  <c r="O2211" i="6"/>
  <c r="N2211" i="6"/>
  <c r="K2211" i="6"/>
  <c r="J2211" i="6"/>
  <c r="I2211" i="6"/>
  <c r="H2211" i="6"/>
  <c r="G2211" i="6"/>
  <c r="F2211" i="6"/>
  <c r="E2211" i="6"/>
  <c r="D2211" i="6"/>
  <c r="C2211" i="6"/>
  <c r="B2211" i="6"/>
  <c r="R2210" i="6"/>
  <c r="Q2210" i="6"/>
  <c r="P2210" i="6"/>
  <c r="O2210" i="6"/>
  <c r="N2210" i="6"/>
  <c r="K2210" i="6"/>
  <c r="J2210" i="6"/>
  <c r="I2210" i="6"/>
  <c r="H2210" i="6"/>
  <c r="G2210" i="6"/>
  <c r="F2210" i="6"/>
  <c r="E2210" i="6"/>
  <c r="D2210" i="6"/>
  <c r="C2210" i="6"/>
  <c r="B2210" i="6"/>
  <c r="R2209" i="6"/>
  <c r="Q2209" i="6"/>
  <c r="P2209" i="6"/>
  <c r="O2209" i="6"/>
  <c r="N2209" i="6"/>
  <c r="K2209" i="6"/>
  <c r="J2209" i="6"/>
  <c r="I2209" i="6"/>
  <c r="H2209" i="6"/>
  <c r="G2209" i="6"/>
  <c r="F2209" i="6"/>
  <c r="E2209" i="6"/>
  <c r="D2209" i="6"/>
  <c r="C2209" i="6"/>
  <c r="B2209" i="6"/>
  <c r="R2208" i="6"/>
  <c r="Q2208" i="6"/>
  <c r="P2208" i="6"/>
  <c r="O2208" i="6"/>
  <c r="N2208" i="6"/>
  <c r="K2208" i="6"/>
  <c r="J2208" i="6"/>
  <c r="I2208" i="6"/>
  <c r="H2208" i="6"/>
  <c r="G2208" i="6"/>
  <c r="F2208" i="6"/>
  <c r="E2208" i="6"/>
  <c r="D2208" i="6"/>
  <c r="C2208" i="6"/>
  <c r="B2208" i="6"/>
  <c r="R2207" i="6"/>
  <c r="Q2207" i="6"/>
  <c r="P2207" i="6"/>
  <c r="O2207" i="6"/>
  <c r="N2207" i="6"/>
  <c r="K2207" i="6"/>
  <c r="J2207" i="6"/>
  <c r="I2207" i="6"/>
  <c r="H2207" i="6"/>
  <c r="G2207" i="6"/>
  <c r="F2207" i="6"/>
  <c r="E2207" i="6"/>
  <c r="D2207" i="6"/>
  <c r="C2207" i="6"/>
  <c r="B2207" i="6"/>
  <c r="R2206" i="6"/>
  <c r="Q2206" i="6"/>
  <c r="P2206" i="6"/>
  <c r="O2206" i="6"/>
  <c r="N2206" i="6"/>
  <c r="K2206" i="6"/>
  <c r="J2206" i="6"/>
  <c r="I2206" i="6"/>
  <c r="H2206" i="6"/>
  <c r="G2206" i="6"/>
  <c r="F2206" i="6"/>
  <c r="E2206" i="6"/>
  <c r="D2206" i="6"/>
  <c r="C2206" i="6"/>
  <c r="B2206" i="6"/>
  <c r="R2205" i="6"/>
  <c r="Q2205" i="6"/>
  <c r="P2205" i="6"/>
  <c r="O2205" i="6"/>
  <c r="N2205" i="6"/>
  <c r="K2205" i="6"/>
  <c r="J2205" i="6"/>
  <c r="I2205" i="6"/>
  <c r="H2205" i="6"/>
  <c r="G2205" i="6"/>
  <c r="F2205" i="6"/>
  <c r="E2205" i="6"/>
  <c r="D2205" i="6"/>
  <c r="C2205" i="6"/>
  <c r="B2205" i="6"/>
  <c r="R2204" i="6"/>
  <c r="Q2204" i="6"/>
  <c r="P2204" i="6"/>
  <c r="O2204" i="6"/>
  <c r="N2204" i="6"/>
  <c r="K2204" i="6"/>
  <c r="J2204" i="6"/>
  <c r="I2204" i="6"/>
  <c r="H2204" i="6"/>
  <c r="G2204" i="6"/>
  <c r="F2204" i="6"/>
  <c r="E2204" i="6"/>
  <c r="D2204" i="6"/>
  <c r="C2204" i="6"/>
  <c r="B2204" i="6"/>
  <c r="R2203" i="6"/>
  <c r="Q2203" i="6"/>
  <c r="P2203" i="6"/>
  <c r="O2203" i="6"/>
  <c r="N2203" i="6"/>
  <c r="K2203" i="6"/>
  <c r="J2203" i="6"/>
  <c r="I2203" i="6"/>
  <c r="H2203" i="6"/>
  <c r="G2203" i="6"/>
  <c r="F2203" i="6"/>
  <c r="E2203" i="6"/>
  <c r="D2203" i="6"/>
  <c r="C2203" i="6"/>
  <c r="B2203" i="6"/>
  <c r="R2202" i="6"/>
  <c r="Q2202" i="6"/>
  <c r="P2202" i="6"/>
  <c r="O2202" i="6"/>
  <c r="N2202" i="6"/>
  <c r="K2202" i="6"/>
  <c r="J2202" i="6"/>
  <c r="I2202" i="6"/>
  <c r="H2202" i="6"/>
  <c r="G2202" i="6"/>
  <c r="F2202" i="6"/>
  <c r="E2202" i="6"/>
  <c r="D2202" i="6"/>
  <c r="C2202" i="6"/>
  <c r="B2202" i="6"/>
  <c r="R2201" i="6"/>
  <c r="Q2201" i="6"/>
  <c r="P2201" i="6"/>
  <c r="O2201" i="6"/>
  <c r="N2201" i="6"/>
  <c r="K2201" i="6"/>
  <c r="J2201" i="6"/>
  <c r="I2201" i="6"/>
  <c r="H2201" i="6"/>
  <c r="G2201" i="6"/>
  <c r="F2201" i="6"/>
  <c r="E2201" i="6"/>
  <c r="D2201" i="6"/>
  <c r="C2201" i="6"/>
  <c r="B2201" i="6"/>
  <c r="R2200" i="6"/>
  <c r="Q2200" i="6"/>
  <c r="P2200" i="6"/>
  <c r="O2200" i="6"/>
  <c r="N2200" i="6"/>
  <c r="K2200" i="6"/>
  <c r="J2200" i="6"/>
  <c r="I2200" i="6"/>
  <c r="H2200" i="6"/>
  <c r="G2200" i="6"/>
  <c r="F2200" i="6"/>
  <c r="E2200" i="6"/>
  <c r="D2200" i="6"/>
  <c r="C2200" i="6"/>
  <c r="B2200" i="6"/>
  <c r="R2199" i="6"/>
  <c r="Q2199" i="6"/>
  <c r="P2199" i="6"/>
  <c r="O2199" i="6"/>
  <c r="N2199" i="6"/>
  <c r="K2199" i="6"/>
  <c r="J2199" i="6"/>
  <c r="I2199" i="6"/>
  <c r="H2199" i="6"/>
  <c r="G2199" i="6"/>
  <c r="F2199" i="6"/>
  <c r="E2199" i="6"/>
  <c r="D2199" i="6"/>
  <c r="C2199" i="6"/>
  <c r="B2199" i="6"/>
  <c r="R2198" i="6"/>
  <c r="Q2198" i="6"/>
  <c r="P2198" i="6"/>
  <c r="O2198" i="6"/>
  <c r="N2198" i="6"/>
  <c r="K2198" i="6"/>
  <c r="J2198" i="6"/>
  <c r="I2198" i="6"/>
  <c r="H2198" i="6"/>
  <c r="G2198" i="6"/>
  <c r="F2198" i="6"/>
  <c r="E2198" i="6"/>
  <c r="D2198" i="6"/>
  <c r="C2198" i="6"/>
  <c r="B2198" i="6"/>
  <c r="R2197" i="6"/>
  <c r="Q2197" i="6"/>
  <c r="P2197" i="6"/>
  <c r="O2197" i="6"/>
  <c r="N2197" i="6"/>
  <c r="K2197" i="6"/>
  <c r="J2197" i="6"/>
  <c r="I2197" i="6"/>
  <c r="H2197" i="6"/>
  <c r="G2197" i="6"/>
  <c r="F2197" i="6"/>
  <c r="E2197" i="6"/>
  <c r="D2197" i="6"/>
  <c r="C2197" i="6"/>
  <c r="B2197" i="6"/>
  <c r="R2196" i="6"/>
  <c r="Q2196" i="6"/>
  <c r="P2196" i="6"/>
  <c r="O2196" i="6"/>
  <c r="N2196" i="6"/>
  <c r="K2196" i="6"/>
  <c r="J2196" i="6"/>
  <c r="I2196" i="6"/>
  <c r="H2196" i="6"/>
  <c r="G2196" i="6"/>
  <c r="F2196" i="6"/>
  <c r="E2196" i="6"/>
  <c r="D2196" i="6"/>
  <c r="C2196" i="6"/>
  <c r="B2196" i="6"/>
  <c r="R2195" i="6"/>
  <c r="Q2195" i="6"/>
  <c r="P2195" i="6"/>
  <c r="O2195" i="6"/>
  <c r="N2195" i="6"/>
  <c r="K2195" i="6"/>
  <c r="J2195" i="6"/>
  <c r="I2195" i="6"/>
  <c r="H2195" i="6"/>
  <c r="G2195" i="6"/>
  <c r="F2195" i="6"/>
  <c r="E2195" i="6"/>
  <c r="D2195" i="6"/>
  <c r="C2195" i="6"/>
  <c r="B2195" i="6"/>
  <c r="R2194" i="6"/>
  <c r="Q2194" i="6"/>
  <c r="P2194" i="6"/>
  <c r="O2194" i="6"/>
  <c r="N2194" i="6"/>
  <c r="K2194" i="6"/>
  <c r="J2194" i="6"/>
  <c r="I2194" i="6"/>
  <c r="H2194" i="6"/>
  <c r="G2194" i="6"/>
  <c r="F2194" i="6"/>
  <c r="E2194" i="6"/>
  <c r="D2194" i="6"/>
  <c r="C2194" i="6"/>
  <c r="B2194" i="6"/>
  <c r="R2193" i="6"/>
  <c r="Q2193" i="6"/>
  <c r="P2193" i="6"/>
  <c r="O2193" i="6"/>
  <c r="N2193" i="6"/>
  <c r="K2193" i="6"/>
  <c r="J2193" i="6"/>
  <c r="I2193" i="6"/>
  <c r="H2193" i="6"/>
  <c r="G2193" i="6"/>
  <c r="F2193" i="6"/>
  <c r="E2193" i="6"/>
  <c r="D2193" i="6"/>
  <c r="C2193" i="6"/>
  <c r="B2193" i="6"/>
  <c r="R2192" i="6"/>
  <c r="Q2192" i="6"/>
  <c r="P2192" i="6"/>
  <c r="O2192" i="6"/>
  <c r="N2192" i="6"/>
  <c r="K2192" i="6"/>
  <c r="J2192" i="6"/>
  <c r="I2192" i="6"/>
  <c r="H2192" i="6"/>
  <c r="G2192" i="6"/>
  <c r="F2192" i="6"/>
  <c r="E2192" i="6"/>
  <c r="D2192" i="6"/>
  <c r="C2192" i="6"/>
  <c r="B2192" i="6"/>
  <c r="R2191" i="6"/>
  <c r="Q2191" i="6"/>
  <c r="P2191" i="6"/>
  <c r="O2191" i="6"/>
  <c r="N2191" i="6"/>
  <c r="K2191" i="6"/>
  <c r="J2191" i="6"/>
  <c r="I2191" i="6"/>
  <c r="H2191" i="6"/>
  <c r="G2191" i="6"/>
  <c r="F2191" i="6"/>
  <c r="E2191" i="6"/>
  <c r="D2191" i="6"/>
  <c r="C2191" i="6"/>
  <c r="B2191" i="6"/>
  <c r="R2190" i="6"/>
  <c r="Q2190" i="6"/>
  <c r="P2190" i="6"/>
  <c r="O2190" i="6"/>
  <c r="N2190" i="6"/>
  <c r="K2190" i="6"/>
  <c r="J2190" i="6"/>
  <c r="I2190" i="6"/>
  <c r="H2190" i="6"/>
  <c r="G2190" i="6"/>
  <c r="F2190" i="6"/>
  <c r="E2190" i="6"/>
  <c r="D2190" i="6"/>
  <c r="C2190" i="6"/>
  <c r="B2190" i="6"/>
  <c r="R2189" i="6"/>
  <c r="Q2189" i="6"/>
  <c r="P2189" i="6"/>
  <c r="O2189" i="6"/>
  <c r="N2189" i="6"/>
  <c r="K2189" i="6"/>
  <c r="J2189" i="6"/>
  <c r="I2189" i="6"/>
  <c r="H2189" i="6"/>
  <c r="G2189" i="6"/>
  <c r="F2189" i="6"/>
  <c r="E2189" i="6"/>
  <c r="D2189" i="6"/>
  <c r="C2189" i="6"/>
  <c r="B2189" i="6"/>
  <c r="R2188" i="6"/>
  <c r="Q2188" i="6"/>
  <c r="P2188" i="6"/>
  <c r="O2188" i="6"/>
  <c r="N2188" i="6"/>
  <c r="K2188" i="6"/>
  <c r="J2188" i="6"/>
  <c r="I2188" i="6"/>
  <c r="H2188" i="6"/>
  <c r="G2188" i="6"/>
  <c r="F2188" i="6"/>
  <c r="E2188" i="6"/>
  <c r="D2188" i="6"/>
  <c r="C2188" i="6"/>
  <c r="B2188" i="6"/>
  <c r="R2187" i="6"/>
  <c r="Q2187" i="6"/>
  <c r="P2187" i="6"/>
  <c r="O2187" i="6"/>
  <c r="N2187" i="6"/>
  <c r="K2187" i="6"/>
  <c r="J2187" i="6"/>
  <c r="I2187" i="6"/>
  <c r="H2187" i="6"/>
  <c r="G2187" i="6"/>
  <c r="F2187" i="6"/>
  <c r="E2187" i="6"/>
  <c r="D2187" i="6"/>
  <c r="C2187" i="6"/>
  <c r="B2187" i="6"/>
  <c r="R2186" i="6"/>
  <c r="Q2186" i="6"/>
  <c r="P2186" i="6"/>
  <c r="O2186" i="6"/>
  <c r="N2186" i="6"/>
  <c r="K2186" i="6"/>
  <c r="J2186" i="6"/>
  <c r="I2186" i="6"/>
  <c r="H2186" i="6"/>
  <c r="G2186" i="6"/>
  <c r="F2186" i="6"/>
  <c r="E2186" i="6"/>
  <c r="D2186" i="6"/>
  <c r="C2186" i="6"/>
  <c r="B2186" i="6"/>
  <c r="R2185" i="6"/>
  <c r="Q2185" i="6"/>
  <c r="P2185" i="6"/>
  <c r="O2185" i="6"/>
  <c r="N2185" i="6"/>
  <c r="K2185" i="6"/>
  <c r="J2185" i="6"/>
  <c r="I2185" i="6"/>
  <c r="H2185" i="6"/>
  <c r="G2185" i="6"/>
  <c r="F2185" i="6"/>
  <c r="E2185" i="6"/>
  <c r="D2185" i="6"/>
  <c r="C2185" i="6"/>
  <c r="B2185" i="6"/>
  <c r="R2184" i="6"/>
  <c r="Q2184" i="6"/>
  <c r="P2184" i="6"/>
  <c r="O2184" i="6"/>
  <c r="N2184" i="6"/>
  <c r="K2184" i="6"/>
  <c r="J2184" i="6"/>
  <c r="I2184" i="6"/>
  <c r="H2184" i="6"/>
  <c r="G2184" i="6"/>
  <c r="F2184" i="6"/>
  <c r="E2184" i="6"/>
  <c r="D2184" i="6"/>
  <c r="C2184" i="6"/>
  <c r="B2184" i="6"/>
  <c r="R2183" i="6"/>
  <c r="Q2183" i="6"/>
  <c r="P2183" i="6"/>
  <c r="O2183" i="6"/>
  <c r="N2183" i="6"/>
  <c r="K2183" i="6"/>
  <c r="J2183" i="6"/>
  <c r="I2183" i="6"/>
  <c r="H2183" i="6"/>
  <c r="G2183" i="6"/>
  <c r="F2183" i="6"/>
  <c r="E2183" i="6"/>
  <c r="D2183" i="6"/>
  <c r="C2183" i="6"/>
  <c r="B2183" i="6"/>
  <c r="R2182" i="6"/>
  <c r="Q2182" i="6"/>
  <c r="P2182" i="6"/>
  <c r="O2182" i="6"/>
  <c r="N2182" i="6"/>
  <c r="K2182" i="6"/>
  <c r="J2182" i="6"/>
  <c r="I2182" i="6"/>
  <c r="H2182" i="6"/>
  <c r="G2182" i="6"/>
  <c r="F2182" i="6"/>
  <c r="E2182" i="6"/>
  <c r="D2182" i="6"/>
  <c r="C2182" i="6"/>
  <c r="B2182" i="6"/>
  <c r="R2181" i="6"/>
  <c r="Q2181" i="6"/>
  <c r="P2181" i="6"/>
  <c r="O2181" i="6"/>
  <c r="N2181" i="6"/>
  <c r="K2181" i="6"/>
  <c r="J2181" i="6"/>
  <c r="I2181" i="6"/>
  <c r="H2181" i="6"/>
  <c r="G2181" i="6"/>
  <c r="F2181" i="6"/>
  <c r="E2181" i="6"/>
  <c r="D2181" i="6"/>
  <c r="C2181" i="6"/>
  <c r="B2181" i="6"/>
  <c r="R2180" i="6"/>
  <c r="Q2180" i="6"/>
  <c r="P2180" i="6"/>
  <c r="O2180" i="6"/>
  <c r="N2180" i="6"/>
  <c r="K2180" i="6"/>
  <c r="J2180" i="6"/>
  <c r="I2180" i="6"/>
  <c r="H2180" i="6"/>
  <c r="G2180" i="6"/>
  <c r="F2180" i="6"/>
  <c r="E2180" i="6"/>
  <c r="D2180" i="6"/>
  <c r="C2180" i="6"/>
  <c r="B2180" i="6"/>
  <c r="R2179" i="6"/>
  <c r="Q2179" i="6"/>
  <c r="P2179" i="6"/>
  <c r="O2179" i="6"/>
  <c r="N2179" i="6"/>
  <c r="K2179" i="6"/>
  <c r="J2179" i="6"/>
  <c r="I2179" i="6"/>
  <c r="H2179" i="6"/>
  <c r="G2179" i="6"/>
  <c r="F2179" i="6"/>
  <c r="E2179" i="6"/>
  <c r="D2179" i="6"/>
  <c r="C2179" i="6"/>
  <c r="B2179" i="6"/>
  <c r="R2178" i="6"/>
  <c r="Q2178" i="6"/>
  <c r="P2178" i="6"/>
  <c r="O2178" i="6"/>
  <c r="N2178" i="6"/>
  <c r="K2178" i="6"/>
  <c r="J2178" i="6"/>
  <c r="I2178" i="6"/>
  <c r="H2178" i="6"/>
  <c r="G2178" i="6"/>
  <c r="F2178" i="6"/>
  <c r="E2178" i="6"/>
  <c r="D2178" i="6"/>
  <c r="C2178" i="6"/>
  <c r="B2178" i="6"/>
  <c r="R2177" i="6"/>
  <c r="Q2177" i="6"/>
  <c r="P2177" i="6"/>
  <c r="O2177" i="6"/>
  <c r="N2177" i="6"/>
  <c r="K2177" i="6"/>
  <c r="J2177" i="6"/>
  <c r="I2177" i="6"/>
  <c r="H2177" i="6"/>
  <c r="G2177" i="6"/>
  <c r="F2177" i="6"/>
  <c r="E2177" i="6"/>
  <c r="D2177" i="6"/>
  <c r="C2177" i="6"/>
  <c r="B2177" i="6"/>
  <c r="R2176" i="6"/>
  <c r="Q2176" i="6"/>
  <c r="P2176" i="6"/>
  <c r="O2176" i="6"/>
  <c r="N2176" i="6"/>
  <c r="K2176" i="6"/>
  <c r="J2176" i="6"/>
  <c r="I2176" i="6"/>
  <c r="H2176" i="6"/>
  <c r="G2176" i="6"/>
  <c r="F2176" i="6"/>
  <c r="E2176" i="6"/>
  <c r="D2176" i="6"/>
  <c r="C2176" i="6"/>
  <c r="B2176" i="6"/>
  <c r="R2175" i="6"/>
  <c r="Q2175" i="6"/>
  <c r="P2175" i="6"/>
  <c r="O2175" i="6"/>
  <c r="N2175" i="6"/>
  <c r="K2175" i="6"/>
  <c r="J2175" i="6"/>
  <c r="I2175" i="6"/>
  <c r="H2175" i="6"/>
  <c r="G2175" i="6"/>
  <c r="F2175" i="6"/>
  <c r="E2175" i="6"/>
  <c r="D2175" i="6"/>
  <c r="C2175" i="6"/>
  <c r="B2175" i="6"/>
  <c r="R2174" i="6"/>
  <c r="Q2174" i="6"/>
  <c r="P2174" i="6"/>
  <c r="O2174" i="6"/>
  <c r="N2174" i="6"/>
  <c r="K2174" i="6"/>
  <c r="J2174" i="6"/>
  <c r="I2174" i="6"/>
  <c r="H2174" i="6"/>
  <c r="G2174" i="6"/>
  <c r="F2174" i="6"/>
  <c r="E2174" i="6"/>
  <c r="D2174" i="6"/>
  <c r="C2174" i="6"/>
  <c r="B2174" i="6"/>
  <c r="R2173" i="6"/>
  <c r="Q2173" i="6"/>
  <c r="P2173" i="6"/>
  <c r="O2173" i="6"/>
  <c r="N2173" i="6"/>
  <c r="K2173" i="6"/>
  <c r="J2173" i="6"/>
  <c r="I2173" i="6"/>
  <c r="H2173" i="6"/>
  <c r="G2173" i="6"/>
  <c r="F2173" i="6"/>
  <c r="E2173" i="6"/>
  <c r="D2173" i="6"/>
  <c r="C2173" i="6"/>
  <c r="B2173" i="6"/>
  <c r="R2172" i="6"/>
  <c r="Q2172" i="6"/>
  <c r="P2172" i="6"/>
  <c r="O2172" i="6"/>
  <c r="N2172" i="6"/>
  <c r="K2172" i="6"/>
  <c r="J2172" i="6"/>
  <c r="I2172" i="6"/>
  <c r="H2172" i="6"/>
  <c r="G2172" i="6"/>
  <c r="F2172" i="6"/>
  <c r="E2172" i="6"/>
  <c r="D2172" i="6"/>
  <c r="C2172" i="6"/>
  <c r="B2172" i="6"/>
  <c r="R2171" i="6"/>
  <c r="Q2171" i="6"/>
  <c r="P2171" i="6"/>
  <c r="O2171" i="6"/>
  <c r="N2171" i="6"/>
  <c r="K2171" i="6"/>
  <c r="J2171" i="6"/>
  <c r="I2171" i="6"/>
  <c r="H2171" i="6"/>
  <c r="G2171" i="6"/>
  <c r="F2171" i="6"/>
  <c r="E2171" i="6"/>
  <c r="D2171" i="6"/>
  <c r="C2171" i="6"/>
  <c r="B2171" i="6"/>
  <c r="R2170" i="6"/>
  <c r="Q2170" i="6"/>
  <c r="P2170" i="6"/>
  <c r="O2170" i="6"/>
  <c r="N2170" i="6"/>
  <c r="K2170" i="6"/>
  <c r="J2170" i="6"/>
  <c r="I2170" i="6"/>
  <c r="H2170" i="6"/>
  <c r="G2170" i="6"/>
  <c r="F2170" i="6"/>
  <c r="E2170" i="6"/>
  <c r="D2170" i="6"/>
  <c r="C2170" i="6"/>
  <c r="B2170" i="6"/>
  <c r="R2169" i="6"/>
  <c r="Q2169" i="6"/>
  <c r="P2169" i="6"/>
  <c r="O2169" i="6"/>
  <c r="N2169" i="6"/>
  <c r="K2169" i="6"/>
  <c r="J2169" i="6"/>
  <c r="I2169" i="6"/>
  <c r="H2169" i="6"/>
  <c r="G2169" i="6"/>
  <c r="F2169" i="6"/>
  <c r="E2169" i="6"/>
  <c r="D2169" i="6"/>
  <c r="C2169" i="6"/>
  <c r="B2169" i="6"/>
  <c r="R2168" i="6"/>
  <c r="Q2168" i="6"/>
  <c r="P2168" i="6"/>
  <c r="O2168" i="6"/>
  <c r="N2168" i="6"/>
  <c r="K2168" i="6"/>
  <c r="J2168" i="6"/>
  <c r="I2168" i="6"/>
  <c r="H2168" i="6"/>
  <c r="G2168" i="6"/>
  <c r="F2168" i="6"/>
  <c r="E2168" i="6"/>
  <c r="D2168" i="6"/>
  <c r="C2168" i="6"/>
  <c r="B2168" i="6"/>
  <c r="R2167" i="6"/>
  <c r="Q2167" i="6"/>
  <c r="P2167" i="6"/>
  <c r="O2167" i="6"/>
  <c r="N2167" i="6"/>
  <c r="K2167" i="6"/>
  <c r="J2167" i="6"/>
  <c r="I2167" i="6"/>
  <c r="H2167" i="6"/>
  <c r="G2167" i="6"/>
  <c r="F2167" i="6"/>
  <c r="E2167" i="6"/>
  <c r="D2167" i="6"/>
  <c r="C2167" i="6"/>
  <c r="B2167" i="6"/>
  <c r="R2166" i="6"/>
  <c r="Q2166" i="6"/>
  <c r="P2166" i="6"/>
  <c r="O2166" i="6"/>
  <c r="N2166" i="6"/>
  <c r="K2166" i="6"/>
  <c r="J2166" i="6"/>
  <c r="I2166" i="6"/>
  <c r="H2166" i="6"/>
  <c r="G2166" i="6"/>
  <c r="F2166" i="6"/>
  <c r="E2166" i="6"/>
  <c r="D2166" i="6"/>
  <c r="C2166" i="6"/>
  <c r="B2166" i="6"/>
  <c r="R2165" i="6"/>
  <c r="Q2165" i="6"/>
  <c r="P2165" i="6"/>
  <c r="O2165" i="6"/>
  <c r="N2165" i="6"/>
  <c r="K2165" i="6"/>
  <c r="J2165" i="6"/>
  <c r="I2165" i="6"/>
  <c r="H2165" i="6"/>
  <c r="G2165" i="6"/>
  <c r="F2165" i="6"/>
  <c r="E2165" i="6"/>
  <c r="D2165" i="6"/>
  <c r="C2165" i="6"/>
  <c r="B2165" i="6"/>
  <c r="R2164" i="6"/>
  <c r="Q2164" i="6"/>
  <c r="P2164" i="6"/>
  <c r="O2164" i="6"/>
  <c r="N2164" i="6"/>
  <c r="K2164" i="6"/>
  <c r="J2164" i="6"/>
  <c r="I2164" i="6"/>
  <c r="H2164" i="6"/>
  <c r="G2164" i="6"/>
  <c r="F2164" i="6"/>
  <c r="E2164" i="6"/>
  <c r="D2164" i="6"/>
  <c r="C2164" i="6"/>
  <c r="B2164" i="6"/>
  <c r="R2163" i="6"/>
  <c r="Q2163" i="6"/>
  <c r="P2163" i="6"/>
  <c r="O2163" i="6"/>
  <c r="N2163" i="6"/>
  <c r="K2163" i="6"/>
  <c r="J2163" i="6"/>
  <c r="I2163" i="6"/>
  <c r="H2163" i="6"/>
  <c r="G2163" i="6"/>
  <c r="F2163" i="6"/>
  <c r="E2163" i="6"/>
  <c r="D2163" i="6"/>
  <c r="C2163" i="6"/>
  <c r="B2163" i="6"/>
  <c r="R2162" i="6"/>
  <c r="Q2162" i="6"/>
  <c r="P2162" i="6"/>
  <c r="O2162" i="6"/>
  <c r="N2162" i="6"/>
  <c r="K2162" i="6"/>
  <c r="J2162" i="6"/>
  <c r="I2162" i="6"/>
  <c r="H2162" i="6"/>
  <c r="G2162" i="6"/>
  <c r="F2162" i="6"/>
  <c r="E2162" i="6"/>
  <c r="D2162" i="6"/>
  <c r="C2162" i="6"/>
  <c r="B2162" i="6"/>
  <c r="R2161" i="6"/>
  <c r="Q2161" i="6"/>
  <c r="P2161" i="6"/>
  <c r="O2161" i="6"/>
  <c r="N2161" i="6"/>
  <c r="K2161" i="6"/>
  <c r="J2161" i="6"/>
  <c r="I2161" i="6"/>
  <c r="H2161" i="6"/>
  <c r="G2161" i="6"/>
  <c r="F2161" i="6"/>
  <c r="E2161" i="6"/>
  <c r="D2161" i="6"/>
  <c r="C2161" i="6"/>
  <c r="B2161" i="6"/>
  <c r="R2160" i="6"/>
  <c r="Q2160" i="6"/>
  <c r="P2160" i="6"/>
  <c r="O2160" i="6"/>
  <c r="N2160" i="6"/>
  <c r="K2160" i="6"/>
  <c r="J2160" i="6"/>
  <c r="I2160" i="6"/>
  <c r="H2160" i="6"/>
  <c r="G2160" i="6"/>
  <c r="F2160" i="6"/>
  <c r="E2160" i="6"/>
  <c r="D2160" i="6"/>
  <c r="C2160" i="6"/>
  <c r="B2160" i="6"/>
  <c r="R2159" i="6"/>
  <c r="Q2159" i="6"/>
  <c r="P2159" i="6"/>
  <c r="O2159" i="6"/>
  <c r="N2159" i="6"/>
  <c r="K2159" i="6"/>
  <c r="J2159" i="6"/>
  <c r="I2159" i="6"/>
  <c r="H2159" i="6"/>
  <c r="G2159" i="6"/>
  <c r="F2159" i="6"/>
  <c r="E2159" i="6"/>
  <c r="D2159" i="6"/>
  <c r="C2159" i="6"/>
  <c r="B2159" i="6"/>
  <c r="R2158" i="6"/>
  <c r="Q2158" i="6"/>
  <c r="P2158" i="6"/>
  <c r="O2158" i="6"/>
  <c r="N2158" i="6"/>
  <c r="K2158" i="6"/>
  <c r="J2158" i="6"/>
  <c r="I2158" i="6"/>
  <c r="H2158" i="6"/>
  <c r="G2158" i="6"/>
  <c r="F2158" i="6"/>
  <c r="E2158" i="6"/>
  <c r="D2158" i="6"/>
  <c r="C2158" i="6"/>
  <c r="B2158" i="6"/>
  <c r="R2157" i="6"/>
  <c r="Q2157" i="6"/>
  <c r="P2157" i="6"/>
  <c r="O2157" i="6"/>
  <c r="N2157" i="6"/>
  <c r="K2157" i="6"/>
  <c r="J2157" i="6"/>
  <c r="I2157" i="6"/>
  <c r="H2157" i="6"/>
  <c r="G2157" i="6"/>
  <c r="F2157" i="6"/>
  <c r="E2157" i="6"/>
  <c r="D2157" i="6"/>
  <c r="C2157" i="6"/>
  <c r="B2157" i="6"/>
  <c r="R2156" i="6"/>
  <c r="Q2156" i="6"/>
  <c r="P2156" i="6"/>
  <c r="O2156" i="6"/>
  <c r="N2156" i="6"/>
  <c r="K2156" i="6"/>
  <c r="J2156" i="6"/>
  <c r="I2156" i="6"/>
  <c r="H2156" i="6"/>
  <c r="G2156" i="6"/>
  <c r="F2156" i="6"/>
  <c r="E2156" i="6"/>
  <c r="D2156" i="6"/>
  <c r="C2156" i="6"/>
  <c r="B2156" i="6"/>
  <c r="R2155" i="6"/>
  <c r="Q2155" i="6"/>
  <c r="P2155" i="6"/>
  <c r="O2155" i="6"/>
  <c r="N2155" i="6"/>
  <c r="K2155" i="6"/>
  <c r="J2155" i="6"/>
  <c r="I2155" i="6"/>
  <c r="H2155" i="6"/>
  <c r="G2155" i="6"/>
  <c r="F2155" i="6"/>
  <c r="E2155" i="6"/>
  <c r="D2155" i="6"/>
  <c r="C2155" i="6"/>
  <c r="B2155" i="6"/>
  <c r="R2154" i="6"/>
  <c r="Q2154" i="6"/>
  <c r="P2154" i="6"/>
  <c r="O2154" i="6"/>
  <c r="N2154" i="6"/>
  <c r="K2154" i="6"/>
  <c r="J2154" i="6"/>
  <c r="I2154" i="6"/>
  <c r="H2154" i="6"/>
  <c r="G2154" i="6"/>
  <c r="F2154" i="6"/>
  <c r="E2154" i="6"/>
  <c r="D2154" i="6"/>
  <c r="C2154" i="6"/>
  <c r="B2154" i="6"/>
  <c r="R2153" i="6"/>
  <c r="Q2153" i="6"/>
  <c r="P2153" i="6"/>
  <c r="O2153" i="6"/>
  <c r="N2153" i="6"/>
  <c r="K2153" i="6"/>
  <c r="J2153" i="6"/>
  <c r="I2153" i="6"/>
  <c r="H2153" i="6"/>
  <c r="G2153" i="6"/>
  <c r="F2153" i="6"/>
  <c r="E2153" i="6"/>
  <c r="D2153" i="6"/>
  <c r="C2153" i="6"/>
  <c r="B2153" i="6"/>
  <c r="R2152" i="6"/>
  <c r="Q2152" i="6"/>
  <c r="P2152" i="6"/>
  <c r="O2152" i="6"/>
  <c r="N2152" i="6"/>
  <c r="K2152" i="6"/>
  <c r="J2152" i="6"/>
  <c r="I2152" i="6"/>
  <c r="H2152" i="6"/>
  <c r="G2152" i="6"/>
  <c r="F2152" i="6"/>
  <c r="E2152" i="6"/>
  <c r="D2152" i="6"/>
  <c r="C2152" i="6"/>
  <c r="B2152" i="6"/>
  <c r="R2151" i="6"/>
  <c r="Q2151" i="6"/>
  <c r="P2151" i="6"/>
  <c r="O2151" i="6"/>
  <c r="N2151" i="6"/>
  <c r="K2151" i="6"/>
  <c r="J2151" i="6"/>
  <c r="I2151" i="6"/>
  <c r="H2151" i="6"/>
  <c r="G2151" i="6"/>
  <c r="F2151" i="6"/>
  <c r="E2151" i="6"/>
  <c r="D2151" i="6"/>
  <c r="C2151" i="6"/>
  <c r="B2151" i="6"/>
  <c r="R2150" i="6"/>
  <c r="Q2150" i="6"/>
  <c r="P2150" i="6"/>
  <c r="O2150" i="6"/>
  <c r="N2150" i="6"/>
  <c r="K2150" i="6"/>
  <c r="J2150" i="6"/>
  <c r="I2150" i="6"/>
  <c r="H2150" i="6"/>
  <c r="G2150" i="6"/>
  <c r="F2150" i="6"/>
  <c r="E2150" i="6"/>
  <c r="D2150" i="6"/>
  <c r="C2150" i="6"/>
  <c r="B2150" i="6"/>
  <c r="R2149" i="6"/>
  <c r="Q2149" i="6"/>
  <c r="P2149" i="6"/>
  <c r="O2149" i="6"/>
  <c r="N2149" i="6"/>
  <c r="K2149" i="6"/>
  <c r="J2149" i="6"/>
  <c r="I2149" i="6"/>
  <c r="H2149" i="6"/>
  <c r="G2149" i="6"/>
  <c r="F2149" i="6"/>
  <c r="E2149" i="6"/>
  <c r="D2149" i="6"/>
  <c r="C2149" i="6"/>
  <c r="B2149" i="6"/>
  <c r="R2148" i="6"/>
  <c r="Q2148" i="6"/>
  <c r="P2148" i="6"/>
  <c r="O2148" i="6"/>
  <c r="N2148" i="6"/>
  <c r="K2148" i="6"/>
  <c r="J2148" i="6"/>
  <c r="I2148" i="6"/>
  <c r="H2148" i="6"/>
  <c r="G2148" i="6"/>
  <c r="F2148" i="6"/>
  <c r="E2148" i="6"/>
  <c r="D2148" i="6"/>
  <c r="C2148" i="6"/>
  <c r="B2148" i="6"/>
  <c r="R2147" i="6"/>
  <c r="Q2147" i="6"/>
  <c r="P2147" i="6"/>
  <c r="O2147" i="6"/>
  <c r="N2147" i="6"/>
  <c r="K2147" i="6"/>
  <c r="J2147" i="6"/>
  <c r="I2147" i="6"/>
  <c r="H2147" i="6"/>
  <c r="G2147" i="6"/>
  <c r="F2147" i="6"/>
  <c r="E2147" i="6"/>
  <c r="D2147" i="6"/>
  <c r="C2147" i="6"/>
  <c r="B2147" i="6"/>
  <c r="R2146" i="6"/>
  <c r="Q2146" i="6"/>
  <c r="P2146" i="6"/>
  <c r="O2146" i="6"/>
  <c r="N2146" i="6"/>
  <c r="K2146" i="6"/>
  <c r="J2146" i="6"/>
  <c r="I2146" i="6"/>
  <c r="H2146" i="6"/>
  <c r="G2146" i="6"/>
  <c r="F2146" i="6"/>
  <c r="E2146" i="6"/>
  <c r="D2146" i="6"/>
  <c r="C2146" i="6"/>
  <c r="B2146" i="6"/>
  <c r="R2145" i="6"/>
  <c r="Q2145" i="6"/>
  <c r="P2145" i="6"/>
  <c r="O2145" i="6"/>
  <c r="N2145" i="6"/>
  <c r="K2145" i="6"/>
  <c r="J2145" i="6"/>
  <c r="I2145" i="6"/>
  <c r="H2145" i="6"/>
  <c r="G2145" i="6"/>
  <c r="F2145" i="6"/>
  <c r="E2145" i="6"/>
  <c r="D2145" i="6"/>
  <c r="C2145" i="6"/>
  <c r="B2145" i="6"/>
  <c r="R2144" i="6"/>
  <c r="Q2144" i="6"/>
  <c r="P2144" i="6"/>
  <c r="O2144" i="6"/>
  <c r="N2144" i="6"/>
  <c r="K2144" i="6"/>
  <c r="J2144" i="6"/>
  <c r="I2144" i="6"/>
  <c r="H2144" i="6"/>
  <c r="G2144" i="6"/>
  <c r="F2144" i="6"/>
  <c r="E2144" i="6"/>
  <c r="D2144" i="6"/>
  <c r="C2144" i="6"/>
  <c r="B2144" i="6"/>
  <c r="R2143" i="6"/>
  <c r="Q2143" i="6"/>
  <c r="P2143" i="6"/>
  <c r="O2143" i="6"/>
  <c r="N2143" i="6"/>
  <c r="K2143" i="6"/>
  <c r="J2143" i="6"/>
  <c r="I2143" i="6"/>
  <c r="H2143" i="6"/>
  <c r="G2143" i="6"/>
  <c r="F2143" i="6"/>
  <c r="E2143" i="6"/>
  <c r="D2143" i="6"/>
  <c r="C2143" i="6"/>
  <c r="B2143" i="6"/>
  <c r="R2142" i="6"/>
  <c r="Q2142" i="6"/>
  <c r="P2142" i="6"/>
  <c r="O2142" i="6"/>
  <c r="N2142" i="6"/>
  <c r="K2142" i="6"/>
  <c r="J2142" i="6"/>
  <c r="I2142" i="6"/>
  <c r="H2142" i="6"/>
  <c r="G2142" i="6"/>
  <c r="F2142" i="6"/>
  <c r="E2142" i="6"/>
  <c r="D2142" i="6"/>
  <c r="C2142" i="6"/>
  <c r="B2142" i="6"/>
  <c r="R2141" i="6"/>
  <c r="Q2141" i="6"/>
  <c r="P2141" i="6"/>
  <c r="O2141" i="6"/>
  <c r="N2141" i="6"/>
  <c r="K2141" i="6"/>
  <c r="J2141" i="6"/>
  <c r="I2141" i="6"/>
  <c r="H2141" i="6"/>
  <c r="G2141" i="6"/>
  <c r="F2141" i="6"/>
  <c r="E2141" i="6"/>
  <c r="D2141" i="6"/>
  <c r="C2141" i="6"/>
  <c r="B2141" i="6"/>
  <c r="R2140" i="6"/>
  <c r="Q2140" i="6"/>
  <c r="P2140" i="6"/>
  <c r="O2140" i="6"/>
  <c r="N2140" i="6"/>
  <c r="K2140" i="6"/>
  <c r="J2140" i="6"/>
  <c r="I2140" i="6"/>
  <c r="H2140" i="6"/>
  <c r="G2140" i="6"/>
  <c r="F2140" i="6"/>
  <c r="E2140" i="6"/>
  <c r="D2140" i="6"/>
  <c r="C2140" i="6"/>
  <c r="B2140" i="6"/>
  <c r="R2139" i="6"/>
  <c r="Q2139" i="6"/>
  <c r="P2139" i="6"/>
  <c r="O2139" i="6"/>
  <c r="N2139" i="6"/>
  <c r="K2139" i="6"/>
  <c r="J2139" i="6"/>
  <c r="I2139" i="6"/>
  <c r="H2139" i="6"/>
  <c r="G2139" i="6"/>
  <c r="F2139" i="6"/>
  <c r="E2139" i="6"/>
  <c r="D2139" i="6"/>
  <c r="C2139" i="6"/>
  <c r="B2139" i="6"/>
  <c r="R2138" i="6"/>
  <c r="Q2138" i="6"/>
  <c r="P2138" i="6"/>
  <c r="O2138" i="6"/>
  <c r="N2138" i="6"/>
  <c r="K2138" i="6"/>
  <c r="J2138" i="6"/>
  <c r="I2138" i="6"/>
  <c r="H2138" i="6"/>
  <c r="G2138" i="6"/>
  <c r="F2138" i="6"/>
  <c r="E2138" i="6"/>
  <c r="D2138" i="6"/>
  <c r="C2138" i="6"/>
  <c r="B2138" i="6"/>
  <c r="R2137" i="6"/>
  <c r="Q2137" i="6"/>
  <c r="P2137" i="6"/>
  <c r="O2137" i="6"/>
  <c r="N2137" i="6"/>
  <c r="K2137" i="6"/>
  <c r="J2137" i="6"/>
  <c r="I2137" i="6"/>
  <c r="H2137" i="6"/>
  <c r="G2137" i="6"/>
  <c r="F2137" i="6"/>
  <c r="E2137" i="6"/>
  <c r="D2137" i="6"/>
  <c r="C2137" i="6"/>
  <c r="B2137" i="6"/>
  <c r="R2136" i="6"/>
  <c r="Q2136" i="6"/>
  <c r="P2136" i="6"/>
  <c r="O2136" i="6"/>
  <c r="N2136" i="6"/>
  <c r="K2136" i="6"/>
  <c r="J2136" i="6"/>
  <c r="I2136" i="6"/>
  <c r="H2136" i="6"/>
  <c r="G2136" i="6"/>
  <c r="F2136" i="6"/>
  <c r="E2136" i="6"/>
  <c r="D2136" i="6"/>
  <c r="C2136" i="6"/>
  <c r="B2136" i="6"/>
  <c r="R2135" i="6"/>
  <c r="Q2135" i="6"/>
  <c r="P2135" i="6"/>
  <c r="O2135" i="6"/>
  <c r="N2135" i="6"/>
  <c r="K2135" i="6"/>
  <c r="J2135" i="6"/>
  <c r="I2135" i="6"/>
  <c r="H2135" i="6"/>
  <c r="G2135" i="6"/>
  <c r="F2135" i="6"/>
  <c r="E2135" i="6"/>
  <c r="D2135" i="6"/>
  <c r="C2135" i="6"/>
  <c r="B2135" i="6"/>
  <c r="R2134" i="6"/>
  <c r="Q2134" i="6"/>
  <c r="P2134" i="6"/>
  <c r="O2134" i="6"/>
  <c r="N2134" i="6"/>
  <c r="K2134" i="6"/>
  <c r="J2134" i="6"/>
  <c r="I2134" i="6"/>
  <c r="H2134" i="6"/>
  <c r="G2134" i="6"/>
  <c r="F2134" i="6"/>
  <c r="E2134" i="6"/>
  <c r="D2134" i="6"/>
  <c r="C2134" i="6"/>
  <c r="B2134" i="6"/>
  <c r="R2133" i="6"/>
  <c r="Q2133" i="6"/>
  <c r="P2133" i="6"/>
  <c r="O2133" i="6"/>
  <c r="N2133" i="6"/>
  <c r="K2133" i="6"/>
  <c r="J2133" i="6"/>
  <c r="I2133" i="6"/>
  <c r="H2133" i="6"/>
  <c r="G2133" i="6"/>
  <c r="F2133" i="6"/>
  <c r="E2133" i="6"/>
  <c r="D2133" i="6"/>
  <c r="C2133" i="6"/>
  <c r="B2133" i="6"/>
  <c r="R2132" i="6"/>
  <c r="Q2132" i="6"/>
  <c r="P2132" i="6"/>
  <c r="O2132" i="6"/>
  <c r="N2132" i="6"/>
  <c r="K2132" i="6"/>
  <c r="J2132" i="6"/>
  <c r="I2132" i="6"/>
  <c r="H2132" i="6"/>
  <c r="G2132" i="6"/>
  <c r="F2132" i="6"/>
  <c r="E2132" i="6"/>
  <c r="D2132" i="6"/>
  <c r="C2132" i="6"/>
  <c r="B2132" i="6"/>
  <c r="R2131" i="6"/>
  <c r="Q2131" i="6"/>
  <c r="P2131" i="6"/>
  <c r="O2131" i="6"/>
  <c r="N2131" i="6"/>
  <c r="K2131" i="6"/>
  <c r="J2131" i="6"/>
  <c r="I2131" i="6"/>
  <c r="H2131" i="6"/>
  <c r="G2131" i="6"/>
  <c r="F2131" i="6"/>
  <c r="E2131" i="6"/>
  <c r="D2131" i="6"/>
  <c r="C2131" i="6"/>
  <c r="B2131" i="6"/>
  <c r="R2130" i="6"/>
  <c r="Q2130" i="6"/>
  <c r="P2130" i="6"/>
  <c r="O2130" i="6"/>
  <c r="N2130" i="6"/>
  <c r="K2130" i="6"/>
  <c r="J2130" i="6"/>
  <c r="I2130" i="6"/>
  <c r="H2130" i="6"/>
  <c r="G2130" i="6"/>
  <c r="F2130" i="6"/>
  <c r="E2130" i="6"/>
  <c r="D2130" i="6"/>
  <c r="C2130" i="6"/>
  <c r="B2130" i="6"/>
  <c r="R2129" i="6"/>
  <c r="Q2129" i="6"/>
  <c r="P2129" i="6"/>
  <c r="O2129" i="6"/>
  <c r="N2129" i="6"/>
  <c r="K2129" i="6"/>
  <c r="J2129" i="6"/>
  <c r="I2129" i="6"/>
  <c r="H2129" i="6"/>
  <c r="G2129" i="6"/>
  <c r="F2129" i="6"/>
  <c r="E2129" i="6"/>
  <c r="D2129" i="6"/>
  <c r="C2129" i="6"/>
  <c r="B2129" i="6"/>
  <c r="R2128" i="6"/>
  <c r="Q2128" i="6"/>
  <c r="P2128" i="6"/>
  <c r="O2128" i="6"/>
  <c r="N2128" i="6"/>
  <c r="K2128" i="6"/>
  <c r="J2128" i="6"/>
  <c r="I2128" i="6"/>
  <c r="H2128" i="6"/>
  <c r="G2128" i="6"/>
  <c r="F2128" i="6"/>
  <c r="E2128" i="6"/>
  <c r="D2128" i="6"/>
  <c r="C2128" i="6"/>
  <c r="B2128" i="6"/>
  <c r="R2127" i="6"/>
  <c r="Q2127" i="6"/>
  <c r="P2127" i="6"/>
  <c r="O2127" i="6"/>
  <c r="N2127" i="6"/>
  <c r="K2127" i="6"/>
  <c r="J2127" i="6"/>
  <c r="I2127" i="6"/>
  <c r="H2127" i="6"/>
  <c r="G2127" i="6"/>
  <c r="F2127" i="6"/>
  <c r="E2127" i="6"/>
  <c r="D2127" i="6"/>
  <c r="C2127" i="6"/>
  <c r="B2127" i="6"/>
  <c r="R2126" i="6"/>
  <c r="Q2126" i="6"/>
  <c r="P2126" i="6"/>
  <c r="O2126" i="6"/>
  <c r="N2126" i="6"/>
  <c r="K2126" i="6"/>
  <c r="J2126" i="6"/>
  <c r="I2126" i="6"/>
  <c r="H2126" i="6"/>
  <c r="G2126" i="6"/>
  <c r="F2126" i="6"/>
  <c r="E2126" i="6"/>
  <c r="D2126" i="6"/>
  <c r="C2126" i="6"/>
  <c r="B2126" i="6"/>
  <c r="R2125" i="6"/>
  <c r="Q2125" i="6"/>
  <c r="P2125" i="6"/>
  <c r="O2125" i="6"/>
  <c r="N2125" i="6"/>
  <c r="K2125" i="6"/>
  <c r="J2125" i="6"/>
  <c r="I2125" i="6"/>
  <c r="H2125" i="6"/>
  <c r="G2125" i="6"/>
  <c r="F2125" i="6"/>
  <c r="E2125" i="6"/>
  <c r="D2125" i="6"/>
  <c r="C2125" i="6"/>
  <c r="B2125" i="6"/>
  <c r="R2124" i="6"/>
  <c r="Q2124" i="6"/>
  <c r="P2124" i="6"/>
  <c r="O2124" i="6"/>
  <c r="N2124" i="6"/>
  <c r="K2124" i="6"/>
  <c r="J2124" i="6"/>
  <c r="I2124" i="6"/>
  <c r="H2124" i="6"/>
  <c r="G2124" i="6"/>
  <c r="F2124" i="6"/>
  <c r="E2124" i="6"/>
  <c r="D2124" i="6"/>
  <c r="C2124" i="6"/>
  <c r="B2124" i="6"/>
  <c r="R2123" i="6"/>
  <c r="Q2123" i="6"/>
  <c r="P2123" i="6"/>
  <c r="O2123" i="6"/>
  <c r="N2123" i="6"/>
  <c r="K2123" i="6"/>
  <c r="J2123" i="6"/>
  <c r="I2123" i="6"/>
  <c r="H2123" i="6"/>
  <c r="G2123" i="6"/>
  <c r="F2123" i="6"/>
  <c r="E2123" i="6"/>
  <c r="D2123" i="6"/>
  <c r="C2123" i="6"/>
  <c r="B2123" i="6"/>
  <c r="R2122" i="6"/>
  <c r="Q2122" i="6"/>
  <c r="P2122" i="6"/>
  <c r="O2122" i="6"/>
  <c r="N2122" i="6"/>
  <c r="K2122" i="6"/>
  <c r="J2122" i="6"/>
  <c r="I2122" i="6"/>
  <c r="H2122" i="6"/>
  <c r="G2122" i="6"/>
  <c r="F2122" i="6"/>
  <c r="E2122" i="6"/>
  <c r="D2122" i="6"/>
  <c r="C2122" i="6"/>
  <c r="B2122" i="6"/>
  <c r="R2121" i="6"/>
  <c r="Q2121" i="6"/>
  <c r="P2121" i="6"/>
  <c r="O2121" i="6"/>
  <c r="N2121" i="6"/>
  <c r="K2121" i="6"/>
  <c r="J2121" i="6"/>
  <c r="I2121" i="6"/>
  <c r="H2121" i="6"/>
  <c r="G2121" i="6"/>
  <c r="F2121" i="6"/>
  <c r="E2121" i="6"/>
  <c r="D2121" i="6"/>
  <c r="C2121" i="6"/>
  <c r="B2121" i="6"/>
  <c r="R2120" i="6"/>
  <c r="Q2120" i="6"/>
  <c r="P2120" i="6"/>
  <c r="O2120" i="6"/>
  <c r="N2120" i="6"/>
  <c r="K2120" i="6"/>
  <c r="J2120" i="6"/>
  <c r="I2120" i="6"/>
  <c r="H2120" i="6"/>
  <c r="G2120" i="6"/>
  <c r="F2120" i="6"/>
  <c r="E2120" i="6"/>
  <c r="D2120" i="6"/>
  <c r="C2120" i="6"/>
  <c r="B2120" i="6"/>
  <c r="R2119" i="6"/>
  <c r="Q2119" i="6"/>
  <c r="P2119" i="6"/>
  <c r="O2119" i="6"/>
  <c r="N2119" i="6"/>
  <c r="K2119" i="6"/>
  <c r="J2119" i="6"/>
  <c r="I2119" i="6"/>
  <c r="H2119" i="6"/>
  <c r="G2119" i="6"/>
  <c r="F2119" i="6"/>
  <c r="E2119" i="6"/>
  <c r="D2119" i="6"/>
  <c r="C2119" i="6"/>
  <c r="B2119" i="6"/>
  <c r="R2118" i="6"/>
  <c r="Q2118" i="6"/>
  <c r="P2118" i="6"/>
  <c r="O2118" i="6"/>
  <c r="N2118" i="6"/>
  <c r="K2118" i="6"/>
  <c r="J2118" i="6"/>
  <c r="I2118" i="6"/>
  <c r="H2118" i="6"/>
  <c r="G2118" i="6"/>
  <c r="F2118" i="6"/>
  <c r="E2118" i="6"/>
  <c r="D2118" i="6"/>
  <c r="C2118" i="6"/>
  <c r="B2118" i="6"/>
  <c r="R2117" i="6"/>
  <c r="Q2117" i="6"/>
  <c r="P2117" i="6"/>
  <c r="O2117" i="6"/>
  <c r="N2117" i="6"/>
  <c r="K2117" i="6"/>
  <c r="J2117" i="6"/>
  <c r="I2117" i="6"/>
  <c r="H2117" i="6"/>
  <c r="G2117" i="6"/>
  <c r="F2117" i="6"/>
  <c r="E2117" i="6"/>
  <c r="D2117" i="6"/>
  <c r="C2117" i="6"/>
  <c r="B2117" i="6"/>
  <c r="R2116" i="6"/>
  <c r="Q2116" i="6"/>
  <c r="P2116" i="6"/>
  <c r="O2116" i="6"/>
  <c r="N2116" i="6"/>
  <c r="K2116" i="6"/>
  <c r="J2116" i="6"/>
  <c r="I2116" i="6"/>
  <c r="H2116" i="6"/>
  <c r="G2116" i="6"/>
  <c r="F2116" i="6"/>
  <c r="E2116" i="6"/>
  <c r="D2116" i="6"/>
  <c r="C2116" i="6"/>
  <c r="B2116" i="6"/>
  <c r="R2115" i="6"/>
  <c r="Q2115" i="6"/>
  <c r="P2115" i="6"/>
  <c r="O2115" i="6"/>
  <c r="N2115" i="6"/>
  <c r="K2115" i="6"/>
  <c r="J2115" i="6"/>
  <c r="I2115" i="6"/>
  <c r="H2115" i="6"/>
  <c r="G2115" i="6"/>
  <c r="F2115" i="6"/>
  <c r="E2115" i="6"/>
  <c r="D2115" i="6"/>
  <c r="C2115" i="6"/>
  <c r="B2115" i="6"/>
  <c r="R2114" i="6"/>
  <c r="Q2114" i="6"/>
  <c r="P2114" i="6"/>
  <c r="O2114" i="6"/>
  <c r="N2114" i="6"/>
  <c r="K2114" i="6"/>
  <c r="J2114" i="6"/>
  <c r="I2114" i="6"/>
  <c r="H2114" i="6"/>
  <c r="G2114" i="6"/>
  <c r="F2114" i="6"/>
  <c r="E2114" i="6"/>
  <c r="D2114" i="6"/>
  <c r="C2114" i="6"/>
  <c r="B2114" i="6"/>
  <c r="R2113" i="6"/>
  <c r="Q2113" i="6"/>
  <c r="P2113" i="6"/>
  <c r="O2113" i="6"/>
  <c r="N2113" i="6"/>
  <c r="K2113" i="6"/>
  <c r="J2113" i="6"/>
  <c r="I2113" i="6"/>
  <c r="H2113" i="6"/>
  <c r="G2113" i="6"/>
  <c r="F2113" i="6"/>
  <c r="E2113" i="6"/>
  <c r="D2113" i="6"/>
  <c r="C2113" i="6"/>
  <c r="B2113" i="6"/>
  <c r="R2112" i="6"/>
  <c r="Q2112" i="6"/>
  <c r="P2112" i="6"/>
  <c r="O2112" i="6"/>
  <c r="N2112" i="6"/>
  <c r="K2112" i="6"/>
  <c r="J2112" i="6"/>
  <c r="I2112" i="6"/>
  <c r="H2112" i="6"/>
  <c r="G2112" i="6"/>
  <c r="F2112" i="6"/>
  <c r="E2112" i="6"/>
  <c r="D2112" i="6"/>
  <c r="C2112" i="6"/>
  <c r="B2112" i="6"/>
  <c r="R2111" i="6"/>
  <c r="Q2111" i="6"/>
  <c r="P2111" i="6"/>
  <c r="O2111" i="6"/>
  <c r="N2111" i="6"/>
  <c r="K2111" i="6"/>
  <c r="J2111" i="6"/>
  <c r="I2111" i="6"/>
  <c r="H2111" i="6"/>
  <c r="G2111" i="6"/>
  <c r="F2111" i="6"/>
  <c r="E2111" i="6"/>
  <c r="D2111" i="6"/>
  <c r="C2111" i="6"/>
  <c r="B2111" i="6"/>
  <c r="R2110" i="6"/>
  <c r="Q2110" i="6"/>
  <c r="P2110" i="6"/>
  <c r="O2110" i="6"/>
  <c r="N2110" i="6"/>
  <c r="K2110" i="6"/>
  <c r="J2110" i="6"/>
  <c r="I2110" i="6"/>
  <c r="H2110" i="6"/>
  <c r="G2110" i="6"/>
  <c r="F2110" i="6"/>
  <c r="E2110" i="6"/>
  <c r="D2110" i="6"/>
  <c r="C2110" i="6"/>
  <c r="B2110" i="6"/>
  <c r="R2109" i="6"/>
  <c r="Q2109" i="6"/>
  <c r="P2109" i="6"/>
  <c r="O2109" i="6"/>
  <c r="N2109" i="6"/>
  <c r="K2109" i="6"/>
  <c r="J2109" i="6"/>
  <c r="I2109" i="6"/>
  <c r="H2109" i="6"/>
  <c r="G2109" i="6"/>
  <c r="F2109" i="6"/>
  <c r="E2109" i="6"/>
  <c r="D2109" i="6"/>
  <c r="C2109" i="6"/>
  <c r="B2109" i="6"/>
  <c r="R2108" i="6"/>
  <c r="Q2108" i="6"/>
  <c r="P2108" i="6"/>
  <c r="O2108" i="6"/>
  <c r="N2108" i="6"/>
  <c r="K2108" i="6"/>
  <c r="J2108" i="6"/>
  <c r="I2108" i="6"/>
  <c r="H2108" i="6"/>
  <c r="G2108" i="6"/>
  <c r="F2108" i="6"/>
  <c r="E2108" i="6"/>
  <c r="D2108" i="6"/>
  <c r="C2108" i="6"/>
  <c r="B2108" i="6"/>
  <c r="R2107" i="6"/>
  <c r="Q2107" i="6"/>
  <c r="P2107" i="6"/>
  <c r="O2107" i="6"/>
  <c r="N2107" i="6"/>
  <c r="K2107" i="6"/>
  <c r="J2107" i="6"/>
  <c r="I2107" i="6"/>
  <c r="H2107" i="6"/>
  <c r="G2107" i="6"/>
  <c r="F2107" i="6"/>
  <c r="E2107" i="6"/>
  <c r="D2107" i="6"/>
  <c r="C2107" i="6"/>
  <c r="B2107" i="6"/>
  <c r="R2106" i="6"/>
  <c r="Q2106" i="6"/>
  <c r="P2106" i="6"/>
  <c r="O2106" i="6"/>
  <c r="N2106" i="6"/>
  <c r="K2106" i="6"/>
  <c r="J2106" i="6"/>
  <c r="I2106" i="6"/>
  <c r="H2106" i="6"/>
  <c r="G2106" i="6"/>
  <c r="F2106" i="6"/>
  <c r="E2106" i="6"/>
  <c r="D2106" i="6"/>
  <c r="C2106" i="6"/>
  <c r="B2106" i="6"/>
  <c r="R2105" i="6"/>
  <c r="Q2105" i="6"/>
  <c r="P2105" i="6"/>
  <c r="O2105" i="6"/>
  <c r="N2105" i="6"/>
  <c r="K2105" i="6"/>
  <c r="J2105" i="6"/>
  <c r="I2105" i="6"/>
  <c r="H2105" i="6"/>
  <c r="G2105" i="6"/>
  <c r="F2105" i="6"/>
  <c r="E2105" i="6"/>
  <c r="D2105" i="6"/>
  <c r="C2105" i="6"/>
  <c r="B2105" i="6"/>
  <c r="R2104" i="6"/>
  <c r="Q2104" i="6"/>
  <c r="P2104" i="6"/>
  <c r="O2104" i="6"/>
  <c r="N2104" i="6"/>
  <c r="K2104" i="6"/>
  <c r="J2104" i="6"/>
  <c r="I2104" i="6"/>
  <c r="H2104" i="6"/>
  <c r="G2104" i="6"/>
  <c r="F2104" i="6"/>
  <c r="E2104" i="6"/>
  <c r="D2104" i="6"/>
  <c r="C2104" i="6"/>
  <c r="B2104" i="6"/>
  <c r="R2103" i="6"/>
  <c r="Q2103" i="6"/>
  <c r="P2103" i="6"/>
  <c r="O2103" i="6"/>
  <c r="N2103" i="6"/>
  <c r="K2103" i="6"/>
  <c r="J2103" i="6"/>
  <c r="I2103" i="6"/>
  <c r="H2103" i="6"/>
  <c r="G2103" i="6"/>
  <c r="F2103" i="6"/>
  <c r="E2103" i="6"/>
  <c r="D2103" i="6"/>
  <c r="C2103" i="6"/>
  <c r="B2103" i="6"/>
  <c r="R2102" i="6"/>
  <c r="Q2102" i="6"/>
  <c r="P2102" i="6"/>
  <c r="O2102" i="6"/>
  <c r="N2102" i="6"/>
  <c r="K2102" i="6"/>
  <c r="J2102" i="6"/>
  <c r="I2102" i="6"/>
  <c r="H2102" i="6"/>
  <c r="G2102" i="6"/>
  <c r="F2102" i="6"/>
  <c r="E2102" i="6"/>
  <c r="D2102" i="6"/>
  <c r="C2102" i="6"/>
  <c r="B2102" i="6"/>
  <c r="R2101" i="6"/>
  <c r="Q2101" i="6"/>
  <c r="P2101" i="6"/>
  <c r="O2101" i="6"/>
  <c r="N2101" i="6"/>
  <c r="K2101" i="6"/>
  <c r="J2101" i="6"/>
  <c r="I2101" i="6"/>
  <c r="H2101" i="6"/>
  <c r="G2101" i="6"/>
  <c r="F2101" i="6"/>
  <c r="E2101" i="6"/>
  <c r="D2101" i="6"/>
  <c r="C2101" i="6"/>
  <c r="B2101" i="6"/>
  <c r="R2100" i="6"/>
  <c r="Q2100" i="6"/>
  <c r="P2100" i="6"/>
  <c r="O2100" i="6"/>
  <c r="N2100" i="6"/>
  <c r="K2100" i="6"/>
  <c r="J2100" i="6"/>
  <c r="I2100" i="6"/>
  <c r="H2100" i="6"/>
  <c r="G2100" i="6"/>
  <c r="F2100" i="6"/>
  <c r="E2100" i="6"/>
  <c r="D2100" i="6"/>
  <c r="C2100" i="6"/>
  <c r="B2100" i="6"/>
  <c r="R2099" i="6"/>
  <c r="Q2099" i="6"/>
  <c r="P2099" i="6"/>
  <c r="O2099" i="6"/>
  <c r="N2099" i="6"/>
  <c r="K2099" i="6"/>
  <c r="J2099" i="6"/>
  <c r="I2099" i="6"/>
  <c r="H2099" i="6"/>
  <c r="G2099" i="6"/>
  <c r="F2099" i="6"/>
  <c r="E2099" i="6"/>
  <c r="D2099" i="6"/>
  <c r="C2099" i="6"/>
  <c r="B2099" i="6"/>
  <c r="R2098" i="6"/>
  <c r="Q2098" i="6"/>
  <c r="P2098" i="6"/>
  <c r="O2098" i="6"/>
  <c r="N2098" i="6"/>
  <c r="K2098" i="6"/>
  <c r="J2098" i="6"/>
  <c r="I2098" i="6"/>
  <c r="H2098" i="6"/>
  <c r="G2098" i="6"/>
  <c r="F2098" i="6"/>
  <c r="E2098" i="6"/>
  <c r="D2098" i="6"/>
  <c r="C2098" i="6"/>
  <c r="B2098" i="6"/>
  <c r="R2097" i="6"/>
  <c r="Q2097" i="6"/>
  <c r="P2097" i="6"/>
  <c r="O2097" i="6"/>
  <c r="N2097" i="6"/>
  <c r="K2097" i="6"/>
  <c r="J2097" i="6"/>
  <c r="I2097" i="6"/>
  <c r="H2097" i="6"/>
  <c r="G2097" i="6"/>
  <c r="F2097" i="6"/>
  <c r="E2097" i="6"/>
  <c r="D2097" i="6"/>
  <c r="C2097" i="6"/>
  <c r="B2097" i="6"/>
  <c r="R2096" i="6"/>
  <c r="Q2096" i="6"/>
  <c r="P2096" i="6"/>
  <c r="O2096" i="6"/>
  <c r="N2096" i="6"/>
  <c r="K2096" i="6"/>
  <c r="J2096" i="6"/>
  <c r="I2096" i="6"/>
  <c r="H2096" i="6"/>
  <c r="G2096" i="6"/>
  <c r="F2096" i="6"/>
  <c r="E2096" i="6"/>
  <c r="D2096" i="6"/>
  <c r="C2096" i="6"/>
  <c r="B2096" i="6"/>
  <c r="R2095" i="6"/>
  <c r="Q2095" i="6"/>
  <c r="P2095" i="6"/>
  <c r="O2095" i="6"/>
  <c r="N2095" i="6"/>
  <c r="K2095" i="6"/>
  <c r="J2095" i="6"/>
  <c r="I2095" i="6"/>
  <c r="H2095" i="6"/>
  <c r="G2095" i="6"/>
  <c r="F2095" i="6"/>
  <c r="E2095" i="6"/>
  <c r="D2095" i="6"/>
  <c r="C2095" i="6"/>
  <c r="B2095" i="6"/>
  <c r="R2094" i="6"/>
  <c r="Q2094" i="6"/>
  <c r="P2094" i="6"/>
  <c r="O2094" i="6"/>
  <c r="N2094" i="6"/>
  <c r="K2094" i="6"/>
  <c r="J2094" i="6"/>
  <c r="I2094" i="6"/>
  <c r="H2094" i="6"/>
  <c r="G2094" i="6"/>
  <c r="F2094" i="6"/>
  <c r="E2094" i="6"/>
  <c r="D2094" i="6"/>
  <c r="C2094" i="6"/>
  <c r="B2094" i="6"/>
  <c r="R2093" i="6"/>
  <c r="Q2093" i="6"/>
  <c r="P2093" i="6"/>
  <c r="O2093" i="6"/>
  <c r="N2093" i="6"/>
  <c r="K2093" i="6"/>
  <c r="J2093" i="6"/>
  <c r="I2093" i="6"/>
  <c r="H2093" i="6"/>
  <c r="G2093" i="6"/>
  <c r="F2093" i="6"/>
  <c r="E2093" i="6"/>
  <c r="D2093" i="6"/>
  <c r="C2093" i="6"/>
  <c r="B2093" i="6"/>
  <c r="R2092" i="6"/>
  <c r="Q2092" i="6"/>
  <c r="P2092" i="6"/>
  <c r="O2092" i="6"/>
  <c r="N2092" i="6"/>
  <c r="K2092" i="6"/>
  <c r="J2092" i="6"/>
  <c r="I2092" i="6"/>
  <c r="H2092" i="6"/>
  <c r="G2092" i="6"/>
  <c r="F2092" i="6"/>
  <c r="E2092" i="6"/>
  <c r="D2092" i="6"/>
  <c r="C2092" i="6"/>
  <c r="B2092" i="6"/>
  <c r="R2091" i="6"/>
  <c r="Q2091" i="6"/>
  <c r="P2091" i="6"/>
  <c r="O2091" i="6"/>
  <c r="N2091" i="6"/>
  <c r="K2091" i="6"/>
  <c r="J2091" i="6"/>
  <c r="I2091" i="6"/>
  <c r="H2091" i="6"/>
  <c r="G2091" i="6"/>
  <c r="F2091" i="6"/>
  <c r="E2091" i="6"/>
  <c r="D2091" i="6"/>
  <c r="C2091" i="6"/>
  <c r="B2091" i="6"/>
  <c r="R2090" i="6"/>
  <c r="Q2090" i="6"/>
  <c r="P2090" i="6"/>
  <c r="O2090" i="6"/>
  <c r="N2090" i="6"/>
  <c r="K2090" i="6"/>
  <c r="J2090" i="6"/>
  <c r="I2090" i="6"/>
  <c r="H2090" i="6"/>
  <c r="G2090" i="6"/>
  <c r="F2090" i="6"/>
  <c r="E2090" i="6"/>
  <c r="D2090" i="6"/>
  <c r="C2090" i="6"/>
  <c r="B2090" i="6"/>
  <c r="R2089" i="6"/>
  <c r="Q2089" i="6"/>
  <c r="P2089" i="6"/>
  <c r="O2089" i="6"/>
  <c r="N2089" i="6"/>
  <c r="K2089" i="6"/>
  <c r="J2089" i="6"/>
  <c r="I2089" i="6"/>
  <c r="H2089" i="6"/>
  <c r="G2089" i="6"/>
  <c r="F2089" i="6"/>
  <c r="E2089" i="6"/>
  <c r="D2089" i="6"/>
  <c r="C2089" i="6"/>
  <c r="B2089" i="6"/>
  <c r="R2088" i="6"/>
  <c r="Q2088" i="6"/>
  <c r="P2088" i="6"/>
  <c r="O2088" i="6"/>
  <c r="N2088" i="6"/>
  <c r="K2088" i="6"/>
  <c r="J2088" i="6"/>
  <c r="I2088" i="6"/>
  <c r="H2088" i="6"/>
  <c r="G2088" i="6"/>
  <c r="F2088" i="6"/>
  <c r="E2088" i="6"/>
  <c r="D2088" i="6"/>
  <c r="C2088" i="6"/>
  <c r="B2088" i="6"/>
  <c r="R2087" i="6"/>
  <c r="Q2087" i="6"/>
  <c r="P2087" i="6"/>
  <c r="O2087" i="6"/>
  <c r="N2087" i="6"/>
  <c r="K2087" i="6"/>
  <c r="J2087" i="6"/>
  <c r="I2087" i="6"/>
  <c r="H2087" i="6"/>
  <c r="G2087" i="6"/>
  <c r="F2087" i="6"/>
  <c r="E2087" i="6"/>
  <c r="D2087" i="6"/>
  <c r="C2087" i="6"/>
  <c r="B2087" i="6"/>
  <c r="R2086" i="6"/>
  <c r="Q2086" i="6"/>
  <c r="P2086" i="6"/>
  <c r="O2086" i="6"/>
  <c r="N2086" i="6"/>
  <c r="K2086" i="6"/>
  <c r="J2086" i="6"/>
  <c r="I2086" i="6"/>
  <c r="H2086" i="6"/>
  <c r="G2086" i="6"/>
  <c r="F2086" i="6"/>
  <c r="E2086" i="6"/>
  <c r="D2086" i="6"/>
  <c r="C2086" i="6"/>
  <c r="B2086" i="6"/>
  <c r="R2085" i="6"/>
  <c r="Q2085" i="6"/>
  <c r="P2085" i="6"/>
  <c r="O2085" i="6"/>
  <c r="N2085" i="6"/>
  <c r="K2085" i="6"/>
  <c r="J2085" i="6"/>
  <c r="I2085" i="6"/>
  <c r="H2085" i="6"/>
  <c r="G2085" i="6"/>
  <c r="F2085" i="6"/>
  <c r="E2085" i="6"/>
  <c r="D2085" i="6"/>
  <c r="C2085" i="6"/>
  <c r="B2085" i="6"/>
  <c r="R2084" i="6"/>
  <c r="Q2084" i="6"/>
  <c r="P2084" i="6"/>
  <c r="O2084" i="6"/>
  <c r="N2084" i="6"/>
  <c r="K2084" i="6"/>
  <c r="J2084" i="6"/>
  <c r="I2084" i="6"/>
  <c r="H2084" i="6"/>
  <c r="G2084" i="6"/>
  <c r="F2084" i="6"/>
  <c r="E2084" i="6"/>
  <c r="D2084" i="6"/>
  <c r="C2084" i="6"/>
  <c r="B2084" i="6"/>
  <c r="R2083" i="6"/>
  <c r="Q2083" i="6"/>
  <c r="P2083" i="6"/>
  <c r="O2083" i="6"/>
  <c r="N2083" i="6"/>
  <c r="K2083" i="6"/>
  <c r="J2083" i="6"/>
  <c r="I2083" i="6"/>
  <c r="H2083" i="6"/>
  <c r="G2083" i="6"/>
  <c r="F2083" i="6"/>
  <c r="E2083" i="6"/>
  <c r="D2083" i="6"/>
  <c r="C2083" i="6"/>
  <c r="B2083" i="6"/>
  <c r="R2082" i="6"/>
  <c r="Q2082" i="6"/>
  <c r="P2082" i="6"/>
  <c r="O2082" i="6"/>
  <c r="N2082" i="6"/>
  <c r="K2082" i="6"/>
  <c r="J2082" i="6"/>
  <c r="I2082" i="6"/>
  <c r="H2082" i="6"/>
  <c r="G2082" i="6"/>
  <c r="F2082" i="6"/>
  <c r="E2082" i="6"/>
  <c r="D2082" i="6"/>
  <c r="C2082" i="6"/>
  <c r="B2082" i="6"/>
  <c r="R2081" i="6"/>
  <c r="Q2081" i="6"/>
  <c r="P2081" i="6"/>
  <c r="O2081" i="6"/>
  <c r="N2081" i="6"/>
  <c r="K2081" i="6"/>
  <c r="J2081" i="6"/>
  <c r="I2081" i="6"/>
  <c r="H2081" i="6"/>
  <c r="G2081" i="6"/>
  <c r="F2081" i="6"/>
  <c r="E2081" i="6"/>
  <c r="D2081" i="6"/>
  <c r="C2081" i="6"/>
  <c r="B2081" i="6"/>
  <c r="R2080" i="6"/>
  <c r="Q2080" i="6"/>
  <c r="P2080" i="6"/>
  <c r="O2080" i="6"/>
  <c r="N2080" i="6"/>
  <c r="K2080" i="6"/>
  <c r="J2080" i="6"/>
  <c r="I2080" i="6"/>
  <c r="H2080" i="6"/>
  <c r="G2080" i="6"/>
  <c r="F2080" i="6"/>
  <c r="E2080" i="6"/>
  <c r="D2080" i="6"/>
  <c r="C2080" i="6"/>
  <c r="B2080" i="6"/>
  <c r="R2079" i="6"/>
  <c r="Q2079" i="6"/>
  <c r="P2079" i="6"/>
  <c r="O2079" i="6"/>
  <c r="N2079" i="6"/>
  <c r="K2079" i="6"/>
  <c r="J2079" i="6"/>
  <c r="I2079" i="6"/>
  <c r="H2079" i="6"/>
  <c r="G2079" i="6"/>
  <c r="F2079" i="6"/>
  <c r="E2079" i="6"/>
  <c r="D2079" i="6"/>
  <c r="C2079" i="6"/>
  <c r="B2079" i="6"/>
  <c r="R2078" i="6"/>
  <c r="Q2078" i="6"/>
  <c r="P2078" i="6"/>
  <c r="O2078" i="6"/>
  <c r="N2078" i="6"/>
  <c r="K2078" i="6"/>
  <c r="J2078" i="6"/>
  <c r="I2078" i="6"/>
  <c r="H2078" i="6"/>
  <c r="G2078" i="6"/>
  <c r="F2078" i="6"/>
  <c r="E2078" i="6"/>
  <c r="D2078" i="6"/>
  <c r="C2078" i="6"/>
  <c r="B2078" i="6"/>
  <c r="R2077" i="6"/>
  <c r="Q2077" i="6"/>
  <c r="P2077" i="6"/>
  <c r="O2077" i="6"/>
  <c r="N2077" i="6"/>
  <c r="K2077" i="6"/>
  <c r="J2077" i="6"/>
  <c r="I2077" i="6"/>
  <c r="H2077" i="6"/>
  <c r="G2077" i="6"/>
  <c r="F2077" i="6"/>
  <c r="E2077" i="6"/>
  <c r="D2077" i="6"/>
  <c r="C2077" i="6"/>
  <c r="B2077" i="6"/>
  <c r="R2076" i="6"/>
  <c r="Q2076" i="6"/>
  <c r="P2076" i="6"/>
  <c r="O2076" i="6"/>
  <c r="N2076" i="6"/>
  <c r="K2076" i="6"/>
  <c r="J2076" i="6"/>
  <c r="I2076" i="6"/>
  <c r="H2076" i="6"/>
  <c r="G2076" i="6"/>
  <c r="F2076" i="6"/>
  <c r="E2076" i="6"/>
  <c r="D2076" i="6"/>
  <c r="C2076" i="6"/>
  <c r="B2076" i="6"/>
  <c r="R2075" i="6"/>
  <c r="Q2075" i="6"/>
  <c r="P2075" i="6"/>
  <c r="O2075" i="6"/>
  <c r="N2075" i="6"/>
  <c r="K2075" i="6"/>
  <c r="J2075" i="6"/>
  <c r="I2075" i="6"/>
  <c r="H2075" i="6"/>
  <c r="G2075" i="6"/>
  <c r="F2075" i="6"/>
  <c r="E2075" i="6"/>
  <c r="D2075" i="6"/>
  <c r="C2075" i="6"/>
  <c r="B2075" i="6"/>
  <c r="R2074" i="6"/>
  <c r="Q2074" i="6"/>
  <c r="P2074" i="6"/>
  <c r="O2074" i="6"/>
  <c r="N2074" i="6"/>
  <c r="K2074" i="6"/>
  <c r="J2074" i="6"/>
  <c r="I2074" i="6"/>
  <c r="H2074" i="6"/>
  <c r="G2074" i="6"/>
  <c r="F2074" i="6"/>
  <c r="E2074" i="6"/>
  <c r="D2074" i="6"/>
  <c r="C2074" i="6"/>
  <c r="B2074" i="6"/>
  <c r="R2073" i="6"/>
  <c r="Q2073" i="6"/>
  <c r="P2073" i="6"/>
  <c r="O2073" i="6"/>
  <c r="N2073" i="6"/>
  <c r="K2073" i="6"/>
  <c r="J2073" i="6"/>
  <c r="I2073" i="6"/>
  <c r="H2073" i="6"/>
  <c r="G2073" i="6"/>
  <c r="F2073" i="6"/>
  <c r="E2073" i="6"/>
  <c r="D2073" i="6"/>
  <c r="C2073" i="6"/>
  <c r="B2073" i="6"/>
  <c r="R2072" i="6"/>
  <c r="Q2072" i="6"/>
  <c r="P2072" i="6"/>
  <c r="O2072" i="6"/>
  <c r="N2072" i="6"/>
  <c r="K2072" i="6"/>
  <c r="J2072" i="6"/>
  <c r="I2072" i="6"/>
  <c r="H2072" i="6"/>
  <c r="G2072" i="6"/>
  <c r="F2072" i="6"/>
  <c r="E2072" i="6"/>
  <c r="D2072" i="6"/>
  <c r="C2072" i="6"/>
  <c r="B2072" i="6"/>
  <c r="R2071" i="6"/>
  <c r="Q2071" i="6"/>
  <c r="P2071" i="6"/>
  <c r="O2071" i="6"/>
  <c r="N2071" i="6"/>
  <c r="K2071" i="6"/>
  <c r="J2071" i="6"/>
  <c r="I2071" i="6"/>
  <c r="H2071" i="6"/>
  <c r="G2071" i="6"/>
  <c r="F2071" i="6"/>
  <c r="E2071" i="6"/>
  <c r="D2071" i="6"/>
  <c r="C2071" i="6"/>
  <c r="B2071" i="6"/>
  <c r="R2070" i="6"/>
  <c r="Q2070" i="6"/>
  <c r="P2070" i="6"/>
  <c r="O2070" i="6"/>
  <c r="N2070" i="6"/>
  <c r="K2070" i="6"/>
  <c r="J2070" i="6"/>
  <c r="I2070" i="6"/>
  <c r="H2070" i="6"/>
  <c r="G2070" i="6"/>
  <c r="F2070" i="6"/>
  <c r="E2070" i="6"/>
  <c r="D2070" i="6"/>
  <c r="C2070" i="6"/>
  <c r="B2070" i="6"/>
  <c r="R2069" i="6"/>
  <c r="Q2069" i="6"/>
  <c r="P2069" i="6"/>
  <c r="O2069" i="6"/>
  <c r="N2069" i="6"/>
  <c r="K2069" i="6"/>
  <c r="J2069" i="6"/>
  <c r="I2069" i="6"/>
  <c r="H2069" i="6"/>
  <c r="G2069" i="6"/>
  <c r="F2069" i="6"/>
  <c r="E2069" i="6"/>
  <c r="D2069" i="6"/>
  <c r="C2069" i="6"/>
  <c r="B2069" i="6"/>
  <c r="R2068" i="6"/>
  <c r="Q2068" i="6"/>
  <c r="P2068" i="6"/>
  <c r="O2068" i="6"/>
  <c r="N2068" i="6"/>
  <c r="K2068" i="6"/>
  <c r="J2068" i="6"/>
  <c r="I2068" i="6"/>
  <c r="H2068" i="6"/>
  <c r="G2068" i="6"/>
  <c r="F2068" i="6"/>
  <c r="E2068" i="6"/>
  <c r="D2068" i="6"/>
  <c r="C2068" i="6"/>
  <c r="B2068" i="6"/>
  <c r="R2067" i="6"/>
  <c r="Q2067" i="6"/>
  <c r="P2067" i="6"/>
  <c r="O2067" i="6"/>
  <c r="N2067" i="6"/>
  <c r="K2067" i="6"/>
  <c r="J2067" i="6"/>
  <c r="I2067" i="6"/>
  <c r="H2067" i="6"/>
  <c r="G2067" i="6"/>
  <c r="F2067" i="6"/>
  <c r="E2067" i="6"/>
  <c r="D2067" i="6"/>
  <c r="C2067" i="6"/>
  <c r="B2067" i="6"/>
  <c r="R2066" i="6"/>
  <c r="Q2066" i="6"/>
  <c r="P2066" i="6"/>
  <c r="O2066" i="6"/>
  <c r="N2066" i="6"/>
  <c r="K2066" i="6"/>
  <c r="J2066" i="6"/>
  <c r="I2066" i="6"/>
  <c r="H2066" i="6"/>
  <c r="G2066" i="6"/>
  <c r="F2066" i="6"/>
  <c r="E2066" i="6"/>
  <c r="D2066" i="6"/>
  <c r="C2066" i="6"/>
  <c r="B2066" i="6"/>
  <c r="R2065" i="6"/>
  <c r="Q2065" i="6"/>
  <c r="P2065" i="6"/>
  <c r="O2065" i="6"/>
  <c r="N2065" i="6"/>
  <c r="K2065" i="6"/>
  <c r="J2065" i="6"/>
  <c r="I2065" i="6"/>
  <c r="H2065" i="6"/>
  <c r="G2065" i="6"/>
  <c r="F2065" i="6"/>
  <c r="E2065" i="6"/>
  <c r="D2065" i="6"/>
  <c r="C2065" i="6"/>
  <c r="B2065" i="6"/>
  <c r="R2064" i="6"/>
  <c r="Q2064" i="6"/>
  <c r="P2064" i="6"/>
  <c r="O2064" i="6"/>
  <c r="N2064" i="6"/>
  <c r="K2064" i="6"/>
  <c r="J2064" i="6"/>
  <c r="I2064" i="6"/>
  <c r="H2064" i="6"/>
  <c r="G2064" i="6"/>
  <c r="F2064" i="6"/>
  <c r="E2064" i="6"/>
  <c r="D2064" i="6"/>
  <c r="C2064" i="6"/>
  <c r="B2064" i="6"/>
  <c r="R2063" i="6"/>
  <c r="Q2063" i="6"/>
  <c r="P2063" i="6"/>
  <c r="O2063" i="6"/>
  <c r="N2063" i="6"/>
  <c r="K2063" i="6"/>
  <c r="J2063" i="6"/>
  <c r="I2063" i="6"/>
  <c r="H2063" i="6"/>
  <c r="G2063" i="6"/>
  <c r="F2063" i="6"/>
  <c r="E2063" i="6"/>
  <c r="D2063" i="6"/>
  <c r="C2063" i="6"/>
  <c r="B2063" i="6"/>
  <c r="R2062" i="6"/>
  <c r="Q2062" i="6"/>
  <c r="P2062" i="6"/>
  <c r="O2062" i="6"/>
  <c r="N2062" i="6"/>
  <c r="K2062" i="6"/>
  <c r="J2062" i="6"/>
  <c r="I2062" i="6"/>
  <c r="H2062" i="6"/>
  <c r="G2062" i="6"/>
  <c r="F2062" i="6"/>
  <c r="E2062" i="6"/>
  <c r="D2062" i="6"/>
  <c r="C2062" i="6"/>
  <c r="B2062" i="6"/>
  <c r="R2061" i="6"/>
  <c r="Q2061" i="6"/>
  <c r="P2061" i="6"/>
  <c r="O2061" i="6"/>
  <c r="N2061" i="6"/>
  <c r="K2061" i="6"/>
  <c r="J2061" i="6"/>
  <c r="I2061" i="6"/>
  <c r="H2061" i="6"/>
  <c r="G2061" i="6"/>
  <c r="F2061" i="6"/>
  <c r="E2061" i="6"/>
  <c r="D2061" i="6"/>
  <c r="C2061" i="6"/>
  <c r="B2061" i="6"/>
  <c r="R2060" i="6"/>
  <c r="Q2060" i="6"/>
  <c r="P2060" i="6"/>
  <c r="O2060" i="6"/>
  <c r="N2060" i="6"/>
  <c r="K2060" i="6"/>
  <c r="J2060" i="6"/>
  <c r="I2060" i="6"/>
  <c r="H2060" i="6"/>
  <c r="G2060" i="6"/>
  <c r="F2060" i="6"/>
  <c r="E2060" i="6"/>
  <c r="D2060" i="6"/>
  <c r="C2060" i="6"/>
  <c r="B2060" i="6"/>
  <c r="R2059" i="6"/>
  <c r="Q2059" i="6"/>
  <c r="P2059" i="6"/>
  <c r="O2059" i="6"/>
  <c r="N2059" i="6"/>
  <c r="K2059" i="6"/>
  <c r="J2059" i="6"/>
  <c r="I2059" i="6"/>
  <c r="H2059" i="6"/>
  <c r="G2059" i="6"/>
  <c r="F2059" i="6"/>
  <c r="E2059" i="6"/>
  <c r="D2059" i="6"/>
  <c r="C2059" i="6"/>
  <c r="B2059" i="6"/>
  <c r="R2058" i="6"/>
  <c r="Q2058" i="6"/>
  <c r="P2058" i="6"/>
  <c r="O2058" i="6"/>
  <c r="N2058" i="6"/>
  <c r="K2058" i="6"/>
  <c r="J2058" i="6"/>
  <c r="I2058" i="6"/>
  <c r="H2058" i="6"/>
  <c r="G2058" i="6"/>
  <c r="F2058" i="6"/>
  <c r="E2058" i="6"/>
  <c r="D2058" i="6"/>
  <c r="C2058" i="6"/>
  <c r="B2058" i="6"/>
  <c r="R2057" i="6"/>
  <c r="Q2057" i="6"/>
  <c r="P2057" i="6"/>
  <c r="O2057" i="6"/>
  <c r="N2057" i="6"/>
  <c r="K2057" i="6"/>
  <c r="J2057" i="6"/>
  <c r="I2057" i="6"/>
  <c r="H2057" i="6"/>
  <c r="G2057" i="6"/>
  <c r="F2057" i="6"/>
  <c r="E2057" i="6"/>
  <c r="D2057" i="6"/>
  <c r="C2057" i="6"/>
  <c r="B2057" i="6"/>
  <c r="R2056" i="6"/>
  <c r="Q2056" i="6"/>
  <c r="P2056" i="6"/>
  <c r="O2056" i="6"/>
  <c r="N2056" i="6"/>
  <c r="K2056" i="6"/>
  <c r="J2056" i="6"/>
  <c r="I2056" i="6"/>
  <c r="H2056" i="6"/>
  <c r="G2056" i="6"/>
  <c r="F2056" i="6"/>
  <c r="E2056" i="6"/>
  <c r="D2056" i="6"/>
  <c r="C2056" i="6"/>
  <c r="B2056" i="6"/>
  <c r="R2055" i="6"/>
  <c r="Q2055" i="6"/>
  <c r="P2055" i="6"/>
  <c r="O2055" i="6"/>
  <c r="N2055" i="6"/>
  <c r="K2055" i="6"/>
  <c r="J2055" i="6"/>
  <c r="I2055" i="6"/>
  <c r="H2055" i="6"/>
  <c r="G2055" i="6"/>
  <c r="F2055" i="6"/>
  <c r="E2055" i="6"/>
  <c r="D2055" i="6"/>
  <c r="C2055" i="6"/>
  <c r="B2055" i="6"/>
  <c r="R2054" i="6"/>
  <c r="Q2054" i="6"/>
  <c r="P2054" i="6"/>
  <c r="O2054" i="6"/>
  <c r="N2054" i="6"/>
  <c r="K2054" i="6"/>
  <c r="J2054" i="6"/>
  <c r="I2054" i="6"/>
  <c r="H2054" i="6"/>
  <c r="G2054" i="6"/>
  <c r="F2054" i="6"/>
  <c r="E2054" i="6"/>
  <c r="D2054" i="6"/>
  <c r="C2054" i="6"/>
  <c r="B2054" i="6"/>
  <c r="R2053" i="6"/>
  <c r="Q2053" i="6"/>
  <c r="P2053" i="6"/>
  <c r="O2053" i="6"/>
  <c r="N2053" i="6"/>
  <c r="K2053" i="6"/>
  <c r="J2053" i="6"/>
  <c r="I2053" i="6"/>
  <c r="H2053" i="6"/>
  <c r="G2053" i="6"/>
  <c r="F2053" i="6"/>
  <c r="E2053" i="6"/>
  <c r="D2053" i="6"/>
  <c r="C2053" i="6"/>
  <c r="B2053" i="6"/>
  <c r="R2052" i="6"/>
  <c r="Q2052" i="6"/>
  <c r="P2052" i="6"/>
  <c r="O2052" i="6"/>
  <c r="N2052" i="6"/>
  <c r="K2052" i="6"/>
  <c r="J2052" i="6"/>
  <c r="I2052" i="6"/>
  <c r="H2052" i="6"/>
  <c r="G2052" i="6"/>
  <c r="F2052" i="6"/>
  <c r="E2052" i="6"/>
  <c r="D2052" i="6"/>
  <c r="C2052" i="6"/>
  <c r="B2052" i="6"/>
  <c r="R2051" i="6"/>
  <c r="Q2051" i="6"/>
  <c r="P2051" i="6"/>
  <c r="O2051" i="6"/>
  <c r="N2051" i="6"/>
  <c r="K2051" i="6"/>
  <c r="J2051" i="6"/>
  <c r="I2051" i="6"/>
  <c r="H2051" i="6"/>
  <c r="G2051" i="6"/>
  <c r="F2051" i="6"/>
  <c r="E2051" i="6"/>
  <c r="D2051" i="6"/>
  <c r="C2051" i="6"/>
  <c r="B2051" i="6"/>
  <c r="R2050" i="6"/>
  <c r="Q2050" i="6"/>
  <c r="P2050" i="6"/>
  <c r="O2050" i="6"/>
  <c r="N2050" i="6"/>
  <c r="K2050" i="6"/>
  <c r="J2050" i="6"/>
  <c r="I2050" i="6"/>
  <c r="H2050" i="6"/>
  <c r="G2050" i="6"/>
  <c r="F2050" i="6"/>
  <c r="E2050" i="6"/>
  <c r="D2050" i="6"/>
  <c r="C2050" i="6"/>
  <c r="B2050" i="6"/>
  <c r="R2049" i="6"/>
  <c r="Q2049" i="6"/>
  <c r="P2049" i="6"/>
  <c r="O2049" i="6"/>
  <c r="N2049" i="6"/>
  <c r="K2049" i="6"/>
  <c r="J2049" i="6"/>
  <c r="I2049" i="6"/>
  <c r="H2049" i="6"/>
  <c r="G2049" i="6"/>
  <c r="F2049" i="6"/>
  <c r="E2049" i="6"/>
  <c r="D2049" i="6"/>
  <c r="C2049" i="6"/>
  <c r="B2049" i="6"/>
  <c r="R2048" i="6"/>
  <c r="Q2048" i="6"/>
  <c r="P2048" i="6"/>
  <c r="O2048" i="6"/>
  <c r="N2048" i="6"/>
  <c r="K2048" i="6"/>
  <c r="J2048" i="6"/>
  <c r="I2048" i="6"/>
  <c r="H2048" i="6"/>
  <c r="G2048" i="6"/>
  <c r="F2048" i="6"/>
  <c r="E2048" i="6"/>
  <c r="D2048" i="6"/>
  <c r="C2048" i="6"/>
  <c r="B2048" i="6"/>
  <c r="R2047" i="6"/>
  <c r="Q2047" i="6"/>
  <c r="P2047" i="6"/>
  <c r="O2047" i="6"/>
  <c r="N2047" i="6"/>
  <c r="K2047" i="6"/>
  <c r="J2047" i="6"/>
  <c r="I2047" i="6"/>
  <c r="H2047" i="6"/>
  <c r="G2047" i="6"/>
  <c r="F2047" i="6"/>
  <c r="E2047" i="6"/>
  <c r="D2047" i="6"/>
  <c r="C2047" i="6"/>
  <c r="B2047" i="6"/>
  <c r="R2046" i="6"/>
  <c r="Q2046" i="6"/>
  <c r="P2046" i="6"/>
  <c r="O2046" i="6"/>
  <c r="N2046" i="6"/>
  <c r="K2046" i="6"/>
  <c r="J2046" i="6"/>
  <c r="I2046" i="6"/>
  <c r="H2046" i="6"/>
  <c r="G2046" i="6"/>
  <c r="F2046" i="6"/>
  <c r="E2046" i="6"/>
  <c r="D2046" i="6"/>
  <c r="C2046" i="6"/>
  <c r="B2046" i="6"/>
  <c r="R2045" i="6"/>
  <c r="Q2045" i="6"/>
  <c r="P2045" i="6"/>
  <c r="O2045" i="6"/>
  <c r="N2045" i="6"/>
  <c r="K2045" i="6"/>
  <c r="J2045" i="6"/>
  <c r="I2045" i="6"/>
  <c r="H2045" i="6"/>
  <c r="G2045" i="6"/>
  <c r="F2045" i="6"/>
  <c r="E2045" i="6"/>
  <c r="D2045" i="6"/>
  <c r="C2045" i="6"/>
  <c r="B2045" i="6"/>
  <c r="R2044" i="6"/>
  <c r="Q2044" i="6"/>
  <c r="P2044" i="6"/>
  <c r="O2044" i="6"/>
  <c r="N2044" i="6"/>
  <c r="K2044" i="6"/>
  <c r="J2044" i="6"/>
  <c r="I2044" i="6"/>
  <c r="H2044" i="6"/>
  <c r="G2044" i="6"/>
  <c r="F2044" i="6"/>
  <c r="E2044" i="6"/>
  <c r="D2044" i="6"/>
  <c r="C2044" i="6"/>
  <c r="B2044" i="6"/>
  <c r="R2043" i="6"/>
  <c r="Q2043" i="6"/>
  <c r="P2043" i="6"/>
  <c r="O2043" i="6"/>
  <c r="N2043" i="6"/>
  <c r="K2043" i="6"/>
  <c r="J2043" i="6"/>
  <c r="I2043" i="6"/>
  <c r="H2043" i="6"/>
  <c r="G2043" i="6"/>
  <c r="F2043" i="6"/>
  <c r="E2043" i="6"/>
  <c r="D2043" i="6"/>
  <c r="C2043" i="6"/>
  <c r="B2043" i="6"/>
  <c r="R2042" i="6"/>
  <c r="Q2042" i="6"/>
  <c r="P2042" i="6"/>
  <c r="O2042" i="6"/>
  <c r="N2042" i="6"/>
  <c r="K2042" i="6"/>
  <c r="J2042" i="6"/>
  <c r="I2042" i="6"/>
  <c r="H2042" i="6"/>
  <c r="G2042" i="6"/>
  <c r="F2042" i="6"/>
  <c r="E2042" i="6"/>
  <c r="D2042" i="6"/>
  <c r="C2042" i="6"/>
  <c r="B2042" i="6"/>
  <c r="R2041" i="6"/>
  <c r="Q2041" i="6"/>
  <c r="P2041" i="6"/>
  <c r="O2041" i="6"/>
  <c r="N2041" i="6"/>
  <c r="K2041" i="6"/>
  <c r="J2041" i="6"/>
  <c r="I2041" i="6"/>
  <c r="H2041" i="6"/>
  <c r="G2041" i="6"/>
  <c r="F2041" i="6"/>
  <c r="E2041" i="6"/>
  <c r="D2041" i="6"/>
  <c r="C2041" i="6"/>
  <c r="B2041" i="6"/>
  <c r="R2040" i="6"/>
  <c r="Q2040" i="6"/>
  <c r="P2040" i="6"/>
  <c r="O2040" i="6"/>
  <c r="N2040" i="6"/>
  <c r="K2040" i="6"/>
  <c r="J2040" i="6"/>
  <c r="I2040" i="6"/>
  <c r="H2040" i="6"/>
  <c r="G2040" i="6"/>
  <c r="F2040" i="6"/>
  <c r="E2040" i="6"/>
  <c r="D2040" i="6"/>
  <c r="C2040" i="6"/>
  <c r="B2040" i="6"/>
  <c r="R2039" i="6"/>
  <c r="Q2039" i="6"/>
  <c r="P2039" i="6"/>
  <c r="O2039" i="6"/>
  <c r="N2039" i="6"/>
  <c r="K2039" i="6"/>
  <c r="J2039" i="6"/>
  <c r="I2039" i="6"/>
  <c r="H2039" i="6"/>
  <c r="G2039" i="6"/>
  <c r="F2039" i="6"/>
  <c r="E2039" i="6"/>
  <c r="D2039" i="6"/>
  <c r="C2039" i="6"/>
  <c r="B2039" i="6"/>
  <c r="R2038" i="6"/>
  <c r="Q2038" i="6"/>
  <c r="P2038" i="6"/>
  <c r="O2038" i="6"/>
  <c r="N2038" i="6"/>
  <c r="K2038" i="6"/>
  <c r="J2038" i="6"/>
  <c r="I2038" i="6"/>
  <c r="H2038" i="6"/>
  <c r="G2038" i="6"/>
  <c r="F2038" i="6"/>
  <c r="E2038" i="6"/>
  <c r="D2038" i="6"/>
  <c r="C2038" i="6"/>
  <c r="B2038" i="6"/>
  <c r="R2037" i="6"/>
  <c r="Q2037" i="6"/>
  <c r="P2037" i="6"/>
  <c r="O2037" i="6"/>
  <c r="N2037" i="6"/>
  <c r="K2037" i="6"/>
  <c r="J2037" i="6"/>
  <c r="I2037" i="6"/>
  <c r="H2037" i="6"/>
  <c r="G2037" i="6"/>
  <c r="F2037" i="6"/>
  <c r="E2037" i="6"/>
  <c r="D2037" i="6"/>
  <c r="C2037" i="6"/>
  <c r="B2037" i="6"/>
  <c r="R2036" i="6"/>
  <c r="Q2036" i="6"/>
  <c r="P2036" i="6"/>
  <c r="O2036" i="6"/>
  <c r="N2036" i="6"/>
  <c r="K2036" i="6"/>
  <c r="J2036" i="6"/>
  <c r="I2036" i="6"/>
  <c r="H2036" i="6"/>
  <c r="G2036" i="6"/>
  <c r="F2036" i="6"/>
  <c r="E2036" i="6"/>
  <c r="D2036" i="6"/>
  <c r="C2036" i="6"/>
  <c r="B2036" i="6"/>
  <c r="R2035" i="6"/>
  <c r="Q2035" i="6"/>
  <c r="P2035" i="6"/>
  <c r="O2035" i="6"/>
  <c r="N2035" i="6"/>
  <c r="K2035" i="6"/>
  <c r="J2035" i="6"/>
  <c r="I2035" i="6"/>
  <c r="H2035" i="6"/>
  <c r="G2035" i="6"/>
  <c r="F2035" i="6"/>
  <c r="E2035" i="6"/>
  <c r="D2035" i="6"/>
  <c r="C2035" i="6"/>
  <c r="B2035" i="6"/>
  <c r="R2034" i="6"/>
  <c r="Q2034" i="6"/>
  <c r="P2034" i="6"/>
  <c r="O2034" i="6"/>
  <c r="N2034" i="6"/>
  <c r="K2034" i="6"/>
  <c r="J2034" i="6"/>
  <c r="I2034" i="6"/>
  <c r="H2034" i="6"/>
  <c r="G2034" i="6"/>
  <c r="F2034" i="6"/>
  <c r="E2034" i="6"/>
  <c r="D2034" i="6"/>
  <c r="C2034" i="6"/>
  <c r="B2034" i="6"/>
  <c r="R2033" i="6"/>
  <c r="Q2033" i="6"/>
  <c r="P2033" i="6"/>
  <c r="O2033" i="6"/>
  <c r="N2033" i="6"/>
  <c r="K2033" i="6"/>
  <c r="J2033" i="6"/>
  <c r="I2033" i="6"/>
  <c r="H2033" i="6"/>
  <c r="G2033" i="6"/>
  <c r="F2033" i="6"/>
  <c r="E2033" i="6"/>
  <c r="D2033" i="6"/>
  <c r="C2033" i="6"/>
  <c r="B2033" i="6"/>
  <c r="R2032" i="6"/>
  <c r="Q2032" i="6"/>
  <c r="P2032" i="6"/>
  <c r="O2032" i="6"/>
  <c r="N2032" i="6"/>
  <c r="K2032" i="6"/>
  <c r="J2032" i="6"/>
  <c r="I2032" i="6"/>
  <c r="H2032" i="6"/>
  <c r="G2032" i="6"/>
  <c r="F2032" i="6"/>
  <c r="E2032" i="6"/>
  <c r="D2032" i="6"/>
  <c r="C2032" i="6"/>
  <c r="B2032" i="6"/>
  <c r="R2031" i="6"/>
  <c r="Q2031" i="6"/>
  <c r="P2031" i="6"/>
  <c r="O2031" i="6"/>
  <c r="N2031" i="6"/>
  <c r="K2031" i="6"/>
  <c r="J2031" i="6"/>
  <c r="I2031" i="6"/>
  <c r="H2031" i="6"/>
  <c r="G2031" i="6"/>
  <c r="F2031" i="6"/>
  <c r="E2031" i="6"/>
  <c r="D2031" i="6"/>
  <c r="C2031" i="6"/>
  <c r="B2031" i="6"/>
  <c r="R2030" i="6"/>
  <c r="Q2030" i="6"/>
  <c r="P2030" i="6"/>
  <c r="O2030" i="6"/>
  <c r="N2030" i="6"/>
  <c r="K2030" i="6"/>
  <c r="J2030" i="6"/>
  <c r="I2030" i="6"/>
  <c r="H2030" i="6"/>
  <c r="G2030" i="6"/>
  <c r="F2030" i="6"/>
  <c r="E2030" i="6"/>
  <c r="D2030" i="6"/>
  <c r="C2030" i="6"/>
  <c r="B2030" i="6"/>
  <c r="R2029" i="6"/>
  <c r="Q2029" i="6"/>
  <c r="P2029" i="6"/>
  <c r="O2029" i="6"/>
  <c r="N2029" i="6"/>
  <c r="K2029" i="6"/>
  <c r="J2029" i="6"/>
  <c r="I2029" i="6"/>
  <c r="H2029" i="6"/>
  <c r="G2029" i="6"/>
  <c r="F2029" i="6"/>
  <c r="E2029" i="6"/>
  <c r="D2029" i="6"/>
  <c r="C2029" i="6"/>
  <c r="B2029" i="6"/>
  <c r="R2028" i="6"/>
  <c r="Q2028" i="6"/>
  <c r="P2028" i="6"/>
  <c r="O2028" i="6"/>
  <c r="N2028" i="6"/>
  <c r="K2028" i="6"/>
  <c r="J2028" i="6"/>
  <c r="I2028" i="6"/>
  <c r="H2028" i="6"/>
  <c r="G2028" i="6"/>
  <c r="F2028" i="6"/>
  <c r="E2028" i="6"/>
  <c r="D2028" i="6"/>
  <c r="C2028" i="6"/>
  <c r="B2028" i="6"/>
  <c r="R2027" i="6"/>
  <c r="Q2027" i="6"/>
  <c r="P2027" i="6"/>
  <c r="O2027" i="6"/>
  <c r="N2027" i="6"/>
  <c r="K2027" i="6"/>
  <c r="J2027" i="6"/>
  <c r="I2027" i="6"/>
  <c r="H2027" i="6"/>
  <c r="G2027" i="6"/>
  <c r="F2027" i="6"/>
  <c r="E2027" i="6"/>
  <c r="D2027" i="6"/>
  <c r="C2027" i="6"/>
  <c r="B2027" i="6"/>
  <c r="R2026" i="6"/>
  <c r="Q2026" i="6"/>
  <c r="P2026" i="6"/>
  <c r="O2026" i="6"/>
  <c r="N2026" i="6"/>
  <c r="K2026" i="6"/>
  <c r="J2026" i="6"/>
  <c r="I2026" i="6"/>
  <c r="H2026" i="6"/>
  <c r="G2026" i="6"/>
  <c r="F2026" i="6"/>
  <c r="E2026" i="6"/>
  <c r="D2026" i="6"/>
  <c r="C2026" i="6"/>
  <c r="B2026" i="6"/>
  <c r="R2025" i="6"/>
  <c r="Q2025" i="6"/>
  <c r="P2025" i="6"/>
  <c r="O2025" i="6"/>
  <c r="N2025" i="6"/>
  <c r="K2025" i="6"/>
  <c r="J2025" i="6"/>
  <c r="I2025" i="6"/>
  <c r="H2025" i="6"/>
  <c r="G2025" i="6"/>
  <c r="F2025" i="6"/>
  <c r="E2025" i="6"/>
  <c r="D2025" i="6"/>
  <c r="C2025" i="6"/>
  <c r="B2025" i="6"/>
  <c r="R2024" i="6"/>
  <c r="Q2024" i="6"/>
  <c r="P2024" i="6"/>
  <c r="O2024" i="6"/>
  <c r="N2024" i="6"/>
  <c r="K2024" i="6"/>
  <c r="J2024" i="6"/>
  <c r="I2024" i="6"/>
  <c r="H2024" i="6"/>
  <c r="G2024" i="6"/>
  <c r="F2024" i="6"/>
  <c r="E2024" i="6"/>
  <c r="D2024" i="6"/>
  <c r="C2024" i="6"/>
  <c r="B2024" i="6"/>
  <c r="R2023" i="6"/>
  <c r="Q2023" i="6"/>
  <c r="P2023" i="6"/>
  <c r="O2023" i="6"/>
  <c r="N2023" i="6"/>
  <c r="K2023" i="6"/>
  <c r="J2023" i="6"/>
  <c r="I2023" i="6"/>
  <c r="H2023" i="6"/>
  <c r="G2023" i="6"/>
  <c r="F2023" i="6"/>
  <c r="E2023" i="6"/>
  <c r="D2023" i="6"/>
  <c r="C2023" i="6"/>
  <c r="B2023" i="6"/>
  <c r="R2022" i="6"/>
  <c r="Q2022" i="6"/>
  <c r="P2022" i="6"/>
  <c r="O2022" i="6"/>
  <c r="N2022" i="6"/>
  <c r="K2022" i="6"/>
  <c r="J2022" i="6"/>
  <c r="I2022" i="6"/>
  <c r="H2022" i="6"/>
  <c r="G2022" i="6"/>
  <c r="F2022" i="6"/>
  <c r="E2022" i="6"/>
  <c r="D2022" i="6"/>
  <c r="C2022" i="6"/>
  <c r="B2022" i="6"/>
  <c r="R2021" i="6"/>
  <c r="Q2021" i="6"/>
  <c r="P2021" i="6"/>
  <c r="O2021" i="6"/>
  <c r="N2021" i="6"/>
  <c r="K2021" i="6"/>
  <c r="J2021" i="6"/>
  <c r="I2021" i="6"/>
  <c r="H2021" i="6"/>
  <c r="G2021" i="6"/>
  <c r="F2021" i="6"/>
  <c r="E2021" i="6"/>
  <c r="D2021" i="6"/>
  <c r="C2021" i="6"/>
  <c r="B2021" i="6"/>
  <c r="R2020" i="6"/>
  <c r="Q2020" i="6"/>
  <c r="P2020" i="6"/>
  <c r="O2020" i="6"/>
  <c r="N2020" i="6"/>
  <c r="K2020" i="6"/>
  <c r="J2020" i="6"/>
  <c r="I2020" i="6"/>
  <c r="H2020" i="6"/>
  <c r="G2020" i="6"/>
  <c r="F2020" i="6"/>
  <c r="E2020" i="6"/>
  <c r="D2020" i="6"/>
  <c r="C2020" i="6"/>
  <c r="B2020" i="6"/>
  <c r="R2019" i="6"/>
  <c r="Q2019" i="6"/>
  <c r="P2019" i="6"/>
  <c r="O2019" i="6"/>
  <c r="N2019" i="6"/>
  <c r="K2019" i="6"/>
  <c r="J2019" i="6"/>
  <c r="I2019" i="6"/>
  <c r="H2019" i="6"/>
  <c r="G2019" i="6"/>
  <c r="F2019" i="6"/>
  <c r="E2019" i="6"/>
  <c r="D2019" i="6"/>
  <c r="C2019" i="6"/>
  <c r="B2019" i="6"/>
  <c r="R2018" i="6"/>
  <c r="Q2018" i="6"/>
  <c r="P2018" i="6"/>
  <c r="O2018" i="6"/>
  <c r="N2018" i="6"/>
  <c r="K2018" i="6"/>
  <c r="J2018" i="6"/>
  <c r="I2018" i="6"/>
  <c r="H2018" i="6"/>
  <c r="G2018" i="6"/>
  <c r="F2018" i="6"/>
  <c r="E2018" i="6"/>
  <c r="D2018" i="6"/>
  <c r="C2018" i="6"/>
  <c r="B2018" i="6"/>
  <c r="R2017" i="6"/>
  <c r="Q2017" i="6"/>
  <c r="P2017" i="6"/>
  <c r="O2017" i="6"/>
  <c r="N2017" i="6"/>
  <c r="K2017" i="6"/>
  <c r="J2017" i="6"/>
  <c r="I2017" i="6"/>
  <c r="H2017" i="6"/>
  <c r="G2017" i="6"/>
  <c r="F2017" i="6"/>
  <c r="E2017" i="6"/>
  <c r="D2017" i="6"/>
  <c r="C2017" i="6"/>
  <c r="B2017" i="6"/>
  <c r="R2016" i="6"/>
  <c r="Q2016" i="6"/>
  <c r="P2016" i="6"/>
  <c r="O2016" i="6"/>
  <c r="N2016" i="6"/>
  <c r="K2016" i="6"/>
  <c r="J2016" i="6"/>
  <c r="I2016" i="6"/>
  <c r="H2016" i="6"/>
  <c r="G2016" i="6"/>
  <c r="F2016" i="6"/>
  <c r="E2016" i="6"/>
  <c r="D2016" i="6"/>
  <c r="C2016" i="6"/>
  <c r="B2016" i="6"/>
  <c r="R2015" i="6"/>
  <c r="Q2015" i="6"/>
  <c r="P2015" i="6"/>
  <c r="O2015" i="6"/>
  <c r="N2015" i="6"/>
  <c r="K2015" i="6"/>
  <c r="J2015" i="6"/>
  <c r="I2015" i="6"/>
  <c r="H2015" i="6"/>
  <c r="G2015" i="6"/>
  <c r="F2015" i="6"/>
  <c r="E2015" i="6"/>
  <c r="D2015" i="6"/>
  <c r="C2015" i="6"/>
  <c r="B2015" i="6"/>
  <c r="R2014" i="6"/>
  <c r="Q2014" i="6"/>
  <c r="P2014" i="6"/>
  <c r="O2014" i="6"/>
  <c r="N2014" i="6"/>
  <c r="K2014" i="6"/>
  <c r="J2014" i="6"/>
  <c r="I2014" i="6"/>
  <c r="H2014" i="6"/>
  <c r="G2014" i="6"/>
  <c r="F2014" i="6"/>
  <c r="E2014" i="6"/>
  <c r="D2014" i="6"/>
  <c r="C2014" i="6"/>
  <c r="B2014" i="6"/>
  <c r="R2013" i="6"/>
  <c r="Q2013" i="6"/>
  <c r="P2013" i="6"/>
  <c r="O2013" i="6"/>
  <c r="N2013" i="6"/>
  <c r="K2013" i="6"/>
  <c r="J2013" i="6"/>
  <c r="I2013" i="6"/>
  <c r="H2013" i="6"/>
  <c r="G2013" i="6"/>
  <c r="F2013" i="6"/>
  <c r="E2013" i="6"/>
  <c r="D2013" i="6"/>
  <c r="C2013" i="6"/>
  <c r="B2013" i="6"/>
  <c r="R2012" i="6"/>
  <c r="Q2012" i="6"/>
  <c r="P2012" i="6"/>
  <c r="O2012" i="6"/>
  <c r="N2012" i="6"/>
  <c r="K2012" i="6"/>
  <c r="J2012" i="6"/>
  <c r="I2012" i="6"/>
  <c r="H2012" i="6"/>
  <c r="G2012" i="6"/>
  <c r="F2012" i="6"/>
  <c r="E2012" i="6"/>
  <c r="D2012" i="6"/>
  <c r="C2012" i="6"/>
  <c r="B2012" i="6"/>
  <c r="R2011" i="6"/>
  <c r="Q2011" i="6"/>
  <c r="P2011" i="6"/>
  <c r="O2011" i="6"/>
  <c r="N2011" i="6"/>
  <c r="K2011" i="6"/>
  <c r="J2011" i="6"/>
  <c r="I2011" i="6"/>
  <c r="H2011" i="6"/>
  <c r="G2011" i="6"/>
  <c r="F2011" i="6"/>
  <c r="E2011" i="6"/>
  <c r="D2011" i="6"/>
  <c r="C2011" i="6"/>
  <c r="B2011" i="6"/>
  <c r="R2010" i="6"/>
  <c r="Q2010" i="6"/>
  <c r="P2010" i="6"/>
  <c r="O2010" i="6"/>
  <c r="N2010" i="6"/>
  <c r="K2010" i="6"/>
  <c r="J2010" i="6"/>
  <c r="I2010" i="6"/>
  <c r="H2010" i="6"/>
  <c r="G2010" i="6"/>
  <c r="F2010" i="6"/>
  <c r="E2010" i="6"/>
  <c r="D2010" i="6"/>
  <c r="C2010" i="6"/>
  <c r="B2010" i="6"/>
  <c r="R2009" i="6"/>
  <c r="Q2009" i="6"/>
  <c r="P2009" i="6"/>
  <c r="O2009" i="6"/>
  <c r="N2009" i="6"/>
  <c r="K2009" i="6"/>
  <c r="J2009" i="6"/>
  <c r="I2009" i="6"/>
  <c r="H2009" i="6"/>
  <c r="G2009" i="6"/>
  <c r="F2009" i="6"/>
  <c r="E2009" i="6"/>
  <c r="D2009" i="6"/>
  <c r="C2009" i="6"/>
  <c r="B2009" i="6"/>
  <c r="R2008" i="6"/>
  <c r="Q2008" i="6"/>
  <c r="P2008" i="6"/>
  <c r="O2008" i="6"/>
  <c r="N2008" i="6"/>
  <c r="K2008" i="6"/>
  <c r="J2008" i="6"/>
  <c r="I2008" i="6"/>
  <c r="H2008" i="6"/>
  <c r="G2008" i="6"/>
  <c r="F2008" i="6"/>
  <c r="E2008" i="6"/>
  <c r="D2008" i="6"/>
  <c r="C2008" i="6"/>
  <c r="B2008" i="6"/>
  <c r="R2007" i="6"/>
  <c r="Q2007" i="6"/>
  <c r="P2007" i="6"/>
  <c r="O2007" i="6"/>
  <c r="N2007" i="6"/>
  <c r="K2007" i="6"/>
  <c r="J2007" i="6"/>
  <c r="I2007" i="6"/>
  <c r="H2007" i="6"/>
  <c r="G2007" i="6"/>
  <c r="F2007" i="6"/>
  <c r="E2007" i="6"/>
  <c r="D2007" i="6"/>
  <c r="C2007" i="6"/>
  <c r="B2007" i="6"/>
  <c r="R2006" i="6"/>
  <c r="Q2006" i="6"/>
  <c r="P2006" i="6"/>
  <c r="O2006" i="6"/>
  <c r="N2006" i="6"/>
  <c r="K2006" i="6"/>
  <c r="J2006" i="6"/>
  <c r="I2006" i="6"/>
  <c r="H2006" i="6"/>
  <c r="G2006" i="6"/>
  <c r="F2006" i="6"/>
  <c r="E2006" i="6"/>
  <c r="D2006" i="6"/>
  <c r="C2006" i="6"/>
  <c r="B2006" i="6"/>
  <c r="R2005" i="6"/>
  <c r="Q2005" i="6"/>
  <c r="P2005" i="6"/>
  <c r="O2005" i="6"/>
  <c r="N2005" i="6"/>
  <c r="K2005" i="6"/>
  <c r="J2005" i="6"/>
  <c r="I2005" i="6"/>
  <c r="H2005" i="6"/>
  <c r="G2005" i="6"/>
  <c r="F2005" i="6"/>
  <c r="E2005" i="6"/>
  <c r="D2005" i="6"/>
  <c r="C2005" i="6"/>
  <c r="B2005" i="6"/>
  <c r="R2004" i="6"/>
  <c r="Q2004" i="6"/>
  <c r="P2004" i="6"/>
  <c r="O2004" i="6"/>
  <c r="N2004" i="6"/>
  <c r="K2004" i="6"/>
  <c r="J2004" i="6"/>
  <c r="I2004" i="6"/>
  <c r="H2004" i="6"/>
  <c r="G2004" i="6"/>
  <c r="F2004" i="6"/>
  <c r="E2004" i="6"/>
  <c r="D2004" i="6"/>
  <c r="C2004" i="6"/>
  <c r="B2004" i="6"/>
  <c r="R2003" i="6"/>
  <c r="Q2003" i="6"/>
  <c r="P2003" i="6"/>
  <c r="O2003" i="6"/>
  <c r="N2003" i="6"/>
  <c r="K2003" i="6"/>
  <c r="J2003" i="6"/>
  <c r="I2003" i="6"/>
  <c r="H2003" i="6"/>
  <c r="G2003" i="6"/>
  <c r="F2003" i="6"/>
  <c r="E2003" i="6"/>
  <c r="D2003" i="6"/>
  <c r="C2003" i="6"/>
  <c r="B2003" i="6"/>
  <c r="R2002" i="6"/>
  <c r="Q2002" i="6"/>
  <c r="P2002" i="6"/>
  <c r="O2002" i="6"/>
  <c r="N2002" i="6"/>
  <c r="K2002" i="6"/>
  <c r="J2002" i="6"/>
  <c r="I2002" i="6"/>
  <c r="H2002" i="6"/>
  <c r="G2002" i="6"/>
  <c r="F2002" i="6"/>
  <c r="E2002" i="6"/>
  <c r="D2002" i="6"/>
  <c r="C2002" i="6"/>
  <c r="B2002" i="6"/>
  <c r="R2001" i="6"/>
  <c r="Q2001" i="6"/>
  <c r="P2001" i="6"/>
  <c r="O2001" i="6"/>
  <c r="N2001" i="6"/>
  <c r="K2001" i="6"/>
  <c r="J2001" i="6"/>
  <c r="I2001" i="6"/>
  <c r="H2001" i="6"/>
  <c r="G2001" i="6"/>
  <c r="F2001" i="6"/>
  <c r="E2001" i="6"/>
  <c r="D2001" i="6"/>
  <c r="C2001" i="6"/>
  <c r="B2001" i="6"/>
  <c r="R2000" i="6"/>
  <c r="Q2000" i="6"/>
  <c r="P2000" i="6"/>
  <c r="O2000" i="6"/>
  <c r="N2000" i="6"/>
  <c r="K2000" i="6"/>
  <c r="J2000" i="6"/>
  <c r="I2000" i="6"/>
  <c r="H2000" i="6"/>
  <c r="G2000" i="6"/>
  <c r="F2000" i="6"/>
  <c r="E2000" i="6"/>
  <c r="D2000" i="6"/>
  <c r="C2000" i="6"/>
  <c r="B2000" i="6"/>
  <c r="R1999" i="6"/>
  <c r="Q1999" i="6"/>
  <c r="P1999" i="6"/>
  <c r="O1999" i="6"/>
  <c r="N1999" i="6"/>
  <c r="K1999" i="6"/>
  <c r="J1999" i="6"/>
  <c r="I1999" i="6"/>
  <c r="H1999" i="6"/>
  <c r="G1999" i="6"/>
  <c r="F1999" i="6"/>
  <c r="E1999" i="6"/>
  <c r="D1999" i="6"/>
  <c r="C1999" i="6"/>
  <c r="B1999" i="6"/>
  <c r="R1998" i="6"/>
  <c r="Q1998" i="6"/>
  <c r="P1998" i="6"/>
  <c r="O1998" i="6"/>
  <c r="N1998" i="6"/>
  <c r="K1998" i="6"/>
  <c r="J1998" i="6"/>
  <c r="I1998" i="6"/>
  <c r="H1998" i="6"/>
  <c r="G1998" i="6"/>
  <c r="F1998" i="6"/>
  <c r="E1998" i="6"/>
  <c r="D1998" i="6"/>
  <c r="C1998" i="6"/>
  <c r="B1998" i="6"/>
  <c r="R1997" i="6"/>
  <c r="Q1997" i="6"/>
  <c r="P1997" i="6"/>
  <c r="O1997" i="6"/>
  <c r="N1997" i="6"/>
  <c r="K1997" i="6"/>
  <c r="J1997" i="6"/>
  <c r="I1997" i="6"/>
  <c r="H1997" i="6"/>
  <c r="G1997" i="6"/>
  <c r="F1997" i="6"/>
  <c r="E1997" i="6"/>
  <c r="D1997" i="6"/>
  <c r="C1997" i="6"/>
  <c r="B1997" i="6"/>
  <c r="R1996" i="6"/>
  <c r="Q1996" i="6"/>
  <c r="P1996" i="6"/>
  <c r="O1996" i="6"/>
  <c r="N1996" i="6"/>
  <c r="K1996" i="6"/>
  <c r="J1996" i="6"/>
  <c r="I1996" i="6"/>
  <c r="H1996" i="6"/>
  <c r="G1996" i="6"/>
  <c r="F1996" i="6"/>
  <c r="E1996" i="6"/>
  <c r="D1996" i="6"/>
  <c r="C1996" i="6"/>
  <c r="B1996" i="6"/>
  <c r="R1995" i="6"/>
  <c r="Q1995" i="6"/>
  <c r="P1995" i="6"/>
  <c r="O1995" i="6"/>
  <c r="N1995" i="6"/>
  <c r="K1995" i="6"/>
  <c r="J1995" i="6"/>
  <c r="I1995" i="6"/>
  <c r="H1995" i="6"/>
  <c r="G1995" i="6"/>
  <c r="F1995" i="6"/>
  <c r="E1995" i="6"/>
  <c r="D1995" i="6"/>
  <c r="C1995" i="6"/>
  <c r="B1995" i="6"/>
  <c r="R1994" i="6"/>
  <c r="Q1994" i="6"/>
  <c r="P1994" i="6"/>
  <c r="O1994" i="6"/>
  <c r="N1994" i="6"/>
  <c r="K1994" i="6"/>
  <c r="J1994" i="6"/>
  <c r="I1994" i="6"/>
  <c r="H1994" i="6"/>
  <c r="G1994" i="6"/>
  <c r="F1994" i="6"/>
  <c r="E1994" i="6"/>
  <c r="D1994" i="6"/>
  <c r="C1994" i="6"/>
  <c r="B1994" i="6"/>
  <c r="R1993" i="6"/>
  <c r="Q1993" i="6"/>
  <c r="P1993" i="6"/>
  <c r="O1993" i="6"/>
  <c r="N1993" i="6"/>
  <c r="K1993" i="6"/>
  <c r="J1993" i="6"/>
  <c r="I1993" i="6"/>
  <c r="H1993" i="6"/>
  <c r="G1993" i="6"/>
  <c r="F1993" i="6"/>
  <c r="E1993" i="6"/>
  <c r="D1993" i="6"/>
  <c r="C1993" i="6"/>
  <c r="B1993" i="6"/>
  <c r="R1992" i="6"/>
  <c r="Q1992" i="6"/>
  <c r="P1992" i="6"/>
  <c r="O1992" i="6"/>
  <c r="N1992" i="6"/>
  <c r="K1992" i="6"/>
  <c r="J1992" i="6"/>
  <c r="I1992" i="6"/>
  <c r="H1992" i="6"/>
  <c r="G1992" i="6"/>
  <c r="F1992" i="6"/>
  <c r="E1992" i="6"/>
  <c r="D1992" i="6"/>
  <c r="C1992" i="6"/>
  <c r="B1992" i="6"/>
  <c r="R1991" i="6"/>
  <c r="Q1991" i="6"/>
  <c r="P1991" i="6"/>
  <c r="O1991" i="6"/>
  <c r="N1991" i="6"/>
  <c r="K1991" i="6"/>
  <c r="J1991" i="6"/>
  <c r="I1991" i="6"/>
  <c r="H1991" i="6"/>
  <c r="G1991" i="6"/>
  <c r="F1991" i="6"/>
  <c r="E1991" i="6"/>
  <c r="D1991" i="6"/>
  <c r="C1991" i="6"/>
  <c r="B1991" i="6"/>
  <c r="R1990" i="6"/>
  <c r="Q1990" i="6"/>
  <c r="P1990" i="6"/>
  <c r="O1990" i="6"/>
  <c r="N1990" i="6"/>
  <c r="K1990" i="6"/>
  <c r="J1990" i="6"/>
  <c r="I1990" i="6"/>
  <c r="H1990" i="6"/>
  <c r="G1990" i="6"/>
  <c r="F1990" i="6"/>
  <c r="E1990" i="6"/>
  <c r="D1990" i="6"/>
  <c r="C1990" i="6"/>
  <c r="B1990" i="6"/>
  <c r="R1989" i="6"/>
  <c r="Q1989" i="6"/>
  <c r="P1989" i="6"/>
  <c r="O1989" i="6"/>
  <c r="N1989" i="6"/>
  <c r="K1989" i="6"/>
  <c r="J1989" i="6"/>
  <c r="I1989" i="6"/>
  <c r="H1989" i="6"/>
  <c r="G1989" i="6"/>
  <c r="F1989" i="6"/>
  <c r="E1989" i="6"/>
  <c r="D1989" i="6"/>
  <c r="C1989" i="6"/>
  <c r="B1989" i="6"/>
  <c r="R1988" i="6"/>
  <c r="Q1988" i="6"/>
  <c r="P1988" i="6"/>
  <c r="O1988" i="6"/>
  <c r="N1988" i="6"/>
  <c r="K1988" i="6"/>
  <c r="J1988" i="6"/>
  <c r="I1988" i="6"/>
  <c r="H1988" i="6"/>
  <c r="G1988" i="6"/>
  <c r="F1988" i="6"/>
  <c r="E1988" i="6"/>
  <c r="D1988" i="6"/>
  <c r="C1988" i="6"/>
  <c r="B1988" i="6"/>
  <c r="R1987" i="6"/>
  <c r="Q1987" i="6"/>
  <c r="P1987" i="6"/>
  <c r="O1987" i="6"/>
  <c r="N1987" i="6"/>
  <c r="K1987" i="6"/>
  <c r="J1987" i="6"/>
  <c r="I1987" i="6"/>
  <c r="H1987" i="6"/>
  <c r="G1987" i="6"/>
  <c r="F1987" i="6"/>
  <c r="E1987" i="6"/>
  <c r="D1987" i="6"/>
  <c r="C1987" i="6"/>
  <c r="B1987" i="6"/>
  <c r="R1986" i="6"/>
  <c r="Q1986" i="6"/>
  <c r="P1986" i="6"/>
  <c r="O1986" i="6"/>
  <c r="N1986" i="6"/>
  <c r="K1986" i="6"/>
  <c r="J1986" i="6"/>
  <c r="I1986" i="6"/>
  <c r="H1986" i="6"/>
  <c r="G1986" i="6"/>
  <c r="F1986" i="6"/>
  <c r="E1986" i="6"/>
  <c r="D1986" i="6"/>
  <c r="C1986" i="6"/>
  <c r="B1986" i="6"/>
  <c r="R1985" i="6"/>
  <c r="Q1985" i="6"/>
  <c r="P1985" i="6"/>
  <c r="O1985" i="6"/>
  <c r="N1985" i="6"/>
  <c r="K1985" i="6"/>
  <c r="J1985" i="6"/>
  <c r="I1985" i="6"/>
  <c r="H1985" i="6"/>
  <c r="G1985" i="6"/>
  <c r="F1985" i="6"/>
  <c r="E1985" i="6"/>
  <c r="D1985" i="6"/>
  <c r="C1985" i="6"/>
  <c r="B1985" i="6"/>
  <c r="R1984" i="6"/>
  <c r="Q1984" i="6"/>
  <c r="P1984" i="6"/>
  <c r="O1984" i="6"/>
  <c r="N1984" i="6"/>
  <c r="K1984" i="6"/>
  <c r="J1984" i="6"/>
  <c r="I1984" i="6"/>
  <c r="H1984" i="6"/>
  <c r="G1984" i="6"/>
  <c r="F1984" i="6"/>
  <c r="E1984" i="6"/>
  <c r="D1984" i="6"/>
  <c r="C1984" i="6"/>
  <c r="B1984" i="6"/>
  <c r="R1983" i="6"/>
  <c r="Q1983" i="6"/>
  <c r="P1983" i="6"/>
  <c r="O1983" i="6"/>
  <c r="N1983" i="6"/>
  <c r="K1983" i="6"/>
  <c r="J1983" i="6"/>
  <c r="I1983" i="6"/>
  <c r="H1983" i="6"/>
  <c r="G1983" i="6"/>
  <c r="F1983" i="6"/>
  <c r="E1983" i="6"/>
  <c r="D1983" i="6"/>
  <c r="C1983" i="6"/>
  <c r="B1983" i="6"/>
  <c r="R1982" i="6"/>
  <c r="Q1982" i="6"/>
  <c r="P1982" i="6"/>
  <c r="O1982" i="6"/>
  <c r="N1982" i="6"/>
  <c r="K1982" i="6"/>
  <c r="J1982" i="6"/>
  <c r="I1982" i="6"/>
  <c r="H1982" i="6"/>
  <c r="G1982" i="6"/>
  <c r="F1982" i="6"/>
  <c r="E1982" i="6"/>
  <c r="D1982" i="6"/>
  <c r="C1982" i="6"/>
  <c r="B1982" i="6"/>
  <c r="R1981" i="6"/>
  <c r="Q1981" i="6"/>
  <c r="P1981" i="6"/>
  <c r="O1981" i="6"/>
  <c r="N1981" i="6"/>
  <c r="K1981" i="6"/>
  <c r="J1981" i="6"/>
  <c r="I1981" i="6"/>
  <c r="H1981" i="6"/>
  <c r="G1981" i="6"/>
  <c r="F1981" i="6"/>
  <c r="E1981" i="6"/>
  <c r="D1981" i="6"/>
  <c r="C1981" i="6"/>
  <c r="B1981" i="6"/>
  <c r="R1980" i="6"/>
  <c r="Q1980" i="6"/>
  <c r="P1980" i="6"/>
  <c r="O1980" i="6"/>
  <c r="N1980" i="6"/>
  <c r="K1980" i="6"/>
  <c r="J1980" i="6"/>
  <c r="I1980" i="6"/>
  <c r="H1980" i="6"/>
  <c r="G1980" i="6"/>
  <c r="F1980" i="6"/>
  <c r="E1980" i="6"/>
  <c r="D1980" i="6"/>
  <c r="C1980" i="6"/>
  <c r="B1980" i="6"/>
  <c r="R1979" i="6"/>
  <c r="Q1979" i="6"/>
  <c r="P1979" i="6"/>
  <c r="O1979" i="6"/>
  <c r="N1979" i="6"/>
  <c r="K1979" i="6"/>
  <c r="J1979" i="6"/>
  <c r="I1979" i="6"/>
  <c r="H1979" i="6"/>
  <c r="G1979" i="6"/>
  <c r="F1979" i="6"/>
  <c r="E1979" i="6"/>
  <c r="D1979" i="6"/>
  <c r="C1979" i="6"/>
  <c r="B1979" i="6"/>
  <c r="R1978" i="6"/>
  <c r="Q1978" i="6"/>
  <c r="P1978" i="6"/>
  <c r="O1978" i="6"/>
  <c r="N1978" i="6"/>
  <c r="K1978" i="6"/>
  <c r="J1978" i="6"/>
  <c r="I1978" i="6"/>
  <c r="H1978" i="6"/>
  <c r="G1978" i="6"/>
  <c r="F1978" i="6"/>
  <c r="E1978" i="6"/>
  <c r="D1978" i="6"/>
  <c r="C1978" i="6"/>
  <c r="B1978" i="6"/>
  <c r="R1977" i="6"/>
  <c r="Q1977" i="6"/>
  <c r="P1977" i="6"/>
  <c r="O1977" i="6"/>
  <c r="N1977" i="6"/>
  <c r="K1977" i="6"/>
  <c r="J1977" i="6"/>
  <c r="I1977" i="6"/>
  <c r="H1977" i="6"/>
  <c r="G1977" i="6"/>
  <c r="F1977" i="6"/>
  <c r="E1977" i="6"/>
  <c r="D1977" i="6"/>
  <c r="C1977" i="6"/>
  <c r="B1977" i="6"/>
  <c r="R1976" i="6"/>
  <c r="Q1976" i="6"/>
  <c r="P1976" i="6"/>
  <c r="O1976" i="6"/>
  <c r="N1976" i="6"/>
  <c r="K1976" i="6"/>
  <c r="J1976" i="6"/>
  <c r="I1976" i="6"/>
  <c r="H1976" i="6"/>
  <c r="G1976" i="6"/>
  <c r="F1976" i="6"/>
  <c r="E1976" i="6"/>
  <c r="D1976" i="6"/>
  <c r="C1976" i="6"/>
  <c r="B1976" i="6"/>
  <c r="R1975" i="6"/>
  <c r="Q1975" i="6"/>
  <c r="P1975" i="6"/>
  <c r="O1975" i="6"/>
  <c r="N1975" i="6"/>
  <c r="K1975" i="6"/>
  <c r="J1975" i="6"/>
  <c r="I1975" i="6"/>
  <c r="H1975" i="6"/>
  <c r="G1975" i="6"/>
  <c r="F1975" i="6"/>
  <c r="E1975" i="6"/>
  <c r="D1975" i="6"/>
  <c r="C1975" i="6"/>
  <c r="B1975" i="6"/>
  <c r="R1974" i="6"/>
  <c r="Q1974" i="6"/>
  <c r="P1974" i="6"/>
  <c r="O1974" i="6"/>
  <c r="N1974" i="6"/>
  <c r="K1974" i="6"/>
  <c r="J1974" i="6"/>
  <c r="I1974" i="6"/>
  <c r="H1974" i="6"/>
  <c r="G1974" i="6"/>
  <c r="F1974" i="6"/>
  <c r="E1974" i="6"/>
  <c r="D1974" i="6"/>
  <c r="C1974" i="6"/>
  <c r="B1974" i="6"/>
  <c r="R1973" i="6"/>
  <c r="Q1973" i="6"/>
  <c r="P1973" i="6"/>
  <c r="O1973" i="6"/>
  <c r="N1973" i="6"/>
  <c r="K1973" i="6"/>
  <c r="J1973" i="6"/>
  <c r="I1973" i="6"/>
  <c r="H1973" i="6"/>
  <c r="G1973" i="6"/>
  <c r="F1973" i="6"/>
  <c r="E1973" i="6"/>
  <c r="D1973" i="6"/>
  <c r="C1973" i="6"/>
  <c r="B1973" i="6"/>
  <c r="R1972" i="6"/>
  <c r="Q1972" i="6"/>
  <c r="P1972" i="6"/>
  <c r="O1972" i="6"/>
  <c r="N1972" i="6"/>
  <c r="K1972" i="6"/>
  <c r="J1972" i="6"/>
  <c r="I1972" i="6"/>
  <c r="H1972" i="6"/>
  <c r="G1972" i="6"/>
  <c r="F1972" i="6"/>
  <c r="E1972" i="6"/>
  <c r="D1972" i="6"/>
  <c r="C1972" i="6"/>
  <c r="B1972" i="6"/>
  <c r="R1971" i="6"/>
  <c r="Q1971" i="6"/>
  <c r="P1971" i="6"/>
  <c r="O1971" i="6"/>
  <c r="N1971" i="6"/>
  <c r="K1971" i="6"/>
  <c r="J1971" i="6"/>
  <c r="I1971" i="6"/>
  <c r="H1971" i="6"/>
  <c r="G1971" i="6"/>
  <c r="F1971" i="6"/>
  <c r="E1971" i="6"/>
  <c r="D1971" i="6"/>
  <c r="C1971" i="6"/>
  <c r="B1971" i="6"/>
  <c r="R1970" i="6"/>
  <c r="Q1970" i="6"/>
  <c r="P1970" i="6"/>
  <c r="O1970" i="6"/>
  <c r="N1970" i="6"/>
  <c r="K1970" i="6"/>
  <c r="J1970" i="6"/>
  <c r="I1970" i="6"/>
  <c r="H1970" i="6"/>
  <c r="G1970" i="6"/>
  <c r="F1970" i="6"/>
  <c r="E1970" i="6"/>
  <c r="D1970" i="6"/>
  <c r="C1970" i="6"/>
  <c r="B1970" i="6"/>
  <c r="R1969" i="6"/>
  <c r="Q1969" i="6"/>
  <c r="P1969" i="6"/>
  <c r="O1969" i="6"/>
  <c r="N1969" i="6"/>
  <c r="K1969" i="6"/>
  <c r="J1969" i="6"/>
  <c r="I1969" i="6"/>
  <c r="H1969" i="6"/>
  <c r="G1969" i="6"/>
  <c r="F1969" i="6"/>
  <c r="E1969" i="6"/>
  <c r="D1969" i="6"/>
  <c r="C1969" i="6"/>
  <c r="B1969" i="6"/>
  <c r="R1968" i="6"/>
  <c r="Q1968" i="6"/>
  <c r="P1968" i="6"/>
  <c r="O1968" i="6"/>
  <c r="N1968" i="6"/>
  <c r="K1968" i="6"/>
  <c r="J1968" i="6"/>
  <c r="I1968" i="6"/>
  <c r="H1968" i="6"/>
  <c r="G1968" i="6"/>
  <c r="F1968" i="6"/>
  <c r="E1968" i="6"/>
  <c r="D1968" i="6"/>
  <c r="C1968" i="6"/>
  <c r="B1968" i="6"/>
  <c r="R1967" i="6"/>
  <c r="Q1967" i="6"/>
  <c r="P1967" i="6"/>
  <c r="O1967" i="6"/>
  <c r="N1967" i="6"/>
  <c r="K1967" i="6"/>
  <c r="J1967" i="6"/>
  <c r="I1967" i="6"/>
  <c r="H1967" i="6"/>
  <c r="G1967" i="6"/>
  <c r="F1967" i="6"/>
  <c r="E1967" i="6"/>
  <c r="D1967" i="6"/>
  <c r="C1967" i="6"/>
  <c r="B1967" i="6"/>
  <c r="R1966" i="6"/>
  <c r="Q1966" i="6"/>
  <c r="P1966" i="6"/>
  <c r="O1966" i="6"/>
  <c r="N1966" i="6"/>
  <c r="K1966" i="6"/>
  <c r="J1966" i="6"/>
  <c r="I1966" i="6"/>
  <c r="H1966" i="6"/>
  <c r="G1966" i="6"/>
  <c r="F1966" i="6"/>
  <c r="E1966" i="6"/>
  <c r="D1966" i="6"/>
  <c r="C1966" i="6"/>
  <c r="B1966" i="6"/>
  <c r="R1965" i="6"/>
  <c r="Q1965" i="6"/>
  <c r="P1965" i="6"/>
  <c r="O1965" i="6"/>
  <c r="N1965" i="6"/>
  <c r="K1965" i="6"/>
  <c r="J1965" i="6"/>
  <c r="I1965" i="6"/>
  <c r="H1965" i="6"/>
  <c r="G1965" i="6"/>
  <c r="F1965" i="6"/>
  <c r="E1965" i="6"/>
  <c r="D1965" i="6"/>
  <c r="C1965" i="6"/>
  <c r="B1965" i="6"/>
  <c r="R1964" i="6"/>
  <c r="Q1964" i="6"/>
  <c r="P1964" i="6"/>
  <c r="O1964" i="6"/>
  <c r="N1964" i="6"/>
  <c r="K1964" i="6"/>
  <c r="J1964" i="6"/>
  <c r="I1964" i="6"/>
  <c r="H1964" i="6"/>
  <c r="G1964" i="6"/>
  <c r="F1964" i="6"/>
  <c r="E1964" i="6"/>
  <c r="D1964" i="6"/>
  <c r="C1964" i="6"/>
  <c r="B1964" i="6"/>
  <c r="R1963" i="6"/>
  <c r="Q1963" i="6"/>
  <c r="P1963" i="6"/>
  <c r="O1963" i="6"/>
  <c r="N1963" i="6"/>
  <c r="K1963" i="6"/>
  <c r="J1963" i="6"/>
  <c r="I1963" i="6"/>
  <c r="H1963" i="6"/>
  <c r="G1963" i="6"/>
  <c r="F1963" i="6"/>
  <c r="E1963" i="6"/>
  <c r="D1963" i="6"/>
  <c r="C1963" i="6"/>
  <c r="B1963" i="6"/>
  <c r="R1962" i="6"/>
  <c r="Q1962" i="6"/>
  <c r="P1962" i="6"/>
  <c r="O1962" i="6"/>
  <c r="N1962" i="6"/>
  <c r="K1962" i="6"/>
  <c r="J1962" i="6"/>
  <c r="I1962" i="6"/>
  <c r="H1962" i="6"/>
  <c r="G1962" i="6"/>
  <c r="F1962" i="6"/>
  <c r="E1962" i="6"/>
  <c r="D1962" i="6"/>
  <c r="C1962" i="6"/>
  <c r="B1962" i="6"/>
  <c r="R1961" i="6"/>
  <c r="Q1961" i="6"/>
  <c r="P1961" i="6"/>
  <c r="O1961" i="6"/>
  <c r="N1961" i="6"/>
  <c r="K1961" i="6"/>
  <c r="J1961" i="6"/>
  <c r="I1961" i="6"/>
  <c r="H1961" i="6"/>
  <c r="G1961" i="6"/>
  <c r="F1961" i="6"/>
  <c r="E1961" i="6"/>
  <c r="D1961" i="6"/>
  <c r="C1961" i="6"/>
  <c r="B1961" i="6"/>
  <c r="R1960" i="6"/>
  <c r="Q1960" i="6"/>
  <c r="P1960" i="6"/>
  <c r="O1960" i="6"/>
  <c r="N1960" i="6"/>
  <c r="K1960" i="6"/>
  <c r="J1960" i="6"/>
  <c r="I1960" i="6"/>
  <c r="H1960" i="6"/>
  <c r="G1960" i="6"/>
  <c r="F1960" i="6"/>
  <c r="E1960" i="6"/>
  <c r="D1960" i="6"/>
  <c r="C1960" i="6"/>
  <c r="B1960" i="6"/>
  <c r="R1959" i="6"/>
  <c r="Q1959" i="6"/>
  <c r="P1959" i="6"/>
  <c r="O1959" i="6"/>
  <c r="N1959" i="6"/>
  <c r="K1959" i="6"/>
  <c r="J1959" i="6"/>
  <c r="I1959" i="6"/>
  <c r="H1959" i="6"/>
  <c r="G1959" i="6"/>
  <c r="F1959" i="6"/>
  <c r="E1959" i="6"/>
  <c r="D1959" i="6"/>
  <c r="C1959" i="6"/>
  <c r="B1959" i="6"/>
  <c r="R1958" i="6"/>
  <c r="Q1958" i="6"/>
  <c r="P1958" i="6"/>
  <c r="O1958" i="6"/>
  <c r="N1958" i="6"/>
  <c r="K1958" i="6"/>
  <c r="J1958" i="6"/>
  <c r="I1958" i="6"/>
  <c r="H1958" i="6"/>
  <c r="G1958" i="6"/>
  <c r="F1958" i="6"/>
  <c r="E1958" i="6"/>
  <c r="D1958" i="6"/>
  <c r="C1958" i="6"/>
  <c r="B1958" i="6"/>
  <c r="R1957" i="6"/>
  <c r="Q1957" i="6"/>
  <c r="P1957" i="6"/>
  <c r="O1957" i="6"/>
  <c r="N1957" i="6"/>
  <c r="K1957" i="6"/>
  <c r="J1957" i="6"/>
  <c r="I1957" i="6"/>
  <c r="H1957" i="6"/>
  <c r="G1957" i="6"/>
  <c r="F1957" i="6"/>
  <c r="E1957" i="6"/>
  <c r="D1957" i="6"/>
  <c r="C1957" i="6"/>
  <c r="B1957" i="6"/>
  <c r="R1956" i="6"/>
  <c r="Q1956" i="6"/>
  <c r="P1956" i="6"/>
  <c r="O1956" i="6"/>
  <c r="N1956" i="6"/>
  <c r="K1956" i="6"/>
  <c r="J1956" i="6"/>
  <c r="I1956" i="6"/>
  <c r="H1956" i="6"/>
  <c r="G1956" i="6"/>
  <c r="F1956" i="6"/>
  <c r="E1956" i="6"/>
  <c r="D1956" i="6"/>
  <c r="C1956" i="6"/>
  <c r="B1956" i="6"/>
  <c r="R1955" i="6"/>
  <c r="Q1955" i="6"/>
  <c r="P1955" i="6"/>
  <c r="O1955" i="6"/>
  <c r="N1955" i="6"/>
  <c r="K1955" i="6"/>
  <c r="J1955" i="6"/>
  <c r="I1955" i="6"/>
  <c r="H1955" i="6"/>
  <c r="G1955" i="6"/>
  <c r="F1955" i="6"/>
  <c r="E1955" i="6"/>
  <c r="D1955" i="6"/>
  <c r="C1955" i="6"/>
  <c r="B1955" i="6"/>
  <c r="R1954" i="6"/>
  <c r="Q1954" i="6"/>
  <c r="P1954" i="6"/>
  <c r="O1954" i="6"/>
  <c r="N1954" i="6"/>
  <c r="K1954" i="6"/>
  <c r="J1954" i="6"/>
  <c r="I1954" i="6"/>
  <c r="H1954" i="6"/>
  <c r="G1954" i="6"/>
  <c r="F1954" i="6"/>
  <c r="E1954" i="6"/>
  <c r="D1954" i="6"/>
  <c r="C1954" i="6"/>
  <c r="B1954" i="6"/>
  <c r="R1953" i="6"/>
  <c r="Q1953" i="6"/>
  <c r="P1953" i="6"/>
  <c r="O1953" i="6"/>
  <c r="N1953" i="6"/>
  <c r="K1953" i="6"/>
  <c r="J1953" i="6"/>
  <c r="I1953" i="6"/>
  <c r="H1953" i="6"/>
  <c r="G1953" i="6"/>
  <c r="F1953" i="6"/>
  <c r="E1953" i="6"/>
  <c r="D1953" i="6"/>
  <c r="C1953" i="6"/>
  <c r="B1953" i="6"/>
  <c r="R1952" i="6"/>
  <c r="Q1952" i="6"/>
  <c r="P1952" i="6"/>
  <c r="O1952" i="6"/>
  <c r="N1952" i="6"/>
  <c r="K1952" i="6"/>
  <c r="J1952" i="6"/>
  <c r="I1952" i="6"/>
  <c r="H1952" i="6"/>
  <c r="G1952" i="6"/>
  <c r="F1952" i="6"/>
  <c r="E1952" i="6"/>
  <c r="D1952" i="6"/>
  <c r="C1952" i="6"/>
  <c r="B1952" i="6"/>
  <c r="R1951" i="6"/>
  <c r="Q1951" i="6"/>
  <c r="P1951" i="6"/>
  <c r="O1951" i="6"/>
  <c r="N1951" i="6"/>
  <c r="K1951" i="6"/>
  <c r="J1951" i="6"/>
  <c r="I1951" i="6"/>
  <c r="H1951" i="6"/>
  <c r="G1951" i="6"/>
  <c r="F1951" i="6"/>
  <c r="E1951" i="6"/>
  <c r="D1951" i="6"/>
  <c r="C1951" i="6"/>
  <c r="B1951" i="6"/>
  <c r="R1950" i="6"/>
  <c r="Q1950" i="6"/>
  <c r="P1950" i="6"/>
  <c r="O1950" i="6"/>
  <c r="N1950" i="6"/>
  <c r="K1950" i="6"/>
  <c r="J1950" i="6"/>
  <c r="I1950" i="6"/>
  <c r="H1950" i="6"/>
  <c r="G1950" i="6"/>
  <c r="F1950" i="6"/>
  <c r="E1950" i="6"/>
  <c r="D1950" i="6"/>
  <c r="C1950" i="6"/>
  <c r="B1950" i="6"/>
  <c r="R1949" i="6"/>
  <c r="Q1949" i="6"/>
  <c r="P1949" i="6"/>
  <c r="O1949" i="6"/>
  <c r="N1949" i="6"/>
  <c r="K1949" i="6"/>
  <c r="J1949" i="6"/>
  <c r="I1949" i="6"/>
  <c r="H1949" i="6"/>
  <c r="G1949" i="6"/>
  <c r="F1949" i="6"/>
  <c r="E1949" i="6"/>
  <c r="D1949" i="6"/>
  <c r="C1949" i="6"/>
  <c r="B1949" i="6"/>
  <c r="R1948" i="6"/>
  <c r="Q1948" i="6"/>
  <c r="P1948" i="6"/>
  <c r="O1948" i="6"/>
  <c r="N1948" i="6"/>
  <c r="K1948" i="6"/>
  <c r="J1948" i="6"/>
  <c r="I1948" i="6"/>
  <c r="H1948" i="6"/>
  <c r="G1948" i="6"/>
  <c r="F1948" i="6"/>
  <c r="E1948" i="6"/>
  <c r="D1948" i="6"/>
  <c r="C1948" i="6"/>
  <c r="B1948" i="6"/>
  <c r="R1947" i="6"/>
  <c r="Q1947" i="6"/>
  <c r="P1947" i="6"/>
  <c r="O1947" i="6"/>
  <c r="N1947" i="6"/>
  <c r="K1947" i="6"/>
  <c r="J1947" i="6"/>
  <c r="I1947" i="6"/>
  <c r="H1947" i="6"/>
  <c r="G1947" i="6"/>
  <c r="F1947" i="6"/>
  <c r="E1947" i="6"/>
  <c r="D1947" i="6"/>
  <c r="C1947" i="6"/>
  <c r="B1947" i="6"/>
  <c r="R1946" i="6"/>
  <c r="Q1946" i="6"/>
  <c r="P1946" i="6"/>
  <c r="O1946" i="6"/>
  <c r="N1946" i="6"/>
  <c r="K1946" i="6"/>
  <c r="J1946" i="6"/>
  <c r="I1946" i="6"/>
  <c r="H1946" i="6"/>
  <c r="G1946" i="6"/>
  <c r="F1946" i="6"/>
  <c r="E1946" i="6"/>
  <c r="D1946" i="6"/>
  <c r="C1946" i="6"/>
  <c r="B1946" i="6"/>
  <c r="R1945" i="6"/>
  <c r="Q1945" i="6"/>
  <c r="P1945" i="6"/>
  <c r="O1945" i="6"/>
  <c r="N1945" i="6"/>
  <c r="K1945" i="6"/>
  <c r="J1945" i="6"/>
  <c r="I1945" i="6"/>
  <c r="H1945" i="6"/>
  <c r="G1945" i="6"/>
  <c r="F1945" i="6"/>
  <c r="E1945" i="6"/>
  <c r="D1945" i="6"/>
  <c r="C1945" i="6"/>
  <c r="B1945" i="6"/>
  <c r="R1944" i="6"/>
  <c r="Q1944" i="6"/>
  <c r="P1944" i="6"/>
  <c r="O1944" i="6"/>
  <c r="N1944" i="6"/>
  <c r="K1944" i="6"/>
  <c r="J1944" i="6"/>
  <c r="I1944" i="6"/>
  <c r="H1944" i="6"/>
  <c r="G1944" i="6"/>
  <c r="F1944" i="6"/>
  <c r="E1944" i="6"/>
  <c r="D1944" i="6"/>
  <c r="C1944" i="6"/>
  <c r="B1944" i="6"/>
  <c r="R1943" i="6"/>
  <c r="Q1943" i="6"/>
  <c r="P1943" i="6"/>
  <c r="O1943" i="6"/>
  <c r="N1943" i="6"/>
  <c r="K1943" i="6"/>
  <c r="J1943" i="6"/>
  <c r="I1943" i="6"/>
  <c r="H1943" i="6"/>
  <c r="G1943" i="6"/>
  <c r="F1943" i="6"/>
  <c r="E1943" i="6"/>
  <c r="D1943" i="6"/>
  <c r="C1943" i="6"/>
  <c r="B1943" i="6"/>
  <c r="R1942" i="6"/>
  <c r="Q1942" i="6"/>
  <c r="P1942" i="6"/>
  <c r="O1942" i="6"/>
  <c r="N1942" i="6"/>
  <c r="K1942" i="6"/>
  <c r="J1942" i="6"/>
  <c r="I1942" i="6"/>
  <c r="H1942" i="6"/>
  <c r="G1942" i="6"/>
  <c r="F1942" i="6"/>
  <c r="E1942" i="6"/>
  <c r="D1942" i="6"/>
  <c r="C1942" i="6"/>
  <c r="B1942" i="6"/>
  <c r="R1941" i="6"/>
  <c r="Q1941" i="6"/>
  <c r="P1941" i="6"/>
  <c r="O1941" i="6"/>
  <c r="N1941" i="6"/>
  <c r="K1941" i="6"/>
  <c r="J1941" i="6"/>
  <c r="I1941" i="6"/>
  <c r="H1941" i="6"/>
  <c r="G1941" i="6"/>
  <c r="F1941" i="6"/>
  <c r="E1941" i="6"/>
  <c r="D1941" i="6"/>
  <c r="C1941" i="6"/>
  <c r="B1941" i="6"/>
  <c r="R1940" i="6"/>
  <c r="Q1940" i="6"/>
  <c r="P1940" i="6"/>
  <c r="O1940" i="6"/>
  <c r="N1940" i="6"/>
  <c r="K1940" i="6"/>
  <c r="J1940" i="6"/>
  <c r="I1940" i="6"/>
  <c r="H1940" i="6"/>
  <c r="G1940" i="6"/>
  <c r="F1940" i="6"/>
  <c r="E1940" i="6"/>
  <c r="D1940" i="6"/>
  <c r="C1940" i="6"/>
  <c r="B1940" i="6"/>
  <c r="R1939" i="6"/>
  <c r="Q1939" i="6"/>
  <c r="P1939" i="6"/>
  <c r="O1939" i="6"/>
  <c r="N1939" i="6"/>
  <c r="K1939" i="6"/>
  <c r="J1939" i="6"/>
  <c r="I1939" i="6"/>
  <c r="H1939" i="6"/>
  <c r="G1939" i="6"/>
  <c r="F1939" i="6"/>
  <c r="E1939" i="6"/>
  <c r="D1939" i="6"/>
  <c r="C1939" i="6"/>
  <c r="B1939" i="6"/>
  <c r="R1938" i="6"/>
  <c r="Q1938" i="6"/>
  <c r="P1938" i="6"/>
  <c r="O1938" i="6"/>
  <c r="N1938" i="6"/>
  <c r="K1938" i="6"/>
  <c r="J1938" i="6"/>
  <c r="I1938" i="6"/>
  <c r="H1938" i="6"/>
  <c r="G1938" i="6"/>
  <c r="F1938" i="6"/>
  <c r="E1938" i="6"/>
  <c r="D1938" i="6"/>
  <c r="C1938" i="6"/>
  <c r="B1938" i="6"/>
  <c r="R1937" i="6"/>
  <c r="Q1937" i="6"/>
  <c r="P1937" i="6"/>
  <c r="O1937" i="6"/>
  <c r="N1937" i="6"/>
  <c r="K1937" i="6"/>
  <c r="J1937" i="6"/>
  <c r="I1937" i="6"/>
  <c r="H1937" i="6"/>
  <c r="G1937" i="6"/>
  <c r="F1937" i="6"/>
  <c r="E1937" i="6"/>
  <c r="D1937" i="6"/>
  <c r="C1937" i="6"/>
  <c r="B1937" i="6"/>
  <c r="R1936" i="6"/>
  <c r="Q1936" i="6"/>
  <c r="P1936" i="6"/>
  <c r="O1936" i="6"/>
  <c r="N1936" i="6"/>
  <c r="K1936" i="6"/>
  <c r="J1936" i="6"/>
  <c r="I1936" i="6"/>
  <c r="H1936" i="6"/>
  <c r="G1936" i="6"/>
  <c r="F1936" i="6"/>
  <c r="E1936" i="6"/>
  <c r="D1936" i="6"/>
  <c r="C1936" i="6"/>
  <c r="B1936" i="6"/>
  <c r="R1935" i="6"/>
  <c r="Q1935" i="6"/>
  <c r="P1935" i="6"/>
  <c r="O1935" i="6"/>
  <c r="N1935" i="6"/>
  <c r="K1935" i="6"/>
  <c r="J1935" i="6"/>
  <c r="I1935" i="6"/>
  <c r="H1935" i="6"/>
  <c r="G1935" i="6"/>
  <c r="F1935" i="6"/>
  <c r="E1935" i="6"/>
  <c r="D1935" i="6"/>
  <c r="C1935" i="6"/>
  <c r="B1935" i="6"/>
  <c r="R1934" i="6"/>
  <c r="Q1934" i="6"/>
  <c r="P1934" i="6"/>
  <c r="O1934" i="6"/>
  <c r="N1934" i="6"/>
  <c r="K1934" i="6"/>
  <c r="J1934" i="6"/>
  <c r="I1934" i="6"/>
  <c r="H1934" i="6"/>
  <c r="G1934" i="6"/>
  <c r="F1934" i="6"/>
  <c r="E1934" i="6"/>
  <c r="D1934" i="6"/>
  <c r="C1934" i="6"/>
  <c r="B1934" i="6"/>
  <c r="R1933" i="6"/>
  <c r="Q1933" i="6"/>
  <c r="P1933" i="6"/>
  <c r="O1933" i="6"/>
  <c r="N1933" i="6"/>
  <c r="K1933" i="6"/>
  <c r="J1933" i="6"/>
  <c r="I1933" i="6"/>
  <c r="H1933" i="6"/>
  <c r="G1933" i="6"/>
  <c r="F1933" i="6"/>
  <c r="E1933" i="6"/>
  <c r="D1933" i="6"/>
  <c r="C1933" i="6"/>
  <c r="B1933" i="6"/>
  <c r="R1932" i="6"/>
  <c r="Q1932" i="6"/>
  <c r="P1932" i="6"/>
  <c r="O1932" i="6"/>
  <c r="N1932" i="6"/>
  <c r="K1932" i="6"/>
  <c r="J1932" i="6"/>
  <c r="I1932" i="6"/>
  <c r="H1932" i="6"/>
  <c r="G1932" i="6"/>
  <c r="F1932" i="6"/>
  <c r="E1932" i="6"/>
  <c r="D1932" i="6"/>
  <c r="C1932" i="6"/>
  <c r="B1932" i="6"/>
  <c r="R1931" i="6"/>
  <c r="Q1931" i="6"/>
  <c r="P1931" i="6"/>
  <c r="O1931" i="6"/>
  <c r="N1931" i="6"/>
  <c r="K1931" i="6"/>
  <c r="J1931" i="6"/>
  <c r="I1931" i="6"/>
  <c r="H1931" i="6"/>
  <c r="G1931" i="6"/>
  <c r="F1931" i="6"/>
  <c r="E1931" i="6"/>
  <c r="D1931" i="6"/>
  <c r="C1931" i="6"/>
  <c r="B1931" i="6"/>
  <c r="R1930" i="6"/>
  <c r="Q1930" i="6"/>
  <c r="P1930" i="6"/>
  <c r="O1930" i="6"/>
  <c r="N1930" i="6"/>
  <c r="K1930" i="6"/>
  <c r="J1930" i="6"/>
  <c r="I1930" i="6"/>
  <c r="H1930" i="6"/>
  <c r="G1930" i="6"/>
  <c r="F1930" i="6"/>
  <c r="E1930" i="6"/>
  <c r="D1930" i="6"/>
  <c r="C1930" i="6"/>
  <c r="B1930" i="6"/>
  <c r="R1929" i="6"/>
  <c r="Q1929" i="6"/>
  <c r="P1929" i="6"/>
  <c r="O1929" i="6"/>
  <c r="N1929" i="6"/>
  <c r="K1929" i="6"/>
  <c r="J1929" i="6"/>
  <c r="I1929" i="6"/>
  <c r="H1929" i="6"/>
  <c r="G1929" i="6"/>
  <c r="F1929" i="6"/>
  <c r="E1929" i="6"/>
  <c r="D1929" i="6"/>
  <c r="C1929" i="6"/>
  <c r="B1929" i="6"/>
  <c r="R1928" i="6"/>
  <c r="Q1928" i="6"/>
  <c r="P1928" i="6"/>
  <c r="O1928" i="6"/>
  <c r="N1928" i="6"/>
  <c r="K1928" i="6"/>
  <c r="J1928" i="6"/>
  <c r="I1928" i="6"/>
  <c r="H1928" i="6"/>
  <c r="G1928" i="6"/>
  <c r="F1928" i="6"/>
  <c r="E1928" i="6"/>
  <c r="D1928" i="6"/>
  <c r="C1928" i="6"/>
  <c r="B1928" i="6"/>
  <c r="R1927" i="6"/>
  <c r="Q1927" i="6"/>
  <c r="P1927" i="6"/>
  <c r="O1927" i="6"/>
  <c r="N1927" i="6"/>
  <c r="K1927" i="6"/>
  <c r="J1927" i="6"/>
  <c r="I1927" i="6"/>
  <c r="H1927" i="6"/>
  <c r="G1927" i="6"/>
  <c r="F1927" i="6"/>
  <c r="E1927" i="6"/>
  <c r="D1927" i="6"/>
  <c r="C1927" i="6"/>
  <c r="B1927" i="6"/>
  <c r="R1926" i="6"/>
  <c r="Q1926" i="6"/>
  <c r="P1926" i="6"/>
  <c r="O1926" i="6"/>
  <c r="N1926" i="6"/>
  <c r="K1926" i="6"/>
  <c r="J1926" i="6"/>
  <c r="I1926" i="6"/>
  <c r="H1926" i="6"/>
  <c r="G1926" i="6"/>
  <c r="F1926" i="6"/>
  <c r="E1926" i="6"/>
  <c r="D1926" i="6"/>
  <c r="C1926" i="6"/>
  <c r="B1926" i="6"/>
  <c r="R1925" i="6"/>
  <c r="Q1925" i="6"/>
  <c r="P1925" i="6"/>
  <c r="O1925" i="6"/>
  <c r="N1925" i="6"/>
  <c r="K1925" i="6"/>
  <c r="J1925" i="6"/>
  <c r="I1925" i="6"/>
  <c r="H1925" i="6"/>
  <c r="G1925" i="6"/>
  <c r="F1925" i="6"/>
  <c r="E1925" i="6"/>
  <c r="D1925" i="6"/>
  <c r="C1925" i="6"/>
  <c r="B1925" i="6"/>
  <c r="R1924" i="6"/>
  <c r="Q1924" i="6"/>
  <c r="P1924" i="6"/>
  <c r="O1924" i="6"/>
  <c r="N1924" i="6"/>
  <c r="K1924" i="6"/>
  <c r="J1924" i="6"/>
  <c r="I1924" i="6"/>
  <c r="H1924" i="6"/>
  <c r="G1924" i="6"/>
  <c r="F1924" i="6"/>
  <c r="E1924" i="6"/>
  <c r="D1924" i="6"/>
  <c r="C1924" i="6"/>
  <c r="B1924" i="6"/>
  <c r="R1923" i="6"/>
  <c r="Q1923" i="6"/>
  <c r="P1923" i="6"/>
  <c r="O1923" i="6"/>
  <c r="N1923" i="6"/>
  <c r="K1923" i="6"/>
  <c r="J1923" i="6"/>
  <c r="I1923" i="6"/>
  <c r="H1923" i="6"/>
  <c r="G1923" i="6"/>
  <c r="F1923" i="6"/>
  <c r="E1923" i="6"/>
  <c r="D1923" i="6"/>
  <c r="C1923" i="6"/>
  <c r="B1923" i="6"/>
  <c r="R1922" i="6"/>
  <c r="Q1922" i="6"/>
  <c r="P1922" i="6"/>
  <c r="O1922" i="6"/>
  <c r="N1922" i="6"/>
  <c r="K1922" i="6"/>
  <c r="J1922" i="6"/>
  <c r="I1922" i="6"/>
  <c r="H1922" i="6"/>
  <c r="G1922" i="6"/>
  <c r="F1922" i="6"/>
  <c r="E1922" i="6"/>
  <c r="D1922" i="6"/>
  <c r="C1922" i="6"/>
  <c r="B1922" i="6"/>
  <c r="R1921" i="6"/>
  <c r="Q1921" i="6"/>
  <c r="P1921" i="6"/>
  <c r="O1921" i="6"/>
  <c r="N1921" i="6"/>
  <c r="K1921" i="6"/>
  <c r="J1921" i="6"/>
  <c r="I1921" i="6"/>
  <c r="H1921" i="6"/>
  <c r="G1921" i="6"/>
  <c r="F1921" i="6"/>
  <c r="E1921" i="6"/>
  <c r="D1921" i="6"/>
  <c r="C1921" i="6"/>
  <c r="B1921" i="6"/>
  <c r="R1920" i="6"/>
  <c r="Q1920" i="6"/>
  <c r="P1920" i="6"/>
  <c r="O1920" i="6"/>
  <c r="N1920" i="6"/>
  <c r="K1920" i="6"/>
  <c r="J1920" i="6"/>
  <c r="I1920" i="6"/>
  <c r="H1920" i="6"/>
  <c r="G1920" i="6"/>
  <c r="F1920" i="6"/>
  <c r="E1920" i="6"/>
  <c r="D1920" i="6"/>
  <c r="C1920" i="6"/>
  <c r="B1920" i="6"/>
  <c r="R1919" i="6"/>
  <c r="Q1919" i="6"/>
  <c r="P1919" i="6"/>
  <c r="O1919" i="6"/>
  <c r="N1919" i="6"/>
  <c r="K1919" i="6"/>
  <c r="J1919" i="6"/>
  <c r="I1919" i="6"/>
  <c r="H1919" i="6"/>
  <c r="G1919" i="6"/>
  <c r="F1919" i="6"/>
  <c r="E1919" i="6"/>
  <c r="D1919" i="6"/>
  <c r="C1919" i="6"/>
  <c r="B1919" i="6"/>
  <c r="R1918" i="6"/>
  <c r="Q1918" i="6"/>
  <c r="P1918" i="6"/>
  <c r="O1918" i="6"/>
  <c r="N1918" i="6"/>
  <c r="K1918" i="6"/>
  <c r="J1918" i="6"/>
  <c r="I1918" i="6"/>
  <c r="H1918" i="6"/>
  <c r="G1918" i="6"/>
  <c r="F1918" i="6"/>
  <c r="E1918" i="6"/>
  <c r="D1918" i="6"/>
  <c r="C1918" i="6"/>
  <c r="B1918" i="6"/>
  <c r="R1917" i="6"/>
  <c r="Q1917" i="6"/>
  <c r="P1917" i="6"/>
  <c r="O1917" i="6"/>
  <c r="N1917" i="6"/>
  <c r="K1917" i="6"/>
  <c r="J1917" i="6"/>
  <c r="I1917" i="6"/>
  <c r="H1917" i="6"/>
  <c r="G1917" i="6"/>
  <c r="F1917" i="6"/>
  <c r="E1917" i="6"/>
  <c r="D1917" i="6"/>
  <c r="C1917" i="6"/>
  <c r="B1917" i="6"/>
  <c r="R1916" i="6"/>
  <c r="Q1916" i="6"/>
  <c r="P1916" i="6"/>
  <c r="O1916" i="6"/>
  <c r="N1916" i="6"/>
  <c r="K1916" i="6"/>
  <c r="J1916" i="6"/>
  <c r="I1916" i="6"/>
  <c r="H1916" i="6"/>
  <c r="G1916" i="6"/>
  <c r="F1916" i="6"/>
  <c r="E1916" i="6"/>
  <c r="D1916" i="6"/>
  <c r="C1916" i="6"/>
  <c r="B1916" i="6"/>
  <c r="R1915" i="6"/>
  <c r="Q1915" i="6"/>
  <c r="P1915" i="6"/>
  <c r="O1915" i="6"/>
  <c r="N1915" i="6"/>
  <c r="K1915" i="6"/>
  <c r="J1915" i="6"/>
  <c r="I1915" i="6"/>
  <c r="H1915" i="6"/>
  <c r="G1915" i="6"/>
  <c r="F1915" i="6"/>
  <c r="E1915" i="6"/>
  <c r="D1915" i="6"/>
  <c r="C1915" i="6"/>
  <c r="B1915" i="6"/>
  <c r="R1914" i="6"/>
  <c r="Q1914" i="6"/>
  <c r="P1914" i="6"/>
  <c r="O1914" i="6"/>
  <c r="N1914" i="6"/>
  <c r="K1914" i="6"/>
  <c r="J1914" i="6"/>
  <c r="I1914" i="6"/>
  <c r="H1914" i="6"/>
  <c r="G1914" i="6"/>
  <c r="F1914" i="6"/>
  <c r="E1914" i="6"/>
  <c r="D1914" i="6"/>
  <c r="C1914" i="6"/>
  <c r="B1914" i="6"/>
  <c r="R1913" i="6"/>
  <c r="Q1913" i="6"/>
  <c r="P1913" i="6"/>
  <c r="O1913" i="6"/>
  <c r="N1913" i="6"/>
  <c r="K1913" i="6"/>
  <c r="J1913" i="6"/>
  <c r="I1913" i="6"/>
  <c r="H1913" i="6"/>
  <c r="G1913" i="6"/>
  <c r="F1913" i="6"/>
  <c r="E1913" i="6"/>
  <c r="D1913" i="6"/>
  <c r="C1913" i="6"/>
  <c r="B1913" i="6"/>
  <c r="R1912" i="6"/>
  <c r="Q1912" i="6"/>
  <c r="P1912" i="6"/>
  <c r="O1912" i="6"/>
  <c r="N1912" i="6"/>
  <c r="K1912" i="6"/>
  <c r="J1912" i="6"/>
  <c r="I1912" i="6"/>
  <c r="H1912" i="6"/>
  <c r="G1912" i="6"/>
  <c r="F1912" i="6"/>
  <c r="E1912" i="6"/>
  <c r="D1912" i="6"/>
  <c r="C1912" i="6"/>
  <c r="B1912" i="6"/>
  <c r="R1911" i="6"/>
  <c r="Q1911" i="6"/>
  <c r="P1911" i="6"/>
  <c r="O1911" i="6"/>
  <c r="N1911" i="6"/>
  <c r="K1911" i="6"/>
  <c r="J1911" i="6"/>
  <c r="I1911" i="6"/>
  <c r="H1911" i="6"/>
  <c r="G1911" i="6"/>
  <c r="F1911" i="6"/>
  <c r="E1911" i="6"/>
  <c r="D1911" i="6"/>
  <c r="C1911" i="6"/>
  <c r="B1911" i="6"/>
  <c r="R1910" i="6"/>
  <c r="Q1910" i="6"/>
  <c r="P1910" i="6"/>
  <c r="O1910" i="6"/>
  <c r="N1910" i="6"/>
  <c r="K1910" i="6"/>
  <c r="J1910" i="6"/>
  <c r="I1910" i="6"/>
  <c r="H1910" i="6"/>
  <c r="G1910" i="6"/>
  <c r="F1910" i="6"/>
  <c r="E1910" i="6"/>
  <c r="D1910" i="6"/>
  <c r="C1910" i="6"/>
  <c r="B1910" i="6"/>
  <c r="R1909" i="6"/>
  <c r="Q1909" i="6"/>
  <c r="P1909" i="6"/>
  <c r="O1909" i="6"/>
  <c r="N1909" i="6"/>
  <c r="K1909" i="6"/>
  <c r="J1909" i="6"/>
  <c r="I1909" i="6"/>
  <c r="H1909" i="6"/>
  <c r="G1909" i="6"/>
  <c r="F1909" i="6"/>
  <c r="E1909" i="6"/>
  <c r="D1909" i="6"/>
  <c r="C1909" i="6"/>
  <c r="B1909" i="6"/>
  <c r="R1908" i="6"/>
  <c r="Q1908" i="6"/>
  <c r="P1908" i="6"/>
  <c r="O1908" i="6"/>
  <c r="N1908" i="6"/>
  <c r="K1908" i="6"/>
  <c r="J1908" i="6"/>
  <c r="I1908" i="6"/>
  <c r="H1908" i="6"/>
  <c r="G1908" i="6"/>
  <c r="F1908" i="6"/>
  <c r="E1908" i="6"/>
  <c r="D1908" i="6"/>
  <c r="C1908" i="6"/>
  <c r="B1908" i="6"/>
  <c r="R1907" i="6"/>
  <c r="Q1907" i="6"/>
  <c r="P1907" i="6"/>
  <c r="O1907" i="6"/>
  <c r="N1907" i="6"/>
  <c r="K1907" i="6"/>
  <c r="J1907" i="6"/>
  <c r="I1907" i="6"/>
  <c r="H1907" i="6"/>
  <c r="G1907" i="6"/>
  <c r="F1907" i="6"/>
  <c r="E1907" i="6"/>
  <c r="D1907" i="6"/>
  <c r="C1907" i="6"/>
  <c r="B1907" i="6"/>
  <c r="R1906" i="6"/>
  <c r="Q1906" i="6"/>
  <c r="P1906" i="6"/>
  <c r="O1906" i="6"/>
  <c r="N1906" i="6"/>
  <c r="K1906" i="6"/>
  <c r="J1906" i="6"/>
  <c r="I1906" i="6"/>
  <c r="H1906" i="6"/>
  <c r="G1906" i="6"/>
  <c r="F1906" i="6"/>
  <c r="E1906" i="6"/>
  <c r="D1906" i="6"/>
  <c r="C1906" i="6"/>
  <c r="B1906" i="6"/>
  <c r="R1905" i="6"/>
  <c r="Q1905" i="6"/>
  <c r="P1905" i="6"/>
  <c r="O1905" i="6"/>
  <c r="N1905" i="6"/>
  <c r="K1905" i="6"/>
  <c r="J1905" i="6"/>
  <c r="I1905" i="6"/>
  <c r="H1905" i="6"/>
  <c r="G1905" i="6"/>
  <c r="F1905" i="6"/>
  <c r="E1905" i="6"/>
  <c r="D1905" i="6"/>
  <c r="C1905" i="6"/>
  <c r="B1905" i="6"/>
  <c r="R1904" i="6"/>
  <c r="Q1904" i="6"/>
  <c r="P1904" i="6"/>
  <c r="O1904" i="6"/>
  <c r="N1904" i="6"/>
  <c r="K1904" i="6"/>
  <c r="J1904" i="6"/>
  <c r="I1904" i="6"/>
  <c r="H1904" i="6"/>
  <c r="G1904" i="6"/>
  <c r="F1904" i="6"/>
  <c r="E1904" i="6"/>
  <c r="D1904" i="6"/>
  <c r="C1904" i="6"/>
  <c r="B1904" i="6"/>
  <c r="R1903" i="6"/>
  <c r="Q1903" i="6"/>
  <c r="P1903" i="6"/>
  <c r="O1903" i="6"/>
  <c r="N1903" i="6"/>
  <c r="K1903" i="6"/>
  <c r="J1903" i="6"/>
  <c r="I1903" i="6"/>
  <c r="H1903" i="6"/>
  <c r="G1903" i="6"/>
  <c r="F1903" i="6"/>
  <c r="E1903" i="6"/>
  <c r="D1903" i="6"/>
  <c r="C1903" i="6"/>
  <c r="B1903" i="6"/>
  <c r="R1902" i="6"/>
  <c r="Q1902" i="6"/>
  <c r="P1902" i="6"/>
  <c r="O1902" i="6"/>
  <c r="N1902" i="6"/>
  <c r="K1902" i="6"/>
  <c r="J1902" i="6"/>
  <c r="I1902" i="6"/>
  <c r="H1902" i="6"/>
  <c r="G1902" i="6"/>
  <c r="F1902" i="6"/>
  <c r="E1902" i="6"/>
  <c r="D1902" i="6"/>
  <c r="C1902" i="6"/>
  <c r="B1902" i="6"/>
  <c r="R1901" i="6"/>
  <c r="Q1901" i="6"/>
  <c r="P1901" i="6"/>
  <c r="O1901" i="6"/>
  <c r="N1901" i="6"/>
  <c r="K1901" i="6"/>
  <c r="J1901" i="6"/>
  <c r="I1901" i="6"/>
  <c r="H1901" i="6"/>
  <c r="G1901" i="6"/>
  <c r="F1901" i="6"/>
  <c r="E1901" i="6"/>
  <c r="D1901" i="6"/>
  <c r="C1901" i="6"/>
  <c r="B1901" i="6"/>
  <c r="R1900" i="6"/>
  <c r="Q1900" i="6"/>
  <c r="P1900" i="6"/>
  <c r="O1900" i="6"/>
  <c r="N1900" i="6"/>
  <c r="K1900" i="6"/>
  <c r="J1900" i="6"/>
  <c r="I1900" i="6"/>
  <c r="H1900" i="6"/>
  <c r="G1900" i="6"/>
  <c r="F1900" i="6"/>
  <c r="E1900" i="6"/>
  <c r="D1900" i="6"/>
  <c r="C1900" i="6"/>
  <c r="B1900" i="6"/>
  <c r="R1899" i="6"/>
  <c r="Q1899" i="6"/>
  <c r="P1899" i="6"/>
  <c r="O1899" i="6"/>
  <c r="N1899" i="6"/>
  <c r="K1899" i="6"/>
  <c r="J1899" i="6"/>
  <c r="I1899" i="6"/>
  <c r="H1899" i="6"/>
  <c r="G1899" i="6"/>
  <c r="F1899" i="6"/>
  <c r="E1899" i="6"/>
  <c r="D1899" i="6"/>
  <c r="C1899" i="6"/>
  <c r="B1899" i="6"/>
  <c r="R1898" i="6"/>
  <c r="Q1898" i="6"/>
  <c r="P1898" i="6"/>
  <c r="O1898" i="6"/>
  <c r="N1898" i="6"/>
  <c r="K1898" i="6"/>
  <c r="J1898" i="6"/>
  <c r="I1898" i="6"/>
  <c r="H1898" i="6"/>
  <c r="G1898" i="6"/>
  <c r="F1898" i="6"/>
  <c r="E1898" i="6"/>
  <c r="D1898" i="6"/>
  <c r="C1898" i="6"/>
  <c r="B1898" i="6"/>
  <c r="R1897" i="6"/>
  <c r="Q1897" i="6"/>
  <c r="P1897" i="6"/>
  <c r="O1897" i="6"/>
  <c r="N1897" i="6"/>
  <c r="K1897" i="6"/>
  <c r="J1897" i="6"/>
  <c r="I1897" i="6"/>
  <c r="H1897" i="6"/>
  <c r="G1897" i="6"/>
  <c r="F1897" i="6"/>
  <c r="E1897" i="6"/>
  <c r="D1897" i="6"/>
  <c r="C1897" i="6"/>
  <c r="B1897" i="6"/>
  <c r="R1896" i="6"/>
  <c r="Q1896" i="6"/>
  <c r="P1896" i="6"/>
  <c r="O1896" i="6"/>
  <c r="N1896" i="6"/>
  <c r="K1896" i="6"/>
  <c r="J1896" i="6"/>
  <c r="I1896" i="6"/>
  <c r="H1896" i="6"/>
  <c r="G1896" i="6"/>
  <c r="F1896" i="6"/>
  <c r="E1896" i="6"/>
  <c r="D1896" i="6"/>
  <c r="C1896" i="6"/>
  <c r="B1896" i="6"/>
  <c r="R1895" i="6"/>
  <c r="Q1895" i="6"/>
  <c r="P1895" i="6"/>
  <c r="O1895" i="6"/>
  <c r="N1895" i="6"/>
  <c r="K1895" i="6"/>
  <c r="J1895" i="6"/>
  <c r="I1895" i="6"/>
  <c r="H1895" i="6"/>
  <c r="G1895" i="6"/>
  <c r="F1895" i="6"/>
  <c r="E1895" i="6"/>
  <c r="D1895" i="6"/>
  <c r="C1895" i="6"/>
  <c r="B1895" i="6"/>
  <c r="R1894" i="6"/>
  <c r="Q1894" i="6"/>
  <c r="P1894" i="6"/>
  <c r="O1894" i="6"/>
  <c r="N1894" i="6"/>
  <c r="K1894" i="6"/>
  <c r="J1894" i="6"/>
  <c r="I1894" i="6"/>
  <c r="H1894" i="6"/>
  <c r="G1894" i="6"/>
  <c r="F1894" i="6"/>
  <c r="E1894" i="6"/>
  <c r="D1894" i="6"/>
  <c r="C1894" i="6"/>
  <c r="B1894" i="6"/>
  <c r="R1893" i="6"/>
  <c r="Q1893" i="6"/>
  <c r="P1893" i="6"/>
  <c r="O1893" i="6"/>
  <c r="N1893" i="6"/>
  <c r="K1893" i="6"/>
  <c r="J1893" i="6"/>
  <c r="I1893" i="6"/>
  <c r="H1893" i="6"/>
  <c r="G1893" i="6"/>
  <c r="F1893" i="6"/>
  <c r="E1893" i="6"/>
  <c r="D1893" i="6"/>
  <c r="C1893" i="6"/>
  <c r="B1893" i="6"/>
  <c r="R1892" i="6"/>
  <c r="Q1892" i="6"/>
  <c r="P1892" i="6"/>
  <c r="O1892" i="6"/>
  <c r="N1892" i="6"/>
  <c r="K1892" i="6"/>
  <c r="J1892" i="6"/>
  <c r="I1892" i="6"/>
  <c r="H1892" i="6"/>
  <c r="G1892" i="6"/>
  <c r="F1892" i="6"/>
  <c r="E1892" i="6"/>
  <c r="D1892" i="6"/>
  <c r="C1892" i="6"/>
  <c r="B1892" i="6"/>
  <c r="R1891" i="6"/>
  <c r="Q1891" i="6"/>
  <c r="P1891" i="6"/>
  <c r="O1891" i="6"/>
  <c r="N1891" i="6"/>
  <c r="K1891" i="6"/>
  <c r="J1891" i="6"/>
  <c r="I1891" i="6"/>
  <c r="H1891" i="6"/>
  <c r="G1891" i="6"/>
  <c r="F1891" i="6"/>
  <c r="E1891" i="6"/>
  <c r="D1891" i="6"/>
  <c r="C1891" i="6"/>
  <c r="B1891" i="6"/>
  <c r="R1890" i="6"/>
  <c r="Q1890" i="6"/>
  <c r="P1890" i="6"/>
  <c r="O1890" i="6"/>
  <c r="N1890" i="6"/>
  <c r="K1890" i="6"/>
  <c r="J1890" i="6"/>
  <c r="I1890" i="6"/>
  <c r="H1890" i="6"/>
  <c r="G1890" i="6"/>
  <c r="F1890" i="6"/>
  <c r="E1890" i="6"/>
  <c r="D1890" i="6"/>
  <c r="C1890" i="6"/>
  <c r="B1890" i="6"/>
  <c r="R1889" i="6"/>
  <c r="Q1889" i="6"/>
  <c r="P1889" i="6"/>
  <c r="O1889" i="6"/>
  <c r="N1889" i="6"/>
  <c r="K1889" i="6"/>
  <c r="J1889" i="6"/>
  <c r="I1889" i="6"/>
  <c r="H1889" i="6"/>
  <c r="G1889" i="6"/>
  <c r="F1889" i="6"/>
  <c r="E1889" i="6"/>
  <c r="D1889" i="6"/>
  <c r="C1889" i="6"/>
  <c r="B1889" i="6"/>
  <c r="R1888" i="6"/>
  <c r="Q1888" i="6"/>
  <c r="P1888" i="6"/>
  <c r="O1888" i="6"/>
  <c r="N1888" i="6"/>
  <c r="K1888" i="6"/>
  <c r="J1888" i="6"/>
  <c r="I1888" i="6"/>
  <c r="H1888" i="6"/>
  <c r="G1888" i="6"/>
  <c r="F1888" i="6"/>
  <c r="E1888" i="6"/>
  <c r="D1888" i="6"/>
  <c r="C1888" i="6"/>
  <c r="B1888" i="6"/>
  <c r="R1887" i="6"/>
  <c r="Q1887" i="6"/>
  <c r="P1887" i="6"/>
  <c r="O1887" i="6"/>
  <c r="N1887" i="6"/>
  <c r="K1887" i="6"/>
  <c r="J1887" i="6"/>
  <c r="I1887" i="6"/>
  <c r="H1887" i="6"/>
  <c r="G1887" i="6"/>
  <c r="F1887" i="6"/>
  <c r="E1887" i="6"/>
  <c r="D1887" i="6"/>
  <c r="C1887" i="6"/>
  <c r="B1887" i="6"/>
  <c r="R1886" i="6"/>
  <c r="Q1886" i="6"/>
  <c r="P1886" i="6"/>
  <c r="O1886" i="6"/>
  <c r="N1886" i="6"/>
  <c r="K1886" i="6"/>
  <c r="J1886" i="6"/>
  <c r="I1886" i="6"/>
  <c r="H1886" i="6"/>
  <c r="G1886" i="6"/>
  <c r="F1886" i="6"/>
  <c r="E1886" i="6"/>
  <c r="D1886" i="6"/>
  <c r="C1886" i="6"/>
  <c r="B1886" i="6"/>
  <c r="R1885" i="6"/>
  <c r="Q1885" i="6"/>
  <c r="P1885" i="6"/>
  <c r="O1885" i="6"/>
  <c r="N1885" i="6"/>
  <c r="K1885" i="6"/>
  <c r="J1885" i="6"/>
  <c r="I1885" i="6"/>
  <c r="H1885" i="6"/>
  <c r="G1885" i="6"/>
  <c r="F1885" i="6"/>
  <c r="E1885" i="6"/>
  <c r="D1885" i="6"/>
  <c r="C1885" i="6"/>
  <c r="B1885" i="6"/>
  <c r="R1884" i="6"/>
  <c r="Q1884" i="6"/>
  <c r="P1884" i="6"/>
  <c r="O1884" i="6"/>
  <c r="N1884" i="6"/>
  <c r="K1884" i="6"/>
  <c r="J1884" i="6"/>
  <c r="I1884" i="6"/>
  <c r="H1884" i="6"/>
  <c r="G1884" i="6"/>
  <c r="F1884" i="6"/>
  <c r="E1884" i="6"/>
  <c r="D1884" i="6"/>
  <c r="C1884" i="6"/>
  <c r="B1884" i="6"/>
  <c r="R1883" i="6"/>
  <c r="Q1883" i="6"/>
  <c r="P1883" i="6"/>
  <c r="O1883" i="6"/>
  <c r="N1883" i="6"/>
  <c r="K1883" i="6"/>
  <c r="J1883" i="6"/>
  <c r="I1883" i="6"/>
  <c r="H1883" i="6"/>
  <c r="G1883" i="6"/>
  <c r="F1883" i="6"/>
  <c r="E1883" i="6"/>
  <c r="D1883" i="6"/>
  <c r="C1883" i="6"/>
  <c r="B1883" i="6"/>
  <c r="R1882" i="6"/>
  <c r="Q1882" i="6"/>
  <c r="P1882" i="6"/>
  <c r="O1882" i="6"/>
  <c r="N1882" i="6"/>
  <c r="K1882" i="6"/>
  <c r="J1882" i="6"/>
  <c r="I1882" i="6"/>
  <c r="H1882" i="6"/>
  <c r="G1882" i="6"/>
  <c r="F1882" i="6"/>
  <c r="E1882" i="6"/>
  <c r="D1882" i="6"/>
  <c r="C1882" i="6"/>
  <c r="B1882" i="6"/>
  <c r="R1881" i="6"/>
  <c r="Q1881" i="6"/>
  <c r="P1881" i="6"/>
  <c r="O1881" i="6"/>
  <c r="N1881" i="6"/>
  <c r="K1881" i="6"/>
  <c r="J1881" i="6"/>
  <c r="I1881" i="6"/>
  <c r="H1881" i="6"/>
  <c r="G1881" i="6"/>
  <c r="F1881" i="6"/>
  <c r="E1881" i="6"/>
  <c r="D1881" i="6"/>
  <c r="C1881" i="6"/>
  <c r="B1881" i="6"/>
  <c r="R1880" i="6"/>
  <c r="Q1880" i="6"/>
  <c r="P1880" i="6"/>
  <c r="O1880" i="6"/>
  <c r="N1880" i="6"/>
  <c r="K1880" i="6"/>
  <c r="J1880" i="6"/>
  <c r="I1880" i="6"/>
  <c r="H1880" i="6"/>
  <c r="G1880" i="6"/>
  <c r="F1880" i="6"/>
  <c r="E1880" i="6"/>
  <c r="D1880" i="6"/>
  <c r="C1880" i="6"/>
  <c r="B1880" i="6"/>
  <c r="R1879" i="6"/>
  <c r="Q1879" i="6"/>
  <c r="P1879" i="6"/>
  <c r="O1879" i="6"/>
  <c r="N1879" i="6"/>
  <c r="K1879" i="6"/>
  <c r="J1879" i="6"/>
  <c r="I1879" i="6"/>
  <c r="H1879" i="6"/>
  <c r="G1879" i="6"/>
  <c r="F1879" i="6"/>
  <c r="E1879" i="6"/>
  <c r="D1879" i="6"/>
  <c r="C1879" i="6"/>
  <c r="B1879" i="6"/>
  <c r="R1878" i="6"/>
  <c r="Q1878" i="6"/>
  <c r="P1878" i="6"/>
  <c r="O1878" i="6"/>
  <c r="N1878" i="6"/>
  <c r="K1878" i="6"/>
  <c r="J1878" i="6"/>
  <c r="I1878" i="6"/>
  <c r="H1878" i="6"/>
  <c r="G1878" i="6"/>
  <c r="F1878" i="6"/>
  <c r="E1878" i="6"/>
  <c r="D1878" i="6"/>
  <c r="C1878" i="6"/>
  <c r="B1878" i="6"/>
  <c r="R1877" i="6"/>
  <c r="Q1877" i="6"/>
  <c r="P1877" i="6"/>
  <c r="O1877" i="6"/>
  <c r="N1877" i="6"/>
  <c r="K1877" i="6"/>
  <c r="J1877" i="6"/>
  <c r="I1877" i="6"/>
  <c r="H1877" i="6"/>
  <c r="G1877" i="6"/>
  <c r="F1877" i="6"/>
  <c r="E1877" i="6"/>
  <c r="D1877" i="6"/>
  <c r="C1877" i="6"/>
  <c r="B1877" i="6"/>
  <c r="R1876" i="6"/>
  <c r="Q1876" i="6"/>
  <c r="P1876" i="6"/>
  <c r="O1876" i="6"/>
  <c r="N1876" i="6"/>
  <c r="K1876" i="6"/>
  <c r="J1876" i="6"/>
  <c r="I1876" i="6"/>
  <c r="H1876" i="6"/>
  <c r="G1876" i="6"/>
  <c r="F1876" i="6"/>
  <c r="E1876" i="6"/>
  <c r="D1876" i="6"/>
  <c r="C1876" i="6"/>
  <c r="B1876" i="6"/>
  <c r="R1875" i="6"/>
  <c r="Q1875" i="6"/>
  <c r="P1875" i="6"/>
  <c r="O1875" i="6"/>
  <c r="N1875" i="6"/>
  <c r="K1875" i="6"/>
  <c r="J1875" i="6"/>
  <c r="I1875" i="6"/>
  <c r="H1875" i="6"/>
  <c r="G1875" i="6"/>
  <c r="F1875" i="6"/>
  <c r="E1875" i="6"/>
  <c r="D1875" i="6"/>
  <c r="C1875" i="6"/>
  <c r="B1875" i="6"/>
  <c r="R1874" i="6"/>
  <c r="Q1874" i="6"/>
  <c r="P1874" i="6"/>
  <c r="O1874" i="6"/>
  <c r="N1874" i="6"/>
  <c r="K1874" i="6"/>
  <c r="J1874" i="6"/>
  <c r="I1874" i="6"/>
  <c r="H1874" i="6"/>
  <c r="G1874" i="6"/>
  <c r="F1874" i="6"/>
  <c r="E1874" i="6"/>
  <c r="D1874" i="6"/>
  <c r="C1874" i="6"/>
  <c r="B1874" i="6"/>
  <c r="R1873" i="6"/>
  <c r="Q1873" i="6"/>
  <c r="P1873" i="6"/>
  <c r="O1873" i="6"/>
  <c r="N1873" i="6"/>
  <c r="K1873" i="6"/>
  <c r="J1873" i="6"/>
  <c r="I1873" i="6"/>
  <c r="H1873" i="6"/>
  <c r="G1873" i="6"/>
  <c r="F1873" i="6"/>
  <c r="E1873" i="6"/>
  <c r="D1873" i="6"/>
  <c r="C1873" i="6"/>
  <c r="B1873" i="6"/>
  <c r="R1872" i="6"/>
  <c r="Q1872" i="6"/>
  <c r="P1872" i="6"/>
  <c r="O1872" i="6"/>
  <c r="N1872" i="6"/>
  <c r="K1872" i="6"/>
  <c r="J1872" i="6"/>
  <c r="I1872" i="6"/>
  <c r="H1872" i="6"/>
  <c r="G1872" i="6"/>
  <c r="F1872" i="6"/>
  <c r="E1872" i="6"/>
  <c r="D1872" i="6"/>
  <c r="C1872" i="6"/>
  <c r="B1872" i="6"/>
  <c r="R1871" i="6"/>
  <c r="Q1871" i="6"/>
  <c r="P1871" i="6"/>
  <c r="O1871" i="6"/>
  <c r="N1871" i="6"/>
  <c r="K1871" i="6"/>
  <c r="J1871" i="6"/>
  <c r="I1871" i="6"/>
  <c r="H1871" i="6"/>
  <c r="G1871" i="6"/>
  <c r="F1871" i="6"/>
  <c r="E1871" i="6"/>
  <c r="D1871" i="6"/>
  <c r="C1871" i="6"/>
  <c r="B1871" i="6"/>
  <c r="R1870" i="6"/>
  <c r="Q1870" i="6"/>
  <c r="P1870" i="6"/>
  <c r="O1870" i="6"/>
  <c r="N1870" i="6"/>
  <c r="K1870" i="6"/>
  <c r="J1870" i="6"/>
  <c r="I1870" i="6"/>
  <c r="H1870" i="6"/>
  <c r="G1870" i="6"/>
  <c r="F1870" i="6"/>
  <c r="E1870" i="6"/>
  <c r="D1870" i="6"/>
  <c r="C1870" i="6"/>
  <c r="B1870" i="6"/>
  <c r="R1869" i="6"/>
  <c r="Q1869" i="6"/>
  <c r="P1869" i="6"/>
  <c r="O1869" i="6"/>
  <c r="N1869" i="6"/>
  <c r="K1869" i="6"/>
  <c r="J1869" i="6"/>
  <c r="I1869" i="6"/>
  <c r="H1869" i="6"/>
  <c r="G1869" i="6"/>
  <c r="F1869" i="6"/>
  <c r="E1869" i="6"/>
  <c r="D1869" i="6"/>
  <c r="C1869" i="6"/>
  <c r="B1869" i="6"/>
  <c r="R1868" i="6"/>
  <c r="Q1868" i="6"/>
  <c r="P1868" i="6"/>
  <c r="O1868" i="6"/>
  <c r="N1868" i="6"/>
  <c r="K1868" i="6"/>
  <c r="J1868" i="6"/>
  <c r="I1868" i="6"/>
  <c r="H1868" i="6"/>
  <c r="G1868" i="6"/>
  <c r="F1868" i="6"/>
  <c r="E1868" i="6"/>
  <c r="D1868" i="6"/>
  <c r="C1868" i="6"/>
  <c r="B1868" i="6"/>
  <c r="R1867" i="6"/>
  <c r="Q1867" i="6"/>
  <c r="P1867" i="6"/>
  <c r="O1867" i="6"/>
  <c r="N1867" i="6"/>
  <c r="K1867" i="6"/>
  <c r="J1867" i="6"/>
  <c r="I1867" i="6"/>
  <c r="H1867" i="6"/>
  <c r="G1867" i="6"/>
  <c r="F1867" i="6"/>
  <c r="E1867" i="6"/>
  <c r="D1867" i="6"/>
  <c r="C1867" i="6"/>
  <c r="B1867" i="6"/>
  <c r="R1866" i="6"/>
  <c r="Q1866" i="6"/>
  <c r="P1866" i="6"/>
  <c r="O1866" i="6"/>
  <c r="N1866" i="6"/>
  <c r="K1866" i="6"/>
  <c r="J1866" i="6"/>
  <c r="I1866" i="6"/>
  <c r="H1866" i="6"/>
  <c r="G1866" i="6"/>
  <c r="F1866" i="6"/>
  <c r="E1866" i="6"/>
  <c r="D1866" i="6"/>
  <c r="C1866" i="6"/>
  <c r="B1866" i="6"/>
  <c r="R1865" i="6"/>
  <c r="Q1865" i="6"/>
  <c r="P1865" i="6"/>
  <c r="O1865" i="6"/>
  <c r="N1865" i="6"/>
  <c r="K1865" i="6"/>
  <c r="J1865" i="6"/>
  <c r="I1865" i="6"/>
  <c r="H1865" i="6"/>
  <c r="G1865" i="6"/>
  <c r="F1865" i="6"/>
  <c r="E1865" i="6"/>
  <c r="D1865" i="6"/>
  <c r="C1865" i="6"/>
  <c r="B1865" i="6"/>
  <c r="R1864" i="6"/>
  <c r="Q1864" i="6"/>
  <c r="P1864" i="6"/>
  <c r="O1864" i="6"/>
  <c r="N1864" i="6"/>
  <c r="K1864" i="6"/>
  <c r="J1864" i="6"/>
  <c r="I1864" i="6"/>
  <c r="H1864" i="6"/>
  <c r="G1864" i="6"/>
  <c r="F1864" i="6"/>
  <c r="E1864" i="6"/>
  <c r="D1864" i="6"/>
  <c r="C1864" i="6"/>
  <c r="B1864" i="6"/>
  <c r="R1863" i="6"/>
  <c r="Q1863" i="6"/>
  <c r="P1863" i="6"/>
  <c r="O1863" i="6"/>
  <c r="N1863" i="6"/>
  <c r="K1863" i="6"/>
  <c r="J1863" i="6"/>
  <c r="I1863" i="6"/>
  <c r="H1863" i="6"/>
  <c r="G1863" i="6"/>
  <c r="F1863" i="6"/>
  <c r="E1863" i="6"/>
  <c r="D1863" i="6"/>
  <c r="C1863" i="6"/>
  <c r="B1863" i="6"/>
  <c r="R1862" i="6"/>
  <c r="Q1862" i="6"/>
  <c r="P1862" i="6"/>
  <c r="O1862" i="6"/>
  <c r="N1862" i="6"/>
  <c r="K1862" i="6"/>
  <c r="J1862" i="6"/>
  <c r="I1862" i="6"/>
  <c r="H1862" i="6"/>
  <c r="G1862" i="6"/>
  <c r="F1862" i="6"/>
  <c r="E1862" i="6"/>
  <c r="D1862" i="6"/>
  <c r="C1862" i="6"/>
  <c r="B1862" i="6"/>
  <c r="R1861" i="6"/>
  <c r="Q1861" i="6"/>
  <c r="P1861" i="6"/>
  <c r="O1861" i="6"/>
  <c r="N1861" i="6"/>
  <c r="K1861" i="6"/>
  <c r="J1861" i="6"/>
  <c r="I1861" i="6"/>
  <c r="H1861" i="6"/>
  <c r="G1861" i="6"/>
  <c r="F1861" i="6"/>
  <c r="E1861" i="6"/>
  <c r="D1861" i="6"/>
  <c r="C1861" i="6"/>
  <c r="B1861" i="6"/>
  <c r="R1860" i="6"/>
  <c r="Q1860" i="6"/>
  <c r="P1860" i="6"/>
  <c r="O1860" i="6"/>
  <c r="N1860" i="6"/>
  <c r="K1860" i="6"/>
  <c r="J1860" i="6"/>
  <c r="I1860" i="6"/>
  <c r="H1860" i="6"/>
  <c r="G1860" i="6"/>
  <c r="F1860" i="6"/>
  <c r="E1860" i="6"/>
  <c r="D1860" i="6"/>
  <c r="C1860" i="6"/>
  <c r="B1860" i="6"/>
  <c r="R1859" i="6"/>
  <c r="Q1859" i="6"/>
  <c r="P1859" i="6"/>
  <c r="O1859" i="6"/>
  <c r="N1859" i="6"/>
  <c r="K1859" i="6"/>
  <c r="J1859" i="6"/>
  <c r="I1859" i="6"/>
  <c r="H1859" i="6"/>
  <c r="G1859" i="6"/>
  <c r="F1859" i="6"/>
  <c r="E1859" i="6"/>
  <c r="D1859" i="6"/>
  <c r="C1859" i="6"/>
  <c r="B1859" i="6"/>
  <c r="R1858" i="6"/>
  <c r="Q1858" i="6"/>
  <c r="P1858" i="6"/>
  <c r="O1858" i="6"/>
  <c r="N1858" i="6"/>
  <c r="K1858" i="6"/>
  <c r="J1858" i="6"/>
  <c r="I1858" i="6"/>
  <c r="H1858" i="6"/>
  <c r="G1858" i="6"/>
  <c r="F1858" i="6"/>
  <c r="E1858" i="6"/>
  <c r="D1858" i="6"/>
  <c r="C1858" i="6"/>
  <c r="B1858" i="6"/>
  <c r="R1857" i="6"/>
  <c r="Q1857" i="6"/>
  <c r="P1857" i="6"/>
  <c r="O1857" i="6"/>
  <c r="N1857" i="6"/>
  <c r="K1857" i="6"/>
  <c r="J1857" i="6"/>
  <c r="I1857" i="6"/>
  <c r="H1857" i="6"/>
  <c r="G1857" i="6"/>
  <c r="F1857" i="6"/>
  <c r="E1857" i="6"/>
  <c r="D1857" i="6"/>
  <c r="C1857" i="6"/>
  <c r="B1857" i="6"/>
  <c r="R1856" i="6"/>
  <c r="Q1856" i="6"/>
  <c r="P1856" i="6"/>
  <c r="O1856" i="6"/>
  <c r="N1856" i="6"/>
  <c r="K1856" i="6"/>
  <c r="J1856" i="6"/>
  <c r="I1856" i="6"/>
  <c r="H1856" i="6"/>
  <c r="G1856" i="6"/>
  <c r="F1856" i="6"/>
  <c r="E1856" i="6"/>
  <c r="D1856" i="6"/>
  <c r="C1856" i="6"/>
  <c r="B1856" i="6"/>
  <c r="R1855" i="6"/>
  <c r="Q1855" i="6"/>
  <c r="P1855" i="6"/>
  <c r="O1855" i="6"/>
  <c r="N1855" i="6"/>
  <c r="K1855" i="6"/>
  <c r="J1855" i="6"/>
  <c r="I1855" i="6"/>
  <c r="H1855" i="6"/>
  <c r="G1855" i="6"/>
  <c r="F1855" i="6"/>
  <c r="E1855" i="6"/>
  <c r="D1855" i="6"/>
  <c r="C1855" i="6"/>
  <c r="B1855" i="6"/>
  <c r="R1854" i="6"/>
  <c r="Q1854" i="6"/>
  <c r="P1854" i="6"/>
  <c r="O1854" i="6"/>
  <c r="N1854" i="6"/>
  <c r="K1854" i="6"/>
  <c r="J1854" i="6"/>
  <c r="I1854" i="6"/>
  <c r="H1854" i="6"/>
  <c r="G1854" i="6"/>
  <c r="F1854" i="6"/>
  <c r="E1854" i="6"/>
  <c r="D1854" i="6"/>
  <c r="C1854" i="6"/>
  <c r="B1854" i="6"/>
  <c r="R1853" i="6"/>
  <c r="Q1853" i="6"/>
  <c r="P1853" i="6"/>
  <c r="O1853" i="6"/>
  <c r="N1853" i="6"/>
  <c r="K1853" i="6"/>
  <c r="J1853" i="6"/>
  <c r="I1853" i="6"/>
  <c r="H1853" i="6"/>
  <c r="G1853" i="6"/>
  <c r="F1853" i="6"/>
  <c r="E1853" i="6"/>
  <c r="D1853" i="6"/>
  <c r="C1853" i="6"/>
  <c r="B1853" i="6"/>
  <c r="R1852" i="6"/>
  <c r="Q1852" i="6"/>
  <c r="P1852" i="6"/>
  <c r="O1852" i="6"/>
  <c r="N1852" i="6"/>
  <c r="K1852" i="6"/>
  <c r="J1852" i="6"/>
  <c r="I1852" i="6"/>
  <c r="H1852" i="6"/>
  <c r="G1852" i="6"/>
  <c r="F1852" i="6"/>
  <c r="E1852" i="6"/>
  <c r="D1852" i="6"/>
  <c r="C1852" i="6"/>
  <c r="B1852" i="6"/>
  <c r="R1851" i="6"/>
  <c r="Q1851" i="6"/>
  <c r="P1851" i="6"/>
  <c r="O1851" i="6"/>
  <c r="N1851" i="6"/>
  <c r="K1851" i="6"/>
  <c r="J1851" i="6"/>
  <c r="I1851" i="6"/>
  <c r="H1851" i="6"/>
  <c r="G1851" i="6"/>
  <c r="F1851" i="6"/>
  <c r="E1851" i="6"/>
  <c r="D1851" i="6"/>
  <c r="C1851" i="6"/>
  <c r="B1851" i="6"/>
  <c r="R1850" i="6"/>
  <c r="Q1850" i="6"/>
  <c r="P1850" i="6"/>
  <c r="O1850" i="6"/>
  <c r="N1850" i="6"/>
  <c r="K1850" i="6"/>
  <c r="J1850" i="6"/>
  <c r="I1850" i="6"/>
  <c r="H1850" i="6"/>
  <c r="G1850" i="6"/>
  <c r="F1850" i="6"/>
  <c r="E1850" i="6"/>
  <c r="D1850" i="6"/>
  <c r="C1850" i="6"/>
  <c r="B1850" i="6"/>
  <c r="R1849" i="6"/>
  <c r="Q1849" i="6"/>
  <c r="P1849" i="6"/>
  <c r="O1849" i="6"/>
  <c r="N1849" i="6"/>
  <c r="K1849" i="6"/>
  <c r="J1849" i="6"/>
  <c r="I1849" i="6"/>
  <c r="H1849" i="6"/>
  <c r="G1849" i="6"/>
  <c r="F1849" i="6"/>
  <c r="E1849" i="6"/>
  <c r="D1849" i="6"/>
  <c r="C1849" i="6"/>
  <c r="B1849" i="6"/>
  <c r="R1848" i="6"/>
  <c r="Q1848" i="6"/>
  <c r="P1848" i="6"/>
  <c r="O1848" i="6"/>
  <c r="N1848" i="6"/>
  <c r="K1848" i="6"/>
  <c r="J1848" i="6"/>
  <c r="I1848" i="6"/>
  <c r="H1848" i="6"/>
  <c r="G1848" i="6"/>
  <c r="F1848" i="6"/>
  <c r="E1848" i="6"/>
  <c r="D1848" i="6"/>
  <c r="C1848" i="6"/>
  <c r="B1848" i="6"/>
  <c r="R1847" i="6"/>
  <c r="Q1847" i="6"/>
  <c r="P1847" i="6"/>
  <c r="O1847" i="6"/>
  <c r="N1847" i="6"/>
  <c r="K1847" i="6"/>
  <c r="J1847" i="6"/>
  <c r="I1847" i="6"/>
  <c r="H1847" i="6"/>
  <c r="G1847" i="6"/>
  <c r="F1847" i="6"/>
  <c r="E1847" i="6"/>
  <c r="D1847" i="6"/>
  <c r="C1847" i="6"/>
  <c r="B1847" i="6"/>
  <c r="R1846" i="6"/>
  <c r="Q1846" i="6"/>
  <c r="P1846" i="6"/>
  <c r="O1846" i="6"/>
  <c r="N1846" i="6"/>
  <c r="K1846" i="6"/>
  <c r="J1846" i="6"/>
  <c r="I1846" i="6"/>
  <c r="H1846" i="6"/>
  <c r="G1846" i="6"/>
  <c r="F1846" i="6"/>
  <c r="E1846" i="6"/>
  <c r="D1846" i="6"/>
  <c r="C1846" i="6"/>
  <c r="B1846" i="6"/>
  <c r="R1845" i="6"/>
  <c r="Q1845" i="6"/>
  <c r="P1845" i="6"/>
  <c r="O1845" i="6"/>
  <c r="N1845" i="6"/>
  <c r="K1845" i="6"/>
  <c r="J1845" i="6"/>
  <c r="I1845" i="6"/>
  <c r="H1845" i="6"/>
  <c r="G1845" i="6"/>
  <c r="F1845" i="6"/>
  <c r="E1845" i="6"/>
  <c r="D1845" i="6"/>
  <c r="C1845" i="6"/>
  <c r="B1845" i="6"/>
  <c r="R1844" i="6"/>
  <c r="Q1844" i="6"/>
  <c r="P1844" i="6"/>
  <c r="O1844" i="6"/>
  <c r="N1844" i="6"/>
  <c r="K1844" i="6"/>
  <c r="J1844" i="6"/>
  <c r="I1844" i="6"/>
  <c r="H1844" i="6"/>
  <c r="G1844" i="6"/>
  <c r="F1844" i="6"/>
  <c r="E1844" i="6"/>
  <c r="D1844" i="6"/>
  <c r="C1844" i="6"/>
  <c r="B1844" i="6"/>
  <c r="R1843" i="6"/>
  <c r="Q1843" i="6"/>
  <c r="P1843" i="6"/>
  <c r="O1843" i="6"/>
  <c r="N1843" i="6"/>
  <c r="K1843" i="6"/>
  <c r="J1843" i="6"/>
  <c r="I1843" i="6"/>
  <c r="H1843" i="6"/>
  <c r="G1843" i="6"/>
  <c r="F1843" i="6"/>
  <c r="E1843" i="6"/>
  <c r="D1843" i="6"/>
  <c r="C1843" i="6"/>
  <c r="B1843" i="6"/>
  <c r="R1842" i="6"/>
  <c r="Q1842" i="6"/>
  <c r="P1842" i="6"/>
  <c r="O1842" i="6"/>
  <c r="N1842" i="6"/>
  <c r="K1842" i="6"/>
  <c r="J1842" i="6"/>
  <c r="I1842" i="6"/>
  <c r="H1842" i="6"/>
  <c r="G1842" i="6"/>
  <c r="F1842" i="6"/>
  <c r="E1842" i="6"/>
  <c r="D1842" i="6"/>
  <c r="C1842" i="6"/>
  <c r="B1842" i="6"/>
  <c r="R1841" i="6"/>
  <c r="Q1841" i="6"/>
  <c r="P1841" i="6"/>
  <c r="O1841" i="6"/>
  <c r="N1841" i="6"/>
  <c r="K1841" i="6"/>
  <c r="J1841" i="6"/>
  <c r="I1841" i="6"/>
  <c r="H1841" i="6"/>
  <c r="G1841" i="6"/>
  <c r="F1841" i="6"/>
  <c r="E1841" i="6"/>
  <c r="D1841" i="6"/>
  <c r="C1841" i="6"/>
  <c r="B1841" i="6"/>
  <c r="R1840" i="6"/>
  <c r="Q1840" i="6"/>
  <c r="P1840" i="6"/>
  <c r="O1840" i="6"/>
  <c r="N1840" i="6"/>
  <c r="K1840" i="6"/>
  <c r="J1840" i="6"/>
  <c r="I1840" i="6"/>
  <c r="H1840" i="6"/>
  <c r="G1840" i="6"/>
  <c r="F1840" i="6"/>
  <c r="E1840" i="6"/>
  <c r="D1840" i="6"/>
  <c r="C1840" i="6"/>
  <c r="B1840" i="6"/>
  <c r="R1839" i="6"/>
  <c r="Q1839" i="6"/>
  <c r="P1839" i="6"/>
  <c r="O1839" i="6"/>
  <c r="N1839" i="6"/>
  <c r="K1839" i="6"/>
  <c r="J1839" i="6"/>
  <c r="I1839" i="6"/>
  <c r="H1839" i="6"/>
  <c r="G1839" i="6"/>
  <c r="F1839" i="6"/>
  <c r="E1839" i="6"/>
  <c r="D1839" i="6"/>
  <c r="C1839" i="6"/>
  <c r="B1839" i="6"/>
  <c r="R1838" i="6"/>
  <c r="Q1838" i="6"/>
  <c r="P1838" i="6"/>
  <c r="O1838" i="6"/>
  <c r="N1838" i="6"/>
  <c r="K1838" i="6"/>
  <c r="J1838" i="6"/>
  <c r="I1838" i="6"/>
  <c r="H1838" i="6"/>
  <c r="G1838" i="6"/>
  <c r="F1838" i="6"/>
  <c r="E1838" i="6"/>
  <c r="D1838" i="6"/>
  <c r="C1838" i="6"/>
  <c r="B1838" i="6"/>
  <c r="R1837" i="6"/>
  <c r="Q1837" i="6"/>
  <c r="P1837" i="6"/>
  <c r="O1837" i="6"/>
  <c r="N1837" i="6"/>
  <c r="K1837" i="6"/>
  <c r="J1837" i="6"/>
  <c r="I1837" i="6"/>
  <c r="H1837" i="6"/>
  <c r="G1837" i="6"/>
  <c r="F1837" i="6"/>
  <c r="E1837" i="6"/>
  <c r="D1837" i="6"/>
  <c r="C1837" i="6"/>
  <c r="B1837" i="6"/>
  <c r="R1836" i="6"/>
  <c r="Q1836" i="6"/>
  <c r="P1836" i="6"/>
  <c r="O1836" i="6"/>
  <c r="N1836" i="6"/>
  <c r="K1836" i="6"/>
  <c r="J1836" i="6"/>
  <c r="I1836" i="6"/>
  <c r="H1836" i="6"/>
  <c r="G1836" i="6"/>
  <c r="F1836" i="6"/>
  <c r="E1836" i="6"/>
  <c r="D1836" i="6"/>
  <c r="C1836" i="6"/>
  <c r="B1836" i="6"/>
  <c r="R1835" i="6"/>
  <c r="Q1835" i="6"/>
  <c r="P1835" i="6"/>
  <c r="O1835" i="6"/>
  <c r="N1835" i="6"/>
  <c r="K1835" i="6"/>
  <c r="J1835" i="6"/>
  <c r="I1835" i="6"/>
  <c r="H1835" i="6"/>
  <c r="G1835" i="6"/>
  <c r="F1835" i="6"/>
  <c r="E1835" i="6"/>
  <c r="D1835" i="6"/>
  <c r="C1835" i="6"/>
  <c r="B1835" i="6"/>
  <c r="R1834" i="6"/>
  <c r="Q1834" i="6"/>
  <c r="P1834" i="6"/>
  <c r="O1834" i="6"/>
  <c r="N1834" i="6"/>
  <c r="K1834" i="6"/>
  <c r="J1834" i="6"/>
  <c r="I1834" i="6"/>
  <c r="H1834" i="6"/>
  <c r="G1834" i="6"/>
  <c r="F1834" i="6"/>
  <c r="E1834" i="6"/>
  <c r="D1834" i="6"/>
  <c r="C1834" i="6"/>
  <c r="B1834" i="6"/>
  <c r="R1833" i="6"/>
  <c r="Q1833" i="6"/>
  <c r="P1833" i="6"/>
  <c r="O1833" i="6"/>
  <c r="N1833" i="6"/>
  <c r="K1833" i="6"/>
  <c r="J1833" i="6"/>
  <c r="I1833" i="6"/>
  <c r="H1833" i="6"/>
  <c r="G1833" i="6"/>
  <c r="F1833" i="6"/>
  <c r="E1833" i="6"/>
  <c r="D1833" i="6"/>
  <c r="C1833" i="6"/>
  <c r="B1833" i="6"/>
  <c r="R1832" i="6"/>
  <c r="Q1832" i="6"/>
  <c r="P1832" i="6"/>
  <c r="O1832" i="6"/>
  <c r="N1832" i="6"/>
  <c r="K1832" i="6"/>
  <c r="J1832" i="6"/>
  <c r="I1832" i="6"/>
  <c r="H1832" i="6"/>
  <c r="G1832" i="6"/>
  <c r="F1832" i="6"/>
  <c r="E1832" i="6"/>
  <c r="D1832" i="6"/>
  <c r="C1832" i="6"/>
  <c r="B1832" i="6"/>
  <c r="R1831" i="6"/>
  <c r="Q1831" i="6"/>
  <c r="P1831" i="6"/>
  <c r="O1831" i="6"/>
  <c r="N1831" i="6"/>
  <c r="K1831" i="6"/>
  <c r="J1831" i="6"/>
  <c r="I1831" i="6"/>
  <c r="H1831" i="6"/>
  <c r="G1831" i="6"/>
  <c r="F1831" i="6"/>
  <c r="E1831" i="6"/>
  <c r="D1831" i="6"/>
  <c r="C1831" i="6"/>
  <c r="B1831" i="6"/>
  <c r="R1830" i="6"/>
  <c r="Q1830" i="6"/>
  <c r="P1830" i="6"/>
  <c r="O1830" i="6"/>
  <c r="N1830" i="6"/>
  <c r="K1830" i="6"/>
  <c r="J1830" i="6"/>
  <c r="I1830" i="6"/>
  <c r="H1830" i="6"/>
  <c r="G1830" i="6"/>
  <c r="F1830" i="6"/>
  <c r="E1830" i="6"/>
  <c r="D1830" i="6"/>
  <c r="C1830" i="6"/>
  <c r="B1830" i="6"/>
  <c r="R1829" i="6"/>
  <c r="Q1829" i="6"/>
  <c r="P1829" i="6"/>
  <c r="O1829" i="6"/>
  <c r="N1829" i="6"/>
  <c r="K1829" i="6"/>
  <c r="J1829" i="6"/>
  <c r="I1829" i="6"/>
  <c r="H1829" i="6"/>
  <c r="G1829" i="6"/>
  <c r="F1829" i="6"/>
  <c r="E1829" i="6"/>
  <c r="D1829" i="6"/>
  <c r="C1829" i="6"/>
  <c r="B1829" i="6"/>
  <c r="R1828" i="6"/>
  <c r="Q1828" i="6"/>
  <c r="P1828" i="6"/>
  <c r="O1828" i="6"/>
  <c r="N1828" i="6"/>
  <c r="K1828" i="6"/>
  <c r="J1828" i="6"/>
  <c r="I1828" i="6"/>
  <c r="H1828" i="6"/>
  <c r="G1828" i="6"/>
  <c r="F1828" i="6"/>
  <c r="E1828" i="6"/>
  <c r="D1828" i="6"/>
  <c r="C1828" i="6"/>
  <c r="B1828" i="6"/>
  <c r="R1827" i="6"/>
  <c r="Q1827" i="6"/>
  <c r="P1827" i="6"/>
  <c r="O1827" i="6"/>
  <c r="N1827" i="6"/>
  <c r="K1827" i="6"/>
  <c r="J1827" i="6"/>
  <c r="I1827" i="6"/>
  <c r="H1827" i="6"/>
  <c r="G1827" i="6"/>
  <c r="F1827" i="6"/>
  <c r="E1827" i="6"/>
  <c r="D1827" i="6"/>
  <c r="C1827" i="6"/>
  <c r="B1827" i="6"/>
  <c r="R1826" i="6"/>
  <c r="Q1826" i="6"/>
  <c r="P1826" i="6"/>
  <c r="O1826" i="6"/>
  <c r="N1826" i="6"/>
  <c r="K1826" i="6"/>
  <c r="J1826" i="6"/>
  <c r="I1826" i="6"/>
  <c r="H1826" i="6"/>
  <c r="G1826" i="6"/>
  <c r="F1826" i="6"/>
  <c r="E1826" i="6"/>
  <c r="D1826" i="6"/>
  <c r="C1826" i="6"/>
  <c r="B1826" i="6"/>
  <c r="R1825" i="6"/>
  <c r="Q1825" i="6"/>
  <c r="P1825" i="6"/>
  <c r="O1825" i="6"/>
  <c r="N1825" i="6"/>
  <c r="K1825" i="6"/>
  <c r="J1825" i="6"/>
  <c r="I1825" i="6"/>
  <c r="H1825" i="6"/>
  <c r="G1825" i="6"/>
  <c r="F1825" i="6"/>
  <c r="E1825" i="6"/>
  <c r="D1825" i="6"/>
  <c r="C1825" i="6"/>
  <c r="B1825" i="6"/>
  <c r="R1824" i="6"/>
  <c r="Q1824" i="6"/>
  <c r="P1824" i="6"/>
  <c r="O1824" i="6"/>
  <c r="N1824" i="6"/>
  <c r="K1824" i="6"/>
  <c r="J1824" i="6"/>
  <c r="I1824" i="6"/>
  <c r="H1824" i="6"/>
  <c r="G1824" i="6"/>
  <c r="F1824" i="6"/>
  <c r="E1824" i="6"/>
  <c r="D1824" i="6"/>
  <c r="C1824" i="6"/>
  <c r="B1824" i="6"/>
  <c r="R1823" i="6"/>
  <c r="Q1823" i="6"/>
  <c r="P1823" i="6"/>
  <c r="O1823" i="6"/>
  <c r="N1823" i="6"/>
  <c r="K1823" i="6"/>
  <c r="J1823" i="6"/>
  <c r="I1823" i="6"/>
  <c r="H1823" i="6"/>
  <c r="G1823" i="6"/>
  <c r="F1823" i="6"/>
  <c r="E1823" i="6"/>
  <c r="D1823" i="6"/>
  <c r="C1823" i="6"/>
  <c r="B1823" i="6"/>
  <c r="R1822" i="6"/>
  <c r="Q1822" i="6"/>
  <c r="P1822" i="6"/>
  <c r="O1822" i="6"/>
  <c r="N1822" i="6"/>
  <c r="K1822" i="6"/>
  <c r="J1822" i="6"/>
  <c r="I1822" i="6"/>
  <c r="H1822" i="6"/>
  <c r="G1822" i="6"/>
  <c r="F1822" i="6"/>
  <c r="E1822" i="6"/>
  <c r="D1822" i="6"/>
  <c r="C1822" i="6"/>
  <c r="B1822" i="6"/>
  <c r="R1821" i="6"/>
  <c r="Q1821" i="6"/>
  <c r="P1821" i="6"/>
  <c r="O1821" i="6"/>
  <c r="N1821" i="6"/>
  <c r="K1821" i="6"/>
  <c r="J1821" i="6"/>
  <c r="I1821" i="6"/>
  <c r="H1821" i="6"/>
  <c r="G1821" i="6"/>
  <c r="F1821" i="6"/>
  <c r="E1821" i="6"/>
  <c r="D1821" i="6"/>
  <c r="C1821" i="6"/>
  <c r="B1821" i="6"/>
  <c r="R1820" i="6"/>
  <c r="Q1820" i="6"/>
  <c r="P1820" i="6"/>
  <c r="O1820" i="6"/>
  <c r="N1820" i="6"/>
  <c r="K1820" i="6"/>
  <c r="J1820" i="6"/>
  <c r="I1820" i="6"/>
  <c r="H1820" i="6"/>
  <c r="G1820" i="6"/>
  <c r="F1820" i="6"/>
  <c r="E1820" i="6"/>
  <c r="D1820" i="6"/>
  <c r="C1820" i="6"/>
  <c r="B1820" i="6"/>
  <c r="R1819" i="6"/>
  <c r="Q1819" i="6"/>
  <c r="P1819" i="6"/>
  <c r="O1819" i="6"/>
  <c r="N1819" i="6"/>
  <c r="K1819" i="6"/>
  <c r="J1819" i="6"/>
  <c r="I1819" i="6"/>
  <c r="H1819" i="6"/>
  <c r="G1819" i="6"/>
  <c r="F1819" i="6"/>
  <c r="E1819" i="6"/>
  <c r="D1819" i="6"/>
  <c r="C1819" i="6"/>
  <c r="B1819" i="6"/>
  <c r="R1818" i="6"/>
  <c r="Q1818" i="6"/>
  <c r="P1818" i="6"/>
  <c r="O1818" i="6"/>
  <c r="N1818" i="6"/>
  <c r="K1818" i="6"/>
  <c r="J1818" i="6"/>
  <c r="I1818" i="6"/>
  <c r="H1818" i="6"/>
  <c r="G1818" i="6"/>
  <c r="F1818" i="6"/>
  <c r="E1818" i="6"/>
  <c r="D1818" i="6"/>
  <c r="C1818" i="6"/>
  <c r="B1818" i="6"/>
  <c r="R1817" i="6"/>
  <c r="Q1817" i="6"/>
  <c r="P1817" i="6"/>
  <c r="O1817" i="6"/>
  <c r="N1817" i="6"/>
  <c r="K1817" i="6"/>
  <c r="J1817" i="6"/>
  <c r="I1817" i="6"/>
  <c r="H1817" i="6"/>
  <c r="G1817" i="6"/>
  <c r="F1817" i="6"/>
  <c r="E1817" i="6"/>
  <c r="D1817" i="6"/>
  <c r="C1817" i="6"/>
  <c r="B1817" i="6"/>
  <c r="R1816" i="6"/>
  <c r="Q1816" i="6"/>
  <c r="P1816" i="6"/>
  <c r="O1816" i="6"/>
  <c r="N1816" i="6"/>
  <c r="K1816" i="6"/>
  <c r="J1816" i="6"/>
  <c r="I1816" i="6"/>
  <c r="H1816" i="6"/>
  <c r="G1816" i="6"/>
  <c r="F1816" i="6"/>
  <c r="E1816" i="6"/>
  <c r="D1816" i="6"/>
  <c r="C1816" i="6"/>
  <c r="B1816" i="6"/>
  <c r="R1815" i="6"/>
  <c r="Q1815" i="6"/>
  <c r="P1815" i="6"/>
  <c r="O1815" i="6"/>
  <c r="N1815" i="6"/>
  <c r="K1815" i="6"/>
  <c r="J1815" i="6"/>
  <c r="I1815" i="6"/>
  <c r="H1815" i="6"/>
  <c r="G1815" i="6"/>
  <c r="F1815" i="6"/>
  <c r="E1815" i="6"/>
  <c r="D1815" i="6"/>
  <c r="C1815" i="6"/>
  <c r="B1815" i="6"/>
  <c r="R1814" i="6"/>
  <c r="Q1814" i="6"/>
  <c r="P1814" i="6"/>
  <c r="O1814" i="6"/>
  <c r="N1814" i="6"/>
  <c r="K1814" i="6"/>
  <c r="J1814" i="6"/>
  <c r="I1814" i="6"/>
  <c r="H1814" i="6"/>
  <c r="G1814" i="6"/>
  <c r="F1814" i="6"/>
  <c r="E1814" i="6"/>
  <c r="D1814" i="6"/>
  <c r="C1814" i="6"/>
  <c r="B1814" i="6"/>
  <c r="R1813" i="6"/>
  <c r="Q1813" i="6"/>
  <c r="P1813" i="6"/>
  <c r="O1813" i="6"/>
  <c r="N1813" i="6"/>
  <c r="K1813" i="6"/>
  <c r="J1813" i="6"/>
  <c r="I1813" i="6"/>
  <c r="H1813" i="6"/>
  <c r="G1813" i="6"/>
  <c r="F1813" i="6"/>
  <c r="E1813" i="6"/>
  <c r="D1813" i="6"/>
  <c r="C1813" i="6"/>
  <c r="B1813" i="6"/>
  <c r="R1812" i="6"/>
  <c r="Q1812" i="6"/>
  <c r="P1812" i="6"/>
  <c r="O1812" i="6"/>
  <c r="N1812" i="6"/>
  <c r="K1812" i="6"/>
  <c r="J1812" i="6"/>
  <c r="I1812" i="6"/>
  <c r="H1812" i="6"/>
  <c r="G1812" i="6"/>
  <c r="F1812" i="6"/>
  <c r="E1812" i="6"/>
  <c r="D1812" i="6"/>
  <c r="C1812" i="6"/>
  <c r="B1812" i="6"/>
  <c r="R1811" i="6"/>
  <c r="Q1811" i="6"/>
  <c r="P1811" i="6"/>
  <c r="O1811" i="6"/>
  <c r="N1811" i="6"/>
  <c r="K1811" i="6"/>
  <c r="J1811" i="6"/>
  <c r="I1811" i="6"/>
  <c r="H1811" i="6"/>
  <c r="G1811" i="6"/>
  <c r="F1811" i="6"/>
  <c r="E1811" i="6"/>
  <c r="D1811" i="6"/>
  <c r="C1811" i="6"/>
  <c r="B1811" i="6"/>
  <c r="R1810" i="6"/>
  <c r="Q1810" i="6"/>
  <c r="P1810" i="6"/>
  <c r="O1810" i="6"/>
  <c r="N1810" i="6"/>
  <c r="K1810" i="6"/>
  <c r="J1810" i="6"/>
  <c r="I1810" i="6"/>
  <c r="H1810" i="6"/>
  <c r="G1810" i="6"/>
  <c r="F1810" i="6"/>
  <c r="E1810" i="6"/>
  <c r="D1810" i="6"/>
  <c r="C1810" i="6"/>
  <c r="B1810" i="6"/>
  <c r="R1809" i="6"/>
  <c r="Q1809" i="6"/>
  <c r="P1809" i="6"/>
  <c r="O1809" i="6"/>
  <c r="N1809" i="6"/>
  <c r="K1809" i="6"/>
  <c r="J1809" i="6"/>
  <c r="I1809" i="6"/>
  <c r="H1809" i="6"/>
  <c r="G1809" i="6"/>
  <c r="F1809" i="6"/>
  <c r="E1809" i="6"/>
  <c r="D1809" i="6"/>
  <c r="C1809" i="6"/>
  <c r="B1809" i="6"/>
  <c r="R1808" i="6"/>
  <c r="Q1808" i="6"/>
  <c r="P1808" i="6"/>
  <c r="O1808" i="6"/>
  <c r="N1808" i="6"/>
  <c r="K1808" i="6"/>
  <c r="J1808" i="6"/>
  <c r="I1808" i="6"/>
  <c r="H1808" i="6"/>
  <c r="G1808" i="6"/>
  <c r="F1808" i="6"/>
  <c r="E1808" i="6"/>
  <c r="D1808" i="6"/>
  <c r="C1808" i="6"/>
  <c r="B1808" i="6"/>
  <c r="R1807" i="6"/>
  <c r="Q1807" i="6"/>
  <c r="P1807" i="6"/>
  <c r="O1807" i="6"/>
  <c r="N1807" i="6"/>
  <c r="K1807" i="6"/>
  <c r="J1807" i="6"/>
  <c r="I1807" i="6"/>
  <c r="H1807" i="6"/>
  <c r="G1807" i="6"/>
  <c r="F1807" i="6"/>
  <c r="E1807" i="6"/>
  <c r="D1807" i="6"/>
  <c r="C1807" i="6"/>
  <c r="B1807" i="6"/>
  <c r="R1806" i="6"/>
  <c r="Q1806" i="6"/>
  <c r="P1806" i="6"/>
  <c r="O1806" i="6"/>
  <c r="N1806" i="6"/>
  <c r="K1806" i="6"/>
  <c r="J1806" i="6"/>
  <c r="I1806" i="6"/>
  <c r="H1806" i="6"/>
  <c r="G1806" i="6"/>
  <c r="F1806" i="6"/>
  <c r="E1806" i="6"/>
  <c r="D1806" i="6"/>
  <c r="C1806" i="6"/>
  <c r="B1806" i="6"/>
  <c r="R1805" i="6"/>
  <c r="Q1805" i="6"/>
  <c r="P1805" i="6"/>
  <c r="O1805" i="6"/>
  <c r="N1805" i="6"/>
  <c r="K1805" i="6"/>
  <c r="J1805" i="6"/>
  <c r="I1805" i="6"/>
  <c r="H1805" i="6"/>
  <c r="G1805" i="6"/>
  <c r="F1805" i="6"/>
  <c r="E1805" i="6"/>
  <c r="D1805" i="6"/>
  <c r="C1805" i="6"/>
  <c r="B1805" i="6"/>
  <c r="R1804" i="6"/>
  <c r="Q1804" i="6"/>
  <c r="P1804" i="6"/>
  <c r="O1804" i="6"/>
  <c r="N1804" i="6"/>
  <c r="K1804" i="6"/>
  <c r="J1804" i="6"/>
  <c r="I1804" i="6"/>
  <c r="H1804" i="6"/>
  <c r="G1804" i="6"/>
  <c r="F1804" i="6"/>
  <c r="E1804" i="6"/>
  <c r="D1804" i="6"/>
  <c r="C1804" i="6"/>
  <c r="B1804" i="6"/>
  <c r="R1803" i="6"/>
  <c r="Q1803" i="6"/>
  <c r="P1803" i="6"/>
  <c r="O1803" i="6"/>
  <c r="N1803" i="6"/>
  <c r="K1803" i="6"/>
  <c r="J1803" i="6"/>
  <c r="I1803" i="6"/>
  <c r="H1803" i="6"/>
  <c r="G1803" i="6"/>
  <c r="F1803" i="6"/>
  <c r="E1803" i="6"/>
  <c r="D1803" i="6"/>
  <c r="C1803" i="6"/>
  <c r="B1803" i="6"/>
  <c r="R1802" i="6"/>
  <c r="Q1802" i="6"/>
  <c r="P1802" i="6"/>
  <c r="O1802" i="6"/>
  <c r="N1802" i="6"/>
  <c r="K1802" i="6"/>
  <c r="J1802" i="6"/>
  <c r="I1802" i="6"/>
  <c r="H1802" i="6"/>
  <c r="G1802" i="6"/>
  <c r="F1802" i="6"/>
  <c r="E1802" i="6"/>
  <c r="D1802" i="6"/>
  <c r="C1802" i="6"/>
  <c r="B1802" i="6"/>
  <c r="R1801" i="6"/>
  <c r="Q1801" i="6"/>
  <c r="P1801" i="6"/>
  <c r="O1801" i="6"/>
  <c r="N1801" i="6"/>
  <c r="K1801" i="6"/>
  <c r="J1801" i="6"/>
  <c r="I1801" i="6"/>
  <c r="H1801" i="6"/>
  <c r="G1801" i="6"/>
  <c r="F1801" i="6"/>
  <c r="E1801" i="6"/>
  <c r="D1801" i="6"/>
  <c r="C1801" i="6"/>
  <c r="B1801" i="6"/>
  <c r="R1800" i="6"/>
  <c r="Q1800" i="6"/>
  <c r="P1800" i="6"/>
  <c r="O1800" i="6"/>
  <c r="N1800" i="6"/>
  <c r="K1800" i="6"/>
  <c r="J1800" i="6"/>
  <c r="I1800" i="6"/>
  <c r="H1800" i="6"/>
  <c r="G1800" i="6"/>
  <c r="F1800" i="6"/>
  <c r="E1800" i="6"/>
  <c r="D1800" i="6"/>
  <c r="C1800" i="6"/>
  <c r="B1800" i="6"/>
  <c r="R1799" i="6"/>
  <c r="Q1799" i="6"/>
  <c r="P1799" i="6"/>
  <c r="O1799" i="6"/>
  <c r="N1799" i="6"/>
  <c r="K1799" i="6"/>
  <c r="J1799" i="6"/>
  <c r="I1799" i="6"/>
  <c r="H1799" i="6"/>
  <c r="G1799" i="6"/>
  <c r="F1799" i="6"/>
  <c r="E1799" i="6"/>
  <c r="D1799" i="6"/>
  <c r="C1799" i="6"/>
  <c r="B1799" i="6"/>
  <c r="R1798" i="6"/>
  <c r="Q1798" i="6"/>
  <c r="P1798" i="6"/>
  <c r="O1798" i="6"/>
  <c r="N1798" i="6"/>
  <c r="K1798" i="6"/>
  <c r="J1798" i="6"/>
  <c r="I1798" i="6"/>
  <c r="H1798" i="6"/>
  <c r="G1798" i="6"/>
  <c r="F1798" i="6"/>
  <c r="E1798" i="6"/>
  <c r="D1798" i="6"/>
  <c r="C1798" i="6"/>
  <c r="B1798" i="6"/>
  <c r="R1797" i="6"/>
  <c r="Q1797" i="6"/>
  <c r="P1797" i="6"/>
  <c r="O1797" i="6"/>
  <c r="N1797" i="6"/>
  <c r="K1797" i="6"/>
  <c r="J1797" i="6"/>
  <c r="I1797" i="6"/>
  <c r="H1797" i="6"/>
  <c r="G1797" i="6"/>
  <c r="F1797" i="6"/>
  <c r="E1797" i="6"/>
  <c r="D1797" i="6"/>
  <c r="C1797" i="6"/>
  <c r="B1797" i="6"/>
  <c r="R1796" i="6"/>
  <c r="Q1796" i="6"/>
  <c r="P1796" i="6"/>
  <c r="O1796" i="6"/>
  <c r="N1796" i="6"/>
  <c r="K1796" i="6"/>
  <c r="J1796" i="6"/>
  <c r="I1796" i="6"/>
  <c r="H1796" i="6"/>
  <c r="G1796" i="6"/>
  <c r="F1796" i="6"/>
  <c r="E1796" i="6"/>
  <c r="D1796" i="6"/>
  <c r="C1796" i="6"/>
  <c r="B1796" i="6"/>
  <c r="R1795" i="6"/>
  <c r="Q1795" i="6"/>
  <c r="P1795" i="6"/>
  <c r="O1795" i="6"/>
  <c r="N1795" i="6"/>
  <c r="K1795" i="6"/>
  <c r="J1795" i="6"/>
  <c r="I1795" i="6"/>
  <c r="H1795" i="6"/>
  <c r="G1795" i="6"/>
  <c r="F1795" i="6"/>
  <c r="E1795" i="6"/>
  <c r="D1795" i="6"/>
  <c r="C1795" i="6"/>
  <c r="B1795" i="6"/>
  <c r="R1794" i="6"/>
  <c r="Q1794" i="6"/>
  <c r="P1794" i="6"/>
  <c r="O1794" i="6"/>
  <c r="N1794" i="6"/>
  <c r="K1794" i="6"/>
  <c r="J1794" i="6"/>
  <c r="I1794" i="6"/>
  <c r="H1794" i="6"/>
  <c r="G1794" i="6"/>
  <c r="F1794" i="6"/>
  <c r="E1794" i="6"/>
  <c r="D1794" i="6"/>
  <c r="C1794" i="6"/>
  <c r="B1794" i="6"/>
  <c r="R1793" i="6"/>
  <c r="Q1793" i="6"/>
  <c r="P1793" i="6"/>
  <c r="O1793" i="6"/>
  <c r="N1793" i="6"/>
  <c r="K1793" i="6"/>
  <c r="J1793" i="6"/>
  <c r="I1793" i="6"/>
  <c r="H1793" i="6"/>
  <c r="G1793" i="6"/>
  <c r="F1793" i="6"/>
  <c r="E1793" i="6"/>
  <c r="D1793" i="6"/>
  <c r="C1793" i="6"/>
  <c r="B1793" i="6"/>
  <c r="R1792" i="6"/>
  <c r="Q1792" i="6"/>
  <c r="P1792" i="6"/>
  <c r="O1792" i="6"/>
  <c r="N1792" i="6"/>
  <c r="K1792" i="6"/>
  <c r="J1792" i="6"/>
  <c r="I1792" i="6"/>
  <c r="H1792" i="6"/>
  <c r="G1792" i="6"/>
  <c r="F1792" i="6"/>
  <c r="E1792" i="6"/>
  <c r="D1792" i="6"/>
  <c r="C1792" i="6"/>
  <c r="B1792" i="6"/>
  <c r="R1791" i="6"/>
  <c r="Q1791" i="6"/>
  <c r="P1791" i="6"/>
  <c r="O1791" i="6"/>
  <c r="N1791" i="6"/>
  <c r="K1791" i="6"/>
  <c r="J1791" i="6"/>
  <c r="I1791" i="6"/>
  <c r="H1791" i="6"/>
  <c r="G1791" i="6"/>
  <c r="F1791" i="6"/>
  <c r="E1791" i="6"/>
  <c r="D1791" i="6"/>
  <c r="C1791" i="6"/>
  <c r="B1791" i="6"/>
  <c r="R1790" i="6"/>
  <c r="Q1790" i="6"/>
  <c r="P1790" i="6"/>
  <c r="O1790" i="6"/>
  <c r="N1790" i="6"/>
  <c r="K1790" i="6"/>
  <c r="J1790" i="6"/>
  <c r="I1790" i="6"/>
  <c r="H1790" i="6"/>
  <c r="G1790" i="6"/>
  <c r="F1790" i="6"/>
  <c r="E1790" i="6"/>
  <c r="D1790" i="6"/>
  <c r="C1790" i="6"/>
  <c r="B1790" i="6"/>
  <c r="R1789" i="6"/>
  <c r="Q1789" i="6"/>
  <c r="P1789" i="6"/>
  <c r="O1789" i="6"/>
  <c r="N1789" i="6"/>
  <c r="K1789" i="6"/>
  <c r="J1789" i="6"/>
  <c r="I1789" i="6"/>
  <c r="H1789" i="6"/>
  <c r="G1789" i="6"/>
  <c r="F1789" i="6"/>
  <c r="E1789" i="6"/>
  <c r="D1789" i="6"/>
  <c r="C1789" i="6"/>
  <c r="B1789" i="6"/>
  <c r="R1788" i="6"/>
  <c r="Q1788" i="6"/>
  <c r="P1788" i="6"/>
  <c r="O1788" i="6"/>
  <c r="N1788" i="6"/>
  <c r="K1788" i="6"/>
  <c r="J1788" i="6"/>
  <c r="I1788" i="6"/>
  <c r="H1788" i="6"/>
  <c r="G1788" i="6"/>
  <c r="F1788" i="6"/>
  <c r="E1788" i="6"/>
  <c r="D1788" i="6"/>
  <c r="C1788" i="6"/>
  <c r="B1788" i="6"/>
  <c r="R1787" i="6"/>
  <c r="Q1787" i="6"/>
  <c r="P1787" i="6"/>
  <c r="O1787" i="6"/>
  <c r="N1787" i="6"/>
  <c r="K1787" i="6"/>
  <c r="J1787" i="6"/>
  <c r="I1787" i="6"/>
  <c r="H1787" i="6"/>
  <c r="G1787" i="6"/>
  <c r="F1787" i="6"/>
  <c r="E1787" i="6"/>
  <c r="D1787" i="6"/>
  <c r="C1787" i="6"/>
  <c r="B1787" i="6"/>
  <c r="R1786" i="6"/>
  <c r="Q1786" i="6"/>
  <c r="P1786" i="6"/>
  <c r="O1786" i="6"/>
  <c r="N1786" i="6"/>
  <c r="K1786" i="6"/>
  <c r="J1786" i="6"/>
  <c r="I1786" i="6"/>
  <c r="H1786" i="6"/>
  <c r="G1786" i="6"/>
  <c r="F1786" i="6"/>
  <c r="E1786" i="6"/>
  <c r="D1786" i="6"/>
  <c r="C1786" i="6"/>
  <c r="B1786" i="6"/>
  <c r="R1785" i="6"/>
  <c r="Q1785" i="6"/>
  <c r="P1785" i="6"/>
  <c r="O1785" i="6"/>
  <c r="N1785" i="6"/>
  <c r="K1785" i="6"/>
  <c r="J1785" i="6"/>
  <c r="I1785" i="6"/>
  <c r="H1785" i="6"/>
  <c r="G1785" i="6"/>
  <c r="F1785" i="6"/>
  <c r="E1785" i="6"/>
  <c r="D1785" i="6"/>
  <c r="C1785" i="6"/>
  <c r="B1785" i="6"/>
  <c r="R1784" i="6"/>
  <c r="Q1784" i="6"/>
  <c r="P1784" i="6"/>
  <c r="O1784" i="6"/>
  <c r="N1784" i="6"/>
  <c r="K1784" i="6"/>
  <c r="J1784" i="6"/>
  <c r="I1784" i="6"/>
  <c r="H1784" i="6"/>
  <c r="G1784" i="6"/>
  <c r="F1784" i="6"/>
  <c r="E1784" i="6"/>
  <c r="D1784" i="6"/>
  <c r="C1784" i="6"/>
  <c r="B1784" i="6"/>
  <c r="R1783" i="6"/>
  <c r="Q1783" i="6"/>
  <c r="P1783" i="6"/>
  <c r="O1783" i="6"/>
  <c r="N1783" i="6"/>
  <c r="K1783" i="6"/>
  <c r="J1783" i="6"/>
  <c r="I1783" i="6"/>
  <c r="H1783" i="6"/>
  <c r="G1783" i="6"/>
  <c r="F1783" i="6"/>
  <c r="E1783" i="6"/>
  <c r="D1783" i="6"/>
  <c r="C1783" i="6"/>
  <c r="B1783" i="6"/>
  <c r="R1782" i="6"/>
  <c r="Q1782" i="6"/>
  <c r="P1782" i="6"/>
  <c r="O1782" i="6"/>
  <c r="N1782" i="6"/>
  <c r="K1782" i="6"/>
  <c r="J1782" i="6"/>
  <c r="I1782" i="6"/>
  <c r="H1782" i="6"/>
  <c r="G1782" i="6"/>
  <c r="F1782" i="6"/>
  <c r="E1782" i="6"/>
  <c r="D1782" i="6"/>
  <c r="C1782" i="6"/>
  <c r="B1782" i="6"/>
  <c r="R1781" i="6"/>
  <c r="Q1781" i="6"/>
  <c r="P1781" i="6"/>
  <c r="O1781" i="6"/>
  <c r="N1781" i="6"/>
  <c r="K1781" i="6"/>
  <c r="J1781" i="6"/>
  <c r="I1781" i="6"/>
  <c r="H1781" i="6"/>
  <c r="G1781" i="6"/>
  <c r="F1781" i="6"/>
  <c r="E1781" i="6"/>
  <c r="D1781" i="6"/>
  <c r="C1781" i="6"/>
  <c r="B1781" i="6"/>
  <c r="R1780" i="6"/>
  <c r="Q1780" i="6"/>
  <c r="P1780" i="6"/>
  <c r="O1780" i="6"/>
  <c r="N1780" i="6"/>
  <c r="K1780" i="6"/>
  <c r="J1780" i="6"/>
  <c r="I1780" i="6"/>
  <c r="H1780" i="6"/>
  <c r="G1780" i="6"/>
  <c r="F1780" i="6"/>
  <c r="E1780" i="6"/>
  <c r="D1780" i="6"/>
  <c r="C1780" i="6"/>
  <c r="B1780" i="6"/>
  <c r="R1779" i="6"/>
  <c r="Q1779" i="6"/>
  <c r="P1779" i="6"/>
  <c r="O1779" i="6"/>
  <c r="N1779" i="6"/>
  <c r="K1779" i="6"/>
  <c r="J1779" i="6"/>
  <c r="I1779" i="6"/>
  <c r="H1779" i="6"/>
  <c r="G1779" i="6"/>
  <c r="F1779" i="6"/>
  <c r="E1779" i="6"/>
  <c r="D1779" i="6"/>
  <c r="C1779" i="6"/>
  <c r="B1779" i="6"/>
  <c r="R1778" i="6"/>
  <c r="Q1778" i="6"/>
  <c r="P1778" i="6"/>
  <c r="O1778" i="6"/>
  <c r="N1778" i="6"/>
  <c r="K1778" i="6"/>
  <c r="J1778" i="6"/>
  <c r="I1778" i="6"/>
  <c r="H1778" i="6"/>
  <c r="G1778" i="6"/>
  <c r="F1778" i="6"/>
  <c r="E1778" i="6"/>
  <c r="D1778" i="6"/>
  <c r="C1778" i="6"/>
  <c r="B1778" i="6"/>
  <c r="R1777" i="6"/>
  <c r="Q1777" i="6"/>
  <c r="P1777" i="6"/>
  <c r="O1777" i="6"/>
  <c r="N1777" i="6"/>
  <c r="K1777" i="6"/>
  <c r="J1777" i="6"/>
  <c r="I1777" i="6"/>
  <c r="H1777" i="6"/>
  <c r="G1777" i="6"/>
  <c r="F1777" i="6"/>
  <c r="E1777" i="6"/>
  <c r="D1777" i="6"/>
  <c r="C1777" i="6"/>
  <c r="B1777" i="6"/>
  <c r="R1776" i="6"/>
  <c r="Q1776" i="6"/>
  <c r="P1776" i="6"/>
  <c r="O1776" i="6"/>
  <c r="N1776" i="6"/>
  <c r="K1776" i="6"/>
  <c r="J1776" i="6"/>
  <c r="I1776" i="6"/>
  <c r="H1776" i="6"/>
  <c r="G1776" i="6"/>
  <c r="F1776" i="6"/>
  <c r="E1776" i="6"/>
  <c r="D1776" i="6"/>
  <c r="C1776" i="6"/>
  <c r="B1776" i="6"/>
  <c r="R1775" i="6"/>
  <c r="Q1775" i="6"/>
  <c r="P1775" i="6"/>
  <c r="O1775" i="6"/>
  <c r="N1775" i="6"/>
  <c r="K1775" i="6"/>
  <c r="J1775" i="6"/>
  <c r="I1775" i="6"/>
  <c r="H1775" i="6"/>
  <c r="G1775" i="6"/>
  <c r="F1775" i="6"/>
  <c r="E1775" i="6"/>
  <c r="D1775" i="6"/>
  <c r="C1775" i="6"/>
  <c r="B1775" i="6"/>
  <c r="R1774" i="6"/>
  <c r="Q1774" i="6"/>
  <c r="P1774" i="6"/>
  <c r="O1774" i="6"/>
  <c r="N1774" i="6"/>
  <c r="K1774" i="6"/>
  <c r="J1774" i="6"/>
  <c r="I1774" i="6"/>
  <c r="H1774" i="6"/>
  <c r="G1774" i="6"/>
  <c r="F1774" i="6"/>
  <c r="E1774" i="6"/>
  <c r="D1774" i="6"/>
  <c r="C1774" i="6"/>
  <c r="B1774" i="6"/>
  <c r="R1773" i="6"/>
  <c r="Q1773" i="6"/>
  <c r="P1773" i="6"/>
  <c r="O1773" i="6"/>
  <c r="N1773" i="6"/>
  <c r="K1773" i="6"/>
  <c r="J1773" i="6"/>
  <c r="I1773" i="6"/>
  <c r="H1773" i="6"/>
  <c r="G1773" i="6"/>
  <c r="F1773" i="6"/>
  <c r="E1773" i="6"/>
  <c r="D1773" i="6"/>
  <c r="C1773" i="6"/>
  <c r="B1773" i="6"/>
  <c r="R1772" i="6"/>
  <c r="Q1772" i="6"/>
  <c r="P1772" i="6"/>
  <c r="O1772" i="6"/>
  <c r="N1772" i="6"/>
  <c r="K1772" i="6"/>
  <c r="J1772" i="6"/>
  <c r="I1772" i="6"/>
  <c r="H1772" i="6"/>
  <c r="G1772" i="6"/>
  <c r="F1772" i="6"/>
  <c r="E1772" i="6"/>
  <c r="D1772" i="6"/>
  <c r="C1772" i="6"/>
  <c r="B1772" i="6"/>
  <c r="R1771" i="6"/>
  <c r="Q1771" i="6"/>
  <c r="P1771" i="6"/>
  <c r="O1771" i="6"/>
  <c r="N1771" i="6"/>
  <c r="K1771" i="6"/>
  <c r="J1771" i="6"/>
  <c r="I1771" i="6"/>
  <c r="H1771" i="6"/>
  <c r="G1771" i="6"/>
  <c r="F1771" i="6"/>
  <c r="E1771" i="6"/>
  <c r="D1771" i="6"/>
  <c r="C1771" i="6"/>
  <c r="B1771" i="6"/>
  <c r="R1770" i="6"/>
  <c r="Q1770" i="6"/>
  <c r="P1770" i="6"/>
  <c r="O1770" i="6"/>
  <c r="N1770" i="6"/>
  <c r="K1770" i="6"/>
  <c r="J1770" i="6"/>
  <c r="I1770" i="6"/>
  <c r="H1770" i="6"/>
  <c r="G1770" i="6"/>
  <c r="F1770" i="6"/>
  <c r="E1770" i="6"/>
  <c r="D1770" i="6"/>
  <c r="C1770" i="6"/>
  <c r="B1770" i="6"/>
  <c r="R1769" i="6"/>
  <c r="Q1769" i="6"/>
  <c r="P1769" i="6"/>
  <c r="O1769" i="6"/>
  <c r="N1769" i="6"/>
  <c r="K1769" i="6"/>
  <c r="J1769" i="6"/>
  <c r="I1769" i="6"/>
  <c r="H1769" i="6"/>
  <c r="G1769" i="6"/>
  <c r="F1769" i="6"/>
  <c r="E1769" i="6"/>
  <c r="D1769" i="6"/>
  <c r="C1769" i="6"/>
  <c r="B1769" i="6"/>
  <c r="R1768" i="6"/>
  <c r="Q1768" i="6"/>
  <c r="P1768" i="6"/>
  <c r="O1768" i="6"/>
  <c r="N1768" i="6"/>
  <c r="K1768" i="6"/>
  <c r="J1768" i="6"/>
  <c r="I1768" i="6"/>
  <c r="H1768" i="6"/>
  <c r="G1768" i="6"/>
  <c r="F1768" i="6"/>
  <c r="E1768" i="6"/>
  <c r="D1768" i="6"/>
  <c r="C1768" i="6"/>
  <c r="B1768" i="6"/>
  <c r="R1767" i="6"/>
  <c r="Q1767" i="6"/>
  <c r="P1767" i="6"/>
  <c r="O1767" i="6"/>
  <c r="N1767" i="6"/>
  <c r="K1767" i="6"/>
  <c r="J1767" i="6"/>
  <c r="I1767" i="6"/>
  <c r="H1767" i="6"/>
  <c r="G1767" i="6"/>
  <c r="F1767" i="6"/>
  <c r="E1767" i="6"/>
  <c r="D1767" i="6"/>
  <c r="C1767" i="6"/>
  <c r="B1767" i="6"/>
  <c r="R1766" i="6"/>
  <c r="Q1766" i="6"/>
  <c r="P1766" i="6"/>
  <c r="O1766" i="6"/>
  <c r="N1766" i="6"/>
  <c r="K1766" i="6"/>
  <c r="J1766" i="6"/>
  <c r="I1766" i="6"/>
  <c r="H1766" i="6"/>
  <c r="G1766" i="6"/>
  <c r="F1766" i="6"/>
  <c r="E1766" i="6"/>
  <c r="D1766" i="6"/>
  <c r="C1766" i="6"/>
  <c r="B1766" i="6"/>
  <c r="R1765" i="6"/>
  <c r="Q1765" i="6"/>
  <c r="P1765" i="6"/>
  <c r="O1765" i="6"/>
  <c r="N1765" i="6"/>
  <c r="K1765" i="6"/>
  <c r="J1765" i="6"/>
  <c r="I1765" i="6"/>
  <c r="H1765" i="6"/>
  <c r="G1765" i="6"/>
  <c r="F1765" i="6"/>
  <c r="E1765" i="6"/>
  <c r="D1765" i="6"/>
  <c r="C1765" i="6"/>
  <c r="B1765" i="6"/>
  <c r="R1764" i="6"/>
  <c r="Q1764" i="6"/>
  <c r="P1764" i="6"/>
  <c r="O1764" i="6"/>
  <c r="N1764" i="6"/>
  <c r="K1764" i="6"/>
  <c r="J1764" i="6"/>
  <c r="I1764" i="6"/>
  <c r="H1764" i="6"/>
  <c r="G1764" i="6"/>
  <c r="F1764" i="6"/>
  <c r="E1764" i="6"/>
  <c r="D1764" i="6"/>
  <c r="C1764" i="6"/>
  <c r="B1764" i="6"/>
  <c r="R1763" i="6"/>
  <c r="Q1763" i="6"/>
  <c r="P1763" i="6"/>
  <c r="O1763" i="6"/>
  <c r="N1763" i="6"/>
  <c r="K1763" i="6"/>
  <c r="J1763" i="6"/>
  <c r="I1763" i="6"/>
  <c r="H1763" i="6"/>
  <c r="G1763" i="6"/>
  <c r="F1763" i="6"/>
  <c r="E1763" i="6"/>
  <c r="D1763" i="6"/>
  <c r="C1763" i="6"/>
  <c r="B1763" i="6"/>
  <c r="R1762" i="6"/>
  <c r="Q1762" i="6"/>
  <c r="P1762" i="6"/>
  <c r="O1762" i="6"/>
  <c r="N1762" i="6"/>
  <c r="K1762" i="6"/>
  <c r="J1762" i="6"/>
  <c r="I1762" i="6"/>
  <c r="H1762" i="6"/>
  <c r="G1762" i="6"/>
  <c r="F1762" i="6"/>
  <c r="E1762" i="6"/>
  <c r="D1762" i="6"/>
  <c r="C1762" i="6"/>
  <c r="B1762" i="6"/>
  <c r="R1761" i="6"/>
  <c r="Q1761" i="6"/>
  <c r="P1761" i="6"/>
  <c r="O1761" i="6"/>
  <c r="N1761" i="6"/>
  <c r="K1761" i="6"/>
  <c r="J1761" i="6"/>
  <c r="I1761" i="6"/>
  <c r="H1761" i="6"/>
  <c r="G1761" i="6"/>
  <c r="F1761" i="6"/>
  <c r="E1761" i="6"/>
  <c r="D1761" i="6"/>
  <c r="C1761" i="6"/>
  <c r="B1761" i="6"/>
  <c r="R1760" i="6"/>
  <c r="Q1760" i="6"/>
  <c r="P1760" i="6"/>
  <c r="O1760" i="6"/>
  <c r="N1760" i="6"/>
  <c r="K1760" i="6"/>
  <c r="J1760" i="6"/>
  <c r="I1760" i="6"/>
  <c r="H1760" i="6"/>
  <c r="G1760" i="6"/>
  <c r="F1760" i="6"/>
  <c r="E1760" i="6"/>
  <c r="D1760" i="6"/>
  <c r="C1760" i="6"/>
  <c r="B1760" i="6"/>
  <c r="R1759" i="6"/>
  <c r="Q1759" i="6"/>
  <c r="P1759" i="6"/>
  <c r="O1759" i="6"/>
  <c r="N1759" i="6"/>
  <c r="K1759" i="6"/>
  <c r="J1759" i="6"/>
  <c r="I1759" i="6"/>
  <c r="H1759" i="6"/>
  <c r="G1759" i="6"/>
  <c r="F1759" i="6"/>
  <c r="E1759" i="6"/>
  <c r="D1759" i="6"/>
  <c r="C1759" i="6"/>
  <c r="B1759" i="6"/>
  <c r="R1758" i="6"/>
  <c r="Q1758" i="6"/>
  <c r="P1758" i="6"/>
  <c r="O1758" i="6"/>
  <c r="N1758" i="6"/>
  <c r="K1758" i="6"/>
  <c r="J1758" i="6"/>
  <c r="I1758" i="6"/>
  <c r="H1758" i="6"/>
  <c r="G1758" i="6"/>
  <c r="F1758" i="6"/>
  <c r="E1758" i="6"/>
  <c r="D1758" i="6"/>
  <c r="C1758" i="6"/>
  <c r="B1758" i="6"/>
  <c r="R1757" i="6"/>
  <c r="Q1757" i="6"/>
  <c r="P1757" i="6"/>
  <c r="O1757" i="6"/>
  <c r="N1757" i="6"/>
  <c r="K1757" i="6"/>
  <c r="J1757" i="6"/>
  <c r="I1757" i="6"/>
  <c r="H1757" i="6"/>
  <c r="G1757" i="6"/>
  <c r="F1757" i="6"/>
  <c r="E1757" i="6"/>
  <c r="D1757" i="6"/>
  <c r="C1757" i="6"/>
  <c r="B1757" i="6"/>
  <c r="R1756" i="6"/>
  <c r="Q1756" i="6"/>
  <c r="P1756" i="6"/>
  <c r="O1756" i="6"/>
  <c r="N1756" i="6"/>
  <c r="K1756" i="6"/>
  <c r="J1756" i="6"/>
  <c r="I1756" i="6"/>
  <c r="H1756" i="6"/>
  <c r="G1756" i="6"/>
  <c r="F1756" i="6"/>
  <c r="E1756" i="6"/>
  <c r="D1756" i="6"/>
  <c r="C1756" i="6"/>
  <c r="B1756" i="6"/>
  <c r="R1755" i="6"/>
  <c r="Q1755" i="6"/>
  <c r="P1755" i="6"/>
  <c r="O1755" i="6"/>
  <c r="N1755" i="6"/>
  <c r="K1755" i="6"/>
  <c r="J1755" i="6"/>
  <c r="I1755" i="6"/>
  <c r="H1755" i="6"/>
  <c r="G1755" i="6"/>
  <c r="F1755" i="6"/>
  <c r="E1755" i="6"/>
  <c r="D1755" i="6"/>
  <c r="C1755" i="6"/>
  <c r="B1755" i="6"/>
  <c r="R1754" i="6"/>
  <c r="Q1754" i="6"/>
  <c r="P1754" i="6"/>
  <c r="O1754" i="6"/>
  <c r="N1754" i="6"/>
  <c r="K1754" i="6"/>
  <c r="J1754" i="6"/>
  <c r="I1754" i="6"/>
  <c r="H1754" i="6"/>
  <c r="G1754" i="6"/>
  <c r="F1754" i="6"/>
  <c r="E1754" i="6"/>
  <c r="D1754" i="6"/>
  <c r="C1754" i="6"/>
  <c r="B1754" i="6"/>
  <c r="R1753" i="6"/>
  <c r="Q1753" i="6"/>
  <c r="P1753" i="6"/>
  <c r="O1753" i="6"/>
  <c r="N1753" i="6"/>
  <c r="K1753" i="6"/>
  <c r="J1753" i="6"/>
  <c r="I1753" i="6"/>
  <c r="H1753" i="6"/>
  <c r="G1753" i="6"/>
  <c r="F1753" i="6"/>
  <c r="E1753" i="6"/>
  <c r="D1753" i="6"/>
  <c r="C1753" i="6"/>
  <c r="B1753" i="6"/>
  <c r="R1752" i="6"/>
  <c r="Q1752" i="6"/>
  <c r="P1752" i="6"/>
  <c r="O1752" i="6"/>
  <c r="N1752" i="6"/>
  <c r="K1752" i="6"/>
  <c r="J1752" i="6"/>
  <c r="I1752" i="6"/>
  <c r="H1752" i="6"/>
  <c r="G1752" i="6"/>
  <c r="F1752" i="6"/>
  <c r="E1752" i="6"/>
  <c r="D1752" i="6"/>
  <c r="C1752" i="6"/>
  <c r="B1752" i="6"/>
  <c r="R1751" i="6"/>
  <c r="Q1751" i="6"/>
  <c r="P1751" i="6"/>
  <c r="O1751" i="6"/>
  <c r="N1751" i="6"/>
  <c r="K1751" i="6"/>
  <c r="J1751" i="6"/>
  <c r="I1751" i="6"/>
  <c r="H1751" i="6"/>
  <c r="G1751" i="6"/>
  <c r="F1751" i="6"/>
  <c r="E1751" i="6"/>
  <c r="D1751" i="6"/>
  <c r="C1751" i="6"/>
  <c r="B1751" i="6"/>
  <c r="R1750" i="6"/>
  <c r="Q1750" i="6"/>
  <c r="P1750" i="6"/>
  <c r="O1750" i="6"/>
  <c r="N1750" i="6"/>
  <c r="K1750" i="6"/>
  <c r="J1750" i="6"/>
  <c r="I1750" i="6"/>
  <c r="H1750" i="6"/>
  <c r="G1750" i="6"/>
  <c r="F1750" i="6"/>
  <c r="E1750" i="6"/>
  <c r="D1750" i="6"/>
  <c r="C1750" i="6"/>
  <c r="B1750" i="6"/>
  <c r="R1749" i="6"/>
  <c r="Q1749" i="6"/>
  <c r="P1749" i="6"/>
  <c r="O1749" i="6"/>
  <c r="N1749" i="6"/>
  <c r="K1749" i="6"/>
  <c r="J1749" i="6"/>
  <c r="I1749" i="6"/>
  <c r="H1749" i="6"/>
  <c r="G1749" i="6"/>
  <c r="F1749" i="6"/>
  <c r="E1749" i="6"/>
  <c r="D1749" i="6"/>
  <c r="C1749" i="6"/>
  <c r="B1749" i="6"/>
  <c r="R1748" i="6"/>
  <c r="Q1748" i="6"/>
  <c r="P1748" i="6"/>
  <c r="O1748" i="6"/>
  <c r="N1748" i="6"/>
  <c r="K1748" i="6"/>
  <c r="J1748" i="6"/>
  <c r="I1748" i="6"/>
  <c r="H1748" i="6"/>
  <c r="G1748" i="6"/>
  <c r="F1748" i="6"/>
  <c r="E1748" i="6"/>
  <c r="D1748" i="6"/>
  <c r="C1748" i="6"/>
  <c r="B1748" i="6"/>
  <c r="R1747" i="6"/>
  <c r="Q1747" i="6"/>
  <c r="P1747" i="6"/>
  <c r="O1747" i="6"/>
  <c r="N1747" i="6"/>
  <c r="K1747" i="6"/>
  <c r="J1747" i="6"/>
  <c r="I1747" i="6"/>
  <c r="H1747" i="6"/>
  <c r="G1747" i="6"/>
  <c r="F1747" i="6"/>
  <c r="E1747" i="6"/>
  <c r="D1747" i="6"/>
  <c r="C1747" i="6"/>
  <c r="B1747" i="6"/>
  <c r="R1746" i="6"/>
  <c r="Q1746" i="6"/>
  <c r="P1746" i="6"/>
  <c r="O1746" i="6"/>
  <c r="N1746" i="6"/>
  <c r="K1746" i="6"/>
  <c r="J1746" i="6"/>
  <c r="I1746" i="6"/>
  <c r="H1746" i="6"/>
  <c r="G1746" i="6"/>
  <c r="F1746" i="6"/>
  <c r="E1746" i="6"/>
  <c r="D1746" i="6"/>
  <c r="C1746" i="6"/>
  <c r="B1746" i="6"/>
  <c r="R1745" i="6"/>
  <c r="Q1745" i="6"/>
  <c r="P1745" i="6"/>
  <c r="O1745" i="6"/>
  <c r="N1745" i="6"/>
  <c r="K1745" i="6"/>
  <c r="J1745" i="6"/>
  <c r="I1745" i="6"/>
  <c r="H1745" i="6"/>
  <c r="G1745" i="6"/>
  <c r="F1745" i="6"/>
  <c r="E1745" i="6"/>
  <c r="D1745" i="6"/>
  <c r="C1745" i="6"/>
  <c r="B1745" i="6"/>
  <c r="R1744" i="6"/>
  <c r="Q1744" i="6"/>
  <c r="P1744" i="6"/>
  <c r="O1744" i="6"/>
  <c r="N1744" i="6"/>
  <c r="K1744" i="6"/>
  <c r="J1744" i="6"/>
  <c r="I1744" i="6"/>
  <c r="H1744" i="6"/>
  <c r="G1744" i="6"/>
  <c r="F1744" i="6"/>
  <c r="E1744" i="6"/>
  <c r="D1744" i="6"/>
  <c r="C1744" i="6"/>
  <c r="B1744" i="6"/>
  <c r="R1743" i="6"/>
  <c r="Q1743" i="6"/>
  <c r="P1743" i="6"/>
  <c r="O1743" i="6"/>
  <c r="N1743" i="6"/>
  <c r="K1743" i="6"/>
  <c r="J1743" i="6"/>
  <c r="I1743" i="6"/>
  <c r="H1743" i="6"/>
  <c r="G1743" i="6"/>
  <c r="F1743" i="6"/>
  <c r="E1743" i="6"/>
  <c r="D1743" i="6"/>
  <c r="C1743" i="6"/>
  <c r="B1743" i="6"/>
  <c r="R1742" i="6"/>
  <c r="Q1742" i="6"/>
  <c r="P1742" i="6"/>
  <c r="O1742" i="6"/>
  <c r="N1742" i="6"/>
  <c r="K1742" i="6"/>
  <c r="J1742" i="6"/>
  <c r="I1742" i="6"/>
  <c r="H1742" i="6"/>
  <c r="G1742" i="6"/>
  <c r="F1742" i="6"/>
  <c r="E1742" i="6"/>
  <c r="D1742" i="6"/>
  <c r="C1742" i="6"/>
  <c r="B1742" i="6"/>
  <c r="R1741" i="6"/>
  <c r="Q1741" i="6"/>
  <c r="P1741" i="6"/>
  <c r="O1741" i="6"/>
  <c r="N1741" i="6"/>
  <c r="K1741" i="6"/>
  <c r="J1741" i="6"/>
  <c r="I1741" i="6"/>
  <c r="H1741" i="6"/>
  <c r="G1741" i="6"/>
  <c r="F1741" i="6"/>
  <c r="E1741" i="6"/>
  <c r="D1741" i="6"/>
  <c r="C1741" i="6"/>
  <c r="B1741" i="6"/>
  <c r="R1740" i="6"/>
  <c r="Q1740" i="6"/>
  <c r="P1740" i="6"/>
  <c r="O1740" i="6"/>
  <c r="N1740" i="6"/>
  <c r="K1740" i="6"/>
  <c r="J1740" i="6"/>
  <c r="I1740" i="6"/>
  <c r="H1740" i="6"/>
  <c r="G1740" i="6"/>
  <c r="F1740" i="6"/>
  <c r="E1740" i="6"/>
  <c r="D1740" i="6"/>
  <c r="C1740" i="6"/>
  <c r="B1740" i="6"/>
  <c r="R1739" i="6"/>
  <c r="Q1739" i="6"/>
  <c r="P1739" i="6"/>
  <c r="O1739" i="6"/>
  <c r="N1739" i="6"/>
  <c r="K1739" i="6"/>
  <c r="J1739" i="6"/>
  <c r="I1739" i="6"/>
  <c r="H1739" i="6"/>
  <c r="G1739" i="6"/>
  <c r="F1739" i="6"/>
  <c r="E1739" i="6"/>
  <c r="D1739" i="6"/>
  <c r="C1739" i="6"/>
  <c r="B1739" i="6"/>
  <c r="R1738" i="6"/>
  <c r="Q1738" i="6"/>
  <c r="P1738" i="6"/>
  <c r="O1738" i="6"/>
  <c r="N1738" i="6"/>
  <c r="K1738" i="6"/>
  <c r="J1738" i="6"/>
  <c r="I1738" i="6"/>
  <c r="H1738" i="6"/>
  <c r="G1738" i="6"/>
  <c r="F1738" i="6"/>
  <c r="E1738" i="6"/>
  <c r="D1738" i="6"/>
  <c r="C1738" i="6"/>
  <c r="B1738" i="6"/>
  <c r="R1737" i="6"/>
  <c r="Q1737" i="6"/>
  <c r="P1737" i="6"/>
  <c r="O1737" i="6"/>
  <c r="N1737" i="6"/>
  <c r="K1737" i="6"/>
  <c r="J1737" i="6"/>
  <c r="I1737" i="6"/>
  <c r="H1737" i="6"/>
  <c r="G1737" i="6"/>
  <c r="F1737" i="6"/>
  <c r="E1737" i="6"/>
  <c r="D1737" i="6"/>
  <c r="C1737" i="6"/>
  <c r="B1737" i="6"/>
  <c r="R1736" i="6"/>
  <c r="Q1736" i="6"/>
  <c r="P1736" i="6"/>
  <c r="O1736" i="6"/>
  <c r="N1736" i="6"/>
  <c r="K1736" i="6"/>
  <c r="J1736" i="6"/>
  <c r="I1736" i="6"/>
  <c r="H1736" i="6"/>
  <c r="G1736" i="6"/>
  <c r="F1736" i="6"/>
  <c r="E1736" i="6"/>
  <c r="D1736" i="6"/>
  <c r="C1736" i="6"/>
  <c r="B1736" i="6"/>
  <c r="R1735" i="6"/>
  <c r="Q1735" i="6"/>
  <c r="P1735" i="6"/>
  <c r="O1735" i="6"/>
  <c r="N1735" i="6"/>
  <c r="K1735" i="6"/>
  <c r="J1735" i="6"/>
  <c r="I1735" i="6"/>
  <c r="H1735" i="6"/>
  <c r="G1735" i="6"/>
  <c r="F1735" i="6"/>
  <c r="E1735" i="6"/>
  <c r="D1735" i="6"/>
  <c r="C1735" i="6"/>
  <c r="B1735" i="6"/>
  <c r="R1734" i="6"/>
  <c r="Q1734" i="6"/>
  <c r="P1734" i="6"/>
  <c r="O1734" i="6"/>
  <c r="N1734" i="6"/>
  <c r="K1734" i="6"/>
  <c r="J1734" i="6"/>
  <c r="I1734" i="6"/>
  <c r="H1734" i="6"/>
  <c r="G1734" i="6"/>
  <c r="F1734" i="6"/>
  <c r="E1734" i="6"/>
  <c r="D1734" i="6"/>
  <c r="C1734" i="6"/>
  <c r="B1734" i="6"/>
  <c r="R1733" i="6"/>
  <c r="Q1733" i="6"/>
  <c r="P1733" i="6"/>
  <c r="O1733" i="6"/>
  <c r="N1733" i="6"/>
  <c r="K1733" i="6"/>
  <c r="J1733" i="6"/>
  <c r="I1733" i="6"/>
  <c r="H1733" i="6"/>
  <c r="G1733" i="6"/>
  <c r="F1733" i="6"/>
  <c r="E1733" i="6"/>
  <c r="D1733" i="6"/>
  <c r="C1733" i="6"/>
  <c r="B1733" i="6"/>
  <c r="R1732" i="6"/>
  <c r="Q1732" i="6"/>
  <c r="P1732" i="6"/>
  <c r="O1732" i="6"/>
  <c r="N1732" i="6"/>
  <c r="K1732" i="6"/>
  <c r="J1732" i="6"/>
  <c r="I1732" i="6"/>
  <c r="H1732" i="6"/>
  <c r="G1732" i="6"/>
  <c r="F1732" i="6"/>
  <c r="E1732" i="6"/>
  <c r="D1732" i="6"/>
  <c r="C1732" i="6"/>
  <c r="B1732" i="6"/>
  <c r="R1731" i="6"/>
  <c r="Q1731" i="6"/>
  <c r="P1731" i="6"/>
  <c r="O1731" i="6"/>
  <c r="N1731" i="6"/>
  <c r="K1731" i="6"/>
  <c r="J1731" i="6"/>
  <c r="I1731" i="6"/>
  <c r="H1731" i="6"/>
  <c r="G1731" i="6"/>
  <c r="F1731" i="6"/>
  <c r="E1731" i="6"/>
  <c r="D1731" i="6"/>
  <c r="C1731" i="6"/>
  <c r="B1731" i="6"/>
  <c r="R1730" i="6"/>
  <c r="Q1730" i="6"/>
  <c r="P1730" i="6"/>
  <c r="O1730" i="6"/>
  <c r="N1730" i="6"/>
  <c r="K1730" i="6"/>
  <c r="J1730" i="6"/>
  <c r="I1730" i="6"/>
  <c r="H1730" i="6"/>
  <c r="G1730" i="6"/>
  <c r="F1730" i="6"/>
  <c r="E1730" i="6"/>
  <c r="D1730" i="6"/>
  <c r="C1730" i="6"/>
  <c r="B1730" i="6"/>
  <c r="R1729" i="6"/>
  <c r="Q1729" i="6"/>
  <c r="P1729" i="6"/>
  <c r="O1729" i="6"/>
  <c r="N1729" i="6"/>
  <c r="K1729" i="6"/>
  <c r="J1729" i="6"/>
  <c r="I1729" i="6"/>
  <c r="H1729" i="6"/>
  <c r="G1729" i="6"/>
  <c r="F1729" i="6"/>
  <c r="E1729" i="6"/>
  <c r="D1729" i="6"/>
  <c r="C1729" i="6"/>
  <c r="B1729" i="6"/>
  <c r="R1728" i="6"/>
  <c r="Q1728" i="6"/>
  <c r="P1728" i="6"/>
  <c r="O1728" i="6"/>
  <c r="N1728" i="6"/>
  <c r="K1728" i="6"/>
  <c r="J1728" i="6"/>
  <c r="I1728" i="6"/>
  <c r="H1728" i="6"/>
  <c r="G1728" i="6"/>
  <c r="F1728" i="6"/>
  <c r="E1728" i="6"/>
  <c r="D1728" i="6"/>
  <c r="C1728" i="6"/>
  <c r="B1728" i="6"/>
  <c r="R1727" i="6"/>
  <c r="Q1727" i="6"/>
  <c r="P1727" i="6"/>
  <c r="O1727" i="6"/>
  <c r="N1727" i="6"/>
  <c r="K1727" i="6"/>
  <c r="J1727" i="6"/>
  <c r="I1727" i="6"/>
  <c r="H1727" i="6"/>
  <c r="G1727" i="6"/>
  <c r="F1727" i="6"/>
  <c r="E1727" i="6"/>
  <c r="D1727" i="6"/>
  <c r="C1727" i="6"/>
  <c r="B1727" i="6"/>
  <c r="R1726" i="6"/>
  <c r="Q1726" i="6"/>
  <c r="P1726" i="6"/>
  <c r="O1726" i="6"/>
  <c r="N1726" i="6"/>
  <c r="K1726" i="6"/>
  <c r="J1726" i="6"/>
  <c r="I1726" i="6"/>
  <c r="H1726" i="6"/>
  <c r="G1726" i="6"/>
  <c r="F1726" i="6"/>
  <c r="E1726" i="6"/>
  <c r="D1726" i="6"/>
  <c r="C1726" i="6"/>
  <c r="B1726" i="6"/>
  <c r="R1725" i="6"/>
  <c r="Q1725" i="6"/>
  <c r="P1725" i="6"/>
  <c r="O1725" i="6"/>
  <c r="N1725" i="6"/>
  <c r="K1725" i="6"/>
  <c r="J1725" i="6"/>
  <c r="I1725" i="6"/>
  <c r="H1725" i="6"/>
  <c r="G1725" i="6"/>
  <c r="F1725" i="6"/>
  <c r="E1725" i="6"/>
  <c r="D1725" i="6"/>
  <c r="C1725" i="6"/>
  <c r="B1725" i="6"/>
  <c r="R1724" i="6"/>
  <c r="Q1724" i="6"/>
  <c r="P1724" i="6"/>
  <c r="O1724" i="6"/>
  <c r="N1724" i="6"/>
  <c r="K1724" i="6"/>
  <c r="J1724" i="6"/>
  <c r="I1724" i="6"/>
  <c r="H1724" i="6"/>
  <c r="G1724" i="6"/>
  <c r="F1724" i="6"/>
  <c r="E1724" i="6"/>
  <c r="D1724" i="6"/>
  <c r="C1724" i="6"/>
  <c r="B1724" i="6"/>
  <c r="R1723" i="6"/>
  <c r="Q1723" i="6"/>
  <c r="P1723" i="6"/>
  <c r="O1723" i="6"/>
  <c r="N1723" i="6"/>
  <c r="K1723" i="6"/>
  <c r="J1723" i="6"/>
  <c r="I1723" i="6"/>
  <c r="H1723" i="6"/>
  <c r="G1723" i="6"/>
  <c r="F1723" i="6"/>
  <c r="E1723" i="6"/>
  <c r="D1723" i="6"/>
  <c r="C1723" i="6"/>
  <c r="B1723" i="6"/>
  <c r="R1722" i="6"/>
  <c r="Q1722" i="6"/>
  <c r="P1722" i="6"/>
  <c r="O1722" i="6"/>
  <c r="N1722" i="6"/>
  <c r="K1722" i="6"/>
  <c r="J1722" i="6"/>
  <c r="I1722" i="6"/>
  <c r="H1722" i="6"/>
  <c r="G1722" i="6"/>
  <c r="F1722" i="6"/>
  <c r="E1722" i="6"/>
  <c r="D1722" i="6"/>
  <c r="C1722" i="6"/>
  <c r="B1722" i="6"/>
  <c r="R1721" i="6"/>
  <c r="Q1721" i="6"/>
  <c r="P1721" i="6"/>
  <c r="O1721" i="6"/>
  <c r="N1721" i="6"/>
  <c r="K1721" i="6"/>
  <c r="J1721" i="6"/>
  <c r="I1721" i="6"/>
  <c r="H1721" i="6"/>
  <c r="G1721" i="6"/>
  <c r="F1721" i="6"/>
  <c r="E1721" i="6"/>
  <c r="D1721" i="6"/>
  <c r="C1721" i="6"/>
  <c r="B1721" i="6"/>
  <c r="R1720" i="6"/>
  <c r="Q1720" i="6"/>
  <c r="P1720" i="6"/>
  <c r="O1720" i="6"/>
  <c r="N1720" i="6"/>
  <c r="K1720" i="6"/>
  <c r="J1720" i="6"/>
  <c r="I1720" i="6"/>
  <c r="H1720" i="6"/>
  <c r="G1720" i="6"/>
  <c r="F1720" i="6"/>
  <c r="E1720" i="6"/>
  <c r="D1720" i="6"/>
  <c r="C1720" i="6"/>
  <c r="B1720" i="6"/>
  <c r="R1719" i="6"/>
  <c r="Q1719" i="6"/>
  <c r="P1719" i="6"/>
  <c r="O1719" i="6"/>
  <c r="N1719" i="6"/>
  <c r="K1719" i="6"/>
  <c r="J1719" i="6"/>
  <c r="I1719" i="6"/>
  <c r="H1719" i="6"/>
  <c r="G1719" i="6"/>
  <c r="F1719" i="6"/>
  <c r="E1719" i="6"/>
  <c r="D1719" i="6"/>
  <c r="C1719" i="6"/>
  <c r="B1719" i="6"/>
  <c r="R1718" i="6"/>
  <c r="Q1718" i="6"/>
  <c r="P1718" i="6"/>
  <c r="O1718" i="6"/>
  <c r="N1718" i="6"/>
  <c r="K1718" i="6"/>
  <c r="J1718" i="6"/>
  <c r="I1718" i="6"/>
  <c r="H1718" i="6"/>
  <c r="G1718" i="6"/>
  <c r="F1718" i="6"/>
  <c r="E1718" i="6"/>
  <c r="D1718" i="6"/>
  <c r="C1718" i="6"/>
  <c r="B1718" i="6"/>
  <c r="R1717" i="6"/>
  <c r="Q1717" i="6"/>
  <c r="P1717" i="6"/>
  <c r="O1717" i="6"/>
  <c r="N1717" i="6"/>
  <c r="K1717" i="6"/>
  <c r="J1717" i="6"/>
  <c r="I1717" i="6"/>
  <c r="H1717" i="6"/>
  <c r="G1717" i="6"/>
  <c r="F1717" i="6"/>
  <c r="E1717" i="6"/>
  <c r="D1717" i="6"/>
  <c r="C1717" i="6"/>
  <c r="B1717" i="6"/>
  <c r="R1716" i="6"/>
  <c r="Q1716" i="6"/>
  <c r="P1716" i="6"/>
  <c r="O1716" i="6"/>
  <c r="N1716" i="6"/>
  <c r="K1716" i="6"/>
  <c r="J1716" i="6"/>
  <c r="I1716" i="6"/>
  <c r="H1716" i="6"/>
  <c r="G1716" i="6"/>
  <c r="F1716" i="6"/>
  <c r="E1716" i="6"/>
  <c r="D1716" i="6"/>
  <c r="C1716" i="6"/>
  <c r="B1716" i="6"/>
  <c r="R1715" i="6"/>
  <c r="Q1715" i="6"/>
  <c r="P1715" i="6"/>
  <c r="O1715" i="6"/>
  <c r="N1715" i="6"/>
  <c r="K1715" i="6"/>
  <c r="J1715" i="6"/>
  <c r="I1715" i="6"/>
  <c r="H1715" i="6"/>
  <c r="G1715" i="6"/>
  <c r="F1715" i="6"/>
  <c r="E1715" i="6"/>
  <c r="D1715" i="6"/>
  <c r="C1715" i="6"/>
  <c r="B1715" i="6"/>
  <c r="R1714" i="6"/>
  <c r="Q1714" i="6"/>
  <c r="P1714" i="6"/>
  <c r="O1714" i="6"/>
  <c r="N1714" i="6"/>
  <c r="K1714" i="6"/>
  <c r="J1714" i="6"/>
  <c r="I1714" i="6"/>
  <c r="H1714" i="6"/>
  <c r="G1714" i="6"/>
  <c r="F1714" i="6"/>
  <c r="E1714" i="6"/>
  <c r="D1714" i="6"/>
  <c r="C1714" i="6"/>
  <c r="B1714" i="6"/>
  <c r="R1713" i="6"/>
  <c r="Q1713" i="6"/>
  <c r="P1713" i="6"/>
  <c r="O1713" i="6"/>
  <c r="N1713" i="6"/>
  <c r="K1713" i="6"/>
  <c r="J1713" i="6"/>
  <c r="I1713" i="6"/>
  <c r="H1713" i="6"/>
  <c r="G1713" i="6"/>
  <c r="F1713" i="6"/>
  <c r="E1713" i="6"/>
  <c r="D1713" i="6"/>
  <c r="C1713" i="6"/>
  <c r="B1713" i="6"/>
  <c r="R1712" i="6"/>
  <c r="Q1712" i="6"/>
  <c r="P1712" i="6"/>
  <c r="O1712" i="6"/>
  <c r="N1712" i="6"/>
  <c r="K1712" i="6"/>
  <c r="J1712" i="6"/>
  <c r="I1712" i="6"/>
  <c r="H1712" i="6"/>
  <c r="G1712" i="6"/>
  <c r="F1712" i="6"/>
  <c r="E1712" i="6"/>
  <c r="D1712" i="6"/>
  <c r="C1712" i="6"/>
  <c r="B1712" i="6"/>
  <c r="R1711" i="6"/>
  <c r="Q1711" i="6"/>
  <c r="P1711" i="6"/>
  <c r="O1711" i="6"/>
  <c r="N1711" i="6"/>
  <c r="K1711" i="6"/>
  <c r="J1711" i="6"/>
  <c r="I1711" i="6"/>
  <c r="H1711" i="6"/>
  <c r="G1711" i="6"/>
  <c r="F1711" i="6"/>
  <c r="E1711" i="6"/>
  <c r="D1711" i="6"/>
  <c r="C1711" i="6"/>
  <c r="B1711" i="6"/>
  <c r="R1710" i="6"/>
  <c r="Q1710" i="6"/>
  <c r="P1710" i="6"/>
  <c r="O1710" i="6"/>
  <c r="N1710" i="6"/>
  <c r="K1710" i="6"/>
  <c r="J1710" i="6"/>
  <c r="I1710" i="6"/>
  <c r="H1710" i="6"/>
  <c r="G1710" i="6"/>
  <c r="F1710" i="6"/>
  <c r="E1710" i="6"/>
  <c r="D1710" i="6"/>
  <c r="C1710" i="6"/>
  <c r="B1710" i="6"/>
  <c r="R1709" i="6"/>
  <c r="Q1709" i="6"/>
  <c r="P1709" i="6"/>
  <c r="O1709" i="6"/>
  <c r="N1709" i="6"/>
  <c r="K1709" i="6"/>
  <c r="J1709" i="6"/>
  <c r="I1709" i="6"/>
  <c r="H1709" i="6"/>
  <c r="G1709" i="6"/>
  <c r="F1709" i="6"/>
  <c r="E1709" i="6"/>
  <c r="D1709" i="6"/>
  <c r="C1709" i="6"/>
  <c r="B1709" i="6"/>
  <c r="R1708" i="6"/>
  <c r="Q1708" i="6"/>
  <c r="P1708" i="6"/>
  <c r="O1708" i="6"/>
  <c r="N1708" i="6"/>
  <c r="K1708" i="6"/>
  <c r="J1708" i="6"/>
  <c r="I1708" i="6"/>
  <c r="H1708" i="6"/>
  <c r="G1708" i="6"/>
  <c r="F1708" i="6"/>
  <c r="E1708" i="6"/>
  <c r="D1708" i="6"/>
  <c r="C1708" i="6"/>
  <c r="B1708" i="6"/>
  <c r="R1707" i="6"/>
  <c r="Q1707" i="6"/>
  <c r="P1707" i="6"/>
  <c r="O1707" i="6"/>
  <c r="N1707" i="6"/>
  <c r="K1707" i="6"/>
  <c r="J1707" i="6"/>
  <c r="I1707" i="6"/>
  <c r="H1707" i="6"/>
  <c r="G1707" i="6"/>
  <c r="F1707" i="6"/>
  <c r="E1707" i="6"/>
  <c r="D1707" i="6"/>
  <c r="C1707" i="6"/>
  <c r="B1707" i="6"/>
  <c r="R1706" i="6"/>
  <c r="Q1706" i="6"/>
  <c r="P1706" i="6"/>
  <c r="O1706" i="6"/>
  <c r="N1706" i="6"/>
  <c r="K1706" i="6"/>
  <c r="J1706" i="6"/>
  <c r="I1706" i="6"/>
  <c r="H1706" i="6"/>
  <c r="G1706" i="6"/>
  <c r="F1706" i="6"/>
  <c r="E1706" i="6"/>
  <c r="D1706" i="6"/>
  <c r="C1706" i="6"/>
  <c r="B1706" i="6"/>
  <c r="R1705" i="6"/>
  <c r="Q1705" i="6"/>
  <c r="P1705" i="6"/>
  <c r="O1705" i="6"/>
  <c r="N1705" i="6"/>
  <c r="K1705" i="6"/>
  <c r="J1705" i="6"/>
  <c r="I1705" i="6"/>
  <c r="H1705" i="6"/>
  <c r="G1705" i="6"/>
  <c r="F1705" i="6"/>
  <c r="E1705" i="6"/>
  <c r="D1705" i="6"/>
  <c r="C1705" i="6"/>
  <c r="B1705" i="6"/>
  <c r="R1704" i="6"/>
  <c r="Q1704" i="6"/>
  <c r="P1704" i="6"/>
  <c r="O1704" i="6"/>
  <c r="N1704" i="6"/>
  <c r="K1704" i="6"/>
  <c r="J1704" i="6"/>
  <c r="I1704" i="6"/>
  <c r="H1704" i="6"/>
  <c r="G1704" i="6"/>
  <c r="F1704" i="6"/>
  <c r="E1704" i="6"/>
  <c r="D1704" i="6"/>
  <c r="C1704" i="6"/>
  <c r="B1704" i="6"/>
  <c r="R1703" i="6"/>
  <c r="Q1703" i="6"/>
  <c r="P1703" i="6"/>
  <c r="O1703" i="6"/>
  <c r="N1703" i="6"/>
  <c r="K1703" i="6"/>
  <c r="J1703" i="6"/>
  <c r="I1703" i="6"/>
  <c r="H1703" i="6"/>
  <c r="G1703" i="6"/>
  <c r="F1703" i="6"/>
  <c r="E1703" i="6"/>
  <c r="D1703" i="6"/>
  <c r="C1703" i="6"/>
  <c r="B1703" i="6"/>
  <c r="R1702" i="6"/>
  <c r="Q1702" i="6"/>
  <c r="P1702" i="6"/>
  <c r="O1702" i="6"/>
  <c r="N1702" i="6"/>
  <c r="K1702" i="6"/>
  <c r="J1702" i="6"/>
  <c r="I1702" i="6"/>
  <c r="H1702" i="6"/>
  <c r="G1702" i="6"/>
  <c r="F1702" i="6"/>
  <c r="E1702" i="6"/>
  <c r="D1702" i="6"/>
  <c r="C1702" i="6"/>
  <c r="B1702" i="6"/>
  <c r="R1701" i="6"/>
  <c r="Q1701" i="6"/>
  <c r="P1701" i="6"/>
  <c r="O1701" i="6"/>
  <c r="N1701" i="6"/>
  <c r="K1701" i="6"/>
  <c r="J1701" i="6"/>
  <c r="I1701" i="6"/>
  <c r="H1701" i="6"/>
  <c r="G1701" i="6"/>
  <c r="F1701" i="6"/>
  <c r="E1701" i="6"/>
  <c r="D1701" i="6"/>
  <c r="C1701" i="6"/>
  <c r="B1701" i="6"/>
  <c r="R1700" i="6"/>
  <c r="Q1700" i="6"/>
  <c r="P1700" i="6"/>
  <c r="O1700" i="6"/>
  <c r="N1700" i="6"/>
  <c r="K1700" i="6"/>
  <c r="J1700" i="6"/>
  <c r="I1700" i="6"/>
  <c r="H1700" i="6"/>
  <c r="G1700" i="6"/>
  <c r="F1700" i="6"/>
  <c r="E1700" i="6"/>
  <c r="D1700" i="6"/>
  <c r="C1700" i="6"/>
  <c r="B1700" i="6"/>
  <c r="R1699" i="6"/>
  <c r="Q1699" i="6"/>
  <c r="P1699" i="6"/>
  <c r="O1699" i="6"/>
  <c r="N1699" i="6"/>
  <c r="K1699" i="6"/>
  <c r="J1699" i="6"/>
  <c r="I1699" i="6"/>
  <c r="H1699" i="6"/>
  <c r="G1699" i="6"/>
  <c r="F1699" i="6"/>
  <c r="E1699" i="6"/>
  <c r="D1699" i="6"/>
  <c r="C1699" i="6"/>
  <c r="B1699" i="6"/>
  <c r="R1698" i="6"/>
  <c r="Q1698" i="6"/>
  <c r="P1698" i="6"/>
  <c r="O1698" i="6"/>
  <c r="N1698" i="6"/>
  <c r="K1698" i="6"/>
  <c r="J1698" i="6"/>
  <c r="I1698" i="6"/>
  <c r="H1698" i="6"/>
  <c r="G1698" i="6"/>
  <c r="F1698" i="6"/>
  <c r="E1698" i="6"/>
  <c r="D1698" i="6"/>
  <c r="C1698" i="6"/>
  <c r="B1698" i="6"/>
  <c r="R1697" i="6"/>
  <c r="Q1697" i="6"/>
  <c r="P1697" i="6"/>
  <c r="O1697" i="6"/>
  <c r="N1697" i="6"/>
  <c r="K1697" i="6"/>
  <c r="J1697" i="6"/>
  <c r="I1697" i="6"/>
  <c r="H1697" i="6"/>
  <c r="G1697" i="6"/>
  <c r="F1697" i="6"/>
  <c r="E1697" i="6"/>
  <c r="D1697" i="6"/>
  <c r="C1697" i="6"/>
  <c r="B1697" i="6"/>
  <c r="R1696" i="6"/>
  <c r="Q1696" i="6"/>
  <c r="P1696" i="6"/>
  <c r="O1696" i="6"/>
  <c r="N1696" i="6"/>
  <c r="K1696" i="6"/>
  <c r="J1696" i="6"/>
  <c r="I1696" i="6"/>
  <c r="H1696" i="6"/>
  <c r="G1696" i="6"/>
  <c r="F1696" i="6"/>
  <c r="E1696" i="6"/>
  <c r="D1696" i="6"/>
  <c r="C1696" i="6"/>
  <c r="B1696" i="6"/>
  <c r="R1695" i="6"/>
  <c r="Q1695" i="6"/>
  <c r="P1695" i="6"/>
  <c r="O1695" i="6"/>
  <c r="N1695" i="6"/>
  <c r="K1695" i="6"/>
  <c r="J1695" i="6"/>
  <c r="I1695" i="6"/>
  <c r="H1695" i="6"/>
  <c r="G1695" i="6"/>
  <c r="F1695" i="6"/>
  <c r="E1695" i="6"/>
  <c r="D1695" i="6"/>
  <c r="C1695" i="6"/>
  <c r="B1695" i="6"/>
  <c r="R1694" i="6"/>
  <c r="Q1694" i="6"/>
  <c r="P1694" i="6"/>
  <c r="O1694" i="6"/>
  <c r="N1694" i="6"/>
  <c r="K1694" i="6"/>
  <c r="J1694" i="6"/>
  <c r="I1694" i="6"/>
  <c r="H1694" i="6"/>
  <c r="G1694" i="6"/>
  <c r="F1694" i="6"/>
  <c r="E1694" i="6"/>
  <c r="D1694" i="6"/>
  <c r="C1694" i="6"/>
  <c r="B1694" i="6"/>
  <c r="R1693" i="6"/>
  <c r="Q1693" i="6"/>
  <c r="P1693" i="6"/>
  <c r="O1693" i="6"/>
  <c r="N1693" i="6"/>
  <c r="K1693" i="6"/>
  <c r="J1693" i="6"/>
  <c r="I1693" i="6"/>
  <c r="H1693" i="6"/>
  <c r="G1693" i="6"/>
  <c r="F1693" i="6"/>
  <c r="E1693" i="6"/>
  <c r="D1693" i="6"/>
  <c r="C1693" i="6"/>
  <c r="B1693" i="6"/>
  <c r="R1692" i="6"/>
  <c r="Q1692" i="6"/>
  <c r="P1692" i="6"/>
  <c r="O1692" i="6"/>
  <c r="N1692" i="6"/>
  <c r="K1692" i="6"/>
  <c r="J1692" i="6"/>
  <c r="I1692" i="6"/>
  <c r="H1692" i="6"/>
  <c r="G1692" i="6"/>
  <c r="F1692" i="6"/>
  <c r="E1692" i="6"/>
  <c r="D1692" i="6"/>
  <c r="C1692" i="6"/>
  <c r="B1692" i="6"/>
  <c r="R1691" i="6"/>
  <c r="Q1691" i="6"/>
  <c r="P1691" i="6"/>
  <c r="O1691" i="6"/>
  <c r="N1691" i="6"/>
  <c r="K1691" i="6"/>
  <c r="J1691" i="6"/>
  <c r="I1691" i="6"/>
  <c r="H1691" i="6"/>
  <c r="G1691" i="6"/>
  <c r="F1691" i="6"/>
  <c r="E1691" i="6"/>
  <c r="D1691" i="6"/>
  <c r="C1691" i="6"/>
  <c r="B1691" i="6"/>
  <c r="R1690" i="6"/>
  <c r="Q1690" i="6"/>
  <c r="P1690" i="6"/>
  <c r="O1690" i="6"/>
  <c r="N1690" i="6"/>
  <c r="K1690" i="6"/>
  <c r="J1690" i="6"/>
  <c r="I1690" i="6"/>
  <c r="H1690" i="6"/>
  <c r="G1690" i="6"/>
  <c r="F1690" i="6"/>
  <c r="E1690" i="6"/>
  <c r="D1690" i="6"/>
  <c r="C1690" i="6"/>
  <c r="B1690" i="6"/>
  <c r="R1689" i="6"/>
  <c r="Q1689" i="6"/>
  <c r="P1689" i="6"/>
  <c r="O1689" i="6"/>
  <c r="N1689" i="6"/>
  <c r="K1689" i="6"/>
  <c r="J1689" i="6"/>
  <c r="I1689" i="6"/>
  <c r="H1689" i="6"/>
  <c r="G1689" i="6"/>
  <c r="F1689" i="6"/>
  <c r="E1689" i="6"/>
  <c r="D1689" i="6"/>
  <c r="C1689" i="6"/>
  <c r="B1689" i="6"/>
  <c r="R1688" i="6"/>
  <c r="Q1688" i="6"/>
  <c r="P1688" i="6"/>
  <c r="O1688" i="6"/>
  <c r="N1688" i="6"/>
  <c r="K1688" i="6"/>
  <c r="J1688" i="6"/>
  <c r="I1688" i="6"/>
  <c r="H1688" i="6"/>
  <c r="G1688" i="6"/>
  <c r="F1688" i="6"/>
  <c r="E1688" i="6"/>
  <c r="D1688" i="6"/>
  <c r="C1688" i="6"/>
  <c r="B1688" i="6"/>
  <c r="R1687" i="6"/>
  <c r="Q1687" i="6"/>
  <c r="P1687" i="6"/>
  <c r="O1687" i="6"/>
  <c r="N1687" i="6"/>
  <c r="K1687" i="6"/>
  <c r="J1687" i="6"/>
  <c r="I1687" i="6"/>
  <c r="H1687" i="6"/>
  <c r="G1687" i="6"/>
  <c r="F1687" i="6"/>
  <c r="E1687" i="6"/>
  <c r="D1687" i="6"/>
  <c r="C1687" i="6"/>
  <c r="B1687" i="6"/>
  <c r="R1686" i="6"/>
  <c r="Q1686" i="6"/>
  <c r="P1686" i="6"/>
  <c r="O1686" i="6"/>
  <c r="N1686" i="6"/>
  <c r="K1686" i="6"/>
  <c r="J1686" i="6"/>
  <c r="I1686" i="6"/>
  <c r="H1686" i="6"/>
  <c r="G1686" i="6"/>
  <c r="F1686" i="6"/>
  <c r="E1686" i="6"/>
  <c r="D1686" i="6"/>
  <c r="C1686" i="6"/>
  <c r="B1686" i="6"/>
  <c r="R1685" i="6"/>
  <c r="Q1685" i="6"/>
  <c r="P1685" i="6"/>
  <c r="O1685" i="6"/>
  <c r="N1685" i="6"/>
  <c r="K1685" i="6"/>
  <c r="J1685" i="6"/>
  <c r="I1685" i="6"/>
  <c r="H1685" i="6"/>
  <c r="G1685" i="6"/>
  <c r="F1685" i="6"/>
  <c r="E1685" i="6"/>
  <c r="D1685" i="6"/>
  <c r="C1685" i="6"/>
  <c r="B1685" i="6"/>
  <c r="R1684" i="6"/>
  <c r="Q1684" i="6"/>
  <c r="P1684" i="6"/>
  <c r="O1684" i="6"/>
  <c r="N1684" i="6"/>
  <c r="K1684" i="6"/>
  <c r="J1684" i="6"/>
  <c r="I1684" i="6"/>
  <c r="H1684" i="6"/>
  <c r="G1684" i="6"/>
  <c r="F1684" i="6"/>
  <c r="E1684" i="6"/>
  <c r="D1684" i="6"/>
  <c r="C1684" i="6"/>
  <c r="B1684" i="6"/>
  <c r="R1683" i="6"/>
  <c r="Q1683" i="6"/>
  <c r="P1683" i="6"/>
  <c r="O1683" i="6"/>
  <c r="N1683" i="6"/>
  <c r="K1683" i="6"/>
  <c r="J1683" i="6"/>
  <c r="I1683" i="6"/>
  <c r="H1683" i="6"/>
  <c r="G1683" i="6"/>
  <c r="F1683" i="6"/>
  <c r="E1683" i="6"/>
  <c r="D1683" i="6"/>
  <c r="C1683" i="6"/>
  <c r="B1683" i="6"/>
  <c r="R1682" i="6"/>
  <c r="Q1682" i="6"/>
  <c r="P1682" i="6"/>
  <c r="O1682" i="6"/>
  <c r="N1682" i="6"/>
  <c r="K1682" i="6"/>
  <c r="J1682" i="6"/>
  <c r="I1682" i="6"/>
  <c r="H1682" i="6"/>
  <c r="G1682" i="6"/>
  <c r="F1682" i="6"/>
  <c r="E1682" i="6"/>
  <c r="D1682" i="6"/>
  <c r="C1682" i="6"/>
  <c r="B1682" i="6"/>
  <c r="R1681" i="6"/>
  <c r="Q1681" i="6"/>
  <c r="P1681" i="6"/>
  <c r="O1681" i="6"/>
  <c r="N1681" i="6"/>
  <c r="K1681" i="6"/>
  <c r="J1681" i="6"/>
  <c r="I1681" i="6"/>
  <c r="H1681" i="6"/>
  <c r="G1681" i="6"/>
  <c r="F1681" i="6"/>
  <c r="E1681" i="6"/>
  <c r="D1681" i="6"/>
  <c r="C1681" i="6"/>
  <c r="B1681" i="6"/>
  <c r="R1680" i="6"/>
  <c r="Q1680" i="6"/>
  <c r="P1680" i="6"/>
  <c r="O1680" i="6"/>
  <c r="N1680" i="6"/>
  <c r="K1680" i="6"/>
  <c r="J1680" i="6"/>
  <c r="I1680" i="6"/>
  <c r="H1680" i="6"/>
  <c r="G1680" i="6"/>
  <c r="F1680" i="6"/>
  <c r="E1680" i="6"/>
  <c r="D1680" i="6"/>
  <c r="C1680" i="6"/>
  <c r="B1680" i="6"/>
  <c r="R1679" i="6"/>
  <c r="Q1679" i="6"/>
  <c r="P1679" i="6"/>
  <c r="O1679" i="6"/>
  <c r="N1679" i="6"/>
  <c r="K1679" i="6"/>
  <c r="J1679" i="6"/>
  <c r="I1679" i="6"/>
  <c r="H1679" i="6"/>
  <c r="G1679" i="6"/>
  <c r="F1679" i="6"/>
  <c r="E1679" i="6"/>
  <c r="D1679" i="6"/>
  <c r="C1679" i="6"/>
  <c r="B1679" i="6"/>
  <c r="R1678" i="6"/>
  <c r="Q1678" i="6"/>
  <c r="P1678" i="6"/>
  <c r="O1678" i="6"/>
  <c r="N1678" i="6"/>
  <c r="K1678" i="6"/>
  <c r="J1678" i="6"/>
  <c r="I1678" i="6"/>
  <c r="H1678" i="6"/>
  <c r="G1678" i="6"/>
  <c r="F1678" i="6"/>
  <c r="E1678" i="6"/>
  <c r="D1678" i="6"/>
  <c r="C1678" i="6"/>
  <c r="B1678" i="6"/>
  <c r="R1677" i="6"/>
  <c r="Q1677" i="6"/>
  <c r="P1677" i="6"/>
  <c r="O1677" i="6"/>
  <c r="N1677" i="6"/>
  <c r="K1677" i="6"/>
  <c r="J1677" i="6"/>
  <c r="I1677" i="6"/>
  <c r="H1677" i="6"/>
  <c r="G1677" i="6"/>
  <c r="F1677" i="6"/>
  <c r="E1677" i="6"/>
  <c r="D1677" i="6"/>
  <c r="C1677" i="6"/>
  <c r="B1677" i="6"/>
  <c r="R1676" i="6"/>
  <c r="Q1676" i="6"/>
  <c r="P1676" i="6"/>
  <c r="O1676" i="6"/>
  <c r="N1676" i="6"/>
  <c r="K1676" i="6"/>
  <c r="J1676" i="6"/>
  <c r="I1676" i="6"/>
  <c r="H1676" i="6"/>
  <c r="G1676" i="6"/>
  <c r="F1676" i="6"/>
  <c r="E1676" i="6"/>
  <c r="D1676" i="6"/>
  <c r="C1676" i="6"/>
  <c r="B1676" i="6"/>
  <c r="R1675" i="6"/>
  <c r="Q1675" i="6"/>
  <c r="P1675" i="6"/>
  <c r="O1675" i="6"/>
  <c r="N1675" i="6"/>
  <c r="K1675" i="6"/>
  <c r="J1675" i="6"/>
  <c r="I1675" i="6"/>
  <c r="H1675" i="6"/>
  <c r="G1675" i="6"/>
  <c r="F1675" i="6"/>
  <c r="E1675" i="6"/>
  <c r="D1675" i="6"/>
  <c r="C1675" i="6"/>
  <c r="B1675" i="6"/>
  <c r="R1674" i="6"/>
  <c r="Q1674" i="6"/>
  <c r="P1674" i="6"/>
  <c r="O1674" i="6"/>
  <c r="N1674" i="6"/>
  <c r="K1674" i="6"/>
  <c r="J1674" i="6"/>
  <c r="I1674" i="6"/>
  <c r="H1674" i="6"/>
  <c r="G1674" i="6"/>
  <c r="F1674" i="6"/>
  <c r="E1674" i="6"/>
  <c r="D1674" i="6"/>
  <c r="C1674" i="6"/>
  <c r="B1674" i="6"/>
  <c r="R1673" i="6"/>
  <c r="Q1673" i="6"/>
  <c r="P1673" i="6"/>
  <c r="O1673" i="6"/>
  <c r="N1673" i="6"/>
  <c r="K1673" i="6"/>
  <c r="J1673" i="6"/>
  <c r="I1673" i="6"/>
  <c r="H1673" i="6"/>
  <c r="G1673" i="6"/>
  <c r="F1673" i="6"/>
  <c r="E1673" i="6"/>
  <c r="D1673" i="6"/>
  <c r="C1673" i="6"/>
  <c r="B1673" i="6"/>
  <c r="R1672" i="6"/>
  <c r="Q1672" i="6"/>
  <c r="P1672" i="6"/>
  <c r="O1672" i="6"/>
  <c r="N1672" i="6"/>
  <c r="K1672" i="6"/>
  <c r="J1672" i="6"/>
  <c r="I1672" i="6"/>
  <c r="H1672" i="6"/>
  <c r="G1672" i="6"/>
  <c r="F1672" i="6"/>
  <c r="E1672" i="6"/>
  <c r="D1672" i="6"/>
  <c r="C1672" i="6"/>
  <c r="B1672" i="6"/>
  <c r="R1671" i="6"/>
  <c r="Q1671" i="6"/>
  <c r="P1671" i="6"/>
  <c r="O1671" i="6"/>
  <c r="N1671" i="6"/>
  <c r="K1671" i="6"/>
  <c r="J1671" i="6"/>
  <c r="I1671" i="6"/>
  <c r="H1671" i="6"/>
  <c r="G1671" i="6"/>
  <c r="F1671" i="6"/>
  <c r="E1671" i="6"/>
  <c r="D1671" i="6"/>
  <c r="C1671" i="6"/>
  <c r="B1671" i="6"/>
  <c r="R1670" i="6"/>
  <c r="Q1670" i="6"/>
  <c r="P1670" i="6"/>
  <c r="O1670" i="6"/>
  <c r="N1670" i="6"/>
  <c r="K1670" i="6"/>
  <c r="J1670" i="6"/>
  <c r="I1670" i="6"/>
  <c r="H1670" i="6"/>
  <c r="G1670" i="6"/>
  <c r="F1670" i="6"/>
  <c r="E1670" i="6"/>
  <c r="D1670" i="6"/>
  <c r="C1670" i="6"/>
  <c r="B1670" i="6"/>
  <c r="R1669" i="6"/>
  <c r="Q1669" i="6"/>
  <c r="P1669" i="6"/>
  <c r="O1669" i="6"/>
  <c r="N1669" i="6"/>
  <c r="K1669" i="6"/>
  <c r="J1669" i="6"/>
  <c r="I1669" i="6"/>
  <c r="H1669" i="6"/>
  <c r="G1669" i="6"/>
  <c r="F1669" i="6"/>
  <c r="E1669" i="6"/>
  <c r="D1669" i="6"/>
  <c r="C1669" i="6"/>
  <c r="B1669" i="6"/>
  <c r="R1668" i="6"/>
  <c r="Q1668" i="6"/>
  <c r="P1668" i="6"/>
  <c r="O1668" i="6"/>
  <c r="N1668" i="6"/>
  <c r="K1668" i="6"/>
  <c r="J1668" i="6"/>
  <c r="I1668" i="6"/>
  <c r="H1668" i="6"/>
  <c r="G1668" i="6"/>
  <c r="F1668" i="6"/>
  <c r="E1668" i="6"/>
  <c r="D1668" i="6"/>
  <c r="C1668" i="6"/>
  <c r="B1668" i="6"/>
  <c r="R1667" i="6"/>
  <c r="Q1667" i="6"/>
  <c r="P1667" i="6"/>
  <c r="O1667" i="6"/>
  <c r="N1667" i="6"/>
  <c r="K1667" i="6"/>
  <c r="J1667" i="6"/>
  <c r="I1667" i="6"/>
  <c r="H1667" i="6"/>
  <c r="G1667" i="6"/>
  <c r="F1667" i="6"/>
  <c r="E1667" i="6"/>
  <c r="D1667" i="6"/>
  <c r="C1667" i="6"/>
  <c r="B1667" i="6"/>
  <c r="R1666" i="6"/>
  <c r="Q1666" i="6"/>
  <c r="P1666" i="6"/>
  <c r="O1666" i="6"/>
  <c r="N1666" i="6"/>
  <c r="K1666" i="6"/>
  <c r="J1666" i="6"/>
  <c r="I1666" i="6"/>
  <c r="H1666" i="6"/>
  <c r="G1666" i="6"/>
  <c r="F1666" i="6"/>
  <c r="E1666" i="6"/>
  <c r="D1666" i="6"/>
  <c r="C1666" i="6"/>
  <c r="B1666" i="6"/>
  <c r="R1665" i="6"/>
  <c r="Q1665" i="6"/>
  <c r="P1665" i="6"/>
  <c r="O1665" i="6"/>
  <c r="N1665" i="6"/>
  <c r="K1665" i="6"/>
  <c r="J1665" i="6"/>
  <c r="I1665" i="6"/>
  <c r="H1665" i="6"/>
  <c r="G1665" i="6"/>
  <c r="F1665" i="6"/>
  <c r="E1665" i="6"/>
  <c r="D1665" i="6"/>
  <c r="C1665" i="6"/>
  <c r="B1665" i="6"/>
  <c r="R1664" i="6"/>
  <c r="Q1664" i="6"/>
  <c r="P1664" i="6"/>
  <c r="O1664" i="6"/>
  <c r="N1664" i="6"/>
  <c r="K1664" i="6"/>
  <c r="J1664" i="6"/>
  <c r="I1664" i="6"/>
  <c r="H1664" i="6"/>
  <c r="G1664" i="6"/>
  <c r="F1664" i="6"/>
  <c r="E1664" i="6"/>
  <c r="D1664" i="6"/>
  <c r="C1664" i="6"/>
  <c r="B1664" i="6"/>
  <c r="R1663" i="6"/>
  <c r="Q1663" i="6"/>
  <c r="P1663" i="6"/>
  <c r="O1663" i="6"/>
  <c r="N1663" i="6"/>
  <c r="K1663" i="6"/>
  <c r="J1663" i="6"/>
  <c r="I1663" i="6"/>
  <c r="H1663" i="6"/>
  <c r="G1663" i="6"/>
  <c r="F1663" i="6"/>
  <c r="E1663" i="6"/>
  <c r="D1663" i="6"/>
  <c r="C1663" i="6"/>
  <c r="B1663" i="6"/>
  <c r="R1662" i="6"/>
  <c r="Q1662" i="6"/>
  <c r="P1662" i="6"/>
  <c r="O1662" i="6"/>
  <c r="N1662" i="6"/>
  <c r="K1662" i="6"/>
  <c r="J1662" i="6"/>
  <c r="I1662" i="6"/>
  <c r="H1662" i="6"/>
  <c r="G1662" i="6"/>
  <c r="F1662" i="6"/>
  <c r="E1662" i="6"/>
  <c r="D1662" i="6"/>
  <c r="C1662" i="6"/>
  <c r="B1662" i="6"/>
  <c r="R1661" i="6"/>
  <c r="Q1661" i="6"/>
  <c r="P1661" i="6"/>
  <c r="O1661" i="6"/>
  <c r="N1661" i="6"/>
  <c r="K1661" i="6"/>
  <c r="J1661" i="6"/>
  <c r="I1661" i="6"/>
  <c r="H1661" i="6"/>
  <c r="G1661" i="6"/>
  <c r="F1661" i="6"/>
  <c r="E1661" i="6"/>
  <c r="D1661" i="6"/>
  <c r="C1661" i="6"/>
  <c r="B1661" i="6"/>
  <c r="R1660" i="6"/>
  <c r="Q1660" i="6"/>
  <c r="P1660" i="6"/>
  <c r="O1660" i="6"/>
  <c r="N1660" i="6"/>
  <c r="K1660" i="6"/>
  <c r="J1660" i="6"/>
  <c r="I1660" i="6"/>
  <c r="H1660" i="6"/>
  <c r="G1660" i="6"/>
  <c r="F1660" i="6"/>
  <c r="E1660" i="6"/>
  <c r="D1660" i="6"/>
  <c r="C1660" i="6"/>
  <c r="B1660" i="6"/>
  <c r="R1659" i="6"/>
  <c r="Q1659" i="6"/>
  <c r="P1659" i="6"/>
  <c r="O1659" i="6"/>
  <c r="N1659" i="6"/>
  <c r="K1659" i="6"/>
  <c r="J1659" i="6"/>
  <c r="I1659" i="6"/>
  <c r="H1659" i="6"/>
  <c r="G1659" i="6"/>
  <c r="F1659" i="6"/>
  <c r="E1659" i="6"/>
  <c r="D1659" i="6"/>
  <c r="C1659" i="6"/>
  <c r="B1659" i="6"/>
  <c r="R1658" i="6"/>
  <c r="Q1658" i="6"/>
  <c r="P1658" i="6"/>
  <c r="O1658" i="6"/>
  <c r="N1658" i="6"/>
  <c r="K1658" i="6"/>
  <c r="J1658" i="6"/>
  <c r="I1658" i="6"/>
  <c r="H1658" i="6"/>
  <c r="G1658" i="6"/>
  <c r="F1658" i="6"/>
  <c r="E1658" i="6"/>
  <c r="D1658" i="6"/>
  <c r="C1658" i="6"/>
  <c r="B1658" i="6"/>
  <c r="R1657" i="6"/>
  <c r="Q1657" i="6"/>
  <c r="P1657" i="6"/>
  <c r="O1657" i="6"/>
  <c r="N1657" i="6"/>
  <c r="K1657" i="6"/>
  <c r="J1657" i="6"/>
  <c r="I1657" i="6"/>
  <c r="H1657" i="6"/>
  <c r="G1657" i="6"/>
  <c r="F1657" i="6"/>
  <c r="E1657" i="6"/>
  <c r="D1657" i="6"/>
  <c r="C1657" i="6"/>
  <c r="B1657" i="6"/>
  <c r="R1656" i="6"/>
  <c r="Q1656" i="6"/>
  <c r="P1656" i="6"/>
  <c r="O1656" i="6"/>
  <c r="N1656" i="6"/>
  <c r="K1656" i="6"/>
  <c r="J1656" i="6"/>
  <c r="I1656" i="6"/>
  <c r="H1656" i="6"/>
  <c r="G1656" i="6"/>
  <c r="F1656" i="6"/>
  <c r="E1656" i="6"/>
  <c r="D1656" i="6"/>
  <c r="C1656" i="6"/>
  <c r="B1656" i="6"/>
  <c r="R1655" i="6"/>
  <c r="Q1655" i="6"/>
  <c r="P1655" i="6"/>
  <c r="O1655" i="6"/>
  <c r="N1655" i="6"/>
  <c r="K1655" i="6"/>
  <c r="J1655" i="6"/>
  <c r="I1655" i="6"/>
  <c r="H1655" i="6"/>
  <c r="G1655" i="6"/>
  <c r="F1655" i="6"/>
  <c r="E1655" i="6"/>
  <c r="D1655" i="6"/>
  <c r="C1655" i="6"/>
  <c r="B1655" i="6"/>
  <c r="R1654" i="6"/>
  <c r="Q1654" i="6"/>
  <c r="P1654" i="6"/>
  <c r="O1654" i="6"/>
  <c r="N1654" i="6"/>
  <c r="K1654" i="6"/>
  <c r="J1654" i="6"/>
  <c r="I1654" i="6"/>
  <c r="H1654" i="6"/>
  <c r="G1654" i="6"/>
  <c r="F1654" i="6"/>
  <c r="E1654" i="6"/>
  <c r="D1654" i="6"/>
  <c r="C1654" i="6"/>
  <c r="B1654" i="6"/>
  <c r="R1653" i="6"/>
  <c r="Q1653" i="6"/>
  <c r="P1653" i="6"/>
  <c r="O1653" i="6"/>
  <c r="N1653" i="6"/>
  <c r="K1653" i="6"/>
  <c r="J1653" i="6"/>
  <c r="I1653" i="6"/>
  <c r="H1653" i="6"/>
  <c r="G1653" i="6"/>
  <c r="F1653" i="6"/>
  <c r="E1653" i="6"/>
  <c r="D1653" i="6"/>
  <c r="C1653" i="6"/>
  <c r="B1653" i="6"/>
  <c r="R1652" i="6"/>
  <c r="Q1652" i="6"/>
  <c r="P1652" i="6"/>
  <c r="O1652" i="6"/>
  <c r="N1652" i="6"/>
  <c r="K1652" i="6"/>
  <c r="J1652" i="6"/>
  <c r="I1652" i="6"/>
  <c r="H1652" i="6"/>
  <c r="G1652" i="6"/>
  <c r="F1652" i="6"/>
  <c r="E1652" i="6"/>
  <c r="D1652" i="6"/>
  <c r="C1652" i="6"/>
  <c r="B1652" i="6"/>
  <c r="R1651" i="6"/>
  <c r="Q1651" i="6"/>
  <c r="P1651" i="6"/>
  <c r="O1651" i="6"/>
  <c r="N1651" i="6"/>
  <c r="K1651" i="6"/>
  <c r="J1651" i="6"/>
  <c r="I1651" i="6"/>
  <c r="H1651" i="6"/>
  <c r="G1651" i="6"/>
  <c r="F1651" i="6"/>
  <c r="E1651" i="6"/>
  <c r="D1651" i="6"/>
  <c r="C1651" i="6"/>
  <c r="B1651" i="6"/>
  <c r="R1650" i="6"/>
  <c r="Q1650" i="6"/>
  <c r="P1650" i="6"/>
  <c r="O1650" i="6"/>
  <c r="N1650" i="6"/>
  <c r="K1650" i="6"/>
  <c r="J1650" i="6"/>
  <c r="I1650" i="6"/>
  <c r="H1650" i="6"/>
  <c r="G1650" i="6"/>
  <c r="F1650" i="6"/>
  <c r="E1650" i="6"/>
  <c r="D1650" i="6"/>
  <c r="C1650" i="6"/>
  <c r="B1650" i="6"/>
  <c r="R1649" i="6"/>
  <c r="Q1649" i="6"/>
  <c r="P1649" i="6"/>
  <c r="O1649" i="6"/>
  <c r="N1649" i="6"/>
  <c r="K1649" i="6"/>
  <c r="J1649" i="6"/>
  <c r="I1649" i="6"/>
  <c r="H1649" i="6"/>
  <c r="G1649" i="6"/>
  <c r="F1649" i="6"/>
  <c r="E1649" i="6"/>
  <c r="D1649" i="6"/>
  <c r="C1649" i="6"/>
  <c r="B1649" i="6"/>
  <c r="R1648" i="6"/>
  <c r="Q1648" i="6"/>
  <c r="P1648" i="6"/>
  <c r="O1648" i="6"/>
  <c r="N1648" i="6"/>
  <c r="K1648" i="6"/>
  <c r="J1648" i="6"/>
  <c r="I1648" i="6"/>
  <c r="H1648" i="6"/>
  <c r="G1648" i="6"/>
  <c r="F1648" i="6"/>
  <c r="E1648" i="6"/>
  <c r="D1648" i="6"/>
  <c r="C1648" i="6"/>
  <c r="B1648" i="6"/>
  <c r="R1647" i="6"/>
  <c r="Q1647" i="6"/>
  <c r="P1647" i="6"/>
  <c r="O1647" i="6"/>
  <c r="N1647" i="6"/>
  <c r="K1647" i="6"/>
  <c r="J1647" i="6"/>
  <c r="I1647" i="6"/>
  <c r="H1647" i="6"/>
  <c r="G1647" i="6"/>
  <c r="F1647" i="6"/>
  <c r="E1647" i="6"/>
  <c r="D1647" i="6"/>
  <c r="C1647" i="6"/>
  <c r="B1647" i="6"/>
  <c r="R1646" i="6"/>
  <c r="Q1646" i="6"/>
  <c r="P1646" i="6"/>
  <c r="O1646" i="6"/>
  <c r="N1646" i="6"/>
  <c r="K1646" i="6"/>
  <c r="J1646" i="6"/>
  <c r="I1646" i="6"/>
  <c r="H1646" i="6"/>
  <c r="G1646" i="6"/>
  <c r="F1646" i="6"/>
  <c r="E1646" i="6"/>
  <c r="D1646" i="6"/>
  <c r="C1646" i="6"/>
  <c r="B1646" i="6"/>
  <c r="R1645" i="6"/>
  <c r="Q1645" i="6"/>
  <c r="P1645" i="6"/>
  <c r="O1645" i="6"/>
  <c r="N1645" i="6"/>
  <c r="K1645" i="6"/>
  <c r="J1645" i="6"/>
  <c r="I1645" i="6"/>
  <c r="H1645" i="6"/>
  <c r="G1645" i="6"/>
  <c r="F1645" i="6"/>
  <c r="E1645" i="6"/>
  <c r="D1645" i="6"/>
  <c r="C1645" i="6"/>
  <c r="B1645" i="6"/>
  <c r="R1644" i="6"/>
  <c r="Q1644" i="6"/>
  <c r="P1644" i="6"/>
  <c r="O1644" i="6"/>
  <c r="N1644" i="6"/>
  <c r="K1644" i="6"/>
  <c r="J1644" i="6"/>
  <c r="I1644" i="6"/>
  <c r="H1644" i="6"/>
  <c r="G1644" i="6"/>
  <c r="F1644" i="6"/>
  <c r="E1644" i="6"/>
  <c r="D1644" i="6"/>
  <c r="C1644" i="6"/>
  <c r="B1644" i="6"/>
  <c r="R1643" i="6"/>
  <c r="Q1643" i="6"/>
  <c r="P1643" i="6"/>
  <c r="O1643" i="6"/>
  <c r="N1643" i="6"/>
  <c r="K1643" i="6"/>
  <c r="J1643" i="6"/>
  <c r="I1643" i="6"/>
  <c r="H1643" i="6"/>
  <c r="G1643" i="6"/>
  <c r="F1643" i="6"/>
  <c r="E1643" i="6"/>
  <c r="D1643" i="6"/>
  <c r="C1643" i="6"/>
  <c r="B1643" i="6"/>
  <c r="R1642" i="6"/>
  <c r="Q1642" i="6"/>
  <c r="P1642" i="6"/>
  <c r="O1642" i="6"/>
  <c r="N1642" i="6"/>
  <c r="K1642" i="6"/>
  <c r="J1642" i="6"/>
  <c r="I1642" i="6"/>
  <c r="H1642" i="6"/>
  <c r="G1642" i="6"/>
  <c r="F1642" i="6"/>
  <c r="E1642" i="6"/>
  <c r="D1642" i="6"/>
  <c r="C1642" i="6"/>
  <c r="B1642" i="6"/>
  <c r="R1641" i="6"/>
  <c r="Q1641" i="6"/>
  <c r="P1641" i="6"/>
  <c r="O1641" i="6"/>
  <c r="N1641" i="6"/>
  <c r="K1641" i="6"/>
  <c r="J1641" i="6"/>
  <c r="I1641" i="6"/>
  <c r="H1641" i="6"/>
  <c r="G1641" i="6"/>
  <c r="F1641" i="6"/>
  <c r="E1641" i="6"/>
  <c r="D1641" i="6"/>
  <c r="C1641" i="6"/>
  <c r="B1641" i="6"/>
  <c r="R1640" i="6"/>
  <c r="Q1640" i="6"/>
  <c r="P1640" i="6"/>
  <c r="O1640" i="6"/>
  <c r="N1640" i="6"/>
  <c r="K1640" i="6"/>
  <c r="J1640" i="6"/>
  <c r="I1640" i="6"/>
  <c r="H1640" i="6"/>
  <c r="G1640" i="6"/>
  <c r="F1640" i="6"/>
  <c r="E1640" i="6"/>
  <c r="D1640" i="6"/>
  <c r="C1640" i="6"/>
  <c r="B1640" i="6"/>
  <c r="R1639" i="6"/>
  <c r="Q1639" i="6"/>
  <c r="P1639" i="6"/>
  <c r="O1639" i="6"/>
  <c r="N1639" i="6"/>
  <c r="K1639" i="6"/>
  <c r="J1639" i="6"/>
  <c r="I1639" i="6"/>
  <c r="H1639" i="6"/>
  <c r="G1639" i="6"/>
  <c r="F1639" i="6"/>
  <c r="E1639" i="6"/>
  <c r="D1639" i="6"/>
  <c r="C1639" i="6"/>
  <c r="B1639" i="6"/>
  <c r="R1638" i="6"/>
  <c r="Q1638" i="6"/>
  <c r="P1638" i="6"/>
  <c r="O1638" i="6"/>
  <c r="N1638" i="6"/>
  <c r="K1638" i="6"/>
  <c r="J1638" i="6"/>
  <c r="I1638" i="6"/>
  <c r="H1638" i="6"/>
  <c r="G1638" i="6"/>
  <c r="F1638" i="6"/>
  <c r="E1638" i="6"/>
  <c r="D1638" i="6"/>
  <c r="C1638" i="6"/>
  <c r="B1638" i="6"/>
  <c r="R1637" i="6"/>
  <c r="Q1637" i="6"/>
  <c r="P1637" i="6"/>
  <c r="O1637" i="6"/>
  <c r="N1637" i="6"/>
  <c r="K1637" i="6"/>
  <c r="J1637" i="6"/>
  <c r="I1637" i="6"/>
  <c r="H1637" i="6"/>
  <c r="G1637" i="6"/>
  <c r="F1637" i="6"/>
  <c r="E1637" i="6"/>
  <c r="D1637" i="6"/>
  <c r="C1637" i="6"/>
  <c r="B1637" i="6"/>
  <c r="R1636" i="6"/>
  <c r="Q1636" i="6"/>
  <c r="P1636" i="6"/>
  <c r="O1636" i="6"/>
  <c r="N1636" i="6"/>
  <c r="K1636" i="6"/>
  <c r="J1636" i="6"/>
  <c r="I1636" i="6"/>
  <c r="H1636" i="6"/>
  <c r="G1636" i="6"/>
  <c r="F1636" i="6"/>
  <c r="E1636" i="6"/>
  <c r="D1636" i="6"/>
  <c r="C1636" i="6"/>
  <c r="B1636" i="6"/>
  <c r="R1635" i="6"/>
  <c r="Q1635" i="6"/>
  <c r="P1635" i="6"/>
  <c r="O1635" i="6"/>
  <c r="N1635" i="6"/>
  <c r="K1635" i="6"/>
  <c r="J1635" i="6"/>
  <c r="I1635" i="6"/>
  <c r="H1635" i="6"/>
  <c r="G1635" i="6"/>
  <c r="F1635" i="6"/>
  <c r="E1635" i="6"/>
  <c r="D1635" i="6"/>
  <c r="C1635" i="6"/>
  <c r="B1635" i="6"/>
  <c r="R1634" i="6"/>
  <c r="Q1634" i="6"/>
  <c r="P1634" i="6"/>
  <c r="O1634" i="6"/>
  <c r="N1634" i="6"/>
  <c r="K1634" i="6"/>
  <c r="J1634" i="6"/>
  <c r="I1634" i="6"/>
  <c r="H1634" i="6"/>
  <c r="G1634" i="6"/>
  <c r="F1634" i="6"/>
  <c r="E1634" i="6"/>
  <c r="D1634" i="6"/>
  <c r="C1634" i="6"/>
  <c r="B1634" i="6"/>
  <c r="R1633" i="6"/>
  <c r="Q1633" i="6"/>
  <c r="P1633" i="6"/>
  <c r="O1633" i="6"/>
  <c r="N1633" i="6"/>
  <c r="K1633" i="6"/>
  <c r="J1633" i="6"/>
  <c r="I1633" i="6"/>
  <c r="H1633" i="6"/>
  <c r="G1633" i="6"/>
  <c r="F1633" i="6"/>
  <c r="E1633" i="6"/>
  <c r="D1633" i="6"/>
  <c r="C1633" i="6"/>
  <c r="B1633" i="6"/>
  <c r="R1632" i="6"/>
  <c r="Q1632" i="6"/>
  <c r="P1632" i="6"/>
  <c r="O1632" i="6"/>
  <c r="N1632" i="6"/>
  <c r="K1632" i="6"/>
  <c r="J1632" i="6"/>
  <c r="I1632" i="6"/>
  <c r="H1632" i="6"/>
  <c r="G1632" i="6"/>
  <c r="F1632" i="6"/>
  <c r="E1632" i="6"/>
  <c r="D1632" i="6"/>
  <c r="C1632" i="6"/>
  <c r="B1632" i="6"/>
  <c r="R1631" i="6"/>
  <c r="Q1631" i="6"/>
  <c r="P1631" i="6"/>
  <c r="O1631" i="6"/>
  <c r="N1631" i="6"/>
  <c r="K1631" i="6"/>
  <c r="J1631" i="6"/>
  <c r="I1631" i="6"/>
  <c r="H1631" i="6"/>
  <c r="G1631" i="6"/>
  <c r="F1631" i="6"/>
  <c r="E1631" i="6"/>
  <c r="D1631" i="6"/>
  <c r="C1631" i="6"/>
  <c r="B1631" i="6"/>
  <c r="R1630" i="6"/>
  <c r="Q1630" i="6"/>
  <c r="P1630" i="6"/>
  <c r="O1630" i="6"/>
  <c r="N1630" i="6"/>
  <c r="K1630" i="6"/>
  <c r="J1630" i="6"/>
  <c r="I1630" i="6"/>
  <c r="H1630" i="6"/>
  <c r="G1630" i="6"/>
  <c r="F1630" i="6"/>
  <c r="E1630" i="6"/>
  <c r="D1630" i="6"/>
  <c r="C1630" i="6"/>
  <c r="B1630" i="6"/>
  <c r="R1629" i="6"/>
  <c r="Q1629" i="6"/>
  <c r="P1629" i="6"/>
  <c r="O1629" i="6"/>
  <c r="N1629" i="6"/>
  <c r="K1629" i="6"/>
  <c r="J1629" i="6"/>
  <c r="I1629" i="6"/>
  <c r="H1629" i="6"/>
  <c r="G1629" i="6"/>
  <c r="F1629" i="6"/>
  <c r="E1629" i="6"/>
  <c r="D1629" i="6"/>
  <c r="C1629" i="6"/>
  <c r="B1629" i="6"/>
  <c r="R1628" i="6"/>
  <c r="Q1628" i="6"/>
  <c r="P1628" i="6"/>
  <c r="O1628" i="6"/>
  <c r="N1628" i="6"/>
  <c r="K1628" i="6"/>
  <c r="J1628" i="6"/>
  <c r="I1628" i="6"/>
  <c r="H1628" i="6"/>
  <c r="G1628" i="6"/>
  <c r="F1628" i="6"/>
  <c r="E1628" i="6"/>
  <c r="D1628" i="6"/>
  <c r="C1628" i="6"/>
  <c r="B1628" i="6"/>
  <c r="R1627" i="6"/>
  <c r="Q1627" i="6"/>
  <c r="P1627" i="6"/>
  <c r="O1627" i="6"/>
  <c r="N1627" i="6"/>
  <c r="K1627" i="6"/>
  <c r="J1627" i="6"/>
  <c r="I1627" i="6"/>
  <c r="H1627" i="6"/>
  <c r="G1627" i="6"/>
  <c r="F1627" i="6"/>
  <c r="E1627" i="6"/>
  <c r="D1627" i="6"/>
  <c r="C1627" i="6"/>
  <c r="B1627" i="6"/>
  <c r="R1626" i="6"/>
  <c r="Q1626" i="6"/>
  <c r="P1626" i="6"/>
  <c r="O1626" i="6"/>
  <c r="N1626" i="6"/>
  <c r="K1626" i="6"/>
  <c r="J1626" i="6"/>
  <c r="I1626" i="6"/>
  <c r="H1626" i="6"/>
  <c r="G1626" i="6"/>
  <c r="F1626" i="6"/>
  <c r="E1626" i="6"/>
  <c r="D1626" i="6"/>
  <c r="C1626" i="6"/>
  <c r="B1626" i="6"/>
  <c r="R1625" i="6"/>
  <c r="Q1625" i="6"/>
  <c r="P1625" i="6"/>
  <c r="O1625" i="6"/>
  <c r="N1625" i="6"/>
  <c r="K1625" i="6"/>
  <c r="J1625" i="6"/>
  <c r="I1625" i="6"/>
  <c r="H1625" i="6"/>
  <c r="G1625" i="6"/>
  <c r="F1625" i="6"/>
  <c r="E1625" i="6"/>
  <c r="D1625" i="6"/>
  <c r="C1625" i="6"/>
  <c r="B1625" i="6"/>
  <c r="R1624" i="6"/>
  <c r="Q1624" i="6"/>
  <c r="P1624" i="6"/>
  <c r="O1624" i="6"/>
  <c r="N1624" i="6"/>
  <c r="K1624" i="6"/>
  <c r="J1624" i="6"/>
  <c r="I1624" i="6"/>
  <c r="H1624" i="6"/>
  <c r="G1624" i="6"/>
  <c r="F1624" i="6"/>
  <c r="E1624" i="6"/>
  <c r="D1624" i="6"/>
  <c r="C1624" i="6"/>
  <c r="B1624" i="6"/>
  <c r="R1623" i="6"/>
  <c r="Q1623" i="6"/>
  <c r="P1623" i="6"/>
  <c r="O1623" i="6"/>
  <c r="N1623" i="6"/>
  <c r="K1623" i="6"/>
  <c r="J1623" i="6"/>
  <c r="I1623" i="6"/>
  <c r="H1623" i="6"/>
  <c r="G1623" i="6"/>
  <c r="F1623" i="6"/>
  <c r="E1623" i="6"/>
  <c r="D1623" i="6"/>
  <c r="C1623" i="6"/>
  <c r="B1623" i="6"/>
  <c r="R1622" i="6"/>
  <c r="Q1622" i="6"/>
  <c r="P1622" i="6"/>
  <c r="O1622" i="6"/>
  <c r="N1622" i="6"/>
  <c r="K1622" i="6"/>
  <c r="J1622" i="6"/>
  <c r="I1622" i="6"/>
  <c r="H1622" i="6"/>
  <c r="G1622" i="6"/>
  <c r="F1622" i="6"/>
  <c r="E1622" i="6"/>
  <c r="D1622" i="6"/>
  <c r="C1622" i="6"/>
  <c r="B1622" i="6"/>
  <c r="R1621" i="6"/>
  <c r="Q1621" i="6"/>
  <c r="P1621" i="6"/>
  <c r="O1621" i="6"/>
  <c r="N1621" i="6"/>
  <c r="K1621" i="6"/>
  <c r="J1621" i="6"/>
  <c r="I1621" i="6"/>
  <c r="H1621" i="6"/>
  <c r="G1621" i="6"/>
  <c r="F1621" i="6"/>
  <c r="E1621" i="6"/>
  <c r="D1621" i="6"/>
  <c r="C1621" i="6"/>
  <c r="B1621" i="6"/>
  <c r="R1620" i="6"/>
  <c r="Q1620" i="6"/>
  <c r="P1620" i="6"/>
  <c r="O1620" i="6"/>
  <c r="N1620" i="6"/>
  <c r="K1620" i="6"/>
  <c r="J1620" i="6"/>
  <c r="I1620" i="6"/>
  <c r="H1620" i="6"/>
  <c r="G1620" i="6"/>
  <c r="F1620" i="6"/>
  <c r="E1620" i="6"/>
  <c r="D1620" i="6"/>
  <c r="C1620" i="6"/>
  <c r="B1620" i="6"/>
  <c r="R1619" i="6"/>
  <c r="Q1619" i="6"/>
  <c r="P1619" i="6"/>
  <c r="O1619" i="6"/>
  <c r="N1619" i="6"/>
  <c r="K1619" i="6"/>
  <c r="J1619" i="6"/>
  <c r="I1619" i="6"/>
  <c r="H1619" i="6"/>
  <c r="G1619" i="6"/>
  <c r="F1619" i="6"/>
  <c r="E1619" i="6"/>
  <c r="D1619" i="6"/>
  <c r="C1619" i="6"/>
  <c r="B1619" i="6"/>
  <c r="R1618" i="6"/>
  <c r="Q1618" i="6"/>
  <c r="P1618" i="6"/>
  <c r="O1618" i="6"/>
  <c r="N1618" i="6"/>
  <c r="K1618" i="6"/>
  <c r="J1618" i="6"/>
  <c r="I1618" i="6"/>
  <c r="H1618" i="6"/>
  <c r="G1618" i="6"/>
  <c r="F1618" i="6"/>
  <c r="E1618" i="6"/>
  <c r="D1618" i="6"/>
  <c r="C1618" i="6"/>
  <c r="B1618" i="6"/>
  <c r="R1617" i="6"/>
  <c r="Q1617" i="6"/>
  <c r="P1617" i="6"/>
  <c r="O1617" i="6"/>
  <c r="N1617" i="6"/>
  <c r="K1617" i="6"/>
  <c r="J1617" i="6"/>
  <c r="I1617" i="6"/>
  <c r="H1617" i="6"/>
  <c r="G1617" i="6"/>
  <c r="F1617" i="6"/>
  <c r="E1617" i="6"/>
  <c r="D1617" i="6"/>
  <c r="C1617" i="6"/>
  <c r="B1617" i="6"/>
  <c r="R1616" i="6"/>
  <c r="Q1616" i="6"/>
  <c r="P1616" i="6"/>
  <c r="O1616" i="6"/>
  <c r="N1616" i="6"/>
  <c r="K1616" i="6"/>
  <c r="J1616" i="6"/>
  <c r="I1616" i="6"/>
  <c r="H1616" i="6"/>
  <c r="G1616" i="6"/>
  <c r="F1616" i="6"/>
  <c r="E1616" i="6"/>
  <c r="D1616" i="6"/>
  <c r="C1616" i="6"/>
  <c r="B1616" i="6"/>
  <c r="R1615" i="6"/>
  <c r="Q1615" i="6"/>
  <c r="P1615" i="6"/>
  <c r="O1615" i="6"/>
  <c r="N1615" i="6"/>
  <c r="K1615" i="6"/>
  <c r="J1615" i="6"/>
  <c r="I1615" i="6"/>
  <c r="H1615" i="6"/>
  <c r="G1615" i="6"/>
  <c r="F1615" i="6"/>
  <c r="E1615" i="6"/>
  <c r="D1615" i="6"/>
  <c r="C1615" i="6"/>
  <c r="B1615" i="6"/>
  <c r="R1614" i="6"/>
  <c r="Q1614" i="6"/>
  <c r="P1614" i="6"/>
  <c r="O1614" i="6"/>
  <c r="N1614" i="6"/>
  <c r="K1614" i="6"/>
  <c r="J1614" i="6"/>
  <c r="I1614" i="6"/>
  <c r="H1614" i="6"/>
  <c r="G1614" i="6"/>
  <c r="F1614" i="6"/>
  <c r="E1614" i="6"/>
  <c r="D1614" i="6"/>
  <c r="C1614" i="6"/>
  <c r="B1614" i="6"/>
  <c r="R1613" i="6"/>
  <c r="Q1613" i="6"/>
  <c r="P1613" i="6"/>
  <c r="O1613" i="6"/>
  <c r="N1613" i="6"/>
  <c r="K1613" i="6"/>
  <c r="J1613" i="6"/>
  <c r="I1613" i="6"/>
  <c r="H1613" i="6"/>
  <c r="G1613" i="6"/>
  <c r="F1613" i="6"/>
  <c r="E1613" i="6"/>
  <c r="D1613" i="6"/>
  <c r="C1613" i="6"/>
  <c r="B1613" i="6"/>
  <c r="R1612" i="6"/>
  <c r="Q1612" i="6"/>
  <c r="P1612" i="6"/>
  <c r="O1612" i="6"/>
  <c r="N1612" i="6"/>
  <c r="K1612" i="6"/>
  <c r="J1612" i="6"/>
  <c r="I1612" i="6"/>
  <c r="H1612" i="6"/>
  <c r="G1612" i="6"/>
  <c r="F1612" i="6"/>
  <c r="E1612" i="6"/>
  <c r="D1612" i="6"/>
  <c r="C1612" i="6"/>
  <c r="B1612" i="6"/>
  <c r="R1611" i="6"/>
  <c r="Q1611" i="6"/>
  <c r="P1611" i="6"/>
  <c r="O1611" i="6"/>
  <c r="N1611" i="6"/>
  <c r="K1611" i="6"/>
  <c r="J1611" i="6"/>
  <c r="I1611" i="6"/>
  <c r="H1611" i="6"/>
  <c r="G1611" i="6"/>
  <c r="F1611" i="6"/>
  <c r="E1611" i="6"/>
  <c r="D1611" i="6"/>
  <c r="C1611" i="6"/>
  <c r="B1611" i="6"/>
  <c r="R1610" i="6"/>
  <c r="Q1610" i="6"/>
  <c r="P1610" i="6"/>
  <c r="O1610" i="6"/>
  <c r="N1610" i="6"/>
  <c r="K1610" i="6"/>
  <c r="J1610" i="6"/>
  <c r="I1610" i="6"/>
  <c r="H1610" i="6"/>
  <c r="G1610" i="6"/>
  <c r="F1610" i="6"/>
  <c r="E1610" i="6"/>
  <c r="D1610" i="6"/>
  <c r="C1610" i="6"/>
  <c r="B1610" i="6"/>
  <c r="R1609" i="6"/>
  <c r="Q1609" i="6"/>
  <c r="P1609" i="6"/>
  <c r="O1609" i="6"/>
  <c r="N1609" i="6"/>
  <c r="K1609" i="6"/>
  <c r="J1609" i="6"/>
  <c r="I1609" i="6"/>
  <c r="H1609" i="6"/>
  <c r="G1609" i="6"/>
  <c r="F1609" i="6"/>
  <c r="E1609" i="6"/>
  <c r="D1609" i="6"/>
  <c r="C1609" i="6"/>
  <c r="B1609" i="6"/>
  <c r="R1608" i="6"/>
  <c r="Q1608" i="6"/>
  <c r="P1608" i="6"/>
  <c r="O1608" i="6"/>
  <c r="N1608" i="6"/>
  <c r="K1608" i="6"/>
  <c r="J1608" i="6"/>
  <c r="I1608" i="6"/>
  <c r="H1608" i="6"/>
  <c r="G1608" i="6"/>
  <c r="F1608" i="6"/>
  <c r="E1608" i="6"/>
  <c r="D1608" i="6"/>
  <c r="C1608" i="6"/>
  <c r="B1608" i="6"/>
  <c r="R1607" i="6"/>
  <c r="Q1607" i="6"/>
  <c r="P1607" i="6"/>
  <c r="O1607" i="6"/>
  <c r="N1607" i="6"/>
  <c r="K1607" i="6"/>
  <c r="J1607" i="6"/>
  <c r="I1607" i="6"/>
  <c r="H1607" i="6"/>
  <c r="G1607" i="6"/>
  <c r="F1607" i="6"/>
  <c r="E1607" i="6"/>
  <c r="D1607" i="6"/>
  <c r="C1607" i="6"/>
  <c r="B1607" i="6"/>
  <c r="R1606" i="6"/>
  <c r="Q1606" i="6"/>
  <c r="P1606" i="6"/>
  <c r="O1606" i="6"/>
  <c r="N1606" i="6"/>
  <c r="K1606" i="6"/>
  <c r="J1606" i="6"/>
  <c r="I1606" i="6"/>
  <c r="H1606" i="6"/>
  <c r="G1606" i="6"/>
  <c r="F1606" i="6"/>
  <c r="E1606" i="6"/>
  <c r="D1606" i="6"/>
  <c r="C1606" i="6"/>
  <c r="B1606" i="6"/>
  <c r="R1605" i="6"/>
  <c r="Q1605" i="6"/>
  <c r="P1605" i="6"/>
  <c r="O1605" i="6"/>
  <c r="N1605" i="6"/>
  <c r="K1605" i="6"/>
  <c r="J1605" i="6"/>
  <c r="I1605" i="6"/>
  <c r="H1605" i="6"/>
  <c r="G1605" i="6"/>
  <c r="F1605" i="6"/>
  <c r="E1605" i="6"/>
  <c r="D1605" i="6"/>
  <c r="C1605" i="6"/>
  <c r="B1605" i="6"/>
  <c r="R1604" i="6"/>
  <c r="Q1604" i="6"/>
  <c r="P1604" i="6"/>
  <c r="O1604" i="6"/>
  <c r="N1604" i="6"/>
  <c r="K1604" i="6"/>
  <c r="J1604" i="6"/>
  <c r="I1604" i="6"/>
  <c r="H1604" i="6"/>
  <c r="G1604" i="6"/>
  <c r="F1604" i="6"/>
  <c r="E1604" i="6"/>
  <c r="D1604" i="6"/>
  <c r="C1604" i="6"/>
  <c r="B1604" i="6"/>
  <c r="R1603" i="6"/>
  <c r="Q1603" i="6"/>
  <c r="P1603" i="6"/>
  <c r="O1603" i="6"/>
  <c r="N1603" i="6"/>
  <c r="K1603" i="6"/>
  <c r="J1603" i="6"/>
  <c r="I1603" i="6"/>
  <c r="H1603" i="6"/>
  <c r="G1603" i="6"/>
  <c r="F1603" i="6"/>
  <c r="E1603" i="6"/>
  <c r="D1603" i="6"/>
  <c r="C1603" i="6"/>
  <c r="B1603" i="6"/>
  <c r="R1602" i="6"/>
  <c r="Q1602" i="6"/>
  <c r="P1602" i="6"/>
  <c r="O1602" i="6"/>
  <c r="N1602" i="6"/>
  <c r="K1602" i="6"/>
  <c r="J1602" i="6"/>
  <c r="I1602" i="6"/>
  <c r="H1602" i="6"/>
  <c r="G1602" i="6"/>
  <c r="F1602" i="6"/>
  <c r="E1602" i="6"/>
  <c r="D1602" i="6"/>
  <c r="C1602" i="6"/>
  <c r="B1602" i="6"/>
  <c r="R1601" i="6"/>
  <c r="Q1601" i="6"/>
  <c r="P1601" i="6"/>
  <c r="O1601" i="6"/>
  <c r="N1601" i="6"/>
  <c r="K1601" i="6"/>
  <c r="J1601" i="6"/>
  <c r="I1601" i="6"/>
  <c r="H1601" i="6"/>
  <c r="G1601" i="6"/>
  <c r="F1601" i="6"/>
  <c r="E1601" i="6"/>
  <c r="D1601" i="6"/>
  <c r="C1601" i="6"/>
  <c r="B1601" i="6"/>
  <c r="R1600" i="6"/>
  <c r="Q1600" i="6"/>
  <c r="P1600" i="6"/>
  <c r="O1600" i="6"/>
  <c r="N1600" i="6"/>
  <c r="K1600" i="6"/>
  <c r="J1600" i="6"/>
  <c r="I1600" i="6"/>
  <c r="H1600" i="6"/>
  <c r="G1600" i="6"/>
  <c r="F1600" i="6"/>
  <c r="E1600" i="6"/>
  <c r="D1600" i="6"/>
  <c r="C1600" i="6"/>
  <c r="B1600" i="6"/>
  <c r="R1599" i="6"/>
  <c r="Q1599" i="6"/>
  <c r="P1599" i="6"/>
  <c r="O1599" i="6"/>
  <c r="N1599" i="6"/>
  <c r="K1599" i="6"/>
  <c r="J1599" i="6"/>
  <c r="I1599" i="6"/>
  <c r="H1599" i="6"/>
  <c r="G1599" i="6"/>
  <c r="F1599" i="6"/>
  <c r="E1599" i="6"/>
  <c r="D1599" i="6"/>
  <c r="C1599" i="6"/>
  <c r="B1599" i="6"/>
  <c r="R1598" i="6"/>
  <c r="Q1598" i="6"/>
  <c r="P1598" i="6"/>
  <c r="O1598" i="6"/>
  <c r="N1598" i="6"/>
  <c r="K1598" i="6"/>
  <c r="J1598" i="6"/>
  <c r="I1598" i="6"/>
  <c r="H1598" i="6"/>
  <c r="G1598" i="6"/>
  <c r="F1598" i="6"/>
  <c r="E1598" i="6"/>
  <c r="D1598" i="6"/>
  <c r="C1598" i="6"/>
  <c r="B1598" i="6"/>
  <c r="R1597" i="6"/>
  <c r="Q1597" i="6"/>
  <c r="P1597" i="6"/>
  <c r="O1597" i="6"/>
  <c r="N1597" i="6"/>
  <c r="K1597" i="6"/>
  <c r="J1597" i="6"/>
  <c r="I1597" i="6"/>
  <c r="H1597" i="6"/>
  <c r="G1597" i="6"/>
  <c r="F1597" i="6"/>
  <c r="E1597" i="6"/>
  <c r="D1597" i="6"/>
  <c r="C1597" i="6"/>
  <c r="B1597" i="6"/>
  <c r="R1596" i="6"/>
  <c r="Q1596" i="6"/>
  <c r="P1596" i="6"/>
  <c r="O1596" i="6"/>
  <c r="N1596" i="6"/>
  <c r="K1596" i="6"/>
  <c r="J1596" i="6"/>
  <c r="I1596" i="6"/>
  <c r="H1596" i="6"/>
  <c r="G1596" i="6"/>
  <c r="F1596" i="6"/>
  <c r="E1596" i="6"/>
  <c r="D1596" i="6"/>
  <c r="C1596" i="6"/>
  <c r="B1596" i="6"/>
  <c r="R1595" i="6"/>
  <c r="Q1595" i="6"/>
  <c r="P1595" i="6"/>
  <c r="O1595" i="6"/>
  <c r="N1595" i="6"/>
  <c r="K1595" i="6"/>
  <c r="J1595" i="6"/>
  <c r="I1595" i="6"/>
  <c r="H1595" i="6"/>
  <c r="G1595" i="6"/>
  <c r="F1595" i="6"/>
  <c r="E1595" i="6"/>
  <c r="D1595" i="6"/>
  <c r="C1595" i="6"/>
  <c r="B1595" i="6"/>
  <c r="R1594" i="6"/>
  <c r="Q1594" i="6"/>
  <c r="P1594" i="6"/>
  <c r="O1594" i="6"/>
  <c r="N1594" i="6"/>
  <c r="K1594" i="6"/>
  <c r="J1594" i="6"/>
  <c r="I1594" i="6"/>
  <c r="H1594" i="6"/>
  <c r="G1594" i="6"/>
  <c r="F1594" i="6"/>
  <c r="E1594" i="6"/>
  <c r="D1594" i="6"/>
  <c r="C1594" i="6"/>
  <c r="B1594" i="6"/>
  <c r="R1593" i="6"/>
  <c r="Q1593" i="6"/>
  <c r="P1593" i="6"/>
  <c r="O1593" i="6"/>
  <c r="N1593" i="6"/>
  <c r="K1593" i="6"/>
  <c r="J1593" i="6"/>
  <c r="I1593" i="6"/>
  <c r="H1593" i="6"/>
  <c r="G1593" i="6"/>
  <c r="F1593" i="6"/>
  <c r="E1593" i="6"/>
  <c r="D1593" i="6"/>
  <c r="C1593" i="6"/>
  <c r="B1593" i="6"/>
  <c r="R1592" i="6"/>
  <c r="Q1592" i="6"/>
  <c r="P1592" i="6"/>
  <c r="O1592" i="6"/>
  <c r="N1592" i="6"/>
  <c r="K1592" i="6"/>
  <c r="J1592" i="6"/>
  <c r="I1592" i="6"/>
  <c r="H1592" i="6"/>
  <c r="G1592" i="6"/>
  <c r="F1592" i="6"/>
  <c r="E1592" i="6"/>
  <c r="D1592" i="6"/>
  <c r="C1592" i="6"/>
  <c r="B1592" i="6"/>
  <c r="R1591" i="6"/>
  <c r="Q1591" i="6"/>
  <c r="P1591" i="6"/>
  <c r="O1591" i="6"/>
  <c r="N1591" i="6"/>
  <c r="K1591" i="6"/>
  <c r="J1591" i="6"/>
  <c r="I1591" i="6"/>
  <c r="H1591" i="6"/>
  <c r="G1591" i="6"/>
  <c r="F1591" i="6"/>
  <c r="E1591" i="6"/>
  <c r="D1591" i="6"/>
  <c r="C1591" i="6"/>
  <c r="B1591" i="6"/>
  <c r="R1590" i="6"/>
  <c r="Q1590" i="6"/>
  <c r="P1590" i="6"/>
  <c r="O1590" i="6"/>
  <c r="N1590" i="6"/>
  <c r="K1590" i="6"/>
  <c r="J1590" i="6"/>
  <c r="I1590" i="6"/>
  <c r="H1590" i="6"/>
  <c r="G1590" i="6"/>
  <c r="F1590" i="6"/>
  <c r="E1590" i="6"/>
  <c r="D1590" i="6"/>
  <c r="C1590" i="6"/>
  <c r="B1590" i="6"/>
  <c r="R1589" i="6"/>
  <c r="Q1589" i="6"/>
  <c r="P1589" i="6"/>
  <c r="O1589" i="6"/>
  <c r="N1589" i="6"/>
  <c r="K1589" i="6"/>
  <c r="J1589" i="6"/>
  <c r="I1589" i="6"/>
  <c r="H1589" i="6"/>
  <c r="G1589" i="6"/>
  <c r="F1589" i="6"/>
  <c r="E1589" i="6"/>
  <c r="D1589" i="6"/>
  <c r="C1589" i="6"/>
  <c r="B1589" i="6"/>
  <c r="R1588" i="6"/>
  <c r="Q1588" i="6"/>
  <c r="P1588" i="6"/>
  <c r="O1588" i="6"/>
  <c r="N1588" i="6"/>
  <c r="K1588" i="6"/>
  <c r="J1588" i="6"/>
  <c r="I1588" i="6"/>
  <c r="H1588" i="6"/>
  <c r="G1588" i="6"/>
  <c r="F1588" i="6"/>
  <c r="E1588" i="6"/>
  <c r="D1588" i="6"/>
  <c r="C1588" i="6"/>
  <c r="B1588" i="6"/>
  <c r="R1587" i="6"/>
  <c r="Q1587" i="6"/>
  <c r="P1587" i="6"/>
  <c r="O1587" i="6"/>
  <c r="N1587" i="6"/>
  <c r="K1587" i="6"/>
  <c r="J1587" i="6"/>
  <c r="I1587" i="6"/>
  <c r="H1587" i="6"/>
  <c r="G1587" i="6"/>
  <c r="F1587" i="6"/>
  <c r="E1587" i="6"/>
  <c r="D1587" i="6"/>
  <c r="C1587" i="6"/>
  <c r="B1587" i="6"/>
  <c r="R1586" i="6"/>
  <c r="Q1586" i="6"/>
  <c r="P1586" i="6"/>
  <c r="O1586" i="6"/>
  <c r="N1586" i="6"/>
  <c r="K1586" i="6"/>
  <c r="J1586" i="6"/>
  <c r="I1586" i="6"/>
  <c r="H1586" i="6"/>
  <c r="G1586" i="6"/>
  <c r="F1586" i="6"/>
  <c r="E1586" i="6"/>
  <c r="D1586" i="6"/>
  <c r="C1586" i="6"/>
  <c r="B1586" i="6"/>
  <c r="R1585" i="6"/>
  <c r="Q1585" i="6"/>
  <c r="P1585" i="6"/>
  <c r="O1585" i="6"/>
  <c r="N1585" i="6"/>
  <c r="K1585" i="6"/>
  <c r="J1585" i="6"/>
  <c r="I1585" i="6"/>
  <c r="H1585" i="6"/>
  <c r="G1585" i="6"/>
  <c r="F1585" i="6"/>
  <c r="E1585" i="6"/>
  <c r="D1585" i="6"/>
  <c r="C1585" i="6"/>
  <c r="B1585" i="6"/>
  <c r="R1584" i="6"/>
  <c r="Q1584" i="6"/>
  <c r="P1584" i="6"/>
  <c r="O1584" i="6"/>
  <c r="N1584" i="6"/>
  <c r="K1584" i="6"/>
  <c r="J1584" i="6"/>
  <c r="I1584" i="6"/>
  <c r="H1584" i="6"/>
  <c r="G1584" i="6"/>
  <c r="F1584" i="6"/>
  <c r="E1584" i="6"/>
  <c r="D1584" i="6"/>
  <c r="C1584" i="6"/>
  <c r="B1584" i="6"/>
  <c r="R1583" i="6"/>
  <c r="Q1583" i="6"/>
  <c r="P1583" i="6"/>
  <c r="O1583" i="6"/>
  <c r="N1583" i="6"/>
  <c r="K1583" i="6"/>
  <c r="J1583" i="6"/>
  <c r="I1583" i="6"/>
  <c r="H1583" i="6"/>
  <c r="G1583" i="6"/>
  <c r="F1583" i="6"/>
  <c r="E1583" i="6"/>
  <c r="D1583" i="6"/>
  <c r="C1583" i="6"/>
  <c r="B1583" i="6"/>
  <c r="R1582" i="6"/>
  <c r="Q1582" i="6"/>
  <c r="P1582" i="6"/>
  <c r="O1582" i="6"/>
  <c r="N1582" i="6"/>
  <c r="K1582" i="6"/>
  <c r="J1582" i="6"/>
  <c r="I1582" i="6"/>
  <c r="H1582" i="6"/>
  <c r="G1582" i="6"/>
  <c r="F1582" i="6"/>
  <c r="E1582" i="6"/>
  <c r="D1582" i="6"/>
  <c r="C1582" i="6"/>
  <c r="B1582" i="6"/>
  <c r="R1581" i="6"/>
  <c r="Q1581" i="6"/>
  <c r="P1581" i="6"/>
  <c r="O1581" i="6"/>
  <c r="N1581" i="6"/>
  <c r="K1581" i="6"/>
  <c r="J1581" i="6"/>
  <c r="I1581" i="6"/>
  <c r="H1581" i="6"/>
  <c r="G1581" i="6"/>
  <c r="F1581" i="6"/>
  <c r="E1581" i="6"/>
  <c r="D1581" i="6"/>
  <c r="C1581" i="6"/>
  <c r="B1581" i="6"/>
  <c r="R1580" i="6"/>
  <c r="Q1580" i="6"/>
  <c r="P1580" i="6"/>
  <c r="O1580" i="6"/>
  <c r="N1580" i="6"/>
  <c r="K1580" i="6"/>
  <c r="J1580" i="6"/>
  <c r="I1580" i="6"/>
  <c r="H1580" i="6"/>
  <c r="G1580" i="6"/>
  <c r="F1580" i="6"/>
  <c r="E1580" i="6"/>
  <c r="D1580" i="6"/>
  <c r="C1580" i="6"/>
  <c r="B1580" i="6"/>
  <c r="R1579" i="6"/>
  <c r="Q1579" i="6"/>
  <c r="P1579" i="6"/>
  <c r="O1579" i="6"/>
  <c r="N1579" i="6"/>
  <c r="K1579" i="6"/>
  <c r="J1579" i="6"/>
  <c r="I1579" i="6"/>
  <c r="H1579" i="6"/>
  <c r="G1579" i="6"/>
  <c r="F1579" i="6"/>
  <c r="E1579" i="6"/>
  <c r="D1579" i="6"/>
  <c r="C1579" i="6"/>
  <c r="B1579" i="6"/>
  <c r="R1578" i="6"/>
  <c r="Q1578" i="6"/>
  <c r="P1578" i="6"/>
  <c r="O1578" i="6"/>
  <c r="N1578" i="6"/>
  <c r="K1578" i="6"/>
  <c r="J1578" i="6"/>
  <c r="I1578" i="6"/>
  <c r="H1578" i="6"/>
  <c r="G1578" i="6"/>
  <c r="F1578" i="6"/>
  <c r="E1578" i="6"/>
  <c r="D1578" i="6"/>
  <c r="C1578" i="6"/>
  <c r="B1578" i="6"/>
  <c r="R1577" i="6"/>
  <c r="Q1577" i="6"/>
  <c r="P1577" i="6"/>
  <c r="O1577" i="6"/>
  <c r="N1577" i="6"/>
  <c r="K1577" i="6"/>
  <c r="J1577" i="6"/>
  <c r="I1577" i="6"/>
  <c r="H1577" i="6"/>
  <c r="G1577" i="6"/>
  <c r="F1577" i="6"/>
  <c r="E1577" i="6"/>
  <c r="D1577" i="6"/>
  <c r="C1577" i="6"/>
  <c r="B1577" i="6"/>
  <c r="R1576" i="6"/>
  <c r="Q1576" i="6"/>
  <c r="P1576" i="6"/>
  <c r="O1576" i="6"/>
  <c r="N1576" i="6"/>
  <c r="K1576" i="6"/>
  <c r="J1576" i="6"/>
  <c r="I1576" i="6"/>
  <c r="H1576" i="6"/>
  <c r="G1576" i="6"/>
  <c r="F1576" i="6"/>
  <c r="E1576" i="6"/>
  <c r="D1576" i="6"/>
  <c r="C1576" i="6"/>
  <c r="B1576" i="6"/>
  <c r="R1575" i="6"/>
  <c r="Q1575" i="6"/>
  <c r="P1575" i="6"/>
  <c r="O1575" i="6"/>
  <c r="N1575" i="6"/>
  <c r="K1575" i="6"/>
  <c r="J1575" i="6"/>
  <c r="I1575" i="6"/>
  <c r="H1575" i="6"/>
  <c r="G1575" i="6"/>
  <c r="F1575" i="6"/>
  <c r="E1575" i="6"/>
  <c r="D1575" i="6"/>
  <c r="C1575" i="6"/>
  <c r="B1575" i="6"/>
  <c r="R1574" i="6"/>
  <c r="Q1574" i="6"/>
  <c r="P1574" i="6"/>
  <c r="O1574" i="6"/>
  <c r="N1574" i="6"/>
  <c r="K1574" i="6"/>
  <c r="J1574" i="6"/>
  <c r="I1574" i="6"/>
  <c r="H1574" i="6"/>
  <c r="G1574" i="6"/>
  <c r="F1574" i="6"/>
  <c r="E1574" i="6"/>
  <c r="D1574" i="6"/>
  <c r="C1574" i="6"/>
  <c r="B1574" i="6"/>
  <c r="R1573" i="6"/>
  <c r="Q1573" i="6"/>
  <c r="P1573" i="6"/>
  <c r="O1573" i="6"/>
  <c r="N1573" i="6"/>
  <c r="K1573" i="6"/>
  <c r="J1573" i="6"/>
  <c r="I1573" i="6"/>
  <c r="H1573" i="6"/>
  <c r="G1573" i="6"/>
  <c r="F1573" i="6"/>
  <c r="E1573" i="6"/>
  <c r="D1573" i="6"/>
  <c r="C1573" i="6"/>
  <c r="B1573" i="6"/>
  <c r="R1572" i="6"/>
  <c r="Q1572" i="6"/>
  <c r="P1572" i="6"/>
  <c r="O1572" i="6"/>
  <c r="N1572" i="6"/>
  <c r="K1572" i="6"/>
  <c r="J1572" i="6"/>
  <c r="I1572" i="6"/>
  <c r="H1572" i="6"/>
  <c r="G1572" i="6"/>
  <c r="F1572" i="6"/>
  <c r="E1572" i="6"/>
  <c r="D1572" i="6"/>
  <c r="C1572" i="6"/>
  <c r="B1572" i="6"/>
  <c r="R1571" i="6"/>
  <c r="Q1571" i="6"/>
  <c r="P1571" i="6"/>
  <c r="O1571" i="6"/>
  <c r="N1571" i="6"/>
  <c r="K1571" i="6"/>
  <c r="J1571" i="6"/>
  <c r="I1571" i="6"/>
  <c r="H1571" i="6"/>
  <c r="G1571" i="6"/>
  <c r="F1571" i="6"/>
  <c r="E1571" i="6"/>
  <c r="D1571" i="6"/>
  <c r="C1571" i="6"/>
  <c r="B1571" i="6"/>
  <c r="R1570" i="6"/>
  <c r="Q1570" i="6"/>
  <c r="P1570" i="6"/>
  <c r="O1570" i="6"/>
  <c r="N1570" i="6"/>
  <c r="K1570" i="6"/>
  <c r="J1570" i="6"/>
  <c r="I1570" i="6"/>
  <c r="H1570" i="6"/>
  <c r="G1570" i="6"/>
  <c r="F1570" i="6"/>
  <c r="E1570" i="6"/>
  <c r="D1570" i="6"/>
  <c r="C1570" i="6"/>
  <c r="B1570" i="6"/>
  <c r="R1569" i="6"/>
  <c r="Q1569" i="6"/>
  <c r="P1569" i="6"/>
  <c r="O1569" i="6"/>
  <c r="N1569" i="6"/>
  <c r="K1569" i="6"/>
  <c r="J1569" i="6"/>
  <c r="I1569" i="6"/>
  <c r="H1569" i="6"/>
  <c r="G1569" i="6"/>
  <c r="F1569" i="6"/>
  <c r="E1569" i="6"/>
  <c r="D1569" i="6"/>
  <c r="C1569" i="6"/>
  <c r="B1569" i="6"/>
  <c r="R1568" i="6"/>
  <c r="Q1568" i="6"/>
  <c r="P1568" i="6"/>
  <c r="O1568" i="6"/>
  <c r="N1568" i="6"/>
  <c r="K1568" i="6"/>
  <c r="J1568" i="6"/>
  <c r="I1568" i="6"/>
  <c r="H1568" i="6"/>
  <c r="G1568" i="6"/>
  <c r="F1568" i="6"/>
  <c r="E1568" i="6"/>
  <c r="D1568" i="6"/>
  <c r="C1568" i="6"/>
  <c r="B1568" i="6"/>
  <c r="R1567" i="6"/>
  <c r="Q1567" i="6"/>
  <c r="P1567" i="6"/>
  <c r="O1567" i="6"/>
  <c r="N1567" i="6"/>
  <c r="K1567" i="6"/>
  <c r="J1567" i="6"/>
  <c r="I1567" i="6"/>
  <c r="H1567" i="6"/>
  <c r="G1567" i="6"/>
  <c r="F1567" i="6"/>
  <c r="E1567" i="6"/>
  <c r="D1567" i="6"/>
  <c r="C1567" i="6"/>
  <c r="B1567" i="6"/>
  <c r="R1566" i="6"/>
  <c r="Q1566" i="6"/>
  <c r="P1566" i="6"/>
  <c r="O1566" i="6"/>
  <c r="N1566" i="6"/>
  <c r="K1566" i="6"/>
  <c r="J1566" i="6"/>
  <c r="I1566" i="6"/>
  <c r="H1566" i="6"/>
  <c r="G1566" i="6"/>
  <c r="F1566" i="6"/>
  <c r="E1566" i="6"/>
  <c r="D1566" i="6"/>
  <c r="C1566" i="6"/>
  <c r="B1566" i="6"/>
  <c r="R1565" i="6"/>
  <c r="Q1565" i="6"/>
  <c r="P1565" i="6"/>
  <c r="O1565" i="6"/>
  <c r="N1565" i="6"/>
  <c r="K1565" i="6"/>
  <c r="J1565" i="6"/>
  <c r="I1565" i="6"/>
  <c r="H1565" i="6"/>
  <c r="G1565" i="6"/>
  <c r="F1565" i="6"/>
  <c r="E1565" i="6"/>
  <c r="D1565" i="6"/>
  <c r="C1565" i="6"/>
  <c r="B1565" i="6"/>
  <c r="R1564" i="6"/>
  <c r="Q1564" i="6"/>
  <c r="P1564" i="6"/>
  <c r="O1564" i="6"/>
  <c r="N1564" i="6"/>
  <c r="K1564" i="6"/>
  <c r="J1564" i="6"/>
  <c r="I1564" i="6"/>
  <c r="H1564" i="6"/>
  <c r="G1564" i="6"/>
  <c r="F1564" i="6"/>
  <c r="E1564" i="6"/>
  <c r="D1564" i="6"/>
  <c r="C1564" i="6"/>
  <c r="B1564" i="6"/>
  <c r="R1563" i="6"/>
  <c r="Q1563" i="6"/>
  <c r="P1563" i="6"/>
  <c r="O1563" i="6"/>
  <c r="N1563" i="6"/>
  <c r="K1563" i="6"/>
  <c r="J1563" i="6"/>
  <c r="I1563" i="6"/>
  <c r="H1563" i="6"/>
  <c r="G1563" i="6"/>
  <c r="F1563" i="6"/>
  <c r="E1563" i="6"/>
  <c r="D1563" i="6"/>
  <c r="C1563" i="6"/>
  <c r="B1563" i="6"/>
  <c r="R1562" i="6"/>
  <c r="Q1562" i="6"/>
  <c r="P1562" i="6"/>
  <c r="O1562" i="6"/>
  <c r="N1562" i="6"/>
  <c r="K1562" i="6"/>
  <c r="J1562" i="6"/>
  <c r="I1562" i="6"/>
  <c r="H1562" i="6"/>
  <c r="G1562" i="6"/>
  <c r="F1562" i="6"/>
  <c r="E1562" i="6"/>
  <c r="D1562" i="6"/>
  <c r="C1562" i="6"/>
  <c r="B1562" i="6"/>
  <c r="R1561" i="6"/>
  <c r="Q1561" i="6"/>
  <c r="P1561" i="6"/>
  <c r="O1561" i="6"/>
  <c r="N1561" i="6"/>
  <c r="K1561" i="6"/>
  <c r="J1561" i="6"/>
  <c r="I1561" i="6"/>
  <c r="H1561" i="6"/>
  <c r="G1561" i="6"/>
  <c r="F1561" i="6"/>
  <c r="E1561" i="6"/>
  <c r="D1561" i="6"/>
  <c r="C1561" i="6"/>
  <c r="B1561" i="6"/>
  <c r="R1560" i="6"/>
  <c r="Q1560" i="6"/>
  <c r="P1560" i="6"/>
  <c r="O1560" i="6"/>
  <c r="N1560" i="6"/>
  <c r="K1560" i="6"/>
  <c r="J1560" i="6"/>
  <c r="I1560" i="6"/>
  <c r="H1560" i="6"/>
  <c r="G1560" i="6"/>
  <c r="F1560" i="6"/>
  <c r="E1560" i="6"/>
  <c r="D1560" i="6"/>
  <c r="C1560" i="6"/>
  <c r="B1560" i="6"/>
  <c r="R1559" i="6"/>
  <c r="Q1559" i="6"/>
  <c r="P1559" i="6"/>
  <c r="O1559" i="6"/>
  <c r="N1559" i="6"/>
  <c r="K1559" i="6"/>
  <c r="J1559" i="6"/>
  <c r="I1559" i="6"/>
  <c r="H1559" i="6"/>
  <c r="G1559" i="6"/>
  <c r="F1559" i="6"/>
  <c r="E1559" i="6"/>
  <c r="D1559" i="6"/>
  <c r="C1559" i="6"/>
  <c r="B1559" i="6"/>
  <c r="R1558" i="6"/>
  <c r="Q1558" i="6"/>
  <c r="P1558" i="6"/>
  <c r="O1558" i="6"/>
  <c r="N1558" i="6"/>
  <c r="K1558" i="6"/>
  <c r="J1558" i="6"/>
  <c r="I1558" i="6"/>
  <c r="H1558" i="6"/>
  <c r="G1558" i="6"/>
  <c r="F1558" i="6"/>
  <c r="E1558" i="6"/>
  <c r="D1558" i="6"/>
  <c r="C1558" i="6"/>
  <c r="B1558" i="6"/>
  <c r="R1557" i="6"/>
  <c r="Q1557" i="6"/>
  <c r="P1557" i="6"/>
  <c r="O1557" i="6"/>
  <c r="N1557" i="6"/>
  <c r="K1557" i="6"/>
  <c r="J1557" i="6"/>
  <c r="I1557" i="6"/>
  <c r="H1557" i="6"/>
  <c r="G1557" i="6"/>
  <c r="F1557" i="6"/>
  <c r="E1557" i="6"/>
  <c r="D1557" i="6"/>
  <c r="C1557" i="6"/>
  <c r="B1557" i="6"/>
  <c r="R1556" i="6"/>
  <c r="Q1556" i="6"/>
  <c r="P1556" i="6"/>
  <c r="O1556" i="6"/>
  <c r="N1556" i="6"/>
  <c r="K1556" i="6"/>
  <c r="J1556" i="6"/>
  <c r="I1556" i="6"/>
  <c r="H1556" i="6"/>
  <c r="G1556" i="6"/>
  <c r="F1556" i="6"/>
  <c r="E1556" i="6"/>
  <c r="D1556" i="6"/>
  <c r="C1556" i="6"/>
  <c r="B1556" i="6"/>
  <c r="R1555" i="6"/>
  <c r="Q1555" i="6"/>
  <c r="P1555" i="6"/>
  <c r="O1555" i="6"/>
  <c r="N1555" i="6"/>
  <c r="K1555" i="6"/>
  <c r="J1555" i="6"/>
  <c r="I1555" i="6"/>
  <c r="H1555" i="6"/>
  <c r="G1555" i="6"/>
  <c r="F1555" i="6"/>
  <c r="E1555" i="6"/>
  <c r="D1555" i="6"/>
  <c r="C1555" i="6"/>
  <c r="B1555" i="6"/>
  <c r="R1554" i="6"/>
  <c r="Q1554" i="6"/>
  <c r="P1554" i="6"/>
  <c r="O1554" i="6"/>
  <c r="N1554" i="6"/>
  <c r="K1554" i="6"/>
  <c r="J1554" i="6"/>
  <c r="I1554" i="6"/>
  <c r="H1554" i="6"/>
  <c r="G1554" i="6"/>
  <c r="F1554" i="6"/>
  <c r="E1554" i="6"/>
  <c r="D1554" i="6"/>
  <c r="C1554" i="6"/>
  <c r="B1554" i="6"/>
  <c r="R1553" i="6"/>
  <c r="Q1553" i="6"/>
  <c r="P1553" i="6"/>
  <c r="O1553" i="6"/>
  <c r="N1553" i="6"/>
  <c r="K1553" i="6"/>
  <c r="J1553" i="6"/>
  <c r="I1553" i="6"/>
  <c r="H1553" i="6"/>
  <c r="G1553" i="6"/>
  <c r="F1553" i="6"/>
  <c r="E1553" i="6"/>
  <c r="D1553" i="6"/>
  <c r="C1553" i="6"/>
  <c r="B1553" i="6"/>
  <c r="R1552" i="6"/>
  <c r="Q1552" i="6"/>
  <c r="P1552" i="6"/>
  <c r="O1552" i="6"/>
  <c r="N1552" i="6"/>
  <c r="K1552" i="6"/>
  <c r="J1552" i="6"/>
  <c r="I1552" i="6"/>
  <c r="H1552" i="6"/>
  <c r="G1552" i="6"/>
  <c r="F1552" i="6"/>
  <c r="E1552" i="6"/>
  <c r="D1552" i="6"/>
  <c r="C1552" i="6"/>
  <c r="B1552" i="6"/>
  <c r="R1551" i="6"/>
  <c r="Q1551" i="6"/>
  <c r="P1551" i="6"/>
  <c r="O1551" i="6"/>
  <c r="N1551" i="6"/>
  <c r="K1551" i="6"/>
  <c r="J1551" i="6"/>
  <c r="I1551" i="6"/>
  <c r="H1551" i="6"/>
  <c r="G1551" i="6"/>
  <c r="F1551" i="6"/>
  <c r="E1551" i="6"/>
  <c r="D1551" i="6"/>
  <c r="C1551" i="6"/>
  <c r="B1551" i="6"/>
  <c r="R1550" i="6"/>
  <c r="Q1550" i="6"/>
  <c r="P1550" i="6"/>
  <c r="O1550" i="6"/>
  <c r="N1550" i="6"/>
  <c r="K1550" i="6"/>
  <c r="J1550" i="6"/>
  <c r="I1550" i="6"/>
  <c r="H1550" i="6"/>
  <c r="G1550" i="6"/>
  <c r="F1550" i="6"/>
  <c r="E1550" i="6"/>
  <c r="D1550" i="6"/>
  <c r="C1550" i="6"/>
  <c r="B1550" i="6"/>
  <c r="R1549" i="6"/>
  <c r="Q1549" i="6"/>
  <c r="P1549" i="6"/>
  <c r="O1549" i="6"/>
  <c r="N1549" i="6"/>
  <c r="K1549" i="6"/>
  <c r="J1549" i="6"/>
  <c r="I1549" i="6"/>
  <c r="H1549" i="6"/>
  <c r="G1549" i="6"/>
  <c r="F1549" i="6"/>
  <c r="E1549" i="6"/>
  <c r="D1549" i="6"/>
  <c r="C1549" i="6"/>
  <c r="B1549" i="6"/>
  <c r="R1548" i="6"/>
  <c r="Q1548" i="6"/>
  <c r="P1548" i="6"/>
  <c r="O1548" i="6"/>
  <c r="N1548" i="6"/>
  <c r="K1548" i="6"/>
  <c r="J1548" i="6"/>
  <c r="I1548" i="6"/>
  <c r="H1548" i="6"/>
  <c r="G1548" i="6"/>
  <c r="F1548" i="6"/>
  <c r="E1548" i="6"/>
  <c r="D1548" i="6"/>
  <c r="C1548" i="6"/>
  <c r="B1548" i="6"/>
  <c r="R1547" i="6"/>
  <c r="Q1547" i="6"/>
  <c r="P1547" i="6"/>
  <c r="O1547" i="6"/>
  <c r="N1547" i="6"/>
  <c r="K1547" i="6"/>
  <c r="J1547" i="6"/>
  <c r="I1547" i="6"/>
  <c r="H1547" i="6"/>
  <c r="G1547" i="6"/>
  <c r="F1547" i="6"/>
  <c r="E1547" i="6"/>
  <c r="D1547" i="6"/>
  <c r="C1547" i="6"/>
  <c r="B1547" i="6"/>
  <c r="R1546" i="6"/>
  <c r="Q1546" i="6"/>
  <c r="P1546" i="6"/>
  <c r="O1546" i="6"/>
  <c r="N1546" i="6"/>
  <c r="K1546" i="6"/>
  <c r="J1546" i="6"/>
  <c r="I1546" i="6"/>
  <c r="H1546" i="6"/>
  <c r="G1546" i="6"/>
  <c r="F1546" i="6"/>
  <c r="E1546" i="6"/>
  <c r="D1546" i="6"/>
  <c r="C1546" i="6"/>
  <c r="B1546" i="6"/>
  <c r="R1545" i="6"/>
  <c r="Q1545" i="6"/>
  <c r="P1545" i="6"/>
  <c r="O1545" i="6"/>
  <c r="N1545" i="6"/>
  <c r="K1545" i="6"/>
  <c r="J1545" i="6"/>
  <c r="I1545" i="6"/>
  <c r="H1545" i="6"/>
  <c r="G1545" i="6"/>
  <c r="F1545" i="6"/>
  <c r="E1545" i="6"/>
  <c r="D1545" i="6"/>
  <c r="C1545" i="6"/>
  <c r="B1545" i="6"/>
  <c r="R1544" i="6"/>
  <c r="Q1544" i="6"/>
  <c r="P1544" i="6"/>
  <c r="O1544" i="6"/>
  <c r="N1544" i="6"/>
  <c r="K1544" i="6"/>
  <c r="J1544" i="6"/>
  <c r="I1544" i="6"/>
  <c r="H1544" i="6"/>
  <c r="G1544" i="6"/>
  <c r="F1544" i="6"/>
  <c r="E1544" i="6"/>
  <c r="D1544" i="6"/>
  <c r="C1544" i="6"/>
  <c r="B1544" i="6"/>
  <c r="R1543" i="6"/>
  <c r="Q1543" i="6"/>
  <c r="P1543" i="6"/>
  <c r="O1543" i="6"/>
  <c r="N1543" i="6"/>
  <c r="K1543" i="6"/>
  <c r="J1543" i="6"/>
  <c r="I1543" i="6"/>
  <c r="H1543" i="6"/>
  <c r="G1543" i="6"/>
  <c r="F1543" i="6"/>
  <c r="E1543" i="6"/>
  <c r="D1543" i="6"/>
  <c r="C1543" i="6"/>
  <c r="B1543" i="6"/>
  <c r="R1542" i="6"/>
  <c r="Q1542" i="6"/>
  <c r="P1542" i="6"/>
  <c r="O1542" i="6"/>
  <c r="N1542" i="6"/>
  <c r="K1542" i="6"/>
  <c r="J1542" i="6"/>
  <c r="I1542" i="6"/>
  <c r="H1542" i="6"/>
  <c r="G1542" i="6"/>
  <c r="F1542" i="6"/>
  <c r="E1542" i="6"/>
  <c r="D1542" i="6"/>
  <c r="C1542" i="6"/>
  <c r="B1542" i="6"/>
  <c r="R1541" i="6"/>
  <c r="Q1541" i="6"/>
  <c r="P1541" i="6"/>
  <c r="O1541" i="6"/>
  <c r="N1541" i="6"/>
  <c r="K1541" i="6"/>
  <c r="J1541" i="6"/>
  <c r="I1541" i="6"/>
  <c r="H1541" i="6"/>
  <c r="G1541" i="6"/>
  <c r="F1541" i="6"/>
  <c r="E1541" i="6"/>
  <c r="D1541" i="6"/>
  <c r="C1541" i="6"/>
  <c r="B1541" i="6"/>
  <c r="R1540" i="6"/>
  <c r="Q1540" i="6"/>
  <c r="P1540" i="6"/>
  <c r="O1540" i="6"/>
  <c r="N1540" i="6"/>
  <c r="K1540" i="6"/>
  <c r="J1540" i="6"/>
  <c r="I1540" i="6"/>
  <c r="H1540" i="6"/>
  <c r="G1540" i="6"/>
  <c r="F1540" i="6"/>
  <c r="E1540" i="6"/>
  <c r="D1540" i="6"/>
  <c r="C1540" i="6"/>
  <c r="B1540" i="6"/>
  <c r="R1539" i="6"/>
  <c r="Q1539" i="6"/>
  <c r="P1539" i="6"/>
  <c r="O1539" i="6"/>
  <c r="N1539" i="6"/>
  <c r="K1539" i="6"/>
  <c r="J1539" i="6"/>
  <c r="I1539" i="6"/>
  <c r="H1539" i="6"/>
  <c r="G1539" i="6"/>
  <c r="F1539" i="6"/>
  <c r="E1539" i="6"/>
  <c r="D1539" i="6"/>
  <c r="C1539" i="6"/>
  <c r="B1539" i="6"/>
  <c r="R1538" i="6"/>
  <c r="Q1538" i="6"/>
  <c r="P1538" i="6"/>
  <c r="O1538" i="6"/>
  <c r="N1538" i="6"/>
  <c r="K1538" i="6"/>
  <c r="J1538" i="6"/>
  <c r="I1538" i="6"/>
  <c r="H1538" i="6"/>
  <c r="G1538" i="6"/>
  <c r="F1538" i="6"/>
  <c r="E1538" i="6"/>
  <c r="D1538" i="6"/>
  <c r="C1538" i="6"/>
  <c r="B1538" i="6"/>
  <c r="R1537" i="6"/>
  <c r="Q1537" i="6"/>
  <c r="P1537" i="6"/>
  <c r="O1537" i="6"/>
  <c r="N1537" i="6"/>
  <c r="K1537" i="6"/>
  <c r="J1537" i="6"/>
  <c r="I1537" i="6"/>
  <c r="H1537" i="6"/>
  <c r="G1537" i="6"/>
  <c r="F1537" i="6"/>
  <c r="E1537" i="6"/>
  <c r="D1537" i="6"/>
  <c r="C1537" i="6"/>
  <c r="B1537" i="6"/>
  <c r="R1536" i="6"/>
  <c r="Q1536" i="6"/>
  <c r="P1536" i="6"/>
  <c r="O1536" i="6"/>
  <c r="N1536" i="6"/>
  <c r="K1536" i="6"/>
  <c r="J1536" i="6"/>
  <c r="I1536" i="6"/>
  <c r="H1536" i="6"/>
  <c r="G1536" i="6"/>
  <c r="F1536" i="6"/>
  <c r="E1536" i="6"/>
  <c r="D1536" i="6"/>
  <c r="C1536" i="6"/>
  <c r="B1536" i="6"/>
  <c r="R1535" i="6"/>
  <c r="Q1535" i="6"/>
  <c r="P1535" i="6"/>
  <c r="O1535" i="6"/>
  <c r="N1535" i="6"/>
  <c r="K1535" i="6"/>
  <c r="J1535" i="6"/>
  <c r="I1535" i="6"/>
  <c r="H1535" i="6"/>
  <c r="G1535" i="6"/>
  <c r="F1535" i="6"/>
  <c r="E1535" i="6"/>
  <c r="D1535" i="6"/>
  <c r="C1535" i="6"/>
  <c r="B1535" i="6"/>
  <c r="R1534" i="6"/>
  <c r="Q1534" i="6"/>
  <c r="P1534" i="6"/>
  <c r="O1534" i="6"/>
  <c r="N1534" i="6"/>
  <c r="K1534" i="6"/>
  <c r="J1534" i="6"/>
  <c r="I1534" i="6"/>
  <c r="H1534" i="6"/>
  <c r="G1534" i="6"/>
  <c r="F1534" i="6"/>
  <c r="E1534" i="6"/>
  <c r="D1534" i="6"/>
  <c r="C1534" i="6"/>
  <c r="B1534" i="6"/>
  <c r="R1533" i="6"/>
  <c r="Q1533" i="6"/>
  <c r="P1533" i="6"/>
  <c r="O1533" i="6"/>
  <c r="N1533" i="6"/>
  <c r="K1533" i="6"/>
  <c r="J1533" i="6"/>
  <c r="I1533" i="6"/>
  <c r="H1533" i="6"/>
  <c r="G1533" i="6"/>
  <c r="F1533" i="6"/>
  <c r="E1533" i="6"/>
  <c r="D1533" i="6"/>
  <c r="C1533" i="6"/>
  <c r="B1533" i="6"/>
  <c r="R1532" i="6"/>
  <c r="Q1532" i="6"/>
  <c r="P1532" i="6"/>
  <c r="O1532" i="6"/>
  <c r="N1532" i="6"/>
  <c r="K1532" i="6"/>
  <c r="J1532" i="6"/>
  <c r="I1532" i="6"/>
  <c r="H1532" i="6"/>
  <c r="G1532" i="6"/>
  <c r="F1532" i="6"/>
  <c r="E1532" i="6"/>
  <c r="D1532" i="6"/>
  <c r="C1532" i="6"/>
  <c r="B1532" i="6"/>
  <c r="R1531" i="6"/>
  <c r="Q1531" i="6"/>
  <c r="P1531" i="6"/>
  <c r="O1531" i="6"/>
  <c r="N1531" i="6"/>
  <c r="K1531" i="6"/>
  <c r="J1531" i="6"/>
  <c r="I1531" i="6"/>
  <c r="H1531" i="6"/>
  <c r="G1531" i="6"/>
  <c r="F1531" i="6"/>
  <c r="E1531" i="6"/>
  <c r="D1531" i="6"/>
  <c r="C1531" i="6"/>
  <c r="B1531" i="6"/>
  <c r="R1530" i="6"/>
  <c r="Q1530" i="6"/>
  <c r="P1530" i="6"/>
  <c r="O1530" i="6"/>
  <c r="N1530" i="6"/>
  <c r="K1530" i="6"/>
  <c r="J1530" i="6"/>
  <c r="I1530" i="6"/>
  <c r="H1530" i="6"/>
  <c r="G1530" i="6"/>
  <c r="F1530" i="6"/>
  <c r="E1530" i="6"/>
  <c r="D1530" i="6"/>
  <c r="C1530" i="6"/>
  <c r="B1530" i="6"/>
  <c r="R1529" i="6"/>
  <c r="Q1529" i="6"/>
  <c r="P1529" i="6"/>
  <c r="O1529" i="6"/>
  <c r="N1529" i="6"/>
  <c r="K1529" i="6"/>
  <c r="J1529" i="6"/>
  <c r="I1529" i="6"/>
  <c r="H1529" i="6"/>
  <c r="G1529" i="6"/>
  <c r="F1529" i="6"/>
  <c r="E1529" i="6"/>
  <c r="D1529" i="6"/>
  <c r="C1529" i="6"/>
  <c r="B1529" i="6"/>
  <c r="R1528" i="6"/>
  <c r="Q1528" i="6"/>
  <c r="P1528" i="6"/>
  <c r="O1528" i="6"/>
  <c r="N1528" i="6"/>
  <c r="K1528" i="6"/>
  <c r="J1528" i="6"/>
  <c r="I1528" i="6"/>
  <c r="H1528" i="6"/>
  <c r="G1528" i="6"/>
  <c r="F1528" i="6"/>
  <c r="E1528" i="6"/>
  <c r="D1528" i="6"/>
  <c r="C1528" i="6"/>
  <c r="B1528" i="6"/>
  <c r="R1527" i="6"/>
  <c r="Q1527" i="6"/>
  <c r="P1527" i="6"/>
  <c r="O1527" i="6"/>
  <c r="N1527" i="6"/>
  <c r="K1527" i="6"/>
  <c r="J1527" i="6"/>
  <c r="I1527" i="6"/>
  <c r="H1527" i="6"/>
  <c r="G1527" i="6"/>
  <c r="F1527" i="6"/>
  <c r="E1527" i="6"/>
  <c r="D1527" i="6"/>
  <c r="C1527" i="6"/>
  <c r="B1527" i="6"/>
  <c r="R1526" i="6"/>
  <c r="Q1526" i="6"/>
  <c r="P1526" i="6"/>
  <c r="O1526" i="6"/>
  <c r="N1526" i="6"/>
  <c r="K1526" i="6"/>
  <c r="J1526" i="6"/>
  <c r="I1526" i="6"/>
  <c r="H1526" i="6"/>
  <c r="G1526" i="6"/>
  <c r="F1526" i="6"/>
  <c r="E1526" i="6"/>
  <c r="D1526" i="6"/>
  <c r="C1526" i="6"/>
  <c r="B1526" i="6"/>
  <c r="R1525" i="6"/>
  <c r="Q1525" i="6"/>
  <c r="P1525" i="6"/>
  <c r="O1525" i="6"/>
  <c r="N1525" i="6"/>
  <c r="K1525" i="6"/>
  <c r="J1525" i="6"/>
  <c r="I1525" i="6"/>
  <c r="H1525" i="6"/>
  <c r="G1525" i="6"/>
  <c r="F1525" i="6"/>
  <c r="E1525" i="6"/>
  <c r="D1525" i="6"/>
  <c r="C1525" i="6"/>
  <c r="B1525" i="6"/>
  <c r="R1524" i="6"/>
  <c r="Q1524" i="6"/>
  <c r="P1524" i="6"/>
  <c r="O1524" i="6"/>
  <c r="N1524" i="6"/>
  <c r="K1524" i="6"/>
  <c r="J1524" i="6"/>
  <c r="I1524" i="6"/>
  <c r="H1524" i="6"/>
  <c r="G1524" i="6"/>
  <c r="F1524" i="6"/>
  <c r="E1524" i="6"/>
  <c r="D1524" i="6"/>
  <c r="C1524" i="6"/>
  <c r="B1524" i="6"/>
  <c r="R1523" i="6"/>
  <c r="Q1523" i="6"/>
  <c r="P1523" i="6"/>
  <c r="O1523" i="6"/>
  <c r="N1523" i="6"/>
  <c r="K1523" i="6"/>
  <c r="J1523" i="6"/>
  <c r="I1523" i="6"/>
  <c r="H1523" i="6"/>
  <c r="G1523" i="6"/>
  <c r="F1523" i="6"/>
  <c r="E1523" i="6"/>
  <c r="D1523" i="6"/>
  <c r="C1523" i="6"/>
  <c r="B1523" i="6"/>
  <c r="R1522" i="6"/>
  <c r="Q1522" i="6"/>
  <c r="P1522" i="6"/>
  <c r="O1522" i="6"/>
  <c r="N1522" i="6"/>
  <c r="K1522" i="6"/>
  <c r="J1522" i="6"/>
  <c r="I1522" i="6"/>
  <c r="H1522" i="6"/>
  <c r="G1522" i="6"/>
  <c r="F1522" i="6"/>
  <c r="E1522" i="6"/>
  <c r="D1522" i="6"/>
  <c r="C1522" i="6"/>
  <c r="B1522" i="6"/>
  <c r="R1521" i="6"/>
  <c r="Q1521" i="6"/>
  <c r="P1521" i="6"/>
  <c r="O1521" i="6"/>
  <c r="N1521" i="6"/>
  <c r="K1521" i="6"/>
  <c r="J1521" i="6"/>
  <c r="I1521" i="6"/>
  <c r="H1521" i="6"/>
  <c r="G1521" i="6"/>
  <c r="F1521" i="6"/>
  <c r="E1521" i="6"/>
  <c r="D1521" i="6"/>
  <c r="C1521" i="6"/>
  <c r="B1521" i="6"/>
  <c r="R1520" i="6"/>
  <c r="Q1520" i="6"/>
  <c r="P1520" i="6"/>
  <c r="O1520" i="6"/>
  <c r="N1520" i="6"/>
  <c r="K1520" i="6"/>
  <c r="J1520" i="6"/>
  <c r="I1520" i="6"/>
  <c r="H1520" i="6"/>
  <c r="G1520" i="6"/>
  <c r="F1520" i="6"/>
  <c r="E1520" i="6"/>
  <c r="D1520" i="6"/>
  <c r="C1520" i="6"/>
  <c r="B1520" i="6"/>
  <c r="R1519" i="6"/>
  <c r="Q1519" i="6"/>
  <c r="P1519" i="6"/>
  <c r="O1519" i="6"/>
  <c r="N1519" i="6"/>
  <c r="K1519" i="6"/>
  <c r="J1519" i="6"/>
  <c r="I1519" i="6"/>
  <c r="H1519" i="6"/>
  <c r="G1519" i="6"/>
  <c r="F1519" i="6"/>
  <c r="E1519" i="6"/>
  <c r="D1519" i="6"/>
  <c r="C1519" i="6"/>
  <c r="B1519" i="6"/>
  <c r="R1518" i="6"/>
  <c r="Q1518" i="6"/>
  <c r="P1518" i="6"/>
  <c r="O1518" i="6"/>
  <c r="N1518" i="6"/>
  <c r="K1518" i="6"/>
  <c r="J1518" i="6"/>
  <c r="I1518" i="6"/>
  <c r="H1518" i="6"/>
  <c r="G1518" i="6"/>
  <c r="F1518" i="6"/>
  <c r="E1518" i="6"/>
  <c r="D1518" i="6"/>
  <c r="C1518" i="6"/>
  <c r="B1518" i="6"/>
  <c r="R1517" i="6"/>
  <c r="Q1517" i="6"/>
  <c r="P1517" i="6"/>
  <c r="O1517" i="6"/>
  <c r="N1517" i="6"/>
  <c r="K1517" i="6"/>
  <c r="J1517" i="6"/>
  <c r="I1517" i="6"/>
  <c r="H1517" i="6"/>
  <c r="G1517" i="6"/>
  <c r="F1517" i="6"/>
  <c r="E1517" i="6"/>
  <c r="D1517" i="6"/>
  <c r="C1517" i="6"/>
  <c r="B1517" i="6"/>
  <c r="R1516" i="6"/>
  <c r="Q1516" i="6"/>
  <c r="P1516" i="6"/>
  <c r="O1516" i="6"/>
  <c r="N1516" i="6"/>
  <c r="K1516" i="6"/>
  <c r="J1516" i="6"/>
  <c r="I1516" i="6"/>
  <c r="H1516" i="6"/>
  <c r="G1516" i="6"/>
  <c r="F1516" i="6"/>
  <c r="E1516" i="6"/>
  <c r="D1516" i="6"/>
  <c r="C1516" i="6"/>
  <c r="B1516" i="6"/>
  <c r="R1515" i="6"/>
  <c r="Q1515" i="6"/>
  <c r="P1515" i="6"/>
  <c r="O1515" i="6"/>
  <c r="N1515" i="6"/>
  <c r="K1515" i="6"/>
  <c r="J1515" i="6"/>
  <c r="I1515" i="6"/>
  <c r="H1515" i="6"/>
  <c r="G1515" i="6"/>
  <c r="F1515" i="6"/>
  <c r="E1515" i="6"/>
  <c r="D1515" i="6"/>
  <c r="C1515" i="6"/>
  <c r="B1515" i="6"/>
  <c r="R1514" i="6"/>
  <c r="Q1514" i="6"/>
  <c r="P1514" i="6"/>
  <c r="O1514" i="6"/>
  <c r="N1514" i="6"/>
  <c r="K1514" i="6"/>
  <c r="J1514" i="6"/>
  <c r="I1514" i="6"/>
  <c r="H1514" i="6"/>
  <c r="G1514" i="6"/>
  <c r="F1514" i="6"/>
  <c r="E1514" i="6"/>
  <c r="D1514" i="6"/>
  <c r="C1514" i="6"/>
  <c r="B1514" i="6"/>
  <c r="R1513" i="6"/>
  <c r="Q1513" i="6"/>
  <c r="P1513" i="6"/>
  <c r="O1513" i="6"/>
  <c r="N1513" i="6"/>
  <c r="K1513" i="6"/>
  <c r="J1513" i="6"/>
  <c r="I1513" i="6"/>
  <c r="H1513" i="6"/>
  <c r="G1513" i="6"/>
  <c r="F1513" i="6"/>
  <c r="E1513" i="6"/>
  <c r="D1513" i="6"/>
  <c r="C1513" i="6"/>
  <c r="B1513" i="6"/>
  <c r="R1512" i="6"/>
  <c r="Q1512" i="6"/>
  <c r="P1512" i="6"/>
  <c r="O1512" i="6"/>
  <c r="N1512" i="6"/>
  <c r="K1512" i="6"/>
  <c r="J1512" i="6"/>
  <c r="I1512" i="6"/>
  <c r="H1512" i="6"/>
  <c r="G1512" i="6"/>
  <c r="F1512" i="6"/>
  <c r="E1512" i="6"/>
  <c r="D1512" i="6"/>
  <c r="C1512" i="6"/>
  <c r="B1512" i="6"/>
  <c r="R1511" i="6"/>
  <c r="Q1511" i="6"/>
  <c r="P1511" i="6"/>
  <c r="O1511" i="6"/>
  <c r="N1511" i="6"/>
  <c r="K1511" i="6"/>
  <c r="J1511" i="6"/>
  <c r="I1511" i="6"/>
  <c r="H1511" i="6"/>
  <c r="G1511" i="6"/>
  <c r="F1511" i="6"/>
  <c r="E1511" i="6"/>
  <c r="D1511" i="6"/>
  <c r="C1511" i="6"/>
  <c r="B1511" i="6"/>
  <c r="R1510" i="6"/>
  <c r="Q1510" i="6"/>
  <c r="P1510" i="6"/>
  <c r="O1510" i="6"/>
  <c r="N1510" i="6"/>
  <c r="K1510" i="6"/>
  <c r="J1510" i="6"/>
  <c r="I1510" i="6"/>
  <c r="H1510" i="6"/>
  <c r="G1510" i="6"/>
  <c r="F1510" i="6"/>
  <c r="E1510" i="6"/>
  <c r="D1510" i="6"/>
  <c r="C1510" i="6"/>
  <c r="B1510" i="6"/>
  <c r="R1509" i="6"/>
  <c r="Q1509" i="6"/>
  <c r="P1509" i="6"/>
  <c r="O1509" i="6"/>
  <c r="N1509" i="6"/>
  <c r="K1509" i="6"/>
  <c r="J1509" i="6"/>
  <c r="I1509" i="6"/>
  <c r="H1509" i="6"/>
  <c r="G1509" i="6"/>
  <c r="F1509" i="6"/>
  <c r="E1509" i="6"/>
  <c r="D1509" i="6"/>
  <c r="C1509" i="6"/>
  <c r="B1509" i="6"/>
  <c r="R1508" i="6"/>
  <c r="Q1508" i="6"/>
  <c r="P1508" i="6"/>
  <c r="O1508" i="6"/>
  <c r="N1508" i="6"/>
  <c r="K1508" i="6"/>
  <c r="J1508" i="6"/>
  <c r="I1508" i="6"/>
  <c r="H1508" i="6"/>
  <c r="G1508" i="6"/>
  <c r="F1508" i="6"/>
  <c r="E1508" i="6"/>
  <c r="D1508" i="6"/>
  <c r="C1508" i="6"/>
  <c r="B1508" i="6"/>
  <c r="R1507" i="6"/>
  <c r="Q1507" i="6"/>
  <c r="P1507" i="6"/>
  <c r="O1507" i="6"/>
  <c r="N1507" i="6"/>
  <c r="K1507" i="6"/>
  <c r="J1507" i="6"/>
  <c r="I1507" i="6"/>
  <c r="H1507" i="6"/>
  <c r="G1507" i="6"/>
  <c r="F1507" i="6"/>
  <c r="E1507" i="6"/>
  <c r="D1507" i="6"/>
  <c r="C1507" i="6"/>
  <c r="B1507" i="6"/>
  <c r="R1506" i="6"/>
  <c r="Q1506" i="6"/>
  <c r="P1506" i="6"/>
  <c r="O1506" i="6"/>
  <c r="N1506" i="6"/>
  <c r="K1506" i="6"/>
  <c r="J1506" i="6"/>
  <c r="I1506" i="6"/>
  <c r="H1506" i="6"/>
  <c r="G1506" i="6"/>
  <c r="F1506" i="6"/>
  <c r="E1506" i="6"/>
  <c r="D1506" i="6"/>
  <c r="C1506" i="6"/>
  <c r="B1506" i="6"/>
  <c r="R1505" i="6"/>
  <c r="Q1505" i="6"/>
  <c r="P1505" i="6"/>
  <c r="O1505" i="6"/>
  <c r="N1505" i="6"/>
  <c r="K1505" i="6"/>
  <c r="J1505" i="6"/>
  <c r="I1505" i="6"/>
  <c r="H1505" i="6"/>
  <c r="G1505" i="6"/>
  <c r="F1505" i="6"/>
  <c r="E1505" i="6"/>
  <c r="D1505" i="6"/>
  <c r="C1505" i="6"/>
  <c r="B1505" i="6"/>
  <c r="R1504" i="6"/>
  <c r="Q1504" i="6"/>
  <c r="P1504" i="6"/>
  <c r="O1504" i="6"/>
  <c r="N1504" i="6"/>
  <c r="K1504" i="6"/>
  <c r="J1504" i="6"/>
  <c r="I1504" i="6"/>
  <c r="H1504" i="6"/>
  <c r="G1504" i="6"/>
  <c r="F1504" i="6"/>
  <c r="E1504" i="6"/>
  <c r="D1504" i="6"/>
  <c r="C1504" i="6"/>
  <c r="B1504" i="6"/>
  <c r="R1503" i="6"/>
  <c r="Q1503" i="6"/>
  <c r="P1503" i="6"/>
  <c r="O1503" i="6"/>
  <c r="N1503" i="6"/>
  <c r="K1503" i="6"/>
  <c r="J1503" i="6"/>
  <c r="I1503" i="6"/>
  <c r="H1503" i="6"/>
  <c r="G1503" i="6"/>
  <c r="F1503" i="6"/>
  <c r="E1503" i="6"/>
  <c r="D1503" i="6"/>
  <c r="C1503" i="6"/>
  <c r="B1503" i="6"/>
  <c r="R1502" i="6"/>
  <c r="Q1502" i="6"/>
  <c r="P1502" i="6"/>
  <c r="O1502" i="6"/>
  <c r="N1502" i="6"/>
  <c r="K1502" i="6"/>
  <c r="J1502" i="6"/>
  <c r="I1502" i="6"/>
  <c r="H1502" i="6"/>
  <c r="G1502" i="6"/>
  <c r="F1502" i="6"/>
  <c r="E1502" i="6"/>
  <c r="D1502" i="6"/>
  <c r="C1502" i="6"/>
  <c r="B1502" i="6"/>
  <c r="R1501" i="6"/>
  <c r="Q1501" i="6"/>
  <c r="P1501" i="6"/>
  <c r="O1501" i="6"/>
  <c r="N1501" i="6"/>
  <c r="K1501" i="6"/>
  <c r="J1501" i="6"/>
  <c r="I1501" i="6"/>
  <c r="H1501" i="6"/>
  <c r="G1501" i="6"/>
  <c r="F1501" i="6"/>
  <c r="E1501" i="6"/>
  <c r="D1501" i="6"/>
  <c r="C1501" i="6"/>
  <c r="B1501" i="6"/>
  <c r="R1500" i="6"/>
  <c r="Q1500" i="6"/>
  <c r="P1500" i="6"/>
  <c r="O1500" i="6"/>
  <c r="N1500" i="6"/>
  <c r="K1500" i="6"/>
  <c r="J1500" i="6"/>
  <c r="I1500" i="6"/>
  <c r="H1500" i="6"/>
  <c r="G1500" i="6"/>
  <c r="F1500" i="6"/>
  <c r="E1500" i="6"/>
  <c r="D1500" i="6"/>
  <c r="C1500" i="6"/>
  <c r="B1500" i="6"/>
  <c r="R1499" i="6"/>
  <c r="Q1499" i="6"/>
  <c r="P1499" i="6"/>
  <c r="O1499" i="6"/>
  <c r="N1499" i="6"/>
  <c r="K1499" i="6"/>
  <c r="J1499" i="6"/>
  <c r="I1499" i="6"/>
  <c r="H1499" i="6"/>
  <c r="G1499" i="6"/>
  <c r="F1499" i="6"/>
  <c r="E1499" i="6"/>
  <c r="D1499" i="6"/>
  <c r="C1499" i="6"/>
  <c r="B1499" i="6"/>
  <c r="R1498" i="6"/>
  <c r="Q1498" i="6"/>
  <c r="P1498" i="6"/>
  <c r="O1498" i="6"/>
  <c r="N1498" i="6"/>
  <c r="K1498" i="6"/>
  <c r="J1498" i="6"/>
  <c r="I1498" i="6"/>
  <c r="H1498" i="6"/>
  <c r="G1498" i="6"/>
  <c r="F1498" i="6"/>
  <c r="E1498" i="6"/>
  <c r="D1498" i="6"/>
  <c r="C1498" i="6"/>
  <c r="B1498" i="6"/>
  <c r="R1497" i="6"/>
  <c r="Q1497" i="6"/>
  <c r="P1497" i="6"/>
  <c r="O1497" i="6"/>
  <c r="N1497" i="6"/>
  <c r="K1497" i="6"/>
  <c r="J1497" i="6"/>
  <c r="I1497" i="6"/>
  <c r="H1497" i="6"/>
  <c r="G1497" i="6"/>
  <c r="F1497" i="6"/>
  <c r="E1497" i="6"/>
  <c r="D1497" i="6"/>
  <c r="C1497" i="6"/>
  <c r="B1497" i="6"/>
  <c r="R1496" i="6"/>
  <c r="Q1496" i="6"/>
  <c r="P1496" i="6"/>
  <c r="O1496" i="6"/>
  <c r="N1496" i="6"/>
  <c r="K1496" i="6"/>
  <c r="J1496" i="6"/>
  <c r="I1496" i="6"/>
  <c r="H1496" i="6"/>
  <c r="G1496" i="6"/>
  <c r="F1496" i="6"/>
  <c r="E1496" i="6"/>
  <c r="D1496" i="6"/>
  <c r="C1496" i="6"/>
  <c r="B1496" i="6"/>
  <c r="R1495" i="6"/>
  <c r="Q1495" i="6"/>
  <c r="P1495" i="6"/>
  <c r="O1495" i="6"/>
  <c r="N1495" i="6"/>
  <c r="K1495" i="6"/>
  <c r="J1495" i="6"/>
  <c r="I1495" i="6"/>
  <c r="H1495" i="6"/>
  <c r="G1495" i="6"/>
  <c r="F1495" i="6"/>
  <c r="E1495" i="6"/>
  <c r="D1495" i="6"/>
  <c r="C1495" i="6"/>
  <c r="B1495" i="6"/>
  <c r="R1494" i="6"/>
  <c r="Q1494" i="6"/>
  <c r="P1494" i="6"/>
  <c r="O1494" i="6"/>
  <c r="N1494" i="6"/>
  <c r="K1494" i="6"/>
  <c r="J1494" i="6"/>
  <c r="I1494" i="6"/>
  <c r="H1494" i="6"/>
  <c r="G1494" i="6"/>
  <c r="F1494" i="6"/>
  <c r="E1494" i="6"/>
  <c r="D1494" i="6"/>
  <c r="C1494" i="6"/>
  <c r="B1494" i="6"/>
  <c r="R1493" i="6"/>
  <c r="Q1493" i="6"/>
  <c r="P1493" i="6"/>
  <c r="O1493" i="6"/>
  <c r="N1493" i="6"/>
  <c r="K1493" i="6"/>
  <c r="J1493" i="6"/>
  <c r="I1493" i="6"/>
  <c r="H1493" i="6"/>
  <c r="G1493" i="6"/>
  <c r="F1493" i="6"/>
  <c r="E1493" i="6"/>
  <c r="D1493" i="6"/>
  <c r="C1493" i="6"/>
  <c r="B1493" i="6"/>
  <c r="R1492" i="6"/>
  <c r="Q1492" i="6"/>
  <c r="P1492" i="6"/>
  <c r="O1492" i="6"/>
  <c r="N1492" i="6"/>
  <c r="K1492" i="6"/>
  <c r="J1492" i="6"/>
  <c r="I1492" i="6"/>
  <c r="H1492" i="6"/>
  <c r="G1492" i="6"/>
  <c r="F1492" i="6"/>
  <c r="E1492" i="6"/>
  <c r="D1492" i="6"/>
  <c r="C1492" i="6"/>
  <c r="B1492" i="6"/>
  <c r="R1491" i="6"/>
  <c r="Q1491" i="6"/>
  <c r="P1491" i="6"/>
  <c r="O1491" i="6"/>
  <c r="N1491" i="6"/>
  <c r="K1491" i="6"/>
  <c r="J1491" i="6"/>
  <c r="I1491" i="6"/>
  <c r="H1491" i="6"/>
  <c r="G1491" i="6"/>
  <c r="F1491" i="6"/>
  <c r="E1491" i="6"/>
  <c r="D1491" i="6"/>
  <c r="C1491" i="6"/>
  <c r="B1491" i="6"/>
  <c r="R1490" i="6"/>
  <c r="Q1490" i="6"/>
  <c r="P1490" i="6"/>
  <c r="O1490" i="6"/>
  <c r="N1490" i="6"/>
  <c r="K1490" i="6"/>
  <c r="J1490" i="6"/>
  <c r="I1490" i="6"/>
  <c r="H1490" i="6"/>
  <c r="G1490" i="6"/>
  <c r="F1490" i="6"/>
  <c r="E1490" i="6"/>
  <c r="D1490" i="6"/>
  <c r="C1490" i="6"/>
  <c r="B1490" i="6"/>
  <c r="R1489" i="6"/>
  <c r="Q1489" i="6"/>
  <c r="P1489" i="6"/>
  <c r="O1489" i="6"/>
  <c r="N1489" i="6"/>
  <c r="K1489" i="6"/>
  <c r="J1489" i="6"/>
  <c r="I1489" i="6"/>
  <c r="H1489" i="6"/>
  <c r="G1489" i="6"/>
  <c r="F1489" i="6"/>
  <c r="E1489" i="6"/>
  <c r="D1489" i="6"/>
  <c r="C1489" i="6"/>
  <c r="B1489" i="6"/>
  <c r="R1488" i="6"/>
  <c r="Q1488" i="6"/>
  <c r="P1488" i="6"/>
  <c r="O1488" i="6"/>
  <c r="N1488" i="6"/>
  <c r="K1488" i="6"/>
  <c r="J1488" i="6"/>
  <c r="I1488" i="6"/>
  <c r="H1488" i="6"/>
  <c r="G1488" i="6"/>
  <c r="F1488" i="6"/>
  <c r="E1488" i="6"/>
  <c r="D1488" i="6"/>
  <c r="C1488" i="6"/>
  <c r="B1488" i="6"/>
  <c r="R1487" i="6"/>
  <c r="Q1487" i="6"/>
  <c r="P1487" i="6"/>
  <c r="O1487" i="6"/>
  <c r="N1487" i="6"/>
  <c r="K1487" i="6"/>
  <c r="J1487" i="6"/>
  <c r="I1487" i="6"/>
  <c r="H1487" i="6"/>
  <c r="G1487" i="6"/>
  <c r="F1487" i="6"/>
  <c r="E1487" i="6"/>
  <c r="D1487" i="6"/>
  <c r="C1487" i="6"/>
  <c r="B1487" i="6"/>
  <c r="R1486" i="6"/>
  <c r="Q1486" i="6"/>
  <c r="P1486" i="6"/>
  <c r="O1486" i="6"/>
  <c r="N1486" i="6"/>
  <c r="K1486" i="6"/>
  <c r="J1486" i="6"/>
  <c r="I1486" i="6"/>
  <c r="H1486" i="6"/>
  <c r="G1486" i="6"/>
  <c r="F1486" i="6"/>
  <c r="E1486" i="6"/>
  <c r="D1486" i="6"/>
  <c r="C1486" i="6"/>
  <c r="B1486" i="6"/>
  <c r="R1485" i="6"/>
  <c r="Q1485" i="6"/>
  <c r="P1485" i="6"/>
  <c r="O1485" i="6"/>
  <c r="N1485" i="6"/>
  <c r="K1485" i="6"/>
  <c r="J1485" i="6"/>
  <c r="I1485" i="6"/>
  <c r="H1485" i="6"/>
  <c r="G1485" i="6"/>
  <c r="F1485" i="6"/>
  <c r="E1485" i="6"/>
  <c r="D1485" i="6"/>
  <c r="C1485" i="6"/>
  <c r="B1485" i="6"/>
  <c r="R1484" i="6"/>
  <c r="Q1484" i="6"/>
  <c r="P1484" i="6"/>
  <c r="O1484" i="6"/>
  <c r="N1484" i="6"/>
  <c r="K1484" i="6"/>
  <c r="J1484" i="6"/>
  <c r="I1484" i="6"/>
  <c r="H1484" i="6"/>
  <c r="G1484" i="6"/>
  <c r="F1484" i="6"/>
  <c r="E1484" i="6"/>
  <c r="D1484" i="6"/>
  <c r="C1484" i="6"/>
  <c r="B1484" i="6"/>
  <c r="R1483" i="6"/>
  <c r="Q1483" i="6"/>
  <c r="P1483" i="6"/>
  <c r="O1483" i="6"/>
  <c r="N1483" i="6"/>
  <c r="K1483" i="6"/>
  <c r="J1483" i="6"/>
  <c r="I1483" i="6"/>
  <c r="H1483" i="6"/>
  <c r="G1483" i="6"/>
  <c r="F1483" i="6"/>
  <c r="E1483" i="6"/>
  <c r="D1483" i="6"/>
  <c r="C1483" i="6"/>
  <c r="B1483" i="6"/>
  <c r="R1482" i="6"/>
  <c r="Q1482" i="6"/>
  <c r="P1482" i="6"/>
  <c r="O1482" i="6"/>
  <c r="N1482" i="6"/>
  <c r="K1482" i="6"/>
  <c r="J1482" i="6"/>
  <c r="I1482" i="6"/>
  <c r="H1482" i="6"/>
  <c r="G1482" i="6"/>
  <c r="F1482" i="6"/>
  <c r="E1482" i="6"/>
  <c r="D1482" i="6"/>
  <c r="C1482" i="6"/>
  <c r="B1482" i="6"/>
  <c r="R1481" i="6"/>
  <c r="Q1481" i="6"/>
  <c r="P1481" i="6"/>
  <c r="O1481" i="6"/>
  <c r="N1481" i="6"/>
  <c r="K1481" i="6"/>
  <c r="J1481" i="6"/>
  <c r="I1481" i="6"/>
  <c r="H1481" i="6"/>
  <c r="G1481" i="6"/>
  <c r="F1481" i="6"/>
  <c r="E1481" i="6"/>
  <c r="D1481" i="6"/>
  <c r="C1481" i="6"/>
  <c r="B1481" i="6"/>
  <c r="R1480" i="6"/>
  <c r="Q1480" i="6"/>
  <c r="P1480" i="6"/>
  <c r="O1480" i="6"/>
  <c r="N1480" i="6"/>
  <c r="K1480" i="6"/>
  <c r="J1480" i="6"/>
  <c r="I1480" i="6"/>
  <c r="H1480" i="6"/>
  <c r="G1480" i="6"/>
  <c r="F1480" i="6"/>
  <c r="E1480" i="6"/>
  <c r="D1480" i="6"/>
  <c r="C1480" i="6"/>
  <c r="B1480" i="6"/>
  <c r="R1479" i="6"/>
  <c r="Q1479" i="6"/>
  <c r="P1479" i="6"/>
  <c r="O1479" i="6"/>
  <c r="N1479" i="6"/>
  <c r="K1479" i="6"/>
  <c r="J1479" i="6"/>
  <c r="I1479" i="6"/>
  <c r="H1479" i="6"/>
  <c r="G1479" i="6"/>
  <c r="F1479" i="6"/>
  <c r="E1479" i="6"/>
  <c r="D1479" i="6"/>
  <c r="C1479" i="6"/>
  <c r="B1479" i="6"/>
  <c r="R1478" i="6"/>
  <c r="Q1478" i="6"/>
  <c r="P1478" i="6"/>
  <c r="O1478" i="6"/>
  <c r="N1478" i="6"/>
  <c r="K1478" i="6"/>
  <c r="J1478" i="6"/>
  <c r="I1478" i="6"/>
  <c r="H1478" i="6"/>
  <c r="G1478" i="6"/>
  <c r="F1478" i="6"/>
  <c r="E1478" i="6"/>
  <c r="D1478" i="6"/>
  <c r="C1478" i="6"/>
  <c r="B1478" i="6"/>
  <c r="R1477" i="6"/>
  <c r="Q1477" i="6"/>
  <c r="P1477" i="6"/>
  <c r="O1477" i="6"/>
  <c r="N1477" i="6"/>
  <c r="K1477" i="6"/>
  <c r="J1477" i="6"/>
  <c r="I1477" i="6"/>
  <c r="H1477" i="6"/>
  <c r="G1477" i="6"/>
  <c r="F1477" i="6"/>
  <c r="E1477" i="6"/>
  <c r="D1477" i="6"/>
  <c r="C1477" i="6"/>
  <c r="B1477" i="6"/>
  <c r="R1476" i="6"/>
  <c r="Q1476" i="6"/>
  <c r="P1476" i="6"/>
  <c r="O1476" i="6"/>
  <c r="N1476" i="6"/>
  <c r="K1476" i="6"/>
  <c r="J1476" i="6"/>
  <c r="I1476" i="6"/>
  <c r="H1476" i="6"/>
  <c r="G1476" i="6"/>
  <c r="F1476" i="6"/>
  <c r="E1476" i="6"/>
  <c r="D1476" i="6"/>
  <c r="C1476" i="6"/>
  <c r="B1476" i="6"/>
  <c r="R1475" i="6"/>
  <c r="Q1475" i="6"/>
  <c r="P1475" i="6"/>
  <c r="O1475" i="6"/>
  <c r="N1475" i="6"/>
  <c r="K1475" i="6"/>
  <c r="J1475" i="6"/>
  <c r="I1475" i="6"/>
  <c r="H1475" i="6"/>
  <c r="G1475" i="6"/>
  <c r="F1475" i="6"/>
  <c r="E1475" i="6"/>
  <c r="D1475" i="6"/>
  <c r="C1475" i="6"/>
  <c r="B1475" i="6"/>
  <c r="R1474" i="6"/>
  <c r="Q1474" i="6"/>
  <c r="P1474" i="6"/>
  <c r="O1474" i="6"/>
  <c r="N1474" i="6"/>
  <c r="K1474" i="6"/>
  <c r="J1474" i="6"/>
  <c r="I1474" i="6"/>
  <c r="H1474" i="6"/>
  <c r="G1474" i="6"/>
  <c r="F1474" i="6"/>
  <c r="E1474" i="6"/>
  <c r="D1474" i="6"/>
  <c r="C1474" i="6"/>
  <c r="B1474" i="6"/>
  <c r="R1473" i="6"/>
  <c r="Q1473" i="6"/>
  <c r="P1473" i="6"/>
  <c r="O1473" i="6"/>
  <c r="N1473" i="6"/>
  <c r="K1473" i="6"/>
  <c r="J1473" i="6"/>
  <c r="I1473" i="6"/>
  <c r="H1473" i="6"/>
  <c r="G1473" i="6"/>
  <c r="F1473" i="6"/>
  <c r="E1473" i="6"/>
  <c r="D1473" i="6"/>
  <c r="C1473" i="6"/>
  <c r="B1473" i="6"/>
  <c r="R1472" i="6"/>
  <c r="Q1472" i="6"/>
  <c r="P1472" i="6"/>
  <c r="O1472" i="6"/>
  <c r="N1472" i="6"/>
  <c r="K1472" i="6"/>
  <c r="J1472" i="6"/>
  <c r="I1472" i="6"/>
  <c r="H1472" i="6"/>
  <c r="G1472" i="6"/>
  <c r="F1472" i="6"/>
  <c r="E1472" i="6"/>
  <c r="D1472" i="6"/>
  <c r="C1472" i="6"/>
  <c r="B1472" i="6"/>
  <c r="R1471" i="6"/>
  <c r="Q1471" i="6"/>
  <c r="P1471" i="6"/>
  <c r="O1471" i="6"/>
  <c r="N1471" i="6"/>
  <c r="K1471" i="6"/>
  <c r="J1471" i="6"/>
  <c r="I1471" i="6"/>
  <c r="H1471" i="6"/>
  <c r="G1471" i="6"/>
  <c r="F1471" i="6"/>
  <c r="E1471" i="6"/>
  <c r="D1471" i="6"/>
  <c r="C1471" i="6"/>
  <c r="B1471" i="6"/>
  <c r="R1470" i="6"/>
  <c r="Q1470" i="6"/>
  <c r="P1470" i="6"/>
  <c r="O1470" i="6"/>
  <c r="N1470" i="6"/>
  <c r="K1470" i="6"/>
  <c r="J1470" i="6"/>
  <c r="I1470" i="6"/>
  <c r="H1470" i="6"/>
  <c r="G1470" i="6"/>
  <c r="F1470" i="6"/>
  <c r="E1470" i="6"/>
  <c r="D1470" i="6"/>
  <c r="C1470" i="6"/>
  <c r="B1470" i="6"/>
  <c r="R1469" i="6"/>
  <c r="Q1469" i="6"/>
  <c r="P1469" i="6"/>
  <c r="O1469" i="6"/>
  <c r="N1469" i="6"/>
  <c r="K1469" i="6"/>
  <c r="J1469" i="6"/>
  <c r="I1469" i="6"/>
  <c r="H1469" i="6"/>
  <c r="G1469" i="6"/>
  <c r="F1469" i="6"/>
  <c r="E1469" i="6"/>
  <c r="D1469" i="6"/>
  <c r="C1469" i="6"/>
  <c r="B1469" i="6"/>
  <c r="R1468" i="6"/>
  <c r="Q1468" i="6"/>
  <c r="P1468" i="6"/>
  <c r="O1468" i="6"/>
  <c r="N1468" i="6"/>
  <c r="K1468" i="6"/>
  <c r="J1468" i="6"/>
  <c r="I1468" i="6"/>
  <c r="H1468" i="6"/>
  <c r="G1468" i="6"/>
  <c r="F1468" i="6"/>
  <c r="E1468" i="6"/>
  <c r="D1468" i="6"/>
  <c r="C1468" i="6"/>
  <c r="B1468" i="6"/>
  <c r="R1467" i="6"/>
  <c r="Q1467" i="6"/>
  <c r="P1467" i="6"/>
  <c r="O1467" i="6"/>
  <c r="N1467" i="6"/>
  <c r="K1467" i="6"/>
  <c r="J1467" i="6"/>
  <c r="I1467" i="6"/>
  <c r="H1467" i="6"/>
  <c r="G1467" i="6"/>
  <c r="F1467" i="6"/>
  <c r="E1467" i="6"/>
  <c r="D1467" i="6"/>
  <c r="C1467" i="6"/>
  <c r="B1467" i="6"/>
  <c r="R1466" i="6"/>
  <c r="Q1466" i="6"/>
  <c r="P1466" i="6"/>
  <c r="O1466" i="6"/>
  <c r="N1466" i="6"/>
  <c r="K1466" i="6"/>
  <c r="J1466" i="6"/>
  <c r="I1466" i="6"/>
  <c r="H1466" i="6"/>
  <c r="G1466" i="6"/>
  <c r="F1466" i="6"/>
  <c r="E1466" i="6"/>
  <c r="D1466" i="6"/>
  <c r="C1466" i="6"/>
  <c r="B1466" i="6"/>
  <c r="R1465" i="6"/>
  <c r="Q1465" i="6"/>
  <c r="P1465" i="6"/>
  <c r="O1465" i="6"/>
  <c r="N1465" i="6"/>
  <c r="K1465" i="6"/>
  <c r="J1465" i="6"/>
  <c r="I1465" i="6"/>
  <c r="H1465" i="6"/>
  <c r="G1465" i="6"/>
  <c r="F1465" i="6"/>
  <c r="E1465" i="6"/>
  <c r="D1465" i="6"/>
  <c r="C1465" i="6"/>
  <c r="B1465" i="6"/>
  <c r="R1464" i="6"/>
  <c r="Q1464" i="6"/>
  <c r="P1464" i="6"/>
  <c r="O1464" i="6"/>
  <c r="N1464" i="6"/>
  <c r="K1464" i="6"/>
  <c r="J1464" i="6"/>
  <c r="I1464" i="6"/>
  <c r="H1464" i="6"/>
  <c r="G1464" i="6"/>
  <c r="F1464" i="6"/>
  <c r="E1464" i="6"/>
  <c r="D1464" i="6"/>
  <c r="C1464" i="6"/>
  <c r="B1464" i="6"/>
  <c r="R1463" i="6"/>
  <c r="Q1463" i="6"/>
  <c r="P1463" i="6"/>
  <c r="O1463" i="6"/>
  <c r="N1463" i="6"/>
  <c r="K1463" i="6"/>
  <c r="J1463" i="6"/>
  <c r="I1463" i="6"/>
  <c r="H1463" i="6"/>
  <c r="G1463" i="6"/>
  <c r="F1463" i="6"/>
  <c r="E1463" i="6"/>
  <c r="D1463" i="6"/>
  <c r="C1463" i="6"/>
  <c r="B1463" i="6"/>
  <c r="R1462" i="6"/>
  <c r="Q1462" i="6"/>
  <c r="P1462" i="6"/>
  <c r="O1462" i="6"/>
  <c r="N1462" i="6"/>
  <c r="K1462" i="6"/>
  <c r="J1462" i="6"/>
  <c r="I1462" i="6"/>
  <c r="H1462" i="6"/>
  <c r="G1462" i="6"/>
  <c r="F1462" i="6"/>
  <c r="E1462" i="6"/>
  <c r="D1462" i="6"/>
  <c r="C1462" i="6"/>
  <c r="B1462" i="6"/>
  <c r="R1461" i="6"/>
  <c r="Q1461" i="6"/>
  <c r="P1461" i="6"/>
  <c r="O1461" i="6"/>
  <c r="N1461" i="6"/>
  <c r="K1461" i="6"/>
  <c r="J1461" i="6"/>
  <c r="I1461" i="6"/>
  <c r="H1461" i="6"/>
  <c r="G1461" i="6"/>
  <c r="F1461" i="6"/>
  <c r="E1461" i="6"/>
  <c r="D1461" i="6"/>
  <c r="C1461" i="6"/>
  <c r="B1461" i="6"/>
  <c r="R1460" i="6"/>
  <c r="Q1460" i="6"/>
  <c r="P1460" i="6"/>
  <c r="O1460" i="6"/>
  <c r="N1460" i="6"/>
  <c r="K1460" i="6"/>
  <c r="J1460" i="6"/>
  <c r="I1460" i="6"/>
  <c r="H1460" i="6"/>
  <c r="G1460" i="6"/>
  <c r="F1460" i="6"/>
  <c r="E1460" i="6"/>
  <c r="D1460" i="6"/>
  <c r="C1460" i="6"/>
  <c r="B1460" i="6"/>
  <c r="R1459" i="6"/>
  <c r="Q1459" i="6"/>
  <c r="P1459" i="6"/>
  <c r="O1459" i="6"/>
  <c r="N1459" i="6"/>
  <c r="K1459" i="6"/>
  <c r="J1459" i="6"/>
  <c r="I1459" i="6"/>
  <c r="H1459" i="6"/>
  <c r="G1459" i="6"/>
  <c r="F1459" i="6"/>
  <c r="E1459" i="6"/>
  <c r="D1459" i="6"/>
  <c r="C1459" i="6"/>
  <c r="B1459" i="6"/>
  <c r="R1458" i="6"/>
  <c r="Q1458" i="6"/>
  <c r="P1458" i="6"/>
  <c r="O1458" i="6"/>
  <c r="N1458" i="6"/>
  <c r="K1458" i="6"/>
  <c r="J1458" i="6"/>
  <c r="I1458" i="6"/>
  <c r="H1458" i="6"/>
  <c r="G1458" i="6"/>
  <c r="F1458" i="6"/>
  <c r="E1458" i="6"/>
  <c r="D1458" i="6"/>
  <c r="C1458" i="6"/>
  <c r="B1458" i="6"/>
  <c r="R1457" i="6"/>
  <c r="Q1457" i="6"/>
  <c r="P1457" i="6"/>
  <c r="O1457" i="6"/>
  <c r="N1457" i="6"/>
  <c r="K1457" i="6"/>
  <c r="J1457" i="6"/>
  <c r="I1457" i="6"/>
  <c r="H1457" i="6"/>
  <c r="G1457" i="6"/>
  <c r="F1457" i="6"/>
  <c r="E1457" i="6"/>
  <c r="D1457" i="6"/>
  <c r="C1457" i="6"/>
  <c r="B1457" i="6"/>
  <c r="R1456" i="6"/>
  <c r="Q1456" i="6"/>
  <c r="P1456" i="6"/>
  <c r="O1456" i="6"/>
  <c r="N1456" i="6"/>
  <c r="K1456" i="6"/>
  <c r="J1456" i="6"/>
  <c r="I1456" i="6"/>
  <c r="H1456" i="6"/>
  <c r="G1456" i="6"/>
  <c r="F1456" i="6"/>
  <c r="E1456" i="6"/>
  <c r="D1456" i="6"/>
  <c r="C1456" i="6"/>
  <c r="B1456" i="6"/>
  <c r="R1455" i="6"/>
  <c r="Q1455" i="6"/>
  <c r="P1455" i="6"/>
  <c r="O1455" i="6"/>
  <c r="N1455" i="6"/>
  <c r="K1455" i="6"/>
  <c r="J1455" i="6"/>
  <c r="I1455" i="6"/>
  <c r="H1455" i="6"/>
  <c r="G1455" i="6"/>
  <c r="F1455" i="6"/>
  <c r="E1455" i="6"/>
  <c r="D1455" i="6"/>
  <c r="C1455" i="6"/>
  <c r="B1455" i="6"/>
  <c r="R1454" i="6"/>
  <c r="Q1454" i="6"/>
  <c r="P1454" i="6"/>
  <c r="O1454" i="6"/>
  <c r="N1454" i="6"/>
  <c r="K1454" i="6"/>
  <c r="J1454" i="6"/>
  <c r="I1454" i="6"/>
  <c r="H1454" i="6"/>
  <c r="G1454" i="6"/>
  <c r="F1454" i="6"/>
  <c r="E1454" i="6"/>
  <c r="D1454" i="6"/>
  <c r="C1454" i="6"/>
  <c r="B1454" i="6"/>
  <c r="R1453" i="6"/>
  <c r="Q1453" i="6"/>
  <c r="P1453" i="6"/>
  <c r="O1453" i="6"/>
  <c r="N1453" i="6"/>
  <c r="K1453" i="6"/>
  <c r="J1453" i="6"/>
  <c r="I1453" i="6"/>
  <c r="H1453" i="6"/>
  <c r="G1453" i="6"/>
  <c r="F1453" i="6"/>
  <c r="E1453" i="6"/>
  <c r="D1453" i="6"/>
  <c r="C1453" i="6"/>
  <c r="B1453" i="6"/>
  <c r="R1452" i="6"/>
  <c r="Q1452" i="6"/>
  <c r="P1452" i="6"/>
  <c r="O1452" i="6"/>
  <c r="N1452" i="6"/>
  <c r="K1452" i="6"/>
  <c r="J1452" i="6"/>
  <c r="I1452" i="6"/>
  <c r="H1452" i="6"/>
  <c r="G1452" i="6"/>
  <c r="F1452" i="6"/>
  <c r="E1452" i="6"/>
  <c r="D1452" i="6"/>
  <c r="C1452" i="6"/>
  <c r="B1452" i="6"/>
  <c r="R1451" i="6"/>
  <c r="Q1451" i="6"/>
  <c r="P1451" i="6"/>
  <c r="O1451" i="6"/>
  <c r="N1451" i="6"/>
  <c r="K1451" i="6"/>
  <c r="J1451" i="6"/>
  <c r="I1451" i="6"/>
  <c r="H1451" i="6"/>
  <c r="G1451" i="6"/>
  <c r="F1451" i="6"/>
  <c r="E1451" i="6"/>
  <c r="D1451" i="6"/>
  <c r="C1451" i="6"/>
  <c r="B1451" i="6"/>
  <c r="R1450" i="6"/>
  <c r="Q1450" i="6"/>
  <c r="P1450" i="6"/>
  <c r="O1450" i="6"/>
  <c r="N1450" i="6"/>
  <c r="K1450" i="6"/>
  <c r="J1450" i="6"/>
  <c r="I1450" i="6"/>
  <c r="H1450" i="6"/>
  <c r="G1450" i="6"/>
  <c r="F1450" i="6"/>
  <c r="E1450" i="6"/>
  <c r="D1450" i="6"/>
  <c r="C1450" i="6"/>
  <c r="B1450" i="6"/>
  <c r="R1449" i="6"/>
  <c r="Q1449" i="6"/>
  <c r="P1449" i="6"/>
  <c r="O1449" i="6"/>
  <c r="N1449" i="6"/>
  <c r="K1449" i="6"/>
  <c r="J1449" i="6"/>
  <c r="I1449" i="6"/>
  <c r="H1449" i="6"/>
  <c r="G1449" i="6"/>
  <c r="F1449" i="6"/>
  <c r="E1449" i="6"/>
  <c r="D1449" i="6"/>
  <c r="C1449" i="6"/>
  <c r="B1449" i="6"/>
  <c r="R1448" i="6"/>
  <c r="Q1448" i="6"/>
  <c r="P1448" i="6"/>
  <c r="O1448" i="6"/>
  <c r="N1448" i="6"/>
  <c r="K1448" i="6"/>
  <c r="J1448" i="6"/>
  <c r="I1448" i="6"/>
  <c r="H1448" i="6"/>
  <c r="G1448" i="6"/>
  <c r="F1448" i="6"/>
  <c r="E1448" i="6"/>
  <c r="D1448" i="6"/>
  <c r="C1448" i="6"/>
  <c r="B1448" i="6"/>
  <c r="R1447" i="6"/>
  <c r="Q1447" i="6"/>
  <c r="P1447" i="6"/>
  <c r="O1447" i="6"/>
  <c r="N1447" i="6"/>
  <c r="K1447" i="6"/>
  <c r="J1447" i="6"/>
  <c r="I1447" i="6"/>
  <c r="H1447" i="6"/>
  <c r="G1447" i="6"/>
  <c r="F1447" i="6"/>
  <c r="E1447" i="6"/>
  <c r="D1447" i="6"/>
  <c r="C1447" i="6"/>
  <c r="B1447" i="6"/>
  <c r="R1446" i="6"/>
  <c r="Q1446" i="6"/>
  <c r="P1446" i="6"/>
  <c r="O1446" i="6"/>
  <c r="N1446" i="6"/>
  <c r="K1446" i="6"/>
  <c r="J1446" i="6"/>
  <c r="I1446" i="6"/>
  <c r="H1446" i="6"/>
  <c r="G1446" i="6"/>
  <c r="F1446" i="6"/>
  <c r="E1446" i="6"/>
  <c r="D1446" i="6"/>
  <c r="C1446" i="6"/>
  <c r="B1446" i="6"/>
  <c r="R1445" i="6"/>
  <c r="Q1445" i="6"/>
  <c r="P1445" i="6"/>
  <c r="O1445" i="6"/>
  <c r="N1445" i="6"/>
  <c r="K1445" i="6"/>
  <c r="J1445" i="6"/>
  <c r="I1445" i="6"/>
  <c r="H1445" i="6"/>
  <c r="G1445" i="6"/>
  <c r="F1445" i="6"/>
  <c r="E1445" i="6"/>
  <c r="D1445" i="6"/>
  <c r="C1445" i="6"/>
  <c r="B1445" i="6"/>
  <c r="R1444" i="6"/>
  <c r="Q1444" i="6"/>
  <c r="P1444" i="6"/>
  <c r="O1444" i="6"/>
  <c r="N1444" i="6"/>
  <c r="K1444" i="6"/>
  <c r="J1444" i="6"/>
  <c r="I1444" i="6"/>
  <c r="H1444" i="6"/>
  <c r="G1444" i="6"/>
  <c r="F1444" i="6"/>
  <c r="E1444" i="6"/>
  <c r="D1444" i="6"/>
  <c r="C1444" i="6"/>
  <c r="B1444" i="6"/>
  <c r="R1443" i="6"/>
  <c r="Q1443" i="6"/>
  <c r="P1443" i="6"/>
  <c r="O1443" i="6"/>
  <c r="N1443" i="6"/>
  <c r="K1443" i="6"/>
  <c r="J1443" i="6"/>
  <c r="I1443" i="6"/>
  <c r="H1443" i="6"/>
  <c r="G1443" i="6"/>
  <c r="F1443" i="6"/>
  <c r="E1443" i="6"/>
  <c r="D1443" i="6"/>
  <c r="C1443" i="6"/>
  <c r="B1443" i="6"/>
  <c r="R1442" i="6"/>
  <c r="Q1442" i="6"/>
  <c r="P1442" i="6"/>
  <c r="O1442" i="6"/>
  <c r="N1442" i="6"/>
  <c r="K1442" i="6"/>
  <c r="J1442" i="6"/>
  <c r="I1442" i="6"/>
  <c r="H1442" i="6"/>
  <c r="G1442" i="6"/>
  <c r="F1442" i="6"/>
  <c r="E1442" i="6"/>
  <c r="D1442" i="6"/>
  <c r="C1442" i="6"/>
  <c r="B1442" i="6"/>
  <c r="R1441" i="6"/>
  <c r="Q1441" i="6"/>
  <c r="P1441" i="6"/>
  <c r="O1441" i="6"/>
  <c r="N1441" i="6"/>
  <c r="K1441" i="6"/>
  <c r="J1441" i="6"/>
  <c r="I1441" i="6"/>
  <c r="H1441" i="6"/>
  <c r="G1441" i="6"/>
  <c r="F1441" i="6"/>
  <c r="E1441" i="6"/>
  <c r="D1441" i="6"/>
  <c r="C1441" i="6"/>
  <c r="B1441" i="6"/>
  <c r="R1440" i="6"/>
  <c r="Q1440" i="6"/>
  <c r="P1440" i="6"/>
  <c r="O1440" i="6"/>
  <c r="N1440" i="6"/>
  <c r="K1440" i="6"/>
  <c r="J1440" i="6"/>
  <c r="I1440" i="6"/>
  <c r="H1440" i="6"/>
  <c r="G1440" i="6"/>
  <c r="F1440" i="6"/>
  <c r="E1440" i="6"/>
  <c r="D1440" i="6"/>
  <c r="C1440" i="6"/>
  <c r="B1440" i="6"/>
  <c r="R1439" i="6"/>
  <c r="Q1439" i="6"/>
  <c r="P1439" i="6"/>
  <c r="O1439" i="6"/>
  <c r="N1439" i="6"/>
  <c r="K1439" i="6"/>
  <c r="J1439" i="6"/>
  <c r="I1439" i="6"/>
  <c r="H1439" i="6"/>
  <c r="G1439" i="6"/>
  <c r="F1439" i="6"/>
  <c r="E1439" i="6"/>
  <c r="D1439" i="6"/>
  <c r="C1439" i="6"/>
  <c r="B1439" i="6"/>
  <c r="R1438" i="6"/>
  <c r="Q1438" i="6"/>
  <c r="P1438" i="6"/>
  <c r="O1438" i="6"/>
  <c r="N1438" i="6"/>
  <c r="K1438" i="6"/>
  <c r="J1438" i="6"/>
  <c r="I1438" i="6"/>
  <c r="H1438" i="6"/>
  <c r="G1438" i="6"/>
  <c r="F1438" i="6"/>
  <c r="E1438" i="6"/>
  <c r="D1438" i="6"/>
  <c r="C1438" i="6"/>
  <c r="B1438" i="6"/>
  <c r="R1437" i="6"/>
  <c r="Q1437" i="6"/>
  <c r="P1437" i="6"/>
  <c r="O1437" i="6"/>
  <c r="N1437" i="6"/>
  <c r="K1437" i="6"/>
  <c r="J1437" i="6"/>
  <c r="I1437" i="6"/>
  <c r="H1437" i="6"/>
  <c r="G1437" i="6"/>
  <c r="F1437" i="6"/>
  <c r="E1437" i="6"/>
  <c r="D1437" i="6"/>
  <c r="C1437" i="6"/>
  <c r="B1437" i="6"/>
  <c r="R1436" i="6"/>
  <c r="Q1436" i="6"/>
  <c r="P1436" i="6"/>
  <c r="O1436" i="6"/>
  <c r="N1436" i="6"/>
  <c r="K1436" i="6"/>
  <c r="J1436" i="6"/>
  <c r="I1436" i="6"/>
  <c r="H1436" i="6"/>
  <c r="G1436" i="6"/>
  <c r="F1436" i="6"/>
  <c r="E1436" i="6"/>
  <c r="D1436" i="6"/>
  <c r="C1436" i="6"/>
  <c r="B1436" i="6"/>
  <c r="R1435" i="6"/>
  <c r="Q1435" i="6"/>
  <c r="P1435" i="6"/>
  <c r="O1435" i="6"/>
  <c r="N1435" i="6"/>
  <c r="K1435" i="6"/>
  <c r="J1435" i="6"/>
  <c r="I1435" i="6"/>
  <c r="H1435" i="6"/>
  <c r="G1435" i="6"/>
  <c r="F1435" i="6"/>
  <c r="E1435" i="6"/>
  <c r="D1435" i="6"/>
  <c r="C1435" i="6"/>
  <c r="B1435" i="6"/>
  <c r="R1434" i="6"/>
  <c r="Q1434" i="6"/>
  <c r="P1434" i="6"/>
  <c r="O1434" i="6"/>
  <c r="N1434" i="6"/>
  <c r="K1434" i="6"/>
  <c r="J1434" i="6"/>
  <c r="I1434" i="6"/>
  <c r="H1434" i="6"/>
  <c r="G1434" i="6"/>
  <c r="F1434" i="6"/>
  <c r="E1434" i="6"/>
  <c r="D1434" i="6"/>
  <c r="C1434" i="6"/>
  <c r="B1434" i="6"/>
  <c r="R1433" i="6"/>
  <c r="Q1433" i="6"/>
  <c r="P1433" i="6"/>
  <c r="O1433" i="6"/>
  <c r="N1433" i="6"/>
  <c r="K1433" i="6"/>
  <c r="J1433" i="6"/>
  <c r="I1433" i="6"/>
  <c r="H1433" i="6"/>
  <c r="G1433" i="6"/>
  <c r="F1433" i="6"/>
  <c r="E1433" i="6"/>
  <c r="D1433" i="6"/>
  <c r="C1433" i="6"/>
  <c r="B1433" i="6"/>
  <c r="R1432" i="6"/>
  <c r="Q1432" i="6"/>
  <c r="P1432" i="6"/>
  <c r="O1432" i="6"/>
  <c r="N1432" i="6"/>
  <c r="K1432" i="6"/>
  <c r="J1432" i="6"/>
  <c r="I1432" i="6"/>
  <c r="H1432" i="6"/>
  <c r="G1432" i="6"/>
  <c r="F1432" i="6"/>
  <c r="E1432" i="6"/>
  <c r="D1432" i="6"/>
  <c r="C1432" i="6"/>
  <c r="B1432" i="6"/>
  <c r="R1431" i="6"/>
  <c r="Q1431" i="6"/>
  <c r="P1431" i="6"/>
  <c r="O1431" i="6"/>
  <c r="N1431" i="6"/>
  <c r="K1431" i="6"/>
  <c r="J1431" i="6"/>
  <c r="I1431" i="6"/>
  <c r="H1431" i="6"/>
  <c r="G1431" i="6"/>
  <c r="F1431" i="6"/>
  <c r="E1431" i="6"/>
  <c r="D1431" i="6"/>
  <c r="C1431" i="6"/>
  <c r="B1431" i="6"/>
  <c r="R1430" i="6"/>
  <c r="Q1430" i="6"/>
  <c r="P1430" i="6"/>
  <c r="O1430" i="6"/>
  <c r="N1430" i="6"/>
  <c r="K1430" i="6"/>
  <c r="J1430" i="6"/>
  <c r="I1430" i="6"/>
  <c r="H1430" i="6"/>
  <c r="G1430" i="6"/>
  <c r="F1430" i="6"/>
  <c r="E1430" i="6"/>
  <c r="D1430" i="6"/>
  <c r="C1430" i="6"/>
  <c r="B1430" i="6"/>
  <c r="R1429" i="6"/>
  <c r="Q1429" i="6"/>
  <c r="P1429" i="6"/>
  <c r="O1429" i="6"/>
  <c r="N1429" i="6"/>
  <c r="K1429" i="6"/>
  <c r="J1429" i="6"/>
  <c r="I1429" i="6"/>
  <c r="H1429" i="6"/>
  <c r="G1429" i="6"/>
  <c r="F1429" i="6"/>
  <c r="E1429" i="6"/>
  <c r="D1429" i="6"/>
  <c r="C1429" i="6"/>
  <c r="B1429" i="6"/>
  <c r="R1428" i="6"/>
  <c r="Q1428" i="6"/>
  <c r="P1428" i="6"/>
  <c r="O1428" i="6"/>
  <c r="N1428" i="6"/>
  <c r="K1428" i="6"/>
  <c r="J1428" i="6"/>
  <c r="I1428" i="6"/>
  <c r="H1428" i="6"/>
  <c r="G1428" i="6"/>
  <c r="F1428" i="6"/>
  <c r="E1428" i="6"/>
  <c r="D1428" i="6"/>
  <c r="C1428" i="6"/>
  <c r="B1428" i="6"/>
  <c r="R1427" i="6"/>
  <c r="Q1427" i="6"/>
  <c r="P1427" i="6"/>
  <c r="O1427" i="6"/>
  <c r="N1427" i="6"/>
  <c r="K1427" i="6"/>
  <c r="J1427" i="6"/>
  <c r="I1427" i="6"/>
  <c r="H1427" i="6"/>
  <c r="G1427" i="6"/>
  <c r="F1427" i="6"/>
  <c r="E1427" i="6"/>
  <c r="D1427" i="6"/>
  <c r="C1427" i="6"/>
  <c r="B1427" i="6"/>
  <c r="R1426" i="6"/>
  <c r="Q1426" i="6"/>
  <c r="P1426" i="6"/>
  <c r="O1426" i="6"/>
  <c r="N1426" i="6"/>
  <c r="K1426" i="6"/>
  <c r="J1426" i="6"/>
  <c r="I1426" i="6"/>
  <c r="H1426" i="6"/>
  <c r="G1426" i="6"/>
  <c r="F1426" i="6"/>
  <c r="E1426" i="6"/>
  <c r="D1426" i="6"/>
  <c r="C1426" i="6"/>
  <c r="B1426" i="6"/>
  <c r="R1425" i="6"/>
  <c r="Q1425" i="6"/>
  <c r="P1425" i="6"/>
  <c r="O1425" i="6"/>
  <c r="N1425" i="6"/>
  <c r="K1425" i="6"/>
  <c r="J1425" i="6"/>
  <c r="I1425" i="6"/>
  <c r="H1425" i="6"/>
  <c r="G1425" i="6"/>
  <c r="F1425" i="6"/>
  <c r="E1425" i="6"/>
  <c r="D1425" i="6"/>
  <c r="C1425" i="6"/>
  <c r="B1425" i="6"/>
  <c r="R1424" i="6"/>
  <c r="Q1424" i="6"/>
  <c r="P1424" i="6"/>
  <c r="O1424" i="6"/>
  <c r="N1424" i="6"/>
  <c r="K1424" i="6"/>
  <c r="J1424" i="6"/>
  <c r="I1424" i="6"/>
  <c r="H1424" i="6"/>
  <c r="G1424" i="6"/>
  <c r="F1424" i="6"/>
  <c r="E1424" i="6"/>
  <c r="D1424" i="6"/>
  <c r="C1424" i="6"/>
  <c r="B1424" i="6"/>
  <c r="R1423" i="6"/>
  <c r="Q1423" i="6"/>
  <c r="P1423" i="6"/>
  <c r="O1423" i="6"/>
  <c r="N1423" i="6"/>
  <c r="K1423" i="6"/>
  <c r="J1423" i="6"/>
  <c r="I1423" i="6"/>
  <c r="H1423" i="6"/>
  <c r="G1423" i="6"/>
  <c r="F1423" i="6"/>
  <c r="E1423" i="6"/>
  <c r="D1423" i="6"/>
  <c r="C1423" i="6"/>
  <c r="B1423" i="6"/>
  <c r="R1422" i="6"/>
  <c r="Q1422" i="6"/>
  <c r="P1422" i="6"/>
  <c r="O1422" i="6"/>
  <c r="N1422" i="6"/>
  <c r="K1422" i="6"/>
  <c r="J1422" i="6"/>
  <c r="I1422" i="6"/>
  <c r="H1422" i="6"/>
  <c r="G1422" i="6"/>
  <c r="F1422" i="6"/>
  <c r="E1422" i="6"/>
  <c r="D1422" i="6"/>
  <c r="C1422" i="6"/>
  <c r="B1422" i="6"/>
  <c r="R1421" i="6"/>
  <c r="Q1421" i="6"/>
  <c r="P1421" i="6"/>
  <c r="O1421" i="6"/>
  <c r="N1421" i="6"/>
  <c r="K1421" i="6"/>
  <c r="J1421" i="6"/>
  <c r="I1421" i="6"/>
  <c r="H1421" i="6"/>
  <c r="G1421" i="6"/>
  <c r="F1421" i="6"/>
  <c r="E1421" i="6"/>
  <c r="D1421" i="6"/>
  <c r="C1421" i="6"/>
  <c r="B1421" i="6"/>
  <c r="R1420" i="6"/>
  <c r="Q1420" i="6"/>
  <c r="P1420" i="6"/>
  <c r="O1420" i="6"/>
  <c r="N1420" i="6"/>
  <c r="K1420" i="6"/>
  <c r="J1420" i="6"/>
  <c r="I1420" i="6"/>
  <c r="H1420" i="6"/>
  <c r="G1420" i="6"/>
  <c r="F1420" i="6"/>
  <c r="E1420" i="6"/>
  <c r="D1420" i="6"/>
  <c r="C1420" i="6"/>
  <c r="B1420" i="6"/>
  <c r="R1419" i="6"/>
  <c r="Q1419" i="6"/>
  <c r="P1419" i="6"/>
  <c r="O1419" i="6"/>
  <c r="N1419" i="6"/>
  <c r="K1419" i="6"/>
  <c r="J1419" i="6"/>
  <c r="I1419" i="6"/>
  <c r="H1419" i="6"/>
  <c r="G1419" i="6"/>
  <c r="F1419" i="6"/>
  <c r="E1419" i="6"/>
  <c r="D1419" i="6"/>
  <c r="C1419" i="6"/>
  <c r="B1419" i="6"/>
  <c r="R1418" i="6"/>
  <c r="Q1418" i="6"/>
  <c r="P1418" i="6"/>
  <c r="O1418" i="6"/>
  <c r="N1418" i="6"/>
  <c r="K1418" i="6"/>
  <c r="J1418" i="6"/>
  <c r="I1418" i="6"/>
  <c r="H1418" i="6"/>
  <c r="G1418" i="6"/>
  <c r="F1418" i="6"/>
  <c r="E1418" i="6"/>
  <c r="D1418" i="6"/>
  <c r="C1418" i="6"/>
  <c r="B1418" i="6"/>
  <c r="R1417" i="6"/>
  <c r="Q1417" i="6"/>
  <c r="P1417" i="6"/>
  <c r="O1417" i="6"/>
  <c r="N1417" i="6"/>
  <c r="K1417" i="6"/>
  <c r="J1417" i="6"/>
  <c r="I1417" i="6"/>
  <c r="H1417" i="6"/>
  <c r="G1417" i="6"/>
  <c r="F1417" i="6"/>
  <c r="E1417" i="6"/>
  <c r="D1417" i="6"/>
  <c r="C1417" i="6"/>
  <c r="B1417" i="6"/>
  <c r="R1416" i="6"/>
  <c r="Q1416" i="6"/>
  <c r="P1416" i="6"/>
  <c r="O1416" i="6"/>
  <c r="N1416" i="6"/>
  <c r="K1416" i="6"/>
  <c r="J1416" i="6"/>
  <c r="I1416" i="6"/>
  <c r="H1416" i="6"/>
  <c r="G1416" i="6"/>
  <c r="F1416" i="6"/>
  <c r="E1416" i="6"/>
  <c r="D1416" i="6"/>
  <c r="C1416" i="6"/>
  <c r="B1416" i="6"/>
  <c r="R1415" i="6"/>
  <c r="Q1415" i="6"/>
  <c r="P1415" i="6"/>
  <c r="O1415" i="6"/>
  <c r="N1415" i="6"/>
  <c r="K1415" i="6"/>
  <c r="J1415" i="6"/>
  <c r="I1415" i="6"/>
  <c r="H1415" i="6"/>
  <c r="G1415" i="6"/>
  <c r="F1415" i="6"/>
  <c r="E1415" i="6"/>
  <c r="D1415" i="6"/>
  <c r="C1415" i="6"/>
  <c r="B1415" i="6"/>
  <c r="R1414" i="6"/>
  <c r="Q1414" i="6"/>
  <c r="P1414" i="6"/>
  <c r="O1414" i="6"/>
  <c r="N1414" i="6"/>
  <c r="K1414" i="6"/>
  <c r="J1414" i="6"/>
  <c r="I1414" i="6"/>
  <c r="H1414" i="6"/>
  <c r="G1414" i="6"/>
  <c r="F1414" i="6"/>
  <c r="E1414" i="6"/>
  <c r="D1414" i="6"/>
  <c r="C1414" i="6"/>
  <c r="B1414" i="6"/>
  <c r="R1413" i="6"/>
  <c r="Q1413" i="6"/>
  <c r="P1413" i="6"/>
  <c r="O1413" i="6"/>
  <c r="N1413" i="6"/>
  <c r="K1413" i="6"/>
  <c r="J1413" i="6"/>
  <c r="I1413" i="6"/>
  <c r="H1413" i="6"/>
  <c r="G1413" i="6"/>
  <c r="F1413" i="6"/>
  <c r="E1413" i="6"/>
  <c r="D1413" i="6"/>
  <c r="C1413" i="6"/>
  <c r="B1413" i="6"/>
  <c r="R1412" i="6"/>
  <c r="Q1412" i="6"/>
  <c r="P1412" i="6"/>
  <c r="O1412" i="6"/>
  <c r="N1412" i="6"/>
  <c r="K1412" i="6"/>
  <c r="J1412" i="6"/>
  <c r="I1412" i="6"/>
  <c r="H1412" i="6"/>
  <c r="G1412" i="6"/>
  <c r="F1412" i="6"/>
  <c r="E1412" i="6"/>
  <c r="D1412" i="6"/>
  <c r="C1412" i="6"/>
  <c r="B1412" i="6"/>
  <c r="R1411" i="6"/>
  <c r="Q1411" i="6"/>
  <c r="P1411" i="6"/>
  <c r="O1411" i="6"/>
  <c r="N1411" i="6"/>
  <c r="K1411" i="6"/>
  <c r="J1411" i="6"/>
  <c r="I1411" i="6"/>
  <c r="H1411" i="6"/>
  <c r="G1411" i="6"/>
  <c r="F1411" i="6"/>
  <c r="E1411" i="6"/>
  <c r="D1411" i="6"/>
  <c r="C1411" i="6"/>
  <c r="B1411" i="6"/>
  <c r="R1410" i="6"/>
  <c r="Q1410" i="6"/>
  <c r="P1410" i="6"/>
  <c r="O1410" i="6"/>
  <c r="N1410" i="6"/>
  <c r="K1410" i="6"/>
  <c r="J1410" i="6"/>
  <c r="I1410" i="6"/>
  <c r="H1410" i="6"/>
  <c r="G1410" i="6"/>
  <c r="F1410" i="6"/>
  <c r="E1410" i="6"/>
  <c r="D1410" i="6"/>
  <c r="C1410" i="6"/>
  <c r="B1410" i="6"/>
  <c r="R1409" i="6"/>
  <c r="Q1409" i="6"/>
  <c r="P1409" i="6"/>
  <c r="O1409" i="6"/>
  <c r="N1409" i="6"/>
  <c r="K1409" i="6"/>
  <c r="J1409" i="6"/>
  <c r="I1409" i="6"/>
  <c r="H1409" i="6"/>
  <c r="G1409" i="6"/>
  <c r="F1409" i="6"/>
  <c r="E1409" i="6"/>
  <c r="D1409" i="6"/>
  <c r="C1409" i="6"/>
  <c r="B1409" i="6"/>
  <c r="R1408" i="6"/>
  <c r="Q1408" i="6"/>
  <c r="P1408" i="6"/>
  <c r="O1408" i="6"/>
  <c r="N1408" i="6"/>
  <c r="K1408" i="6"/>
  <c r="J1408" i="6"/>
  <c r="I1408" i="6"/>
  <c r="H1408" i="6"/>
  <c r="G1408" i="6"/>
  <c r="F1408" i="6"/>
  <c r="E1408" i="6"/>
  <c r="D1408" i="6"/>
  <c r="C1408" i="6"/>
  <c r="B1408" i="6"/>
  <c r="R1407" i="6"/>
  <c r="Q1407" i="6"/>
  <c r="P1407" i="6"/>
  <c r="O1407" i="6"/>
  <c r="N1407" i="6"/>
  <c r="K1407" i="6"/>
  <c r="J1407" i="6"/>
  <c r="I1407" i="6"/>
  <c r="H1407" i="6"/>
  <c r="G1407" i="6"/>
  <c r="F1407" i="6"/>
  <c r="E1407" i="6"/>
  <c r="D1407" i="6"/>
  <c r="C1407" i="6"/>
  <c r="B1407" i="6"/>
  <c r="R1406" i="6"/>
  <c r="Q1406" i="6"/>
  <c r="P1406" i="6"/>
  <c r="O1406" i="6"/>
  <c r="N1406" i="6"/>
  <c r="K1406" i="6"/>
  <c r="J1406" i="6"/>
  <c r="I1406" i="6"/>
  <c r="H1406" i="6"/>
  <c r="G1406" i="6"/>
  <c r="F1406" i="6"/>
  <c r="E1406" i="6"/>
  <c r="D1406" i="6"/>
  <c r="C1406" i="6"/>
  <c r="B1406" i="6"/>
  <c r="R1405" i="6"/>
  <c r="Q1405" i="6"/>
  <c r="P1405" i="6"/>
  <c r="O1405" i="6"/>
  <c r="N1405" i="6"/>
  <c r="K1405" i="6"/>
  <c r="J1405" i="6"/>
  <c r="I1405" i="6"/>
  <c r="H1405" i="6"/>
  <c r="G1405" i="6"/>
  <c r="F1405" i="6"/>
  <c r="E1405" i="6"/>
  <c r="D1405" i="6"/>
  <c r="C1405" i="6"/>
  <c r="B1405" i="6"/>
  <c r="R1404" i="6"/>
  <c r="Q1404" i="6"/>
  <c r="P1404" i="6"/>
  <c r="O1404" i="6"/>
  <c r="N1404" i="6"/>
  <c r="K1404" i="6"/>
  <c r="J1404" i="6"/>
  <c r="I1404" i="6"/>
  <c r="H1404" i="6"/>
  <c r="G1404" i="6"/>
  <c r="F1404" i="6"/>
  <c r="E1404" i="6"/>
  <c r="D1404" i="6"/>
  <c r="C1404" i="6"/>
  <c r="B1404" i="6"/>
  <c r="R1403" i="6"/>
  <c r="Q1403" i="6"/>
  <c r="P1403" i="6"/>
  <c r="O1403" i="6"/>
  <c r="N1403" i="6"/>
  <c r="K1403" i="6"/>
  <c r="J1403" i="6"/>
  <c r="I1403" i="6"/>
  <c r="H1403" i="6"/>
  <c r="G1403" i="6"/>
  <c r="F1403" i="6"/>
  <c r="E1403" i="6"/>
  <c r="D1403" i="6"/>
  <c r="C1403" i="6"/>
  <c r="B1403" i="6"/>
  <c r="R1402" i="6"/>
  <c r="Q1402" i="6"/>
  <c r="P1402" i="6"/>
  <c r="O1402" i="6"/>
  <c r="N1402" i="6"/>
  <c r="K1402" i="6"/>
  <c r="J1402" i="6"/>
  <c r="I1402" i="6"/>
  <c r="H1402" i="6"/>
  <c r="G1402" i="6"/>
  <c r="F1402" i="6"/>
  <c r="E1402" i="6"/>
  <c r="D1402" i="6"/>
  <c r="C1402" i="6"/>
  <c r="B1402" i="6"/>
  <c r="R1401" i="6"/>
  <c r="Q1401" i="6"/>
  <c r="P1401" i="6"/>
  <c r="O1401" i="6"/>
  <c r="N1401" i="6"/>
  <c r="K1401" i="6"/>
  <c r="J1401" i="6"/>
  <c r="I1401" i="6"/>
  <c r="H1401" i="6"/>
  <c r="G1401" i="6"/>
  <c r="F1401" i="6"/>
  <c r="E1401" i="6"/>
  <c r="D1401" i="6"/>
  <c r="C1401" i="6"/>
  <c r="B1401" i="6"/>
  <c r="R1400" i="6"/>
  <c r="Q1400" i="6"/>
  <c r="P1400" i="6"/>
  <c r="O1400" i="6"/>
  <c r="N1400" i="6"/>
  <c r="K1400" i="6"/>
  <c r="J1400" i="6"/>
  <c r="I1400" i="6"/>
  <c r="H1400" i="6"/>
  <c r="G1400" i="6"/>
  <c r="F1400" i="6"/>
  <c r="E1400" i="6"/>
  <c r="D1400" i="6"/>
  <c r="C1400" i="6"/>
  <c r="B1400" i="6"/>
  <c r="R1399" i="6"/>
  <c r="Q1399" i="6"/>
  <c r="P1399" i="6"/>
  <c r="O1399" i="6"/>
  <c r="N1399" i="6"/>
  <c r="K1399" i="6"/>
  <c r="J1399" i="6"/>
  <c r="I1399" i="6"/>
  <c r="H1399" i="6"/>
  <c r="G1399" i="6"/>
  <c r="F1399" i="6"/>
  <c r="E1399" i="6"/>
  <c r="D1399" i="6"/>
  <c r="C1399" i="6"/>
  <c r="B1399" i="6"/>
  <c r="R1398" i="6"/>
  <c r="Q1398" i="6"/>
  <c r="P1398" i="6"/>
  <c r="O1398" i="6"/>
  <c r="N1398" i="6"/>
  <c r="K1398" i="6"/>
  <c r="J1398" i="6"/>
  <c r="I1398" i="6"/>
  <c r="H1398" i="6"/>
  <c r="G1398" i="6"/>
  <c r="F1398" i="6"/>
  <c r="E1398" i="6"/>
  <c r="D1398" i="6"/>
  <c r="C1398" i="6"/>
  <c r="B1398" i="6"/>
  <c r="R1397" i="6"/>
  <c r="Q1397" i="6"/>
  <c r="P1397" i="6"/>
  <c r="O1397" i="6"/>
  <c r="N1397" i="6"/>
  <c r="K1397" i="6"/>
  <c r="J1397" i="6"/>
  <c r="I1397" i="6"/>
  <c r="H1397" i="6"/>
  <c r="G1397" i="6"/>
  <c r="F1397" i="6"/>
  <c r="E1397" i="6"/>
  <c r="D1397" i="6"/>
  <c r="C1397" i="6"/>
  <c r="B1397" i="6"/>
  <c r="R1396" i="6"/>
  <c r="Q1396" i="6"/>
  <c r="P1396" i="6"/>
  <c r="O1396" i="6"/>
  <c r="N1396" i="6"/>
  <c r="K1396" i="6"/>
  <c r="J1396" i="6"/>
  <c r="I1396" i="6"/>
  <c r="H1396" i="6"/>
  <c r="G1396" i="6"/>
  <c r="F1396" i="6"/>
  <c r="E1396" i="6"/>
  <c r="D1396" i="6"/>
  <c r="C1396" i="6"/>
  <c r="B1396" i="6"/>
  <c r="R1395" i="6"/>
  <c r="Q1395" i="6"/>
  <c r="P1395" i="6"/>
  <c r="O1395" i="6"/>
  <c r="N1395" i="6"/>
  <c r="K1395" i="6"/>
  <c r="J1395" i="6"/>
  <c r="I1395" i="6"/>
  <c r="H1395" i="6"/>
  <c r="G1395" i="6"/>
  <c r="F1395" i="6"/>
  <c r="E1395" i="6"/>
  <c r="D1395" i="6"/>
  <c r="C1395" i="6"/>
  <c r="B1395" i="6"/>
  <c r="R1394" i="6"/>
  <c r="Q1394" i="6"/>
  <c r="P1394" i="6"/>
  <c r="O1394" i="6"/>
  <c r="N1394" i="6"/>
  <c r="K1394" i="6"/>
  <c r="J1394" i="6"/>
  <c r="I1394" i="6"/>
  <c r="H1394" i="6"/>
  <c r="G1394" i="6"/>
  <c r="F1394" i="6"/>
  <c r="E1394" i="6"/>
  <c r="D1394" i="6"/>
  <c r="C1394" i="6"/>
  <c r="B1394" i="6"/>
  <c r="R1393" i="6"/>
  <c r="Q1393" i="6"/>
  <c r="P1393" i="6"/>
  <c r="O1393" i="6"/>
  <c r="N1393" i="6"/>
  <c r="K1393" i="6"/>
  <c r="J1393" i="6"/>
  <c r="I1393" i="6"/>
  <c r="H1393" i="6"/>
  <c r="G1393" i="6"/>
  <c r="F1393" i="6"/>
  <c r="E1393" i="6"/>
  <c r="D1393" i="6"/>
  <c r="C1393" i="6"/>
  <c r="B1393" i="6"/>
  <c r="R1392" i="6"/>
  <c r="Q1392" i="6"/>
  <c r="P1392" i="6"/>
  <c r="O1392" i="6"/>
  <c r="N1392" i="6"/>
  <c r="K1392" i="6"/>
  <c r="J1392" i="6"/>
  <c r="I1392" i="6"/>
  <c r="H1392" i="6"/>
  <c r="G1392" i="6"/>
  <c r="F1392" i="6"/>
  <c r="E1392" i="6"/>
  <c r="D1392" i="6"/>
  <c r="C1392" i="6"/>
  <c r="B1392" i="6"/>
  <c r="R1391" i="6"/>
  <c r="Q1391" i="6"/>
  <c r="P1391" i="6"/>
  <c r="O1391" i="6"/>
  <c r="N1391" i="6"/>
  <c r="K1391" i="6"/>
  <c r="J1391" i="6"/>
  <c r="I1391" i="6"/>
  <c r="H1391" i="6"/>
  <c r="G1391" i="6"/>
  <c r="F1391" i="6"/>
  <c r="E1391" i="6"/>
  <c r="D1391" i="6"/>
  <c r="C1391" i="6"/>
  <c r="B1391" i="6"/>
  <c r="R1390" i="6"/>
  <c r="Q1390" i="6"/>
  <c r="P1390" i="6"/>
  <c r="O1390" i="6"/>
  <c r="N1390" i="6"/>
  <c r="K1390" i="6"/>
  <c r="J1390" i="6"/>
  <c r="I1390" i="6"/>
  <c r="H1390" i="6"/>
  <c r="G1390" i="6"/>
  <c r="F1390" i="6"/>
  <c r="E1390" i="6"/>
  <c r="D1390" i="6"/>
  <c r="C1390" i="6"/>
  <c r="B1390" i="6"/>
  <c r="R1389" i="6"/>
  <c r="Q1389" i="6"/>
  <c r="P1389" i="6"/>
  <c r="O1389" i="6"/>
  <c r="N1389" i="6"/>
  <c r="K1389" i="6"/>
  <c r="J1389" i="6"/>
  <c r="I1389" i="6"/>
  <c r="H1389" i="6"/>
  <c r="G1389" i="6"/>
  <c r="F1389" i="6"/>
  <c r="E1389" i="6"/>
  <c r="D1389" i="6"/>
  <c r="C1389" i="6"/>
  <c r="B1389" i="6"/>
  <c r="R1388" i="6"/>
  <c r="Q1388" i="6"/>
  <c r="P1388" i="6"/>
  <c r="O1388" i="6"/>
  <c r="N1388" i="6"/>
  <c r="K1388" i="6"/>
  <c r="J1388" i="6"/>
  <c r="I1388" i="6"/>
  <c r="H1388" i="6"/>
  <c r="G1388" i="6"/>
  <c r="F1388" i="6"/>
  <c r="E1388" i="6"/>
  <c r="D1388" i="6"/>
  <c r="C1388" i="6"/>
  <c r="B1388" i="6"/>
  <c r="R1387" i="6"/>
  <c r="Q1387" i="6"/>
  <c r="P1387" i="6"/>
  <c r="O1387" i="6"/>
  <c r="N1387" i="6"/>
  <c r="K1387" i="6"/>
  <c r="J1387" i="6"/>
  <c r="I1387" i="6"/>
  <c r="H1387" i="6"/>
  <c r="G1387" i="6"/>
  <c r="F1387" i="6"/>
  <c r="E1387" i="6"/>
  <c r="D1387" i="6"/>
  <c r="C1387" i="6"/>
  <c r="B1387" i="6"/>
  <c r="R1386" i="6"/>
  <c r="Q1386" i="6"/>
  <c r="P1386" i="6"/>
  <c r="O1386" i="6"/>
  <c r="N1386" i="6"/>
  <c r="K1386" i="6"/>
  <c r="J1386" i="6"/>
  <c r="I1386" i="6"/>
  <c r="H1386" i="6"/>
  <c r="G1386" i="6"/>
  <c r="F1386" i="6"/>
  <c r="E1386" i="6"/>
  <c r="D1386" i="6"/>
  <c r="C1386" i="6"/>
  <c r="B1386" i="6"/>
  <c r="R1385" i="6"/>
  <c r="Q1385" i="6"/>
  <c r="P1385" i="6"/>
  <c r="O1385" i="6"/>
  <c r="N1385" i="6"/>
  <c r="K1385" i="6"/>
  <c r="J1385" i="6"/>
  <c r="I1385" i="6"/>
  <c r="H1385" i="6"/>
  <c r="G1385" i="6"/>
  <c r="F1385" i="6"/>
  <c r="E1385" i="6"/>
  <c r="D1385" i="6"/>
  <c r="C1385" i="6"/>
  <c r="B1385" i="6"/>
  <c r="R1384" i="6"/>
  <c r="Q1384" i="6"/>
  <c r="P1384" i="6"/>
  <c r="O1384" i="6"/>
  <c r="N1384" i="6"/>
  <c r="K1384" i="6"/>
  <c r="J1384" i="6"/>
  <c r="I1384" i="6"/>
  <c r="H1384" i="6"/>
  <c r="G1384" i="6"/>
  <c r="F1384" i="6"/>
  <c r="E1384" i="6"/>
  <c r="D1384" i="6"/>
  <c r="C1384" i="6"/>
  <c r="B1384" i="6"/>
  <c r="R1383" i="6"/>
  <c r="Q1383" i="6"/>
  <c r="P1383" i="6"/>
  <c r="O1383" i="6"/>
  <c r="N1383" i="6"/>
  <c r="K1383" i="6"/>
  <c r="J1383" i="6"/>
  <c r="I1383" i="6"/>
  <c r="H1383" i="6"/>
  <c r="G1383" i="6"/>
  <c r="F1383" i="6"/>
  <c r="E1383" i="6"/>
  <c r="D1383" i="6"/>
  <c r="C1383" i="6"/>
  <c r="B1383" i="6"/>
  <c r="R1382" i="6"/>
  <c r="Q1382" i="6"/>
  <c r="P1382" i="6"/>
  <c r="O1382" i="6"/>
  <c r="N1382" i="6"/>
  <c r="K1382" i="6"/>
  <c r="J1382" i="6"/>
  <c r="I1382" i="6"/>
  <c r="H1382" i="6"/>
  <c r="G1382" i="6"/>
  <c r="F1382" i="6"/>
  <c r="E1382" i="6"/>
  <c r="D1382" i="6"/>
  <c r="C1382" i="6"/>
  <c r="B1382" i="6"/>
  <c r="R1381" i="6"/>
  <c r="Q1381" i="6"/>
  <c r="P1381" i="6"/>
  <c r="O1381" i="6"/>
  <c r="N1381" i="6"/>
  <c r="K1381" i="6"/>
  <c r="J1381" i="6"/>
  <c r="I1381" i="6"/>
  <c r="H1381" i="6"/>
  <c r="G1381" i="6"/>
  <c r="F1381" i="6"/>
  <c r="E1381" i="6"/>
  <c r="D1381" i="6"/>
  <c r="C1381" i="6"/>
  <c r="B1381" i="6"/>
  <c r="R1380" i="6"/>
  <c r="Q1380" i="6"/>
  <c r="P1380" i="6"/>
  <c r="O1380" i="6"/>
  <c r="N1380" i="6"/>
  <c r="K1380" i="6"/>
  <c r="J1380" i="6"/>
  <c r="I1380" i="6"/>
  <c r="H1380" i="6"/>
  <c r="G1380" i="6"/>
  <c r="F1380" i="6"/>
  <c r="E1380" i="6"/>
  <c r="D1380" i="6"/>
  <c r="C1380" i="6"/>
  <c r="B1380" i="6"/>
  <c r="R1379" i="6"/>
  <c r="Q1379" i="6"/>
  <c r="P1379" i="6"/>
  <c r="O1379" i="6"/>
  <c r="N1379" i="6"/>
  <c r="K1379" i="6"/>
  <c r="J1379" i="6"/>
  <c r="I1379" i="6"/>
  <c r="H1379" i="6"/>
  <c r="G1379" i="6"/>
  <c r="F1379" i="6"/>
  <c r="E1379" i="6"/>
  <c r="D1379" i="6"/>
  <c r="C1379" i="6"/>
  <c r="B1379" i="6"/>
  <c r="R1378" i="6"/>
  <c r="Q1378" i="6"/>
  <c r="P1378" i="6"/>
  <c r="O1378" i="6"/>
  <c r="N1378" i="6"/>
  <c r="K1378" i="6"/>
  <c r="J1378" i="6"/>
  <c r="I1378" i="6"/>
  <c r="H1378" i="6"/>
  <c r="G1378" i="6"/>
  <c r="F1378" i="6"/>
  <c r="E1378" i="6"/>
  <c r="D1378" i="6"/>
  <c r="C1378" i="6"/>
  <c r="B1378" i="6"/>
  <c r="R1377" i="6"/>
  <c r="Q1377" i="6"/>
  <c r="P1377" i="6"/>
  <c r="O1377" i="6"/>
  <c r="N1377" i="6"/>
  <c r="K1377" i="6"/>
  <c r="J1377" i="6"/>
  <c r="I1377" i="6"/>
  <c r="H1377" i="6"/>
  <c r="G1377" i="6"/>
  <c r="F1377" i="6"/>
  <c r="E1377" i="6"/>
  <c r="D1377" i="6"/>
  <c r="C1377" i="6"/>
  <c r="B1377" i="6"/>
  <c r="R1376" i="6"/>
  <c r="Q1376" i="6"/>
  <c r="P1376" i="6"/>
  <c r="O1376" i="6"/>
  <c r="N1376" i="6"/>
  <c r="K1376" i="6"/>
  <c r="J1376" i="6"/>
  <c r="I1376" i="6"/>
  <c r="H1376" i="6"/>
  <c r="G1376" i="6"/>
  <c r="F1376" i="6"/>
  <c r="E1376" i="6"/>
  <c r="D1376" i="6"/>
  <c r="C1376" i="6"/>
  <c r="B1376" i="6"/>
  <c r="R1375" i="6"/>
  <c r="Q1375" i="6"/>
  <c r="P1375" i="6"/>
  <c r="O1375" i="6"/>
  <c r="N1375" i="6"/>
  <c r="K1375" i="6"/>
  <c r="J1375" i="6"/>
  <c r="I1375" i="6"/>
  <c r="H1375" i="6"/>
  <c r="G1375" i="6"/>
  <c r="F1375" i="6"/>
  <c r="E1375" i="6"/>
  <c r="D1375" i="6"/>
  <c r="C1375" i="6"/>
  <c r="B1375" i="6"/>
  <c r="R1374" i="6"/>
  <c r="Q1374" i="6"/>
  <c r="P1374" i="6"/>
  <c r="O1374" i="6"/>
  <c r="N1374" i="6"/>
  <c r="K1374" i="6"/>
  <c r="J1374" i="6"/>
  <c r="I1374" i="6"/>
  <c r="H1374" i="6"/>
  <c r="G1374" i="6"/>
  <c r="F1374" i="6"/>
  <c r="E1374" i="6"/>
  <c r="D1374" i="6"/>
  <c r="C1374" i="6"/>
  <c r="B1374" i="6"/>
  <c r="R1373" i="6"/>
  <c r="Q1373" i="6"/>
  <c r="P1373" i="6"/>
  <c r="O1373" i="6"/>
  <c r="N1373" i="6"/>
  <c r="K1373" i="6"/>
  <c r="J1373" i="6"/>
  <c r="I1373" i="6"/>
  <c r="H1373" i="6"/>
  <c r="G1373" i="6"/>
  <c r="F1373" i="6"/>
  <c r="E1373" i="6"/>
  <c r="D1373" i="6"/>
  <c r="C1373" i="6"/>
  <c r="B1373" i="6"/>
  <c r="R1372" i="6"/>
  <c r="Q1372" i="6"/>
  <c r="P1372" i="6"/>
  <c r="O1372" i="6"/>
  <c r="N1372" i="6"/>
  <c r="K1372" i="6"/>
  <c r="J1372" i="6"/>
  <c r="I1372" i="6"/>
  <c r="H1372" i="6"/>
  <c r="G1372" i="6"/>
  <c r="F1372" i="6"/>
  <c r="E1372" i="6"/>
  <c r="D1372" i="6"/>
  <c r="C1372" i="6"/>
  <c r="B1372" i="6"/>
  <c r="R1371" i="6"/>
  <c r="Q1371" i="6"/>
  <c r="P1371" i="6"/>
  <c r="O1371" i="6"/>
  <c r="N1371" i="6"/>
  <c r="K1371" i="6"/>
  <c r="J1371" i="6"/>
  <c r="I1371" i="6"/>
  <c r="H1371" i="6"/>
  <c r="G1371" i="6"/>
  <c r="F1371" i="6"/>
  <c r="E1371" i="6"/>
  <c r="D1371" i="6"/>
  <c r="C1371" i="6"/>
  <c r="B1371" i="6"/>
  <c r="R1370" i="6"/>
  <c r="Q1370" i="6"/>
  <c r="P1370" i="6"/>
  <c r="O1370" i="6"/>
  <c r="N1370" i="6"/>
  <c r="K1370" i="6"/>
  <c r="J1370" i="6"/>
  <c r="I1370" i="6"/>
  <c r="H1370" i="6"/>
  <c r="G1370" i="6"/>
  <c r="F1370" i="6"/>
  <c r="E1370" i="6"/>
  <c r="D1370" i="6"/>
  <c r="C1370" i="6"/>
  <c r="B1370" i="6"/>
  <c r="R1369" i="6"/>
  <c r="Q1369" i="6"/>
  <c r="P1369" i="6"/>
  <c r="O1369" i="6"/>
  <c r="N1369" i="6"/>
  <c r="K1369" i="6"/>
  <c r="J1369" i="6"/>
  <c r="I1369" i="6"/>
  <c r="H1369" i="6"/>
  <c r="G1369" i="6"/>
  <c r="F1369" i="6"/>
  <c r="E1369" i="6"/>
  <c r="D1369" i="6"/>
  <c r="C1369" i="6"/>
  <c r="B1369" i="6"/>
  <c r="R1368" i="6"/>
  <c r="Q1368" i="6"/>
  <c r="P1368" i="6"/>
  <c r="O1368" i="6"/>
  <c r="N1368" i="6"/>
  <c r="K1368" i="6"/>
  <c r="J1368" i="6"/>
  <c r="I1368" i="6"/>
  <c r="H1368" i="6"/>
  <c r="G1368" i="6"/>
  <c r="F1368" i="6"/>
  <c r="E1368" i="6"/>
  <c r="D1368" i="6"/>
  <c r="C1368" i="6"/>
  <c r="B1368" i="6"/>
  <c r="R1367" i="6"/>
  <c r="Q1367" i="6"/>
  <c r="P1367" i="6"/>
  <c r="O1367" i="6"/>
  <c r="N1367" i="6"/>
  <c r="K1367" i="6"/>
  <c r="J1367" i="6"/>
  <c r="I1367" i="6"/>
  <c r="H1367" i="6"/>
  <c r="G1367" i="6"/>
  <c r="F1367" i="6"/>
  <c r="E1367" i="6"/>
  <c r="D1367" i="6"/>
  <c r="C1367" i="6"/>
  <c r="B1367" i="6"/>
  <c r="R1366" i="6"/>
  <c r="Q1366" i="6"/>
  <c r="P1366" i="6"/>
  <c r="O1366" i="6"/>
  <c r="N1366" i="6"/>
  <c r="K1366" i="6"/>
  <c r="J1366" i="6"/>
  <c r="I1366" i="6"/>
  <c r="H1366" i="6"/>
  <c r="G1366" i="6"/>
  <c r="F1366" i="6"/>
  <c r="E1366" i="6"/>
  <c r="D1366" i="6"/>
  <c r="C1366" i="6"/>
  <c r="B1366" i="6"/>
  <c r="R1365" i="6"/>
  <c r="Q1365" i="6"/>
  <c r="P1365" i="6"/>
  <c r="O1365" i="6"/>
  <c r="N1365" i="6"/>
  <c r="K1365" i="6"/>
  <c r="J1365" i="6"/>
  <c r="I1365" i="6"/>
  <c r="H1365" i="6"/>
  <c r="G1365" i="6"/>
  <c r="F1365" i="6"/>
  <c r="E1365" i="6"/>
  <c r="D1365" i="6"/>
  <c r="C1365" i="6"/>
  <c r="B1365" i="6"/>
  <c r="R1364" i="6"/>
  <c r="Q1364" i="6"/>
  <c r="P1364" i="6"/>
  <c r="O1364" i="6"/>
  <c r="N1364" i="6"/>
  <c r="K1364" i="6"/>
  <c r="J1364" i="6"/>
  <c r="I1364" i="6"/>
  <c r="H1364" i="6"/>
  <c r="G1364" i="6"/>
  <c r="F1364" i="6"/>
  <c r="E1364" i="6"/>
  <c r="D1364" i="6"/>
  <c r="C1364" i="6"/>
  <c r="B1364" i="6"/>
  <c r="R1363" i="6"/>
  <c r="Q1363" i="6"/>
  <c r="P1363" i="6"/>
  <c r="O1363" i="6"/>
  <c r="N1363" i="6"/>
  <c r="K1363" i="6"/>
  <c r="J1363" i="6"/>
  <c r="I1363" i="6"/>
  <c r="H1363" i="6"/>
  <c r="G1363" i="6"/>
  <c r="F1363" i="6"/>
  <c r="E1363" i="6"/>
  <c r="D1363" i="6"/>
  <c r="C1363" i="6"/>
  <c r="B1363" i="6"/>
  <c r="R1362" i="6"/>
  <c r="Q1362" i="6"/>
  <c r="P1362" i="6"/>
  <c r="O1362" i="6"/>
  <c r="N1362" i="6"/>
  <c r="K1362" i="6"/>
  <c r="J1362" i="6"/>
  <c r="I1362" i="6"/>
  <c r="H1362" i="6"/>
  <c r="G1362" i="6"/>
  <c r="F1362" i="6"/>
  <c r="E1362" i="6"/>
  <c r="D1362" i="6"/>
  <c r="C1362" i="6"/>
  <c r="B1362" i="6"/>
  <c r="R1361" i="6"/>
  <c r="Q1361" i="6"/>
  <c r="P1361" i="6"/>
  <c r="O1361" i="6"/>
  <c r="N1361" i="6"/>
  <c r="K1361" i="6"/>
  <c r="J1361" i="6"/>
  <c r="I1361" i="6"/>
  <c r="H1361" i="6"/>
  <c r="G1361" i="6"/>
  <c r="F1361" i="6"/>
  <c r="E1361" i="6"/>
  <c r="D1361" i="6"/>
  <c r="C1361" i="6"/>
  <c r="B1361" i="6"/>
  <c r="R1360" i="6"/>
  <c r="Q1360" i="6"/>
  <c r="P1360" i="6"/>
  <c r="O1360" i="6"/>
  <c r="N1360" i="6"/>
  <c r="K1360" i="6"/>
  <c r="J1360" i="6"/>
  <c r="I1360" i="6"/>
  <c r="H1360" i="6"/>
  <c r="G1360" i="6"/>
  <c r="F1360" i="6"/>
  <c r="E1360" i="6"/>
  <c r="D1360" i="6"/>
  <c r="C1360" i="6"/>
  <c r="B1360" i="6"/>
  <c r="R1359" i="6"/>
  <c r="Q1359" i="6"/>
  <c r="P1359" i="6"/>
  <c r="O1359" i="6"/>
  <c r="N1359" i="6"/>
  <c r="K1359" i="6"/>
  <c r="J1359" i="6"/>
  <c r="I1359" i="6"/>
  <c r="H1359" i="6"/>
  <c r="G1359" i="6"/>
  <c r="F1359" i="6"/>
  <c r="E1359" i="6"/>
  <c r="D1359" i="6"/>
  <c r="C1359" i="6"/>
  <c r="B1359" i="6"/>
  <c r="R1358" i="6"/>
  <c r="Q1358" i="6"/>
  <c r="P1358" i="6"/>
  <c r="O1358" i="6"/>
  <c r="N1358" i="6"/>
  <c r="K1358" i="6"/>
  <c r="J1358" i="6"/>
  <c r="I1358" i="6"/>
  <c r="H1358" i="6"/>
  <c r="G1358" i="6"/>
  <c r="F1358" i="6"/>
  <c r="E1358" i="6"/>
  <c r="D1358" i="6"/>
  <c r="C1358" i="6"/>
  <c r="B1358" i="6"/>
  <c r="R1357" i="6"/>
  <c r="Q1357" i="6"/>
  <c r="P1357" i="6"/>
  <c r="O1357" i="6"/>
  <c r="N1357" i="6"/>
  <c r="K1357" i="6"/>
  <c r="J1357" i="6"/>
  <c r="I1357" i="6"/>
  <c r="H1357" i="6"/>
  <c r="G1357" i="6"/>
  <c r="F1357" i="6"/>
  <c r="E1357" i="6"/>
  <c r="D1357" i="6"/>
  <c r="C1357" i="6"/>
  <c r="B1357" i="6"/>
  <c r="R1356" i="6"/>
  <c r="Q1356" i="6"/>
  <c r="P1356" i="6"/>
  <c r="O1356" i="6"/>
  <c r="N1356" i="6"/>
  <c r="K1356" i="6"/>
  <c r="J1356" i="6"/>
  <c r="I1356" i="6"/>
  <c r="H1356" i="6"/>
  <c r="G1356" i="6"/>
  <c r="F1356" i="6"/>
  <c r="E1356" i="6"/>
  <c r="D1356" i="6"/>
  <c r="C1356" i="6"/>
  <c r="B1356" i="6"/>
  <c r="R1355" i="6"/>
  <c r="Q1355" i="6"/>
  <c r="P1355" i="6"/>
  <c r="O1355" i="6"/>
  <c r="N1355" i="6"/>
  <c r="K1355" i="6"/>
  <c r="J1355" i="6"/>
  <c r="I1355" i="6"/>
  <c r="H1355" i="6"/>
  <c r="G1355" i="6"/>
  <c r="F1355" i="6"/>
  <c r="E1355" i="6"/>
  <c r="D1355" i="6"/>
  <c r="C1355" i="6"/>
  <c r="B1355" i="6"/>
  <c r="R1354" i="6"/>
  <c r="Q1354" i="6"/>
  <c r="P1354" i="6"/>
  <c r="O1354" i="6"/>
  <c r="N1354" i="6"/>
  <c r="K1354" i="6"/>
  <c r="J1354" i="6"/>
  <c r="I1354" i="6"/>
  <c r="H1354" i="6"/>
  <c r="G1354" i="6"/>
  <c r="F1354" i="6"/>
  <c r="E1354" i="6"/>
  <c r="D1354" i="6"/>
  <c r="C1354" i="6"/>
  <c r="B1354" i="6"/>
  <c r="R1353" i="6"/>
  <c r="Q1353" i="6"/>
  <c r="P1353" i="6"/>
  <c r="O1353" i="6"/>
  <c r="N1353" i="6"/>
  <c r="K1353" i="6"/>
  <c r="J1353" i="6"/>
  <c r="I1353" i="6"/>
  <c r="H1353" i="6"/>
  <c r="G1353" i="6"/>
  <c r="F1353" i="6"/>
  <c r="E1353" i="6"/>
  <c r="D1353" i="6"/>
  <c r="C1353" i="6"/>
  <c r="B1353" i="6"/>
  <c r="R1352" i="6"/>
  <c r="Q1352" i="6"/>
  <c r="P1352" i="6"/>
  <c r="O1352" i="6"/>
  <c r="N1352" i="6"/>
  <c r="K1352" i="6"/>
  <c r="J1352" i="6"/>
  <c r="I1352" i="6"/>
  <c r="H1352" i="6"/>
  <c r="G1352" i="6"/>
  <c r="F1352" i="6"/>
  <c r="E1352" i="6"/>
  <c r="D1352" i="6"/>
  <c r="C1352" i="6"/>
  <c r="B1352" i="6"/>
  <c r="R1351" i="6"/>
  <c r="Q1351" i="6"/>
  <c r="P1351" i="6"/>
  <c r="O1351" i="6"/>
  <c r="N1351" i="6"/>
  <c r="K1351" i="6"/>
  <c r="J1351" i="6"/>
  <c r="I1351" i="6"/>
  <c r="H1351" i="6"/>
  <c r="G1351" i="6"/>
  <c r="F1351" i="6"/>
  <c r="E1351" i="6"/>
  <c r="D1351" i="6"/>
  <c r="C1351" i="6"/>
  <c r="B1351" i="6"/>
  <c r="R1350" i="6"/>
  <c r="Q1350" i="6"/>
  <c r="P1350" i="6"/>
  <c r="O1350" i="6"/>
  <c r="N1350" i="6"/>
  <c r="K1350" i="6"/>
  <c r="J1350" i="6"/>
  <c r="I1350" i="6"/>
  <c r="H1350" i="6"/>
  <c r="G1350" i="6"/>
  <c r="F1350" i="6"/>
  <c r="E1350" i="6"/>
  <c r="D1350" i="6"/>
  <c r="C1350" i="6"/>
  <c r="B1350" i="6"/>
  <c r="R1349" i="6"/>
  <c r="Q1349" i="6"/>
  <c r="P1349" i="6"/>
  <c r="O1349" i="6"/>
  <c r="N1349" i="6"/>
  <c r="K1349" i="6"/>
  <c r="J1349" i="6"/>
  <c r="I1349" i="6"/>
  <c r="H1349" i="6"/>
  <c r="G1349" i="6"/>
  <c r="F1349" i="6"/>
  <c r="E1349" i="6"/>
  <c r="D1349" i="6"/>
  <c r="C1349" i="6"/>
  <c r="B1349" i="6"/>
  <c r="R1348" i="6"/>
  <c r="Q1348" i="6"/>
  <c r="P1348" i="6"/>
  <c r="O1348" i="6"/>
  <c r="N1348" i="6"/>
  <c r="K1348" i="6"/>
  <c r="J1348" i="6"/>
  <c r="I1348" i="6"/>
  <c r="H1348" i="6"/>
  <c r="G1348" i="6"/>
  <c r="F1348" i="6"/>
  <c r="E1348" i="6"/>
  <c r="D1348" i="6"/>
  <c r="C1348" i="6"/>
  <c r="B1348" i="6"/>
  <c r="R1347" i="6"/>
  <c r="Q1347" i="6"/>
  <c r="P1347" i="6"/>
  <c r="O1347" i="6"/>
  <c r="N1347" i="6"/>
  <c r="K1347" i="6"/>
  <c r="J1347" i="6"/>
  <c r="I1347" i="6"/>
  <c r="H1347" i="6"/>
  <c r="G1347" i="6"/>
  <c r="F1347" i="6"/>
  <c r="E1347" i="6"/>
  <c r="D1347" i="6"/>
  <c r="C1347" i="6"/>
  <c r="B1347" i="6"/>
  <c r="R1346" i="6"/>
  <c r="Q1346" i="6"/>
  <c r="P1346" i="6"/>
  <c r="O1346" i="6"/>
  <c r="N1346" i="6"/>
  <c r="K1346" i="6"/>
  <c r="J1346" i="6"/>
  <c r="I1346" i="6"/>
  <c r="H1346" i="6"/>
  <c r="G1346" i="6"/>
  <c r="F1346" i="6"/>
  <c r="E1346" i="6"/>
  <c r="D1346" i="6"/>
  <c r="C1346" i="6"/>
  <c r="B1346" i="6"/>
  <c r="R1345" i="6"/>
  <c r="Q1345" i="6"/>
  <c r="P1345" i="6"/>
  <c r="O1345" i="6"/>
  <c r="N1345" i="6"/>
  <c r="K1345" i="6"/>
  <c r="J1345" i="6"/>
  <c r="I1345" i="6"/>
  <c r="H1345" i="6"/>
  <c r="G1345" i="6"/>
  <c r="F1345" i="6"/>
  <c r="E1345" i="6"/>
  <c r="D1345" i="6"/>
  <c r="C1345" i="6"/>
  <c r="B1345" i="6"/>
  <c r="R1344" i="6"/>
  <c r="Q1344" i="6"/>
  <c r="P1344" i="6"/>
  <c r="O1344" i="6"/>
  <c r="N1344" i="6"/>
  <c r="K1344" i="6"/>
  <c r="J1344" i="6"/>
  <c r="I1344" i="6"/>
  <c r="H1344" i="6"/>
  <c r="G1344" i="6"/>
  <c r="F1344" i="6"/>
  <c r="E1344" i="6"/>
  <c r="D1344" i="6"/>
  <c r="C1344" i="6"/>
  <c r="B1344" i="6"/>
  <c r="R1343" i="6"/>
  <c r="Q1343" i="6"/>
  <c r="P1343" i="6"/>
  <c r="O1343" i="6"/>
  <c r="N1343" i="6"/>
  <c r="K1343" i="6"/>
  <c r="J1343" i="6"/>
  <c r="I1343" i="6"/>
  <c r="H1343" i="6"/>
  <c r="G1343" i="6"/>
  <c r="F1343" i="6"/>
  <c r="E1343" i="6"/>
  <c r="D1343" i="6"/>
  <c r="C1343" i="6"/>
  <c r="B1343" i="6"/>
  <c r="R1342" i="6"/>
  <c r="Q1342" i="6"/>
  <c r="P1342" i="6"/>
  <c r="O1342" i="6"/>
  <c r="N1342" i="6"/>
  <c r="K1342" i="6"/>
  <c r="J1342" i="6"/>
  <c r="I1342" i="6"/>
  <c r="H1342" i="6"/>
  <c r="G1342" i="6"/>
  <c r="F1342" i="6"/>
  <c r="E1342" i="6"/>
  <c r="D1342" i="6"/>
  <c r="C1342" i="6"/>
  <c r="B1342" i="6"/>
  <c r="R1341" i="6"/>
  <c r="Q1341" i="6"/>
  <c r="P1341" i="6"/>
  <c r="O1341" i="6"/>
  <c r="N1341" i="6"/>
  <c r="K1341" i="6"/>
  <c r="J1341" i="6"/>
  <c r="I1341" i="6"/>
  <c r="H1341" i="6"/>
  <c r="G1341" i="6"/>
  <c r="F1341" i="6"/>
  <c r="E1341" i="6"/>
  <c r="D1341" i="6"/>
  <c r="C1341" i="6"/>
  <c r="B1341" i="6"/>
  <c r="R1340" i="6"/>
  <c r="Q1340" i="6"/>
  <c r="P1340" i="6"/>
  <c r="O1340" i="6"/>
  <c r="N1340" i="6"/>
  <c r="K1340" i="6"/>
  <c r="J1340" i="6"/>
  <c r="I1340" i="6"/>
  <c r="H1340" i="6"/>
  <c r="G1340" i="6"/>
  <c r="F1340" i="6"/>
  <c r="E1340" i="6"/>
  <c r="D1340" i="6"/>
  <c r="C1340" i="6"/>
  <c r="B1340" i="6"/>
  <c r="R1339" i="6"/>
  <c r="Q1339" i="6"/>
  <c r="P1339" i="6"/>
  <c r="O1339" i="6"/>
  <c r="N1339" i="6"/>
  <c r="K1339" i="6"/>
  <c r="J1339" i="6"/>
  <c r="I1339" i="6"/>
  <c r="H1339" i="6"/>
  <c r="G1339" i="6"/>
  <c r="F1339" i="6"/>
  <c r="E1339" i="6"/>
  <c r="D1339" i="6"/>
  <c r="C1339" i="6"/>
  <c r="B1339" i="6"/>
  <c r="R1338" i="6"/>
  <c r="Q1338" i="6"/>
  <c r="P1338" i="6"/>
  <c r="O1338" i="6"/>
  <c r="N1338" i="6"/>
  <c r="K1338" i="6"/>
  <c r="J1338" i="6"/>
  <c r="I1338" i="6"/>
  <c r="H1338" i="6"/>
  <c r="G1338" i="6"/>
  <c r="F1338" i="6"/>
  <c r="E1338" i="6"/>
  <c r="D1338" i="6"/>
  <c r="C1338" i="6"/>
  <c r="B1338" i="6"/>
  <c r="R1337" i="6"/>
  <c r="Q1337" i="6"/>
  <c r="P1337" i="6"/>
  <c r="O1337" i="6"/>
  <c r="N1337" i="6"/>
  <c r="K1337" i="6"/>
  <c r="J1337" i="6"/>
  <c r="I1337" i="6"/>
  <c r="H1337" i="6"/>
  <c r="G1337" i="6"/>
  <c r="F1337" i="6"/>
  <c r="E1337" i="6"/>
  <c r="D1337" i="6"/>
  <c r="C1337" i="6"/>
  <c r="B1337" i="6"/>
  <c r="R1336" i="6"/>
  <c r="Q1336" i="6"/>
  <c r="P1336" i="6"/>
  <c r="O1336" i="6"/>
  <c r="N1336" i="6"/>
  <c r="K1336" i="6"/>
  <c r="J1336" i="6"/>
  <c r="I1336" i="6"/>
  <c r="H1336" i="6"/>
  <c r="G1336" i="6"/>
  <c r="F1336" i="6"/>
  <c r="E1336" i="6"/>
  <c r="D1336" i="6"/>
  <c r="C1336" i="6"/>
  <c r="B1336" i="6"/>
  <c r="R1335" i="6"/>
  <c r="Q1335" i="6"/>
  <c r="P1335" i="6"/>
  <c r="O1335" i="6"/>
  <c r="N1335" i="6"/>
  <c r="K1335" i="6"/>
  <c r="J1335" i="6"/>
  <c r="I1335" i="6"/>
  <c r="H1335" i="6"/>
  <c r="G1335" i="6"/>
  <c r="F1335" i="6"/>
  <c r="E1335" i="6"/>
  <c r="D1335" i="6"/>
  <c r="C1335" i="6"/>
  <c r="B1335" i="6"/>
  <c r="R1334" i="6"/>
  <c r="Q1334" i="6"/>
  <c r="P1334" i="6"/>
  <c r="O1334" i="6"/>
  <c r="N1334" i="6"/>
  <c r="K1334" i="6"/>
  <c r="J1334" i="6"/>
  <c r="I1334" i="6"/>
  <c r="H1334" i="6"/>
  <c r="G1334" i="6"/>
  <c r="F1334" i="6"/>
  <c r="E1334" i="6"/>
  <c r="D1334" i="6"/>
  <c r="C1334" i="6"/>
  <c r="B1334" i="6"/>
  <c r="R1333" i="6"/>
  <c r="Q1333" i="6"/>
  <c r="P1333" i="6"/>
  <c r="O1333" i="6"/>
  <c r="N1333" i="6"/>
  <c r="K1333" i="6"/>
  <c r="J1333" i="6"/>
  <c r="I1333" i="6"/>
  <c r="H1333" i="6"/>
  <c r="G1333" i="6"/>
  <c r="F1333" i="6"/>
  <c r="E1333" i="6"/>
  <c r="D1333" i="6"/>
  <c r="C1333" i="6"/>
  <c r="B1333" i="6"/>
  <c r="R1332" i="6"/>
  <c r="Q1332" i="6"/>
  <c r="P1332" i="6"/>
  <c r="O1332" i="6"/>
  <c r="N1332" i="6"/>
  <c r="K1332" i="6"/>
  <c r="J1332" i="6"/>
  <c r="I1332" i="6"/>
  <c r="H1332" i="6"/>
  <c r="G1332" i="6"/>
  <c r="F1332" i="6"/>
  <c r="E1332" i="6"/>
  <c r="D1332" i="6"/>
  <c r="C1332" i="6"/>
  <c r="B1332" i="6"/>
  <c r="R1331" i="6"/>
  <c r="Q1331" i="6"/>
  <c r="P1331" i="6"/>
  <c r="O1331" i="6"/>
  <c r="N1331" i="6"/>
  <c r="K1331" i="6"/>
  <c r="J1331" i="6"/>
  <c r="I1331" i="6"/>
  <c r="H1331" i="6"/>
  <c r="G1331" i="6"/>
  <c r="F1331" i="6"/>
  <c r="E1331" i="6"/>
  <c r="D1331" i="6"/>
  <c r="C1331" i="6"/>
  <c r="B1331" i="6"/>
  <c r="R1330" i="6"/>
  <c r="Q1330" i="6"/>
  <c r="P1330" i="6"/>
  <c r="O1330" i="6"/>
  <c r="N1330" i="6"/>
  <c r="K1330" i="6"/>
  <c r="J1330" i="6"/>
  <c r="I1330" i="6"/>
  <c r="H1330" i="6"/>
  <c r="G1330" i="6"/>
  <c r="F1330" i="6"/>
  <c r="E1330" i="6"/>
  <c r="D1330" i="6"/>
  <c r="C1330" i="6"/>
  <c r="B1330" i="6"/>
  <c r="R1329" i="6"/>
  <c r="Q1329" i="6"/>
  <c r="P1329" i="6"/>
  <c r="O1329" i="6"/>
  <c r="N1329" i="6"/>
  <c r="K1329" i="6"/>
  <c r="J1329" i="6"/>
  <c r="I1329" i="6"/>
  <c r="H1329" i="6"/>
  <c r="G1329" i="6"/>
  <c r="F1329" i="6"/>
  <c r="E1329" i="6"/>
  <c r="D1329" i="6"/>
  <c r="C1329" i="6"/>
  <c r="B1329" i="6"/>
  <c r="R1328" i="6"/>
  <c r="Q1328" i="6"/>
  <c r="P1328" i="6"/>
  <c r="O1328" i="6"/>
  <c r="N1328" i="6"/>
  <c r="K1328" i="6"/>
  <c r="J1328" i="6"/>
  <c r="I1328" i="6"/>
  <c r="H1328" i="6"/>
  <c r="G1328" i="6"/>
  <c r="F1328" i="6"/>
  <c r="E1328" i="6"/>
  <c r="D1328" i="6"/>
  <c r="C1328" i="6"/>
  <c r="B1328" i="6"/>
  <c r="R1327" i="6"/>
  <c r="Q1327" i="6"/>
  <c r="P1327" i="6"/>
  <c r="O1327" i="6"/>
  <c r="N1327" i="6"/>
  <c r="K1327" i="6"/>
  <c r="J1327" i="6"/>
  <c r="I1327" i="6"/>
  <c r="H1327" i="6"/>
  <c r="G1327" i="6"/>
  <c r="F1327" i="6"/>
  <c r="E1327" i="6"/>
  <c r="D1327" i="6"/>
  <c r="C1327" i="6"/>
  <c r="B1327" i="6"/>
  <c r="R1326" i="6"/>
  <c r="Q1326" i="6"/>
  <c r="P1326" i="6"/>
  <c r="O1326" i="6"/>
  <c r="N1326" i="6"/>
  <c r="K1326" i="6"/>
  <c r="J1326" i="6"/>
  <c r="I1326" i="6"/>
  <c r="H1326" i="6"/>
  <c r="G1326" i="6"/>
  <c r="F1326" i="6"/>
  <c r="E1326" i="6"/>
  <c r="D1326" i="6"/>
  <c r="C1326" i="6"/>
  <c r="B1326" i="6"/>
  <c r="R1325" i="6"/>
  <c r="Q1325" i="6"/>
  <c r="P1325" i="6"/>
  <c r="O1325" i="6"/>
  <c r="N1325" i="6"/>
  <c r="K1325" i="6"/>
  <c r="J1325" i="6"/>
  <c r="I1325" i="6"/>
  <c r="H1325" i="6"/>
  <c r="G1325" i="6"/>
  <c r="F1325" i="6"/>
  <c r="E1325" i="6"/>
  <c r="D1325" i="6"/>
  <c r="C1325" i="6"/>
  <c r="B1325" i="6"/>
  <c r="R1324" i="6"/>
  <c r="Q1324" i="6"/>
  <c r="P1324" i="6"/>
  <c r="O1324" i="6"/>
  <c r="N1324" i="6"/>
  <c r="K1324" i="6"/>
  <c r="J1324" i="6"/>
  <c r="I1324" i="6"/>
  <c r="H1324" i="6"/>
  <c r="G1324" i="6"/>
  <c r="F1324" i="6"/>
  <c r="E1324" i="6"/>
  <c r="D1324" i="6"/>
  <c r="C1324" i="6"/>
  <c r="B1324" i="6"/>
  <c r="R1323" i="6"/>
  <c r="Q1323" i="6"/>
  <c r="P1323" i="6"/>
  <c r="O1323" i="6"/>
  <c r="N1323" i="6"/>
  <c r="K1323" i="6"/>
  <c r="J1323" i="6"/>
  <c r="I1323" i="6"/>
  <c r="H1323" i="6"/>
  <c r="G1323" i="6"/>
  <c r="F1323" i="6"/>
  <c r="E1323" i="6"/>
  <c r="D1323" i="6"/>
  <c r="C1323" i="6"/>
  <c r="B1323" i="6"/>
  <c r="R1322" i="6"/>
  <c r="Q1322" i="6"/>
  <c r="P1322" i="6"/>
  <c r="O1322" i="6"/>
  <c r="N1322" i="6"/>
  <c r="K1322" i="6"/>
  <c r="J1322" i="6"/>
  <c r="I1322" i="6"/>
  <c r="H1322" i="6"/>
  <c r="G1322" i="6"/>
  <c r="F1322" i="6"/>
  <c r="E1322" i="6"/>
  <c r="D1322" i="6"/>
  <c r="C1322" i="6"/>
  <c r="B1322" i="6"/>
  <c r="R1321" i="6"/>
  <c r="Q1321" i="6"/>
  <c r="P1321" i="6"/>
  <c r="O1321" i="6"/>
  <c r="N1321" i="6"/>
  <c r="K1321" i="6"/>
  <c r="J1321" i="6"/>
  <c r="I1321" i="6"/>
  <c r="H1321" i="6"/>
  <c r="G1321" i="6"/>
  <c r="F1321" i="6"/>
  <c r="E1321" i="6"/>
  <c r="D1321" i="6"/>
  <c r="C1321" i="6"/>
  <c r="B1321" i="6"/>
  <c r="R1320" i="6"/>
  <c r="Q1320" i="6"/>
  <c r="P1320" i="6"/>
  <c r="O1320" i="6"/>
  <c r="N1320" i="6"/>
  <c r="K1320" i="6"/>
  <c r="J1320" i="6"/>
  <c r="I1320" i="6"/>
  <c r="H1320" i="6"/>
  <c r="G1320" i="6"/>
  <c r="F1320" i="6"/>
  <c r="E1320" i="6"/>
  <c r="D1320" i="6"/>
  <c r="C1320" i="6"/>
  <c r="B1320" i="6"/>
  <c r="R1319" i="6"/>
  <c r="Q1319" i="6"/>
  <c r="P1319" i="6"/>
  <c r="O1319" i="6"/>
  <c r="N1319" i="6"/>
  <c r="K1319" i="6"/>
  <c r="J1319" i="6"/>
  <c r="I1319" i="6"/>
  <c r="H1319" i="6"/>
  <c r="G1319" i="6"/>
  <c r="F1319" i="6"/>
  <c r="E1319" i="6"/>
  <c r="D1319" i="6"/>
  <c r="C1319" i="6"/>
  <c r="B1319" i="6"/>
  <c r="R1318" i="6"/>
  <c r="Q1318" i="6"/>
  <c r="P1318" i="6"/>
  <c r="O1318" i="6"/>
  <c r="N1318" i="6"/>
  <c r="K1318" i="6"/>
  <c r="J1318" i="6"/>
  <c r="I1318" i="6"/>
  <c r="H1318" i="6"/>
  <c r="G1318" i="6"/>
  <c r="F1318" i="6"/>
  <c r="E1318" i="6"/>
  <c r="D1318" i="6"/>
  <c r="C1318" i="6"/>
  <c r="B1318" i="6"/>
  <c r="R1317" i="6"/>
  <c r="Q1317" i="6"/>
  <c r="P1317" i="6"/>
  <c r="O1317" i="6"/>
  <c r="N1317" i="6"/>
  <c r="K1317" i="6"/>
  <c r="J1317" i="6"/>
  <c r="I1317" i="6"/>
  <c r="H1317" i="6"/>
  <c r="G1317" i="6"/>
  <c r="F1317" i="6"/>
  <c r="E1317" i="6"/>
  <c r="D1317" i="6"/>
  <c r="C1317" i="6"/>
  <c r="B1317" i="6"/>
  <c r="R1316" i="6"/>
  <c r="Q1316" i="6"/>
  <c r="P1316" i="6"/>
  <c r="O1316" i="6"/>
  <c r="N1316" i="6"/>
  <c r="K1316" i="6"/>
  <c r="J1316" i="6"/>
  <c r="I1316" i="6"/>
  <c r="H1316" i="6"/>
  <c r="G1316" i="6"/>
  <c r="F1316" i="6"/>
  <c r="E1316" i="6"/>
  <c r="D1316" i="6"/>
  <c r="C1316" i="6"/>
  <c r="B1316" i="6"/>
  <c r="R1315" i="6"/>
  <c r="Q1315" i="6"/>
  <c r="P1315" i="6"/>
  <c r="O1315" i="6"/>
  <c r="N1315" i="6"/>
  <c r="K1315" i="6"/>
  <c r="J1315" i="6"/>
  <c r="I1315" i="6"/>
  <c r="H1315" i="6"/>
  <c r="G1315" i="6"/>
  <c r="F1315" i="6"/>
  <c r="E1315" i="6"/>
  <c r="D1315" i="6"/>
  <c r="C1315" i="6"/>
  <c r="B1315" i="6"/>
  <c r="R1314" i="6"/>
  <c r="Q1314" i="6"/>
  <c r="P1314" i="6"/>
  <c r="O1314" i="6"/>
  <c r="N1314" i="6"/>
  <c r="K1314" i="6"/>
  <c r="J1314" i="6"/>
  <c r="I1314" i="6"/>
  <c r="H1314" i="6"/>
  <c r="G1314" i="6"/>
  <c r="F1314" i="6"/>
  <c r="E1314" i="6"/>
  <c r="D1314" i="6"/>
  <c r="C1314" i="6"/>
  <c r="B1314" i="6"/>
  <c r="R1313" i="6"/>
  <c r="Q1313" i="6"/>
  <c r="P1313" i="6"/>
  <c r="O1313" i="6"/>
  <c r="N1313" i="6"/>
  <c r="K1313" i="6"/>
  <c r="J1313" i="6"/>
  <c r="I1313" i="6"/>
  <c r="H1313" i="6"/>
  <c r="G1313" i="6"/>
  <c r="F1313" i="6"/>
  <c r="E1313" i="6"/>
  <c r="D1313" i="6"/>
  <c r="C1313" i="6"/>
  <c r="B1313" i="6"/>
  <c r="R1312" i="6"/>
  <c r="Q1312" i="6"/>
  <c r="P1312" i="6"/>
  <c r="O1312" i="6"/>
  <c r="N1312" i="6"/>
  <c r="K1312" i="6"/>
  <c r="J1312" i="6"/>
  <c r="I1312" i="6"/>
  <c r="H1312" i="6"/>
  <c r="G1312" i="6"/>
  <c r="F1312" i="6"/>
  <c r="E1312" i="6"/>
  <c r="D1312" i="6"/>
  <c r="C1312" i="6"/>
  <c r="B1312" i="6"/>
  <c r="R1311" i="6"/>
  <c r="Q1311" i="6"/>
  <c r="P1311" i="6"/>
  <c r="O1311" i="6"/>
  <c r="N1311" i="6"/>
  <c r="K1311" i="6"/>
  <c r="J1311" i="6"/>
  <c r="I1311" i="6"/>
  <c r="H1311" i="6"/>
  <c r="G1311" i="6"/>
  <c r="F1311" i="6"/>
  <c r="E1311" i="6"/>
  <c r="D1311" i="6"/>
  <c r="C1311" i="6"/>
  <c r="B1311" i="6"/>
  <c r="R1310" i="6"/>
  <c r="Q1310" i="6"/>
  <c r="P1310" i="6"/>
  <c r="O1310" i="6"/>
  <c r="N1310" i="6"/>
  <c r="K1310" i="6"/>
  <c r="J1310" i="6"/>
  <c r="I1310" i="6"/>
  <c r="H1310" i="6"/>
  <c r="G1310" i="6"/>
  <c r="F1310" i="6"/>
  <c r="E1310" i="6"/>
  <c r="D1310" i="6"/>
  <c r="C1310" i="6"/>
  <c r="B1310" i="6"/>
  <c r="R1309" i="6"/>
  <c r="Q1309" i="6"/>
  <c r="P1309" i="6"/>
  <c r="O1309" i="6"/>
  <c r="N1309" i="6"/>
  <c r="K1309" i="6"/>
  <c r="J1309" i="6"/>
  <c r="I1309" i="6"/>
  <c r="H1309" i="6"/>
  <c r="G1309" i="6"/>
  <c r="F1309" i="6"/>
  <c r="E1309" i="6"/>
  <c r="D1309" i="6"/>
  <c r="C1309" i="6"/>
  <c r="B1309" i="6"/>
  <c r="R1308" i="6"/>
  <c r="Q1308" i="6"/>
  <c r="P1308" i="6"/>
  <c r="O1308" i="6"/>
  <c r="N1308" i="6"/>
  <c r="K1308" i="6"/>
  <c r="J1308" i="6"/>
  <c r="I1308" i="6"/>
  <c r="H1308" i="6"/>
  <c r="G1308" i="6"/>
  <c r="F1308" i="6"/>
  <c r="E1308" i="6"/>
  <c r="D1308" i="6"/>
  <c r="C1308" i="6"/>
  <c r="B1308" i="6"/>
  <c r="R1307" i="6"/>
  <c r="Q1307" i="6"/>
  <c r="P1307" i="6"/>
  <c r="O1307" i="6"/>
  <c r="N1307" i="6"/>
  <c r="K1307" i="6"/>
  <c r="J1307" i="6"/>
  <c r="I1307" i="6"/>
  <c r="H1307" i="6"/>
  <c r="G1307" i="6"/>
  <c r="F1307" i="6"/>
  <c r="E1307" i="6"/>
  <c r="D1307" i="6"/>
  <c r="C1307" i="6"/>
  <c r="B1307" i="6"/>
  <c r="R1306" i="6"/>
  <c r="Q1306" i="6"/>
  <c r="P1306" i="6"/>
  <c r="O1306" i="6"/>
  <c r="N1306" i="6"/>
  <c r="K1306" i="6"/>
  <c r="J1306" i="6"/>
  <c r="I1306" i="6"/>
  <c r="H1306" i="6"/>
  <c r="G1306" i="6"/>
  <c r="F1306" i="6"/>
  <c r="E1306" i="6"/>
  <c r="D1306" i="6"/>
  <c r="C1306" i="6"/>
  <c r="B1306" i="6"/>
  <c r="R1305" i="6"/>
  <c r="Q1305" i="6"/>
  <c r="P1305" i="6"/>
  <c r="O1305" i="6"/>
  <c r="N1305" i="6"/>
  <c r="K1305" i="6"/>
  <c r="J1305" i="6"/>
  <c r="I1305" i="6"/>
  <c r="H1305" i="6"/>
  <c r="G1305" i="6"/>
  <c r="F1305" i="6"/>
  <c r="E1305" i="6"/>
  <c r="D1305" i="6"/>
  <c r="C1305" i="6"/>
  <c r="B1305" i="6"/>
  <c r="R1304" i="6"/>
  <c r="Q1304" i="6"/>
  <c r="P1304" i="6"/>
  <c r="O1304" i="6"/>
  <c r="N1304" i="6"/>
  <c r="K1304" i="6"/>
  <c r="J1304" i="6"/>
  <c r="I1304" i="6"/>
  <c r="H1304" i="6"/>
  <c r="G1304" i="6"/>
  <c r="F1304" i="6"/>
  <c r="E1304" i="6"/>
  <c r="D1304" i="6"/>
  <c r="C1304" i="6"/>
  <c r="B1304" i="6"/>
  <c r="R1303" i="6"/>
  <c r="Q1303" i="6"/>
  <c r="P1303" i="6"/>
  <c r="O1303" i="6"/>
  <c r="N1303" i="6"/>
  <c r="K1303" i="6"/>
  <c r="J1303" i="6"/>
  <c r="I1303" i="6"/>
  <c r="H1303" i="6"/>
  <c r="G1303" i="6"/>
  <c r="F1303" i="6"/>
  <c r="E1303" i="6"/>
  <c r="D1303" i="6"/>
  <c r="C1303" i="6"/>
  <c r="B1303" i="6"/>
  <c r="R1302" i="6"/>
  <c r="Q1302" i="6"/>
  <c r="P1302" i="6"/>
  <c r="O1302" i="6"/>
  <c r="N1302" i="6"/>
  <c r="K1302" i="6"/>
  <c r="J1302" i="6"/>
  <c r="I1302" i="6"/>
  <c r="H1302" i="6"/>
  <c r="G1302" i="6"/>
  <c r="F1302" i="6"/>
  <c r="E1302" i="6"/>
  <c r="D1302" i="6"/>
  <c r="C1302" i="6"/>
  <c r="B1302" i="6"/>
  <c r="R1301" i="6"/>
  <c r="Q1301" i="6"/>
  <c r="P1301" i="6"/>
  <c r="O1301" i="6"/>
  <c r="N1301" i="6"/>
  <c r="K1301" i="6"/>
  <c r="J1301" i="6"/>
  <c r="I1301" i="6"/>
  <c r="H1301" i="6"/>
  <c r="G1301" i="6"/>
  <c r="F1301" i="6"/>
  <c r="E1301" i="6"/>
  <c r="D1301" i="6"/>
  <c r="C1301" i="6"/>
  <c r="B1301" i="6"/>
  <c r="R1300" i="6"/>
  <c r="Q1300" i="6"/>
  <c r="P1300" i="6"/>
  <c r="O1300" i="6"/>
  <c r="N1300" i="6"/>
  <c r="K1300" i="6"/>
  <c r="J1300" i="6"/>
  <c r="I1300" i="6"/>
  <c r="H1300" i="6"/>
  <c r="G1300" i="6"/>
  <c r="F1300" i="6"/>
  <c r="E1300" i="6"/>
  <c r="D1300" i="6"/>
  <c r="C1300" i="6"/>
  <c r="B1300" i="6"/>
  <c r="R1299" i="6"/>
  <c r="Q1299" i="6"/>
  <c r="P1299" i="6"/>
  <c r="O1299" i="6"/>
  <c r="N1299" i="6"/>
  <c r="K1299" i="6"/>
  <c r="J1299" i="6"/>
  <c r="I1299" i="6"/>
  <c r="H1299" i="6"/>
  <c r="G1299" i="6"/>
  <c r="F1299" i="6"/>
  <c r="E1299" i="6"/>
  <c r="D1299" i="6"/>
  <c r="C1299" i="6"/>
  <c r="B1299" i="6"/>
  <c r="R1298" i="6"/>
  <c r="Q1298" i="6"/>
  <c r="P1298" i="6"/>
  <c r="O1298" i="6"/>
  <c r="N1298" i="6"/>
  <c r="K1298" i="6"/>
  <c r="J1298" i="6"/>
  <c r="I1298" i="6"/>
  <c r="H1298" i="6"/>
  <c r="G1298" i="6"/>
  <c r="F1298" i="6"/>
  <c r="E1298" i="6"/>
  <c r="D1298" i="6"/>
  <c r="C1298" i="6"/>
  <c r="B1298" i="6"/>
  <c r="R1297" i="6"/>
  <c r="Q1297" i="6"/>
  <c r="P1297" i="6"/>
  <c r="O1297" i="6"/>
  <c r="N1297" i="6"/>
  <c r="K1297" i="6"/>
  <c r="J1297" i="6"/>
  <c r="I1297" i="6"/>
  <c r="H1297" i="6"/>
  <c r="G1297" i="6"/>
  <c r="F1297" i="6"/>
  <c r="E1297" i="6"/>
  <c r="D1297" i="6"/>
  <c r="C1297" i="6"/>
  <c r="B1297" i="6"/>
  <c r="R1296" i="6"/>
  <c r="Q1296" i="6"/>
  <c r="P1296" i="6"/>
  <c r="O1296" i="6"/>
  <c r="N1296" i="6"/>
  <c r="K1296" i="6"/>
  <c r="J1296" i="6"/>
  <c r="I1296" i="6"/>
  <c r="H1296" i="6"/>
  <c r="G1296" i="6"/>
  <c r="F1296" i="6"/>
  <c r="E1296" i="6"/>
  <c r="D1296" i="6"/>
  <c r="C1296" i="6"/>
  <c r="B1296" i="6"/>
  <c r="R1295" i="6"/>
  <c r="Q1295" i="6"/>
  <c r="P1295" i="6"/>
  <c r="O1295" i="6"/>
  <c r="N1295" i="6"/>
  <c r="K1295" i="6"/>
  <c r="J1295" i="6"/>
  <c r="I1295" i="6"/>
  <c r="H1295" i="6"/>
  <c r="G1295" i="6"/>
  <c r="F1295" i="6"/>
  <c r="E1295" i="6"/>
  <c r="D1295" i="6"/>
  <c r="C1295" i="6"/>
  <c r="B1295" i="6"/>
  <c r="R1294" i="6"/>
  <c r="Q1294" i="6"/>
  <c r="P1294" i="6"/>
  <c r="O1294" i="6"/>
  <c r="N1294" i="6"/>
  <c r="K1294" i="6"/>
  <c r="J1294" i="6"/>
  <c r="I1294" i="6"/>
  <c r="H1294" i="6"/>
  <c r="G1294" i="6"/>
  <c r="F1294" i="6"/>
  <c r="E1294" i="6"/>
  <c r="D1294" i="6"/>
  <c r="C1294" i="6"/>
  <c r="B1294" i="6"/>
  <c r="R1293" i="6"/>
  <c r="Q1293" i="6"/>
  <c r="P1293" i="6"/>
  <c r="O1293" i="6"/>
  <c r="N1293" i="6"/>
  <c r="K1293" i="6"/>
  <c r="J1293" i="6"/>
  <c r="I1293" i="6"/>
  <c r="H1293" i="6"/>
  <c r="G1293" i="6"/>
  <c r="F1293" i="6"/>
  <c r="E1293" i="6"/>
  <c r="D1293" i="6"/>
  <c r="C1293" i="6"/>
  <c r="B1293" i="6"/>
  <c r="R1292" i="6"/>
  <c r="Q1292" i="6"/>
  <c r="P1292" i="6"/>
  <c r="O1292" i="6"/>
  <c r="N1292" i="6"/>
  <c r="K1292" i="6"/>
  <c r="J1292" i="6"/>
  <c r="I1292" i="6"/>
  <c r="H1292" i="6"/>
  <c r="G1292" i="6"/>
  <c r="F1292" i="6"/>
  <c r="E1292" i="6"/>
  <c r="D1292" i="6"/>
  <c r="C1292" i="6"/>
  <c r="B1292" i="6"/>
  <c r="R1291" i="6"/>
  <c r="Q1291" i="6"/>
  <c r="P1291" i="6"/>
  <c r="O1291" i="6"/>
  <c r="N1291" i="6"/>
  <c r="K1291" i="6"/>
  <c r="J1291" i="6"/>
  <c r="I1291" i="6"/>
  <c r="H1291" i="6"/>
  <c r="G1291" i="6"/>
  <c r="F1291" i="6"/>
  <c r="E1291" i="6"/>
  <c r="D1291" i="6"/>
  <c r="C1291" i="6"/>
  <c r="B1291" i="6"/>
  <c r="R1290" i="6"/>
  <c r="Q1290" i="6"/>
  <c r="P1290" i="6"/>
  <c r="O1290" i="6"/>
  <c r="N1290" i="6"/>
  <c r="K1290" i="6"/>
  <c r="J1290" i="6"/>
  <c r="I1290" i="6"/>
  <c r="H1290" i="6"/>
  <c r="G1290" i="6"/>
  <c r="F1290" i="6"/>
  <c r="E1290" i="6"/>
  <c r="D1290" i="6"/>
  <c r="C1290" i="6"/>
  <c r="B1290" i="6"/>
  <c r="R1289" i="6"/>
  <c r="Q1289" i="6"/>
  <c r="P1289" i="6"/>
  <c r="O1289" i="6"/>
  <c r="N1289" i="6"/>
  <c r="K1289" i="6"/>
  <c r="J1289" i="6"/>
  <c r="I1289" i="6"/>
  <c r="H1289" i="6"/>
  <c r="G1289" i="6"/>
  <c r="F1289" i="6"/>
  <c r="E1289" i="6"/>
  <c r="D1289" i="6"/>
  <c r="C1289" i="6"/>
  <c r="B1289" i="6"/>
  <c r="R1288" i="6"/>
  <c r="Q1288" i="6"/>
  <c r="P1288" i="6"/>
  <c r="O1288" i="6"/>
  <c r="N1288" i="6"/>
  <c r="K1288" i="6"/>
  <c r="J1288" i="6"/>
  <c r="I1288" i="6"/>
  <c r="H1288" i="6"/>
  <c r="G1288" i="6"/>
  <c r="F1288" i="6"/>
  <c r="E1288" i="6"/>
  <c r="D1288" i="6"/>
  <c r="C1288" i="6"/>
  <c r="B1288" i="6"/>
  <c r="R1287" i="6"/>
  <c r="Q1287" i="6"/>
  <c r="P1287" i="6"/>
  <c r="O1287" i="6"/>
  <c r="N1287" i="6"/>
  <c r="K1287" i="6"/>
  <c r="J1287" i="6"/>
  <c r="I1287" i="6"/>
  <c r="H1287" i="6"/>
  <c r="G1287" i="6"/>
  <c r="F1287" i="6"/>
  <c r="E1287" i="6"/>
  <c r="D1287" i="6"/>
  <c r="C1287" i="6"/>
  <c r="B1287" i="6"/>
  <c r="R1286" i="6"/>
  <c r="Q1286" i="6"/>
  <c r="P1286" i="6"/>
  <c r="O1286" i="6"/>
  <c r="N1286" i="6"/>
  <c r="K1286" i="6"/>
  <c r="J1286" i="6"/>
  <c r="I1286" i="6"/>
  <c r="H1286" i="6"/>
  <c r="G1286" i="6"/>
  <c r="F1286" i="6"/>
  <c r="E1286" i="6"/>
  <c r="D1286" i="6"/>
  <c r="C1286" i="6"/>
  <c r="B1286" i="6"/>
  <c r="R1285" i="6"/>
  <c r="Q1285" i="6"/>
  <c r="P1285" i="6"/>
  <c r="O1285" i="6"/>
  <c r="N1285" i="6"/>
  <c r="K1285" i="6"/>
  <c r="J1285" i="6"/>
  <c r="I1285" i="6"/>
  <c r="H1285" i="6"/>
  <c r="G1285" i="6"/>
  <c r="F1285" i="6"/>
  <c r="E1285" i="6"/>
  <c r="D1285" i="6"/>
  <c r="C1285" i="6"/>
  <c r="B1285" i="6"/>
  <c r="R1284" i="6"/>
  <c r="Q1284" i="6"/>
  <c r="P1284" i="6"/>
  <c r="O1284" i="6"/>
  <c r="N1284" i="6"/>
  <c r="K1284" i="6"/>
  <c r="J1284" i="6"/>
  <c r="I1284" i="6"/>
  <c r="H1284" i="6"/>
  <c r="G1284" i="6"/>
  <c r="F1284" i="6"/>
  <c r="E1284" i="6"/>
  <c r="D1284" i="6"/>
  <c r="C1284" i="6"/>
  <c r="B1284" i="6"/>
  <c r="R1283" i="6"/>
  <c r="Q1283" i="6"/>
  <c r="P1283" i="6"/>
  <c r="O1283" i="6"/>
  <c r="N1283" i="6"/>
  <c r="K1283" i="6"/>
  <c r="J1283" i="6"/>
  <c r="I1283" i="6"/>
  <c r="H1283" i="6"/>
  <c r="G1283" i="6"/>
  <c r="F1283" i="6"/>
  <c r="E1283" i="6"/>
  <c r="D1283" i="6"/>
  <c r="C1283" i="6"/>
  <c r="B1283" i="6"/>
  <c r="R1282" i="6"/>
  <c r="Q1282" i="6"/>
  <c r="P1282" i="6"/>
  <c r="O1282" i="6"/>
  <c r="N1282" i="6"/>
  <c r="K1282" i="6"/>
  <c r="J1282" i="6"/>
  <c r="I1282" i="6"/>
  <c r="H1282" i="6"/>
  <c r="G1282" i="6"/>
  <c r="F1282" i="6"/>
  <c r="E1282" i="6"/>
  <c r="D1282" i="6"/>
  <c r="C1282" i="6"/>
  <c r="B1282" i="6"/>
  <c r="R1281" i="6"/>
  <c r="Q1281" i="6"/>
  <c r="P1281" i="6"/>
  <c r="O1281" i="6"/>
  <c r="N1281" i="6"/>
  <c r="K1281" i="6"/>
  <c r="J1281" i="6"/>
  <c r="I1281" i="6"/>
  <c r="H1281" i="6"/>
  <c r="G1281" i="6"/>
  <c r="F1281" i="6"/>
  <c r="E1281" i="6"/>
  <c r="D1281" i="6"/>
  <c r="C1281" i="6"/>
  <c r="B1281" i="6"/>
  <c r="R1280" i="6"/>
  <c r="Q1280" i="6"/>
  <c r="P1280" i="6"/>
  <c r="O1280" i="6"/>
  <c r="N1280" i="6"/>
  <c r="K1280" i="6"/>
  <c r="J1280" i="6"/>
  <c r="I1280" i="6"/>
  <c r="H1280" i="6"/>
  <c r="G1280" i="6"/>
  <c r="F1280" i="6"/>
  <c r="E1280" i="6"/>
  <c r="D1280" i="6"/>
  <c r="C1280" i="6"/>
  <c r="B1280" i="6"/>
  <c r="R1279" i="6"/>
  <c r="Q1279" i="6"/>
  <c r="P1279" i="6"/>
  <c r="O1279" i="6"/>
  <c r="N1279" i="6"/>
  <c r="K1279" i="6"/>
  <c r="J1279" i="6"/>
  <c r="I1279" i="6"/>
  <c r="H1279" i="6"/>
  <c r="G1279" i="6"/>
  <c r="F1279" i="6"/>
  <c r="E1279" i="6"/>
  <c r="D1279" i="6"/>
  <c r="C1279" i="6"/>
  <c r="B1279" i="6"/>
  <c r="R1278" i="6"/>
  <c r="Q1278" i="6"/>
  <c r="P1278" i="6"/>
  <c r="O1278" i="6"/>
  <c r="N1278" i="6"/>
  <c r="K1278" i="6"/>
  <c r="J1278" i="6"/>
  <c r="I1278" i="6"/>
  <c r="H1278" i="6"/>
  <c r="G1278" i="6"/>
  <c r="F1278" i="6"/>
  <c r="E1278" i="6"/>
  <c r="D1278" i="6"/>
  <c r="C1278" i="6"/>
  <c r="B1278" i="6"/>
  <c r="R1277" i="6"/>
  <c r="Q1277" i="6"/>
  <c r="P1277" i="6"/>
  <c r="O1277" i="6"/>
  <c r="N1277" i="6"/>
  <c r="K1277" i="6"/>
  <c r="J1277" i="6"/>
  <c r="I1277" i="6"/>
  <c r="H1277" i="6"/>
  <c r="G1277" i="6"/>
  <c r="F1277" i="6"/>
  <c r="E1277" i="6"/>
  <c r="D1277" i="6"/>
  <c r="C1277" i="6"/>
  <c r="B1277" i="6"/>
  <c r="R1276" i="6"/>
  <c r="Q1276" i="6"/>
  <c r="P1276" i="6"/>
  <c r="O1276" i="6"/>
  <c r="N1276" i="6"/>
  <c r="K1276" i="6"/>
  <c r="J1276" i="6"/>
  <c r="I1276" i="6"/>
  <c r="H1276" i="6"/>
  <c r="G1276" i="6"/>
  <c r="F1276" i="6"/>
  <c r="E1276" i="6"/>
  <c r="D1276" i="6"/>
  <c r="C1276" i="6"/>
  <c r="B1276" i="6"/>
  <c r="R1275" i="6"/>
  <c r="Q1275" i="6"/>
  <c r="P1275" i="6"/>
  <c r="O1275" i="6"/>
  <c r="N1275" i="6"/>
  <c r="K1275" i="6"/>
  <c r="J1275" i="6"/>
  <c r="I1275" i="6"/>
  <c r="H1275" i="6"/>
  <c r="G1275" i="6"/>
  <c r="F1275" i="6"/>
  <c r="E1275" i="6"/>
  <c r="D1275" i="6"/>
  <c r="C1275" i="6"/>
  <c r="B1275" i="6"/>
  <c r="R1274" i="6"/>
  <c r="Q1274" i="6"/>
  <c r="P1274" i="6"/>
  <c r="O1274" i="6"/>
  <c r="N1274" i="6"/>
  <c r="K1274" i="6"/>
  <c r="J1274" i="6"/>
  <c r="I1274" i="6"/>
  <c r="H1274" i="6"/>
  <c r="G1274" i="6"/>
  <c r="F1274" i="6"/>
  <c r="E1274" i="6"/>
  <c r="D1274" i="6"/>
  <c r="C1274" i="6"/>
  <c r="B1274" i="6"/>
  <c r="R1273" i="6"/>
  <c r="Q1273" i="6"/>
  <c r="P1273" i="6"/>
  <c r="O1273" i="6"/>
  <c r="N1273" i="6"/>
  <c r="K1273" i="6"/>
  <c r="J1273" i="6"/>
  <c r="I1273" i="6"/>
  <c r="H1273" i="6"/>
  <c r="G1273" i="6"/>
  <c r="F1273" i="6"/>
  <c r="E1273" i="6"/>
  <c r="D1273" i="6"/>
  <c r="C1273" i="6"/>
  <c r="B1273" i="6"/>
  <c r="R1272" i="6"/>
  <c r="Q1272" i="6"/>
  <c r="P1272" i="6"/>
  <c r="O1272" i="6"/>
  <c r="N1272" i="6"/>
  <c r="K1272" i="6"/>
  <c r="J1272" i="6"/>
  <c r="I1272" i="6"/>
  <c r="H1272" i="6"/>
  <c r="G1272" i="6"/>
  <c r="F1272" i="6"/>
  <c r="E1272" i="6"/>
  <c r="D1272" i="6"/>
  <c r="C1272" i="6"/>
  <c r="B1272" i="6"/>
  <c r="R1271" i="6"/>
  <c r="Q1271" i="6"/>
  <c r="P1271" i="6"/>
  <c r="O1271" i="6"/>
  <c r="N1271" i="6"/>
  <c r="K1271" i="6"/>
  <c r="J1271" i="6"/>
  <c r="I1271" i="6"/>
  <c r="H1271" i="6"/>
  <c r="G1271" i="6"/>
  <c r="F1271" i="6"/>
  <c r="E1271" i="6"/>
  <c r="D1271" i="6"/>
  <c r="C1271" i="6"/>
  <c r="B1271" i="6"/>
  <c r="R1270" i="6"/>
  <c r="Q1270" i="6"/>
  <c r="P1270" i="6"/>
  <c r="O1270" i="6"/>
  <c r="N1270" i="6"/>
  <c r="K1270" i="6"/>
  <c r="J1270" i="6"/>
  <c r="I1270" i="6"/>
  <c r="H1270" i="6"/>
  <c r="G1270" i="6"/>
  <c r="F1270" i="6"/>
  <c r="E1270" i="6"/>
  <c r="D1270" i="6"/>
  <c r="C1270" i="6"/>
  <c r="B1270" i="6"/>
  <c r="R1269" i="6"/>
  <c r="Q1269" i="6"/>
  <c r="P1269" i="6"/>
  <c r="O1269" i="6"/>
  <c r="N1269" i="6"/>
  <c r="K1269" i="6"/>
  <c r="J1269" i="6"/>
  <c r="I1269" i="6"/>
  <c r="H1269" i="6"/>
  <c r="G1269" i="6"/>
  <c r="F1269" i="6"/>
  <c r="E1269" i="6"/>
  <c r="D1269" i="6"/>
  <c r="C1269" i="6"/>
  <c r="B1269" i="6"/>
  <c r="R1268" i="6"/>
  <c r="Q1268" i="6"/>
  <c r="P1268" i="6"/>
  <c r="O1268" i="6"/>
  <c r="N1268" i="6"/>
  <c r="K1268" i="6"/>
  <c r="J1268" i="6"/>
  <c r="I1268" i="6"/>
  <c r="H1268" i="6"/>
  <c r="G1268" i="6"/>
  <c r="F1268" i="6"/>
  <c r="E1268" i="6"/>
  <c r="D1268" i="6"/>
  <c r="C1268" i="6"/>
  <c r="B1268" i="6"/>
  <c r="R1267" i="6"/>
  <c r="Q1267" i="6"/>
  <c r="P1267" i="6"/>
  <c r="O1267" i="6"/>
  <c r="N1267" i="6"/>
  <c r="K1267" i="6"/>
  <c r="J1267" i="6"/>
  <c r="I1267" i="6"/>
  <c r="H1267" i="6"/>
  <c r="G1267" i="6"/>
  <c r="F1267" i="6"/>
  <c r="E1267" i="6"/>
  <c r="D1267" i="6"/>
  <c r="C1267" i="6"/>
  <c r="B1267" i="6"/>
  <c r="R1266" i="6"/>
  <c r="Q1266" i="6"/>
  <c r="P1266" i="6"/>
  <c r="O1266" i="6"/>
  <c r="N1266" i="6"/>
  <c r="K1266" i="6"/>
  <c r="J1266" i="6"/>
  <c r="I1266" i="6"/>
  <c r="H1266" i="6"/>
  <c r="G1266" i="6"/>
  <c r="F1266" i="6"/>
  <c r="E1266" i="6"/>
  <c r="D1266" i="6"/>
  <c r="C1266" i="6"/>
  <c r="B1266" i="6"/>
  <c r="R1265" i="6"/>
  <c r="Q1265" i="6"/>
  <c r="P1265" i="6"/>
  <c r="O1265" i="6"/>
  <c r="N1265" i="6"/>
  <c r="K1265" i="6"/>
  <c r="J1265" i="6"/>
  <c r="I1265" i="6"/>
  <c r="H1265" i="6"/>
  <c r="G1265" i="6"/>
  <c r="F1265" i="6"/>
  <c r="E1265" i="6"/>
  <c r="D1265" i="6"/>
  <c r="C1265" i="6"/>
  <c r="B1265" i="6"/>
  <c r="R1264" i="6"/>
  <c r="Q1264" i="6"/>
  <c r="P1264" i="6"/>
  <c r="O1264" i="6"/>
  <c r="N1264" i="6"/>
  <c r="K1264" i="6"/>
  <c r="J1264" i="6"/>
  <c r="I1264" i="6"/>
  <c r="H1264" i="6"/>
  <c r="G1264" i="6"/>
  <c r="F1264" i="6"/>
  <c r="E1264" i="6"/>
  <c r="D1264" i="6"/>
  <c r="C1264" i="6"/>
  <c r="B1264" i="6"/>
  <c r="R1263" i="6"/>
  <c r="Q1263" i="6"/>
  <c r="P1263" i="6"/>
  <c r="O1263" i="6"/>
  <c r="N1263" i="6"/>
  <c r="K1263" i="6"/>
  <c r="J1263" i="6"/>
  <c r="I1263" i="6"/>
  <c r="H1263" i="6"/>
  <c r="G1263" i="6"/>
  <c r="F1263" i="6"/>
  <c r="E1263" i="6"/>
  <c r="D1263" i="6"/>
  <c r="C1263" i="6"/>
  <c r="B1263" i="6"/>
  <c r="R1262" i="6"/>
  <c r="Q1262" i="6"/>
  <c r="P1262" i="6"/>
  <c r="O1262" i="6"/>
  <c r="N1262" i="6"/>
  <c r="K1262" i="6"/>
  <c r="J1262" i="6"/>
  <c r="I1262" i="6"/>
  <c r="H1262" i="6"/>
  <c r="G1262" i="6"/>
  <c r="F1262" i="6"/>
  <c r="E1262" i="6"/>
  <c r="D1262" i="6"/>
  <c r="C1262" i="6"/>
  <c r="B1262" i="6"/>
  <c r="R1261" i="6"/>
  <c r="Q1261" i="6"/>
  <c r="P1261" i="6"/>
  <c r="O1261" i="6"/>
  <c r="N1261" i="6"/>
  <c r="K1261" i="6"/>
  <c r="J1261" i="6"/>
  <c r="I1261" i="6"/>
  <c r="H1261" i="6"/>
  <c r="G1261" i="6"/>
  <c r="F1261" i="6"/>
  <c r="E1261" i="6"/>
  <c r="D1261" i="6"/>
  <c r="C1261" i="6"/>
  <c r="B1261" i="6"/>
  <c r="R1260" i="6"/>
  <c r="Q1260" i="6"/>
  <c r="P1260" i="6"/>
  <c r="O1260" i="6"/>
  <c r="N1260" i="6"/>
  <c r="K1260" i="6"/>
  <c r="J1260" i="6"/>
  <c r="I1260" i="6"/>
  <c r="H1260" i="6"/>
  <c r="G1260" i="6"/>
  <c r="F1260" i="6"/>
  <c r="E1260" i="6"/>
  <c r="D1260" i="6"/>
  <c r="C1260" i="6"/>
  <c r="B1260" i="6"/>
  <c r="R1259" i="6"/>
  <c r="Q1259" i="6"/>
  <c r="P1259" i="6"/>
  <c r="O1259" i="6"/>
  <c r="N1259" i="6"/>
  <c r="K1259" i="6"/>
  <c r="J1259" i="6"/>
  <c r="I1259" i="6"/>
  <c r="H1259" i="6"/>
  <c r="G1259" i="6"/>
  <c r="F1259" i="6"/>
  <c r="E1259" i="6"/>
  <c r="D1259" i="6"/>
  <c r="C1259" i="6"/>
  <c r="B1259" i="6"/>
  <c r="R1258" i="6"/>
  <c r="Q1258" i="6"/>
  <c r="P1258" i="6"/>
  <c r="O1258" i="6"/>
  <c r="N1258" i="6"/>
  <c r="K1258" i="6"/>
  <c r="J1258" i="6"/>
  <c r="I1258" i="6"/>
  <c r="H1258" i="6"/>
  <c r="G1258" i="6"/>
  <c r="F1258" i="6"/>
  <c r="E1258" i="6"/>
  <c r="D1258" i="6"/>
  <c r="C1258" i="6"/>
  <c r="B1258" i="6"/>
  <c r="R1257" i="6"/>
  <c r="Q1257" i="6"/>
  <c r="P1257" i="6"/>
  <c r="O1257" i="6"/>
  <c r="N1257" i="6"/>
  <c r="K1257" i="6"/>
  <c r="J1257" i="6"/>
  <c r="I1257" i="6"/>
  <c r="H1257" i="6"/>
  <c r="G1257" i="6"/>
  <c r="F1257" i="6"/>
  <c r="E1257" i="6"/>
  <c r="D1257" i="6"/>
  <c r="C1257" i="6"/>
  <c r="B1257" i="6"/>
  <c r="R1256" i="6"/>
  <c r="Q1256" i="6"/>
  <c r="P1256" i="6"/>
  <c r="O1256" i="6"/>
  <c r="N1256" i="6"/>
  <c r="K1256" i="6"/>
  <c r="J1256" i="6"/>
  <c r="I1256" i="6"/>
  <c r="H1256" i="6"/>
  <c r="G1256" i="6"/>
  <c r="F1256" i="6"/>
  <c r="E1256" i="6"/>
  <c r="D1256" i="6"/>
  <c r="C1256" i="6"/>
  <c r="B1256" i="6"/>
  <c r="R1255" i="6"/>
  <c r="Q1255" i="6"/>
  <c r="P1255" i="6"/>
  <c r="O1255" i="6"/>
  <c r="N1255" i="6"/>
  <c r="K1255" i="6"/>
  <c r="J1255" i="6"/>
  <c r="I1255" i="6"/>
  <c r="H1255" i="6"/>
  <c r="G1255" i="6"/>
  <c r="F1255" i="6"/>
  <c r="E1255" i="6"/>
  <c r="D1255" i="6"/>
  <c r="C1255" i="6"/>
  <c r="B1255" i="6"/>
  <c r="R1254" i="6"/>
  <c r="Q1254" i="6"/>
  <c r="P1254" i="6"/>
  <c r="O1254" i="6"/>
  <c r="N1254" i="6"/>
  <c r="K1254" i="6"/>
  <c r="J1254" i="6"/>
  <c r="I1254" i="6"/>
  <c r="H1254" i="6"/>
  <c r="G1254" i="6"/>
  <c r="F1254" i="6"/>
  <c r="E1254" i="6"/>
  <c r="D1254" i="6"/>
  <c r="C1254" i="6"/>
  <c r="B1254" i="6"/>
  <c r="R1253" i="6"/>
  <c r="Q1253" i="6"/>
  <c r="P1253" i="6"/>
  <c r="O1253" i="6"/>
  <c r="N1253" i="6"/>
  <c r="K1253" i="6"/>
  <c r="J1253" i="6"/>
  <c r="I1253" i="6"/>
  <c r="H1253" i="6"/>
  <c r="G1253" i="6"/>
  <c r="F1253" i="6"/>
  <c r="E1253" i="6"/>
  <c r="D1253" i="6"/>
  <c r="C1253" i="6"/>
  <c r="B1253" i="6"/>
  <c r="R1252" i="6"/>
  <c r="Q1252" i="6"/>
  <c r="P1252" i="6"/>
  <c r="O1252" i="6"/>
  <c r="N1252" i="6"/>
  <c r="K1252" i="6"/>
  <c r="J1252" i="6"/>
  <c r="I1252" i="6"/>
  <c r="H1252" i="6"/>
  <c r="G1252" i="6"/>
  <c r="F1252" i="6"/>
  <c r="E1252" i="6"/>
  <c r="D1252" i="6"/>
  <c r="C1252" i="6"/>
  <c r="B1252" i="6"/>
  <c r="R1251" i="6"/>
  <c r="Q1251" i="6"/>
  <c r="P1251" i="6"/>
  <c r="O1251" i="6"/>
  <c r="N1251" i="6"/>
  <c r="K1251" i="6"/>
  <c r="J1251" i="6"/>
  <c r="I1251" i="6"/>
  <c r="H1251" i="6"/>
  <c r="G1251" i="6"/>
  <c r="F1251" i="6"/>
  <c r="E1251" i="6"/>
  <c r="D1251" i="6"/>
  <c r="C1251" i="6"/>
  <c r="B1251" i="6"/>
  <c r="R1250" i="6"/>
  <c r="Q1250" i="6"/>
  <c r="P1250" i="6"/>
  <c r="O1250" i="6"/>
  <c r="N1250" i="6"/>
  <c r="K1250" i="6"/>
  <c r="J1250" i="6"/>
  <c r="I1250" i="6"/>
  <c r="H1250" i="6"/>
  <c r="G1250" i="6"/>
  <c r="F1250" i="6"/>
  <c r="E1250" i="6"/>
  <c r="D1250" i="6"/>
  <c r="C1250" i="6"/>
  <c r="B1250" i="6"/>
  <c r="R1249" i="6"/>
  <c r="Q1249" i="6"/>
  <c r="P1249" i="6"/>
  <c r="O1249" i="6"/>
  <c r="N1249" i="6"/>
  <c r="K1249" i="6"/>
  <c r="J1249" i="6"/>
  <c r="I1249" i="6"/>
  <c r="H1249" i="6"/>
  <c r="G1249" i="6"/>
  <c r="F1249" i="6"/>
  <c r="E1249" i="6"/>
  <c r="D1249" i="6"/>
  <c r="C1249" i="6"/>
  <c r="B1249" i="6"/>
  <c r="R1248" i="6"/>
  <c r="Q1248" i="6"/>
  <c r="P1248" i="6"/>
  <c r="O1248" i="6"/>
  <c r="N1248" i="6"/>
  <c r="K1248" i="6"/>
  <c r="J1248" i="6"/>
  <c r="I1248" i="6"/>
  <c r="H1248" i="6"/>
  <c r="G1248" i="6"/>
  <c r="F1248" i="6"/>
  <c r="E1248" i="6"/>
  <c r="D1248" i="6"/>
  <c r="C1248" i="6"/>
  <c r="B1248" i="6"/>
  <c r="R1247" i="6"/>
  <c r="Q1247" i="6"/>
  <c r="P1247" i="6"/>
  <c r="O1247" i="6"/>
  <c r="N1247" i="6"/>
  <c r="K1247" i="6"/>
  <c r="J1247" i="6"/>
  <c r="I1247" i="6"/>
  <c r="H1247" i="6"/>
  <c r="G1247" i="6"/>
  <c r="F1247" i="6"/>
  <c r="E1247" i="6"/>
  <c r="D1247" i="6"/>
  <c r="C1247" i="6"/>
  <c r="B1247" i="6"/>
  <c r="R1246" i="6"/>
  <c r="Q1246" i="6"/>
  <c r="P1246" i="6"/>
  <c r="O1246" i="6"/>
  <c r="N1246" i="6"/>
  <c r="K1246" i="6"/>
  <c r="J1246" i="6"/>
  <c r="I1246" i="6"/>
  <c r="H1246" i="6"/>
  <c r="G1246" i="6"/>
  <c r="F1246" i="6"/>
  <c r="E1246" i="6"/>
  <c r="D1246" i="6"/>
  <c r="C1246" i="6"/>
  <c r="B1246" i="6"/>
  <c r="R1245" i="6"/>
  <c r="Q1245" i="6"/>
  <c r="P1245" i="6"/>
  <c r="O1245" i="6"/>
  <c r="N1245" i="6"/>
  <c r="K1245" i="6"/>
  <c r="J1245" i="6"/>
  <c r="I1245" i="6"/>
  <c r="H1245" i="6"/>
  <c r="G1245" i="6"/>
  <c r="F1245" i="6"/>
  <c r="E1245" i="6"/>
  <c r="D1245" i="6"/>
  <c r="C1245" i="6"/>
  <c r="B1245" i="6"/>
  <c r="R1244" i="6"/>
  <c r="Q1244" i="6"/>
  <c r="P1244" i="6"/>
  <c r="O1244" i="6"/>
  <c r="N1244" i="6"/>
  <c r="K1244" i="6"/>
  <c r="J1244" i="6"/>
  <c r="I1244" i="6"/>
  <c r="H1244" i="6"/>
  <c r="G1244" i="6"/>
  <c r="F1244" i="6"/>
  <c r="E1244" i="6"/>
  <c r="D1244" i="6"/>
  <c r="C1244" i="6"/>
  <c r="B1244" i="6"/>
  <c r="R1243" i="6"/>
  <c r="Q1243" i="6"/>
  <c r="P1243" i="6"/>
  <c r="O1243" i="6"/>
  <c r="N1243" i="6"/>
  <c r="K1243" i="6"/>
  <c r="J1243" i="6"/>
  <c r="I1243" i="6"/>
  <c r="H1243" i="6"/>
  <c r="G1243" i="6"/>
  <c r="F1243" i="6"/>
  <c r="E1243" i="6"/>
  <c r="D1243" i="6"/>
  <c r="C1243" i="6"/>
  <c r="B1243" i="6"/>
  <c r="R1242" i="6"/>
  <c r="Q1242" i="6"/>
  <c r="P1242" i="6"/>
  <c r="O1242" i="6"/>
  <c r="N1242" i="6"/>
  <c r="K1242" i="6"/>
  <c r="J1242" i="6"/>
  <c r="I1242" i="6"/>
  <c r="H1242" i="6"/>
  <c r="G1242" i="6"/>
  <c r="F1242" i="6"/>
  <c r="E1242" i="6"/>
  <c r="D1242" i="6"/>
  <c r="C1242" i="6"/>
  <c r="B1242" i="6"/>
  <c r="R1241" i="6"/>
  <c r="Q1241" i="6"/>
  <c r="P1241" i="6"/>
  <c r="O1241" i="6"/>
  <c r="N1241" i="6"/>
  <c r="K1241" i="6"/>
  <c r="J1241" i="6"/>
  <c r="I1241" i="6"/>
  <c r="H1241" i="6"/>
  <c r="G1241" i="6"/>
  <c r="F1241" i="6"/>
  <c r="E1241" i="6"/>
  <c r="D1241" i="6"/>
  <c r="C1241" i="6"/>
  <c r="B1241" i="6"/>
  <c r="R1240" i="6"/>
  <c r="Q1240" i="6"/>
  <c r="P1240" i="6"/>
  <c r="O1240" i="6"/>
  <c r="N1240" i="6"/>
  <c r="K1240" i="6"/>
  <c r="J1240" i="6"/>
  <c r="I1240" i="6"/>
  <c r="H1240" i="6"/>
  <c r="G1240" i="6"/>
  <c r="F1240" i="6"/>
  <c r="E1240" i="6"/>
  <c r="D1240" i="6"/>
  <c r="C1240" i="6"/>
  <c r="B1240" i="6"/>
  <c r="R1239" i="6"/>
  <c r="Q1239" i="6"/>
  <c r="P1239" i="6"/>
  <c r="O1239" i="6"/>
  <c r="N1239" i="6"/>
  <c r="K1239" i="6"/>
  <c r="J1239" i="6"/>
  <c r="I1239" i="6"/>
  <c r="H1239" i="6"/>
  <c r="G1239" i="6"/>
  <c r="F1239" i="6"/>
  <c r="E1239" i="6"/>
  <c r="D1239" i="6"/>
  <c r="C1239" i="6"/>
  <c r="B1239" i="6"/>
  <c r="R1238" i="6"/>
  <c r="Q1238" i="6"/>
  <c r="P1238" i="6"/>
  <c r="O1238" i="6"/>
  <c r="N1238" i="6"/>
  <c r="K1238" i="6"/>
  <c r="J1238" i="6"/>
  <c r="I1238" i="6"/>
  <c r="H1238" i="6"/>
  <c r="G1238" i="6"/>
  <c r="F1238" i="6"/>
  <c r="E1238" i="6"/>
  <c r="D1238" i="6"/>
  <c r="C1238" i="6"/>
  <c r="B1238" i="6"/>
  <c r="R1237" i="6"/>
  <c r="Q1237" i="6"/>
  <c r="P1237" i="6"/>
  <c r="O1237" i="6"/>
  <c r="N1237" i="6"/>
  <c r="K1237" i="6"/>
  <c r="J1237" i="6"/>
  <c r="I1237" i="6"/>
  <c r="H1237" i="6"/>
  <c r="G1237" i="6"/>
  <c r="F1237" i="6"/>
  <c r="E1237" i="6"/>
  <c r="D1237" i="6"/>
  <c r="C1237" i="6"/>
  <c r="B1237" i="6"/>
  <c r="R1236" i="6"/>
  <c r="Q1236" i="6"/>
  <c r="P1236" i="6"/>
  <c r="O1236" i="6"/>
  <c r="N1236" i="6"/>
  <c r="K1236" i="6"/>
  <c r="J1236" i="6"/>
  <c r="I1236" i="6"/>
  <c r="H1236" i="6"/>
  <c r="G1236" i="6"/>
  <c r="F1236" i="6"/>
  <c r="E1236" i="6"/>
  <c r="D1236" i="6"/>
  <c r="C1236" i="6"/>
  <c r="B1236" i="6"/>
  <c r="R1235" i="6"/>
  <c r="Q1235" i="6"/>
  <c r="P1235" i="6"/>
  <c r="O1235" i="6"/>
  <c r="N1235" i="6"/>
  <c r="K1235" i="6"/>
  <c r="J1235" i="6"/>
  <c r="I1235" i="6"/>
  <c r="H1235" i="6"/>
  <c r="G1235" i="6"/>
  <c r="F1235" i="6"/>
  <c r="E1235" i="6"/>
  <c r="D1235" i="6"/>
  <c r="C1235" i="6"/>
  <c r="B1235" i="6"/>
  <c r="R1234" i="6"/>
  <c r="Q1234" i="6"/>
  <c r="P1234" i="6"/>
  <c r="O1234" i="6"/>
  <c r="N1234" i="6"/>
  <c r="K1234" i="6"/>
  <c r="J1234" i="6"/>
  <c r="I1234" i="6"/>
  <c r="H1234" i="6"/>
  <c r="G1234" i="6"/>
  <c r="F1234" i="6"/>
  <c r="E1234" i="6"/>
  <c r="D1234" i="6"/>
  <c r="C1234" i="6"/>
  <c r="B1234" i="6"/>
  <c r="R1233" i="6"/>
  <c r="Q1233" i="6"/>
  <c r="P1233" i="6"/>
  <c r="O1233" i="6"/>
  <c r="N1233" i="6"/>
  <c r="K1233" i="6"/>
  <c r="J1233" i="6"/>
  <c r="I1233" i="6"/>
  <c r="H1233" i="6"/>
  <c r="G1233" i="6"/>
  <c r="F1233" i="6"/>
  <c r="E1233" i="6"/>
  <c r="D1233" i="6"/>
  <c r="C1233" i="6"/>
  <c r="B1233" i="6"/>
  <c r="R1232" i="6"/>
  <c r="Q1232" i="6"/>
  <c r="P1232" i="6"/>
  <c r="O1232" i="6"/>
  <c r="N1232" i="6"/>
  <c r="K1232" i="6"/>
  <c r="J1232" i="6"/>
  <c r="I1232" i="6"/>
  <c r="H1232" i="6"/>
  <c r="G1232" i="6"/>
  <c r="F1232" i="6"/>
  <c r="E1232" i="6"/>
  <c r="D1232" i="6"/>
  <c r="C1232" i="6"/>
  <c r="B1232" i="6"/>
  <c r="R1231" i="6"/>
  <c r="Q1231" i="6"/>
  <c r="P1231" i="6"/>
  <c r="O1231" i="6"/>
  <c r="N1231" i="6"/>
  <c r="K1231" i="6"/>
  <c r="J1231" i="6"/>
  <c r="I1231" i="6"/>
  <c r="H1231" i="6"/>
  <c r="G1231" i="6"/>
  <c r="F1231" i="6"/>
  <c r="E1231" i="6"/>
  <c r="D1231" i="6"/>
  <c r="C1231" i="6"/>
  <c r="B1231" i="6"/>
  <c r="R1230" i="6"/>
  <c r="Q1230" i="6"/>
  <c r="P1230" i="6"/>
  <c r="O1230" i="6"/>
  <c r="N1230" i="6"/>
  <c r="K1230" i="6"/>
  <c r="J1230" i="6"/>
  <c r="I1230" i="6"/>
  <c r="H1230" i="6"/>
  <c r="G1230" i="6"/>
  <c r="F1230" i="6"/>
  <c r="E1230" i="6"/>
  <c r="D1230" i="6"/>
  <c r="C1230" i="6"/>
  <c r="B1230" i="6"/>
  <c r="R1229" i="6"/>
  <c r="Q1229" i="6"/>
  <c r="P1229" i="6"/>
  <c r="O1229" i="6"/>
  <c r="N1229" i="6"/>
  <c r="K1229" i="6"/>
  <c r="J1229" i="6"/>
  <c r="I1229" i="6"/>
  <c r="H1229" i="6"/>
  <c r="G1229" i="6"/>
  <c r="F1229" i="6"/>
  <c r="E1229" i="6"/>
  <c r="D1229" i="6"/>
  <c r="C1229" i="6"/>
  <c r="B1229" i="6"/>
  <c r="R1228" i="6"/>
  <c r="Q1228" i="6"/>
  <c r="P1228" i="6"/>
  <c r="O1228" i="6"/>
  <c r="N1228" i="6"/>
  <c r="K1228" i="6"/>
  <c r="J1228" i="6"/>
  <c r="I1228" i="6"/>
  <c r="H1228" i="6"/>
  <c r="G1228" i="6"/>
  <c r="F1228" i="6"/>
  <c r="E1228" i="6"/>
  <c r="D1228" i="6"/>
  <c r="C1228" i="6"/>
  <c r="B1228" i="6"/>
  <c r="R1227" i="6"/>
  <c r="Q1227" i="6"/>
  <c r="P1227" i="6"/>
  <c r="O1227" i="6"/>
  <c r="N1227" i="6"/>
  <c r="K1227" i="6"/>
  <c r="J1227" i="6"/>
  <c r="I1227" i="6"/>
  <c r="H1227" i="6"/>
  <c r="G1227" i="6"/>
  <c r="F1227" i="6"/>
  <c r="E1227" i="6"/>
  <c r="D1227" i="6"/>
  <c r="C1227" i="6"/>
  <c r="B1227" i="6"/>
  <c r="R1226" i="6"/>
  <c r="Q1226" i="6"/>
  <c r="P1226" i="6"/>
  <c r="O1226" i="6"/>
  <c r="N1226" i="6"/>
  <c r="K1226" i="6"/>
  <c r="J1226" i="6"/>
  <c r="I1226" i="6"/>
  <c r="H1226" i="6"/>
  <c r="G1226" i="6"/>
  <c r="F1226" i="6"/>
  <c r="E1226" i="6"/>
  <c r="D1226" i="6"/>
  <c r="C1226" i="6"/>
  <c r="B1226" i="6"/>
  <c r="R1225" i="6"/>
  <c r="Q1225" i="6"/>
  <c r="P1225" i="6"/>
  <c r="O1225" i="6"/>
  <c r="N1225" i="6"/>
  <c r="K1225" i="6"/>
  <c r="J1225" i="6"/>
  <c r="I1225" i="6"/>
  <c r="H1225" i="6"/>
  <c r="G1225" i="6"/>
  <c r="F1225" i="6"/>
  <c r="E1225" i="6"/>
  <c r="D1225" i="6"/>
  <c r="C1225" i="6"/>
  <c r="B1225" i="6"/>
  <c r="R1224" i="6"/>
  <c r="Q1224" i="6"/>
  <c r="P1224" i="6"/>
  <c r="O1224" i="6"/>
  <c r="N1224" i="6"/>
  <c r="K1224" i="6"/>
  <c r="J1224" i="6"/>
  <c r="I1224" i="6"/>
  <c r="H1224" i="6"/>
  <c r="G1224" i="6"/>
  <c r="F1224" i="6"/>
  <c r="E1224" i="6"/>
  <c r="D1224" i="6"/>
  <c r="C1224" i="6"/>
  <c r="B1224" i="6"/>
  <c r="R1223" i="6"/>
  <c r="Q1223" i="6"/>
  <c r="P1223" i="6"/>
  <c r="O1223" i="6"/>
  <c r="N1223" i="6"/>
  <c r="K1223" i="6"/>
  <c r="J1223" i="6"/>
  <c r="I1223" i="6"/>
  <c r="H1223" i="6"/>
  <c r="G1223" i="6"/>
  <c r="F1223" i="6"/>
  <c r="E1223" i="6"/>
  <c r="D1223" i="6"/>
  <c r="C1223" i="6"/>
  <c r="B1223" i="6"/>
  <c r="R1222" i="6"/>
  <c r="Q1222" i="6"/>
  <c r="P1222" i="6"/>
  <c r="O1222" i="6"/>
  <c r="N1222" i="6"/>
  <c r="K1222" i="6"/>
  <c r="J1222" i="6"/>
  <c r="I1222" i="6"/>
  <c r="H1222" i="6"/>
  <c r="G1222" i="6"/>
  <c r="F1222" i="6"/>
  <c r="E1222" i="6"/>
  <c r="D1222" i="6"/>
  <c r="C1222" i="6"/>
  <c r="B1222" i="6"/>
  <c r="R1221" i="6"/>
  <c r="Q1221" i="6"/>
  <c r="P1221" i="6"/>
  <c r="O1221" i="6"/>
  <c r="N1221" i="6"/>
  <c r="K1221" i="6"/>
  <c r="J1221" i="6"/>
  <c r="I1221" i="6"/>
  <c r="H1221" i="6"/>
  <c r="G1221" i="6"/>
  <c r="F1221" i="6"/>
  <c r="E1221" i="6"/>
  <c r="D1221" i="6"/>
  <c r="C1221" i="6"/>
  <c r="B1221" i="6"/>
  <c r="R1220" i="6"/>
  <c r="Q1220" i="6"/>
  <c r="P1220" i="6"/>
  <c r="O1220" i="6"/>
  <c r="N1220" i="6"/>
  <c r="K1220" i="6"/>
  <c r="J1220" i="6"/>
  <c r="I1220" i="6"/>
  <c r="H1220" i="6"/>
  <c r="G1220" i="6"/>
  <c r="F1220" i="6"/>
  <c r="E1220" i="6"/>
  <c r="D1220" i="6"/>
  <c r="C1220" i="6"/>
  <c r="B1220" i="6"/>
  <c r="R1219" i="6"/>
  <c r="Q1219" i="6"/>
  <c r="P1219" i="6"/>
  <c r="O1219" i="6"/>
  <c r="N1219" i="6"/>
  <c r="K1219" i="6"/>
  <c r="J1219" i="6"/>
  <c r="I1219" i="6"/>
  <c r="H1219" i="6"/>
  <c r="G1219" i="6"/>
  <c r="F1219" i="6"/>
  <c r="E1219" i="6"/>
  <c r="D1219" i="6"/>
  <c r="C1219" i="6"/>
  <c r="B1219" i="6"/>
  <c r="R1218" i="6"/>
  <c r="Q1218" i="6"/>
  <c r="P1218" i="6"/>
  <c r="O1218" i="6"/>
  <c r="N1218" i="6"/>
  <c r="K1218" i="6"/>
  <c r="J1218" i="6"/>
  <c r="I1218" i="6"/>
  <c r="H1218" i="6"/>
  <c r="G1218" i="6"/>
  <c r="F1218" i="6"/>
  <c r="E1218" i="6"/>
  <c r="D1218" i="6"/>
  <c r="C1218" i="6"/>
  <c r="B1218" i="6"/>
  <c r="R1217" i="6"/>
  <c r="Q1217" i="6"/>
  <c r="P1217" i="6"/>
  <c r="O1217" i="6"/>
  <c r="N1217" i="6"/>
  <c r="K1217" i="6"/>
  <c r="J1217" i="6"/>
  <c r="I1217" i="6"/>
  <c r="H1217" i="6"/>
  <c r="G1217" i="6"/>
  <c r="F1217" i="6"/>
  <c r="E1217" i="6"/>
  <c r="D1217" i="6"/>
  <c r="C1217" i="6"/>
  <c r="B1217" i="6"/>
  <c r="R1216" i="6"/>
  <c r="Q1216" i="6"/>
  <c r="P1216" i="6"/>
  <c r="O1216" i="6"/>
  <c r="N1216" i="6"/>
  <c r="K1216" i="6"/>
  <c r="J1216" i="6"/>
  <c r="I1216" i="6"/>
  <c r="H1216" i="6"/>
  <c r="G1216" i="6"/>
  <c r="F1216" i="6"/>
  <c r="E1216" i="6"/>
  <c r="D1216" i="6"/>
  <c r="C1216" i="6"/>
  <c r="B1216" i="6"/>
  <c r="R1215" i="6"/>
  <c r="Q1215" i="6"/>
  <c r="P1215" i="6"/>
  <c r="O1215" i="6"/>
  <c r="N1215" i="6"/>
  <c r="K1215" i="6"/>
  <c r="J1215" i="6"/>
  <c r="I1215" i="6"/>
  <c r="H1215" i="6"/>
  <c r="G1215" i="6"/>
  <c r="F1215" i="6"/>
  <c r="E1215" i="6"/>
  <c r="D1215" i="6"/>
  <c r="C1215" i="6"/>
  <c r="B1215" i="6"/>
  <c r="R1214" i="6"/>
  <c r="Q1214" i="6"/>
  <c r="P1214" i="6"/>
  <c r="O1214" i="6"/>
  <c r="N1214" i="6"/>
  <c r="K1214" i="6"/>
  <c r="J1214" i="6"/>
  <c r="I1214" i="6"/>
  <c r="H1214" i="6"/>
  <c r="G1214" i="6"/>
  <c r="F1214" i="6"/>
  <c r="E1214" i="6"/>
  <c r="D1214" i="6"/>
  <c r="C1214" i="6"/>
  <c r="B1214" i="6"/>
  <c r="R1213" i="6"/>
  <c r="Q1213" i="6"/>
  <c r="P1213" i="6"/>
  <c r="O1213" i="6"/>
  <c r="N1213" i="6"/>
  <c r="K1213" i="6"/>
  <c r="J1213" i="6"/>
  <c r="I1213" i="6"/>
  <c r="H1213" i="6"/>
  <c r="G1213" i="6"/>
  <c r="F1213" i="6"/>
  <c r="E1213" i="6"/>
  <c r="D1213" i="6"/>
  <c r="C1213" i="6"/>
  <c r="B1213" i="6"/>
  <c r="R1212" i="6"/>
  <c r="Q1212" i="6"/>
  <c r="P1212" i="6"/>
  <c r="O1212" i="6"/>
  <c r="N1212" i="6"/>
  <c r="K1212" i="6"/>
  <c r="J1212" i="6"/>
  <c r="I1212" i="6"/>
  <c r="H1212" i="6"/>
  <c r="G1212" i="6"/>
  <c r="F1212" i="6"/>
  <c r="E1212" i="6"/>
  <c r="D1212" i="6"/>
  <c r="C1212" i="6"/>
  <c r="B1212" i="6"/>
  <c r="R1211" i="6"/>
  <c r="Q1211" i="6"/>
  <c r="P1211" i="6"/>
  <c r="O1211" i="6"/>
  <c r="N1211" i="6"/>
  <c r="K1211" i="6"/>
  <c r="J1211" i="6"/>
  <c r="I1211" i="6"/>
  <c r="H1211" i="6"/>
  <c r="G1211" i="6"/>
  <c r="F1211" i="6"/>
  <c r="E1211" i="6"/>
  <c r="D1211" i="6"/>
  <c r="C1211" i="6"/>
  <c r="B1211" i="6"/>
  <c r="R1210" i="6"/>
  <c r="Q1210" i="6"/>
  <c r="P1210" i="6"/>
  <c r="O1210" i="6"/>
  <c r="N1210" i="6"/>
  <c r="K1210" i="6"/>
  <c r="J1210" i="6"/>
  <c r="I1210" i="6"/>
  <c r="H1210" i="6"/>
  <c r="G1210" i="6"/>
  <c r="F1210" i="6"/>
  <c r="E1210" i="6"/>
  <c r="D1210" i="6"/>
  <c r="C1210" i="6"/>
  <c r="B1210" i="6"/>
  <c r="R1209" i="6"/>
  <c r="Q1209" i="6"/>
  <c r="P1209" i="6"/>
  <c r="O1209" i="6"/>
  <c r="N1209" i="6"/>
  <c r="K1209" i="6"/>
  <c r="J1209" i="6"/>
  <c r="I1209" i="6"/>
  <c r="H1209" i="6"/>
  <c r="G1209" i="6"/>
  <c r="F1209" i="6"/>
  <c r="E1209" i="6"/>
  <c r="D1209" i="6"/>
  <c r="C1209" i="6"/>
  <c r="B1209" i="6"/>
  <c r="R1208" i="6"/>
  <c r="Q1208" i="6"/>
  <c r="P1208" i="6"/>
  <c r="O1208" i="6"/>
  <c r="N1208" i="6"/>
  <c r="K1208" i="6"/>
  <c r="J1208" i="6"/>
  <c r="I1208" i="6"/>
  <c r="H1208" i="6"/>
  <c r="G1208" i="6"/>
  <c r="F1208" i="6"/>
  <c r="E1208" i="6"/>
  <c r="D1208" i="6"/>
  <c r="C1208" i="6"/>
  <c r="B1208" i="6"/>
  <c r="R1207" i="6"/>
  <c r="Q1207" i="6"/>
  <c r="P1207" i="6"/>
  <c r="O1207" i="6"/>
  <c r="N1207" i="6"/>
  <c r="K1207" i="6"/>
  <c r="J1207" i="6"/>
  <c r="I1207" i="6"/>
  <c r="H1207" i="6"/>
  <c r="G1207" i="6"/>
  <c r="F1207" i="6"/>
  <c r="E1207" i="6"/>
  <c r="D1207" i="6"/>
  <c r="C1207" i="6"/>
  <c r="B1207" i="6"/>
  <c r="R1206" i="6"/>
  <c r="Q1206" i="6"/>
  <c r="P1206" i="6"/>
  <c r="O1206" i="6"/>
  <c r="N1206" i="6"/>
  <c r="K1206" i="6"/>
  <c r="J1206" i="6"/>
  <c r="I1206" i="6"/>
  <c r="H1206" i="6"/>
  <c r="G1206" i="6"/>
  <c r="F1206" i="6"/>
  <c r="E1206" i="6"/>
  <c r="D1206" i="6"/>
  <c r="C1206" i="6"/>
  <c r="B1206" i="6"/>
  <c r="R1205" i="6"/>
  <c r="Q1205" i="6"/>
  <c r="P1205" i="6"/>
  <c r="O1205" i="6"/>
  <c r="N1205" i="6"/>
  <c r="K1205" i="6"/>
  <c r="J1205" i="6"/>
  <c r="I1205" i="6"/>
  <c r="H1205" i="6"/>
  <c r="G1205" i="6"/>
  <c r="F1205" i="6"/>
  <c r="E1205" i="6"/>
  <c r="D1205" i="6"/>
  <c r="C1205" i="6"/>
  <c r="B1205" i="6"/>
  <c r="R1204" i="6"/>
  <c r="Q1204" i="6"/>
  <c r="P1204" i="6"/>
  <c r="O1204" i="6"/>
  <c r="N1204" i="6"/>
  <c r="K1204" i="6"/>
  <c r="J1204" i="6"/>
  <c r="I1204" i="6"/>
  <c r="H1204" i="6"/>
  <c r="G1204" i="6"/>
  <c r="F1204" i="6"/>
  <c r="E1204" i="6"/>
  <c r="D1204" i="6"/>
  <c r="C1204" i="6"/>
  <c r="B1204" i="6"/>
  <c r="R1203" i="6"/>
  <c r="Q1203" i="6"/>
  <c r="P1203" i="6"/>
  <c r="O1203" i="6"/>
  <c r="N1203" i="6"/>
  <c r="K1203" i="6"/>
  <c r="J1203" i="6"/>
  <c r="I1203" i="6"/>
  <c r="H1203" i="6"/>
  <c r="G1203" i="6"/>
  <c r="F1203" i="6"/>
  <c r="E1203" i="6"/>
  <c r="D1203" i="6"/>
  <c r="C1203" i="6"/>
  <c r="B1203" i="6"/>
  <c r="R1202" i="6"/>
  <c r="Q1202" i="6"/>
  <c r="P1202" i="6"/>
  <c r="O1202" i="6"/>
  <c r="N1202" i="6"/>
  <c r="K1202" i="6"/>
  <c r="J1202" i="6"/>
  <c r="I1202" i="6"/>
  <c r="H1202" i="6"/>
  <c r="G1202" i="6"/>
  <c r="F1202" i="6"/>
  <c r="E1202" i="6"/>
  <c r="D1202" i="6"/>
  <c r="C1202" i="6"/>
  <c r="B1202" i="6"/>
  <c r="R1201" i="6"/>
  <c r="Q1201" i="6"/>
  <c r="P1201" i="6"/>
  <c r="O1201" i="6"/>
  <c r="N1201" i="6"/>
  <c r="K1201" i="6"/>
  <c r="J1201" i="6"/>
  <c r="I1201" i="6"/>
  <c r="H1201" i="6"/>
  <c r="G1201" i="6"/>
  <c r="F1201" i="6"/>
  <c r="E1201" i="6"/>
  <c r="D1201" i="6"/>
  <c r="C1201" i="6"/>
  <c r="B1201" i="6"/>
  <c r="R1200" i="6"/>
  <c r="Q1200" i="6"/>
  <c r="P1200" i="6"/>
  <c r="O1200" i="6"/>
  <c r="N1200" i="6"/>
  <c r="K1200" i="6"/>
  <c r="J1200" i="6"/>
  <c r="I1200" i="6"/>
  <c r="H1200" i="6"/>
  <c r="G1200" i="6"/>
  <c r="F1200" i="6"/>
  <c r="E1200" i="6"/>
  <c r="D1200" i="6"/>
  <c r="C1200" i="6"/>
  <c r="B1200" i="6"/>
  <c r="R1199" i="6"/>
  <c r="Q1199" i="6"/>
  <c r="P1199" i="6"/>
  <c r="O1199" i="6"/>
  <c r="N1199" i="6"/>
  <c r="K1199" i="6"/>
  <c r="J1199" i="6"/>
  <c r="I1199" i="6"/>
  <c r="H1199" i="6"/>
  <c r="G1199" i="6"/>
  <c r="F1199" i="6"/>
  <c r="E1199" i="6"/>
  <c r="D1199" i="6"/>
  <c r="C1199" i="6"/>
  <c r="B1199" i="6"/>
  <c r="R1198" i="6"/>
  <c r="Q1198" i="6"/>
  <c r="P1198" i="6"/>
  <c r="O1198" i="6"/>
  <c r="N1198" i="6"/>
  <c r="K1198" i="6"/>
  <c r="J1198" i="6"/>
  <c r="I1198" i="6"/>
  <c r="H1198" i="6"/>
  <c r="G1198" i="6"/>
  <c r="F1198" i="6"/>
  <c r="E1198" i="6"/>
  <c r="D1198" i="6"/>
  <c r="C1198" i="6"/>
  <c r="B1198" i="6"/>
  <c r="R1197" i="6"/>
  <c r="Q1197" i="6"/>
  <c r="P1197" i="6"/>
  <c r="O1197" i="6"/>
  <c r="N1197" i="6"/>
  <c r="K1197" i="6"/>
  <c r="J1197" i="6"/>
  <c r="I1197" i="6"/>
  <c r="H1197" i="6"/>
  <c r="G1197" i="6"/>
  <c r="F1197" i="6"/>
  <c r="E1197" i="6"/>
  <c r="D1197" i="6"/>
  <c r="C1197" i="6"/>
  <c r="B1197" i="6"/>
  <c r="R1196" i="6"/>
  <c r="Q1196" i="6"/>
  <c r="P1196" i="6"/>
  <c r="O1196" i="6"/>
  <c r="N1196" i="6"/>
  <c r="K1196" i="6"/>
  <c r="J1196" i="6"/>
  <c r="I1196" i="6"/>
  <c r="H1196" i="6"/>
  <c r="G1196" i="6"/>
  <c r="F1196" i="6"/>
  <c r="E1196" i="6"/>
  <c r="D1196" i="6"/>
  <c r="C1196" i="6"/>
  <c r="B1196" i="6"/>
  <c r="R1195" i="6"/>
  <c r="Q1195" i="6"/>
  <c r="P1195" i="6"/>
  <c r="O1195" i="6"/>
  <c r="N1195" i="6"/>
  <c r="K1195" i="6"/>
  <c r="J1195" i="6"/>
  <c r="I1195" i="6"/>
  <c r="H1195" i="6"/>
  <c r="G1195" i="6"/>
  <c r="F1195" i="6"/>
  <c r="E1195" i="6"/>
  <c r="D1195" i="6"/>
  <c r="C1195" i="6"/>
  <c r="B1195" i="6"/>
  <c r="R1194" i="6"/>
  <c r="Q1194" i="6"/>
  <c r="P1194" i="6"/>
  <c r="O1194" i="6"/>
  <c r="N1194" i="6"/>
  <c r="K1194" i="6"/>
  <c r="J1194" i="6"/>
  <c r="I1194" i="6"/>
  <c r="H1194" i="6"/>
  <c r="G1194" i="6"/>
  <c r="F1194" i="6"/>
  <c r="E1194" i="6"/>
  <c r="D1194" i="6"/>
  <c r="C1194" i="6"/>
  <c r="B1194" i="6"/>
  <c r="R1193" i="6"/>
  <c r="Q1193" i="6"/>
  <c r="P1193" i="6"/>
  <c r="O1193" i="6"/>
  <c r="N1193" i="6"/>
  <c r="K1193" i="6"/>
  <c r="J1193" i="6"/>
  <c r="I1193" i="6"/>
  <c r="H1193" i="6"/>
  <c r="G1193" i="6"/>
  <c r="F1193" i="6"/>
  <c r="E1193" i="6"/>
  <c r="D1193" i="6"/>
  <c r="C1193" i="6"/>
  <c r="B1193" i="6"/>
  <c r="R1192" i="6"/>
  <c r="Q1192" i="6"/>
  <c r="P1192" i="6"/>
  <c r="O1192" i="6"/>
  <c r="N1192" i="6"/>
  <c r="K1192" i="6"/>
  <c r="J1192" i="6"/>
  <c r="I1192" i="6"/>
  <c r="H1192" i="6"/>
  <c r="G1192" i="6"/>
  <c r="F1192" i="6"/>
  <c r="E1192" i="6"/>
  <c r="D1192" i="6"/>
  <c r="C1192" i="6"/>
  <c r="B1192" i="6"/>
  <c r="R1191" i="6"/>
  <c r="Q1191" i="6"/>
  <c r="P1191" i="6"/>
  <c r="O1191" i="6"/>
  <c r="N1191" i="6"/>
  <c r="K1191" i="6"/>
  <c r="J1191" i="6"/>
  <c r="I1191" i="6"/>
  <c r="H1191" i="6"/>
  <c r="G1191" i="6"/>
  <c r="F1191" i="6"/>
  <c r="E1191" i="6"/>
  <c r="D1191" i="6"/>
  <c r="C1191" i="6"/>
  <c r="B1191" i="6"/>
  <c r="R1190" i="6"/>
  <c r="Q1190" i="6"/>
  <c r="P1190" i="6"/>
  <c r="O1190" i="6"/>
  <c r="N1190" i="6"/>
  <c r="K1190" i="6"/>
  <c r="J1190" i="6"/>
  <c r="I1190" i="6"/>
  <c r="H1190" i="6"/>
  <c r="G1190" i="6"/>
  <c r="F1190" i="6"/>
  <c r="E1190" i="6"/>
  <c r="D1190" i="6"/>
  <c r="C1190" i="6"/>
  <c r="B1190" i="6"/>
  <c r="R1189" i="6"/>
  <c r="Q1189" i="6"/>
  <c r="P1189" i="6"/>
  <c r="O1189" i="6"/>
  <c r="N1189" i="6"/>
  <c r="K1189" i="6"/>
  <c r="J1189" i="6"/>
  <c r="I1189" i="6"/>
  <c r="H1189" i="6"/>
  <c r="G1189" i="6"/>
  <c r="F1189" i="6"/>
  <c r="E1189" i="6"/>
  <c r="D1189" i="6"/>
  <c r="C1189" i="6"/>
  <c r="B1189" i="6"/>
  <c r="R1188" i="6"/>
  <c r="Q1188" i="6"/>
  <c r="P1188" i="6"/>
  <c r="O1188" i="6"/>
  <c r="N1188" i="6"/>
  <c r="K1188" i="6"/>
  <c r="J1188" i="6"/>
  <c r="I1188" i="6"/>
  <c r="H1188" i="6"/>
  <c r="G1188" i="6"/>
  <c r="F1188" i="6"/>
  <c r="E1188" i="6"/>
  <c r="D1188" i="6"/>
  <c r="C1188" i="6"/>
  <c r="B1188" i="6"/>
  <c r="R1187" i="6"/>
  <c r="Q1187" i="6"/>
  <c r="P1187" i="6"/>
  <c r="O1187" i="6"/>
  <c r="N1187" i="6"/>
  <c r="K1187" i="6"/>
  <c r="J1187" i="6"/>
  <c r="I1187" i="6"/>
  <c r="H1187" i="6"/>
  <c r="G1187" i="6"/>
  <c r="F1187" i="6"/>
  <c r="E1187" i="6"/>
  <c r="D1187" i="6"/>
  <c r="C1187" i="6"/>
  <c r="B1187" i="6"/>
  <c r="R1186" i="6"/>
  <c r="Q1186" i="6"/>
  <c r="P1186" i="6"/>
  <c r="O1186" i="6"/>
  <c r="N1186" i="6"/>
  <c r="K1186" i="6"/>
  <c r="J1186" i="6"/>
  <c r="I1186" i="6"/>
  <c r="H1186" i="6"/>
  <c r="G1186" i="6"/>
  <c r="F1186" i="6"/>
  <c r="E1186" i="6"/>
  <c r="D1186" i="6"/>
  <c r="C1186" i="6"/>
  <c r="B1186" i="6"/>
  <c r="R1185" i="6"/>
  <c r="Q1185" i="6"/>
  <c r="P1185" i="6"/>
  <c r="O1185" i="6"/>
  <c r="N1185" i="6"/>
  <c r="K1185" i="6"/>
  <c r="J1185" i="6"/>
  <c r="I1185" i="6"/>
  <c r="H1185" i="6"/>
  <c r="G1185" i="6"/>
  <c r="F1185" i="6"/>
  <c r="E1185" i="6"/>
  <c r="D1185" i="6"/>
  <c r="C1185" i="6"/>
  <c r="B1185" i="6"/>
  <c r="R1184" i="6"/>
  <c r="Q1184" i="6"/>
  <c r="P1184" i="6"/>
  <c r="O1184" i="6"/>
  <c r="N1184" i="6"/>
  <c r="K1184" i="6"/>
  <c r="J1184" i="6"/>
  <c r="I1184" i="6"/>
  <c r="H1184" i="6"/>
  <c r="G1184" i="6"/>
  <c r="F1184" i="6"/>
  <c r="E1184" i="6"/>
  <c r="D1184" i="6"/>
  <c r="C1184" i="6"/>
  <c r="B1184" i="6"/>
  <c r="R1183" i="6"/>
  <c r="Q1183" i="6"/>
  <c r="P1183" i="6"/>
  <c r="O1183" i="6"/>
  <c r="N1183" i="6"/>
  <c r="K1183" i="6"/>
  <c r="J1183" i="6"/>
  <c r="I1183" i="6"/>
  <c r="H1183" i="6"/>
  <c r="G1183" i="6"/>
  <c r="F1183" i="6"/>
  <c r="E1183" i="6"/>
  <c r="D1183" i="6"/>
  <c r="C1183" i="6"/>
  <c r="B1183" i="6"/>
  <c r="R1182" i="6"/>
  <c r="Q1182" i="6"/>
  <c r="P1182" i="6"/>
  <c r="O1182" i="6"/>
  <c r="N1182" i="6"/>
  <c r="K1182" i="6"/>
  <c r="J1182" i="6"/>
  <c r="I1182" i="6"/>
  <c r="H1182" i="6"/>
  <c r="G1182" i="6"/>
  <c r="F1182" i="6"/>
  <c r="E1182" i="6"/>
  <c r="D1182" i="6"/>
  <c r="C1182" i="6"/>
  <c r="B1182" i="6"/>
  <c r="R1181" i="6"/>
  <c r="Q1181" i="6"/>
  <c r="P1181" i="6"/>
  <c r="O1181" i="6"/>
  <c r="N1181" i="6"/>
  <c r="K1181" i="6"/>
  <c r="J1181" i="6"/>
  <c r="I1181" i="6"/>
  <c r="H1181" i="6"/>
  <c r="G1181" i="6"/>
  <c r="F1181" i="6"/>
  <c r="E1181" i="6"/>
  <c r="D1181" i="6"/>
  <c r="C1181" i="6"/>
  <c r="B1181" i="6"/>
  <c r="R1180" i="6"/>
  <c r="Q1180" i="6"/>
  <c r="P1180" i="6"/>
  <c r="O1180" i="6"/>
  <c r="N1180" i="6"/>
  <c r="K1180" i="6"/>
  <c r="J1180" i="6"/>
  <c r="I1180" i="6"/>
  <c r="H1180" i="6"/>
  <c r="G1180" i="6"/>
  <c r="F1180" i="6"/>
  <c r="E1180" i="6"/>
  <c r="D1180" i="6"/>
  <c r="C1180" i="6"/>
  <c r="B1180" i="6"/>
  <c r="R1179" i="6"/>
  <c r="Q1179" i="6"/>
  <c r="P1179" i="6"/>
  <c r="O1179" i="6"/>
  <c r="N1179" i="6"/>
  <c r="K1179" i="6"/>
  <c r="J1179" i="6"/>
  <c r="I1179" i="6"/>
  <c r="H1179" i="6"/>
  <c r="G1179" i="6"/>
  <c r="F1179" i="6"/>
  <c r="E1179" i="6"/>
  <c r="D1179" i="6"/>
  <c r="C1179" i="6"/>
  <c r="B1179" i="6"/>
  <c r="R1178" i="6"/>
  <c r="Q1178" i="6"/>
  <c r="P1178" i="6"/>
  <c r="O1178" i="6"/>
  <c r="N1178" i="6"/>
  <c r="K1178" i="6"/>
  <c r="J1178" i="6"/>
  <c r="I1178" i="6"/>
  <c r="H1178" i="6"/>
  <c r="G1178" i="6"/>
  <c r="F1178" i="6"/>
  <c r="E1178" i="6"/>
  <c r="D1178" i="6"/>
  <c r="C1178" i="6"/>
  <c r="B1178" i="6"/>
  <c r="R1177" i="6"/>
  <c r="Q1177" i="6"/>
  <c r="P1177" i="6"/>
  <c r="O1177" i="6"/>
  <c r="N1177" i="6"/>
  <c r="K1177" i="6"/>
  <c r="J1177" i="6"/>
  <c r="I1177" i="6"/>
  <c r="H1177" i="6"/>
  <c r="G1177" i="6"/>
  <c r="F1177" i="6"/>
  <c r="E1177" i="6"/>
  <c r="D1177" i="6"/>
  <c r="C1177" i="6"/>
  <c r="B1177" i="6"/>
  <c r="R1176" i="6"/>
  <c r="Q1176" i="6"/>
  <c r="P1176" i="6"/>
  <c r="O1176" i="6"/>
  <c r="N1176" i="6"/>
  <c r="K1176" i="6"/>
  <c r="J1176" i="6"/>
  <c r="I1176" i="6"/>
  <c r="H1176" i="6"/>
  <c r="G1176" i="6"/>
  <c r="F1176" i="6"/>
  <c r="E1176" i="6"/>
  <c r="D1176" i="6"/>
  <c r="C1176" i="6"/>
  <c r="B1176" i="6"/>
  <c r="R1175" i="6"/>
  <c r="Q1175" i="6"/>
  <c r="P1175" i="6"/>
  <c r="O1175" i="6"/>
  <c r="N1175" i="6"/>
  <c r="K1175" i="6"/>
  <c r="J1175" i="6"/>
  <c r="I1175" i="6"/>
  <c r="H1175" i="6"/>
  <c r="G1175" i="6"/>
  <c r="F1175" i="6"/>
  <c r="E1175" i="6"/>
  <c r="D1175" i="6"/>
  <c r="C1175" i="6"/>
  <c r="B1175" i="6"/>
  <c r="R1174" i="6"/>
  <c r="Q1174" i="6"/>
  <c r="P1174" i="6"/>
  <c r="O1174" i="6"/>
  <c r="N1174" i="6"/>
  <c r="K1174" i="6"/>
  <c r="J1174" i="6"/>
  <c r="I1174" i="6"/>
  <c r="H1174" i="6"/>
  <c r="G1174" i="6"/>
  <c r="F1174" i="6"/>
  <c r="E1174" i="6"/>
  <c r="D1174" i="6"/>
  <c r="C1174" i="6"/>
  <c r="B1174" i="6"/>
  <c r="R1173" i="6"/>
  <c r="Q1173" i="6"/>
  <c r="P1173" i="6"/>
  <c r="O1173" i="6"/>
  <c r="N1173" i="6"/>
  <c r="K1173" i="6"/>
  <c r="J1173" i="6"/>
  <c r="I1173" i="6"/>
  <c r="H1173" i="6"/>
  <c r="G1173" i="6"/>
  <c r="F1173" i="6"/>
  <c r="E1173" i="6"/>
  <c r="D1173" i="6"/>
  <c r="C1173" i="6"/>
  <c r="B1173" i="6"/>
  <c r="R1172" i="6"/>
  <c r="Q1172" i="6"/>
  <c r="P1172" i="6"/>
  <c r="O1172" i="6"/>
  <c r="N1172" i="6"/>
  <c r="K1172" i="6"/>
  <c r="J1172" i="6"/>
  <c r="I1172" i="6"/>
  <c r="H1172" i="6"/>
  <c r="G1172" i="6"/>
  <c r="F1172" i="6"/>
  <c r="E1172" i="6"/>
  <c r="D1172" i="6"/>
  <c r="C1172" i="6"/>
  <c r="B1172" i="6"/>
  <c r="R1171" i="6"/>
  <c r="Q1171" i="6"/>
  <c r="P1171" i="6"/>
  <c r="O1171" i="6"/>
  <c r="N1171" i="6"/>
  <c r="K1171" i="6"/>
  <c r="J1171" i="6"/>
  <c r="I1171" i="6"/>
  <c r="H1171" i="6"/>
  <c r="G1171" i="6"/>
  <c r="F1171" i="6"/>
  <c r="E1171" i="6"/>
  <c r="D1171" i="6"/>
  <c r="C1171" i="6"/>
  <c r="B1171" i="6"/>
  <c r="R1170" i="6"/>
  <c r="Q1170" i="6"/>
  <c r="P1170" i="6"/>
  <c r="O1170" i="6"/>
  <c r="N1170" i="6"/>
  <c r="K1170" i="6"/>
  <c r="J1170" i="6"/>
  <c r="I1170" i="6"/>
  <c r="H1170" i="6"/>
  <c r="G1170" i="6"/>
  <c r="F1170" i="6"/>
  <c r="E1170" i="6"/>
  <c r="D1170" i="6"/>
  <c r="C1170" i="6"/>
  <c r="B1170" i="6"/>
  <c r="R1169" i="6"/>
  <c r="Q1169" i="6"/>
  <c r="P1169" i="6"/>
  <c r="O1169" i="6"/>
  <c r="N1169" i="6"/>
  <c r="K1169" i="6"/>
  <c r="J1169" i="6"/>
  <c r="I1169" i="6"/>
  <c r="H1169" i="6"/>
  <c r="G1169" i="6"/>
  <c r="F1169" i="6"/>
  <c r="E1169" i="6"/>
  <c r="D1169" i="6"/>
  <c r="C1169" i="6"/>
  <c r="B1169" i="6"/>
  <c r="R1168" i="6"/>
  <c r="Q1168" i="6"/>
  <c r="P1168" i="6"/>
  <c r="O1168" i="6"/>
  <c r="N1168" i="6"/>
  <c r="K1168" i="6"/>
  <c r="J1168" i="6"/>
  <c r="I1168" i="6"/>
  <c r="H1168" i="6"/>
  <c r="G1168" i="6"/>
  <c r="F1168" i="6"/>
  <c r="E1168" i="6"/>
  <c r="D1168" i="6"/>
  <c r="C1168" i="6"/>
  <c r="B1168" i="6"/>
  <c r="R1167" i="6"/>
  <c r="Q1167" i="6"/>
  <c r="P1167" i="6"/>
  <c r="O1167" i="6"/>
  <c r="N1167" i="6"/>
  <c r="K1167" i="6"/>
  <c r="J1167" i="6"/>
  <c r="I1167" i="6"/>
  <c r="H1167" i="6"/>
  <c r="G1167" i="6"/>
  <c r="F1167" i="6"/>
  <c r="E1167" i="6"/>
  <c r="D1167" i="6"/>
  <c r="C1167" i="6"/>
  <c r="B1167" i="6"/>
  <c r="R1166" i="6"/>
  <c r="Q1166" i="6"/>
  <c r="P1166" i="6"/>
  <c r="O1166" i="6"/>
  <c r="N1166" i="6"/>
  <c r="K1166" i="6"/>
  <c r="J1166" i="6"/>
  <c r="I1166" i="6"/>
  <c r="H1166" i="6"/>
  <c r="G1166" i="6"/>
  <c r="F1166" i="6"/>
  <c r="E1166" i="6"/>
  <c r="D1166" i="6"/>
  <c r="C1166" i="6"/>
  <c r="B1166" i="6"/>
  <c r="R1165" i="6"/>
  <c r="Q1165" i="6"/>
  <c r="P1165" i="6"/>
  <c r="O1165" i="6"/>
  <c r="N1165" i="6"/>
  <c r="K1165" i="6"/>
  <c r="J1165" i="6"/>
  <c r="I1165" i="6"/>
  <c r="H1165" i="6"/>
  <c r="G1165" i="6"/>
  <c r="F1165" i="6"/>
  <c r="E1165" i="6"/>
  <c r="D1165" i="6"/>
  <c r="C1165" i="6"/>
  <c r="B1165" i="6"/>
  <c r="R1164" i="6"/>
  <c r="Q1164" i="6"/>
  <c r="P1164" i="6"/>
  <c r="O1164" i="6"/>
  <c r="N1164" i="6"/>
  <c r="K1164" i="6"/>
  <c r="J1164" i="6"/>
  <c r="I1164" i="6"/>
  <c r="H1164" i="6"/>
  <c r="G1164" i="6"/>
  <c r="F1164" i="6"/>
  <c r="E1164" i="6"/>
  <c r="D1164" i="6"/>
  <c r="C1164" i="6"/>
  <c r="B1164" i="6"/>
  <c r="R1163" i="6"/>
  <c r="Q1163" i="6"/>
  <c r="P1163" i="6"/>
  <c r="O1163" i="6"/>
  <c r="N1163" i="6"/>
  <c r="K1163" i="6"/>
  <c r="J1163" i="6"/>
  <c r="I1163" i="6"/>
  <c r="H1163" i="6"/>
  <c r="G1163" i="6"/>
  <c r="F1163" i="6"/>
  <c r="E1163" i="6"/>
  <c r="D1163" i="6"/>
  <c r="C1163" i="6"/>
  <c r="B1163" i="6"/>
  <c r="R1162" i="6"/>
  <c r="Q1162" i="6"/>
  <c r="P1162" i="6"/>
  <c r="O1162" i="6"/>
  <c r="N1162" i="6"/>
  <c r="K1162" i="6"/>
  <c r="J1162" i="6"/>
  <c r="I1162" i="6"/>
  <c r="H1162" i="6"/>
  <c r="G1162" i="6"/>
  <c r="F1162" i="6"/>
  <c r="E1162" i="6"/>
  <c r="D1162" i="6"/>
  <c r="C1162" i="6"/>
  <c r="B1162" i="6"/>
  <c r="R1161" i="6"/>
  <c r="Q1161" i="6"/>
  <c r="P1161" i="6"/>
  <c r="O1161" i="6"/>
  <c r="N1161" i="6"/>
  <c r="K1161" i="6"/>
  <c r="J1161" i="6"/>
  <c r="I1161" i="6"/>
  <c r="H1161" i="6"/>
  <c r="G1161" i="6"/>
  <c r="F1161" i="6"/>
  <c r="E1161" i="6"/>
  <c r="D1161" i="6"/>
  <c r="C1161" i="6"/>
  <c r="B1161" i="6"/>
  <c r="R1160" i="6"/>
  <c r="Q1160" i="6"/>
  <c r="P1160" i="6"/>
  <c r="O1160" i="6"/>
  <c r="N1160" i="6"/>
  <c r="K1160" i="6"/>
  <c r="J1160" i="6"/>
  <c r="I1160" i="6"/>
  <c r="H1160" i="6"/>
  <c r="G1160" i="6"/>
  <c r="F1160" i="6"/>
  <c r="E1160" i="6"/>
  <c r="D1160" i="6"/>
  <c r="C1160" i="6"/>
  <c r="B1160" i="6"/>
  <c r="R1159" i="6"/>
  <c r="Q1159" i="6"/>
  <c r="P1159" i="6"/>
  <c r="O1159" i="6"/>
  <c r="N1159" i="6"/>
  <c r="K1159" i="6"/>
  <c r="J1159" i="6"/>
  <c r="I1159" i="6"/>
  <c r="H1159" i="6"/>
  <c r="G1159" i="6"/>
  <c r="F1159" i="6"/>
  <c r="E1159" i="6"/>
  <c r="D1159" i="6"/>
  <c r="C1159" i="6"/>
  <c r="B1159" i="6"/>
  <c r="R1158" i="6"/>
  <c r="Q1158" i="6"/>
  <c r="P1158" i="6"/>
  <c r="O1158" i="6"/>
  <c r="N1158" i="6"/>
  <c r="K1158" i="6"/>
  <c r="J1158" i="6"/>
  <c r="I1158" i="6"/>
  <c r="H1158" i="6"/>
  <c r="G1158" i="6"/>
  <c r="F1158" i="6"/>
  <c r="E1158" i="6"/>
  <c r="D1158" i="6"/>
  <c r="C1158" i="6"/>
  <c r="B1158" i="6"/>
  <c r="R1157" i="6"/>
  <c r="Q1157" i="6"/>
  <c r="P1157" i="6"/>
  <c r="O1157" i="6"/>
  <c r="N1157" i="6"/>
  <c r="K1157" i="6"/>
  <c r="J1157" i="6"/>
  <c r="I1157" i="6"/>
  <c r="H1157" i="6"/>
  <c r="G1157" i="6"/>
  <c r="F1157" i="6"/>
  <c r="E1157" i="6"/>
  <c r="D1157" i="6"/>
  <c r="C1157" i="6"/>
  <c r="B1157" i="6"/>
  <c r="R1156" i="6"/>
  <c r="Q1156" i="6"/>
  <c r="P1156" i="6"/>
  <c r="O1156" i="6"/>
  <c r="N1156" i="6"/>
  <c r="K1156" i="6"/>
  <c r="J1156" i="6"/>
  <c r="I1156" i="6"/>
  <c r="H1156" i="6"/>
  <c r="G1156" i="6"/>
  <c r="F1156" i="6"/>
  <c r="E1156" i="6"/>
  <c r="D1156" i="6"/>
  <c r="C1156" i="6"/>
  <c r="B1156" i="6"/>
  <c r="R1155" i="6"/>
  <c r="Q1155" i="6"/>
  <c r="P1155" i="6"/>
  <c r="O1155" i="6"/>
  <c r="N1155" i="6"/>
  <c r="K1155" i="6"/>
  <c r="J1155" i="6"/>
  <c r="I1155" i="6"/>
  <c r="H1155" i="6"/>
  <c r="G1155" i="6"/>
  <c r="F1155" i="6"/>
  <c r="E1155" i="6"/>
  <c r="D1155" i="6"/>
  <c r="C1155" i="6"/>
  <c r="B1155" i="6"/>
  <c r="R1154" i="6"/>
  <c r="Q1154" i="6"/>
  <c r="P1154" i="6"/>
  <c r="O1154" i="6"/>
  <c r="N1154" i="6"/>
  <c r="K1154" i="6"/>
  <c r="J1154" i="6"/>
  <c r="I1154" i="6"/>
  <c r="H1154" i="6"/>
  <c r="G1154" i="6"/>
  <c r="F1154" i="6"/>
  <c r="E1154" i="6"/>
  <c r="D1154" i="6"/>
  <c r="C1154" i="6"/>
  <c r="B1154" i="6"/>
  <c r="R1153" i="6"/>
  <c r="Q1153" i="6"/>
  <c r="P1153" i="6"/>
  <c r="O1153" i="6"/>
  <c r="N1153" i="6"/>
  <c r="K1153" i="6"/>
  <c r="J1153" i="6"/>
  <c r="I1153" i="6"/>
  <c r="H1153" i="6"/>
  <c r="G1153" i="6"/>
  <c r="F1153" i="6"/>
  <c r="E1153" i="6"/>
  <c r="D1153" i="6"/>
  <c r="C1153" i="6"/>
  <c r="B1153" i="6"/>
  <c r="R1152" i="6"/>
  <c r="Q1152" i="6"/>
  <c r="P1152" i="6"/>
  <c r="O1152" i="6"/>
  <c r="N1152" i="6"/>
  <c r="K1152" i="6"/>
  <c r="J1152" i="6"/>
  <c r="I1152" i="6"/>
  <c r="H1152" i="6"/>
  <c r="G1152" i="6"/>
  <c r="F1152" i="6"/>
  <c r="E1152" i="6"/>
  <c r="D1152" i="6"/>
  <c r="C1152" i="6"/>
  <c r="B1152" i="6"/>
  <c r="R1151" i="6"/>
  <c r="Q1151" i="6"/>
  <c r="P1151" i="6"/>
  <c r="O1151" i="6"/>
  <c r="N1151" i="6"/>
  <c r="K1151" i="6"/>
  <c r="J1151" i="6"/>
  <c r="I1151" i="6"/>
  <c r="H1151" i="6"/>
  <c r="G1151" i="6"/>
  <c r="F1151" i="6"/>
  <c r="E1151" i="6"/>
  <c r="D1151" i="6"/>
  <c r="C1151" i="6"/>
  <c r="B1151" i="6"/>
  <c r="R1150" i="6"/>
  <c r="Q1150" i="6"/>
  <c r="P1150" i="6"/>
  <c r="O1150" i="6"/>
  <c r="N1150" i="6"/>
  <c r="K1150" i="6"/>
  <c r="J1150" i="6"/>
  <c r="I1150" i="6"/>
  <c r="H1150" i="6"/>
  <c r="G1150" i="6"/>
  <c r="F1150" i="6"/>
  <c r="E1150" i="6"/>
  <c r="D1150" i="6"/>
  <c r="C1150" i="6"/>
  <c r="B1150" i="6"/>
  <c r="R1149" i="6"/>
  <c r="Q1149" i="6"/>
  <c r="P1149" i="6"/>
  <c r="O1149" i="6"/>
  <c r="N1149" i="6"/>
  <c r="K1149" i="6"/>
  <c r="J1149" i="6"/>
  <c r="I1149" i="6"/>
  <c r="H1149" i="6"/>
  <c r="G1149" i="6"/>
  <c r="F1149" i="6"/>
  <c r="E1149" i="6"/>
  <c r="D1149" i="6"/>
  <c r="C1149" i="6"/>
  <c r="B1149" i="6"/>
  <c r="R1148" i="6"/>
  <c r="Q1148" i="6"/>
  <c r="P1148" i="6"/>
  <c r="O1148" i="6"/>
  <c r="N1148" i="6"/>
  <c r="K1148" i="6"/>
  <c r="J1148" i="6"/>
  <c r="I1148" i="6"/>
  <c r="H1148" i="6"/>
  <c r="G1148" i="6"/>
  <c r="F1148" i="6"/>
  <c r="E1148" i="6"/>
  <c r="D1148" i="6"/>
  <c r="C1148" i="6"/>
  <c r="B1148" i="6"/>
  <c r="R1147" i="6"/>
  <c r="Q1147" i="6"/>
  <c r="P1147" i="6"/>
  <c r="O1147" i="6"/>
  <c r="N1147" i="6"/>
  <c r="K1147" i="6"/>
  <c r="J1147" i="6"/>
  <c r="I1147" i="6"/>
  <c r="H1147" i="6"/>
  <c r="G1147" i="6"/>
  <c r="F1147" i="6"/>
  <c r="E1147" i="6"/>
  <c r="D1147" i="6"/>
  <c r="C1147" i="6"/>
  <c r="B1147" i="6"/>
  <c r="R1146" i="6"/>
  <c r="Q1146" i="6"/>
  <c r="P1146" i="6"/>
  <c r="O1146" i="6"/>
  <c r="N1146" i="6"/>
  <c r="K1146" i="6"/>
  <c r="J1146" i="6"/>
  <c r="I1146" i="6"/>
  <c r="H1146" i="6"/>
  <c r="G1146" i="6"/>
  <c r="F1146" i="6"/>
  <c r="E1146" i="6"/>
  <c r="D1146" i="6"/>
  <c r="C1146" i="6"/>
  <c r="B1146" i="6"/>
  <c r="R1145" i="6"/>
  <c r="Q1145" i="6"/>
  <c r="P1145" i="6"/>
  <c r="O1145" i="6"/>
  <c r="N1145" i="6"/>
  <c r="K1145" i="6"/>
  <c r="J1145" i="6"/>
  <c r="I1145" i="6"/>
  <c r="H1145" i="6"/>
  <c r="G1145" i="6"/>
  <c r="F1145" i="6"/>
  <c r="E1145" i="6"/>
  <c r="D1145" i="6"/>
  <c r="C1145" i="6"/>
  <c r="B1145" i="6"/>
  <c r="R1144" i="6"/>
  <c r="Q1144" i="6"/>
  <c r="P1144" i="6"/>
  <c r="O1144" i="6"/>
  <c r="N1144" i="6"/>
  <c r="K1144" i="6"/>
  <c r="J1144" i="6"/>
  <c r="I1144" i="6"/>
  <c r="H1144" i="6"/>
  <c r="G1144" i="6"/>
  <c r="F1144" i="6"/>
  <c r="E1144" i="6"/>
  <c r="D1144" i="6"/>
  <c r="C1144" i="6"/>
  <c r="B1144" i="6"/>
  <c r="R1143" i="6"/>
  <c r="Q1143" i="6"/>
  <c r="P1143" i="6"/>
  <c r="O1143" i="6"/>
  <c r="N1143" i="6"/>
  <c r="K1143" i="6"/>
  <c r="J1143" i="6"/>
  <c r="I1143" i="6"/>
  <c r="H1143" i="6"/>
  <c r="G1143" i="6"/>
  <c r="F1143" i="6"/>
  <c r="E1143" i="6"/>
  <c r="D1143" i="6"/>
  <c r="C1143" i="6"/>
  <c r="B1143" i="6"/>
  <c r="R1142" i="6"/>
  <c r="Q1142" i="6"/>
  <c r="P1142" i="6"/>
  <c r="O1142" i="6"/>
  <c r="N1142" i="6"/>
  <c r="K1142" i="6"/>
  <c r="J1142" i="6"/>
  <c r="I1142" i="6"/>
  <c r="H1142" i="6"/>
  <c r="G1142" i="6"/>
  <c r="F1142" i="6"/>
  <c r="E1142" i="6"/>
  <c r="D1142" i="6"/>
  <c r="C1142" i="6"/>
  <c r="B1142" i="6"/>
  <c r="R1141" i="6"/>
  <c r="Q1141" i="6"/>
  <c r="P1141" i="6"/>
  <c r="O1141" i="6"/>
  <c r="N1141" i="6"/>
  <c r="K1141" i="6"/>
  <c r="J1141" i="6"/>
  <c r="I1141" i="6"/>
  <c r="H1141" i="6"/>
  <c r="G1141" i="6"/>
  <c r="F1141" i="6"/>
  <c r="E1141" i="6"/>
  <c r="D1141" i="6"/>
  <c r="C1141" i="6"/>
  <c r="B1141" i="6"/>
  <c r="R1140" i="6"/>
  <c r="Q1140" i="6"/>
  <c r="P1140" i="6"/>
  <c r="O1140" i="6"/>
  <c r="N1140" i="6"/>
  <c r="K1140" i="6"/>
  <c r="J1140" i="6"/>
  <c r="I1140" i="6"/>
  <c r="H1140" i="6"/>
  <c r="G1140" i="6"/>
  <c r="F1140" i="6"/>
  <c r="E1140" i="6"/>
  <c r="D1140" i="6"/>
  <c r="C1140" i="6"/>
  <c r="B1140" i="6"/>
  <c r="R1139" i="6"/>
  <c r="Q1139" i="6"/>
  <c r="P1139" i="6"/>
  <c r="O1139" i="6"/>
  <c r="N1139" i="6"/>
  <c r="K1139" i="6"/>
  <c r="J1139" i="6"/>
  <c r="I1139" i="6"/>
  <c r="H1139" i="6"/>
  <c r="G1139" i="6"/>
  <c r="F1139" i="6"/>
  <c r="E1139" i="6"/>
  <c r="D1139" i="6"/>
  <c r="C1139" i="6"/>
  <c r="B1139" i="6"/>
  <c r="R1138" i="6"/>
  <c r="Q1138" i="6"/>
  <c r="P1138" i="6"/>
  <c r="O1138" i="6"/>
  <c r="N1138" i="6"/>
  <c r="K1138" i="6"/>
  <c r="J1138" i="6"/>
  <c r="I1138" i="6"/>
  <c r="H1138" i="6"/>
  <c r="G1138" i="6"/>
  <c r="F1138" i="6"/>
  <c r="E1138" i="6"/>
  <c r="D1138" i="6"/>
  <c r="C1138" i="6"/>
  <c r="B1138" i="6"/>
  <c r="R1137" i="6"/>
  <c r="Q1137" i="6"/>
  <c r="P1137" i="6"/>
  <c r="O1137" i="6"/>
  <c r="N1137" i="6"/>
  <c r="K1137" i="6"/>
  <c r="J1137" i="6"/>
  <c r="I1137" i="6"/>
  <c r="H1137" i="6"/>
  <c r="G1137" i="6"/>
  <c r="F1137" i="6"/>
  <c r="E1137" i="6"/>
  <c r="D1137" i="6"/>
  <c r="C1137" i="6"/>
  <c r="B1137" i="6"/>
  <c r="R1136" i="6"/>
  <c r="Q1136" i="6"/>
  <c r="P1136" i="6"/>
  <c r="O1136" i="6"/>
  <c r="N1136" i="6"/>
  <c r="K1136" i="6"/>
  <c r="J1136" i="6"/>
  <c r="I1136" i="6"/>
  <c r="H1136" i="6"/>
  <c r="G1136" i="6"/>
  <c r="F1136" i="6"/>
  <c r="E1136" i="6"/>
  <c r="D1136" i="6"/>
  <c r="C1136" i="6"/>
  <c r="B1136" i="6"/>
  <c r="R1135" i="6"/>
  <c r="Q1135" i="6"/>
  <c r="P1135" i="6"/>
  <c r="O1135" i="6"/>
  <c r="N1135" i="6"/>
  <c r="K1135" i="6"/>
  <c r="J1135" i="6"/>
  <c r="I1135" i="6"/>
  <c r="H1135" i="6"/>
  <c r="G1135" i="6"/>
  <c r="F1135" i="6"/>
  <c r="E1135" i="6"/>
  <c r="D1135" i="6"/>
  <c r="C1135" i="6"/>
  <c r="B1135" i="6"/>
  <c r="R1134" i="6"/>
  <c r="Q1134" i="6"/>
  <c r="P1134" i="6"/>
  <c r="O1134" i="6"/>
  <c r="N1134" i="6"/>
  <c r="K1134" i="6"/>
  <c r="J1134" i="6"/>
  <c r="I1134" i="6"/>
  <c r="H1134" i="6"/>
  <c r="G1134" i="6"/>
  <c r="F1134" i="6"/>
  <c r="E1134" i="6"/>
  <c r="D1134" i="6"/>
  <c r="C1134" i="6"/>
  <c r="B1134" i="6"/>
  <c r="R1133" i="6"/>
  <c r="Q1133" i="6"/>
  <c r="P1133" i="6"/>
  <c r="O1133" i="6"/>
  <c r="N1133" i="6"/>
  <c r="K1133" i="6"/>
  <c r="J1133" i="6"/>
  <c r="I1133" i="6"/>
  <c r="H1133" i="6"/>
  <c r="G1133" i="6"/>
  <c r="F1133" i="6"/>
  <c r="E1133" i="6"/>
  <c r="D1133" i="6"/>
  <c r="C1133" i="6"/>
  <c r="B1133" i="6"/>
  <c r="R1132" i="6"/>
  <c r="Q1132" i="6"/>
  <c r="P1132" i="6"/>
  <c r="O1132" i="6"/>
  <c r="N1132" i="6"/>
  <c r="K1132" i="6"/>
  <c r="J1132" i="6"/>
  <c r="I1132" i="6"/>
  <c r="H1132" i="6"/>
  <c r="G1132" i="6"/>
  <c r="F1132" i="6"/>
  <c r="E1132" i="6"/>
  <c r="D1132" i="6"/>
  <c r="C1132" i="6"/>
  <c r="B1132" i="6"/>
  <c r="R1131" i="6"/>
  <c r="Q1131" i="6"/>
  <c r="P1131" i="6"/>
  <c r="O1131" i="6"/>
  <c r="N1131" i="6"/>
  <c r="K1131" i="6"/>
  <c r="J1131" i="6"/>
  <c r="I1131" i="6"/>
  <c r="H1131" i="6"/>
  <c r="G1131" i="6"/>
  <c r="F1131" i="6"/>
  <c r="E1131" i="6"/>
  <c r="D1131" i="6"/>
  <c r="C1131" i="6"/>
  <c r="B1131" i="6"/>
  <c r="R1130" i="6"/>
  <c r="Q1130" i="6"/>
  <c r="P1130" i="6"/>
  <c r="O1130" i="6"/>
  <c r="N1130" i="6"/>
  <c r="K1130" i="6"/>
  <c r="J1130" i="6"/>
  <c r="I1130" i="6"/>
  <c r="H1130" i="6"/>
  <c r="G1130" i="6"/>
  <c r="F1130" i="6"/>
  <c r="E1130" i="6"/>
  <c r="D1130" i="6"/>
  <c r="C1130" i="6"/>
  <c r="B1130" i="6"/>
  <c r="R1129" i="6"/>
  <c r="Q1129" i="6"/>
  <c r="P1129" i="6"/>
  <c r="O1129" i="6"/>
  <c r="N1129" i="6"/>
  <c r="K1129" i="6"/>
  <c r="J1129" i="6"/>
  <c r="I1129" i="6"/>
  <c r="H1129" i="6"/>
  <c r="G1129" i="6"/>
  <c r="F1129" i="6"/>
  <c r="E1129" i="6"/>
  <c r="D1129" i="6"/>
  <c r="C1129" i="6"/>
  <c r="B1129" i="6"/>
  <c r="R1128" i="6"/>
  <c r="Q1128" i="6"/>
  <c r="P1128" i="6"/>
  <c r="O1128" i="6"/>
  <c r="N1128" i="6"/>
  <c r="K1128" i="6"/>
  <c r="J1128" i="6"/>
  <c r="I1128" i="6"/>
  <c r="H1128" i="6"/>
  <c r="G1128" i="6"/>
  <c r="F1128" i="6"/>
  <c r="E1128" i="6"/>
  <c r="D1128" i="6"/>
  <c r="C1128" i="6"/>
  <c r="B1128" i="6"/>
  <c r="R1127" i="6"/>
  <c r="Q1127" i="6"/>
  <c r="P1127" i="6"/>
  <c r="O1127" i="6"/>
  <c r="N1127" i="6"/>
  <c r="K1127" i="6"/>
  <c r="J1127" i="6"/>
  <c r="I1127" i="6"/>
  <c r="H1127" i="6"/>
  <c r="G1127" i="6"/>
  <c r="F1127" i="6"/>
  <c r="E1127" i="6"/>
  <c r="D1127" i="6"/>
  <c r="C1127" i="6"/>
  <c r="B1127" i="6"/>
  <c r="R1126" i="6"/>
  <c r="Q1126" i="6"/>
  <c r="P1126" i="6"/>
  <c r="O1126" i="6"/>
  <c r="N1126" i="6"/>
  <c r="K1126" i="6"/>
  <c r="J1126" i="6"/>
  <c r="I1126" i="6"/>
  <c r="H1126" i="6"/>
  <c r="G1126" i="6"/>
  <c r="F1126" i="6"/>
  <c r="E1126" i="6"/>
  <c r="D1126" i="6"/>
  <c r="C1126" i="6"/>
  <c r="B1126" i="6"/>
  <c r="R1125" i="6"/>
  <c r="Q1125" i="6"/>
  <c r="P1125" i="6"/>
  <c r="O1125" i="6"/>
  <c r="N1125" i="6"/>
  <c r="K1125" i="6"/>
  <c r="J1125" i="6"/>
  <c r="I1125" i="6"/>
  <c r="H1125" i="6"/>
  <c r="G1125" i="6"/>
  <c r="F1125" i="6"/>
  <c r="E1125" i="6"/>
  <c r="D1125" i="6"/>
  <c r="C1125" i="6"/>
  <c r="B1125" i="6"/>
  <c r="R1124" i="6"/>
  <c r="Q1124" i="6"/>
  <c r="P1124" i="6"/>
  <c r="O1124" i="6"/>
  <c r="N1124" i="6"/>
  <c r="K1124" i="6"/>
  <c r="J1124" i="6"/>
  <c r="I1124" i="6"/>
  <c r="H1124" i="6"/>
  <c r="G1124" i="6"/>
  <c r="F1124" i="6"/>
  <c r="E1124" i="6"/>
  <c r="D1124" i="6"/>
  <c r="C1124" i="6"/>
  <c r="B1124" i="6"/>
  <c r="R1123" i="6"/>
  <c r="Q1123" i="6"/>
  <c r="P1123" i="6"/>
  <c r="O1123" i="6"/>
  <c r="N1123" i="6"/>
  <c r="K1123" i="6"/>
  <c r="J1123" i="6"/>
  <c r="I1123" i="6"/>
  <c r="H1123" i="6"/>
  <c r="G1123" i="6"/>
  <c r="F1123" i="6"/>
  <c r="E1123" i="6"/>
  <c r="D1123" i="6"/>
  <c r="C1123" i="6"/>
  <c r="B1123" i="6"/>
  <c r="R1122" i="6"/>
  <c r="Q1122" i="6"/>
  <c r="P1122" i="6"/>
  <c r="O1122" i="6"/>
  <c r="N1122" i="6"/>
  <c r="K1122" i="6"/>
  <c r="J1122" i="6"/>
  <c r="I1122" i="6"/>
  <c r="H1122" i="6"/>
  <c r="G1122" i="6"/>
  <c r="F1122" i="6"/>
  <c r="E1122" i="6"/>
  <c r="D1122" i="6"/>
  <c r="C1122" i="6"/>
  <c r="B1122" i="6"/>
  <c r="R1121" i="6"/>
  <c r="Q1121" i="6"/>
  <c r="P1121" i="6"/>
  <c r="O1121" i="6"/>
  <c r="N1121" i="6"/>
  <c r="K1121" i="6"/>
  <c r="J1121" i="6"/>
  <c r="I1121" i="6"/>
  <c r="H1121" i="6"/>
  <c r="G1121" i="6"/>
  <c r="F1121" i="6"/>
  <c r="E1121" i="6"/>
  <c r="D1121" i="6"/>
  <c r="C1121" i="6"/>
  <c r="B1121" i="6"/>
  <c r="R1120" i="6"/>
  <c r="Q1120" i="6"/>
  <c r="P1120" i="6"/>
  <c r="O1120" i="6"/>
  <c r="N1120" i="6"/>
  <c r="K1120" i="6"/>
  <c r="J1120" i="6"/>
  <c r="I1120" i="6"/>
  <c r="H1120" i="6"/>
  <c r="G1120" i="6"/>
  <c r="F1120" i="6"/>
  <c r="E1120" i="6"/>
  <c r="D1120" i="6"/>
  <c r="C1120" i="6"/>
  <c r="B1120" i="6"/>
  <c r="R1119" i="6"/>
  <c r="Q1119" i="6"/>
  <c r="P1119" i="6"/>
  <c r="O1119" i="6"/>
  <c r="N1119" i="6"/>
  <c r="K1119" i="6"/>
  <c r="J1119" i="6"/>
  <c r="I1119" i="6"/>
  <c r="H1119" i="6"/>
  <c r="G1119" i="6"/>
  <c r="F1119" i="6"/>
  <c r="E1119" i="6"/>
  <c r="D1119" i="6"/>
  <c r="C1119" i="6"/>
  <c r="B1119" i="6"/>
  <c r="R1118" i="6"/>
  <c r="Q1118" i="6"/>
  <c r="P1118" i="6"/>
  <c r="O1118" i="6"/>
  <c r="N1118" i="6"/>
  <c r="K1118" i="6"/>
  <c r="J1118" i="6"/>
  <c r="I1118" i="6"/>
  <c r="H1118" i="6"/>
  <c r="G1118" i="6"/>
  <c r="F1118" i="6"/>
  <c r="E1118" i="6"/>
  <c r="D1118" i="6"/>
  <c r="C1118" i="6"/>
  <c r="B1118" i="6"/>
  <c r="R1117" i="6"/>
  <c r="Q1117" i="6"/>
  <c r="P1117" i="6"/>
  <c r="O1117" i="6"/>
  <c r="N1117" i="6"/>
  <c r="K1117" i="6"/>
  <c r="J1117" i="6"/>
  <c r="I1117" i="6"/>
  <c r="H1117" i="6"/>
  <c r="G1117" i="6"/>
  <c r="F1117" i="6"/>
  <c r="E1117" i="6"/>
  <c r="D1117" i="6"/>
  <c r="C1117" i="6"/>
  <c r="B1117" i="6"/>
  <c r="R1116" i="6"/>
  <c r="Q1116" i="6"/>
  <c r="P1116" i="6"/>
  <c r="O1116" i="6"/>
  <c r="N1116" i="6"/>
  <c r="K1116" i="6"/>
  <c r="J1116" i="6"/>
  <c r="I1116" i="6"/>
  <c r="H1116" i="6"/>
  <c r="G1116" i="6"/>
  <c r="F1116" i="6"/>
  <c r="E1116" i="6"/>
  <c r="D1116" i="6"/>
  <c r="C1116" i="6"/>
  <c r="B1116" i="6"/>
  <c r="R1115" i="6"/>
  <c r="Q1115" i="6"/>
  <c r="P1115" i="6"/>
  <c r="O1115" i="6"/>
  <c r="N1115" i="6"/>
  <c r="K1115" i="6"/>
  <c r="J1115" i="6"/>
  <c r="I1115" i="6"/>
  <c r="H1115" i="6"/>
  <c r="G1115" i="6"/>
  <c r="F1115" i="6"/>
  <c r="E1115" i="6"/>
  <c r="D1115" i="6"/>
  <c r="C1115" i="6"/>
  <c r="B1115" i="6"/>
  <c r="R1114" i="6"/>
  <c r="Q1114" i="6"/>
  <c r="P1114" i="6"/>
  <c r="O1114" i="6"/>
  <c r="N1114" i="6"/>
  <c r="K1114" i="6"/>
  <c r="J1114" i="6"/>
  <c r="I1114" i="6"/>
  <c r="H1114" i="6"/>
  <c r="G1114" i="6"/>
  <c r="F1114" i="6"/>
  <c r="E1114" i="6"/>
  <c r="D1114" i="6"/>
  <c r="C1114" i="6"/>
  <c r="B1114" i="6"/>
  <c r="R1113" i="6"/>
  <c r="Q1113" i="6"/>
  <c r="P1113" i="6"/>
  <c r="O1113" i="6"/>
  <c r="N1113" i="6"/>
  <c r="K1113" i="6"/>
  <c r="J1113" i="6"/>
  <c r="I1113" i="6"/>
  <c r="H1113" i="6"/>
  <c r="G1113" i="6"/>
  <c r="F1113" i="6"/>
  <c r="E1113" i="6"/>
  <c r="D1113" i="6"/>
  <c r="C1113" i="6"/>
  <c r="B1113" i="6"/>
  <c r="R1112" i="6"/>
  <c r="Q1112" i="6"/>
  <c r="P1112" i="6"/>
  <c r="O1112" i="6"/>
  <c r="N1112" i="6"/>
  <c r="K1112" i="6"/>
  <c r="J1112" i="6"/>
  <c r="I1112" i="6"/>
  <c r="H1112" i="6"/>
  <c r="G1112" i="6"/>
  <c r="F1112" i="6"/>
  <c r="E1112" i="6"/>
  <c r="D1112" i="6"/>
  <c r="C1112" i="6"/>
  <c r="B1112" i="6"/>
  <c r="R1111" i="6"/>
  <c r="Q1111" i="6"/>
  <c r="P1111" i="6"/>
  <c r="O1111" i="6"/>
  <c r="N1111" i="6"/>
  <c r="K1111" i="6"/>
  <c r="J1111" i="6"/>
  <c r="I1111" i="6"/>
  <c r="H1111" i="6"/>
  <c r="G1111" i="6"/>
  <c r="F1111" i="6"/>
  <c r="E1111" i="6"/>
  <c r="D1111" i="6"/>
  <c r="C1111" i="6"/>
  <c r="B1111" i="6"/>
  <c r="R1110" i="6"/>
  <c r="Q1110" i="6"/>
  <c r="P1110" i="6"/>
  <c r="O1110" i="6"/>
  <c r="N1110" i="6"/>
  <c r="K1110" i="6"/>
  <c r="J1110" i="6"/>
  <c r="I1110" i="6"/>
  <c r="H1110" i="6"/>
  <c r="G1110" i="6"/>
  <c r="F1110" i="6"/>
  <c r="E1110" i="6"/>
  <c r="D1110" i="6"/>
  <c r="C1110" i="6"/>
  <c r="B1110" i="6"/>
  <c r="R1109" i="6"/>
  <c r="Q1109" i="6"/>
  <c r="P1109" i="6"/>
  <c r="O1109" i="6"/>
  <c r="N1109" i="6"/>
  <c r="K1109" i="6"/>
  <c r="J1109" i="6"/>
  <c r="I1109" i="6"/>
  <c r="H1109" i="6"/>
  <c r="G1109" i="6"/>
  <c r="F1109" i="6"/>
  <c r="E1109" i="6"/>
  <c r="D1109" i="6"/>
  <c r="C1109" i="6"/>
  <c r="B1109" i="6"/>
  <c r="R1108" i="6"/>
  <c r="Q1108" i="6"/>
  <c r="P1108" i="6"/>
  <c r="O1108" i="6"/>
  <c r="N1108" i="6"/>
  <c r="K1108" i="6"/>
  <c r="J1108" i="6"/>
  <c r="I1108" i="6"/>
  <c r="H1108" i="6"/>
  <c r="G1108" i="6"/>
  <c r="F1108" i="6"/>
  <c r="E1108" i="6"/>
  <c r="D1108" i="6"/>
  <c r="C1108" i="6"/>
  <c r="B1108" i="6"/>
  <c r="R1107" i="6"/>
  <c r="Q1107" i="6"/>
  <c r="P1107" i="6"/>
  <c r="O1107" i="6"/>
  <c r="N1107" i="6"/>
  <c r="K1107" i="6"/>
  <c r="J1107" i="6"/>
  <c r="I1107" i="6"/>
  <c r="H1107" i="6"/>
  <c r="G1107" i="6"/>
  <c r="F1107" i="6"/>
  <c r="E1107" i="6"/>
  <c r="D1107" i="6"/>
  <c r="C1107" i="6"/>
  <c r="B1107" i="6"/>
  <c r="R1106" i="6"/>
  <c r="Q1106" i="6"/>
  <c r="P1106" i="6"/>
  <c r="O1106" i="6"/>
  <c r="N1106" i="6"/>
  <c r="K1106" i="6"/>
  <c r="J1106" i="6"/>
  <c r="I1106" i="6"/>
  <c r="H1106" i="6"/>
  <c r="G1106" i="6"/>
  <c r="F1106" i="6"/>
  <c r="E1106" i="6"/>
  <c r="D1106" i="6"/>
  <c r="C1106" i="6"/>
  <c r="B1106" i="6"/>
  <c r="R1105" i="6"/>
  <c r="Q1105" i="6"/>
  <c r="P1105" i="6"/>
  <c r="O1105" i="6"/>
  <c r="N1105" i="6"/>
  <c r="K1105" i="6"/>
  <c r="J1105" i="6"/>
  <c r="I1105" i="6"/>
  <c r="H1105" i="6"/>
  <c r="G1105" i="6"/>
  <c r="F1105" i="6"/>
  <c r="E1105" i="6"/>
  <c r="D1105" i="6"/>
  <c r="C1105" i="6"/>
  <c r="B1105" i="6"/>
  <c r="R1104" i="6"/>
  <c r="Q1104" i="6"/>
  <c r="P1104" i="6"/>
  <c r="O1104" i="6"/>
  <c r="N1104" i="6"/>
  <c r="K1104" i="6"/>
  <c r="J1104" i="6"/>
  <c r="I1104" i="6"/>
  <c r="H1104" i="6"/>
  <c r="G1104" i="6"/>
  <c r="F1104" i="6"/>
  <c r="E1104" i="6"/>
  <c r="D1104" i="6"/>
  <c r="C1104" i="6"/>
  <c r="B1104" i="6"/>
  <c r="R1103" i="6"/>
  <c r="Q1103" i="6"/>
  <c r="P1103" i="6"/>
  <c r="O1103" i="6"/>
  <c r="N1103" i="6"/>
  <c r="K1103" i="6"/>
  <c r="J1103" i="6"/>
  <c r="I1103" i="6"/>
  <c r="H1103" i="6"/>
  <c r="G1103" i="6"/>
  <c r="F1103" i="6"/>
  <c r="E1103" i="6"/>
  <c r="D1103" i="6"/>
  <c r="C1103" i="6"/>
  <c r="B1103" i="6"/>
  <c r="R1102" i="6"/>
  <c r="Q1102" i="6"/>
  <c r="P1102" i="6"/>
  <c r="O1102" i="6"/>
  <c r="N1102" i="6"/>
  <c r="K1102" i="6"/>
  <c r="J1102" i="6"/>
  <c r="I1102" i="6"/>
  <c r="H1102" i="6"/>
  <c r="G1102" i="6"/>
  <c r="F1102" i="6"/>
  <c r="E1102" i="6"/>
  <c r="D1102" i="6"/>
  <c r="C1102" i="6"/>
  <c r="B1102" i="6"/>
  <c r="R1101" i="6"/>
  <c r="Q1101" i="6"/>
  <c r="P1101" i="6"/>
  <c r="O1101" i="6"/>
  <c r="N1101" i="6"/>
  <c r="K1101" i="6"/>
  <c r="J1101" i="6"/>
  <c r="I1101" i="6"/>
  <c r="H1101" i="6"/>
  <c r="G1101" i="6"/>
  <c r="F1101" i="6"/>
  <c r="E1101" i="6"/>
  <c r="D1101" i="6"/>
  <c r="C1101" i="6"/>
  <c r="B1101" i="6"/>
  <c r="R1100" i="6"/>
  <c r="Q1100" i="6"/>
  <c r="P1100" i="6"/>
  <c r="O1100" i="6"/>
  <c r="N1100" i="6"/>
  <c r="K1100" i="6"/>
  <c r="J1100" i="6"/>
  <c r="I1100" i="6"/>
  <c r="H1100" i="6"/>
  <c r="G1100" i="6"/>
  <c r="F1100" i="6"/>
  <c r="E1100" i="6"/>
  <c r="D1100" i="6"/>
  <c r="C1100" i="6"/>
  <c r="B1100" i="6"/>
  <c r="R1099" i="6"/>
  <c r="Q1099" i="6"/>
  <c r="P1099" i="6"/>
  <c r="O1099" i="6"/>
  <c r="N1099" i="6"/>
  <c r="K1099" i="6"/>
  <c r="J1099" i="6"/>
  <c r="I1099" i="6"/>
  <c r="H1099" i="6"/>
  <c r="G1099" i="6"/>
  <c r="F1099" i="6"/>
  <c r="E1099" i="6"/>
  <c r="D1099" i="6"/>
  <c r="C1099" i="6"/>
  <c r="B1099" i="6"/>
  <c r="R1098" i="6"/>
  <c r="Q1098" i="6"/>
  <c r="P1098" i="6"/>
  <c r="O1098" i="6"/>
  <c r="N1098" i="6"/>
  <c r="K1098" i="6"/>
  <c r="J1098" i="6"/>
  <c r="I1098" i="6"/>
  <c r="H1098" i="6"/>
  <c r="G1098" i="6"/>
  <c r="F1098" i="6"/>
  <c r="E1098" i="6"/>
  <c r="D1098" i="6"/>
  <c r="C1098" i="6"/>
  <c r="B1098" i="6"/>
  <c r="R1097" i="6"/>
  <c r="Q1097" i="6"/>
  <c r="P1097" i="6"/>
  <c r="O1097" i="6"/>
  <c r="N1097" i="6"/>
  <c r="K1097" i="6"/>
  <c r="J1097" i="6"/>
  <c r="I1097" i="6"/>
  <c r="H1097" i="6"/>
  <c r="G1097" i="6"/>
  <c r="F1097" i="6"/>
  <c r="E1097" i="6"/>
  <c r="D1097" i="6"/>
  <c r="C1097" i="6"/>
  <c r="B1097" i="6"/>
  <c r="R1096" i="6"/>
  <c r="Q1096" i="6"/>
  <c r="P1096" i="6"/>
  <c r="O1096" i="6"/>
  <c r="N1096" i="6"/>
  <c r="K1096" i="6"/>
  <c r="J1096" i="6"/>
  <c r="I1096" i="6"/>
  <c r="H1096" i="6"/>
  <c r="G1096" i="6"/>
  <c r="F1096" i="6"/>
  <c r="E1096" i="6"/>
  <c r="D1096" i="6"/>
  <c r="C1096" i="6"/>
  <c r="B1096" i="6"/>
  <c r="R1095" i="6"/>
  <c r="Q1095" i="6"/>
  <c r="P1095" i="6"/>
  <c r="O1095" i="6"/>
  <c r="N1095" i="6"/>
  <c r="K1095" i="6"/>
  <c r="J1095" i="6"/>
  <c r="I1095" i="6"/>
  <c r="H1095" i="6"/>
  <c r="G1095" i="6"/>
  <c r="F1095" i="6"/>
  <c r="E1095" i="6"/>
  <c r="D1095" i="6"/>
  <c r="C1095" i="6"/>
  <c r="B1095" i="6"/>
  <c r="R1094" i="6"/>
  <c r="Q1094" i="6"/>
  <c r="P1094" i="6"/>
  <c r="O1094" i="6"/>
  <c r="N1094" i="6"/>
  <c r="K1094" i="6"/>
  <c r="J1094" i="6"/>
  <c r="I1094" i="6"/>
  <c r="H1094" i="6"/>
  <c r="G1094" i="6"/>
  <c r="F1094" i="6"/>
  <c r="E1094" i="6"/>
  <c r="D1094" i="6"/>
  <c r="C1094" i="6"/>
  <c r="B1094" i="6"/>
  <c r="R1093" i="6"/>
  <c r="Q1093" i="6"/>
  <c r="P1093" i="6"/>
  <c r="O1093" i="6"/>
  <c r="N1093" i="6"/>
  <c r="K1093" i="6"/>
  <c r="J1093" i="6"/>
  <c r="I1093" i="6"/>
  <c r="H1093" i="6"/>
  <c r="G1093" i="6"/>
  <c r="F1093" i="6"/>
  <c r="E1093" i="6"/>
  <c r="D1093" i="6"/>
  <c r="C1093" i="6"/>
  <c r="B1093" i="6"/>
  <c r="R1092" i="6"/>
  <c r="Q1092" i="6"/>
  <c r="P1092" i="6"/>
  <c r="O1092" i="6"/>
  <c r="N1092" i="6"/>
  <c r="K1092" i="6"/>
  <c r="J1092" i="6"/>
  <c r="I1092" i="6"/>
  <c r="H1092" i="6"/>
  <c r="G1092" i="6"/>
  <c r="F1092" i="6"/>
  <c r="E1092" i="6"/>
  <c r="D1092" i="6"/>
  <c r="C1092" i="6"/>
  <c r="B1092" i="6"/>
  <c r="R1091" i="6"/>
  <c r="Q1091" i="6"/>
  <c r="P1091" i="6"/>
  <c r="O1091" i="6"/>
  <c r="N1091" i="6"/>
  <c r="K1091" i="6"/>
  <c r="J1091" i="6"/>
  <c r="I1091" i="6"/>
  <c r="H1091" i="6"/>
  <c r="G1091" i="6"/>
  <c r="F1091" i="6"/>
  <c r="E1091" i="6"/>
  <c r="D1091" i="6"/>
  <c r="C1091" i="6"/>
  <c r="B1091" i="6"/>
  <c r="R1090" i="6"/>
  <c r="Q1090" i="6"/>
  <c r="P1090" i="6"/>
  <c r="O1090" i="6"/>
  <c r="N1090" i="6"/>
  <c r="K1090" i="6"/>
  <c r="J1090" i="6"/>
  <c r="I1090" i="6"/>
  <c r="H1090" i="6"/>
  <c r="G1090" i="6"/>
  <c r="F1090" i="6"/>
  <c r="E1090" i="6"/>
  <c r="D1090" i="6"/>
  <c r="C1090" i="6"/>
  <c r="B1090" i="6"/>
  <c r="R1089" i="6"/>
  <c r="Q1089" i="6"/>
  <c r="P1089" i="6"/>
  <c r="O1089" i="6"/>
  <c r="N1089" i="6"/>
  <c r="K1089" i="6"/>
  <c r="J1089" i="6"/>
  <c r="I1089" i="6"/>
  <c r="H1089" i="6"/>
  <c r="G1089" i="6"/>
  <c r="F1089" i="6"/>
  <c r="E1089" i="6"/>
  <c r="D1089" i="6"/>
  <c r="C1089" i="6"/>
  <c r="B1089" i="6"/>
  <c r="R1088" i="6"/>
  <c r="Q1088" i="6"/>
  <c r="P1088" i="6"/>
  <c r="O1088" i="6"/>
  <c r="N1088" i="6"/>
  <c r="K1088" i="6"/>
  <c r="J1088" i="6"/>
  <c r="I1088" i="6"/>
  <c r="H1088" i="6"/>
  <c r="G1088" i="6"/>
  <c r="F1088" i="6"/>
  <c r="E1088" i="6"/>
  <c r="D1088" i="6"/>
  <c r="C1088" i="6"/>
  <c r="B1088" i="6"/>
  <c r="R1087" i="6"/>
  <c r="Q1087" i="6"/>
  <c r="P1087" i="6"/>
  <c r="O1087" i="6"/>
  <c r="N1087" i="6"/>
  <c r="K1087" i="6"/>
  <c r="J1087" i="6"/>
  <c r="I1087" i="6"/>
  <c r="H1087" i="6"/>
  <c r="G1087" i="6"/>
  <c r="F1087" i="6"/>
  <c r="E1087" i="6"/>
  <c r="D1087" i="6"/>
  <c r="C1087" i="6"/>
  <c r="B1087" i="6"/>
  <c r="R1086" i="6"/>
  <c r="Q1086" i="6"/>
  <c r="P1086" i="6"/>
  <c r="O1086" i="6"/>
  <c r="N1086" i="6"/>
  <c r="K1086" i="6"/>
  <c r="J1086" i="6"/>
  <c r="I1086" i="6"/>
  <c r="H1086" i="6"/>
  <c r="G1086" i="6"/>
  <c r="F1086" i="6"/>
  <c r="E1086" i="6"/>
  <c r="D1086" i="6"/>
  <c r="C1086" i="6"/>
  <c r="B1086" i="6"/>
  <c r="R1085" i="6"/>
  <c r="Q1085" i="6"/>
  <c r="P1085" i="6"/>
  <c r="O1085" i="6"/>
  <c r="N1085" i="6"/>
  <c r="K1085" i="6"/>
  <c r="J1085" i="6"/>
  <c r="I1085" i="6"/>
  <c r="H1085" i="6"/>
  <c r="G1085" i="6"/>
  <c r="F1085" i="6"/>
  <c r="E1085" i="6"/>
  <c r="D1085" i="6"/>
  <c r="C1085" i="6"/>
  <c r="B1085" i="6"/>
  <c r="R1084" i="6"/>
  <c r="Q1084" i="6"/>
  <c r="P1084" i="6"/>
  <c r="O1084" i="6"/>
  <c r="N1084" i="6"/>
  <c r="K1084" i="6"/>
  <c r="J1084" i="6"/>
  <c r="I1084" i="6"/>
  <c r="H1084" i="6"/>
  <c r="G1084" i="6"/>
  <c r="F1084" i="6"/>
  <c r="E1084" i="6"/>
  <c r="D1084" i="6"/>
  <c r="C1084" i="6"/>
  <c r="B1084" i="6"/>
  <c r="R1083" i="6"/>
  <c r="Q1083" i="6"/>
  <c r="P1083" i="6"/>
  <c r="O1083" i="6"/>
  <c r="N1083" i="6"/>
  <c r="K1083" i="6"/>
  <c r="J1083" i="6"/>
  <c r="I1083" i="6"/>
  <c r="H1083" i="6"/>
  <c r="G1083" i="6"/>
  <c r="F1083" i="6"/>
  <c r="E1083" i="6"/>
  <c r="D1083" i="6"/>
  <c r="C1083" i="6"/>
  <c r="B1083" i="6"/>
  <c r="R1082" i="6"/>
  <c r="Q1082" i="6"/>
  <c r="P1082" i="6"/>
  <c r="O1082" i="6"/>
  <c r="N1082" i="6"/>
  <c r="K1082" i="6"/>
  <c r="J1082" i="6"/>
  <c r="I1082" i="6"/>
  <c r="H1082" i="6"/>
  <c r="G1082" i="6"/>
  <c r="F1082" i="6"/>
  <c r="E1082" i="6"/>
  <c r="D1082" i="6"/>
  <c r="C1082" i="6"/>
  <c r="B1082" i="6"/>
  <c r="R1081" i="6"/>
  <c r="Q1081" i="6"/>
  <c r="P1081" i="6"/>
  <c r="O1081" i="6"/>
  <c r="N1081" i="6"/>
  <c r="K1081" i="6"/>
  <c r="J1081" i="6"/>
  <c r="I1081" i="6"/>
  <c r="H1081" i="6"/>
  <c r="G1081" i="6"/>
  <c r="F1081" i="6"/>
  <c r="E1081" i="6"/>
  <c r="D1081" i="6"/>
  <c r="C1081" i="6"/>
  <c r="B1081" i="6"/>
  <c r="R1080" i="6"/>
  <c r="Q1080" i="6"/>
  <c r="P1080" i="6"/>
  <c r="O1080" i="6"/>
  <c r="N1080" i="6"/>
  <c r="K1080" i="6"/>
  <c r="J1080" i="6"/>
  <c r="I1080" i="6"/>
  <c r="H1080" i="6"/>
  <c r="G1080" i="6"/>
  <c r="F1080" i="6"/>
  <c r="E1080" i="6"/>
  <c r="D1080" i="6"/>
  <c r="C1080" i="6"/>
  <c r="B1080" i="6"/>
  <c r="R1079" i="6"/>
  <c r="Q1079" i="6"/>
  <c r="P1079" i="6"/>
  <c r="O1079" i="6"/>
  <c r="N1079" i="6"/>
  <c r="K1079" i="6"/>
  <c r="J1079" i="6"/>
  <c r="I1079" i="6"/>
  <c r="H1079" i="6"/>
  <c r="G1079" i="6"/>
  <c r="F1079" i="6"/>
  <c r="E1079" i="6"/>
  <c r="D1079" i="6"/>
  <c r="C1079" i="6"/>
  <c r="B1079" i="6"/>
  <c r="R1078" i="6"/>
  <c r="Q1078" i="6"/>
  <c r="P1078" i="6"/>
  <c r="O1078" i="6"/>
  <c r="N1078" i="6"/>
  <c r="K1078" i="6"/>
  <c r="J1078" i="6"/>
  <c r="I1078" i="6"/>
  <c r="H1078" i="6"/>
  <c r="G1078" i="6"/>
  <c r="F1078" i="6"/>
  <c r="E1078" i="6"/>
  <c r="D1078" i="6"/>
  <c r="C1078" i="6"/>
  <c r="B1078" i="6"/>
  <c r="R1077" i="6"/>
  <c r="Q1077" i="6"/>
  <c r="P1077" i="6"/>
  <c r="O1077" i="6"/>
  <c r="N1077" i="6"/>
  <c r="K1077" i="6"/>
  <c r="J1077" i="6"/>
  <c r="I1077" i="6"/>
  <c r="H1077" i="6"/>
  <c r="G1077" i="6"/>
  <c r="F1077" i="6"/>
  <c r="E1077" i="6"/>
  <c r="D1077" i="6"/>
  <c r="C1077" i="6"/>
  <c r="B1077" i="6"/>
  <c r="R1076" i="6"/>
  <c r="Q1076" i="6"/>
  <c r="P1076" i="6"/>
  <c r="O1076" i="6"/>
  <c r="N1076" i="6"/>
  <c r="K1076" i="6"/>
  <c r="J1076" i="6"/>
  <c r="I1076" i="6"/>
  <c r="H1076" i="6"/>
  <c r="G1076" i="6"/>
  <c r="F1076" i="6"/>
  <c r="E1076" i="6"/>
  <c r="D1076" i="6"/>
  <c r="C1076" i="6"/>
  <c r="B1076" i="6"/>
  <c r="R1075" i="6"/>
  <c r="Q1075" i="6"/>
  <c r="P1075" i="6"/>
  <c r="O1075" i="6"/>
  <c r="N1075" i="6"/>
  <c r="K1075" i="6"/>
  <c r="J1075" i="6"/>
  <c r="I1075" i="6"/>
  <c r="H1075" i="6"/>
  <c r="G1075" i="6"/>
  <c r="F1075" i="6"/>
  <c r="E1075" i="6"/>
  <c r="D1075" i="6"/>
  <c r="C1075" i="6"/>
  <c r="B1075" i="6"/>
  <c r="R1074" i="6"/>
  <c r="Q1074" i="6"/>
  <c r="P1074" i="6"/>
  <c r="O1074" i="6"/>
  <c r="N1074" i="6"/>
  <c r="K1074" i="6"/>
  <c r="J1074" i="6"/>
  <c r="I1074" i="6"/>
  <c r="H1074" i="6"/>
  <c r="G1074" i="6"/>
  <c r="F1074" i="6"/>
  <c r="E1074" i="6"/>
  <c r="D1074" i="6"/>
  <c r="C1074" i="6"/>
  <c r="B1074" i="6"/>
  <c r="R1073" i="6"/>
  <c r="Q1073" i="6"/>
  <c r="P1073" i="6"/>
  <c r="O1073" i="6"/>
  <c r="N1073" i="6"/>
  <c r="K1073" i="6"/>
  <c r="J1073" i="6"/>
  <c r="I1073" i="6"/>
  <c r="H1073" i="6"/>
  <c r="G1073" i="6"/>
  <c r="F1073" i="6"/>
  <c r="E1073" i="6"/>
  <c r="D1073" i="6"/>
  <c r="C1073" i="6"/>
  <c r="B1073" i="6"/>
  <c r="R1072" i="6"/>
  <c r="Q1072" i="6"/>
  <c r="P1072" i="6"/>
  <c r="O1072" i="6"/>
  <c r="N1072" i="6"/>
  <c r="K1072" i="6"/>
  <c r="J1072" i="6"/>
  <c r="I1072" i="6"/>
  <c r="H1072" i="6"/>
  <c r="G1072" i="6"/>
  <c r="F1072" i="6"/>
  <c r="E1072" i="6"/>
  <c r="D1072" i="6"/>
  <c r="C1072" i="6"/>
  <c r="B1072" i="6"/>
  <c r="R1071" i="6"/>
  <c r="Q1071" i="6"/>
  <c r="P1071" i="6"/>
  <c r="O1071" i="6"/>
  <c r="N1071" i="6"/>
  <c r="K1071" i="6"/>
  <c r="J1071" i="6"/>
  <c r="I1071" i="6"/>
  <c r="H1071" i="6"/>
  <c r="G1071" i="6"/>
  <c r="F1071" i="6"/>
  <c r="E1071" i="6"/>
  <c r="D1071" i="6"/>
  <c r="C1071" i="6"/>
  <c r="B1071" i="6"/>
  <c r="R1070" i="6"/>
  <c r="Q1070" i="6"/>
  <c r="P1070" i="6"/>
  <c r="O1070" i="6"/>
  <c r="N1070" i="6"/>
  <c r="K1070" i="6"/>
  <c r="J1070" i="6"/>
  <c r="I1070" i="6"/>
  <c r="H1070" i="6"/>
  <c r="G1070" i="6"/>
  <c r="F1070" i="6"/>
  <c r="E1070" i="6"/>
  <c r="D1070" i="6"/>
  <c r="C1070" i="6"/>
  <c r="B1070" i="6"/>
  <c r="R1069" i="6"/>
  <c r="Q1069" i="6"/>
  <c r="P1069" i="6"/>
  <c r="O1069" i="6"/>
  <c r="N1069" i="6"/>
  <c r="K1069" i="6"/>
  <c r="J1069" i="6"/>
  <c r="I1069" i="6"/>
  <c r="H1069" i="6"/>
  <c r="G1069" i="6"/>
  <c r="F1069" i="6"/>
  <c r="E1069" i="6"/>
  <c r="D1069" i="6"/>
  <c r="C1069" i="6"/>
  <c r="B1069" i="6"/>
  <c r="R1068" i="6"/>
  <c r="Q1068" i="6"/>
  <c r="P1068" i="6"/>
  <c r="O1068" i="6"/>
  <c r="N1068" i="6"/>
  <c r="K1068" i="6"/>
  <c r="J1068" i="6"/>
  <c r="I1068" i="6"/>
  <c r="H1068" i="6"/>
  <c r="G1068" i="6"/>
  <c r="F1068" i="6"/>
  <c r="E1068" i="6"/>
  <c r="D1068" i="6"/>
  <c r="C1068" i="6"/>
  <c r="B1068" i="6"/>
  <c r="R1067" i="6"/>
  <c r="Q1067" i="6"/>
  <c r="P1067" i="6"/>
  <c r="O1067" i="6"/>
  <c r="N1067" i="6"/>
  <c r="K1067" i="6"/>
  <c r="J1067" i="6"/>
  <c r="I1067" i="6"/>
  <c r="H1067" i="6"/>
  <c r="G1067" i="6"/>
  <c r="F1067" i="6"/>
  <c r="E1067" i="6"/>
  <c r="D1067" i="6"/>
  <c r="C1067" i="6"/>
  <c r="B1067" i="6"/>
  <c r="R1066" i="6"/>
  <c r="Q1066" i="6"/>
  <c r="P1066" i="6"/>
  <c r="O1066" i="6"/>
  <c r="N1066" i="6"/>
  <c r="K1066" i="6"/>
  <c r="J1066" i="6"/>
  <c r="I1066" i="6"/>
  <c r="H1066" i="6"/>
  <c r="G1066" i="6"/>
  <c r="F1066" i="6"/>
  <c r="E1066" i="6"/>
  <c r="D1066" i="6"/>
  <c r="C1066" i="6"/>
  <c r="B1066" i="6"/>
  <c r="R1065" i="6"/>
  <c r="Q1065" i="6"/>
  <c r="P1065" i="6"/>
  <c r="O1065" i="6"/>
  <c r="N1065" i="6"/>
  <c r="K1065" i="6"/>
  <c r="J1065" i="6"/>
  <c r="I1065" i="6"/>
  <c r="H1065" i="6"/>
  <c r="G1065" i="6"/>
  <c r="F1065" i="6"/>
  <c r="E1065" i="6"/>
  <c r="D1065" i="6"/>
  <c r="C1065" i="6"/>
  <c r="B1065" i="6"/>
  <c r="R1064" i="6"/>
  <c r="Q1064" i="6"/>
  <c r="P1064" i="6"/>
  <c r="O1064" i="6"/>
  <c r="N1064" i="6"/>
  <c r="K1064" i="6"/>
  <c r="J1064" i="6"/>
  <c r="I1064" i="6"/>
  <c r="H1064" i="6"/>
  <c r="G1064" i="6"/>
  <c r="F1064" i="6"/>
  <c r="E1064" i="6"/>
  <c r="D1064" i="6"/>
  <c r="C1064" i="6"/>
  <c r="B1064" i="6"/>
  <c r="R1063" i="6"/>
  <c r="Q1063" i="6"/>
  <c r="P1063" i="6"/>
  <c r="O1063" i="6"/>
  <c r="N1063" i="6"/>
  <c r="K1063" i="6"/>
  <c r="J1063" i="6"/>
  <c r="I1063" i="6"/>
  <c r="H1063" i="6"/>
  <c r="G1063" i="6"/>
  <c r="F1063" i="6"/>
  <c r="E1063" i="6"/>
  <c r="D1063" i="6"/>
  <c r="C1063" i="6"/>
  <c r="B1063" i="6"/>
  <c r="R1062" i="6"/>
  <c r="Q1062" i="6"/>
  <c r="P1062" i="6"/>
  <c r="O1062" i="6"/>
  <c r="N1062" i="6"/>
  <c r="K1062" i="6"/>
  <c r="J1062" i="6"/>
  <c r="I1062" i="6"/>
  <c r="H1062" i="6"/>
  <c r="G1062" i="6"/>
  <c r="F1062" i="6"/>
  <c r="E1062" i="6"/>
  <c r="D1062" i="6"/>
  <c r="C1062" i="6"/>
  <c r="B1062" i="6"/>
  <c r="R1061" i="6"/>
  <c r="Q1061" i="6"/>
  <c r="P1061" i="6"/>
  <c r="O1061" i="6"/>
  <c r="N1061" i="6"/>
  <c r="K1061" i="6"/>
  <c r="J1061" i="6"/>
  <c r="I1061" i="6"/>
  <c r="H1061" i="6"/>
  <c r="G1061" i="6"/>
  <c r="F1061" i="6"/>
  <c r="E1061" i="6"/>
  <c r="D1061" i="6"/>
  <c r="C1061" i="6"/>
  <c r="B1061" i="6"/>
  <c r="R1060" i="6"/>
  <c r="Q1060" i="6"/>
  <c r="P1060" i="6"/>
  <c r="O1060" i="6"/>
  <c r="N1060" i="6"/>
  <c r="K1060" i="6"/>
  <c r="J1060" i="6"/>
  <c r="I1060" i="6"/>
  <c r="H1060" i="6"/>
  <c r="G1060" i="6"/>
  <c r="F1060" i="6"/>
  <c r="E1060" i="6"/>
  <c r="D1060" i="6"/>
  <c r="C1060" i="6"/>
  <c r="B1060" i="6"/>
  <c r="R1059" i="6"/>
  <c r="Q1059" i="6"/>
  <c r="P1059" i="6"/>
  <c r="O1059" i="6"/>
  <c r="N1059" i="6"/>
  <c r="K1059" i="6"/>
  <c r="J1059" i="6"/>
  <c r="I1059" i="6"/>
  <c r="H1059" i="6"/>
  <c r="G1059" i="6"/>
  <c r="F1059" i="6"/>
  <c r="E1059" i="6"/>
  <c r="D1059" i="6"/>
  <c r="C1059" i="6"/>
  <c r="B1059" i="6"/>
  <c r="R1058" i="6"/>
  <c r="Q1058" i="6"/>
  <c r="P1058" i="6"/>
  <c r="O1058" i="6"/>
  <c r="N1058" i="6"/>
  <c r="K1058" i="6"/>
  <c r="J1058" i="6"/>
  <c r="I1058" i="6"/>
  <c r="H1058" i="6"/>
  <c r="G1058" i="6"/>
  <c r="F1058" i="6"/>
  <c r="E1058" i="6"/>
  <c r="D1058" i="6"/>
  <c r="C1058" i="6"/>
  <c r="B1058" i="6"/>
  <c r="R1057" i="6"/>
  <c r="Q1057" i="6"/>
  <c r="P1057" i="6"/>
  <c r="O1057" i="6"/>
  <c r="N1057" i="6"/>
  <c r="K1057" i="6"/>
  <c r="J1057" i="6"/>
  <c r="I1057" i="6"/>
  <c r="H1057" i="6"/>
  <c r="G1057" i="6"/>
  <c r="F1057" i="6"/>
  <c r="E1057" i="6"/>
  <c r="D1057" i="6"/>
  <c r="C1057" i="6"/>
  <c r="B1057" i="6"/>
  <c r="R1056" i="6"/>
  <c r="Q1056" i="6"/>
  <c r="P1056" i="6"/>
  <c r="O1056" i="6"/>
  <c r="N1056" i="6"/>
  <c r="K1056" i="6"/>
  <c r="J1056" i="6"/>
  <c r="I1056" i="6"/>
  <c r="H1056" i="6"/>
  <c r="G1056" i="6"/>
  <c r="F1056" i="6"/>
  <c r="E1056" i="6"/>
  <c r="D1056" i="6"/>
  <c r="C1056" i="6"/>
  <c r="B1056" i="6"/>
  <c r="R1055" i="6"/>
  <c r="Q1055" i="6"/>
  <c r="P1055" i="6"/>
  <c r="O1055" i="6"/>
  <c r="N1055" i="6"/>
  <c r="K1055" i="6"/>
  <c r="J1055" i="6"/>
  <c r="I1055" i="6"/>
  <c r="H1055" i="6"/>
  <c r="G1055" i="6"/>
  <c r="F1055" i="6"/>
  <c r="E1055" i="6"/>
  <c r="D1055" i="6"/>
  <c r="C1055" i="6"/>
  <c r="B1055" i="6"/>
  <c r="R1054" i="6"/>
  <c r="Q1054" i="6"/>
  <c r="P1054" i="6"/>
  <c r="O1054" i="6"/>
  <c r="N1054" i="6"/>
  <c r="K1054" i="6"/>
  <c r="J1054" i="6"/>
  <c r="I1054" i="6"/>
  <c r="H1054" i="6"/>
  <c r="G1054" i="6"/>
  <c r="F1054" i="6"/>
  <c r="E1054" i="6"/>
  <c r="D1054" i="6"/>
  <c r="C1054" i="6"/>
  <c r="B1054" i="6"/>
  <c r="R1053" i="6"/>
  <c r="Q1053" i="6"/>
  <c r="P1053" i="6"/>
  <c r="O1053" i="6"/>
  <c r="N1053" i="6"/>
  <c r="K1053" i="6"/>
  <c r="J1053" i="6"/>
  <c r="I1053" i="6"/>
  <c r="H1053" i="6"/>
  <c r="G1053" i="6"/>
  <c r="F1053" i="6"/>
  <c r="E1053" i="6"/>
  <c r="D1053" i="6"/>
  <c r="C1053" i="6"/>
  <c r="B1053" i="6"/>
  <c r="R1052" i="6"/>
  <c r="Q1052" i="6"/>
  <c r="P1052" i="6"/>
  <c r="O1052" i="6"/>
  <c r="N1052" i="6"/>
  <c r="K1052" i="6"/>
  <c r="J1052" i="6"/>
  <c r="I1052" i="6"/>
  <c r="H1052" i="6"/>
  <c r="G1052" i="6"/>
  <c r="F1052" i="6"/>
  <c r="E1052" i="6"/>
  <c r="D1052" i="6"/>
  <c r="C1052" i="6"/>
  <c r="B1052" i="6"/>
  <c r="R1051" i="6"/>
  <c r="Q1051" i="6"/>
  <c r="P1051" i="6"/>
  <c r="O1051" i="6"/>
  <c r="N1051" i="6"/>
  <c r="K1051" i="6"/>
  <c r="J1051" i="6"/>
  <c r="I1051" i="6"/>
  <c r="H1051" i="6"/>
  <c r="G1051" i="6"/>
  <c r="F1051" i="6"/>
  <c r="E1051" i="6"/>
  <c r="D1051" i="6"/>
  <c r="C1051" i="6"/>
  <c r="B1051" i="6"/>
  <c r="R1050" i="6"/>
  <c r="Q1050" i="6"/>
  <c r="P1050" i="6"/>
  <c r="O1050" i="6"/>
  <c r="N1050" i="6"/>
  <c r="K1050" i="6"/>
  <c r="J1050" i="6"/>
  <c r="I1050" i="6"/>
  <c r="H1050" i="6"/>
  <c r="G1050" i="6"/>
  <c r="F1050" i="6"/>
  <c r="E1050" i="6"/>
  <c r="D1050" i="6"/>
  <c r="C1050" i="6"/>
  <c r="B1050" i="6"/>
  <c r="R1049" i="6"/>
  <c r="Q1049" i="6"/>
  <c r="P1049" i="6"/>
  <c r="O1049" i="6"/>
  <c r="N1049" i="6"/>
  <c r="K1049" i="6"/>
  <c r="J1049" i="6"/>
  <c r="I1049" i="6"/>
  <c r="H1049" i="6"/>
  <c r="G1049" i="6"/>
  <c r="F1049" i="6"/>
  <c r="E1049" i="6"/>
  <c r="D1049" i="6"/>
  <c r="C1049" i="6"/>
  <c r="B1049" i="6"/>
  <c r="R1048" i="6"/>
  <c r="Q1048" i="6"/>
  <c r="P1048" i="6"/>
  <c r="O1048" i="6"/>
  <c r="N1048" i="6"/>
  <c r="K1048" i="6"/>
  <c r="J1048" i="6"/>
  <c r="I1048" i="6"/>
  <c r="H1048" i="6"/>
  <c r="G1048" i="6"/>
  <c r="F1048" i="6"/>
  <c r="E1048" i="6"/>
  <c r="D1048" i="6"/>
  <c r="C1048" i="6"/>
  <c r="B1048" i="6"/>
  <c r="R1047" i="6"/>
  <c r="Q1047" i="6"/>
  <c r="P1047" i="6"/>
  <c r="O1047" i="6"/>
  <c r="N1047" i="6"/>
  <c r="K1047" i="6"/>
  <c r="J1047" i="6"/>
  <c r="I1047" i="6"/>
  <c r="H1047" i="6"/>
  <c r="G1047" i="6"/>
  <c r="F1047" i="6"/>
  <c r="E1047" i="6"/>
  <c r="D1047" i="6"/>
  <c r="C1047" i="6"/>
  <c r="B1047" i="6"/>
  <c r="R1046" i="6"/>
  <c r="Q1046" i="6"/>
  <c r="P1046" i="6"/>
  <c r="O1046" i="6"/>
  <c r="N1046" i="6"/>
  <c r="K1046" i="6"/>
  <c r="J1046" i="6"/>
  <c r="I1046" i="6"/>
  <c r="H1046" i="6"/>
  <c r="G1046" i="6"/>
  <c r="F1046" i="6"/>
  <c r="E1046" i="6"/>
  <c r="D1046" i="6"/>
  <c r="C1046" i="6"/>
  <c r="B1046" i="6"/>
  <c r="R1045" i="6"/>
  <c r="Q1045" i="6"/>
  <c r="P1045" i="6"/>
  <c r="O1045" i="6"/>
  <c r="N1045" i="6"/>
  <c r="K1045" i="6"/>
  <c r="J1045" i="6"/>
  <c r="I1045" i="6"/>
  <c r="H1045" i="6"/>
  <c r="G1045" i="6"/>
  <c r="F1045" i="6"/>
  <c r="E1045" i="6"/>
  <c r="D1045" i="6"/>
  <c r="C1045" i="6"/>
  <c r="B1045" i="6"/>
  <c r="R1044" i="6"/>
  <c r="Q1044" i="6"/>
  <c r="P1044" i="6"/>
  <c r="O1044" i="6"/>
  <c r="N1044" i="6"/>
  <c r="K1044" i="6"/>
  <c r="J1044" i="6"/>
  <c r="I1044" i="6"/>
  <c r="H1044" i="6"/>
  <c r="G1044" i="6"/>
  <c r="F1044" i="6"/>
  <c r="E1044" i="6"/>
  <c r="D1044" i="6"/>
  <c r="C1044" i="6"/>
  <c r="B1044" i="6"/>
  <c r="R1043" i="6"/>
  <c r="Q1043" i="6"/>
  <c r="P1043" i="6"/>
  <c r="O1043" i="6"/>
  <c r="N1043" i="6"/>
  <c r="K1043" i="6"/>
  <c r="J1043" i="6"/>
  <c r="I1043" i="6"/>
  <c r="H1043" i="6"/>
  <c r="G1043" i="6"/>
  <c r="F1043" i="6"/>
  <c r="E1043" i="6"/>
  <c r="D1043" i="6"/>
  <c r="C1043" i="6"/>
  <c r="B1043" i="6"/>
  <c r="R1042" i="6"/>
  <c r="Q1042" i="6"/>
  <c r="P1042" i="6"/>
  <c r="O1042" i="6"/>
  <c r="N1042" i="6"/>
  <c r="K1042" i="6"/>
  <c r="J1042" i="6"/>
  <c r="I1042" i="6"/>
  <c r="H1042" i="6"/>
  <c r="G1042" i="6"/>
  <c r="F1042" i="6"/>
  <c r="E1042" i="6"/>
  <c r="D1042" i="6"/>
  <c r="C1042" i="6"/>
  <c r="B1042" i="6"/>
  <c r="R1041" i="6"/>
  <c r="Q1041" i="6"/>
  <c r="P1041" i="6"/>
  <c r="O1041" i="6"/>
  <c r="N1041" i="6"/>
  <c r="K1041" i="6"/>
  <c r="J1041" i="6"/>
  <c r="I1041" i="6"/>
  <c r="H1041" i="6"/>
  <c r="G1041" i="6"/>
  <c r="F1041" i="6"/>
  <c r="E1041" i="6"/>
  <c r="D1041" i="6"/>
  <c r="C1041" i="6"/>
  <c r="B1041" i="6"/>
  <c r="R1040" i="6"/>
  <c r="Q1040" i="6"/>
  <c r="P1040" i="6"/>
  <c r="O1040" i="6"/>
  <c r="N1040" i="6"/>
  <c r="K1040" i="6"/>
  <c r="J1040" i="6"/>
  <c r="I1040" i="6"/>
  <c r="H1040" i="6"/>
  <c r="G1040" i="6"/>
  <c r="F1040" i="6"/>
  <c r="E1040" i="6"/>
  <c r="D1040" i="6"/>
  <c r="C1040" i="6"/>
  <c r="B1040" i="6"/>
  <c r="R1039" i="6"/>
  <c r="Q1039" i="6"/>
  <c r="P1039" i="6"/>
  <c r="O1039" i="6"/>
  <c r="N1039" i="6"/>
  <c r="K1039" i="6"/>
  <c r="J1039" i="6"/>
  <c r="I1039" i="6"/>
  <c r="H1039" i="6"/>
  <c r="G1039" i="6"/>
  <c r="F1039" i="6"/>
  <c r="E1039" i="6"/>
  <c r="D1039" i="6"/>
  <c r="C1039" i="6"/>
  <c r="B1039" i="6"/>
  <c r="R1038" i="6"/>
  <c r="Q1038" i="6"/>
  <c r="P1038" i="6"/>
  <c r="O1038" i="6"/>
  <c r="N1038" i="6"/>
  <c r="K1038" i="6"/>
  <c r="J1038" i="6"/>
  <c r="I1038" i="6"/>
  <c r="H1038" i="6"/>
  <c r="G1038" i="6"/>
  <c r="F1038" i="6"/>
  <c r="E1038" i="6"/>
  <c r="D1038" i="6"/>
  <c r="C1038" i="6"/>
  <c r="B1038" i="6"/>
  <c r="R1037" i="6"/>
  <c r="Q1037" i="6"/>
  <c r="P1037" i="6"/>
  <c r="O1037" i="6"/>
  <c r="N1037" i="6"/>
  <c r="K1037" i="6"/>
  <c r="J1037" i="6"/>
  <c r="I1037" i="6"/>
  <c r="H1037" i="6"/>
  <c r="G1037" i="6"/>
  <c r="F1037" i="6"/>
  <c r="E1037" i="6"/>
  <c r="D1037" i="6"/>
  <c r="C1037" i="6"/>
  <c r="B1037" i="6"/>
  <c r="R1036" i="6"/>
  <c r="Q1036" i="6"/>
  <c r="P1036" i="6"/>
  <c r="O1036" i="6"/>
  <c r="N1036" i="6"/>
  <c r="K1036" i="6"/>
  <c r="J1036" i="6"/>
  <c r="I1036" i="6"/>
  <c r="H1036" i="6"/>
  <c r="G1036" i="6"/>
  <c r="F1036" i="6"/>
  <c r="E1036" i="6"/>
  <c r="D1036" i="6"/>
  <c r="C1036" i="6"/>
  <c r="B1036" i="6"/>
  <c r="R1035" i="6"/>
  <c r="Q1035" i="6"/>
  <c r="P1035" i="6"/>
  <c r="O1035" i="6"/>
  <c r="N1035" i="6"/>
  <c r="K1035" i="6"/>
  <c r="J1035" i="6"/>
  <c r="I1035" i="6"/>
  <c r="H1035" i="6"/>
  <c r="G1035" i="6"/>
  <c r="F1035" i="6"/>
  <c r="E1035" i="6"/>
  <c r="D1035" i="6"/>
  <c r="C1035" i="6"/>
  <c r="B1035" i="6"/>
  <c r="R1034" i="6"/>
  <c r="Q1034" i="6"/>
  <c r="P1034" i="6"/>
  <c r="O1034" i="6"/>
  <c r="N1034" i="6"/>
  <c r="K1034" i="6"/>
  <c r="J1034" i="6"/>
  <c r="I1034" i="6"/>
  <c r="H1034" i="6"/>
  <c r="G1034" i="6"/>
  <c r="F1034" i="6"/>
  <c r="E1034" i="6"/>
  <c r="D1034" i="6"/>
  <c r="C1034" i="6"/>
  <c r="B1034" i="6"/>
  <c r="R1033" i="6"/>
  <c r="Q1033" i="6"/>
  <c r="P1033" i="6"/>
  <c r="O1033" i="6"/>
  <c r="N1033" i="6"/>
  <c r="K1033" i="6"/>
  <c r="J1033" i="6"/>
  <c r="I1033" i="6"/>
  <c r="H1033" i="6"/>
  <c r="G1033" i="6"/>
  <c r="F1033" i="6"/>
  <c r="E1033" i="6"/>
  <c r="D1033" i="6"/>
  <c r="C1033" i="6"/>
  <c r="B1033" i="6"/>
  <c r="R1032" i="6"/>
  <c r="Q1032" i="6"/>
  <c r="P1032" i="6"/>
  <c r="O1032" i="6"/>
  <c r="N1032" i="6"/>
  <c r="K1032" i="6"/>
  <c r="J1032" i="6"/>
  <c r="I1032" i="6"/>
  <c r="H1032" i="6"/>
  <c r="G1032" i="6"/>
  <c r="F1032" i="6"/>
  <c r="E1032" i="6"/>
  <c r="D1032" i="6"/>
  <c r="C1032" i="6"/>
  <c r="B1032" i="6"/>
  <c r="R1031" i="6"/>
  <c r="Q1031" i="6"/>
  <c r="P1031" i="6"/>
  <c r="O1031" i="6"/>
  <c r="N1031" i="6"/>
  <c r="K1031" i="6"/>
  <c r="J1031" i="6"/>
  <c r="I1031" i="6"/>
  <c r="H1031" i="6"/>
  <c r="G1031" i="6"/>
  <c r="F1031" i="6"/>
  <c r="E1031" i="6"/>
  <c r="D1031" i="6"/>
  <c r="C1031" i="6"/>
  <c r="B1031" i="6"/>
  <c r="R1030" i="6"/>
  <c r="Q1030" i="6"/>
  <c r="P1030" i="6"/>
  <c r="O1030" i="6"/>
  <c r="N1030" i="6"/>
  <c r="K1030" i="6"/>
  <c r="J1030" i="6"/>
  <c r="I1030" i="6"/>
  <c r="H1030" i="6"/>
  <c r="G1030" i="6"/>
  <c r="F1030" i="6"/>
  <c r="E1030" i="6"/>
  <c r="D1030" i="6"/>
  <c r="C1030" i="6"/>
  <c r="B1030" i="6"/>
  <c r="R1029" i="6"/>
  <c r="Q1029" i="6"/>
  <c r="P1029" i="6"/>
  <c r="O1029" i="6"/>
  <c r="N1029" i="6"/>
  <c r="K1029" i="6"/>
  <c r="J1029" i="6"/>
  <c r="I1029" i="6"/>
  <c r="H1029" i="6"/>
  <c r="G1029" i="6"/>
  <c r="F1029" i="6"/>
  <c r="E1029" i="6"/>
  <c r="D1029" i="6"/>
  <c r="C1029" i="6"/>
  <c r="B1029" i="6"/>
  <c r="R1028" i="6"/>
  <c r="Q1028" i="6"/>
  <c r="P1028" i="6"/>
  <c r="O1028" i="6"/>
  <c r="N1028" i="6"/>
  <c r="K1028" i="6"/>
  <c r="J1028" i="6"/>
  <c r="I1028" i="6"/>
  <c r="H1028" i="6"/>
  <c r="G1028" i="6"/>
  <c r="F1028" i="6"/>
  <c r="E1028" i="6"/>
  <c r="D1028" i="6"/>
  <c r="C1028" i="6"/>
  <c r="B1028" i="6"/>
  <c r="R1027" i="6"/>
  <c r="Q1027" i="6"/>
  <c r="P1027" i="6"/>
  <c r="O1027" i="6"/>
  <c r="N1027" i="6"/>
  <c r="K1027" i="6"/>
  <c r="J1027" i="6"/>
  <c r="I1027" i="6"/>
  <c r="H1027" i="6"/>
  <c r="G1027" i="6"/>
  <c r="F1027" i="6"/>
  <c r="E1027" i="6"/>
  <c r="D1027" i="6"/>
  <c r="C1027" i="6"/>
  <c r="B1027" i="6"/>
  <c r="R1026" i="6"/>
  <c r="Q1026" i="6"/>
  <c r="P1026" i="6"/>
  <c r="O1026" i="6"/>
  <c r="N1026" i="6"/>
  <c r="K1026" i="6"/>
  <c r="J1026" i="6"/>
  <c r="I1026" i="6"/>
  <c r="H1026" i="6"/>
  <c r="G1026" i="6"/>
  <c r="F1026" i="6"/>
  <c r="E1026" i="6"/>
  <c r="D1026" i="6"/>
  <c r="C1026" i="6"/>
  <c r="B1026" i="6"/>
  <c r="R1025" i="6"/>
  <c r="Q1025" i="6"/>
  <c r="P1025" i="6"/>
  <c r="O1025" i="6"/>
  <c r="N1025" i="6"/>
  <c r="K1025" i="6"/>
  <c r="J1025" i="6"/>
  <c r="I1025" i="6"/>
  <c r="H1025" i="6"/>
  <c r="G1025" i="6"/>
  <c r="F1025" i="6"/>
  <c r="E1025" i="6"/>
  <c r="D1025" i="6"/>
  <c r="C1025" i="6"/>
  <c r="B1025" i="6"/>
  <c r="R1024" i="6"/>
  <c r="Q1024" i="6"/>
  <c r="P1024" i="6"/>
  <c r="O1024" i="6"/>
  <c r="N1024" i="6"/>
  <c r="K1024" i="6"/>
  <c r="J1024" i="6"/>
  <c r="I1024" i="6"/>
  <c r="H1024" i="6"/>
  <c r="G1024" i="6"/>
  <c r="F1024" i="6"/>
  <c r="E1024" i="6"/>
  <c r="D1024" i="6"/>
  <c r="C1024" i="6"/>
  <c r="B1024" i="6"/>
  <c r="R1023" i="6"/>
  <c r="Q1023" i="6"/>
  <c r="P1023" i="6"/>
  <c r="O1023" i="6"/>
  <c r="N1023" i="6"/>
  <c r="K1023" i="6"/>
  <c r="J1023" i="6"/>
  <c r="I1023" i="6"/>
  <c r="H1023" i="6"/>
  <c r="G1023" i="6"/>
  <c r="F1023" i="6"/>
  <c r="E1023" i="6"/>
  <c r="D1023" i="6"/>
  <c r="C1023" i="6"/>
  <c r="B1023" i="6"/>
  <c r="R1022" i="6"/>
  <c r="Q1022" i="6"/>
  <c r="P1022" i="6"/>
  <c r="O1022" i="6"/>
  <c r="N1022" i="6"/>
  <c r="K1022" i="6"/>
  <c r="J1022" i="6"/>
  <c r="I1022" i="6"/>
  <c r="H1022" i="6"/>
  <c r="G1022" i="6"/>
  <c r="F1022" i="6"/>
  <c r="E1022" i="6"/>
  <c r="D1022" i="6"/>
  <c r="C1022" i="6"/>
  <c r="B1022" i="6"/>
  <c r="R1021" i="6"/>
  <c r="Q1021" i="6"/>
  <c r="P1021" i="6"/>
  <c r="O1021" i="6"/>
  <c r="N1021" i="6"/>
  <c r="K1021" i="6"/>
  <c r="J1021" i="6"/>
  <c r="I1021" i="6"/>
  <c r="H1021" i="6"/>
  <c r="G1021" i="6"/>
  <c r="F1021" i="6"/>
  <c r="E1021" i="6"/>
  <c r="D1021" i="6"/>
  <c r="C1021" i="6"/>
  <c r="B1021" i="6"/>
  <c r="R1020" i="6"/>
  <c r="Q1020" i="6"/>
  <c r="P1020" i="6"/>
  <c r="O1020" i="6"/>
  <c r="N1020" i="6"/>
  <c r="K1020" i="6"/>
  <c r="J1020" i="6"/>
  <c r="I1020" i="6"/>
  <c r="H1020" i="6"/>
  <c r="G1020" i="6"/>
  <c r="F1020" i="6"/>
  <c r="E1020" i="6"/>
  <c r="D1020" i="6"/>
  <c r="C1020" i="6"/>
  <c r="B1020" i="6"/>
  <c r="R1019" i="6"/>
  <c r="Q1019" i="6"/>
  <c r="P1019" i="6"/>
  <c r="O1019" i="6"/>
  <c r="N1019" i="6"/>
  <c r="K1019" i="6"/>
  <c r="J1019" i="6"/>
  <c r="I1019" i="6"/>
  <c r="H1019" i="6"/>
  <c r="G1019" i="6"/>
  <c r="F1019" i="6"/>
  <c r="E1019" i="6"/>
  <c r="D1019" i="6"/>
  <c r="C1019" i="6"/>
  <c r="B1019" i="6"/>
  <c r="R1018" i="6"/>
  <c r="Q1018" i="6"/>
  <c r="P1018" i="6"/>
  <c r="O1018" i="6"/>
  <c r="N1018" i="6"/>
  <c r="K1018" i="6"/>
  <c r="J1018" i="6"/>
  <c r="I1018" i="6"/>
  <c r="H1018" i="6"/>
  <c r="G1018" i="6"/>
  <c r="F1018" i="6"/>
  <c r="E1018" i="6"/>
  <c r="D1018" i="6"/>
  <c r="C1018" i="6"/>
  <c r="B1018" i="6"/>
  <c r="R1017" i="6"/>
  <c r="Q1017" i="6"/>
  <c r="P1017" i="6"/>
  <c r="O1017" i="6"/>
  <c r="N1017" i="6"/>
  <c r="K1017" i="6"/>
  <c r="J1017" i="6"/>
  <c r="I1017" i="6"/>
  <c r="H1017" i="6"/>
  <c r="G1017" i="6"/>
  <c r="F1017" i="6"/>
  <c r="E1017" i="6"/>
  <c r="D1017" i="6"/>
  <c r="C1017" i="6"/>
  <c r="B1017" i="6"/>
  <c r="R1016" i="6"/>
  <c r="Q1016" i="6"/>
  <c r="P1016" i="6"/>
  <c r="O1016" i="6"/>
  <c r="N1016" i="6"/>
  <c r="K1016" i="6"/>
  <c r="J1016" i="6"/>
  <c r="I1016" i="6"/>
  <c r="H1016" i="6"/>
  <c r="G1016" i="6"/>
  <c r="F1016" i="6"/>
  <c r="E1016" i="6"/>
  <c r="D1016" i="6"/>
  <c r="C1016" i="6"/>
  <c r="B1016" i="6"/>
  <c r="R1015" i="6"/>
  <c r="Q1015" i="6"/>
  <c r="P1015" i="6"/>
  <c r="O1015" i="6"/>
  <c r="N1015" i="6"/>
  <c r="K1015" i="6"/>
  <c r="J1015" i="6"/>
  <c r="I1015" i="6"/>
  <c r="H1015" i="6"/>
  <c r="G1015" i="6"/>
  <c r="F1015" i="6"/>
  <c r="E1015" i="6"/>
  <c r="D1015" i="6"/>
  <c r="C1015" i="6"/>
  <c r="B1015" i="6"/>
  <c r="R1014" i="6"/>
  <c r="Q1014" i="6"/>
  <c r="P1014" i="6"/>
  <c r="O1014" i="6"/>
  <c r="N1014" i="6"/>
  <c r="K1014" i="6"/>
  <c r="J1014" i="6"/>
  <c r="I1014" i="6"/>
  <c r="H1014" i="6"/>
  <c r="G1014" i="6"/>
  <c r="F1014" i="6"/>
  <c r="E1014" i="6"/>
  <c r="D1014" i="6"/>
  <c r="C1014" i="6"/>
  <c r="B1014" i="6"/>
  <c r="R1013" i="6"/>
  <c r="Q1013" i="6"/>
  <c r="P1013" i="6"/>
  <c r="O1013" i="6"/>
  <c r="N1013" i="6"/>
  <c r="K1013" i="6"/>
  <c r="J1013" i="6"/>
  <c r="I1013" i="6"/>
  <c r="H1013" i="6"/>
  <c r="G1013" i="6"/>
  <c r="F1013" i="6"/>
  <c r="E1013" i="6"/>
  <c r="D1013" i="6"/>
  <c r="C1013" i="6"/>
  <c r="B1013" i="6"/>
  <c r="R1012" i="6"/>
  <c r="Q1012" i="6"/>
  <c r="P1012" i="6"/>
  <c r="O1012" i="6"/>
  <c r="N1012" i="6"/>
  <c r="K1012" i="6"/>
  <c r="J1012" i="6"/>
  <c r="I1012" i="6"/>
  <c r="H1012" i="6"/>
  <c r="G1012" i="6"/>
  <c r="F1012" i="6"/>
  <c r="E1012" i="6"/>
  <c r="D1012" i="6"/>
  <c r="C1012" i="6"/>
  <c r="B1012" i="6"/>
  <c r="R1011" i="6"/>
  <c r="Q1011" i="6"/>
  <c r="P1011" i="6"/>
  <c r="O1011" i="6"/>
  <c r="N1011" i="6"/>
  <c r="K1011" i="6"/>
  <c r="J1011" i="6"/>
  <c r="I1011" i="6"/>
  <c r="H1011" i="6"/>
  <c r="G1011" i="6"/>
  <c r="F1011" i="6"/>
  <c r="E1011" i="6"/>
  <c r="D1011" i="6"/>
  <c r="C1011" i="6"/>
  <c r="B1011" i="6"/>
  <c r="R1010" i="6"/>
  <c r="Q1010" i="6"/>
  <c r="P1010" i="6"/>
  <c r="O1010" i="6"/>
  <c r="N1010" i="6"/>
  <c r="K1010" i="6"/>
  <c r="J1010" i="6"/>
  <c r="I1010" i="6"/>
  <c r="H1010" i="6"/>
  <c r="G1010" i="6"/>
  <c r="F1010" i="6"/>
  <c r="E1010" i="6"/>
  <c r="D1010" i="6"/>
  <c r="C1010" i="6"/>
  <c r="B1010" i="6"/>
  <c r="R1009" i="6"/>
  <c r="Q1009" i="6"/>
  <c r="P1009" i="6"/>
  <c r="O1009" i="6"/>
  <c r="N1009" i="6"/>
  <c r="K1009" i="6"/>
  <c r="J1009" i="6"/>
  <c r="I1009" i="6"/>
  <c r="H1009" i="6"/>
  <c r="G1009" i="6"/>
  <c r="F1009" i="6"/>
  <c r="E1009" i="6"/>
  <c r="D1009" i="6"/>
  <c r="C1009" i="6"/>
  <c r="B1009" i="6"/>
  <c r="R1008" i="6"/>
  <c r="Q1008" i="6"/>
  <c r="P1008" i="6"/>
  <c r="O1008" i="6"/>
  <c r="N1008" i="6"/>
  <c r="K1008" i="6"/>
  <c r="J1008" i="6"/>
  <c r="I1008" i="6"/>
  <c r="H1008" i="6"/>
  <c r="G1008" i="6"/>
  <c r="F1008" i="6"/>
  <c r="E1008" i="6"/>
  <c r="D1008" i="6"/>
  <c r="C1008" i="6"/>
  <c r="B1008" i="6"/>
  <c r="R1007" i="6"/>
  <c r="Q1007" i="6"/>
  <c r="P1007" i="6"/>
  <c r="O1007" i="6"/>
  <c r="N1007" i="6"/>
  <c r="K1007" i="6"/>
  <c r="J1007" i="6"/>
  <c r="I1007" i="6"/>
  <c r="H1007" i="6"/>
  <c r="G1007" i="6"/>
  <c r="F1007" i="6"/>
  <c r="E1007" i="6"/>
  <c r="D1007" i="6"/>
  <c r="C1007" i="6"/>
  <c r="B1007" i="6"/>
  <c r="R1006" i="6"/>
  <c r="Q1006" i="6"/>
  <c r="P1006" i="6"/>
  <c r="O1006" i="6"/>
  <c r="N1006" i="6"/>
  <c r="K1006" i="6"/>
  <c r="J1006" i="6"/>
  <c r="I1006" i="6"/>
  <c r="H1006" i="6"/>
  <c r="G1006" i="6"/>
  <c r="F1006" i="6"/>
  <c r="E1006" i="6"/>
  <c r="D1006" i="6"/>
  <c r="C1006" i="6"/>
  <c r="B1006" i="6"/>
  <c r="R1005" i="6"/>
  <c r="Q1005" i="6"/>
  <c r="P1005" i="6"/>
  <c r="O1005" i="6"/>
  <c r="N1005" i="6"/>
  <c r="K1005" i="6"/>
  <c r="J1005" i="6"/>
  <c r="I1005" i="6"/>
  <c r="H1005" i="6"/>
  <c r="G1005" i="6"/>
  <c r="F1005" i="6"/>
  <c r="E1005" i="6"/>
  <c r="D1005" i="6"/>
  <c r="C1005" i="6"/>
  <c r="B1005" i="6"/>
  <c r="R1004" i="6"/>
  <c r="Q1004" i="6"/>
  <c r="P1004" i="6"/>
  <c r="O1004" i="6"/>
  <c r="N1004" i="6"/>
  <c r="K1004" i="6"/>
  <c r="J1004" i="6"/>
  <c r="I1004" i="6"/>
  <c r="H1004" i="6"/>
  <c r="G1004" i="6"/>
  <c r="F1004" i="6"/>
  <c r="E1004" i="6"/>
  <c r="D1004" i="6"/>
  <c r="C1004" i="6"/>
  <c r="B1004" i="6"/>
  <c r="R1003" i="6"/>
  <c r="Q1003" i="6"/>
  <c r="P1003" i="6"/>
  <c r="O1003" i="6"/>
  <c r="N1003" i="6"/>
  <c r="K1003" i="6"/>
  <c r="J1003" i="6"/>
  <c r="I1003" i="6"/>
  <c r="H1003" i="6"/>
  <c r="G1003" i="6"/>
  <c r="F1003" i="6"/>
  <c r="E1003" i="6"/>
  <c r="D1003" i="6"/>
  <c r="C1003" i="6"/>
  <c r="B1003" i="6"/>
  <c r="R1002" i="6"/>
  <c r="Q1002" i="6"/>
  <c r="P1002" i="6"/>
  <c r="O1002" i="6"/>
  <c r="N1002" i="6"/>
  <c r="K1002" i="6"/>
  <c r="J1002" i="6"/>
  <c r="I1002" i="6"/>
  <c r="H1002" i="6"/>
  <c r="G1002" i="6"/>
  <c r="F1002" i="6"/>
  <c r="E1002" i="6"/>
  <c r="D1002" i="6"/>
  <c r="C1002" i="6"/>
  <c r="B1002" i="6"/>
  <c r="R1001" i="6"/>
  <c r="Q1001" i="6"/>
  <c r="P1001" i="6"/>
  <c r="O1001" i="6"/>
  <c r="N1001" i="6"/>
  <c r="K1001" i="6"/>
  <c r="J1001" i="6"/>
  <c r="I1001" i="6"/>
  <c r="H1001" i="6"/>
  <c r="G1001" i="6"/>
  <c r="F1001" i="6"/>
  <c r="E1001" i="6"/>
  <c r="D1001" i="6"/>
  <c r="C1001" i="6"/>
  <c r="B1001" i="6"/>
  <c r="R1000" i="6"/>
  <c r="Q1000" i="6"/>
  <c r="P1000" i="6"/>
  <c r="O1000" i="6"/>
  <c r="N1000" i="6"/>
  <c r="K1000" i="6"/>
  <c r="J1000" i="6"/>
  <c r="I1000" i="6"/>
  <c r="H1000" i="6"/>
  <c r="G1000" i="6"/>
  <c r="F1000" i="6"/>
  <c r="E1000" i="6"/>
  <c r="D1000" i="6"/>
  <c r="C1000" i="6"/>
  <c r="B1000" i="6"/>
  <c r="R999" i="6"/>
  <c r="Q999" i="6"/>
  <c r="P999" i="6"/>
  <c r="O999" i="6"/>
  <c r="N999" i="6"/>
  <c r="K999" i="6"/>
  <c r="J999" i="6"/>
  <c r="I999" i="6"/>
  <c r="H999" i="6"/>
  <c r="G999" i="6"/>
  <c r="F999" i="6"/>
  <c r="E999" i="6"/>
  <c r="D999" i="6"/>
  <c r="C999" i="6"/>
  <c r="B999" i="6"/>
  <c r="R998" i="6"/>
  <c r="Q998" i="6"/>
  <c r="P998" i="6"/>
  <c r="O998" i="6"/>
  <c r="N998" i="6"/>
  <c r="K998" i="6"/>
  <c r="J998" i="6"/>
  <c r="I998" i="6"/>
  <c r="H998" i="6"/>
  <c r="G998" i="6"/>
  <c r="F998" i="6"/>
  <c r="E998" i="6"/>
  <c r="D998" i="6"/>
  <c r="C998" i="6"/>
  <c r="B998" i="6"/>
  <c r="R997" i="6"/>
  <c r="Q997" i="6"/>
  <c r="P997" i="6"/>
  <c r="O997" i="6"/>
  <c r="N997" i="6"/>
  <c r="K997" i="6"/>
  <c r="J997" i="6"/>
  <c r="I997" i="6"/>
  <c r="H997" i="6"/>
  <c r="G997" i="6"/>
  <c r="F997" i="6"/>
  <c r="E997" i="6"/>
  <c r="D997" i="6"/>
  <c r="C997" i="6"/>
  <c r="B997" i="6"/>
  <c r="R996" i="6"/>
  <c r="Q996" i="6"/>
  <c r="P996" i="6"/>
  <c r="O996" i="6"/>
  <c r="N996" i="6"/>
  <c r="K996" i="6"/>
  <c r="J996" i="6"/>
  <c r="I996" i="6"/>
  <c r="H996" i="6"/>
  <c r="G996" i="6"/>
  <c r="F996" i="6"/>
  <c r="E996" i="6"/>
  <c r="D996" i="6"/>
  <c r="C996" i="6"/>
  <c r="B996" i="6"/>
  <c r="R995" i="6"/>
  <c r="Q995" i="6"/>
  <c r="P995" i="6"/>
  <c r="O995" i="6"/>
  <c r="N995" i="6"/>
  <c r="K995" i="6"/>
  <c r="J995" i="6"/>
  <c r="I995" i="6"/>
  <c r="H995" i="6"/>
  <c r="G995" i="6"/>
  <c r="F995" i="6"/>
  <c r="E995" i="6"/>
  <c r="D995" i="6"/>
  <c r="C995" i="6"/>
  <c r="B995" i="6"/>
  <c r="R994" i="6"/>
  <c r="Q994" i="6"/>
  <c r="P994" i="6"/>
  <c r="O994" i="6"/>
  <c r="N994" i="6"/>
  <c r="K994" i="6"/>
  <c r="J994" i="6"/>
  <c r="I994" i="6"/>
  <c r="H994" i="6"/>
  <c r="G994" i="6"/>
  <c r="F994" i="6"/>
  <c r="E994" i="6"/>
  <c r="D994" i="6"/>
  <c r="C994" i="6"/>
  <c r="B994" i="6"/>
  <c r="R993" i="6"/>
  <c r="Q993" i="6"/>
  <c r="P993" i="6"/>
  <c r="O993" i="6"/>
  <c r="N993" i="6"/>
  <c r="K993" i="6"/>
  <c r="J993" i="6"/>
  <c r="I993" i="6"/>
  <c r="H993" i="6"/>
  <c r="G993" i="6"/>
  <c r="F993" i="6"/>
  <c r="E993" i="6"/>
  <c r="D993" i="6"/>
  <c r="C993" i="6"/>
  <c r="B993" i="6"/>
  <c r="R992" i="6"/>
  <c r="Q992" i="6"/>
  <c r="P992" i="6"/>
  <c r="O992" i="6"/>
  <c r="N992" i="6"/>
  <c r="K992" i="6"/>
  <c r="J992" i="6"/>
  <c r="I992" i="6"/>
  <c r="H992" i="6"/>
  <c r="G992" i="6"/>
  <c r="F992" i="6"/>
  <c r="E992" i="6"/>
  <c r="D992" i="6"/>
  <c r="C992" i="6"/>
  <c r="B992" i="6"/>
  <c r="R991" i="6"/>
  <c r="Q991" i="6"/>
  <c r="P991" i="6"/>
  <c r="O991" i="6"/>
  <c r="N991" i="6"/>
  <c r="K991" i="6"/>
  <c r="J991" i="6"/>
  <c r="I991" i="6"/>
  <c r="H991" i="6"/>
  <c r="G991" i="6"/>
  <c r="F991" i="6"/>
  <c r="E991" i="6"/>
  <c r="D991" i="6"/>
  <c r="C991" i="6"/>
  <c r="B991" i="6"/>
  <c r="R990" i="6"/>
  <c r="Q990" i="6"/>
  <c r="P990" i="6"/>
  <c r="O990" i="6"/>
  <c r="N990" i="6"/>
  <c r="K990" i="6"/>
  <c r="J990" i="6"/>
  <c r="I990" i="6"/>
  <c r="H990" i="6"/>
  <c r="G990" i="6"/>
  <c r="F990" i="6"/>
  <c r="E990" i="6"/>
  <c r="D990" i="6"/>
  <c r="C990" i="6"/>
  <c r="B990" i="6"/>
  <c r="R989" i="6"/>
  <c r="Q989" i="6"/>
  <c r="P989" i="6"/>
  <c r="O989" i="6"/>
  <c r="N989" i="6"/>
  <c r="K989" i="6"/>
  <c r="J989" i="6"/>
  <c r="I989" i="6"/>
  <c r="H989" i="6"/>
  <c r="G989" i="6"/>
  <c r="F989" i="6"/>
  <c r="E989" i="6"/>
  <c r="D989" i="6"/>
  <c r="C989" i="6"/>
  <c r="B989" i="6"/>
  <c r="R988" i="6"/>
  <c r="Q988" i="6"/>
  <c r="P988" i="6"/>
  <c r="O988" i="6"/>
  <c r="N988" i="6"/>
  <c r="K988" i="6"/>
  <c r="J988" i="6"/>
  <c r="I988" i="6"/>
  <c r="H988" i="6"/>
  <c r="G988" i="6"/>
  <c r="F988" i="6"/>
  <c r="E988" i="6"/>
  <c r="D988" i="6"/>
  <c r="C988" i="6"/>
  <c r="B988" i="6"/>
  <c r="R987" i="6"/>
  <c r="Q987" i="6"/>
  <c r="P987" i="6"/>
  <c r="O987" i="6"/>
  <c r="N987" i="6"/>
  <c r="K987" i="6"/>
  <c r="J987" i="6"/>
  <c r="I987" i="6"/>
  <c r="H987" i="6"/>
  <c r="G987" i="6"/>
  <c r="F987" i="6"/>
  <c r="E987" i="6"/>
  <c r="D987" i="6"/>
  <c r="C987" i="6"/>
  <c r="B987" i="6"/>
  <c r="R986" i="6"/>
  <c r="Q986" i="6"/>
  <c r="P986" i="6"/>
  <c r="O986" i="6"/>
  <c r="N986" i="6"/>
  <c r="K986" i="6"/>
  <c r="J986" i="6"/>
  <c r="I986" i="6"/>
  <c r="H986" i="6"/>
  <c r="G986" i="6"/>
  <c r="F986" i="6"/>
  <c r="E986" i="6"/>
  <c r="D986" i="6"/>
  <c r="C986" i="6"/>
  <c r="B986" i="6"/>
  <c r="R985" i="6"/>
  <c r="Q985" i="6"/>
  <c r="P985" i="6"/>
  <c r="O985" i="6"/>
  <c r="N985" i="6"/>
  <c r="K985" i="6"/>
  <c r="J985" i="6"/>
  <c r="I985" i="6"/>
  <c r="H985" i="6"/>
  <c r="G985" i="6"/>
  <c r="F985" i="6"/>
  <c r="E985" i="6"/>
  <c r="D985" i="6"/>
  <c r="C985" i="6"/>
  <c r="B985" i="6"/>
  <c r="R984" i="6"/>
  <c r="Q984" i="6"/>
  <c r="P984" i="6"/>
  <c r="O984" i="6"/>
  <c r="N984" i="6"/>
  <c r="K984" i="6"/>
  <c r="J984" i="6"/>
  <c r="I984" i="6"/>
  <c r="H984" i="6"/>
  <c r="G984" i="6"/>
  <c r="F984" i="6"/>
  <c r="E984" i="6"/>
  <c r="D984" i="6"/>
  <c r="C984" i="6"/>
  <c r="B984" i="6"/>
  <c r="R983" i="6"/>
  <c r="Q983" i="6"/>
  <c r="P983" i="6"/>
  <c r="O983" i="6"/>
  <c r="N983" i="6"/>
  <c r="K983" i="6"/>
  <c r="J983" i="6"/>
  <c r="I983" i="6"/>
  <c r="H983" i="6"/>
  <c r="G983" i="6"/>
  <c r="F983" i="6"/>
  <c r="E983" i="6"/>
  <c r="D983" i="6"/>
  <c r="C983" i="6"/>
  <c r="B983" i="6"/>
  <c r="R982" i="6"/>
  <c r="Q982" i="6"/>
  <c r="P982" i="6"/>
  <c r="O982" i="6"/>
  <c r="N982" i="6"/>
  <c r="K982" i="6"/>
  <c r="J982" i="6"/>
  <c r="I982" i="6"/>
  <c r="H982" i="6"/>
  <c r="G982" i="6"/>
  <c r="F982" i="6"/>
  <c r="E982" i="6"/>
  <c r="D982" i="6"/>
  <c r="C982" i="6"/>
  <c r="B982" i="6"/>
  <c r="R981" i="6"/>
  <c r="Q981" i="6"/>
  <c r="P981" i="6"/>
  <c r="O981" i="6"/>
  <c r="N981" i="6"/>
  <c r="K981" i="6"/>
  <c r="J981" i="6"/>
  <c r="I981" i="6"/>
  <c r="H981" i="6"/>
  <c r="G981" i="6"/>
  <c r="F981" i="6"/>
  <c r="E981" i="6"/>
  <c r="D981" i="6"/>
  <c r="C981" i="6"/>
  <c r="B981" i="6"/>
  <c r="R980" i="6"/>
  <c r="Q980" i="6"/>
  <c r="P980" i="6"/>
  <c r="O980" i="6"/>
  <c r="N980" i="6"/>
  <c r="K980" i="6"/>
  <c r="J980" i="6"/>
  <c r="I980" i="6"/>
  <c r="H980" i="6"/>
  <c r="G980" i="6"/>
  <c r="F980" i="6"/>
  <c r="E980" i="6"/>
  <c r="D980" i="6"/>
  <c r="C980" i="6"/>
  <c r="B980" i="6"/>
  <c r="R979" i="6"/>
  <c r="Q979" i="6"/>
  <c r="P979" i="6"/>
  <c r="O979" i="6"/>
  <c r="N979" i="6"/>
  <c r="K979" i="6"/>
  <c r="J979" i="6"/>
  <c r="I979" i="6"/>
  <c r="H979" i="6"/>
  <c r="G979" i="6"/>
  <c r="F979" i="6"/>
  <c r="E979" i="6"/>
  <c r="D979" i="6"/>
  <c r="C979" i="6"/>
  <c r="B979" i="6"/>
  <c r="R978" i="6"/>
  <c r="Q978" i="6"/>
  <c r="P978" i="6"/>
  <c r="O978" i="6"/>
  <c r="N978" i="6"/>
  <c r="K978" i="6"/>
  <c r="J978" i="6"/>
  <c r="I978" i="6"/>
  <c r="H978" i="6"/>
  <c r="G978" i="6"/>
  <c r="F978" i="6"/>
  <c r="E978" i="6"/>
  <c r="D978" i="6"/>
  <c r="C978" i="6"/>
  <c r="B978" i="6"/>
  <c r="R977" i="6"/>
  <c r="Q977" i="6"/>
  <c r="P977" i="6"/>
  <c r="O977" i="6"/>
  <c r="N977" i="6"/>
  <c r="K977" i="6"/>
  <c r="J977" i="6"/>
  <c r="I977" i="6"/>
  <c r="H977" i="6"/>
  <c r="G977" i="6"/>
  <c r="F977" i="6"/>
  <c r="E977" i="6"/>
  <c r="D977" i="6"/>
  <c r="C977" i="6"/>
  <c r="B977" i="6"/>
  <c r="R976" i="6"/>
  <c r="Q976" i="6"/>
  <c r="P976" i="6"/>
  <c r="O976" i="6"/>
  <c r="N976" i="6"/>
  <c r="K976" i="6"/>
  <c r="J976" i="6"/>
  <c r="I976" i="6"/>
  <c r="H976" i="6"/>
  <c r="G976" i="6"/>
  <c r="F976" i="6"/>
  <c r="E976" i="6"/>
  <c r="D976" i="6"/>
  <c r="C976" i="6"/>
  <c r="B976" i="6"/>
  <c r="R975" i="6"/>
  <c r="Q975" i="6"/>
  <c r="P975" i="6"/>
  <c r="O975" i="6"/>
  <c r="N975" i="6"/>
  <c r="K975" i="6"/>
  <c r="J975" i="6"/>
  <c r="I975" i="6"/>
  <c r="H975" i="6"/>
  <c r="G975" i="6"/>
  <c r="F975" i="6"/>
  <c r="E975" i="6"/>
  <c r="D975" i="6"/>
  <c r="C975" i="6"/>
  <c r="B975" i="6"/>
  <c r="R974" i="6"/>
  <c r="Q974" i="6"/>
  <c r="P974" i="6"/>
  <c r="O974" i="6"/>
  <c r="N974" i="6"/>
  <c r="K974" i="6"/>
  <c r="J974" i="6"/>
  <c r="I974" i="6"/>
  <c r="H974" i="6"/>
  <c r="G974" i="6"/>
  <c r="F974" i="6"/>
  <c r="E974" i="6"/>
  <c r="D974" i="6"/>
  <c r="C974" i="6"/>
  <c r="B974" i="6"/>
  <c r="R973" i="6"/>
  <c r="Q973" i="6"/>
  <c r="P973" i="6"/>
  <c r="O973" i="6"/>
  <c r="N973" i="6"/>
  <c r="K973" i="6"/>
  <c r="J973" i="6"/>
  <c r="I973" i="6"/>
  <c r="H973" i="6"/>
  <c r="G973" i="6"/>
  <c r="F973" i="6"/>
  <c r="E973" i="6"/>
  <c r="D973" i="6"/>
  <c r="C973" i="6"/>
  <c r="B973" i="6"/>
  <c r="R972" i="6"/>
  <c r="Q972" i="6"/>
  <c r="P972" i="6"/>
  <c r="O972" i="6"/>
  <c r="N972" i="6"/>
  <c r="K972" i="6"/>
  <c r="J972" i="6"/>
  <c r="I972" i="6"/>
  <c r="H972" i="6"/>
  <c r="G972" i="6"/>
  <c r="F972" i="6"/>
  <c r="E972" i="6"/>
  <c r="D972" i="6"/>
  <c r="C972" i="6"/>
  <c r="B972" i="6"/>
  <c r="R971" i="6"/>
  <c r="Q971" i="6"/>
  <c r="P971" i="6"/>
  <c r="O971" i="6"/>
  <c r="N971" i="6"/>
  <c r="K971" i="6"/>
  <c r="J971" i="6"/>
  <c r="I971" i="6"/>
  <c r="H971" i="6"/>
  <c r="G971" i="6"/>
  <c r="F971" i="6"/>
  <c r="E971" i="6"/>
  <c r="D971" i="6"/>
  <c r="C971" i="6"/>
  <c r="B971" i="6"/>
  <c r="R970" i="6"/>
  <c r="Q970" i="6"/>
  <c r="P970" i="6"/>
  <c r="O970" i="6"/>
  <c r="N970" i="6"/>
  <c r="K970" i="6"/>
  <c r="J970" i="6"/>
  <c r="I970" i="6"/>
  <c r="H970" i="6"/>
  <c r="G970" i="6"/>
  <c r="F970" i="6"/>
  <c r="E970" i="6"/>
  <c r="D970" i="6"/>
  <c r="C970" i="6"/>
  <c r="B970" i="6"/>
  <c r="R969" i="6"/>
  <c r="Q969" i="6"/>
  <c r="P969" i="6"/>
  <c r="O969" i="6"/>
  <c r="N969" i="6"/>
  <c r="K969" i="6"/>
  <c r="J969" i="6"/>
  <c r="I969" i="6"/>
  <c r="H969" i="6"/>
  <c r="G969" i="6"/>
  <c r="F969" i="6"/>
  <c r="E969" i="6"/>
  <c r="D969" i="6"/>
  <c r="C969" i="6"/>
  <c r="B969" i="6"/>
  <c r="R968" i="6"/>
  <c r="Q968" i="6"/>
  <c r="P968" i="6"/>
  <c r="O968" i="6"/>
  <c r="N968" i="6"/>
  <c r="K968" i="6"/>
  <c r="J968" i="6"/>
  <c r="I968" i="6"/>
  <c r="H968" i="6"/>
  <c r="G968" i="6"/>
  <c r="F968" i="6"/>
  <c r="E968" i="6"/>
  <c r="D968" i="6"/>
  <c r="C968" i="6"/>
  <c r="B968" i="6"/>
  <c r="R967" i="6"/>
  <c r="Q967" i="6"/>
  <c r="P967" i="6"/>
  <c r="O967" i="6"/>
  <c r="N967" i="6"/>
  <c r="K967" i="6"/>
  <c r="J967" i="6"/>
  <c r="I967" i="6"/>
  <c r="H967" i="6"/>
  <c r="G967" i="6"/>
  <c r="F967" i="6"/>
  <c r="E967" i="6"/>
  <c r="D967" i="6"/>
  <c r="C967" i="6"/>
  <c r="B967" i="6"/>
  <c r="R966" i="6"/>
  <c r="Q966" i="6"/>
  <c r="P966" i="6"/>
  <c r="O966" i="6"/>
  <c r="N966" i="6"/>
  <c r="K966" i="6"/>
  <c r="J966" i="6"/>
  <c r="I966" i="6"/>
  <c r="H966" i="6"/>
  <c r="G966" i="6"/>
  <c r="F966" i="6"/>
  <c r="E966" i="6"/>
  <c r="D966" i="6"/>
  <c r="C966" i="6"/>
  <c r="B966" i="6"/>
  <c r="R965" i="6"/>
  <c r="Q965" i="6"/>
  <c r="P965" i="6"/>
  <c r="O965" i="6"/>
  <c r="N965" i="6"/>
  <c r="K965" i="6"/>
  <c r="J965" i="6"/>
  <c r="I965" i="6"/>
  <c r="H965" i="6"/>
  <c r="G965" i="6"/>
  <c r="F965" i="6"/>
  <c r="E965" i="6"/>
  <c r="D965" i="6"/>
  <c r="C965" i="6"/>
  <c r="B965" i="6"/>
  <c r="R964" i="6"/>
  <c r="Q964" i="6"/>
  <c r="P964" i="6"/>
  <c r="O964" i="6"/>
  <c r="N964" i="6"/>
  <c r="K964" i="6"/>
  <c r="J964" i="6"/>
  <c r="I964" i="6"/>
  <c r="H964" i="6"/>
  <c r="G964" i="6"/>
  <c r="F964" i="6"/>
  <c r="E964" i="6"/>
  <c r="D964" i="6"/>
  <c r="C964" i="6"/>
  <c r="B964" i="6"/>
  <c r="R963" i="6"/>
  <c r="Q963" i="6"/>
  <c r="P963" i="6"/>
  <c r="O963" i="6"/>
  <c r="N963" i="6"/>
  <c r="K963" i="6"/>
  <c r="J963" i="6"/>
  <c r="I963" i="6"/>
  <c r="H963" i="6"/>
  <c r="G963" i="6"/>
  <c r="F963" i="6"/>
  <c r="E963" i="6"/>
  <c r="D963" i="6"/>
  <c r="C963" i="6"/>
  <c r="B963" i="6"/>
  <c r="R962" i="6"/>
  <c r="Q962" i="6"/>
  <c r="P962" i="6"/>
  <c r="O962" i="6"/>
  <c r="N962" i="6"/>
  <c r="K962" i="6"/>
  <c r="J962" i="6"/>
  <c r="I962" i="6"/>
  <c r="H962" i="6"/>
  <c r="G962" i="6"/>
  <c r="F962" i="6"/>
  <c r="E962" i="6"/>
  <c r="D962" i="6"/>
  <c r="C962" i="6"/>
  <c r="B962" i="6"/>
  <c r="R961" i="6"/>
  <c r="Q961" i="6"/>
  <c r="P961" i="6"/>
  <c r="O961" i="6"/>
  <c r="N961" i="6"/>
  <c r="K961" i="6"/>
  <c r="J961" i="6"/>
  <c r="I961" i="6"/>
  <c r="H961" i="6"/>
  <c r="G961" i="6"/>
  <c r="F961" i="6"/>
  <c r="E961" i="6"/>
  <c r="D961" i="6"/>
  <c r="C961" i="6"/>
  <c r="B961" i="6"/>
  <c r="R960" i="6"/>
  <c r="Q960" i="6"/>
  <c r="P960" i="6"/>
  <c r="O960" i="6"/>
  <c r="N960" i="6"/>
  <c r="K960" i="6"/>
  <c r="J960" i="6"/>
  <c r="I960" i="6"/>
  <c r="H960" i="6"/>
  <c r="G960" i="6"/>
  <c r="F960" i="6"/>
  <c r="E960" i="6"/>
  <c r="D960" i="6"/>
  <c r="C960" i="6"/>
  <c r="B960" i="6"/>
  <c r="R959" i="6"/>
  <c r="Q959" i="6"/>
  <c r="P959" i="6"/>
  <c r="O959" i="6"/>
  <c r="N959" i="6"/>
  <c r="K959" i="6"/>
  <c r="J959" i="6"/>
  <c r="I959" i="6"/>
  <c r="H959" i="6"/>
  <c r="G959" i="6"/>
  <c r="F959" i="6"/>
  <c r="E959" i="6"/>
  <c r="D959" i="6"/>
  <c r="C959" i="6"/>
  <c r="B959" i="6"/>
  <c r="R958" i="6"/>
  <c r="Q958" i="6"/>
  <c r="P958" i="6"/>
  <c r="O958" i="6"/>
  <c r="N958" i="6"/>
  <c r="K958" i="6"/>
  <c r="J958" i="6"/>
  <c r="I958" i="6"/>
  <c r="H958" i="6"/>
  <c r="G958" i="6"/>
  <c r="F958" i="6"/>
  <c r="E958" i="6"/>
  <c r="D958" i="6"/>
  <c r="C958" i="6"/>
  <c r="B958" i="6"/>
  <c r="R957" i="6"/>
  <c r="Q957" i="6"/>
  <c r="P957" i="6"/>
  <c r="O957" i="6"/>
  <c r="N957" i="6"/>
  <c r="K957" i="6"/>
  <c r="J957" i="6"/>
  <c r="I957" i="6"/>
  <c r="H957" i="6"/>
  <c r="G957" i="6"/>
  <c r="F957" i="6"/>
  <c r="E957" i="6"/>
  <c r="D957" i="6"/>
  <c r="C957" i="6"/>
  <c r="B957" i="6"/>
  <c r="R956" i="6"/>
  <c r="Q956" i="6"/>
  <c r="P956" i="6"/>
  <c r="O956" i="6"/>
  <c r="N956" i="6"/>
  <c r="K956" i="6"/>
  <c r="J956" i="6"/>
  <c r="I956" i="6"/>
  <c r="H956" i="6"/>
  <c r="G956" i="6"/>
  <c r="F956" i="6"/>
  <c r="E956" i="6"/>
  <c r="D956" i="6"/>
  <c r="C956" i="6"/>
  <c r="B956" i="6"/>
  <c r="R955" i="6"/>
  <c r="Q955" i="6"/>
  <c r="P955" i="6"/>
  <c r="O955" i="6"/>
  <c r="N955" i="6"/>
  <c r="K955" i="6"/>
  <c r="J955" i="6"/>
  <c r="I955" i="6"/>
  <c r="H955" i="6"/>
  <c r="G955" i="6"/>
  <c r="F955" i="6"/>
  <c r="E955" i="6"/>
  <c r="D955" i="6"/>
  <c r="C955" i="6"/>
  <c r="B955" i="6"/>
  <c r="R954" i="6"/>
  <c r="Q954" i="6"/>
  <c r="P954" i="6"/>
  <c r="O954" i="6"/>
  <c r="N954" i="6"/>
  <c r="K954" i="6"/>
  <c r="J954" i="6"/>
  <c r="I954" i="6"/>
  <c r="H954" i="6"/>
  <c r="G954" i="6"/>
  <c r="F954" i="6"/>
  <c r="E954" i="6"/>
  <c r="D954" i="6"/>
  <c r="C954" i="6"/>
  <c r="B954" i="6"/>
  <c r="R953" i="6"/>
  <c r="Q953" i="6"/>
  <c r="P953" i="6"/>
  <c r="O953" i="6"/>
  <c r="N953" i="6"/>
  <c r="K953" i="6"/>
  <c r="J953" i="6"/>
  <c r="I953" i="6"/>
  <c r="H953" i="6"/>
  <c r="G953" i="6"/>
  <c r="F953" i="6"/>
  <c r="E953" i="6"/>
  <c r="D953" i="6"/>
  <c r="C953" i="6"/>
  <c r="B953" i="6"/>
  <c r="R952" i="6"/>
  <c r="Q952" i="6"/>
  <c r="P952" i="6"/>
  <c r="O952" i="6"/>
  <c r="N952" i="6"/>
  <c r="K952" i="6"/>
  <c r="J952" i="6"/>
  <c r="I952" i="6"/>
  <c r="H952" i="6"/>
  <c r="G952" i="6"/>
  <c r="F952" i="6"/>
  <c r="E952" i="6"/>
  <c r="D952" i="6"/>
  <c r="C952" i="6"/>
  <c r="B952" i="6"/>
  <c r="R951" i="6"/>
  <c r="Q951" i="6"/>
  <c r="P951" i="6"/>
  <c r="O951" i="6"/>
  <c r="N951" i="6"/>
  <c r="K951" i="6"/>
  <c r="J951" i="6"/>
  <c r="I951" i="6"/>
  <c r="H951" i="6"/>
  <c r="G951" i="6"/>
  <c r="F951" i="6"/>
  <c r="E951" i="6"/>
  <c r="D951" i="6"/>
  <c r="C951" i="6"/>
  <c r="B951" i="6"/>
  <c r="R950" i="6"/>
  <c r="Q950" i="6"/>
  <c r="P950" i="6"/>
  <c r="O950" i="6"/>
  <c r="N950" i="6"/>
  <c r="K950" i="6"/>
  <c r="J950" i="6"/>
  <c r="I950" i="6"/>
  <c r="H950" i="6"/>
  <c r="G950" i="6"/>
  <c r="F950" i="6"/>
  <c r="E950" i="6"/>
  <c r="D950" i="6"/>
  <c r="C950" i="6"/>
  <c r="B950" i="6"/>
  <c r="R949" i="6"/>
  <c r="Q949" i="6"/>
  <c r="P949" i="6"/>
  <c r="O949" i="6"/>
  <c r="N949" i="6"/>
  <c r="K949" i="6"/>
  <c r="J949" i="6"/>
  <c r="I949" i="6"/>
  <c r="H949" i="6"/>
  <c r="G949" i="6"/>
  <c r="F949" i="6"/>
  <c r="E949" i="6"/>
  <c r="D949" i="6"/>
  <c r="C949" i="6"/>
  <c r="B949" i="6"/>
  <c r="R948" i="6"/>
  <c r="Q948" i="6"/>
  <c r="P948" i="6"/>
  <c r="O948" i="6"/>
  <c r="N948" i="6"/>
  <c r="K948" i="6"/>
  <c r="J948" i="6"/>
  <c r="I948" i="6"/>
  <c r="H948" i="6"/>
  <c r="G948" i="6"/>
  <c r="F948" i="6"/>
  <c r="E948" i="6"/>
  <c r="D948" i="6"/>
  <c r="C948" i="6"/>
  <c r="B948" i="6"/>
  <c r="R947" i="6"/>
  <c r="Q947" i="6"/>
  <c r="P947" i="6"/>
  <c r="O947" i="6"/>
  <c r="N947" i="6"/>
  <c r="K947" i="6"/>
  <c r="J947" i="6"/>
  <c r="I947" i="6"/>
  <c r="H947" i="6"/>
  <c r="G947" i="6"/>
  <c r="F947" i="6"/>
  <c r="E947" i="6"/>
  <c r="D947" i="6"/>
  <c r="C947" i="6"/>
  <c r="B947" i="6"/>
  <c r="R946" i="6"/>
  <c r="Q946" i="6"/>
  <c r="P946" i="6"/>
  <c r="O946" i="6"/>
  <c r="N946" i="6"/>
  <c r="K946" i="6"/>
  <c r="J946" i="6"/>
  <c r="I946" i="6"/>
  <c r="H946" i="6"/>
  <c r="G946" i="6"/>
  <c r="F946" i="6"/>
  <c r="E946" i="6"/>
  <c r="D946" i="6"/>
  <c r="C946" i="6"/>
  <c r="B946" i="6"/>
  <c r="R945" i="6"/>
  <c r="Q945" i="6"/>
  <c r="P945" i="6"/>
  <c r="O945" i="6"/>
  <c r="N945" i="6"/>
  <c r="K945" i="6"/>
  <c r="J945" i="6"/>
  <c r="I945" i="6"/>
  <c r="H945" i="6"/>
  <c r="G945" i="6"/>
  <c r="F945" i="6"/>
  <c r="E945" i="6"/>
  <c r="D945" i="6"/>
  <c r="C945" i="6"/>
  <c r="B945" i="6"/>
  <c r="R944" i="6"/>
  <c r="Q944" i="6"/>
  <c r="P944" i="6"/>
  <c r="O944" i="6"/>
  <c r="N944" i="6"/>
  <c r="K944" i="6"/>
  <c r="J944" i="6"/>
  <c r="I944" i="6"/>
  <c r="H944" i="6"/>
  <c r="G944" i="6"/>
  <c r="F944" i="6"/>
  <c r="E944" i="6"/>
  <c r="D944" i="6"/>
  <c r="C944" i="6"/>
  <c r="B944" i="6"/>
  <c r="R943" i="6"/>
  <c r="Q943" i="6"/>
  <c r="P943" i="6"/>
  <c r="O943" i="6"/>
  <c r="N943" i="6"/>
  <c r="K943" i="6"/>
  <c r="J943" i="6"/>
  <c r="I943" i="6"/>
  <c r="H943" i="6"/>
  <c r="G943" i="6"/>
  <c r="F943" i="6"/>
  <c r="E943" i="6"/>
  <c r="D943" i="6"/>
  <c r="C943" i="6"/>
  <c r="B943" i="6"/>
  <c r="R942" i="6"/>
  <c r="Q942" i="6"/>
  <c r="P942" i="6"/>
  <c r="O942" i="6"/>
  <c r="N942" i="6"/>
  <c r="K942" i="6"/>
  <c r="J942" i="6"/>
  <c r="I942" i="6"/>
  <c r="H942" i="6"/>
  <c r="G942" i="6"/>
  <c r="F942" i="6"/>
  <c r="E942" i="6"/>
  <c r="D942" i="6"/>
  <c r="C942" i="6"/>
  <c r="B942" i="6"/>
  <c r="R941" i="6"/>
  <c r="Q941" i="6"/>
  <c r="P941" i="6"/>
  <c r="O941" i="6"/>
  <c r="N941" i="6"/>
  <c r="K941" i="6"/>
  <c r="J941" i="6"/>
  <c r="I941" i="6"/>
  <c r="H941" i="6"/>
  <c r="G941" i="6"/>
  <c r="F941" i="6"/>
  <c r="E941" i="6"/>
  <c r="D941" i="6"/>
  <c r="C941" i="6"/>
  <c r="B941" i="6"/>
  <c r="R940" i="6"/>
  <c r="Q940" i="6"/>
  <c r="P940" i="6"/>
  <c r="O940" i="6"/>
  <c r="N940" i="6"/>
  <c r="K940" i="6"/>
  <c r="J940" i="6"/>
  <c r="I940" i="6"/>
  <c r="H940" i="6"/>
  <c r="G940" i="6"/>
  <c r="F940" i="6"/>
  <c r="E940" i="6"/>
  <c r="D940" i="6"/>
  <c r="C940" i="6"/>
  <c r="B940" i="6"/>
  <c r="R939" i="6"/>
  <c r="Q939" i="6"/>
  <c r="P939" i="6"/>
  <c r="O939" i="6"/>
  <c r="N939" i="6"/>
  <c r="K939" i="6"/>
  <c r="J939" i="6"/>
  <c r="I939" i="6"/>
  <c r="H939" i="6"/>
  <c r="G939" i="6"/>
  <c r="F939" i="6"/>
  <c r="E939" i="6"/>
  <c r="D939" i="6"/>
  <c r="C939" i="6"/>
  <c r="B939" i="6"/>
  <c r="R938" i="6"/>
  <c r="Q938" i="6"/>
  <c r="P938" i="6"/>
  <c r="O938" i="6"/>
  <c r="N938" i="6"/>
  <c r="K938" i="6"/>
  <c r="J938" i="6"/>
  <c r="I938" i="6"/>
  <c r="H938" i="6"/>
  <c r="G938" i="6"/>
  <c r="F938" i="6"/>
  <c r="E938" i="6"/>
  <c r="D938" i="6"/>
  <c r="C938" i="6"/>
  <c r="B938" i="6"/>
  <c r="R937" i="6"/>
  <c r="Q937" i="6"/>
  <c r="P937" i="6"/>
  <c r="O937" i="6"/>
  <c r="N937" i="6"/>
  <c r="K937" i="6"/>
  <c r="J937" i="6"/>
  <c r="I937" i="6"/>
  <c r="H937" i="6"/>
  <c r="G937" i="6"/>
  <c r="F937" i="6"/>
  <c r="E937" i="6"/>
  <c r="D937" i="6"/>
  <c r="C937" i="6"/>
  <c r="B937" i="6"/>
  <c r="R936" i="6"/>
  <c r="Q936" i="6"/>
  <c r="P936" i="6"/>
  <c r="O936" i="6"/>
  <c r="N936" i="6"/>
  <c r="K936" i="6"/>
  <c r="J936" i="6"/>
  <c r="I936" i="6"/>
  <c r="H936" i="6"/>
  <c r="G936" i="6"/>
  <c r="F936" i="6"/>
  <c r="E936" i="6"/>
  <c r="D936" i="6"/>
  <c r="C936" i="6"/>
  <c r="B936" i="6"/>
  <c r="R935" i="6"/>
  <c r="Q935" i="6"/>
  <c r="P935" i="6"/>
  <c r="O935" i="6"/>
  <c r="N935" i="6"/>
  <c r="K935" i="6"/>
  <c r="J935" i="6"/>
  <c r="I935" i="6"/>
  <c r="H935" i="6"/>
  <c r="G935" i="6"/>
  <c r="F935" i="6"/>
  <c r="E935" i="6"/>
  <c r="D935" i="6"/>
  <c r="C935" i="6"/>
  <c r="B935" i="6"/>
  <c r="R934" i="6"/>
  <c r="Q934" i="6"/>
  <c r="P934" i="6"/>
  <c r="O934" i="6"/>
  <c r="N934" i="6"/>
  <c r="K934" i="6"/>
  <c r="J934" i="6"/>
  <c r="I934" i="6"/>
  <c r="H934" i="6"/>
  <c r="G934" i="6"/>
  <c r="F934" i="6"/>
  <c r="E934" i="6"/>
  <c r="D934" i="6"/>
  <c r="C934" i="6"/>
  <c r="B934" i="6"/>
  <c r="R933" i="6"/>
  <c r="Q933" i="6"/>
  <c r="P933" i="6"/>
  <c r="O933" i="6"/>
  <c r="N933" i="6"/>
  <c r="K933" i="6"/>
  <c r="J933" i="6"/>
  <c r="I933" i="6"/>
  <c r="H933" i="6"/>
  <c r="G933" i="6"/>
  <c r="F933" i="6"/>
  <c r="E933" i="6"/>
  <c r="D933" i="6"/>
  <c r="C933" i="6"/>
  <c r="B933" i="6"/>
  <c r="R932" i="6"/>
  <c r="Q932" i="6"/>
  <c r="P932" i="6"/>
  <c r="O932" i="6"/>
  <c r="N932" i="6"/>
  <c r="K932" i="6"/>
  <c r="J932" i="6"/>
  <c r="I932" i="6"/>
  <c r="H932" i="6"/>
  <c r="G932" i="6"/>
  <c r="F932" i="6"/>
  <c r="E932" i="6"/>
  <c r="D932" i="6"/>
  <c r="C932" i="6"/>
  <c r="B932" i="6"/>
  <c r="R931" i="6"/>
  <c r="Q931" i="6"/>
  <c r="P931" i="6"/>
  <c r="O931" i="6"/>
  <c r="N931" i="6"/>
  <c r="K931" i="6"/>
  <c r="J931" i="6"/>
  <c r="I931" i="6"/>
  <c r="H931" i="6"/>
  <c r="G931" i="6"/>
  <c r="F931" i="6"/>
  <c r="E931" i="6"/>
  <c r="D931" i="6"/>
  <c r="C931" i="6"/>
  <c r="B931" i="6"/>
  <c r="R930" i="6"/>
  <c r="Q930" i="6"/>
  <c r="P930" i="6"/>
  <c r="O930" i="6"/>
  <c r="N930" i="6"/>
  <c r="K930" i="6"/>
  <c r="J930" i="6"/>
  <c r="I930" i="6"/>
  <c r="H930" i="6"/>
  <c r="G930" i="6"/>
  <c r="F930" i="6"/>
  <c r="E930" i="6"/>
  <c r="D930" i="6"/>
  <c r="C930" i="6"/>
  <c r="B930" i="6"/>
  <c r="R929" i="6"/>
  <c r="Q929" i="6"/>
  <c r="P929" i="6"/>
  <c r="O929" i="6"/>
  <c r="N929" i="6"/>
  <c r="K929" i="6"/>
  <c r="J929" i="6"/>
  <c r="I929" i="6"/>
  <c r="H929" i="6"/>
  <c r="G929" i="6"/>
  <c r="F929" i="6"/>
  <c r="E929" i="6"/>
  <c r="D929" i="6"/>
  <c r="C929" i="6"/>
  <c r="B929" i="6"/>
  <c r="R928" i="6"/>
  <c r="Q928" i="6"/>
  <c r="P928" i="6"/>
  <c r="O928" i="6"/>
  <c r="N928" i="6"/>
  <c r="K928" i="6"/>
  <c r="J928" i="6"/>
  <c r="I928" i="6"/>
  <c r="H928" i="6"/>
  <c r="G928" i="6"/>
  <c r="F928" i="6"/>
  <c r="E928" i="6"/>
  <c r="D928" i="6"/>
  <c r="C928" i="6"/>
  <c r="B928" i="6"/>
  <c r="R927" i="6"/>
  <c r="Q927" i="6"/>
  <c r="P927" i="6"/>
  <c r="O927" i="6"/>
  <c r="N927" i="6"/>
  <c r="K927" i="6"/>
  <c r="J927" i="6"/>
  <c r="I927" i="6"/>
  <c r="H927" i="6"/>
  <c r="G927" i="6"/>
  <c r="F927" i="6"/>
  <c r="E927" i="6"/>
  <c r="D927" i="6"/>
  <c r="C927" i="6"/>
  <c r="B927" i="6"/>
  <c r="R926" i="6"/>
  <c r="Q926" i="6"/>
  <c r="P926" i="6"/>
  <c r="O926" i="6"/>
  <c r="N926" i="6"/>
  <c r="K926" i="6"/>
  <c r="J926" i="6"/>
  <c r="I926" i="6"/>
  <c r="H926" i="6"/>
  <c r="G926" i="6"/>
  <c r="F926" i="6"/>
  <c r="E926" i="6"/>
  <c r="D926" i="6"/>
  <c r="C926" i="6"/>
  <c r="B926" i="6"/>
  <c r="R925" i="6"/>
  <c r="Q925" i="6"/>
  <c r="P925" i="6"/>
  <c r="O925" i="6"/>
  <c r="N925" i="6"/>
  <c r="K925" i="6"/>
  <c r="J925" i="6"/>
  <c r="I925" i="6"/>
  <c r="H925" i="6"/>
  <c r="G925" i="6"/>
  <c r="F925" i="6"/>
  <c r="E925" i="6"/>
  <c r="D925" i="6"/>
  <c r="C925" i="6"/>
  <c r="B925" i="6"/>
  <c r="R924" i="6"/>
  <c r="Q924" i="6"/>
  <c r="P924" i="6"/>
  <c r="O924" i="6"/>
  <c r="N924" i="6"/>
  <c r="K924" i="6"/>
  <c r="J924" i="6"/>
  <c r="I924" i="6"/>
  <c r="H924" i="6"/>
  <c r="G924" i="6"/>
  <c r="F924" i="6"/>
  <c r="E924" i="6"/>
  <c r="D924" i="6"/>
  <c r="C924" i="6"/>
  <c r="B924" i="6"/>
  <c r="R923" i="6"/>
  <c r="Q923" i="6"/>
  <c r="P923" i="6"/>
  <c r="O923" i="6"/>
  <c r="N923" i="6"/>
  <c r="K923" i="6"/>
  <c r="J923" i="6"/>
  <c r="I923" i="6"/>
  <c r="H923" i="6"/>
  <c r="G923" i="6"/>
  <c r="F923" i="6"/>
  <c r="E923" i="6"/>
  <c r="D923" i="6"/>
  <c r="C923" i="6"/>
  <c r="B923" i="6"/>
  <c r="R922" i="6"/>
  <c r="Q922" i="6"/>
  <c r="P922" i="6"/>
  <c r="O922" i="6"/>
  <c r="N922" i="6"/>
  <c r="K922" i="6"/>
  <c r="J922" i="6"/>
  <c r="I922" i="6"/>
  <c r="H922" i="6"/>
  <c r="G922" i="6"/>
  <c r="F922" i="6"/>
  <c r="E922" i="6"/>
  <c r="D922" i="6"/>
  <c r="C922" i="6"/>
  <c r="B922" i="6"/>
  <c r="R921" i="6"/>
  <c r="Q921" i="6"/>
  <c r="P921" i="6"/>
  <c r="O921" i="6"/>
  <c r="N921" i="6"/>
  <c r="K921" i="6"/>
  <c r="J921" i="6"/>
  <c r="I921" i="6"/>
  <c r="H921" i="6"/>
  <c r="G921" i="6"/>
  <c r="F921" i="6"/>
  <c r="E921" i="6"/>
  <c r="D921" i="6"/>
  <c r="C921" i="6"/>
  <c r="B921" i="6"/>
  <c r="R920" i="6"/>
  <c r="Q920" i="6"/>
  <c r="P920" i="6"/>
  <c r="O920" i="6"/>
  <c r="N920" i="6"/>
  <c r="K920" i="6"/>
  <c r="J920" i="6"/>
  <c r="I920" i="6"/>
  <c r="H920" i="6"/>
  <c r="G920" i="6"/>
  <c r="F920" i="6"/>
  <c r="E920" i="6"/>
  <c r="D920" i="6"/>
  <c r="C920" i="6"/>
  <c r="B920" i="6"/>
  <c r="R919" i="6"/>
  <c r="Q919" i="6"/>
  <c r="P919" i="6"/>
  <c r="O919" i="6"/>
  <c r="N919" i="6"/>
  <c r="K919" i="6"/>
  <c r="J919" i="6"/>
  <c r="I919" i="6"/>
  <c r="H919" i="6"/>
  <c r="G919" i="6"/>
  <c r="F919" i="6"/>
  <c r="E919" i="6"/>
  <c r="D919" i="6"/>
  <c r="C919" i="6"/>
  <c r="B919" i="6"/>
  <c r="R918" i="6"/>
  <c r="Q918" i="6"/>
  <c r="P918" i="6"/>
  <c r="O918" i="6"/>
  <c r="N918" i="6"/>
  <c r="K918" i="6"/>
  <c r="J918" i="6"/>
  <c r="I918" i="6"/>
  <c r="H918" i="6"/>
  <c r="G918" i="6"/>
  <c r="F918" i="6"/>
  <c r="E918" i="6"/>
  <c r="D918" i="6"/>
  <c r="C918" i="6"/>
  <c r="B918" i="6"/>
  <c r="R917" i="6"/>
  <c r="Q917" i="6"/>
  <c r="P917" i="6"/>
  <c r="O917" i="6"/>
  <c r="N917" i="6"/>
  <c r="K917" i="6"/>
  <c r="J917" i="6"/>
  <c r="I917" i="6"/>
  <c r="H917" i="6"/>
  <c r="G917" i="6"/>
  <c r="F917" i="6"/>
  <c r="E917" i="6"/>
  <c r="D917" i="6"/>
  <c r="C917" i="6"/>
  <c r="B917" i="6"/>
  <c r="R916" i="6"/>
  <c r="Q916" i="6"/>
  <c r="P916" i="6"/>
  <c r="O916" i="6"/>
  <c r="N916" i="6"/>
  <c r="K916" i="6"/>
  <c r="J916" i="6"/>
  <c r="I916" i="6"/>
  <c r="H916" i="6"/>
  <c r="G916" i="6"/>
  <c r="F916" i="6"/>
  <c r="E916" i="6"/>
  <c r="D916" i="6"/>
  <c r="C916" i="6"/>
  <c r="B916" i="6"/>
  <c r="R915" i="6"/>
  <c r="Q915" i="6"/>
  <c r="P915" i="6"/>
  <c r="O915" i="6"/>
  <c r="N915" i="6"/>
  <c r="K915" i="6"/>
  <c r="J915" i="6"/>
  <c r="I915" i="6"/>
  <c r="H915" i="6"/>
  <c r="G915" i="6"/>
  <c r="F915" i="6"/>
  <c r="E915" i="6"/>
  <c r="D915" i="6"/>
  <c r="C915" i="6"/>
  <c r="B915" i="6"/>
  <c r="R914" i="6"/>
  <c r="Q914" i="6"/>
  <c r="P914" i="6"/>
  <c r="O914" i="6"/>
  <c r="N914" i="6"/>
  <c r="K914" i="6"/>
  <c r="J914" i="6"/>
  <c r="I914" i="6"/>
  <c r="H914" i="6"/>
  <c r="G914" i="6"/>
  <c r="F914" i="6"/>
  <c r="E914" i="6"/>
  <c r="D914" i="6"/>
  <c r="C914" i="6"/>
  <c r="B914" i="6"/>
  <c r="R913" i="6"/>
  <c r="Q913" i="6"/>
  <c r="P913" i="6"/>
  <c r="O913" i="6"/>
  <c r="N913" i="6"/>
  <c r="K913" i="6"/>
  <c r="J913" i="6"/>
  <c r="I913" i="6"/>
  <c r="H913" i="6"/>
  <c r="G913" i="6"/>
  <c r="F913" i="6"/>
  <c r="E913" i="6"/>
  <c r="D913" i="6"/>
  <c r="C913" i="6"/>
  <c r="B913" i="6"/>
  <c r="R912" i="6"/>
  <c r="Q912" i="6"/>
  <c r="P912" i="6"/>
  <c r="O912" i="6"/>
  <c r="N912" i="6"/>
  <c r="K912" i="6"/>
  <c r="J912" i="6"/>
  <c r="I912" i="6"/>
  <c r="H912" i="6"/>
  <c r="G912" i="6"/>
  <c r="F912" i="6"/>
  <c r="E912" i="6"/>
  <c r="D912" i="6"/>
  <c r="C912" i="6"/>
  <c r="B912" i="6"/>
  <c r="R911" i="6"/>
  <c r="Q911" i="6"/>
  <c r="P911" i="6"/>
  <c r="O911" i="6"/>
  <c r="N911" i="6"/>
  <c r="K911" i="6"/>
  <c r="J911" i="6"/>
  <c r="I911" i="6"/>
  <c r="H911" i="6"/>
  <c r="G911" i="6"/>
  <c r="F911" i="6"/>
  <c r="E911" i="6"/>
  <c r="D911" i="6"/>
  <c r="C911" i="6"/>
  <c r="B911" i="6"/>
  <c r="R910" i="6"/>
  <c r="Q910" i="6"/>
  <c r="P910" i="6"/>
  <c r="O910" i="6"/>
  <c r="N910" i="6"/>
  <c r="K910" i="6"/>
  <c r="J910" i="6"/>
  <c r="I910" i="6"/>
  <c r="H910" i="6"/>
  <c r="G910" i="6"/>
  <c r="F910" i="6"/>
  <c r="E910" i="6"/>
  <c r="D910" i="6"/>
  <c r="C910" i="6"/>
  <c r="B910" i="6"/>
  <c r="R909" i="6"/>
  <c r="Q909" i="6"/>
  <c r="P909" i="6"/>
  <c r="O909" i="6"/>
  <c r="N909" i="6"/>
  <c r="K909" i="6"/>
  <c r="J909" i="6"/>
  <c r="I909" i="6"/>
  <c r="H909" i="6"/>
  <c r="G909" i="6"/>
  <c r="F909" i="6"/>
  <c r="E909" i="6"/>
  <c r="D909" i="6"/>
  <c r="C909" i="6"/>
  <c r="B909" i="6"/>
  <c r="R908" i="6"/>
  <c r="Q908" i="6"/>
  <c r="P908" i="6"/>
  <c r="O908" i="6"/>
  <c r="N908" i="6"/>
  <c r="K908" i="6"/>
  <c r="J908" i="6"/>
  <c r="I908" i="6"/>
  <c r="H908" i="6"/>
  <c r="G908" i="6"/>
  <c r="F908" i="6"/>
  <c r="E908" i="6"/>
  <c r="D908" i="6"/>
  <c r="C908" i="6"/>
  <c r="B908" i="6"/>
  <c r="R907" i="6"/>
  <c r="Q907" i="6"/>
  <c r="P907" i="6"/>
  <c r="O907" i="6"/>
  <c r="N907" i="6"/>
  <c r="K907" i="6"/>
  <c r="J907" i="6"/>
  <c r="I907" i="6"/>
  <c r="H907" i="6"/>
  <c r="G907" i="6"/>
  <c r="F907" i="6"/>
  <c r="E907" i="6"/>
  <c r="D907" i="6"/>
  <c r="C907" i="6"/>
  <c r="B907" i="6"/>
  <c r="R906" i="6"/>
  <c r="Q906" i="6"/>
  <c r="P906" i="6"/>
  <c r="O906" i="6"/>
  <c r="N906" i="6"/>
  <c r="K906" i="6"/>
  <c r="J906" i="6"/>
  <c r="I906" i="6"/>
  <c r="H906" i="6"/>
  <c r="G906" i="6"/>
  <c r="F906" i="6"/>
  <c r="E906" i="6"/>
  <c r="D906" i="6"/>
  <c r="C906" i="6"/>
  <c r="B906" i="6"/>
  <c r="R905" i="6"/>
  <c r="Q905" i="6"/>
  <c r="P905" i="6"/>
  <c r="O905" i="6"/>
  <c r="N905" i="6"/>
  <c r="K905" i="6"/>
  <c r="J905" i="6"/>
  <c r="I905" i="6"/>
  <c r="H905" i="6"/>
  <c r="G905" i="6"/>
  <c r="F905" i="6"/>
  <c r="E905" i="6"/>
  <c r="D905" i="6"/>
  <c r="C905" i="6"/>
  <c r="B905" i="6"/>
  <c r="R904" i="6"/>
  <c r="Q904" i="6"/>
  <c r="P904" i="6"/>
  <c r="O904" i="6"/>
  <c r="N904" i="6"/>
  <c r="K904" i="6"/>
  <c r="J904" i="6"/>
  <c r="I904" i="6"/>
  <c r="H904" i="6"/>
  <c r="G904" i="6"/>
  <c r="F904" i="6"/>
  <c r="E904" i="6"/>
  <c r="D904" i="6"/>
  <c r="C904" i="6"/>
  <c r="B904" i="6"/>
  <c r="R903" i="6"/>
  <c r="Q903" i="6"/>
  <c r="P903" i="6"/>
  <c r="O903" i="6"/>
  <c r="N903" i="6"/>
  <c r="K903" i="6"/>
  <c r="J903" i="6"/>
  <c r="I903" i="6"/>
  <c r="H903" i="6"/>
  <c r="G903" i="6"/>
  <c r="F903" i="6"/>
  <c r="E903" i="6"/>
  <c r="D903" i="6"/>
  <c r="C903" i="6"/>
  <c r="B903" i="6"/>
  <c r="R902" i="6"/>
  <c r="Q902" i="6"/>
  <c r="P902" i="6"/>
  <c r="O902" i="6"/>
  <c r="N902" i="6"/>
  <c r="K902" i="6"/>
  <c r="J902" i="6"/>
  <c r="I902" i="6"/>
  <c r="H902" i="6"/>
  <c r="G902" i="6"/>
  <c r="F902" i="6"/>
  <c r="E902" i="6"/>
  <c r="D902" i="6"/>
  <c r="C902" i="6"/>
  <c r="B902" i="6"/>
  <c r="R901" i="6"/>
  <c r="Q901" i="6"/>
  <c r="P901" i="6"/>
  <c r="O901" i="6"/>
  <c r="N901" i="6"/>
  <c r="K901" i="6"/>
  <c r="J901" i="6"/>
  <c r="I901" i="6"/>
  <c r="H901" i="6"/>
  <c r="G901" i="6"/>
  <c r="F901" i="6"/>
  <c r="E901" i="6"/>
  <c r="D901" i="6"/>
  <c r="C901" i="6"/>
  <c r="B901" i="6"/>
  <c r="R900" i="6"/>
  <c r="Q900" i="6"/>
  <c r="P900" i="6"/>
  <c r="O900" i="6"/>
  <c r="N900" i="6"/>
  <c r="K900" i="6"/>
  <c r="J900" i="6"/>
  <c r="I900" i="6"/>
  <c r="H900" i="6"/>
  <c r="G900" i="6"/>
  <c r="F900" i="6"/>
  <c r="E900" i="6"/>
  <c r="D900" i="6"/>
  <c r="C900" i="6"/>
  <c r="B900" i="6"/>
  <c r="R899" i="6"/>
  <c r="Q899" i="6"/>
  <c r="P899" i="6"/>
  <c r="O899" i="6"/>
  <c r="N899" i="6"/>
  <c r="K899" i="6"/>
  <c r="J899" i="6"/>
  <c r="I899" i="6"/>
  <c r="H899" i="6"/>
  <c r="G899" i="6"/>
  <c r="F899" i="6"/>
  <c r="E899" i="6"/>
  <c r="D899" i="6"/>
  <c r="C899" i="6"/>
  <c r="B899" i="6"/>
  <c r="R898" i="6"/>
  <c r="Q898" i="6"/>
  <c r="P898" i="6"/>
  <c r="O898" i="6"/>
  <c r="N898" i="6"/>
  <c r="K898" i="6"/>
  <c r="J898" i="6"/>
  <c r="I898" i="6"/>
  <c r="H898" i="6"/>
  <c r="G898" i="6"/>
  <c r="F898" i="6"/>
  <c r="E898" i="6"/>
  <c r="D898" i="6"/>
  <c r="C898" i="6"/>
  <c r="B898" i="6"/>
  <c r="R897" i="6"/>
  <c r="Q897" i="6"/>
  <c r="P897" i="6"/>
  <c r="O897" i="6"/>
  <c r="N897" i="6"/>
  <c r="K897" i="6"/>
  <c r="J897" i="6"/>
  <c r="I897" i="6"/>
  <c r="H897" i="6"/>
  <c r="G897" i="6"/>
  <c r="F897" i="6"/>
  <c r="E897" i="6"/>
  <c r="D897" i="6"/>
  <c r="C897" i="6"/>
  <c r="B897" i="6"/>
  <c r="R896" i="6"/>
  <c r="Q896" i="6"/>
  <c r="P896" i="6"/>
  <c r="O896" i="6"/>
  <c r="N896" i="6"/>
  <c r="K896" i="6"/>
  <c r="J896" i="6"/>
  <c r="I896" i="6"/>
  <c r="H896" i="6"/>
  <c r="G896" i="6"/>
  <c r="F896" i="6"/>
  <c r="E896" i="6"/>
  <c r="D896" i="6"/>
  <c r="C896" i="6"/>
  <c r="B896" i="6"/>
  <c r="R895" i="6"/>
  <c r="Q895" i="6"/>
  <c r="P895" i="6"/>
  <c r="O895" i="6"/>
  <c r="N895" i="6"/>
  <c r="K895" i="6"/>
  <c r="J895" i="6"/>
  <c r="I895" i="6"/>
  <c r="H895" i="6"/>
  <c r="G895" i="6"/>
  <c r="F895" i="6"/>
  <c r="E895" i="6"/>
  <c r="D895" i="6"/>
  <c r="C895" i="6"/>
  <c r="B895" i="6"/>
  <c r="R894" i="6"/>
  <c r="Q894" i="6"/>
  <c r="P894" i="6"/>
  <c r="O894" i="6"/>
  <c r="N894" i="6"/>
  <c r="K894" i="6"/>
  <c r="J894" i="6"/>
  <c r="I894" i="6"/>
  <c r="H894" i="6"/>
  <c r="G894" i="6"/>
  <c r="F894" i="6"/>
  <c r="E894" i="6"/>
  <c r="D894" i="6"/>
  <c r="C894" i="6"/>
  <c r="B894" i="6"/>
  <c r="R893" i="6"/>
  <c r="Q893" i="6"/>
  <c r="P893" i="6"/>
  <c r="O893" i="6"/>
  <c r="N893" i="6"/>
  <c r="K893" i="6"/>
  <c r="J893" i="6"/>
  <c r="I893" i="6"/>
  <c r="H893" i="6"/>
  <c r="G893" i="6"/>
  <c r="F893" i="6"/>
  <c r="E893" i="6"/>
  <c r="D893" i="6"/>
  <c r="C893" i="6"/>
  <c r="B893" i="6"/>
  <c r="R892" i="6"/>
  <c r="Q892" i="6"/>
  <c r="P892" i="6"/>
  <c r="O892" i="6"/>
  <c r="N892" i="6"/>
  <c r="K892" i="6"/>
  <c r="J892" i="6"/>
  <c r="I892" i="6"/>
  <c r="H892" i="6"/>
  <c r="G892" i="6"/>
  <c r="F892" i="6"/>
  <c r="E892" i="6"/>
  <c r="D892" i="6"/>
  <c r="C892" i="6"/>
  <c r="B892" i="6"/>
  <c r="R891" i="6"/>
  <c r="Q891" i="6"/>
  <c r="P891" i="6"/>
  <c r="O891" i="6"/>
  <c r="N891" i="6"/>
  <c r="K891" i="6"/>
  <c r="J891" i="6"/>
  <c r="I891" i="6"/>
  <c r="H891" i="6"/>
  <c r="G891" i="6"/>
  <c r="F891" i="6"/>
  <c r="E891" i="6"/>
  <c r="D891" i="6"/>
  <c r="C891" i="6"/>
  <c r="B891" i="6"/>
  <c r="R890" i="6"/>
  <c r="Q890" i="6"/>
  <c r="P890" i="6"/>
  <c r="O890" i="6"/>
  <c r="N890" i="6"/>
  <c r="K890" i="6"/>
  <c r="J890" i="6"/>
  <c r="I890" i="6"/>
  <c r="H890" i="6"/>
  <c r="G890" i="6"/>
  <c r="F890" i="6"/>
  <c r="E890" i="6"/>
  <c r="D890" i="6"/>
  <c r="C890" i="6"/>
  <c r="B890" i="6"/>
  <c r="R889" i="6"/>
  <c r="Q889" i="6"/>
  <c r="P889" i="6"/>
  <c r="O889" i="6"/>
  <c r="N889" i="6"/>
  <c r="K889" i="6"/>
  <c r="J889" i="6"/>
  <c r="I889" i="6"/>
  <c r="H889" i="6"/>
  <c r="G889" i="6"/>
  <c r="F889" i="6"/>
  <c r="E889" i="6"/>
  <c r="D889" i="6"/>
  <c r="C889" i="6"/>
  <c r="B889" i="6"/>
  <c r="R888" i="6"/>
  <c r="Q888" i="6"/>
  <c r="P888" i="6"/>
  <c r="O888" i="6"/>
  <c r="N888" i="6"/>
  <c r="K888" i="6"/>
  <c r="J888" i="6"/>
  <c r="I888" i="6"/>
  <c r="H888" i="6"/>
  <c r="G888" i="6"/>
  <c r="F888" i="6"/>
  <c r="E888" i="6"/>
  <c r="D888" i="6"/>
  <c r="C888" i="6"/>
  <c r="B888" i="6"/>
  <c r="R887" i="6"/>
  <c r="Q887" i="6"/>
  <c r="P887" i="6"/>
  <c r="O887" i="6"/>
  <c r="N887" i="6"/>
  <c r="K887" i="6"/>
  <c r="J887" i="6"/>
  <c r="I887" i="6"/>
  <c r="H887" i="6"/>
  <c r="G887" i="6"/>
  <c r="F887" i="6"/>
  <c r="E887" i="6"/>
  <c r="D887" i="6"/>
  <c r="C887" i="6"/>
  <c r="B887" i="6"/>
  <c r="R886" i="6"/>
  <c r="Q886" i="6"/>
  <c r="P886" i="6"/>
  <c r="O886" i="6"/>
  <c r="N886" i="6"/>
  <c r="K886" i="6"/>
  <c r="J886" i="6"/>
  <c r="I886" i="6"/>
  <c r="H886" i="6"/>
  <c r="G886" i="6"/>
  <c r="F886" i="6"/>
  <c r="E886" i="6"/>
  <c r="D886" i="6"/>
  <c r="C886" i="6"/>
  <c r="B886" i="6"/>
  <c r="R885" i="6"/>
  <c r="Q885" i="6"/>
  <c r="P885" i="6"/>
  <c r="O885" i="6"/>
  <c r="N885" i="6"/>
  <c r="K885" i="6"/>
  <c r="J885" i="6"/>
  <c r="I885" i="6"/>
  <c r="H885" i="6"/>
  <c r="G885" i="6"/>
  <c r="F885" i="6"/>
  <c r="E885" i="6"/>
  <c r="D885" i="6"/>
  <c r="C885" i="6"/>
  <c r="B885" i="6"/>
  <c r="R884" i="6"/>
  <c r="Q884" i="6"/>
  <c r="P884" i="6"/>
  <c r="O884" i="6"/>
  <c r="N884" i="6"/>
  <c r="K884" i="6"/>
  <c r="J884" i="6"/>
  <c r="I884" i="6"/>
  <c r="H884" i="6"/>
  <c r="G884" i="6"/>
  <c r="F884" i="6"/>
  <c r="E884" i="6"/>
  <c r="D884" i="6"/>
  <c r="C884" i="6"/>
  <c r="B884" i="6"/>
  <c r="R883" i="6"/>
  <c r="Q883" i="6"/>
  <c r="P883" i="6"/>
  <c r="O883" i="6"/>
  <c r="N883" i="6"/>
  <c r="K883" i="6"/>
  <c r="J883" i="6"/>
  <c r="I883" i="6"/>
  <c r="H883" i="6"/>
  <c r="G883" i="6"/>
  <c r="F883" i="6"/>
  <c r="E883" i="6"/>
  <c r="D883" i="6"/>
  <c r="C883" i="6"/>
  <c r="B883" i="6"/>
  <c r="R882" i="6"/>
  <c r="Q882" i="6"/>
  <c r="P882" i="6"/>
  <c r="O882" i="6"/>
  <c r="N882" i="6"/>
  <c r="K882" i="6"/>
  <c r="J882" i="6"/>
  <c r="I882" i="6"/>
  <c r="H882" i="6"/>
  <c r="G882" i="6"/>
  <c r="F882" i="6"/>
  <c r="E882" i="6"/>
  <c r="D882" i="6"/>
  <c r="C882" i="6"/>
  <c r="B882" i="6"/>
  <c r="R881" i="6"/>
  <c r="Q881" i="6"/>
  <c r="P881" i="6"/>
  <c r="O881" i="6"/>
  <c r="N881" i="6"/>
  <c r="K881" i="6"/>
  <c r="J881" i="6"/>
  <c r="I881" i="6"/>
  <c r="H881" i="6"/>
  <c r="G881" i="6"/>
  <c r="F881" i="6"/>
  <c r="E881" i="6"/>
  <c r="D881" i="6"/>
  <c r="C881" i="6"/>
  <c r="B881" i="6"/>
  <c r="R880" i="6"/>
  <c r="Q880" i="6"/>
  <c r="P880" i="6"/>
  <c r="O880" i="6"/>
  <c r="N880" i="6"/>
  <c r="K880" i="6"/>
  <c r="J880" i="6"/>
  <c r="I880" i="6"/>
  <c r="H880" i="6"/>
  <c r="G880" i="6"/>
  <c r="F880" i="6"/>
  <c r="E880" i="6"/>
  <c r="D880" i="6"/>
  <c r="C880" i="6"/>
  <c r="B880" i="6"/>
  <c r="R879" i="6"/>
  <c r="Q879" i="6"/>
  <c r="P879" i="6"/>
  <c r="O879" i="6"/>
  <c r="N879" i="6"/>
  <c r="K879" i="6"/>
  <c r="J879" i="6"/>
  <c r="I879" i="6"/>
  <c r="H879" i="6"/>
  <c r="G879" i="6"/>
  <c r="F879" i="6"/>
  <c r="E879" i="6"/>
  <c r="D879" i="6"/>
  <c r="C879" i="6"/>
  <c r="B879" i="6"/>
  <c r="R878" i="6"/>
  <c r="Q878" i="6"/>
  <c r="P878" i="6"/>
  <c r="O878" i="6"/>
  <c r="N878" i="6"/>
  <c r="K878" i="6"/>
  <c r="J878" i="6"/>
  <c r="I878" i="6"/>
  <c r="H878" i="6"/>
  <c r="G878" i="6"/>
  <c r="F878" i="6"/>
  <c r="E878" i="6"/>
  <c r="D878" i="6"/>
  <c r="C878" i="6"/>
  <c r="B878" i="6"/>
  <c r="R877" i="6"/>
  <c r="Q877" i="6"/>
  <c r="P877" i="6"/>
  <c r="O877" i="6"/>
  <c r="N877" i="6"/>
  <c r="K877" i="6"/>
  <c r="J877" i="6"/>
  <c r="I877" i="6"/>
  <c r="H877" i="6"/>
  <c r="G877" i="6"/>
  <c r="F877" i="6"/>
  <c r="E877" i="6"/>
  <c r="D877" i="6"/>
  <c r="C877" i="6"/>
  <c r="B877" i="6"/>
  <c r="R876" i="6"/>
  <c r="Q876" i="6"/>
  <c r="P876" i="6"/>
  <c r="O876" i="6"/>
  <c r="N876" i="6"/>
  <c r="K876" i="6"/>
  <c r="J876" i="6"/>
  <c r="I876" i="6"/>
  <c r="H876" i="6"/>
  <c r="G876" i="6"/>
  <c r="F876" i="6"/>
  <c r="E876" i="6"/>
  <c r="D876" i="6"/>
  <c r="C876" i="6"/>
  <c r="B876" i="6"/>
  <c r="R875" i="6"/>
  <c r="Q875" i="6"/>
  <c r="P875" i="6"/>
  <c r="O875" i="6"/>
  <c r="N875" i="6"/>
  <c r="K875" i="6"/>
  <c r="J875" i="6"/>
  <c r="I875" i="6"/>
  <c r="H875" i="6"/>
  <c r="G875" i="6"/>
  <c r="F875" i="6"/>
  <c r="E875" i="6"/>
  <c r="D875" i="6"/>
  <c r="C875" i="6"/>
  <c r="B875" i="6"/>
  <c r="R874" i="6"/>
  <c r="Q874" i="6"/>
  <c r="P874" i="6"/>
  <c r="O874" i="6"/>
  <c r="N874" i="6"/>
  <c r="K874" i="6"/>
  <c r="J874" i="6"/>
  <c r="I874" i="6"/>
  <c r="H874" i="6"/>
  <c r="G874" i="6"/>
  <c r="F874" i="6"/>
  <c r="E874" i="6"/>
  <c r="D874" i="6"/>
  <c r="C874" i="6"/>
  <c r="B874" i="6"/>
  <c r="R873" i="6"/>
  <c r="Q873" i="6"/>
  <c r="P873" i="6"/>
  <c r="O873" i="6"/>
  <c r="N873" i="6"/>
  <c r="K873" i="6"/>
  <c r="J873" i="6"/>
  <c r="I873" i="6"/>
  <c r="H873" i="6"/>
  <c r="G873" i="6"/>
  <c r="F873" i="6"/>
  <c r="E873" i="6"/>
  <c r="D873" i="6"/>
  <c r="C873" i="6"/>
  <c r="B873" i="6"/>
  <c r="R872" i="6"/>
  <c r="Q872" i="6"/>
  <c r="P872" i="6"/>
  <c r="O872" i="6"/>
  <c r="N872" i="6"/>
  <c r="K872" i="6"/>
  <c r="J872" i="6"/>
  <c r="I872" i="6"/>
  <c r="H872" i="6"/>
  <c r="G872" i="6"/>
  <c r="F872" i="6"/>
  <c r="E872" i="6"/>
  <c r="D872" i="6"/>
  <c r="C872" i="6"/>
  <c r="B872" i="6"/>
  <c r="R871" i="6"/>
  <c r="Q871" i="6"/>
  <c r="P871" i="6"/>
  <c r="O871" i="6"/>
  <c r="N871" i="6"/>
  <c r="K871" i="6"/>
  <c r="J871" i="6"/>
  <c r="I871" i="6"/>
  <c r="H871" i="6"/>
  <c r="G871" i="6"/>
  <c r="F871" i="6"/>
  <c r="E871" i="6"/>
  <c r="D871" i="6"/>
  <c r="C871" i="6"/>
  <c r="B871" i="6"/>
  <c r="R870" i="6"/>
  <c r="Q870" i="6"/>
  <c r="P870" i="6"/>
  <c r="O870" i="6"/>
  <c r="N870" i="6"/>
  <c r="K870" i="6"/>
  <c r="J870" i="6"/>
  <c r="I870" i="6"/>
  <c r="H870" i="6"/>
  <c r="G870" i="6"/>
  <c r="F870" i="6"/>
  <c r="E870" i="6"/>
  <c r="D870" i="6"/>
  <c r="C870" i="6"/>
  <c r="B870" i="6"/>
  <c r="R869" i="6"/>
  <c r="Q869" i="6"/>
  <c r="P869" i="6"/>
  <c r="O869" i="6"/>
  <c r="N869" i="6"/>
  <c r="K869" i="6"/>
  <c r="J869" i="6"/>
  <c r="I869" i="6"/>
  <c r="H869" i="6"/>
  <c r="G869" i="6"/>
  <c r="F869" i="6"/>
  <c r="E869" i="6"/>
  <c r="D869" i="6"/>
  <c r="C869" i="6"/>
  <c r="B869" i="6"/>
  <c r="R868" i="6"/>
  <c r="Q868" i="6"/>
  <c r="P868" i="6"/>
  <c r="O868" i="6"/>
  <c r="N868" i="6"/>
  <c r="K868" i="6"/>
  <c r="J868" i="6"/>
  <c r="I868" i="6"/>
  <c r="H868" i="6"/>
  <c r="G868" i="6"/>
  <c r="F868" i="6"/>
  <c r="E868" i="6"/>
  <c r="D868" i="6"/>
  <c r="C868" i="6"/>
  <c r="B868" i="6"/>
  <c r="R867" i="6"/>
  <c r="Q867" i="6"/>
  <c r="P867" i="6"/>
  <c r="O867" i="6"/>
  <c r="N867" i="6"/>
  <c r="K867" i="6"/>
  <c r="J867" i="6"/>
  <c r="I867" i="6"/>
  <c r="H867" i="6"/>
  <c r="G867" i="6"/>
  <c r="F867" i="6"/>
  <c r="E867" i="6"/>
  <c r="D867" i="6"/>
  <c r="C867" i="6"/>
  <c r="B867" i="6"/>
  <c r="R866" i="6"/>
  <c r="Q866" i="6"/>
  <c r="P866" i="6"/>
  <c r="O866" i="6"/>
  <c r="N866" i="6"/>
  <c r="K866" i="6"/>
  <c r="J866" i="6"/>
  <c r="I866" i="6"/>
  <c r="H866" i="6"/>
  <c r="G866" i="6"/>
  <c r="F866" i="6"/>
  <c r="E866" i="6"/>
  <c r="D866" i="6"/>
  <c r="C866" i="6"/>
  <c r="B866" i="6"/>
  <c r="R865" i="6"/>
  <c r="Q865" i="6"/>
  <c r="P865" i="6"/>
  <c r="O865" i="6"/>
  <c r="N865" i="6"/>
  <c r="K865" i="6"/>
  <c r="J865" i="6"/>
  <c r="I865" i="6"/>
  <c r="H865" i="6"/>
  <c r="G865" i="6"/>
  <c r="F865" i="6"/>
  <c r="E865" i="6"/>
  <c r="D865" i="6"/>
  <c r="C865" i="6"/>
  <c r="B865" i="6"/>
  <c r="R864" i="6"/>
  <c r="Q864" i="6"/>
  <c r="P864" i="6"/>
  <c r="O864" i="6"/>
  <c r="N864" i="6"/>
  <c r="K864" i="6"/>
  <c r="J864" i="6"/>
  <c r="I864" i="6"/>
  <c r="H864" i="6"/>
  <c r="G864" i="6"/>
  <c r="F864" i="6"/>
  <c r="E864" i="6"/>
  <c r="D864" i="6"/>
  <c r="C864" i="6"/>
  <c r="B864" i="6"/>
  <c r="R863" i="6"/>
  <c r="Q863" i="6"/>
  <c r="P863" i="6"/>
  <c r="O863" i="6"/>
  <c r="N863" i="6"/>
  <c r="K863" i="6"/>
  <c r="J863" i="6"/>
  <c r="I863" i="6"/>
  <c r="H863" i="6"/>
  <c r="G863" i="6"/>
  <c r="F863" i="6"/>
  <c r="E863" i="6"/>
  <c r="D863" i="6"/>
  <c r="C863" i="6"/>
  <c r="B863" i="6"/>
  <c r="R862" i="6"/>
  <c r="Q862" i="6"/>
  <c r="P862" i="6"/>
  <c r="O862" i="6"/>
  <c r="N862" i="6"/>
  <c r="K862" i="6"/>
  <c r="J862" i="6"/>
  <c r="I862" i="6"/>
  <c r="H862" i="6"/>
  <c r="G862" i="6"/>
  <c r="F862" i="6"/>
  <c r="E862" i="6"/>
  <c r="D862" i="6"/>
  <c r="C862" i="6"/>
  <c r="B862" i="6"/>
  <c r="R861" i="6"/>
  <c r="Q861" i="6"/>
  <c r="P861" i="6"/>
  <c r="O861" i="6"/>
  <c r="N861" i="6"/>
  <c r="K861" i="6"/>
  <c r="J861" i="6"/>
  <c r="I861" i="6"/>
  <c r="H861" i="6"/>
  <c r="G861" i="6"/>
  <c r="F861" i="6"/>
  <c r="E861" i="6"/>
  <c r="D861" i="6"/>
  <c r="C861" i="6"/>
  <c r="B861" i="6"/>
  <c r="R860" i="6"/>
  <c r="Q860" i="6"/>
  <c r="P860" i="6"/>
  <c r="O860" i="6"/>
  <c r="N860" i="6"/>
  <c r="K860" i="6"/>
  <c r="J860" i="6"/>
  <c r="I860" i="6"/>
  <c r="H860" i="6"/>
  <c r="G860" i="6"/>
  <c r="F860" i="6"/>
  <c r="E860" i="6"/>
  <c r="D860" i="6"/>
  <c r="C860" i="6"/>
  <c r="B860" i="6"/>
  <c r="R859" i="6"/>
  <c r="Q859" i="6"/>
  <c r="P859" i="6"/>
  <c r="O859" i="6"/>
  <c r="N859" i="6"/>
  <c r="K859" i="6"/>
  <c r="J859" i="6"/>
  <c r="I859" i="6"/>
  <c r="H859" i="6"/>
  <c r="G859" i="6"/>
  <c r="F859" i="6"/>
  <c r="E859" i="6"/>
  <c r="D859" i="6"/>
  <c r="C859" i="6"/>
  <c r="B859" i="6"/>
  <c r="R858" i="6"/>
  <c r="Q858" i="6"/>
  <c r="P858" i="6"/>
  <c r="O858" i="6"/>
  <c r="N858" i="6"/>
  <c r="K858" i="6"/>
  <c r="J858" i="6"/>
  <c r="I858" i="6"/>
  <c r="H858" i="6"/>
  <c r="G858" i="6"/>
  <c r="F858" i="6"/>
  <c r="E858" i="6"/>
  <c r="D858" i="6"/>
  <c r="C858" i="6"/>
  <c r="B858" i="6"/>
  <c r="R857" i="6"/>
  <c r="Q857" i="6"/>
  <c r="P857" i="6"/>
  <c r="O857" i="6"/>
  <c r="N857" i="6"/>
  <c r="K857" i="6"/>
  <c r="J857" i="6"/>
  <c r="I857" i="6"/>
  <c r="H857" i="6"/>
  <c r="G857" i="6"/>
  <c r="F857" i="6"/>
  <c r="E857" i="6"/>
  <c r="D857" i="6"/>
  <c r="C857" i="6"/>
  <c r="B857" i="6"/>
  <c r="R856" i="6"/>
  <c r="Q856" i="6"/>
  <c r="P856" i="6"/>
  <c r="O856" i="6"/>
  <c r="N856" i="6"/>
  <c r="K856" i="6"/>
  <c r="J856" i="6"/>
  <c r="I856" i="6"/>
  <c r="H856" i="6"/>
  <c r="G856" i="6"/>
  <c r="F856" i="6"/>
  <c r="E856" i="6"/>
  <c r="D856" i="6"/>
  <c r="C856" i="6"/>
  <c r="B856" i="6"/>
  <c r="R855" i="6"/>
  <c r="Q855" i="6"/>
  <c r="P855" i="6"/>
  <c r="O855" i="6"/>
  <c r="N855" i="6"/>
  <c r="K855" i="6"/>
  <c r="J855" i="6"/>
  <c r="I855" i="6"/>
  <c r="H855" i="6"/>
  <c r="G855" i="6"/>
  <c r="F855" i="6"/>
  <c r="E855" i="6"/>
  <c r="D855" i="6"/>
  <c r="C855" i="6"/>
  <c r="B855" i="6"/>
  <c r="R854" i="6"/>
  <c r="Q854" i="6"/>
  <c r="P854" i="6"/>
  <c r="O854" i="6"/>
  <c r="N854" i="6"/>
  <c r="K854" i="6"/>
  <c r="J854" i="6"/>
  <c r="I854" i="6"/>
  <c r="H854" i="6"/>
  <c r="G854" i="6"/>
  <c r="F854" i="6"/>
  <c r="E854" i="6"/>
  <c r="D854" i="6"/>
  <c r="C854" i="6"/>
  <c r="B854" i="6"/>
  <c r="R853" i="6"/>
  <c r="Q853" i="6"/>
  <c r="P853" i="6"/>
  <c r="O853" i="6"/>
  <c r="N853" i="6"/>
  <c r="K853" i="6"/>
  <c r="J853" i="6"/>
  <c r="I853" i="6"/>
  <c r="H853" i="6"/>
  <c r="G853" i="6"/>
  <c r="F853" i="6"/>
  <c r="E853" i="6"/>
  <c r="D853" i="6"/>
  <c r="C853" i="6"/>
  <c r="B853" i="6"/>
  <c r="R852" i="6"/>
  <c r="Q852" i="6"/>
  <c r="P852" i="6"/>
  <c r="O852" i="6"/>
  <c r="N852" i="6"/>
  <c r="K852" i="6"/>
  <c r="J852" i="6"/>
  <c r="I852" i="6"/>
  <c r="H852" i="6"/>
  <c r="G852" i="6"/>
  <c r="F852" i="6"/>
  <c r="E852" i="6"/>
  <c r="D852" i="6"/>
  <c r="C852" i="6"/>
  <c r="B852" i="6"/>
  <c r="R851" i="6"/>
  <c r="Q851" i="6"/>
  <c r="P851" i="6"/>
  <c r="O851" i="6"/>
  <c r="N851" i="6"/>
  <c r="K851" i="6"/>
  <c r="J851" i="6"/>
  <c r="I851" i="6"/>
  <c r="H851" i="6"/>
  <c r="G851" i="6"/>
  <c r="F851" i="6"/>
  <c r="E851" i="6"/>
  <c r="D851" i="6"/>
  <c r="C851" i="6"/>
  <c r="B851" i="6"/>
  <c r="R850" i="6"/>
  <c r="Q850" i="6"/>
  <c r="P850" i="6"/>
  <c r="O850" i="6"/>
  <c r="N850" i="6"/>
  <c r="K850" i="6"/>
  <c r="J850" i="6"/>
  <c r="I850" i="6"/>
  <c r="H850" i="6"/>
  <c r="G850" i="6"/>
  <c r="F850" i="6"/>
  <c r="E850" i="6"/>
  <c r="D850" i="6"/>
  <c r="C850" i="6"/>
  <c r="B850" i="6"/>
  <c r="R849" i="6"/>
  <c r="Q849" i="6"/>
  <c r="P849" i="6"/>
  <c r="O849" i="6"/>
  <c r="N849" i="6"/>
  <c r="K849" i="6"/>
  <c r="J849" i="6"/>
  <c r="I849" i="6"/>
  <c r="H849" i="6"/>
  <c r="G849" i="6"/>
  <c r="F849" i="6"/>
  <c r="E849" i="6"/>
  <c r="D849" i="6"/>
  <c r="C849" i="6"/>
  <c r="B849" i="6"/>
  <c r="R848" i="6"/>
  <c r="Q848" i="6"/>
  <c r="P848" i="6"/>
  <c r="O848" i="6"/>
  <c r="N848" i="6"/>
  <c r="K848" i="6"/>
  <c r="J848" i="6"/>
  <c r="I848" i="6"/>
  <c r="H848" i="6"/>
  <c r="G848" i="6"/>
  <c r="F848" i="6"/>
  <c r="E848" i="6"/>
  <c r="D848" i="6"/>
  <c r="C848" i="6"/>
  <c r="B848" i="6"/>
  <c r="R847" i="6"/>
  <c r="Q847" i="6"/>
  <c r="P847" i="6"/>
  <c r="O847" i="6"/>
  <c r="N847" i="6"/>
  <c r="K847" i="6"/>
  <c r="J847" i="6"/>
  <c r="I847" i="6"/>
  <c r="H847" i="6"/>
  <c r="G847" i="6"/>
  <c r="F847" i="6"/>
  <c r="E847" i="6"/>
  <c r="D847" i="6"/>
  <c r="C847" i="6"/>
  <c r="B847" i="6"/>
  <c r="R846" i="6"/>
  <c r="Q846" i="6"/>
  <c r="P846" i="6"/>
  <c r="O846" i="6"/>
  <c r="N846" i="6"/>
  <c r="K846" i="6"/>
  <c r="J846" i="6"/>
  <c r="I846" i="6"/>
  <c r="H846" i="6"/>
  <c r="G846" i="6"/>
  <c r="F846" i="6"/>
  <c r="E846" i="6"/>
  <c r="D846" i="6"/>
  <c r="C846" i="6"/>
  <c r="B846" i="6"/>
  <c r="R845" i="6"/>
  <c r="Q845" i="6"/>
  <c r="P845" i="6"/>
  <c r="O845" i="6"/>
  <c r="N845" i="6"/>
  <c r="K845" i="6"/>
  <c r="J845" i="6"/>
  <c r="I845" i="6"/>
  <c r="H845" i="6"/>
  <c r="G845" i="6"/>
  <c r="F845" i="6"/>
  <c r="E845" i="6"/>
  <c r="D845" i="6"/>
  <c r="C845" i="6"/>
  <c r="B845" i="6"/>
  <c r="R844" i="6"/>
  <c r="Q844" i="6"/>
  <c r="P844" i="6"/>
  <c r="O844" i="6"/>
  <c r="N844" i="6"/>
  <c r="K844" i="6"/>
  <c r="J844" i="6"/>
  <c r="I844" i="6"/>
  <c r="H844" i="6"/>
  <c r="G844" i="6"/>
  <c r="F844" i="6"/>
  <c r="E844" i="6"/>
  <c r="D844" i="6"/>
  <c r="C844" i="6"/>
  <c r="B844" i="6"/>
  <c r="R843" i="6"/>
  <c r="Q843" i="6"/>
  <c r="P843" i="6"/>
  <c r="O843" i="6"/>
  <c r="N843" i="6"/>
  <c r="K843" i="6"/>
  <c r="J843" i="6"/>
  <c r="I843" i="6"/>
  <c r="H843" i="6"/>
  <c r="G843" i="6"/>
  <c r="F843" i="6"/>
  <c r="E843" i="6"/>
  <c r="D843" i="6"/>
  <c r="C843" i="6"/>
  <c r="B843" i="6"/>
  <c r="R842" i="6"/>
  <c r="Q842" i="6"/>
  <c r="P842" i="6"/>
  <c r="O842" i="6"/>
  <c r="N842" i="6"/>
  <c r="K842" i="6"/>
  <c r="J842" i="6"/>
  <c r="I842" i="6"/>
  <c r="H842" i="6"/>
  <c r="G842" i="6"/>
  <c r="F842" i="6"/>
  <c r="E842" i="6"/>
  <c r="D842" i="6"/>
  <c r="C842" i="6"/>
  <c r="B842" i="6"/>
  <c r="R841" i="6"/>
  <c r="Q841" i="6"/>
  <c r="P841" i="6"/>
  <c r="O841" i="6"/>
  <c r="N841" i="6"/>
  <c r="K841" i="6"/>
  <c r="J841" i="6"/>
  <c r="I841" i="6"/>
  <c r="H841" i="6"/>
  <c r="G841" i="6"/>
  <c r="F841" i="6"/>
  <c r="E841" i="6"/>
  <c r="D841" i="6"/>
  <c r="C841" i="6"/>
  <c r="B841" i="6"/>
  <c r="R840" i="6"/>
  <c r="Q840" i="6"/>
  <c r="P840" i="6"/>
  <c r="O840" i="6"/>
  <c r="N840" i="6"/>
  <c r="K840" i="6"/>
  <c r="J840" i="6"/>
  <c r="I840" i="6"/>
  <c r="H840" i="6"/>
  <c r="G840" i="6"/>
  <c r="F840" i="6"/>
  <c r="E840" i="6"/>
  <c r="D840" i="6"/>
  <c r="C840" i="6"/>
  <c r="B840" i="6"/>
  <c r="R839" i="6"/>
  <c r="Q839" i="6"/>
  <c r="P839" i="6"/>
  <c r="O839" i="6"/>
  <c r="N839" i="6"/>
  <c r="K839" i="6"/>
  <c r="J839" i="6"/>
  <c r="I839" i="6"/>
  <c r="H839" i="6"/>
  <c r="G839" i="6"/>
  <c r="F839" i="6"/>
  <c r="E839" i="6"/>
  <c r="D839" i="6"/>
  <c r="C839" i="6"/>
  <c r="B839" i="6"/>
  <c r="R838" i="6"/>
  <c r="Q838" i="6"/>
  <c r="P838" i="6"/>
  <c r="O838" i="6"/>
  <c r="N838" i="6"/>
  <c r="K838" i="6"/>
  <c r="J838" i="6"/>
  <c r="I838" i="6"/>
  <c r="H838" i="6"/>
  <c r="G838" i="6"/>
  <c r="F838" i="6"/>
  <c r="E838" i="6"/>
  <c r="D838" i="6"/>
  <c r="C838" i="6"/>
  <c r="B838" i="6"/>
  <c r="R837" i="6"/>
  <c r="Q837" i="6"/>
  <c r="P837" i="6"/>
  <c r="O837" i="6"/>
  <c r="N837" i="6"/>
  <c r="K837" i="6"/>
  <c r="J837" i="6"/>
  <c r="I837" i="6"/>
  <c r="H837" i="6"/>
  <c r="G837" i="6"/>
  <c r="F837" i="6"/>
  <c r="E837" i="6"/>
  <c r="D837" i="6"/>
  <c r="C837" i="6"/>
  <c r="B837" i="6"/>
  <c r="R836" i="6"/>
  <c r="Q836" i="6"/>
  <c r="P836" i="6"/>
  <c r="O836" i="6"/>
  <c r="N836" i="6"/>
  <c r="K836" i="6"/>
  <c r="J836" i="6"/>
  <c r="I836" i="6"/>
  <c r="H836" i="6"/>
  <c r="G836" i="6"/>
  <c r="F836" i="6"/>
  <c r="E836" i="6"/>
  <c r="D836" i="6"/>
  <c r="C836" i="6"/>
  <c r="B836" i="6"/>
  <c r="R835" i="6"/>
  <c r="Q835" i="6"/>
  <c r="P835" i="6"/>
  <c r="O835" i="6"/>
  <c r="N835" i="6"/>
  <c r="K835" i="6"/>
  <c r="J835" i="6"/>
  <c r="I835" i="6"/>
  <c r="H835" i="6"/>
  <c r="G835" i="6"/>
  <c r="F835" i="6"/>
  <c r="E835" i="6"/>
  <c r="D835" i="6"/>
  <c r="C835" i="6"/>
  <c r="B835" i="6"/>
  <c r="R834" i="6"/>
  <c r="Q834" i="6"/>
  <c r="P834" i="6"/>
  <c r="O834" i="6"/>
  <c r="N834" i="6"/>
  <c r="K834" i="6"/>
  <c r="J834" i="6"/>
  <c r="I834" i="6"/>
  <c r="H834" i="6"/>
  <c r="G834" i="6"/>
  <c r="F834" i="6"/>
  <c r="E834" i="6"/>
  <c r="D834" i="6"/>
  <c r="C834" i="6"/>
  <c r="B834" i="6"/>
  <c r="R833" i="6"/>
  <c r="Q833" i="6"/>
  <c r="P833" i="6"/>
  <c r="O833" i="6"/>
  <c r="N833" i="6"/>
  <c r="K833" i="6"/>
  <c r="J833" i="6"/>
  <c r="I833" i="6"/>
  <c r="H833" i="6"/>
  <c r="G833" i="6"/>
  <c r="F833" i="6"/>
  <c r="E833" i="6"/>
  <c r="D833" i="6"/>
  <c r="C833" i="6"/>
  <c r="B833" i="6"/>
  <c r="R832" i="6"/>
  <c r="Q832" i="6"/>
  <c r="P832" i="6"/>
  <c r="O832" i="6"/>
  <c r="N832" i="6"/>
  <c r="K832" i="6"/>
  <c r="J832" i="6"/>
  <c r="I832" i="6"/>
  <c r="H832" i="6"/>
  <c r="G832" i="6"/>
  <c r="F832" i="6"/>
  <c r="E832" i="6"/>
  <c r="D832" i="6"/>
  <c r="C832" i="6"/>
  <c r="B832" i="6"/>
  <c r="R831" i="6"/>
  <c r="Q831" i="6"/>
  <c r="P831" i="6"/>
  <c r="O831" i="6"/>
  <c r="N831" i="6"/>
  <c r="K831" i="6"/>
  <c r="J831" i="6"/>
  <c r="I831" i="6"/>
  <c r="H831" i="6"/>
  <c r="G831" i="6"/>
  <c r="F831" i="6"/>
  <c r="E831" i="6"/>
  <c r="D831" i="6"/>
  <c r="C831" i="6"/>
  <c r="B831" i="6"/>
  <c r="R830" i="6"/>
  <c r="Q830" i="6"/>
  <c r="P830" i="6"/>
  <c r="O830" i="6"/>
  <c r="N830" i="6"/>
  <c r="K830" i="6"/>
  <c r="J830" i="6"/>
  <c r="I830" i="6"/>
  <c r="H830" i="6"/>
  <c r="G830" i="6"/>
  <c r="F830" i="6"/>
  <c r="E830" i="6"/>
  <c r="D830" i="6"/>
  <c r="C830" i="6"/>
  <c r="B830" i="6"/>
  <c r="R829" i="6"/>
  <c r="Q829" i="6"/>
  <c r="P829" i="6"/>
  <c r="O829" i="6"/>
  <c r="N829" i="6"/>
  <c r="K829" i="6"/>
  <c r="J829" i="6"/>
  <c r="I829" i="6"/>
  <c r="H829" i="6"/>
  <c r="G829" i="6"/>
  <c r="F829" i="6"/>
  <c r="E829" i="6"/>
  <c r="D829" i="6"/>
  <c r="C829" i="6"/>
  <c r="B829" i="6"/>
  <c r="R828" i="6"/>
  <c r="Q828" i="6"/>
  <c r="P828" i="6"/>
  <c r="O828" i="6"/>
  <c r="N828" i="6"/>
  <c r="K828" i="6"/>
  <c r="J828" i="6"/>
  <c r="I828" i="6"/>
  <c r="H828" i="6"/>
  <c r="G828" i="6"/>
  <c r="F828" i="6"/>
  <c r="E828" i="6"/>
  <c r="D828" i="6"/>
  <c r="C828" i="6"/>
  <c r="B828" i="6"/>
  <c r="R827" i="6"/>
  <c r="Q827" i="6"/>
  <c r="P827" i="6"/>
  <c r="O827" i="6"/>
  <c r="N827" i="6"/>
  <c r="K827" i="6"/>
  <c r="J827" i="6"/>
  <c r="I827" i="6"/>
  <c r="H827" i="6"/>
  <c r="G827" i="6"/>
  <c r="F827" i="6"/>
  <c r="E827" i="6"/>
  <c r="D827" i="6"/>
  <c r="C827" i="6"/>
  <c r="B827" i="6"/>
  <c r="R826" i="6"/>
  <c r="Q826" i="6"/>
  <c r="P826" i="6"/>
  <c r="O826" i="6"/>
  <c r="N826" i="6"/>
  <c r="K826" i="6"/>
  <c r="J826" i="6"/>
  <c r="I826" i="6"/>
  <c r="H826" i="6"/>
  <c r="G826" i="6"/>
  <c r="F826" i="6"/>
  <c r="E826" i="6"/>
  <c r="D826" i="6"/>
  <c r="C826" i="6"/>
  <c r="B826" i="6"/>
  <c r="R825" i="6"/>
  <c r="Q825" i="6"/>
  <c r="P825" i="6"/>
  <c r="O825" i="6"/>
  <c r="N825" i="6"/>
  <c r="K825" i="6"/>
  <c r="J825" i="6"/>
  <c r="I825" i="6"/>
  <c r="H825" i="6"/>
  <c r="G825" i="6"/>
  <c r="F825" i="6"/>
  <c r="E825" i="6"/>
  <c r="D825" i="6"/>
  <c r="C825" i="6"/>
  <c r="B825" i="6"/>
  <c r="R824" i="6"/>
  <c r="Q824" i="6"/>
  <c r="P824" i="6"/>
  <c r="O824" i="6"/>
  <c r="N824" i="6"/>
  <c r="K824" i="6"/>
  <c r="J824" i="6"/>
  <c r="I824" i="6"/>
  <c r="H824" i="6"/>
  <c r="G824" i="6"/>
  <c r="F824" i="6"/>
  <c r="E824" i="6"/>
  <c r="D824" i="6"/>
  <c r="C824" i="6"/>
  <c r="B824" i="6"/>
  <c r="R823" i="6"/>
  <c r="Q823" i="6"/>
  <c r="P823" i="6"/>
  <c r="O823" i="6"/>
  <c r="N823" i="6"/>
  <c r="K823" i="6"/>
  <c r="J823" i="6"/>
  <c r="I823" i="6"/>
  <c r="H823" i="6"/>
  <c r="G823" i="6"/>
  <c r="F823" i="6"/>
  <c r="E823" i="6"/>
  <c r="D823" i="6"/>
  <c r="C823" i="6"/>
  <c r="B823" i="6"/>
  <c r="R822" i="6"/>
  <c r="Q822" i="6"/>
  <c r="P822" i="6"/>
  <c r="O822" i="6"/>
  <c r="N822" i="6"/>
  <c r="K822" i="6"/>
  <c r="J822" i="6"/>
  <c r="I822" i="6"/>
  <c r="H822" i="6"/>
  <c r="G822" i="6"/>
  <c r="F822" i="6"/>
  <c r="E822" i="6"/>
  <c r="D822" i="6"/>
  <c r="C822" i="6"/>
  <c r="B822" i="6"/>
  <c r="R821" i="6"/>
  <c r="Q821" i="6"/>
  <c r="P821" i="6"/>
  <c r="O821" i="6"/>
  <c r="N821" i="6"/>
  <c r="K821" i="6"/>
  <c r="J821" i="6"/>
  <c r="I821" i="6"/>
  <c r="H821" i="6"/>
  <c r="G821" i="6"/>
  <c r="F821" i="6"/>
  <c r="E821" i="6"/>
  <c r="D821" i="6"/>
  <c r="C821" i="6"/>
  <c r="B821" i="6"/>
  <c r="R820" i="6"/>
  <c r="Q820" i="6"/>
  <c r="P820" i="6"/>
  <c r="O820" i="6"/>
  <c r="N820" i="6"/>
  <c r="K820" i="6"/>
  <c r="J820" i="6"/>
  <c r="I820" i="6"/>
  <c r="H820" i="6"/>
  <c r="G820" i="6"/>
  <c r="F820" i="6"/>
  <c r="E820" i="6"/>
  <c r="D820" i="6"/>
  <c r="C820" i="6"/>
  <c r="B820" i="6"/>
  <c r="R819" i="6"/>
  <c r="Q819" i="6"/>
  <c r="P819" i="6"/>
  <c r="O819" i="6"/>
  <c r="N819" i="6"/>
  <c r="K819" i="6"/>
  <c r="J819" i="6"/>
  <c r="I819" i="6"/>
  <c r="H819" i="6"/>
  <c r="G819" i="6"/>
  <c r="F819" i="6"/>
  <c r="E819" i="6"/>
  <c r="D819" i="6"/>
  <c r="C819" i="6"/>
  <c r="B819" i="6"/>
  <c r="R818" i="6"/>
  <c r="Q818" i="6"/>
  <c r="P818" i="6"/>
  <c r="O818" i="6"/>
  <c r="N818" i="6"/>
  <c r="K818" i="6"/>
  <c r="J818" i="6"/>
  <c r="I818" i="6"/>
  <c r="H818" i="6"/>
  <c r="G818" i="6"/>
  <c r="F818" i="6"/>
  <c r="E818" i="6"/>
  <c r="D818" i="6"/>
  <c r="C818" i="6"/>
  <c r="B818" i="6"/>
  <c r="R817" i="6"/>
  <c r="Q817" i="6"/>
  <c r="P817" i="6"/>
  <c r="O817" i="6"/>
  <c r="N817" i="6"/>
  <c r="K817" i="6"/>
  <c r="J817" i="6"/>
  <c r="I817" i="6"/>
  <c r="H817" i="6"/>
  <c r="G817" i="6"/>
  <c r="F817" i="6"/>
  <c r="E817" i="6"/>
  <c r="D817" i="6"/>
  <c r="C817" i="6"/>
  <c r="B817" i="6"/>
  <c r="R816" i="6"/>
  <c r="Q816" i="6"/>
  <c r="P816" i="6"/>
  <c r="O816" i="6"/>
  <c r="N816" i="6"/>
  <c r="K816" i="6"/>
  <c r="J816" i="6"/>
  <c r="I816" i="6"/>
  <c r="H816" i="6"/>
  <c r="G816" i="6"/>
  <c r="F816" i="6"/>
  <c r="E816" i="6"/>
  <c r="D816" i="6"/>
  <c r="C816" i="6"/>
  <c r="B816" i="6"/>
  <c r="R815" i="6"/>
  <c r="Q815" i="6"/>
  <c r="P815" i="6"/>
  <c r="O815" i="6"/>
  <c r="N815" i="6"/>
  <c r="K815" i="6"/>
  <c r="J815" i="6"/>
  <c r="I815" i="6"/>
  <c r="H815" i="6"/>
  <c r="G815" i="6"/>
  <c r="F815" i="6"/>
  <c r="E815" i="6"/>
  <c r="D815" i="6"/>
  <c r="C815" i="6"/>
  <c r="B815" i="6"/>
  <c r="R814" i="6"/>
  <c r="Q814" i="6"/>
  <c r="P814" i="6"/>
  <c r="O814" i="6"/>
  <c r="N814" i="6"/>
  <c r="K814" i="6"/>
  <c r="J814" i="6"/>
  <c r="I814" i="6"/>
  <c r="H814" i="6"/>
  <c r="G814" i="6"/>
  <c r="F814" i="6"/>
  <c r="E814" i="6"/>
  <c r="D814" i="6"/>
  <c r="C814" i="6"/>
  <c r="B814" i="6"/>
  <c r="R813" i="6"/>
  <c r="Q813" i="6"/>
  <c r="P813" i="6"/>
  <c r="O813" i="6"/>
  <c r="N813" i="6"/>
  <c r="K813" i="6"/>
  <c r="J813" i="6"/>
  <c r="I813" i="6"/>
  <c r="H813" i="6"/>
  <c r="G813" i="6"/>
  <c r="F813" i="6"/>
  <c r="E813" i="6"/>
  <c r="D813" i="6"/>
  <c r="C813" i="6"/>
  <c r="B813" i="6"/>
  <c r="R812" i="6"/>
  <c r="Q812" i="6"/>
  <c r="P812" i="6"/>
  <c r="O812" i="6"/>
  <c r="N812" i="6"/>
  <c r="K812" i="6"/>
  <c r="J812" i="6"/>
  <c r="I812" i="6"/>
  <c r="H812" i="6"/>
  <c r="G812" i="6"/>
  <c r="F812" i="6"/>
  <c r="E812" i="6"/>
  <c r="D812" i="6"/>
  <c r="C812" i="6"/>
  <c r="B812" i="6"/>
  <c r="R811" i="6"/>
  <c r="Q811" i="6"/>
  <c r="P811" i="6"/>
  <c r="O811" i="6"/>
  <c r="N811" i="6"/>
  <c r="K811" i="6"/>
  <c r="J811" i="6"/>
  <c r="I811" i="6"/>
  <c r="H811" i="6"/>
  <c r="G811" i="6"/>
  <c r="F811" i="6"/>
  <c r="E811" i="6"/>
  <c r="D811" i="6"/>
  <c r="C811" i="6"/>
  <c r="B811" i="6"/>
  <c r="R810" i="6"/>
  <c r="Q810" i="6"/>
  <c r="P810" i="6"/>
  <c r="O810" i="6"/>
  <c r="N810" i="6"/>
  <c r="K810" i="6"/>
  <c r="J810" i="6"/>
  <c r="I810" i="6"/>
  <c r="H810" i="6"/>
  <c r="G810" i="6"/>
  <c r="F810" i="6"/>
  <c r="E810" i="6"/>
  <c r="D810" i="6"/>
  <c r="C810" i="6"/>
  <c r="B810" i="6"/>
  <c r="R809" i="6"/>
  <c r="Q809" i="6"/>
  <c r="P809" i="6"/>
  <c r="O809" i="6"/>
  <c r="N809" i="6"/>
  <c r="K809" i="6"/>
  <c r="J809" i="6"/>
  <c r="I809" i="6"/>
  <c r="H809" i="6"/>
  <c r="G809" i="6"/>
  <c r="F809" i="6"/>
  <c r="E809" i="6"/>
  <c r="D809" i="6"/>
  <c r="C809" i="6"/>
  <c r="B809" i="6"/>
  <c r="R808" i="6"/>
  <c r="Q808" i="6"/>
  <c r="P808" i="6"/>
  <c r="O808" i="6"/>
  <c r="N808" i="6"/>
  <c r="K808" i="6"/>
  <c r="J808" i="6"/>
  <c r="I808" i="6"/>
  <c r="H808" i="6"/>
  <c r="G808" i="6"/>
  <c r="F808" i="6"/>
  <c r="E808" i="6"/>
  <c r="D808" i="6"/>
  <c r="C808" i="6"/>
  <c r="B808" i="6"/>
  <c r="R807" i="6"/>
  <c r="Q807" i="6"/>
  <c r="P807" i="6"/>
  <c r="O807" i="6"/>
  <c r="N807" i="6"/>
  <c r="K807" i="6"/>
  <c r="J807" i="6"/>
  <c r="I807" i="6"/>
  <c r="H807" i="6"/>
  <c r="G807" i="6"/>
  <c r="F807" i="6"/>
  <c r="E807" i="6"/>
  <c r="D807" i="6"/>
  <c r="C807" i="6"/>
  <c r="B807" i="6"/>
  <c r="R806" i="6"/>
  <c r="Q806" i="6"/>
  <c r="P806" i="6"/>
  <c r="O806" i="6"/>
  <c r="N806" i="6"/>
  <c r="K806" i="6"/>
  <c r="J806" i="6"/>
  <c r="I806" i="6"/>
  <c r="H806" i="6"/>
  <c r="G806" i="6"/>
  <c r="F806" i="6"/>
  <c r="E806" i="6"/>
  <c r="D806" i="6"/>
  <c r="C806" i="6"/>
  <c r="B806" i="6"/>
  <c r="R805" i="6"/>
  <c r="Q805" i="6"/>
  <c r="P805" i="6"/>
  <c r="O805" i="6"/>
  <c r="N805" i="6"/>
  <c r="K805" i="6"/>
  <c r="J805" i="6"/>
  <c r="I805" i="6"/>
  <c r="H805" i="6"/>
  <c r="G805" i="6"/>
  <c r="F805" i="6"/>
  <c r="E805" i="6"/>
  <c r="D805" i="6"/>
  <c r="C805" i="6"/>
  <c r="B805" i="6"/>
  <c r="R804" i="6"/>
  <c r="Q804" i="6"/>
  <c r="P804" i="6"/>
  <c r="O804" i="6"/>
  <c r="N804" i="6"/>
  <c r="K804" i="6"/>
  <c r="J804" i="6"/>
  <c r="I804" i="6"/>
  <c r="H804" i="6"/>
  <c r="G804" i="6"/>
  <c r="F804" i="6"/>
  <c r="E804" i="6"/>
  <c r="D804" i="6"/>
  <c r="C804" i="6"/>
  <c r="B804" i="6"/>
  <c r="R803" i="6"/>
  <c r="Q803" i="6"/>
  <c r="P803" i="6"/>
  <c r="O803" i="6"/>
  <c r="N803" i="6"/>
  <c r="K803" i="6"/>
  <c r="J803" i="6"/>
  <c r="I803" i="6"/>
  <c r="H803" i="6"/>
  <c r="G803" i="6"/>
  <c r="F803" i="6"/>
  <c r="E803" i="6"/>
  <c r="D803" i="6"/>
  <c r="C803" i="6"/>
  <c r="B803" i="6"/>
  <c r="R802" i="6"/>
  <c r="Q802" i="6"/>
  <c r="P802" i="6"/>
  <c r="O802" i="6"/>
  <c r="N802" i="6"/>
  <c r="K802" i="6"/>
  <c r="J802" i="6"/>
  <c r="I802" i="6"/>
  <c r="H802" i="6"/>
  <c r="G802" i="6"/>
  <c r="F802" i="6"/>
  <c r="E802" i="6"/>
  <c r="D802" i="6"/>
  <c r="C802" i="6"/>
  <c r="B802" i="6"/>
  <c r="R801" i="6"/>
  <c r="Q801" i="6"/>
  <c r="P801" i="6"/>
  <c r="O801" i="6"/>
  <c r="N801" i="6"/>
  <c r="K801" i="6"/>
  <c r="J801" i="6"/>
  <c r="I801" i="6"/>
  <c r="H801" i="6"/>
  <c r="G801" i="6"/>
  <c r="F801" i="6"/>
  <c r="E801" i="6"/>
  <c r="D801" i="6"/>
  <c r="C801" i="6"/>
  <c r="B801" i="6"/>
  <c r="R800" i="6"/>
  <c r="Q800" i="6"/>
  <c r="P800" i="6"/>
  <c r="O800" i="6"/>
  <c r="N800" i="6"/>
  <c r="K800" i="6"/>
  <c r="J800" i="6"/>
  <c r="I800" i="6"/>
  <c r="H800" i="6"/>
  <c r="G800" i="6"/>
  <c r="F800" i="6"/>
  <c r="E800" i="6"/>
  <c r="D800" i="6"/>
  <c r="C800" i="6"/>
  <c r="B800" i="6"/>
  <c r="R799" i="6"/>
  <c r="Q799" i="6"/>
  <c r="P799" i="6"/>
  <c r="O799" i="6"/>
  <c r="N799" i="6"/>
  <c r="K799" i="6"/>
  <c r="J799" i="6"/>
  <c r="I799" i="6"/>
  <c r="H799" i="6"/>
  <c r="G799" i="6"/>
  <c r="F799" i="6"/>
  <c r="E799" i="6"/>
  <c r="D799" i="6"/>
  <c r="C799" i="6"/>
  <c r="B799" i="6"/>
  <c r="R798" i="6"/>
  <c r="Q798" i="6"/>
  <c r="P798" i="6"/>
  <c r="O798" i="6"/>
  <c r="N798" i="6"/>
  <c r="K798" i="6"/>
  <c r="J798" i="6"/>
  <c r="I798" i="6"/>
  <c r="H798" i="6"/>
  <c r="G798" i="6"/>
  <c r="F798" i="6"/>
  <c r="E798" i="6"/>
  <c r="D798" i="6"/>
  <c r="C798" i="6"/>
  <c r="B798" i="6"/>
  <c r="R797" i="6"/>
  <c r="Q797" i="6"/>
  <c r="P797" i="6"/>
  <c r="O797" i="6"/>
  <c r="N797" i="6"/>
  <c r="K797" i="6"/>
  <c r="J797" i="6"/>
  <c r="I797" i="6"/>
  <c r="H797" i="6"/>
  <c r="G797" i="6"/>
  <c r="F797" i="6"/>
  <c r="E797" i="6"/>
  <c r="D797" i="6"/>
  <c r="C797" i="6"/>
  <c r="B797" i="6"/>
  <c r="R796" i="6"/>
  <c r="Q796" i="6"/>
  <c r="P796" i="6"/>
  <c r="O796" i="6"/>
  <c r="N796" i="6"/>
  <c r="K796" i="6"/>
  <c r="J796" i="6"/>
  <c r="I796" i="6"/>
  <c r="H796" i="6"/>
  <c r="G796" i="6"/>
  <c r="F796" i="6"/>
  <c r="E796" i="6"/>
  <c r="D796" i="6"/>
  <c r="C796" i="6"/>
  <c r="B796" i="6"/>
  <c r="R795" i="6"/>
  <c r="Q795" i="6"/>
  <c r="P795" i="6"/>
  <c r="O795" i="6"/>
  <c r="N795" i="6"/>
  <c r="K795" i="6"/>
  <c r="J795" i="6"/>
  <c r="I795" i="6"/>
  <c r="H795" i="6"/>
  <c r="G795" i="6"/>
  <c r="F795" i="6"/>
  <c r="E795" i="6"/>
  <c r="D795" i="6"/>
  <c r="C795" i="6"/>
  <c r="B795" i="6"/>
  <c r="R794" i="6"/>
  <c r="Q794" i="6"/>
  <c r="P794" i="6"/>
  <c r="O794" i="6"/>
  <c r="N794" i="6"/>
  <c r="K794" i="6"/>
  <c r="J794" i="6"/>
  <c r="I794" i="6"/>
  <c r="H794" i="6"/>
  <c r="G794" i="6"/>
  <c r="F794" i="6"/>
  <c r="E794" i="6"/>
  <c r="D794" i="6"/>
  <c r="C794" i="6"/>
  <c r="B794" i="6"/>
  <c r="R793" i="6"/>
  <c r="Q793" i="6"/>
  <c r="P793" i="6"/>
  <c r="O793" i="6"/>
  <c r="N793" i="6"/>
  <c r="K793" i="6"/>
  <c r="J793" i="6"/>
  <c r="I793" i="6"/>
  <c r="H793" i="6"/>
  <c r="G793" i="6"/>
  <c r="F793" i="6"/>
  <c r="E793" i="6"/>
  <c r="D793" i="6"/>
  <c r="C793" i="6"/>
  <c r="B793" i="6"/>
  <c r="R792" i="6"/>
  <c r="Q792" i="6"/>
  <c r="P792" i="6"/>
  <c r="O792" i="6"/>
  <c r="N792" i="6"/>
  <c r="K792" i="6"/>
  <c r="J792" i="6"/>
  <c r="I792" i="6"/>
  <c r="H792" i="6"/>
  <c r="G792" i="6"/>
  <c r="F792" i="6"/>
  <c r="E792" i="6"/>
  <c r="D792" i="6"/>
  <c r="C792" i="6"/>
  <c r="B792" i="6"/>
  <c r="R791" i="6"/>
  <c r="Q791" i="6"/>
  <c r="P791" i="6"/>
  <c r="O791" i="6"/>
  <c r="N791" i="6"/>
  <c r="K791" i="6"/>
  <c r="J791" i="6"/>
  <c r="I791" i="6"/>
  <c r="H791" i="6"/>
  <c r="G791" i="6"/>
  <c r="F791" i="6"/>
  <c r="E791" i="6"/>
  <c r="D791" i="6"/>
  <c r="C791" i="6"/>
  <c r="B791" i="6"/>
  <c r="R790" i="6"/>
  <c r="Q790" i="6"/>
  <c r="P790" i="6"/>
  <c r="O790" i="6"/>
  <c r="N790" i="6"/>
  <c r="K790" i="6"/>
  <c r="J790" i="6"/>
  <c r="I790" i="6"/>
  <c r="H790" i="6"/>
  <c r="G790" i="6"/>
  <c r="F790" i="6"/>
  <c r="E790" i="6"/>
  <c r="D790" i="6"/>
  <c r="C790" i="6"/>
  <c r="B790" i="6"/>
  <c r="R789" i="6"/>
  <c r="Q789" i="6"/>
  <c r="P789" i="6"/>
  <c r="O789" i="6"/>
  <c r="N789" i="6"/>
  <c r="K789" i="6"/>
  <c r="J789" i="6"/>
  <c r="I789" i="6"/>
  <c r="H789" i="6"/>
  <c r="G789" i="6"/>
  <c r="F789" i="6"/>
  <c r="E789" i="6"/>
  <c r="D789" i="6"/>
  <c r="C789" i="6"/>
  <c r="B789" i="6"/>
  <c r="R788" i="6"/>
  <c r="Q788" i="6"/>
  <c r="P788" i="6"/>
  <c r="O788" i="6"/>
  <c r="N788" i="6"/>
  <c r="K788" i="6"/>
  <c r="J788" i="6"/>
  <c r="I788" i="6"/>
  <c r="H788" i="6"/>
  <c r="G788" i="6"/>
  <c r="F788" i="6"/>
  <c r="E788" i="6"/>
  <c r="D788" i="6"/>
  <c r="C788" i="6"/>
  <c r="B788" i="6"/>
  <c r="R787" i="6"/>
  <c r="Q787" i="6"/>
  <c r="P787" i="6"/>
  <c r="O787" i="6"/>
  <c r="N787" i="6"/>
  <c r="K787" i="6"/>
  <c r="J787" i="6"/>
  <c r="I787" i="6"/>
  <c r="H787" i="6"/>
  <c r="G787" i="6"/>
  <c r="F787" i="6"/>
  <c r="E787" i="6"/>
  <c r="D787" i="6"/>
  <c r="C787" i="6"/>
  <c r="B787" i="6"/>
  <c r="R786" i="6"/>
  <c r="Q786" i="6"/>
  <c r="P786" i="6"/>
  <c r="O786" i="6"/>
  <c r="N786" i="6"/>
  <c r="K786" i="6"/>
  <c r="J786" i="6"/>
  <c r="I786" i="6"/>
  <c r="H786" i="6"/>
  <c r="G786" i="6"/>
  <c r="F786" i="6"/>
  <c r="E786" i="6"/>
  <c r="D786" i="6"/>
  <c r="C786" i="6"/>
  <c r="B786" i="6"/>
  <c r="R785" i="6"/>
  <c r="Q785" i="6"/>
  <c r="P785" i="6"/>
  <c r="O785" i="6"/>
  <c r="N785" i="6"/>
  <c r="K785" i="6"/>
  <c r="J785" i="6"/>
  <c r="I785" i="6"/>
  <c r="H785" i="6"/>
  <c r="G785" i="6"/>
  <c r="F785" i="6"/>
  <c r="E785" i="6"/>
  <c r="D785" i="6"/>
  <c r="C785" i="6"/>
  <c r="B785" i="6"/>
  <c r="R784" i="6"/>
  <c r="Q784" i="6"/>
  <c r="P784" i="6"/>
  <c r="O784" i="6"/>
  <c r="N784" i="6"/>
  <c r="K784" i="6"/>
  <c r="J784" i="6"/>
  <c r="I784" i="6"/>
  <c r="H784" i="6"/>
  <c r="G784" i="6"/>
  <c r="F784" i="6"/>
  <c r="E784" i="6"/>
  <c r="D784" i="6"/>
  <c r="C784" i="6"/>
  <c r="B784" i="6"/>
  <c r="R783" i="6"/>
  <c r="Q783" i="6"/>
  <c r="P783" i="6"/>
  <c r="O783" i="6"/>
  <c r="N783" i="6"/>
  <c r="K783" i="6"/>
  <c r="J783" i="6"/>
  <c r="I783" i="6"/>
  <c r="H783" i="6"/>
  <c r="G783" i="6"/>
  <c r="F783" i="6"/>
  <c r="E783" i="6"/>
  <c r="D783" i="6"/>
  <c r="C783" i="6"/>
  <c r="B783" i="6"/>
  <c r="R782" i="6"/>
  <c r="Q782" i="6"/>
  <c r="P782" i="6"/>
  <c r="O782" i="6"/>
  <c r="N782" i="6"/>
  <c r="K782" i="6"/>
  <c r="J782" i="6"/>
  <c r="I782" i="6"/>
  <c r="H782" i="6"/>
  <c r="G782" i="6"/>
  <c r="F782" i="6"/>
  <c r="E782" i="6"/>
  <c r="D782" i="6"/>
  <c r="C782" i="6"/>
  <c r="B782" i="6"/>
  <c r="R781" i="6"/>
  <c r="Q781" i="6"/>
  <c r="P781" i="6"/>
  <c r="O781" i="6"/>
  <c r="N781" i="6"/>
  <c r="K781" i="6"/>
  <c r="J781" i="6"/>
  <c r="I781" i="6"/>
  <c r="H781" i="6"/>
  <c r="G781" i="6"/>
  <c r="F781" i="6"/>
  <c r="E781" i="6"/>
  <c r="D781" i="6"/>
  <c r="C781" i="6"/>
  <c r="B781" i="6"/>
  <c r="R780" i="6"/>
  <c r="Q780" i="6"/>
  <c r="P780" i="6"/>
  <c r="O780" i="6"/>
  <c r="N780" i="6"/>
  <c r="K780" i="6"/>
  <c r="J780" i="6"/>
  <c r="I780" i="6"/>
  <c r="H780" i="6"/>
  <c r="G780" i="6"/>
  <c r="F780" i="6"/>
  <c r="E780" i="6"/>
  <c r="D780" i="6"/>
  <c r="C780" i="6"/>
  <c r="B780" i="6"/>
  <c r="R779" i="6"/>
  <c r="Q779" i="6"/>
  <c r="P779" i="6"/>
  <c r="O779" i="6"/>
  <c r="N779" i="6"/>
  <c r="K779" i="6"/>
  <c r="J779" i="6"/>
  <c r="I779" i="6"/>
  <c r="H779" i="6"/>
  <c r="G779" i="6"/>
  <c r="F779" i="6"/>
  <c r="E779" i="6"/>
  <c r="D779" i="6"/>
  <c r="C779" i="6"/>
  <c r="B779" i="6"/>
  <c r="R778" i="6"/>
  <c r="Q778" i="6"/>
  <c r="P778" i="6"/>
  <c r="O778" i="6"/>
  <c r="N778" i="6"/>
  <c r="K778" i="6"/>
  <c r="J778" i="6"/>
  <c r="I778" i="6"/>
  <c r="H778" i="6"/>
  <c r="G778" i="6"/>
  <c r="F778" i="6"/>
  <c r="E778" i="6"/>
  <c r="D778" i="6"/>
  <c r="C778" i="6"/>
  <c r="B778" i="6"/>
  <c r="R777" i="6"/>
  <c r="Q777" i="6"/>
  <c r="P777" i="6"/>
  <c r="O777" i="6"/>
  <c r="N777" i="6"/>
  <c r="K777" i="6"/>
  <c r="J777" i="6"/>
  <c r="I777" i="6"/>
  <c r="H777" i="6"/>
  <c r="G777" i="6"/>
  <c r="F777" i="6"/>
  <c r="E777" i="6"/>
  <c r="D777" i="6"/>
  <c r="C777" i="6"/>
  <c r="B777" i="6"/>
  <c r="R776" i="6"/>
  <c r="Q776" i="6"/>
  <c r="P776" i="6"/>
  <c r="O776" i="6"/>
  <c r="N776" i="6"/>
  <c r="K776" i="6"/>
  <c r="J776" i="6"/>
  <c r="I776" i="6"/>
  <c r="H776" i="6"/>
  <c r="G776" i="6"/>
  <c r="F776" i="6"/>
  <c r="E776" i="6"/>
  <c r="D776" i="6"/>
  <c r="C776" i="6"/>
  <c r="B776" i="6"/>
  <c r="R775" i="6"/>
  <c r="Q775" i="6"/>
  <c r="P775" i="6"/>
  <c r="O775" i="6"/>
  <c r="N775" i="6"/>
  <c r="K775" i="6"/>
  <c r="J775" i="6"/>
  <c r="I775" i="6"/>
  <c r="H775" i="6"/>
  <c r="G775" i="6"/>
  <c r="F775" i="6"/>
  <c r="E775" i="6"/>
  <c r="D775" i="6"/>
  <c r="C775" i="6"/>
  <c r="B775" i="6"/>
  <c r="R774" i="6"/>
  <c r="Q774" i="6"/>
  <c r="P774" i="6"/>
  <c r="O774" i="6"/>
  <c r="N774" i="6"/>
  <c r="K774" i="6"/>
  <c r="J774" i="6"/>
  <c r="I774" i="6"/>
  <c r="H774" i="6"/>
  <c r="G774" i="6"/>
  <c r="F774" i="6"/>
  <c r="E774" i="6"/>
  <c r="D774" i="6"/>
  <c r="C774" i="6"/>
  <c r="B774" i="6"/>
  <c r="R773" i="6"/>
  <c r="Q773" i="6"/>
  <c r="P773" i="6"/>
  <c r="O773" i="6"/>
  <c r="N773" i="6"/>
  <c r="K773" i="6"/>
  <c r="J773" i="6"/>
  <c r="I773" i="6"/>
  <c r="H773" i="6"/>
  <c r="G773" i="6"/>
  <c r="F773" i="6"/>
  <c r="E773" i="6"/>
  <c r="D773" i="6"/>
  <c r="C773" i="6"/>
  <c r="B773" i="6"/>
  <c r="R772" i="6"/>
  <c r="Q772" i="6"/>
  <c r="P772" i="6"/>
  <c r="O772" i="6"/>
  <c r="N772" i="6"/>
  <c r="K772" i="6"/>
  <c r="J772" i="6"/>
  <c r="I772" i="6"/>
  <c r="H772" i="6"/>
  <c r="G772" i="6"/>
  <c r="F772" i="6"/>
  <c r="E772" i="6"/>
  <c r="D772" i="6"/>
  <c r="C772" i="6"/>
  <c r="B772" i="6"/>
  <c r="R771" i="6"/>
  <c r="Q771" i="6"/>
  <c r="P771" i="6"/>
  <c r="O771" i="6"/>
  <c r="N771" i="6"/>
  <c r="K771" i="6"/>
  <c r="J771" i="6"/>
  <c r="I771" i="6"/>
  <c r="H771" i="6"/>
  <c r="G771" i="6"/>
  <c r="F771" i="6"/>
  <c r="E771" i="6"/>
  <c r="D771" i="6"/>
  <c r="C771" i="6"/>
  <c r="B771" i="6"/>
  <c r="R770" i="6"/>
  <c r="Q770" i="6"/>
  <c r="P770" i="6"/>
  <c r="O770" i="6"/>
  <c r="N770" i="6"/>
  <c r="K770" i="6"/>
  <c r="J770" i="6"/>
  <c r="I770" i="6"/>
  <c r="H770" i="6"/>
  <c r="G770" i="6"/>
  <c r="F770" i="6"/>
  <c r="E770" i="6"/>
  <c r="D770" i="6"/>
  <c r="C770" i="6"/>
  <c r="B770" i="6"/>
  <c r="R769" i="6"/>
  <c r="Q769" i="6"/>
  <c r="P769" i="6"/>
  <c r="O769" i="6"/>
  <c r="N769" i="6"/>
  <c r="K769" i="6"/>
  <c r="J769" i="6"/>
  <c r="I769" i="6"/>
  <c r="H769" i="6"/>
  <c r="G769" i="6"/>
  <c r="F769" i="6"/>
  <c r="E769" i="6"/>
  <c r="D769" i="6"/>
  <c r="C769" i="6"/>
  <c r="B769" i="6"/>
  <c r="R768" i="6"/>
  <c r="Q768" i="6"/>
  <c r="P768" i="6"/>
  <c r="O768" i="6"/>
  <c r="N768" i="6"/>
  <c r="K768" i="6"/>
  <c r="J768" i="6"/>
  <c r="I768" i="6"/>
  <c r="H768" i="6"/>
  <c r="G768" i="6"/>
  <c r="F768" i="6"/>
  <c r="E768" i="6"/>
  <c r="D768" i="6"/>
  <c r="C768" i="6"/>
  <c r="B768" i="6"/>
  <c r="R767" i="6"/>
  <c r="Q767" i="6"/>
  <c r="P767" i="6"/>
  <c r="O767" i="6"/>
  <c r="N767" i="6"/>
  <c r="K767" i="6"/>
  <c r="J767" i="6"/>
  <c r="I767" i="6"/>
  <c r="H767" i="6"/>
  <c r="G767" i="6"/>
  <c r="F767" i="6"/>
  <c r="E767" i="6"/>
  <c r="D767" i="6"/>
  <c r="C767" i="6"/>
  <c r="B767" i="6"/>
  <c r="R766" i="6"/>
  <c r="Q766" i="6"/>
  <c r="P766" i="6"/>
  <c r="O766" i="6"/>
  <c r="N766" i="6"/>
  <c r="K766" i="6"/>
  <c r="J766" i="6"/>
  <c r="I766" i="6"/>
  <c r="H766" i="6"/>
  <c r="G766" i="6"/>
  <c r="F766" i="6"/>
  <c r="E766" i="6"/>
  <c r="D766" i="6"/>
  <c r="C766" i="6"/>
  <c r="B766" i="6"/>
  <c r="R765" i="6"/>
  <c r="Q765" i="6"/>
  <c r="P765" i="6"/>
  <c r="O765" i="6"/>
  <c r="N765" i="6"/>
  <c r="K765" i="6"/>
  <c r="J765" i="6"/>
  <c r="I765" i="6"/>
  <c r="H765" i="6"/>
  <c r="G765" i="6"/>
  <c r="F765" i="6"/>
  <c r="E765" i="6"/>
  <c r="D765" i="6"/>
  <c r="C765" i="6"/>
  <c r="B765" i="6"/>
  <c r="R764" i="6"/>
  <c r="Q764" i="6"/>
  <c r="P764" i="6"/>
  <c r="O764" i="6"/>
  <c r="N764" i="6"/>
  <c r="K764" i="6"/>
  <c r="J764" i="6"/>
  <c r="I764" i="6"/>
  <c r="H764" i="6"/>
  <c r="G764" i="6"/>
  <c r="F764" i="6"/>
  <c r="E764" i="6"/>
  <c r="D764" i="6"/>
  <c r="C764" i="6"/>
  <c r="B764" i="6"/>
  <c r="R763" i="6"/>
  <c r="Q763" i="6"/>
  <c r="P763" i="6"/>
  <c r="O763" i="6"/>
  <c r="N763" i="6"/>
  <c r="K763" i="6"/>
  <c r="J763" i="6"/>
  <c r="I763" i="6"/>
  <c r="H763" i="6"/>
  <c r="G763" i="6"/>
  <c r="F763" i="6"/>
  <c r="E763" i="6"/>
  <c r="D763" i="6"/>
  <c r="C763" i="6"/>
  <c r="B763" i="6"/>
  <c r="R762" i="6"/>
  <c r="Q762" i="6"/>
  <c r="P762" i="6"/>
  <c r="O762" i="6"/>
  <c r="N762" i="6"/>
  <c r="K762" i="6"/>
  <c r="J762" i="6"/>
  <c r="I762" i="6"/>
  <c r="H762" i="6"/>
  <c r="G762" i="6"/>
  <c r="F762" i="6"/>
  <c r="E762" i="6"/>
  <c r="D762" i="6"/>
  <c r="C762" i="6"/>
  <c r="B762" i="6"/>
  <c r="R761" i="6"/>
  <c r="Q761" i="6"/>
  <c r="P761" i="6"/>
  <c r="O761" i="6"/>
  <c r="N761" i="6"/>
  <c r="K761" i="6"/>
  <c r="J761" i="6"/>
  <c r="I761" i="6"/>
  <c r="H761" i="6"/>
  <c r="G761" i="6"/>
  <c r="F761" i="6"/>
  <c r="E761" i="6"/>
  <c r="D761" i="6"/>
  <c r="C761" i="6"/>
  <c r="B761" i="6"/>
  <c r="R760" i="6"/>
  <c r="Q760" i="6"/>
  <c r="P760" i="6"/>
  <c r="O760" i="6"/>
  <c r="N760" i="6"/>
  <c r="K760" i="6"/>
  <c r="J760" i="6"/>
  <c r="I760" i="6"/>
  <c r="H760" i="6"/>
  <c r="G760" i="6"/>
  <c r="F760" i="6"/>
  <c r="E760" i="6"/>
  <c r="D760" i="6"/>
  <c r="C760" i="6"/>
  <c r="B760" i="6"/>
  <c r="R759" i="6"/>
  <c r="Q759" i="6"/>
  <c r="P759" i="6"/>
  <c r="O759" i="6"/>
  <c r="N759" i="6"/>
  <c r="K759" i="6"/>
  <c r="J759" i="6"/>
  <c r="I759" i="6"/>
  <c r="H759" i="6"/>
  <c r="G759" i="6"/>
  <c r="F759" i="6"/>
  <c r="E759" i="6"/>
  <c r="D759" i="6"/>
  <c r="C759" i="6"/>
  <c r="B759" i="6"/>
  <c r="R758" i="6"/>
  <c r="Q758" i="6"/>
  <c r="P758" i="6"/>
  <c r="O758" i="6"/>
  <c r="N758" i="6"/>
  <c r="K758" i="6"/>
  <c r="J758" i="6"/>
  <c r="I758" i="6"/>
  <c r="H758" i="6"/>
  <c r="G758" i="6"/>
  <c r="F758" i="6"/>
  <c r="E758" i="6"/>
  <c r="D758" i="6"/>
  <c r="C758" i="6"/>
  <c r="B758" i="6"/>
  <c r="R757" i="6"/>
  <c r="Q757" i="6"/>
  <c r="P757" i="6"/>
  <c r="O757" i="6"/>
  <c r="N757" i="6"/>
  <c r="K757" i="6"/>
  <c r="J757" i="6"/>
  <c r="I757" i="6"/>
  <c r="H757" i="6"/>
  <c r="G757" i="6"/>
  <c r="F757" i="6"/>
  <c r="E757" i="6"/>
  <c r="D757" i="6"/>
  <c r="C757" i="6"/>
  <c r="B757" i="6"/>
  <c r="R756" i="6"/>
  <c r="Q756" i="6"/>
  <c r="P756" i="6"/>
  <c r="O756" i="6"/>
  <c r="N756" i="6"/>
  <c r="K756" i="6"/>
  <c r="J756" i="6"/>
  <c r="I756" i="6"/>
  <c r="H756" i="6"/>
  <c r="G756" i="6"/>
  <c r="F756" i="6"/>
  <c r="E756" i="6"/>
  <c r="D756" i="6"/>
  <c r="C756" i="6"/>
  <c r="B756" i="6"/>
  <c r="R755" i="6"/>
  <c r="Q755" i="6"/>
  <c r="P755" i="6"/>
  <c r="O755" i="6"/>
  <c r="N755" i="6"/>
  <c r="K755" i="6"/>
  <c r="J755" i="6"/>
  <c r="I755" i="6"/>
  <c r="H755" i="6"/>
  <c r="G755" i="6"/>
  <c r="F755" i="6"/>
  <c r="E755" i="6"/>
  <c r="D755" i="6"/>
  <c r="C755" i="6"/>
  <c r="B755" i="6"/>
  <c r="R754" i="6"/>
  <c r="Q754" i="6"/>
  <c r="P754" i="6"/>
  <c r="O754" i="6"/>
  <c r="N754" i="6"/>
  <c r="K754" i="6"/>
  <c r="J754" i="6"/>
  <c r="I754" i="6"/>
  <c r="H754" i="6"/>
  <c r="G754" i="6"/>
  <c r="F754" i="6"/>
  <c r="E754" i="6"/>
  <c r="D754" i="6"/>
  <c r="C754" i="6"/>
  <c r="B754" i="6"/>
  <c r="R753" i="6"/>
  <c r="Q753" i="6"/>
  <c r="P753" i="6"/>
  <c r="O753" i="6"/>
  <c r="N753" i="6"/>
  <c r="K753" i="6"/>
  <c r="J753" i="6"/>
  <c r="I753" i="6"/>
  <c r="H753" i="6"/>
  <c r="G753" i="6"/>
  <c r="F753" i="6"/>
  <c r="E753" i="6"/>
  <c r="D753" i="6"/>
  <c r="C753" i="6"/>
  <c r="B753" i="6"/>
  <c r="R752" i="6"/>
  <c r="Q752" i="6"/>
  <c r="P752" i="6"/>
  <c r="O752" i="6"/>
  <c r="N752" i="6"/>
  <c r="K752" i="6"/>
  <c r="J752" i="6"/>
  <c r="I752" i="6"/>
  <c r="H752" i="6"/>
  <c r="G752" i="6"/>
  <c r="F752" i="6"/>
  <c r="E752" i="6"/>
  <c r="D752" i="6"/>
  <c r="C752" i="6"/>
  <c r="B752" i="6"/>
  <c r="R751" i="6"/>
  <c r="Q751" i="6"/>
  <c r="P751" i="6"/>
  <c r="O751" i="6"/>
  <c r="N751" i="6"/>
  <c r="K751" i="6"/>
  <c r="J751" i="6"/>
  <c r="I751" i="6"/>
  <c r="H751" i="6"/>
  <c r="G751" i="6"/>
  <c r="F751" i="6"/>
  <c r="E751" i="6"/>
  <c r="D751" i="6"/>
  <c r="C751" i="6"/>
  <c r="B751" i="6"/>
  <c r="R750" i="6"/>
  <c r="Q750" i="6"/>
  <c r="P750" i="6"/>
  <c r="O750" i="6"/>
  <c r="N750" i="6"/>
  <c r="K750" i="6"/>
  <c r="J750" i="6"/>
  <c r="I750" i="6"/>
  <c r="H750" i="6"/>
  <c r="G750" i="6"/>
  <c r="F750" i="6"/>
  <c r="E750" i="6"/>
  <c r="D750" i="6"/>
  <c r="C750" i="6"/>
  <c r="B750" i="6"/>
  <c r="R749" i="6"/>
  <c r="Q749" i="6"/>
  <c r="P749" i="6"/>
  <c r="O749" i="6"/>
  <c r="N749" i="6"/>
  <c r="K749" i="6"/>
  <c r="J749" i="6"/>
  <c r="I749" i="6"/>
  <c r="H749" i="6"/>
  <c r="G749" i="6"/>
  <c r="F749" i="6"/>
  <c r="E749" i="6"/>
  <c r="D749" i="6"/>
  <c r="C749" i="6"/>
  <c r="B749" i="6"/>
  <c r="R748" i="6"/>
  <c r="Q748" i="6"/>
  <c r="P748" i="6"/>
  <c r="O748" i="6"/>
  <c r="N748" i="6"/>
  <c r="K748" i="6"/>
  <c r="J748" i="6"/>
  <c r="I748" i="6"/>
  <c r="H748" i="6"/>
  <c r="G748" i="6"/>
  <c r="F748" i="6"/>
  <c r="E748" i="6"/>
  <c r="D748" i="6"/>
  <c r="C748" i="6"/>
  <c r="B748" i="6"/>
  <c r="R747" i="6"/>
  <c r="Q747" i="6"/>
  <c r="P747" i="6"/>
  <c r="O747" i="6"/>
  <c r="N747" i="6"/>
  <c r="K747" i="6"/>
  <c r="J747" i="6"/>
  <c r="I747" i="6"/>
  <c r="H747" i="6"/>
  <c r="G747" i="6"/>
  <c r="F747" i="6"/>
  <c r="E747" i="6"/>
  <c r="D747" i="6"/>
  <c r="C747" i="6"/>
  <c r="B747" i="6"/>
  <c r="R746" i="6"/>
  <c r="Q746" i="6"/>
  <c r="P746" i="6"/>
  <c r="O746" i="6"/>
  <c r="N746" i="6"/>
  <c r="K746" i="6"/>
  <c r="J746" i="6"/>
  <c r="I746" i="6"/>
  <c r="H746" i="6"/>
  <c r="G746" i="6"/>
  <c r="F746" i="6"/>
  <c r="E746" i="6"/>
  <c r="D746" i="6"/>
  <c r="C746" i="6"/>
  <c r="B746" i="6"/>
  <c r="R745" i="6"/>
  <c r="Q745" i="6"/>
  <c r="P745" i="6"/>
  <c r="O745" i="6"/>
  <c r="N745" i="6"/>
  <c r="K745" i="6"/>
  <c r="J745" i="6"/>
  <c r="I745" i="6"/>
  <c r="H745" i="6"/>
  <c r="G745" i="6"/>
  <c r="F745" i="6"/>
  <c r="E745" i="6"/>
  <c r="D745" i="6"/>
  <c r="C745" i="6"/>
  <c r="B745" i="6"/>
  <c r="R744" i="6"/>
  <c r="Q744" i="6"/>
  <c r="P744" i="6"/>
  <c r="O744" i="6"/>
  <c r="N744" i="6"/>
  <c r="K744" i="6"/>
  <c r="J744" i="6"/>
  <c r="I744" i="6"/>
  <c r="H744" i="6"/>
  <c r="G744" i="6"/>
  <c r="F744" i="6"/>
  <c r="E744" i="6"/>
  <c r="D744" i="6"/>
  <c r="C744" i="6"/>
  <c r="B744" i="6"/>
  <c r="R743" i="6"/>
  <c r="Q743" i="6"/>
  <c r="P743" i="6"/>
  <c r="O743" i="6"/>
  <c r="N743" i="6"/>
  <c r="K743" i="6"/>
  <c r="J743" i="6"/>
  <c r="I743" i="6"/>
  <c r="H743" i="6"/>
  <c r="G743" i="6"/>
  <c r="F743" i="6"/>
  <c r="E743" i="6"/>
  <c r="D743" i="6"/>
  <c r="C743" i="6"/>
  <c r="B743" i="6"/>
  <c r="R742" i="6"/>
  <c r="Q742" i="6"/>
  <c r="P742" i="6"/>
  <c r="O742" i="6"/>
  <c r="N742" i="6"/>
  <c r="K742" i="6"/>
  <c r="J742" i="6"/>
  <c r="I742" i="6"/>
  <c r="H742" i="6"/>
  <c r="G742" i="6"/>
  <c r="F742" i="6"/>
  <c r="E742" i="6"/>
  <c r="D742" i="6"/>
  <c r="C742" i="6"/>
  <c r="B742" i="6"/>
  <c r="R741" i="6"/>
  <c r="Q741" i="6"/>
  <c r="P741" i="6"/>
  <c r="O741" i="6"/>
  <c r="N741" i="6"/>
  <c r="K741" i="6"/>
  <c r="J741" i="6"/>
  <c r="I741" i="6"/>
  <c r="H741" i="6"/>
  <c r="G741" i="6"/>
  <c r="F741" i="6"/>
  <c r="E741" i="6"/>
  <c r="D741" i="6"/>
  <c r="C741" i="6"/>
  <c r="B741" i="6"/>
  <c r="R740" i="6"/>
  <c r="Q740" i="6"/>
  <c r="P740" i="6"/>
  <c r="O740" i="6"/>
  <c r="N740" i="6"/>
  <c r="K740" i="6"/>
  <c r="J740" i="6"/>
  <c r="I740" i="6"/>
  <c r="H740" i="6"/>
  <c r="G740" i="6"/>
  <c r="F740" i="6"/>
  <c r="E740" i="6"/>
  <c r="D740" i="6"/>
  <c r="C740" i="6"/>
  <c r="B740" i="6"/>
  <c r="R739" i="6"/>
  <c r="Q739" i="6"/>
  <c r="P739" i="6"/>
  <c r="O739" i="6"/>
  <c r="N739" i="6"/>
  <c r="K739" i="6"/>
  <c r="J739" i="6"/>
  <c r="I739" i="6"/>
  <c r="H739" i="6"/>
  <c r="G739" i="6"/>
  <c r="F739" i="6"/>
  <c r="E739" i="6"/>
  <c r="D739" i="6"/>
  <c r="C739" i="6"/>
  <c r="B739" i="6"/>
  <c r="R738" i="6"/>
  <c r="Q738" i="6"/>
  <c r="P738" i="6"/>
  <c r="O738" i="6"/>
  <c r="N738" i="6"/>
  <c r="K738" i="6"/>
  <c r="J738" i="6"/>
  <c r="I738" i="6"/>
  <c r="H738" i="6"/>
  <c r="G738" i="6"/>
  <c r="F738" i="6"/>
  <c r="E738" i="6"/>
  <c r="D738" i="6"/>
  <c r="C738" i="6"/>
  <c r="B738" i="6"/>
  <c r="R737" i="6"/>
  <c r="Q737" i="6"/>
  <c r="P737" i="6"/>
  <c r="O737" i="6"/>
  <c r="N737" i="6"/>
  <c r="K737" i="6"/>
  <c r="J737" i="6"/>
  <c r="I737" i="6"/>
  <c r="H737" i="6"/>
  <c r="G737" i="6"/>
  <c r="F737" i="6"/>
  <c r="E737" i="6"/>
  <c r="D737" i="6"/>
  <c r="C737" i="6"/>
  <c r="B737" i="6"/>
  <c r="R736" i="6"/>
  <c r="Q736" i="6"/>
  <c r="P736" i="6"/>
  <c r="O736" i="6"/>
  <c r="N736" i="6"/>
  <c r="K736" i="6"/>
  <c r="J736" i="6"/>
  <c r="I736" i="6"/>
  <c r="H736" i="6"/>
  <c r="G736" i="6"/>
  <c r="F736" i="6"/>
  <c r="E736" i="6"/>
  <c r="D736" i="6"/>
  <c r="C736" i="6"/>
  <c r="B736" i="6"/>
  <c r="R735" i="6"/>
  <c r="Q735" i="6"/>
  <c r="P735" i="6"/>
  <c r="O735" i="6"/>
  <c r="N735" i="6"/>
  <c r="K735" i="6"/>
  <c r="J735" i="6"/>
  <c r="I735" i="6"/>
  <c r="H735" i="6"/>
  <c r="G735" i="6"/>
  <c r="F735" i="6"/>
  <c r="E735" i="6"/>
  <c r="D735" i="6"/>
  <c r="C735" i="6"/>
  <c r="B735" i="6"/>
  <c r="R734" i="6"/>
  <c r="Q734" i="6"/>
  <c r="P734" i="6"/>
  <c r="O734" i="6"/>
  <c r="N734" i="6"/>
  <c r="K734" i="6"/>
  <c r="J734" i="6"/>
  <c r="I734" i="6"/>
  <c r="H734" i="6"/>
  <c r="G734" i="6"/>
  <c r="F734" i="6"/>
  <c r="E734" i="6"/>
  <c r="D734" i="6"/>
  <c r="C734" i="6"/>
  <c r="B734" i="6"/>
  <c r="R733" i="6"/>
  <c r="Q733" i="6"/>
  <c r="P733" i="6"/>
  <c r="O733" i="6"/>
  <c r="N733" i="6"/>
  <c r="K733" i="6"/>
  <c r="J733" i="6"/>
  <c r="I733" i="6"/>
  <c r="H733" i="6"/>
  <c r="G733" i="6"/>
  <c r="F733" i="6"/>
  <c r="E733" i="6"/>
  <c r="D733" i="6"/>
  <c r="C733" i="6"/>
  <c r="B733" i="6"/>
  <c r="R732" i="6"/>
  <c r="Q732" i="6"/>
  <c r="P732" i="6"/>
  <c r="O732" i="6"/>
  <c r="N732" i="6"/>
  <c r="K732" i="6"/>
  <c r="J732" i="6"/>
  <c r="I732" i="6"/>
  <c r="H732" i="6"/>
  <c r="G732" i="6"/>
  <c r="F732" i="6"/>
  <c r="E732" i="6"/>
  <c r="D732" i="6"/>
  <c r="C732" i="6"/>
  <c r="B732" i="6"/>
  <c r="R731" i="6"/>
  <c r="Q731" i="6"/>
  <c r="P731" i="6"/>
  <c r="O731" i="6"/>
  <c r="N731" i="6"/>
  <c r="K731" i="6"/>
  <c r="J731" i="6"/>
  <c r="I731" i="6"/>
  <c r="H731" i="6"/>
  <c r="G731" i="6"/>
  <c r="F731" i="6"/>
  <c r="E731" i="6"/>
  <c r="D731" i="6"/>
  <c r="C731" i="6"/>
  <c r="B731" i="6"/>
  <c r="R730" i="6"/>
  <c r="Q730" i="6"/>
  <c r="P730" i="6"/>
  <c r="O730" i="6"/>
  <c r="N730" i="6"/>
  <c r="K730" i="6"/>
  <c r="J730" i="6"/>
  <c r="I730" i="6"/>
  <c r="H730" i="6"/>
  <c r="G730" i="6"/>
  <c r="F730" i="6"/>
  <c r="E730" i="6"/>
  <c r="D730" i="6"/>
  <c r="C730" i="6"/>
  <c r="B730" i="6"/>
  <c r="R729" i="6"/>
  <c r="Q729" i="6"/>
  <c r="P729" i="6"/>
  <c r="O729" i="6"/>
  <c r="N729" i="6"/>
  <c r="K729" i="6"/>
  <c r="J729" i="6"/>
  <c r="I729" i="6"/>
  <c r="H729" i="6"/>
  <c r="G729" i="6"/>
  <c r="F729" i="6"/>
  <c r="E729" i="6"/>
  <c r="D729" i="6"/>
  <c r="C729" i="6"/>
  <c r="B729" i="6"/>
  <c r="R728" i="6"/>
  <c r="Q728" i="6"/>
  <c r="P728" i="6"/>
  <c r="O728" i="6"/>
  <c r="N728" i="6"/>
  <c r="K728" i="6"/>
  <c r="J728" i="6"/>
  <c r="I728" i="6"/>
  <c r="H728" i="6"/>
  <c r="G728" i="6"/>
  <c r="F728" i="6"/>
  <c r="E728" i="6"/>
  <c r="D728" i="6"/>
  <c r="C728" i="6"/>
  <c r="B728" i="6"/>
  <c r="R727" i="6"/>
  <c r="Q727" i="6"/>
  <c r="P727" i="6"/>
  <c r="O727" i="6"/>
  <c r="N727" i="6"/>
  <c r="K727" i="6"/>
  <c r="J727" i="6"/>
  <c r="I727" i="6"/>
  <c r="H727" i="6"/>
  <c r="G727" i="6"/>
  <c r="F727" i="6"/>
  <c r="E727" i="6"/>
  <c r="D727" i="6"/>
  <c r="C727" i="6"/>
  <c r="B727" i="6"/>
  <c r="R726" i="6"/>
  <c r="Q726" i="6"/>
  <c r="P726" i="6"/>
  <c r="O726" i="6"/>
  <c r="N726" i="6"/>
  <c r="K726" i="6"/>
  <c r="J726" i="6"/>
  <c r="I726" i="6"/>
  <c r="H726" i="6"/>
  <c r="G726" i="6"/>
  <c r="F726" i="6"/>
  <c r="E726" i="6"/>
  <c r="D726" i="6"/>
  <c r="C726" i="6"/>
  <c r="B726" i="6"/>
  <c r="R725" i="6"/>
  <c r="Q725" i="6"/>
  <c r="P725" i="6"/>
  <c r="O725" i="6"/>
  <c r="N725" i="6"/>
  <c r="K725" i="6"/>
  <c r="J725" i="6"/>
  <c r="I725" i="6"/>
  <c r="H725" i="6"/>
  <c r="G725" i="6"/>
  <c r="F725" i="6"/>
  <c r="E725" i="6"/>
  <c r="D725" i="6"/>
  <c r="C725" i="6"/>
  <c r="B725" i="6"/>
  <c r="R724" i="6"/>
  <c r="Q724" i="6"/>
  <c r="P724" i="6"/>
  <c r="O724" i="6"/>
  <c r="N724" i="6"/>
  <c r="K724" i="6"/>
  <c r="J724" i="6"/>
  <c r="I724" i="6"/>
  <c r="H724" i="6"/>
  <c r="G724" i="6"/>
  <c r="F724" i="6"/>
  <c r="E724" i="6"/>
  <c r="D724" i="6"/>
  <c r="C724" i="6"/>
  <c r="B724" i="6"/>
  <c r="R723" i="6"/>
  <c r="Q723" i="6"/>
  <c r="P723" i="6"/>
  <c r="O723" i="6"/>
  <c r="N723" i="6"/>
  <c r="K723" i="6"/>
  <c r="J723" i="6"/>
  <c r="I723" i="6"/>
  <c r="H723" i="6"/>
  <c r="G723" i="6"/>
  <c r="F723" i="6"/>
  <c r="E723" i="6"/>
  <c r="D723" i="6"/>
  <c r="C723" i="6"/>
  <c r="B723" i="6"/>
  <c r="R722" i="6"/>
  <c r="Q722" i="6"/>
  <c r="P722" i="6"/>
  <c r="O722" i="6"/>
  <c r="N722" i="6"/>
  <c r="K722" i="6"/>
  <c r="J722" i="6"/>
  <c r="I722" i="6"/>
  <c r="H722" i="6"/>
  <c r="G722" i="6"/>
  <c r="F722" i="6"/>
  <c r="E722" i="6"/>
  <c r="D722" i="6"/>
  <c r="C722" i="6"/>
  <c r="B722" i="6"/>
  <c r="R721" i="6"/>
  <c r="Q721" i="6"/>
  <c r="P721" i="6"/>
  <c r="O721" i="6"/>
  <c r="N721" i="6"/>
  <c r="K721" i="6"/>
  <c r="J721" i="6"/>
  <c r="I721" i="6"/>
  <c r="H721" i="6"/>
  <c r="G721" i="6"/>
  <c r="F721" i="6"/>
  <c r="E721" i="6"/>
  <c r="D721" i="6"/>
  <c r="C721" i="6"/>
  <c r="B721" i="6"/>
  <c r="R720" i="6"/>
  <c r="Q720" i="6"/>
  <c r="P720" i="6"/>
  <c r="O720" i="6"/>
  <c r="N720" i="6"/>
  <c r="K720" i="6"/>
  <c r="J720" i="6"/>
  <c r="I720" i="6"/>
  <c r="H720" i="6"/>
  <c r="G720" i="6"/>
  <c r="F720" i="6"/>
  <c r="E720" i="6"/>
  <c r="D720" i="6"/>
  <c r="C720" i="6"/>
  <c r="B720" i="6"/>
  <c r="R719" i="6"/>
  <c r="Q719" i="6"/>
  <c r="P719" i="6"/>
  <c r="O719" i="6"/>
  <c r="N719" i="6"/>
  <c r="K719" i="6"/>
  <c r="J719" i="6"/>
  <c r="I719" i="6"/>
  <c r="H719" i="6"/>
  <c r="G719" i="6"/>
  <c r="F719" i="6"/>
  <c r="E719" i="6"/>
  <c r="D719" i="6"/>
  <c r="C719" i="6"/>
  <c r="B719" i="6"/>
  <c r="R718" i="6"/>
  <c r="Q718" i="6"/>
  <c r="P718" i="6"/>
  <c r="O718" i="6"/>
  <c r="N718" i="6"/>
  <c r="K718" i="6"/>
  <c r="J718" i="6"/>
  <c r="I718" i="6"/>
  <c r="H718" i="6"/>
  <c r="G718" i="6"/>
  <c r="F718" i="6"/>
  <c r="E718" i="6"/>
  <c r="D718" i="6"/>
  <c r="C718" i="6"/>
  <c r="B718" i="6"/>
  <c r="R717" i="6"/>
  <c r="Q717" i="6"/>
  <c r="P717" i="6"/>
  <c r="O717" i="6"/>
  <c r="N717" i="6"/>
  <c r="K717" i="6"/>
  <c r="J717" i="6"/>
  <c r="I717" i="6"/>
  <c r="H717" i="6"/>
  <c r="G717" i="6"/>
  <c r="F717" i="6"/>
  <c r="E717" i="6"/>
  <c r="D717" i="6"/>
  <c r="C717" i="6"/>
  <c r="B717" i="6"/>
  <c r="R716" i="6"/>
  <c r="Q716" i="6"/>
  <c r="P716" i="6"/>
  <c r="O716" i="6"/>
  <c r="N716" i="6"/>
  <c r="K716" i="6"/>
  <c r="J716" i="6"/>
  <c r="I716" i="6"/>
  <c r="H716" i="6"/>
  <c r="G716" i="6"/>
  <c r="F716" i="6"/>
  <c r="E716" i="6"/>
  <c r="D716" i="6"/>
  <c r="C716" i="6"/>
  <c r="B716" i="6"/>
  <c r="R715" i="6"/>
  <c r="Q715" i="6"/>
  <c r="P715" i="6"/>
  <c r="O715" i="6"/>
  <c r="N715" i="6"/>
  <c r="K715" i="6"/>
  <c r="J715" i="6"/>
  <c r="I715" i="6"/>
  <c r="H715" i="6"/>
  <c r="G715" i="6"/>
  <c r="F715" i="6"/>
  <c r="E715" i="6"/>
  <c r="D715" i="6"/>
  <c r="C715" i="6"/>
  <c r="B715" i="6"/>
  <c r="R714" i="6"/>
  <c r="Q714" i="6"/>
  <c r="P714" i="6"/>
  <c r="O714" i="6"/>
  <c r="N714" i="6"/>
  <c r="K714" i="6"/>
  <c r="J714" i="6"/>
  <c r="I714" i="6"/>
  <c r="H714" i="6"/>
  <c r="G714" i="6"/>
  <c r="F714" i="6"/>
  <c r="E714" i="6"/>
  <c r="D714" i="6"/>
  <c r="C714" i="6"/>
  <c r="B714" i="6"/>
  <c r="R713" i="6"/>
  <c r="Q713" i="6"/>
  <c r="P713" i="6"/>
  <c r="O713" i="6"/>
  <c r="N713" i="6"/>
  <c r="K713" i="6"/>
  <c r="J713" i="6"/>
  <c r="I713" i="6"/>
  <c r="H713" i="6"/>
  <c r="G713" i="6"/>
  <c r="F713" i="6"/>
  <c r="E713" i="6"/>
  <c r="D713" i="6"/>
  <c r="C713" i="6"/>
  <c r="B713" i="6"/>
  <c r="R712" i="6"/>
  <c r="Q712" i="6"/>
  <c r="P712" i="6"/>
  <c r="O712" i="6"/>
  <c r="N712" i="6"/>
  <c r="K712" i="6"/>
  <c r="J712" i="6"/>
  <c r="I712" i="6"/>
  <c r="H712" i="6"/>
  <c r="G712" i="6"/>
  <c r="F712" i="6"/>
  <c r="E712" i="6"/>
  <c r="D712" i="6"/>
  <c r="C712" i="6"/>
  <c r="B712" i="6"/>
  <c r="R711" i="6"/>
  <c r="Q711" i="6"/>
  <c r="P711" i="6"/>
  <c r="O711" i="6"/>
  <c r="N711" i="6"/>
  <c r="K711" i="6"/>
  <c r="J711" i="6"/>
  <c r="I711" i="6"/>
  <c r="H711" i="6"/>
  <c r="G711" i="6"/>
  <c r="F711" i="6"/>
  <c r="E711" i="6"/>
  <c r="D711" i="6"/>
  <c r="C711" i="6"/>
  <c r="B711" i="6"/>
  <c r="R710" i="6"/>
  <c r="Q710" i="6"/>
  <c r="P710" i="6"/>
  <c r="O710" i="6"/>
  <c r="N710" i="6"/>
  <c r="K710" i="6"/>
  <c r="J710" i="6"/>
  <c r="I710" i="6"/>
  <c r="H710" i="6"/>
  <c r="G710" i="6"/>
  <c r="F710" i="6"/>
  <c r="E710" i="6"/>
  <c r="D710" i="6"/>
  <c r="C710" i="6"/>
  <c r="B710" i="6"/>
  <c r="R709" i="6"/>
  <c r="Q709" i="6"/>
  <c r="P709" i="6"/>
  <c r="O709" i="6"/>
  <c r="N709" i="6"/>
  <c r="K709" i="6"/>
  <c r="J709" i="6"/>
  <c r="I709" i="6"/>
  <c r="H709" i="6"/>
  <c r="G709" i="6"/>
  <c r="F709" i="6"/>
  <c r="E709" i="6"/>
  <c r="D709" i="6"/>
  <c r="C709" i="6"/>
  <c r="B709" i="6"/>
  <c r="R708" i="6"/>
  <c r="Q708" i="6"/>
  <c r="P708" i="6"/>
  <c r="O708" i="6"/>
  <c r="N708" i="6"/>
  <c r="K708" i="6"/>
  <c r="J708" i="6"/>
  <c r="I708" i="6"/>
  <c r="H708" i="6"/>
  <c r="G708" i="6"/>
  <c r="F708" i="6"/>
  <c r="E708" i="6"/>
  <c r="D708" i="6"/>
  <c r="C708" i="6"/>
  <c r="B708" i="6"/>
  <c r="R707" i="6"/>
  <c r="Q707" i="6"/>
  <c r="P707" i="6"/>
  <c r="O707" i="6"/>
  <c r="N707" i="6"/>
  <c r="K707" i="6"/>
  <c r="J707" i="6"/>
  <c r="I707" i="6"/>
  <c r="H707" i="6"/>
  <c r="G707" i="6"/>
  <c r="F707" i="6"/>
  <c r="E707" i="6"/>
  <c r="D707" i="6"/>
  <c r="C707" i="6"/>
  <c r="B707" i="6"/>
  <c r="R706" i="6"/>
  <c r="Q706" i="6"/>
  <c r="P706" i="6"/>
  <c r="O706" i="6"/>
  <c r="N706" i="6"/>
  <c r="K706" i="6"/>
  <c r="J706" i="6"/>
  <c r="I706" i="6"/>
  <c r="H706" i="6"/>
  <c r="G706" i="6"/>
  <c r="F706" i="6"/>
  <c r="E706" i="6"/>
  <c r="D706" i="6"/>
  <c r="C706" i="6"/>
  <c r="B706" i="6"/>
  <c r="R705" i="6"/>
  <c r="Q705" i="6"/>
  <c r="P705" i="6"/>
  <c r="O705" i="6"/>
  <c r="N705" i="6"/>
  <c r="K705" i="6"/>
  <c r="J705" i="6"/>
  <c r="I705" i="6"/>
  <c r="H705" i="6"/>
  <c r="G705" i="6"/>
  <c r="F705" i="6"/>
  <c r="E705" i="6"/>
  <c r="D705" i="6"/>
  <c r="C705" i="6"/>
  <c r="B705" i="6"/>
  <c r="R704" i="6"/>
  <c r="Q704" i="6"/>
  <c r="P704" i="6"/>
  <c r="O704" i="6"/>
  <c r="N704" i="6"/>
  <c r="K704" i="6"/>
  <c r="J704" i="6"/>
  <c r="I704" i="6"/>
  <c r="H704" i="6"/>
  <c r="G704" i="6"/>
  <c r="F704" i="6"/>
  <c r="E704" i="6"/>
  <c r="D704" i="6"/>
  <c r="C704" i="6"/>
  <c r="B704" i="6"/>
  <c r="R703" i="6"/>
  <c r="Q703" i="6"/>
  <c r="P703" i="6"/>
  <c r="O703" i="6"/>
  <c r="N703" i="6"/>
  <c r="K703" i="6"/>
  <c r="J703" i="6"/>
  <c r="I703" i="6"/>
  <c r="H703" i="6"/>
  <c r="G703" i="6"/>
  <c r="F703" i="6"/>
  <c r="E703" i="6"/>
  <c r="D703" i="6"/>
  <c r="C703" i="6"/>
  <c r="B703" i="6"/>
  <c r="R702" i="6"/>
  <c r="Q702" i="6"/>
  <c r="P702" i="6"/>
  <c r="O702" i="6"/>
  <c r="N702" i="6"/>
  <c r="K702" i="6"/>
  <c r="J702" i="6"/>
  <c r="I702" i="6"/>
  <c r="H702" i="6"/>
  <c r="G702" i="6"/>
  <c r="F702" i="6"/>
  <c r="E702" i="6"/>
  <c r="D702" i="6"/>
  <c r="C702" i="6"/>
  <c r="B702" i="6"/>
  <c r="R701" i="6"/>
  <c r="Q701" i="6"/>
  <c r="P701" i="6"/>
  <c r="O701" i="6"/>
  <c r="N701" i="6"/>
  <c r="K701" i="6"/>
  <c r="J701" i="6"/>
  <c r="I701" i="6"/>
  <c r="H701" i="6"/>
  <c r="G701" i="6"/>
  <c r="F701" i="6"/>
  <c r="E701" i="6"/>
  <c r="D701" i="6"/>
  <c r="C701" i="6"/>
  <c r="B701" i="6"/>
  <c r="R700" i="6"/>
  <c r="Q700" i="6"/>
  <c r="P700" i="6"/>
  <c r="O700" i="6"/>
  <c r="N700" i="6"/>
  <c r="K700" i="6"/>
  <c r="J700" i="6"/>
  <c r="I700" i="6"/>
  <c r="H700" i="6"/>
  <c r="G700" i="6"/>
  <c r="F700" i="6"/>
  <c r="E700" i="6"/>
  <c r="D700" i="6"/>
  <c r="C700" i="6"/>
  <c r="B700" i="6"/>
  <c r="R699" i="6"/>
  <c r="Q699" i="6"/>
  <c r="P699" i="6"/>
  <c r="O699" i="6"/>
  <c r="N699" i="6"/>
  <c r="K699" i="6"/>
  <c r="J699" i="6"/>
  <c r="I699" i="6"/>
  <c r="H699" i="6"/>
  <c r="G699" i="6"/>
  <c r="F699" i="6"/>
  <c r="E699" i="6"/>
  <c r="D699" i="6"/>
  <c r="C699" i="6"/>
  <c r="B699" i="6"/>
  <c r="R698" i="6"/>
  <c r="Q698" i="6"/>
  <c r="P698" i="6"/>
  <c r="O698" i="6"/>
  <c r="N698" i="6"/>
  <c r="K698" i="6"/>
  <c r="J698" i="6"/>
  <c r="I698" i="6"/>
  <c r="H698" i="6"/>
  <c r="G698" i="6"/>
  <c r="F698" i="6"/>
  <c r="E698" i="6"/>
  <c r="D698" i="6"/>
  <c r="C698" i="6"/>
  <c r="B698" i="6"/>
  <c r="R697" i="6"/>
  <c r="Q697" i="6"/>
  <c r="P697" i="6"/>
  <c r="O697" i="6"/>
  <c r="N697" i="6"/>
  <c r="K697" i="6"/>
  <c r="J697" i="6"/>
  <c r="I697" i="6"/>
  <c r="H697" i="6"/>
  <c r="G697" i="6"/>
  <c r="F697" i="6"/>
  <c r="E697" i="6"/>
  <c r="D697" i="6"/>
  <c r="C697" i="6"/>
  <c r="B697" i="6"/>
  <c r="R696" i="6"/>
  <c r="Q696" i="6"/>
  <c r="P696" i="6"/>
  <c r="O696" i="6"/>
  <c r="N696" i="6"/>
  <c r="K696" i="6"/>
  <c r="J696" i="6"/>
  <c r="I696" i="6"/>
  <c r="H696" i="6"/>
  <c r="G696" i="6"/>
  <c r="F696" i="6"/>
  <c r="E696" i="6"/>
  <c r="D696" i="6"/>
  <c r="C696" i="6"/>
  <c r="B696" i="6"/>
  <c r="R695" i="6"/>
  <c r="Q695" i="6"/>
  <c r="P695" i="6"/>
  <c r="O695" i="6"/>
  <c r="N695" i="6"/>
  <c r="K695" i="6"/>
  <c r="J695" i="6"/>
  <c r="I695" i="6"/>
  <c r="H695" i="6"/>
  <c r="G695" i="6"/>
  <c r="F695" i="6"/>
  <c r="E695" i="6"/>
  <c r="D695" i="6"/>
  <c r="C695" i="6"/>
  <c r="B695" i="6"/>
  <c r="R694" i="6"/>
  <c r="Q694" i="6"/>
  <c r="P694" i="6"/>
  <c r="O694" i="6"/>
  <c r="N694" i="6"/>
  <c r="K694" i="6"/>
  <c r="J694" i="6"/>
  <c r="I694" i="6"/>
  <c r="H694" i="6"/>
  <c r="G694" i="6"/>
  <c r="F694" i="6"/>
  <c r="E694" i="6"/>
  <c r="D694" i="6"/>
  <c r="C694" i="6"/>
  <c r="B694" i="6"/>
  <c r="R693" i="6"/>
  <c r="Q693" i="6"/>
  <c r="P693" i="6"/>
  <c r="O693" i="6"/>
  <c r="N693" i="6"/>
  <c r="K693" i="6"/>
  <c r="J693" i="6"/>
  <c r="I693" i="6"/>
  <c r="H693" i="6"/>
  <c r="G693" i="6"/>
  <c r="F693" i="6"/>
  <c r="E693" i="6"/>
  <c r="D693" i="6"/>
  <c r="C693" i="6"/>
  <c r="B693" i="6"/>
  <c r="R692" i="6"/>
  <c r="Q692" i="6"/>
  <c r="P692" i="6"/>
  <c r="O692" i="6"/>
  <c r="N692" i="6"/>
  <c r="K692" i="6"/>
  <c r="J692" i="6"/>
  <c r="I692" i="6"/>
  <c r="H692" i="6"/>
  <c r="G692" i="6"/>
  <c r="F692" i="6"/>
  <c r="E692" i="6"/>
  <c r="D692" i="6"/>
  <c r="C692" i="6"/>
  <c r="B692" i="6"/>
  <c r="R691" i="6"/>
  <c r="Q691" i="6"/>
  <c r="P691" i="6"/>
  <c r="O691" i="6"/>
  <c r="N691" i="6"/>
  <c r="K691" i="6"/>
  <c r="J691" i="6"/>
  <c r="I691" i="6"/>
  <c r="H691" i="6"/>
  <c r="G691" i="6"/>
  <c r="F691" i="6"/>
  <c r="E691" i="6"/>
  <c r="D691" i="6"/>
  <c r="C691" i="6"/>
  <c r="B691" i="6"/>
  <c r="R690" i="6"/>
  <c r="Q690" i="6"/>
  <c r="P690" i="6"/>
  <c r="O690" i="6"/>
  <c r="N690" i="6"/>
  <c r="K690" i="6"/>
  <c r="J690" i="6"/>
  <c r="I690" i="6"/>
  <c r="H690" i="6"/>
  <c r="G690" i="6"/>
  <c r="F690" i="6"/>
  <c r="E690" i="6"/>
  <c r="D690" i="6"/>
  <c r="C690" i="6"/>
  <c r="B690" i="6"/>
  <c r="R689" i="6"/>
  <c r="Q689" i="6"/>
  <c r="P689" i="6"/>
  <c r="O689" i="6"/>
  <c r="N689" i="6"/>
  <c r="K689" i="6"/>
  <c r="J689" i="6"/>
  <c r="I689" i="6"/>
  <c r="H689" i="6"/>
  <c r="G689" i="6"/>
  <c r="F689" i="6"/>
  <c r="E689" i="6"/>
  <c r="D689" i="6"/>
  <c r="C689" i="6"/>
  <c r="B689" i="6"/>
  <c r="R688" i="6"/>
  <c r="Q688" i="6"/>
  <c r="P688" i="6"/>
  <c r="O688" i="6"/>
  <c r="N688" i="6"/>
  <c r="K688" i="6"/>
  <c r="J688" i="6"/>
  <c r="I688" i="6"/>
  <c r="H688" i="6"/>
  <c r="G688" i="6"/>
  <c r="F688" i="6"/>
  <c r="E688" i="6"/>
  <c r="D688" i="6"/>
  <c r="C688" i="6"/>
  <c r="B688" i="6"/>
  <c r="R687" i="6"/>
  <c r="Q687" i="6"/>
  <c r="P687" i="6"/>
  <c r="O687" i="6"/>
  <c r="N687" i="6"/>
  <c r="K687" i="6"/>
  <c r="J687" i="6"/>
  <c r="I687" i="6"/>
  <c r="H687" i="6"/>
  <c r="G687" i="6"/>
  <c r="F687" i="6"/>
  <c r="E687" i="6"/>
  <c r="D687" i="6"/>
  <c r="C687" i="6"/>
  <c r="B687" i="6"/>
  <c r="R686" i="6"/>
  <c r="Q686" i="6"/>
  <c r="P686" i="6"/>
  <c r="O686" i="6"/>
  <c r="N686" i="6"/>
  <c r="K686" i="6"/>
  <c r="J686" i="6"/>
  <c r="I686" i="6"/>
  <c r="H686" i="6"/>
  <c r="G686" i="6"/>
  <c r="F686" i="6"/>
  <c r="E686" i="6"/>
  <c r="D686" i="6"/>
  <c r="C686" i="6"/>
  <c r="B686" i="6"/>
  <c r="R685" i="6"/>
  <c r="Q685" i="6"/>
  <c r="P685" i="6"/>
  <c r="O685" i="6"/>
  <c r="N685" i="6"/>
  <c r="K685" i="6"/>
  <c r="J685" i="6"/>
  <c r="I685" i="6"/>
  <c r="H685" i="6"/>
  <c r="G685" i="6"/>
  <c r="F685" i="6"/>
  <c r="E685" i="6"/>
  <c r="D685" i="6"/>
  <c r="C685" i="6"/>
  <c r="B685" i="6"/>
  <c r="R684" i="6"/>
  <c r="Q684" i="6"/>
  <c r="P684" i="6"/>
  <c r="O684" i="6"/>
  <c r="N684" i="6"/>
  <c r="K684" i="6"/>
  <c r="J684" i="6"/>
  <c r="I684" i="6"/>
  <c r="H684" i="6"/>
  <c r="G684" i="6"/>
  <c r="F684" i="6"/>
  <c r="E684" i="6"/>
  <c r="D684" i="6"/>
  <c r="C684" i="6"/>
  <c r="B684" i="6"/>
  <c r="R683" i="6"/>
  <c r="Q683" i="6"/>
  <c r="P683" i="6"/>
  <c r="O683" i="6"/>
  <c r="N683" i="6"/>
  <c r="K683" i="6"/>
  <c r="J683" i="6"/>
  <c r="I683" i="6"/>
  <c r="H683" i="6"/>
  <c r="G683" i="6"/>
  <c r="F683" i="6"/>
  <c r="E683" i="6"/>
  <c r="D683" i="6"/>
  <c r="C683" i="6"/>
  <c r="B683" i="6"/>
  <c r="R682" i="6"/>
  <c r="Q682" i="6"/>
  <c r="P682" i="6"/>
  <c r="O682" i="6"/>
  <c r="N682" i="6"/>
  <c r="K682" i="6"/>
  <c r="J682" i="6"/>
  <c r="I682" i="6"/>
  <c r="H682" i="6"/>
  <c r="G682" i="6"/>
  <c r="F682" i="6"/>
  <c r="E682" i="6"/>
  <c r="D682" i="6"/>
  <c r="C682" i="6"/>
  <c r="B682" i="6"/>
  <c r="R681" i="6"/>
  <c r="Q681" i="6"/>
  <c r="P681" i="6"/>
  <c r="O681" i="6"/>
  <c r="N681" i="6"/>
  <c r="K681" i="6"/>
  <c r="J681" i="6"/>
  <c r="I681" i="6"/>
  <c r="H681" i="6"/>
  <c r="G681" i="6"/>
  <c r="F681" i="6"/>
  <c r="E681" i="6"/>
  <c r="D681" i="6"/>
  <c r="C681" i="6"/>
  <c r="B681" i="6"/>
  <c r="R680" i="6"/>
  <c r="Q680" i="6"/>
  <c r="P680" i="6"/>
  <c r="O680" i="6"/>
  <c r="N680" i="6"/>
  <c r="K680" i="6"/>
  <c r="J680" i="6"/>
  <c r="I680" i="6"/>
  <c r="H680" i="6"/>
  <c r="G680" i="6"/>
  <c r="F680" i="6"/>
  <c r="E680" i="6"/>
  <c r="D680" i="6"/>
  <c r="C680" i="6"/>
  <c r="B680" i="6"/>
  <c r="R679" i="6"/>
  <c r="Q679" i="6"/>
  <c r="P679" i="6"/>
  <c r="O679" i="6"/>
  <c r="N679" i="6"/>
  <c r="K679" i="6"/>
  <c r="J679" i="6"/>
  <c r="I679" i="6"/>
  <c r="H679" i="6"/>
  <c r="G679" i="6"/>
  <c r="F679" i="6"/>
  <c r="E679" i="6"/>
  <c r="D679" i="6"/>
  <c r="C679" i="6"/>
  <c r="B679" i="6"/>
  <c r="R678" i="6"/>
  <c r="Q678" i="6"/>
  <c r="P678" i="6"/>
  <c r="O678" i="6"/>
  <c r="N678" i="6"/>
  <c r="K678" i="6"/>
  <c r="J678" i="6"/>
  <c r="I678" i="6"/>
  <c r="H678" i="6"/>
  <c r="G678" i="6"/>
  <c r="F678" i="6"/>
  <c r="E678" i="6"/>
  <c r="D678" i="6"/>
  <c r="C678" i="6"/>
  <c r="B678" i="6"/>
  <c r="R677" i="6"/>
  <c r="Q677" i="6"/>
  <c r="P677" i="6"/>
  <c r="O677" i="6"/>
  <c r="N677" i="6"/>
  <c r="K677" i="6"/>
  <c r="J677" i="6"/>
  <c r="I677" i="6"/>
  <c r="H677" i="6"/>
  <c r="G677" i="6"/>
  <c r="F677" i="6"/>
  <c r="E677" i="6"/>
  <c r="D677" i="6"/>
  <c r="C677" i="6"/>
  <c r="B677" i="6"/>
  <c r="R676" i="6"/>
  <c r="Q676" i="6"/>
  <c r="P676" i="6"/>
  <c r="O676" i="6"/>
  <c r="N676" i="6"/>
  <c r="K676" i="6"/>
  <c r="J676" i="6"/>
  <c r="I676" i="6"/>
  <c r="H676" i="6"/>
  <c r="G676" i="6"/>
  <c r="F676" i="6"/>
  <c r="E676" i="6"/>
  <c r="D676" i="6"/>
  <c r="C676" i="6"/>
  <c r="B676" i="6"/>
  <c r="R675" i="6"/>
  <c r="Q675" i="6"/>
  <c r="P675" i="6"/>
  <c r="O675" i="6"/>
  <c r="N675" i="6"/>
  <c r="K675" i="6"/>
  <c r="J675" i="6"/>
  <c r="I675" i="6"/>
  <c r="H675" i="6"/>
  <c r="G675" i="6"/>
  <c r="F675" i="6"/>
  <c r="E675" i="6"/>
  <c r="D675" i="6"/>
  <c r="C675" i="6"/>
  <c r="B675" i="6"/>
  <c r="R674" i="6"/>
  <c r="Q674" i="6"/>
  <c r="P674" i="6"/>
  <c r="O674" i="6"/>
  <c r="N674" i="6"/>
  <c r="K674" i="6"/>
  <c r="J674" i="6"/>
  <c r="I674" i="6"/>
  <c r="H674" i="6"/>
  <c r="G674" i="6"/>
  <c r="F674" i="6"/>
  <c r="E674" i="6"/>
  <c r="D674" i="6"/>
  <c r="C674" i="6"/>
  <c r="B674" i="6"/>
  <c r="R673" i="6"/>
  <c r="Q673" i="6"/>
  <c r="P673" i="6"/>
  <c r="O673" i="6"/>
  <c r="N673" i="6"/>
  <c r="K673" i="6"/>
  <c r="J673" i="6"/>
  <c r="I673" i="6"/>
  <c r="H673" i="6"/>
  <c r="G673" i="6"/>
  <c r="F673" i="6"/>
  <c r="E673" i="6"/>
  <c r="D673" i="6"/>
  <c r="C673" i="6"/>
  <c r="B673" i="6"/>
  <c r="R672" i="6"/>
  <c r="Q672" i="6"/>
  <c r="P672" i="6"/>
  <c r="O672" i="6"/>
  <c r="N672" i="6"/>
  <c r="K672" i="6"/>
  <c r="J672" i="6"/>
  <c r="I672" i="6"/>
  <c r="H672" i="6"/>
  <c r="G672" i="6"/>
  <c r="F672" i="6"/>
  <c r="E672" i="6"/>
  <c r="D672" i="6"/>
  <c r="C672" i="6"/>
  <c r="B672" i="6"/>
  <c r="R671" i="6"/>
  <c r="Q671" i="6"/>
  <c r="P671" i="6"/>
  <c r="O671" i="6"/>
  <c r="N671" i="6"/>
  <c r="K671" i="6"/>
  <c r="J671" i="6"/>
  <c r="I671" i="6"/>
  <c r="H671" i="6"/>
  <c r="G671" i="6"/>
  <c r="F671" i="6"/>
  <c r="E671" i="6"/>
  <c r="D671" i="6"/>
  <c r="C671" i="6"/>
  <c r="B671" i="6"/>
  <c r="R670" i="6"/>
  <c r="Q670" i="6"/>
  <c r="P670" i="6"/>
  <c r="O670" i="6"/>
  <c r="N670" i="6"/>
  <c r="K670" i="6"/>
  <c r="J670" i="6"/>
  <c r="I670" i="6"/>
  <c r="H670" i="6"/>
  <c r="G670" i="6"/>
  <c r="F670" i="6"/>
  <c r="E670" i="6"/>
  <c r="D670" i="6"/>
  <c r="C670" i="6"/>
  <c r="B670" i="6"/>
  <c r="R669" i="6"/>
  <c r="Q669" i="6"/>
  <c r="P669" i="6"/>
  <c r="O669" i="6"/>
  <c r="N669" i="6"/>
  <c r="K669" i="6"/>
  <c r="J669" i="6"/>
  <c r="I669" i="6"/>
  <c r="H669" i="6"/>
  <c r="G669" i="6"/>
  <c r="F669" i="6"/>
  <c r="E669" i="6"/>
  <c r="D669" i="6"/>
  <c r="C669" i="6"/>
  <c r="B669" i="6"/>
  <c r="R668" i="6"/>
  <c r="Q668" i="6"/>
  <c r="P668" i="6"/>
  <c r="O668" i="6"/>
  <c r="N668" i="6"/>
  <c r="K668" i="6"/>
  <c r="J668" i="6"/>
  <c r="I668" i="6"/>
  <c r="H668" i="6"/>
  <c r="G668" i="6"/>
  <c r="F668" i="6"/>
  <c r="E668" i="6"/>
  <c r="D668" i="6"/>
  <c r="C668" i="6"/>
  <c r="B668" i="6"/>
  <c r="R667" i="6"/>
  <c r="Q667" i="6"/>
  <c r="P667" i="6"/>
  <c r="O667" i="6"/>
  <c r="N667" i="6"/>
  <c r="K667" i="6"/>
  <c r="J667" i="6"/>
  <c r="I667" i="6"/>
  <c r="H667" i="6"/>
  <c r="G667" i="6"/>
  <c r="F667" i="6"/>
  <c r="E667" i="6"/>
  <c r="D667" i="6"/>
  <c r="C667" i="6"/>
  <c r="B667" i="6"/>
  <c r="R666" i="6"/>
  <c r="Q666" i="6"/>
  <c r="P666" i="6"/>
  <c r="O666" i="6"/>
  <c r="N666" i="6"/>
  <c r="K666" i="6"/>
  <c r="J666" i="6"/>
  <c r="I666" i="6"/>
  <c r="H666" i="6"/>
  <c r="G666" i="6"/>
  <c r="F666" i="6"/>
  <c r="E666" i="6"/>
  <c r="D666" i="6"/>
  <c r="C666" i="6"/>
  <c r="B666" i="6"/>
  <c r="R665" i="6"/>
  <c r="Q665" i="6"/>
  <c r="P665" i="6"/>
  <c r="O665" i="6"/>
  <c r="N665" i="6"/>
  <c r="K665" i="6"/>
  <c r="J665" i="6"/>
  <c r="I665" i="6"/>
  <c r="H665" i="6"/>
  <c r="G665" i="6"/>
  <c r="F665" i="6"/>
  <c r="E665" i="6"/>
  <c r="D665" i="6"/>
  <c r="C665" i="6"/>
  <c r="B665" i="6"/>
  <c r="R664" i="6"/>
  <c r="Q664" i="6"/>
  <c r="P664" i="6"/>
  <c r="O664" i="6"/>
  <c r="N664" i="6"/>
  <c r="K664" i="6"/>
  <c r="J664" i="6"/>
  <c r="I664" i="6"/>
  <c r="H664" i="6"/>
  <c r="G664" i="6"/>
  <c r="F664" i="6"/>
  <c r="E664" i="6"/>
  <c r="D664" i="6"/>
  <c r="C664" i="6"/>
  <c r="B664" i="6"/>
  <c r="R663" i="6"/>
  <c r="Q663" i="6"/>
  <c r="P663" i="6"/>
  <c r="O663" i="6"/>
  <c r="N663" i="6"/>
  <c r="K663" i="6"/>
  <c r="J663" i="6"/>
  <c r="I663" i="6"/>
  <c r="H663" i="6"/>
  <c r="G663" i="6"/>
  <c r="F663" i="6"/>
  <c r="E663" i="6"/>
  <c r="D663" i="6"/>
  <c r="C663" i="6"/>
  <c r="B663" i="6"/>
  <c r="R662" i="6"/>
  <c r="Q662" i="6"/>
  <c r="P662" i="6"/>
  <c r="O662" i="6"/>
  <c r="N662" i="6"/>
  <c r="K662" i="6"/>
  <c r="J662" i="6"/>
  <c r="I662" i="6"/>
  <c r="H662" i="6"/>
  <c r="G662" i="6"/>
  <c r="F662" i="6"/>
  <c r="E662" i="6"/>
  <c r="D662" i="6"/>
  <c r="C662" i="6"/>
  <c r="B662" i="6"/>
  <c r="R661" i="6"/>
  <c r="Q661" i="6"/>
  <c r="P661" i="6"/>
  <c r="O661" i="6"/>
  <c r="N661" i="6"/>
  <c r="K661" i="6"/>
  <c r="J661" i="6"/>
  <c r="I661" i="6"/>
  <c r="H661" i="6"/>
  <c r="G661" i="6"/>
  <c r="F661" i="6"/>
  <c r="E661" i="6"/>
  <c r="D661" i="6"/>
  <c r="C661" i="6"/>
  <c r="B661" i="6"/>
  <c r="R660" i="6"/>
  <c r="Q660" i="6"/>
  <c r="P660" i="6"/>
  <c r="O660" i="6"/>
  <c r="N660" i="6"/>
  <c r="K660" i="6"/>
  <c r="J660" i="6"/>
  <c r="I660" i="6"/>
  <c r="H660" i="6"/>
  <c r="G660" i="6"/>
  <c r="F660" i="6"/>
  <c r="E660" i="6"/>
  <c r="D660" i="6"/>
  <c r="C660" i="6"/>
  <c r="B660" i="6"/>
  <c r="R659" i="6"/>
  <c r="Q659" i="6"/>
  <c r="P659" i="6"/>
  <c r="O659" i="6"/>
  <c r="N659" i="6"/>
  <c r="K659" i="6"/>
  <c r="J659" i="6"/>
  <c r="I659" i="6"/>
  <c r="H659" i="6"/>
  <c r="G659" i="6"/>
  <c r="F659" i="6"/>
  <c r="E659" i="6"/>
  <c r="D659" i="6"/>
  <c r="C659" i="6"/>
  <c r="B659" i="6"/>
  <c r="R658" i="6"/>
  <c r="Q658" i="6"/>
  <c r="P658" i="6"/>
  <c r="O658" i="6"/>
  <c r="N658" i="6"/>
  <c r="K658" i="6"/>
  <c r="J658" i="6"/>
  <c r="I658" i="6"/>
  <c r="H658" i="6"/>
  <c r="G658" i="6"/>
  <c r="F658" i="6"/>
  <c r="E658" i="6"/>
  <c r="D658" i="6"/>
  <c r="C658" i="6"/>
  <c r="B658" i="6"/>
  <c r="R657" i="6"/>
  <c r="Q657" i="6"/>
  <c r="P657" i="6"/>
  <c r="O657" i="6"/>
  <c r="N657" i="6"/>
  <c r="K657" i="6"/>
  <c r="J657" i="6"/>
  <c r="I657" i="6"/>
  <c r="H657" i="6"/>
  <c r="G657" i="6"/>
  <c r="F657" i="6"/>
  <c r="E657" i="6"/>
  <c r="D657" i="6"/>
  <c r="C657" i="6"/>
  <c r="B657" i="6"/>
  <c r="R656" i="6"/>
  <c r="Q656" i="6"/>
  <c r="P656" i="6"/>
  <c r="O656" i="6"/>
  <c r="N656" i="6"/>
  <c r="K656" i="6"/>
  <c r="J656" i="6"/>
  <c r="I656" i="6"/>
  <c r="H656" i="6"/>
  <c r="G656" i="6"/>
  <c r="F656" i="6"/>
  <c r="E656" i="6"/>
  <c r="D656" i="6"/>
  <c r="C656" i="6"/>
  <c r="B656" i="6"/>
  <c r="R655" i="6"/>
  <c r="Q655" i="6"/>
  <c r="P655" i="6"/>
  <c r="O655" i="6"/>
  <c r="N655" i="6"/>
  <c r="K655" i="6"/>
  <c r="J655" i="6"/>
  <c r="I655" i="6"/>
  <c r="H655" i="6"/>
  <c r="G655" i="6"/>
  <c r="F655" i="6"/>
  <c r="E655" i="6"/>
  <c r="D655" i="6"/>
  <c r="C655" i="6"/>
  <c r="B655" i="6"/>
  <c r="R654" i="6"/>
  <c r="Q654" i="6"/>
  <c r="P654" i="6"/>
  <c r="O654" i="6"/>
  <c r="N654" i="6"/>
  <c r="K654" i="6"/>
  <c r="J654" i="6"/>
  <c r="I654" i="6"/>
  <c r="H654" i="6"/>
  <c r="G654" i="6"/>
  <c r="F654" i="6"/>
  <c r="E654" i="6"/>
  <c r="D654" i="6"/>
  <c r="C654" i="6"/>
  <c r="B654" i="6"/>
  <c r="R653" i="6"/>
  <c r="Q653" i="6"/>
  <c r="P653" i="6"/>
  <c r="O653" i="6"/>
  <c r="N653" i="6"/>
  <c r="K653" i="6"/>
  <c r="J653" i="6"/>
  <c r="I653" i="6"/>
  <c r="H653" i="6"/>
  <c r="G653" i="6"/>
  <c r="F653" i="6"/>
  <c r="E653" i="6"/>
  <c r="D653" i="6"/>
  <c r="C653" i="6"/>
  <c r="B653" i="6"/>
  <c r="R652" i="6"/>
  <c r="Q652" i="6"/>
  <c r="P652" i="6"/>
  <c r="O652" i="6"/>
  <c r="N652" i="6"/>
  <c r="K652" i="6"/>
  <c r="J652" i="6"/>
  <c r="I652" i="6"/>
  <c r="H652" i="6"/>
  <c r="G652" i="6"/>
  <c r="F652" i="6"/>
  <c r="E652" i="6"/>
  <c r="D652" i="6"/>
  <c r="C652" i="6"/>
  <c r="B652" i="6"/>
  <c r="R651" i="6"/>
  <c r="Q651" i="6"/>
  <c r="P651" i="6"/>
  <c r="O651" i="6"/>
  <c r="N651" i="6"/>
  <c r="K651" i="6"/>
  <c r="J651" i="6"/>
  <c r="I651" i="6"/>
  <c r="H651" i="6"/>
  <c r="G651" i="6"/>
  <c r="F651" i="6"/>
  <c r="E651" i="6"/>
  <c r="D651" i="6"/>
  <c r="C651" i="6"/>
  <c r="B651" i="6"/>
  <c r="R650" i="6"/>
  <c r="Q650" i="6"/>
  <c r="P650" i="6"/>
  <c r="O650" i="6"/>
  <c r="N650" i="6"/>
  <c r="K650" i="6"/>
  <c r="J650" i="6"/>
  <c r="I650" i="6"/>
  <c r="H650" i="6"/>
  <c r="G650" i="6"/>
  <c r="F650" i="6"/>
  <c r="E650" i="6"/>
  <c r="D650" i="6"/>
  <c r="C650" i="6"/>
  <c r="B650" i="6"/>
  <c r="R649" i="6"/>
  <c r="Q649" i="6"/>
  <c r="P649" i="6"/>
  <c r="O649" i="6"/>
  <c r="N649" i="6"/>
  <c r="K649" i="6"/>
  <c r="J649" i="6"/>
  <c r="I649" i="6"/>
  <c r="H649" i="6"/>
  <c r="G649" i="6"/>
  <c r="F649" i="6"/>
  <c r="E649" i="6"/>
  <c r="D649" i="6"/>
  <c r="C649" i="6"/>
  <c r="B649" i="6"/>
  <c r="R648" i="6"/>
  <c r="Q648" i="6"/>
  <c r="P648" i="6"/>
  <c r="O648" i="6"/>
  <c r="N648" i="6"/>
  <c r="K648" i="6"/>
  <c r="J648" i="6"/>
  <c r="I648" i="6"/>
  <c r="H648" i="6"/>
  <c r="G648" i="6"/>
  <c r="F648" i="6"/>
  <c r="E648" i="6"/>
  <c r="D648" i="6"/>
  <c r="C648" i="6"/>
  <c r="B648" i="6"/>
  <c r="R647" i="6"/>
  <c r="Q647" i="6"/>
  <c r="P647" i="6"/>
  <c r="O647" i="6"/>
  <c r="N647" i="6"/>
  <c r="K647" i="6"/>
  <c r="J647" i="6"/>
  <c r="I647" i="6"/>
  <c r="H647" i="6"/>
  <c r="G647" i="6"/>
  <c r="F647" i="6"/>
  <c r="E647" i="6"/>
  <c r="D647" i="6"/>
  <c r="C647" i="6"/>
  <c r="B647" i="6"/>
  <c r="R646" i="6"/>
  <c r="Q646" i="6"/>
  <c r="P646" i="6"/>
  <c r="O646" i="6"/>
  <c r="N646" i="6"/>
  <c r="K646" i="6"/>
  <c r="J646" i="6"/>
  <c r="I646" i="6"/>
  <c r="H646" i="6"/>
  <c r="G646" i="6"/>
  <c r="F646" i="6"/>
  <c r="E646" i="6"/>
  <c r="D646" i="6"/>
  <c r="C646" i="6"/>
  <c r="B646" i="6"/>
  <c r="R645" i="6"/>
  <c r="Q645" i="6"/>
  <c r="P645" i="6"/>
  <c r="O645" i="6"/>
  <c r="N645" i="6"/>
  <c r="K645" i="6"/>
  <c r="J645" i="6"/>
  <c r="I645" i="6"/>
  <c r="H645" i="6"/>
  <c r="G645" i="6"/>
  <c r="F645" i="6"/>
  <c r="E645" i="6"/>
  <c r="D645" i="6"/>
  <c r="C645" i="6"/>
  <c r="B645" i="6"/>
  <c r="R644" i="6"/>
  <c r="Q644" i="6"/>
  <c r="P644" i="6"/>
  <c r="O644" i="6"/>
  <c r="N644" i="6"/>
  <c r="K644" i="6"/>
  <c r="J644" i="6"/>
  <c r="I644" i="6"/>
  <c r="H644" i="6"/>
  <c r="G644" i="6"/>
  <c r="F644" i="6"/>
  <c r="E644" i="6"/>
  <c r="D644" i="6"/>
  <c r="C644" i="6"/>
  <c r="B644" i="6"/>
  <c r="R643" i="6"/>
  <c r="Q643" i="6"/>
  <c r="P643" i="6"/>
  <c r="O643" i="6"/>
  <c r="N643" i="6"/>
  <c r="K643" i="6"/>
  <c r="J643" i="6"/>
  <c r="I643" i="6"/>
  <c r="H643" i="6"/>
  <c r="G643" i="6"/>
  <c r="F643" i="6"/>
  <c r="E643" i="6"/>
  <c r="D643" i="6"/>
  <c r="C643" i="6"/>
  <c r="B643" i="6"/>
  <c r="R642" i="6"/>
  <c r="Q642" i="6"/>
  <c r="P642" i="6"/>
  <c r="O642" i="6"/>
  <c r="N642" i="6"/>
  <c r="K642" i="6"/>
  <c r="J642" i="6"/>
  <c r="I642" i="6"/>
  <c r="H642" i="6"/>
  <c r="G642" i="6"/>
  <c r="F642" i="6"/>
  <c r="E642" i="6"/>
  <c r="D642" i="6"/>
  <c r="C642" i="6"/>
  <c r="B642" i="6"/>
  <c r="R641" i="6"/>
  <c r="Q641" i="6"/>
  <c r="P641" i="6"/>
  <c r="O641" i="6"/>
  <c r="N641" i="6"/>
  <c r="K641" i="6"/>
  <c r="J641" i="6"/>
  <c r="I641" i="6"/>
  <c r="H641" i="6"/>
  <c r="G641" i="6"/>
  <c r="F641" i="6"/>
  <c r="E641" i="6"/>
  <c r="D641" i="6"/>
  <c r="C641" i="6"/>
  <c r="B641" i="6"/>
  <c r="R640" i="6"/>
  <c r="Q640" i="6"/>
  <c r="P640" i="6"/>
  <c r="O640" i="6"/>
  <c r="N640" i="6"/>
  <c r="K640" i="6"/>
  <c r="J640" i="6"/>
  <c r="I640" i="6"/>
  <c r="H640" i="6"/>
  <c r="G640" i="6"/>
  <c r="F640" i="6"/>
  <c r="E640" i="6"/>
  <c r="D640" i="6"/>
  <c r="C640" i="6"/>
  <c r="B640" i="6"/>
  <c r="R639" i="6"/>
  <c r="Q639" i="6"/>
  <c r="P639" i="6"/>
  <c r="O639" i="6"/>
  <c r="N639" i="6"/>
  <c r="K639" i="6"/>
  <c r="J639" i="6"/>
  <c r="I639" i="6"/>
  <c r="H639" i="6"/>
  <c r="G639" i="6"/>
  <c r="F639" i="6"/>
  <c r="E639" i="6"/>
  <c r="D639" i="6"/>
  <c r="C639" i="6"/>
  <c r="B639" i="6"/>
  <c r="R638" i="6"/>
  <c r="Q638" i="6"/>
  <c r="P638" i="6"/>
  <c r="O638" i="6"/>
  <c r="N638" i="6"/>
  <c r="K638" i="6"/>
  <c r="J638" i="6"/>
  <c r="I638" i="6"/>
  <c r="H638" i="6"/>
  <c r="G638" i="6"/>
  <c r="F638" i="6"/>
  <c r="E638" i="6"/>
  <c r="D638" i="6"/>
  <c r="C638" i="6"/>
  <c r="B638" i="6"/>
  <c r="R637" i="6"/>
  <c r="Q637" i="6"/>
  <c r="P637" i="6"/>
  <c r="O637" i="6"/>
  <c r="N637" i="6"/>
  <c r="K637" i="6"/>
  <c r="J637" i="6"/>
  <c r="I637" i="6"/>
  <c r="H637" i="6"/>
  <c r="G637" i="6"/>
  <c r="F637" i="6"/>
  <c r="E637" i="6"/>
  <c r="D637" i="6"/>
  <c r="C637" i="6"/>
  <c r="B637" i="6"/>
  <c r="R636" i="6"/>
  <c r="Q636" i="6"/>
  <c r="P636" i="6"/>
  <c r="O636" i="6"/>
  <c r="N636" i="6"/>
  <c r="K636" i="6"/>
  <c r="J636" i="6"/>
  <c r="I636" i="6"/>
  <c r="H636" i="6"/>
  <c r="G636" i="6"/>
  <c r="F636" i="6"/>
  <c r="E636" i="6"/>
  <c r="D636" i="6"/>
  <c r="C636" i="6"/>
  <c r="B636" i="6"/>
  <c r="R635" i="6"/>
  <c r="Q635" i="6"/>
  <c r="P635" i="6"/>
  <c r="O635" i="6"/>
  <c r="N635" i="6"/>
  <c r="K635" i="6"/>
  <c r="J635" i="6"/>
  <c r="I635" i="6"/>
  <c r="H635" i="6"/>
  <c r="G635" i="6"/>
  <c r="F635" i="6"/>
  <c r="E635" i="6"/>
  <c r="D635" i="6"/>
  <c r="C635" i="6"/>
  <c r="B635" i="6"/>
  <c r="R634" i="6"/>
  <c r="Q634" i="6"/>
  <c r="P634" i="6"/>
  <c r="O634" i="6"/>
  <c r="N634" i="6"/>
  <c r="K634" i="6"/>
  <c r="J634" i="6"/>
  <c r="I634" i="6"/>
  <c r="H634" i="6"/>
  <c r="G634" i="6"/>
  <c r="F634" i="6"/>
  <c r="E634" i="6"/>
  <c r="D634" i="6"/>
  <c r="C634" i="6"/>
  <c r="B634" i="6"/>
  <c r="R633" i="6"/>
  <c r="Q633" i="6"/>
  <c r="P633" i="6"/>
  <c r="O633" i="6"/>
  <c r="N633" i="6"/>
  <c r="K633" i="6"/>
  <c r="J633" i="6"/>
  <c r="I633" i="6"/>
  <c r="H633" i="6"/>
  <c r="G633" i="6"/>
  <c r="F633" i="6"/>
  <c r="E633" i="6"/>
  <c r="D633" i="6"/>
  <c r="C633" i="6"/>
  <c r="B633" i="6"/>
  <c r="R632" i="6"/>
  <c r="Q632" i="6"/>
  <c r="P632" i="6"/>
  <c r="O632" i="6"/>
  <c r="N632" i="6"/>
  <c r="K632" i="6"/>
  <c r="J632" i="6"/>
  <c r="I632" i="6"/>
  <c r="H632" i="6"/>
  <c r="G632" i="6"/>
  <c r="F632" i="6"/>
  <c r="E632" i="6"/>
  <c r="D632" i="6"/>
  <c r="C632" i="6"/>
  <c r="B632" i="6"/>
  <c r="R631" i="6"/>
  <c r="Q631" i="6"/>
  <c r="P631" i="6"/>
  <c r="O631" i="6"/>
  <c r="N631" i="6"/>
  <c r="K631" i="6"/>
  <c r="J631" i="6"/>
  <c r="I631" i="6"/>
  <c r="H631" i="6"/>
  <c r="G631" i="6"/>
  <c r="F631" i="6"/>
  <c r="E631" i="6"/>
  <c r="D631" i="6"/>
  <c r="C631" i="6"/>
  <c r="B631" i="6"/>
  <c r="R630" i="6"/>
  <c r="Q630" i="6"/>
  <c r="P630" i="6"/>
  <c r="O630" i="6"/>
  <c r="N630" i="6"/>
  <c r="K630" i="6"/>
  <c r="J630" i="6"/>
  <c r="I630" i="6"/>
  <c r="H630" i="6"/>
  <c r="G630" i="6"/>
  <c r="F630" i="6"/>
  <c r="E630" i="6"/>
  <c r="D630" i="6"/>
  <c r="C630" i="6"/>
  <c r="B630" i="6"/>
  <c r="R629" i="6"/>
  <c r="Q629" i="6"/>
  <c r="P629" i="6"/>
  <c r="O629" i="6"/>
  <c r="N629" i="6"/>
  <c r="K629" i="6"/>
  <c r="J629" i="6"/>
  <c r="I629" i="6"/>
  <c r="H629" i="6"/>
  <c r="G629" i="6"/>
  <c r="F629" i="6"/>
  <c r="E629" i="6"/>
  <c r="D629" i="6"/>
  <c r="C629" i="6"/>
  <c r="B629" i="6"/>
  <c r="R628" i="6"/>
  <c r="Q628" i="6"/>
  <c r="P628" i="6"/>
  <c r="O628" i="6"/>
  <c r="N628" i="6"/>
  <c r="K628" i="6"/>
  <c r="J628" i="6"/>
  <c r="I628" i="6"/>
  <c r="H628" i="6"/>
  <c r="G628" i="6"/>
  <c r="F628" i="6"/>
  <c r="E628" i="6"/>
  <c r="D628" i="6"/>
  <c r="C628" i="6"/>
  <c r="B628" i="6"/>
  <c r="R627" i="6"/>
  <c r="Q627" i="6"/>
  <c r="P627" i="6"/>
  <c r="O627" i="6"/>
  <c r="N627" i="6"/>
  <c r="K627" i="6"/>
  <c r="J627" i="6"/>
  <c r="I627" i="6"/>
  <c r="H627" i="6"/>
  <c r="G627" i="6"/>
  <c r="F627" i="6"/>
  <c r="E627" i="6"/>
  <c r="D627" i="6"/>
  <c r="C627" i="6"/>
  <c r="B627" i="6"/>
  <c r="R626" i="6"/>
  <c r="Q626" i="6"/>
  <c r="P626" i="6"/>
  <c r="O626" i="6"/>
  <c r="N626" i="6"/>
  <c r="K626" i="6"/>
  <c r="J626" i="6"/>
  <c r="I626" i="6"/>
  <c r="H626" i="6"/>
  <c r="G626" i="6"/>
  <c r="F626" i="6"/>
  <c r="E626" i="6"/>
  <c r="D626" i="6"/>
  <c r="C626" i="6"/>
  <c r="B626" i="6"/>
  <c r="R625" i="6"/>
  <c r="Q625" i="6"/>
  <c r="P625" i="6"/>
  <c r="O625" i="6"/>
  <c r="N625" i="6"/>
  <c r="K625" i="6"/>
  <c r="J625" i="6"/>
  <c r="I625" i="6"/>
  <c r="H625" i="6"/>
  <c r="G625" i="6"/>
  <c r="F625" i="6"/>
  <c r="E625" i="6"/>
  <c r="D625" i="6"/>
  <c r="C625" i="6"/>
  <c r="B625" i="6"/>
  <c r="R624" i="6"/>
  <c r="Q624" i="6"/>
  <c r="P624" i="6"/>
  <c r="O624" i="6"/>
  <c r="N624" i="6"/>
  <c r="K624" i="6"/>
  <c r="J624" i="6"/>
  <c r="I624" i="6"/>
  <c r="H624" i="6"/>
  <c r="G624" i="6"/>
  <c r="F624" i="6"/>
  <c r="E624" i="6"/>
  <c r="D624" i="6"/>
  <c r="C624" i="6"/>
  <c r="B624" i="6"/>
  <c r="R623" i="6"/>
  <c r="Q623" i="6"/>
  <c r="P623" i="6"/>
  <c r="O623" i="6"/>
  <c r="N623" i="6"/>
  <c r="K623" i="6"/>
  <c r="J623" i="6"/>
  <c r="I623" i="6"/>
  <c r="H623" i="6"/>
  <c r="G623" i="6"/>
  <c r="F623" i="6"/>
  <c r="E623" i="6"/>
  <c r="D623" i="6"/>
  <c r="C623" i="6"/>
  <c r="B623" i="6"/>
  <c r="R622" i="6"/>
  <c r="Q622" i="6"/>
  <c r="P622" i="6"/>
  <c r="O622" i="6"/>
  <c r="N622" i="6"/>
  <c r="K622" i="6"/>
  <c r="J622" i="6"/>
  <c r="I622" i="6"/>
  <c r="H622" i="6"/>
  <c r="G622" i="6"/>
  <c r="F622" i="6"/>
  <c r="E622" i="6"/>
  <c r="D622" i="6"/>
  <c r="C622" i="6"/>
  <c r="B622" i="6"/>
  <c r="R621" i="6"/>
  <c r="Q621" i="6"/>
  <c r="P621" i="6"/>
  <c r="O621" i="6"/>
  <c r="N621" i="6"/>
  <c r="K621" i="6"/>
  <c r="J621" i="6"/>
  <c r="I621" i="6"/>
  <c r="H621" i="6"/>
  <c r="G621" i="6"/>
  <c r="F621" i="6"/>
  <c r="E621" i="6"/>
  <c r="D621" i="6"/>
  <c r="C621" i="6"/>
  <c r="B621" i="6"/>
  <c r="R620" i="6"/>
  <c r="Q620" i="6"/>
  <c r="P620" i="6"/>
  <c r="O620" i="6"/>
  <c r="N620" i="6"/>
  <c r="K620" i="6"/>
  <c r="J620" i="6"/>
  <c r="I620" i="6"/>
  <c r="H620" i="6"/>
  <c r="G620" i="6"/>
  <c r="F620" i="6"/>
  <c r="E620" i="6"/>
  <c r="D620" i="6"/>
  <c r="C620" i="6"/>
  <c r="B620" i="6"/>
  <c r="R619" i="6"/>
  <c r="Q619" i="6"/>
  <c r="P619" i="6"/>
  <c r="O619" i="6"/>
  <c r="N619" i="6"/>
  <c r="K619" i="6"/>
  <c r="J619" i="6"/>
  <c r="I619" i="6"/>
  <c r="H619" i="6"/>
  <c r="G619" i="6"/>
  <c r="F619" i="6"/>
  <c r="E619" i="6"/>
  <c r="D619" i="6"/>
  <c r="C619" i="6"/>
  <c r="B619" i="6"/>
  <c r="R618" i="6"/>
  <c r="Q618" i="6"/>
  <c r="P618" i="6"/>
  <c r="O618" i="6"/>
  <c r="N618" i="6"/>
  <c r="K618" i="6"/>
  <c r="J618" i="6"/>
  <c r="I618" i="6"/>
  <c r="H618" i="6"/>
  <c r="G618" i="6"/>
  <c r="F618" i="6"/>
  <c r="E618" i="6"/>
  <c r="D618" i="6"/>
  <c r="C618" i="6"/>
  <c r="B618" i="6"/>
  <c r="R617" i="6"/>
  <c r="Q617" i="6"/>
  <c r="P617" i="6"/>
  <c r="O617" i="6"/>
  <c r="N617" i="6"/>
  <c r="K617" i="6"/>
  <c r="J617" i="6"/>
  <c r="I617" i="6"/>
  <c r="H617" i="6"/>
  <c r="G617" i="6"/>
  <c r="F617" i="6"/>
  <c r="E617" i="6"/>
  <c r="D617" i="6"/>
  <c r="C617" i="6"/>
  <c r="B617" i="6"/>
  <c r="R616" i="6"/>
  <c r="Q616" i="6"/>
  <c r="P616" i="6"/>
  <c r="O616" i="6"/>
  <c r="N616" i="6"/>
  <c r="K616" i="6"/>
  <c r="J616" i="6"/>
  <c r="I616" i="6"/>
  <c r="H616" i="6"/>
  <c r="G616" i="6"/>
  <c r="F616" i="6"/>
  <c r="E616" i="6"/>
  <c r="D616" i="6"/>
  <c r="C616" i="6"/>
  <c r="B616" i="6"/>
  <c r="R615" i="6"/>
  <c r="Q615" i="6"/>
  <c r="P615" i="6"/>
  <c r="O615" i="6"/>
  <c r="N615" i="6"/>
  <c r="K615" i="6"/>
  <c r="J615" i="6"/>
  <c r="I615" i="6"/>
  <c r="H615" i="6"/>
  <c r="G615" i="6"/>
  <c r="F615" i="6"/>
  <c r="E615" i="6"/>
  <c r="D615" i="6"/>
  <c r="C615" i="6"/>
  <c r="B615" i="6"/>
  <c r="R614" i="6"/>
  <c r="Q614" i="6"/>
  <c r="P614" i="6"/>
  <c r="O614" i="6"/>
  <c r="N614" i="6"/>
  <c r="K614" i="6"/>
  <c r="J614" i="6"/>
  <c r="I614" i="6"/>
  <c r="H614" i="6"/>
  <c r="G614" i="6"/>
  <c r="F614" i="6"/>
  <c r="E614" i="6"/>
  <c r="D614" i="6"/>
  <c r="C614" i="6"/>
  <c r="B614" i="6"/>
  <c r="R613" i="6"/>
  <c r="Q613" i="6"/>
  <c r="P613" i="6"/>
  <c r="O613" i="6"/>
  <c r="N613" i="6"/>
  <c r="K613" i="6"/>
  <c r="J613" i="6"/>
  <c r="I613" i="6"/>
  <c r="H613" i="6"/>
  <c r="G613" i="6"/>
  <c r="F613" i="6"/>
  <c r="E613" i="6"/>
  <c r="D613" i="6"/>
  <c r="C613" i="6"/>
  <c r="B613" i="6"/>
  <c r="R612" i="6"/>
  <c r="Q612" i="6"/>
  <c r="P612" i="6"/>
  <c r="O612" i="6"/>
  <c r="N612" i="6"/>
  <c r="K612" i="6"/>
  <c r="J612" i="6"/>
  <c r="I612" i="6"/>
  <c r="H612" i="6"/>
  <c r="G612" i="6"/>
  <c r="F612" i="6"/>
  <c r="E612" i="6"/>
  <c r="D612" i="6"/>
  <c r="C612" i="6"/>
  <c r="B612" i="6"/>
  <c r="R611" i="6"/>
  <c r="Q611" i="6"/>
  <c r="P611" i="6"/>
  <c r="O611" i="6"/>
  <c r="N611" i="6"/>
  <c r="K611" i="6"/>
  <c r="J611" i="6"/>
  <c r="I611" i="6"/>
  <c r="H611" i="6"/>
  <c r="G611" i="6"/>
  <c r="F611" i="6"/>
  <c r="E611" i="6"/>
  <c r="D611" i="6"/>
  <c r="C611" i="6"/>
  <c r="B611" i="6"/>
  <c r="R610" i="6"/>
  <c r="Q610" i="6"/>
  <c r="P610" i="6"/>
  <c r="O610" i="6"/>
  <c r="N610" i="6"/>
  <c r="K610" i="6"/>
  <c r="J610" i="6"/>
  <c r="I610" i="6"/>
  <c r="H610" i="6"/>
  <c r="G610" i="6"/>
  <c r="F610" i="6"/>
  <c r="E610" i="6"/>
  <c r="D610" i="6"/>
  <c r="C610" i="6"/>
  <c r="B610" i="6"/>
  <c r="R609" i="6"/>
  <c r="Q609" i="6"/>
  <c r="P609" i="6"/>
  <c r="O609" i="6"/>
  <c r="N609" i="6"/>
  <c r="K609" i="6"/>
  <c r="J609" i="6"/>
  <c r="I609" i="6"/>
  <c r="H609" i="6"/>
  <c r="G609" i="6"/>
  <c r="F609" i="6"/>
  <c r="E609" i="6"/>
  <c r="D609" i="6"/>
  <c r="C609" i="6"/>
  <c r="B609" i="6"/>
  <c r="R608" i="6"/>
  <c r="Q608" i="6"/>
  <c r="P608" i="6"/>
  <c r="O608" i="6"/>
  <c r="N608" i="6"/>
  <c r="K608" i="6"/>
  <c r="J608" i="6"/>
  <c r="I608" i="6"/>
  <c r="H608" i="6"/>
  <c r="G608" i="6"/>
  <c r="F608" i="6"/>
  <c r="E608" i="6"/>
  <c r="D608" i="6"/>
  <c r="C608" i="6"/>
  <c r="B608" i="6"/>
  <c r="R607" i="6"/>
  <c r="Q607" i="6"/>
  <c r="P607" i="6"/>
  <c r="O607" i="6"/>
  <c r="N607" i="6"/>
  <c r="K607" i="6"/>
  <c r="J607" i="6"/>
  <c r="I607" i="6"/>
  <c r="H607" i="6"/>
  <c r="G607" i="6"/>
  <c r="F607" i="6"/>
  <c r="E607" i="6"/>
  <c r="D607" i="6"/>
  <c r="C607" i="6"/>
  <c r="B607" i="6"/>
  <c r="R606" i="6"/>
  <c r="Q606" i="6"/>
  <c r="P606" i="6"/>
  <c r="O606" i="6"/>
  <c r="N606" i="6"/>
  <c r="K606" i="6"/>
  <c r="J606" i="6"/>
  <c r="I606" i="6"/>
  <c r="H606" i="6"/>
  <c r="G606" i="6"/>
  <c r="F606" i="6"/>
  <c r="E606" i="6"/>
  <c r="D606" i="6"/>
  <c r="C606" i="6"/>
  <c r="B606" i="6"/>
  <c r="R605" i="6"/>
  <c r="Q605" i="6"/>
  <c r="P605" i="6"/>
  <c r="O605" i="6"/>
  <c r="N605" i="6"/>
  <c r="K605" i="6"/>
  <c r="J605" i="6"/>
  <c r="I605" i="6"/>
  <c r="H605" i="6"/>
  <c r="G605" i="6"/>
  <c r="F605" i="6"/>
  <c r="E605" i="6"/>
  <c r="D605" i="6"/>
  <c r="C605" i="6"/>
  <c r="B605" i="6"/>
  <c r="R604" i="6"/>
  <c r="Q604" i="6"/>
  <c r="P604" i="6"/>
  <c r="O604" i="6"/>
  <c r="N604" i="6"/>
  <c r="K604" i="6"/>
  <c r="J604" i="6"/>
  <c r="I604" i="6"/>
  <c r="H604" i="6"/>
  <c r="G604" i="6"/>
  <c r="F604" i="6"/>
  <c r="E604" i="6"/>
  <c r="D604" i="6"/>
  <c r="C604" i="6"/>
  <c r="B604" i="6"/>
  <c r="R603" i="6"/>
  <c r="Q603" i="6"/>
  <c r="P603" i="6"/>
  <c r="O603" i="6"/>
  <c r="N603" i="6"/>
  <c r="K603" i="6"/>
  <c r="J603" i="6"/>
  <c r="I603" i="6"/>
  <c r="H603" i="6"/>
  <c r="G603" i="6"/>
  <c r="F603" i="6"/>
  <c r="E603" i="6"/>
  <c r="D603" i="6"/>
  <c r="C603" i="6"/>
  <c r="B603" i="6"/>
  <c r="R602" i="6"/>
  <c r="Q602" i="6"/>
  <c r="P602" i="6"/>
  <c r="O602" i="6"/>
  <c r="N602" i="6"/>
  <c r="K602" i="6"/>
  <c r="J602" i="6"/>
  <c r="I602" i="6"/>
  <c r="H602" i="6"/>
  <c r="G602" i="6"/>
  <c r="F602" i="6"/>
  <c r="E602" i="6"/>
  <c r="D602" i="6"/>
  <c r="C602" i="6"/>
  <c r="B602" i="6"/>
  <c r="R601" i="6"/>
  <c r="Q601" i="6"/>
  <c r="P601" i="6"/>
  <c r="O601" i="6"/>
  <c r="N601" i="6"/>
  <c r="K601" i="6"/>
  <c r="J601" i="6"/>
  <c r="I601" i="6"/>
  <c r="H601" i="6"/>
  <c r="G601" i="6"/>
  <c r="F601" i="6"/>
  <c r="E601" i="6"/>
  <c r="D601" i="6"/>
  <c r="C601" i="6"/>
  <c r="B601" i="6"/>
  <c r="R600" i="6"/>
  <c r="Q600" i="6"/>
  <c r="P600" i="6"/>
  <c r="O600" i="6"/>
  <c r="N600" i="6"/>
  <c r="K600" i="6"/>
  <c r="J600" i="6"/>
  <c r="I600" i="6"/>
  <c r="H600" i="6"/>
  <c r="G600" i="6"/>
  <c r="F600" i="6"/>
  <c r="E600" i="6"/>
  <c r="D600" i="6"/>
  <c r="C600" i="6"/>
  <c r="B600" i="6"/>
  <c r="R599" i="6"/>
  <c r="Q599" i="6"/>
  <c r="P599" i="6"/>
  <c r="O599" i="6"/>
  <c r="N599" i="6"/>
  <c r="K599" i="6"/>
  <c r="J599" i="6"/>
  <c r="I599" i="6"/>
  <c r="H599" i="6"/>
  <c r="G599" i="6"/>
  <c r="F599" i="6"/>
  <c r="E599" i="6"/>
  <c r="D599" i="6"/>
  <c r="C599" i="6"/>
  <c r="B599" i="6"/>
  <c r="R598" i="6"/>
  <c r="Q598" i="6"/>
  <c r="P598" i="6"/>
  <c r="O598" i="6"/>
  <c r="N598" i="6"/>
  <c r="K598" i="6"/>
  <c r="J598" i="6"/>
  <c r="I598" i="6"/>
  <c r="H598" i="6"/>
  <c r="G598" i="6"/>
  <c r="F598" i="6"/>
  <c r="E598" i="6"/>
  <c r="D598" i="6"/>
  <c r="C598" i="6"/>
  <c r="B598" i="6"/>
  <c r="R597" i="6"/>
  <c r="Q597" i="6"/>
  <c r="P597" i="6"/>
  <c r="O597" i="6"/>
  <c r="N597" i="6"/>
  <c r="K597" i="6"/>
  <c r="J597" i="6"/>
  <c r="I597" i="6"/>
  <c r="H597" i="6"/>
  <c r="G597" i="6"/>
  <c r="F597" i="6"/>
  <c r="E597" i="6"/>
  <c r="D597" i="6"/>
  <c r="C597" i="6"/>
  <c r="B597" i="6"/>
  <c r="R596" i="6"/>
  <c r="Q596" i="6"/>
  <c r="P596" i="6"/>
  <c r="O596" i="6"/>
  <c r="N596" i="6"/>
  <c r="K596" i="6"/>
  <c r="J596" i="6"/>
  <c r="I596" i="6"/>
  <c r="H596" i="6"/>
  <c r="G596" i="6"/>
  <c r="F596" i="6"/>
  <c r="E596" i="6"/>
  <c r="D596" i="6"/>
  <c r="C596" i="6"/>
  <c r="B596" i="6"/>
  <c r="R595" i="6"/>
  <c r="Q595" i="6"/>
  <c r="P595" i="6"/>
  <c r="O595" i="6"/>
  <c r="N595" i="6"/>
  <c r="K595" i="6"/>
  <c r="J595" i="6"/>
  <c r="I595" i="6"/>
  <c r="H595" i="6"/>
  <c r="G595" i="6"/>
  <c r="F595" i="6"/>
  <c r="E595" i="6"/>
  <c r="D595" i="6"/>
  <c r="C595" i="6"/>
  <c r="B595" i="6"/>
  <c r="R594" i="6"/>
  <c r="Q594" i="6"/>
  <c r="P594" i="6"/>
  <c r="O594" i="6"/>
  <c r="N594" i="6"/>
  <c r="K594" i="6"/>
  <c r="J594" i="6"/>
  <c r="I594" i="6"/>
  <c r="H594" i="6"/>
  <c r="G594" i="6"/>
  <c r="F594" i="6"/>
  <c r="E594" i="6"/>
  <c r="D594" i="6"/>
  <c r="C594" i="6"/>
  <c r="B594" i="6"/>
  <c r="R593" i="6"/>
  <c r="Q593" i="6"/>
  <c r="P593" i="6"/>
  <c r="O593" i="6"/>
  <c r="N593" i="6"/>
  <c r="K593" i="6"/>
  <c r="J593" i="6"/>
  <c r="I593" i="6"/>
  <c r="H593" i="6"/>
  <c r="G593" i="6"/>
  <c r="F593" i="6"/>
  <c r="E593" i="6"/>
  <c r="D593" i="6"/>
  <c r="C593" i="6"/>
  <c r="B593" i="6"/>
  <c r="R592" i="6"/>
  <c r="Q592" i="6"/>
  <c r="P592" i="6"/>
  <c r="O592" i="6"/>
  <c r="N592" i="6"/>
  <c r="K592" i="6"/>
  <c r="J592" i="6"/>
  <c r="I592" i="6"/>
  <c r="H592" i="6"/>
  <c r="G592" i="6"/>
  <c r="F592" i="6"/>
  <c r="E592" i="6"/>
  <c r="D592" i="6"/>
  <c r="C592" i="6"/>
  <c r="B592" i="6"/>
  <c r="R591" i="6"/>
  <c r="Q591" i="6"/>
  <c r="P591" i="6"/>
  <c r="O591" i="6"/>
  <c r="N591" i="6"/>
  <c r="K591" i="6"/>
  <c r="J591" i="6"/>
  <c r="I591" i="6"/>
  <c r="H591" i="6"/>
  <c r="G591" i="6"/>
  <c r="F591" i="6"/>
  <c r="E591" i="6"/>
  <c r="D591" i="6"/>
  <c r="C591" i="6"/>
  <c r="B591" i="6"/>
  <c r="R590" i="6"/>
  <c r="Q590" i="6"/>
  <c r="P590" i="6"/>
  <c r="O590" i="6"/>
  <c r="N590" i="6"/>
  <c r="K590" i="6"/>
  <c r="J590" i="6"/>
  <c r="I590" i="6"/>
  <c r="H590" i="6"/>
  <c r="G590" i="6"/>
  <c r="F590" i="6"/>
  <c r="E590" i="6"/>
  <c r="D590" i="6"/>
  <c r="C590" i="6"/>
  <c r="B590" i="6"/>
  <c r="R589" i="6"/>
  <c r="Q589" i="6"/>
  <c r="P589" i="6"/>
  <c r="O589" i="6"/>
  <c r="N589" i="6"/>
  <c r="K589" i="6"/>
  <c r="J589" i="6"/>
  <c r="I589" i="6"/>
  <c r="H589" i="6"/>
  <c r="G589" i="6"/>
  <c r="F589" i="6"/>
  <c r="E589" i="6"/>
  <c r="D589" i="6"/>
  <c r="C589" i="6"/>
  <c r="B589" i="6"/>
  <c r="R588" i="6"/>
  <c r="Q588" i="6"/>
  <c r="P588" i="6"/>
  <c r="O588" i="6"/>
  <c r="N588" i="6"/>
  <c r="K588" i="6"/>
  <c r="J588" i="6"/>
  <c r="I588" i="6"/>
  <c r="H588" i="6"/>
  <c r="G588" i="6"/>
  <c r="F588" i="6"/>
  <c r="E588" i="6"/>
  <c r="D588" i="6"/>
  <c r="C588" i="6"/>
  <c r="B588" i="6"/>
  <c r="R587" i="6"/>
  <c r="Q587" i="6"/>
  <c r="P587" i="6"/>
  <c r="O587" i="6"/>
  <c r="N587" i="6"/>
  <c r="K587" i="6"/>
  <c r="J587" i="6"/>
  <c r="I587" i="6"/>
  <c r="H587" i="6"/>
  <c r="G587" i="6"/>
  <c r="F587" i="6"/>
  <c r="E587" i="6"/>
  <c r="D587" i="6"/>
  <c r="C587" i="6"/>
  <c r="B587" i="6"/>
  <c r="R586" i="6"/>
  <c r="Q586" i="6"/>
  <c r="P586" i="6"/>
  <c r="O586" i="6"/>
  <c r="N586" i="6"/>
  <c r="K586" i="6"/>
  <c r="J586" i="6"/>
  <c r="I586" i="6"/>
  <c r="H586" i="6"/>
  <c r="G586" i="6"/>
  <c r="F586" i="6"/>
  <c r="E586" i="6"/>
  <c r="D586" i="6"/>
  <c r="C586" i="6"/>
  <c r="B586" i="6"/>
  <c r="R585" i="6"/>
  <c r="Q585" i="6"/>
  <c r="P585" i="6"/>
  <c r="O585" i="6"/>
  <c r="N585" i="6"/>
  <c r="K585" i="6"/>
  <c r="J585" i="6"/>
  <c r="I585" i="6"/>
  <c r="H585" i="6"/>
  <c r="G585" i="6"/>
  <c r="F585" i="6"/>
  <c r="E585" i="6"/>
  <c r="D585" i="6"/>
  <c r="C585" i="6"/>
  <c r="B585" i="6"/>
  <c r="R584" i="6"/>
  <c r="Q584" i="6"/>
  <c r="P584" i="6"/>
  <c r="O584" i="6"/>
  <c r="N584" i="6"/>
  <c r="K584" i="6"/>
  <c r="J584" i="6"/>
  <c r="I584" i="6"/>
  <c r="H584" i="6"/>
  <c r="G584" i="6"/>
  <c r="F584" i="6"/>
  <c r="E584" i="6"/>
  <c r="D584" i="6"/>
  <c r="C584" i="6"/>
  <c r="B584" i="6"/>
  <c r="R583" i="6"/>
  <c r="Q583" i="6"/>
  <c r="P583" i="6"/>
  <c r="O583" i="6"/>
  <c r="N583" i="6"/>
  <c r="K583" i="6"/>
  <c r="J583" i="6"/>
  <c r="I583" i="6"/>
  <c r="H583" i="6"/>
  <c r="G583" i="6"/>
  <c r="F583" i="6"/>
  <c r="E583" i="6"/>
  <c r="D583" i="6"/>
  <c r="C583" i="6"/>
  <c r="B583" i="6"/>
  <c r="R582" i="6"/>
  <c r="Q582" i="6"/>
  <c r="P582" i="6"/>
  <c r="O582" i="6"/>
  <c r="N582" i="6"/>
  <c r="K582" i="6"/>
  <c r="J582" i="6"/>
  <c r="I582" i="6"/>
  <c r="H582" i="6"/>
  <c r="G582" i="6"/>
  <c r="F582" i="6"/>
  <c r="E582" i="6"/>
  <c r="D582" i="6"/>
  <c r="C582" i="6"/>
  <c r="B582" i="6"/>
  <c r="R581" i="6"/>
  <c r="Q581" i="6"/>
  <c r="P581" i="6"/>
  <c r="O581" i="6"/>
  <c r="N581" i="6"/>
  <c r="K581" i="6"/>
  <c r="J581" i="6"/>
  <c r="I581" i="6"/>
  <c r="H581" i="6"/>
  <c r="G581" i="6"/>
  <c r="F581" i="6"/>
  <c r="E581" i="6"/>
  <c r="D581" i="6"/>
  <c r="C581" i="6"/>
  <c r="B581" i="6"/>
  <c r="R580" i="6"/>
  <c r="Q580" i="6"/>
  <c r="P580" i="6"/>
  <c r="O580" i="6"/>
  <c r="N580" i="6"/>
  <c r="K580" i="6"/>
  <c r="J580" i="6"/>
  <c r="I580" i="6"/>
  <c r="H580" i="6"/>
  <c r="G580" i="6"/>
  <c r="F580" i="6"/>
  <c r="E580" i="6"/>
  <c r="D580" i="6"/>
  <c r="C580" i="6"/>
  <c r="B580" i="6"/>
  <c r="R579" i="6"/>
  <c r="Q579" i="6"/>
  <c r="P579" i="6"/>
  <c r="O579" i="6"/>
  <c r="N579" i="6"/>
  <c r="K579" i="6"/>
  <c r="J579" i="6"/>
  <c r="I579" i="6"/>
  <c r="H579" i="6"/>
  <c r="G579" i="6"/>
  <c r="F579" i="6"/>
  <c r="E579" i="6"/>
  <c r="D579" i="6"/>
  <c r="C579" i="6"/>
  <c r="B579" i="6"/>
  <c r="R578" i="6"/>
  <c r="Q578" i="6"/>
  <c r="P578" i="6"/>
  <c r="O578" i="6"/>
  <c r="N578" i="6"/>
  <c r="K578" i="6"/>
  <c r="J578" i="6"/>
  <c r="I578" i="6"/>
  <c r="H578" i="6"/>
  <c r="G578" i="6"/>
  <c r="F578" i="6"/>
  <c r="E578" i="6"/>
  <c r="D578" i="6"/>
  <c r="C578" i="6"/>
  <c r="B578" i="6"/>
  <c r="R577" i="6"/>
  <c r="Q577" i="6"/>
  <c r="P577" i="6"/>
  <c r="O577" i="6"/>
  <c r="N577" i="6"/>
  <c r="K577" i="6"/>
  <c r="J577" i="6"/>
  <c r="I577" i="6"/>
  <c r="H577" i="6"/>
  <c r="G577" i="6"/>
  <c r="F577" i="6"/>
  <c r="E577" i="6"/>
  <c r="D577" i="6"/>
  <c r="C577" i="6"/>
  <c r="B577" i="6"/>
  <c r="R576" i="6"/>
  <c r="Q576" i="6"/>
  <c r="P576" i="6"/>
  <c r="O576" i="6"/>
  <c r="N576" i="6"/>
  <c r="K576" i="6"/>
  <c r="J576" i="6"/>
  <c r="I576" i="6"/>
  <c r="H576" i="6"/>
  <c r="G576" i="6"/>
  <c r="F576" i="6"/>
  <c r="E576" i="6"/>
  <c r="D576" i="6"/>
  <c r="C576" i="6"/>
  <c r="B576" i="6"/>
  <c r="R575" i="6"/>
  <c r="Q575" i="6"/>
  <c r="P575" i="6"/>
  <c r="O575" i="6"/>
  <c r="N575" i="6"/>
  <c r="K575" i="6"/>
  <c r="J575" i="6"/>
  <c r="I575" i="6"/>
  <c r="H575" i="6"/>
  <c r="G575" i="6"/>
  <c r="F575" i="6"/>
  <c r="E575" i="6"/>
  <c r="D575" i="6"/>
  <c r="C575" i="6"/>
  <c r="B575" i="6"/>
  <c r="R574" i="6"/>
  <c r="Q574" i="6"/>
  <c r="P574" i="6"/>
  <c r="O574" i="6"/>
  <c r="N574" i="6"/>
  <c r="K574" i="6"/>
  <c r="J574" i="6"/>
  <c r="I574" i="6"/>
  <c r="H574" i="6"/>
  <c r="G574" i="6"/>
  <c r="F574" i="6"/>
  <c r="E574" i="6"/>
  <c r="D574" i="6"/>
  <c r="C574" i="6"/>
  <c r="B574" i="6"/>
  <c r="R573" i="6"/>
  <c r="Q573" i="6"/>
  <c r="P573" i="6"/>
  <c r="O573" i="6"/>
  <c r="N573" i="6"/>
  <c r="K573" i="6"/>
  <c r="J573" i="6"/>
  <c r="I573" i="6"/>
  <c r="H573" i="6"/>
  <c r="G573" i="6"/>
  <c r="F573" i="6"/>
  <c r="E573" i="6"/>
  <c r="D573" i="6"/>
  <c r="C573" i="6"/>
  <c r="B573" i="6"/>
  <c r="R572" i="6"/>
  <c r="Q572" i="6"/>
  <c r="P572" i="6"/>
  <c r="O572" i="6"/>
  <c r="N572" i="6"/>
  <c r="K572" i="6"/>
  <c r="J572" i="6"/>
  <c r="I572" i="6"/>
  <c r="H572" i="6"/>
  <c r="G572" i="6"/>
  <c r="F572" i="6"/>
  <c r="E572" i="6"/>
  <c r="D572" i="6"/>
  <c r="C572" i="6"/>
  <c r="B572" i="6"/>
  <c r="R571" i="6"/>
  <c r="Q571" i="6"/>
  <c r="P571" i="6"/>
  <c r="O571" i="6"/>
  <c r="N571" i="6"/>
  <c r="K571" i="6"/>
  <c r="J571" i="6"/>
  <c r="I571" i="6"/>
  <c r="H571" i="6"/>
  <c r="G571" i="6"/>
  <c r="F571" i="6"/>
  <c r="E571" i="6"/>
  <c r="D571" i="6"/>
  <c r="C571" i="6"/>
  <c r="B571" i="6"/>
  <c r="R570" i="6"/>
  <c r="Q570" i="6"/>
  <c r="P570" i="6"/>
  <c r="O570" i="6"/>
  <c r="N570" i="6"/>
  <c r="K570" i="6"/>
  <c r="J570" i="6"/>
  <c r="I570" i="6"/>
  <c r="H570" i="6"/>
  <c r="G570" i="6"/>
  <c r="F570" i="6"/>
  <c r="E570" i="6"/>
  <c r="D570" i="6"/>
  <c r="C570" i="6"/>
  <c r="B570" i="6"/>
  <c r="R569" i="6"/>
  <c r="Q569" i="6"/>
  <c r="P569" i="6"/>
  <c r="O569" i="6"/>
  <c r="N569" i="6"/>
  <c r="K569" i="6"/>
  <c r="J569" i="6"/>
  <c r="I569" i="6"/>
  <c r="H569" i="6"/>
  <c r="G569" i="6"/>
  <c r="F569" i="6"/>
  <c r="E569" i="6"/>
  <c r="D569" i="6"/>
  <c r="C569" i="6"/>
  <c r="B569" i="6"/>
  <c r="R568" i="6"/>
  <c r="Q568" i="6"/>
  <c r="P568" i="6"/>
  <c r="O568" i="6"/>
  <c r="N568" i="6"/>
  <c r="K568" i="6"/>
  <c r="J568" i="6"/>
  <c r="I568" i="6"/>
  <c r="H568" i="6"/>
  <c r="G568" i="6"/>
  <c r="F568" i="6"/>
  <c r="E568" i="6"/>
  <c r="D568" i="6"/>
  <c r="C568" i="6"/>
  <c r="B568" i="6"/>
  <c r="R567" i="6"/>
  <c r="Q567" i="6"/>
  <c r="P567" i="6"/>
  <c r="O567" i="6"/>
  <c r="N567" i="6"/>
  <c r="K567" i="6"/>
  <c r="J567" i="6"/>
  <c r="I567" i="6"/>
  <c r="H567" i="6"/>
  <c r="G567" i="6"/>
  <c r="F567" i="6"/>
  <c r="E567" i="6"/>
  <c r="D567" i="6"/>
  <c r="C567" i="6"/>
  <c r="B567" i="6"/>
  <c r="R566" i="6"/>
  <c r="Q566" i="6"/>
  <c r="P566" i="6"/>
  <c r="O566" i="6"/>
  <c r="N566" i="6"/>
  <c r="K566" i="6"/>
  <c r="J566" i="6"/>
  <c r="I566" i="6"/>
  <c r="H566" i="6"/>
  <c r="G566" i="6"/>
  <c r="F566" i="6"/>
  <c r="E566" i="6"/>
  <c r="D566" i="6"/>
  <c r="C566" i="6"/>
  <c r="B566" i="6"/>
  <c r="R565" i="6"/>
  <c r="Q565" i="6"/>
  <c r="P565" i="6"/>
  <c r="O565" i="6"/>
  <c r="N565" i="6"/>
  <c r="K565" i="6"/>
  <c r="J565" i="6"/>
  <c r="I565" i="6"/>
  <c r="H565" i="6"/>
  <c r="G565" i="6"/>
  <c r="F565" i="6"/>
  <c r="E565" i="6"/>
  <c r="D565" i="6"/>
  <c r="C565" i="6"/>
  <c r="B565" i="6"/>
  <c r="R564" i="6"/>
  <c r="Q564" i="6"/>
  <c r="P564" i="6"/>
  <c r="O564" i="6"/>
  <c r="N564" i="6"/>
  <c r="K564" i="6"/>
  <c r="J564" i="6"/>
  <c r="I564" i="6"/>
  <c r="H564" i="6"/>
  <c r="G564" i="6"/>
  <c r="F564" i="6"/>
  <c r="E564" i="6"/>
  <c r="D564" i="6"/>
  <c r="C564" i="6"/>
  <c r="B564" i="6"/>
  <c r="R563" i="6"/>
  <c r="Q563" i="6"/>
  <c r="P563" i="6"/>
  <c r="O563" i="6"/>
  <c r="N563" i="6"/>
  <c r="K563" i="6"/>
  <c r="J563" i="6"/>
  <c r="I563" i="6"/>
  <c r="H563" i="6"/>
  <c r="G563" i="6"/>
  <c r="F563" i="6"/>
  <c r="E563" i="6"/>
  <c r="D563" i="6"/>
  <c r="C563" i="6"/>
  <c r="B563" i="6"/>
  <c r="R562" i="6"/>
  <c r="Q562" i="6"/>
  <c r="P562" i="6"/>
  <c r="O562" i="6"/>
  <c r="N562" i="6"/>
  <c r="K562" i="6"/>
  <c r="J562" i="6"/>
  <c r="I562" i="6"/>
  <c r="H562" i="6"/>
  <c r="G562" i="6"/>
  <c r="F562" i="6"/>
  <c r="E562" i="6"/>
  <c r="D562" i="6"/>
  <c r="C562" i="6"/>
  <c r="B562" i="6"/>
  <c r="R561" i="6"/>
  <c r="Q561" i="6"/>
  <c r="P561" i="6"/>
  <c r="O561" i="6"/>
  <c r="N561" i="6"/>
  <c r="K561" i="6"/>
  <c r="J561" i="6"/>
  <c r="I561" i="6"/>
  <c r="H561" i="6"/>
  <c r="G561" i="6"/>
  <c r="F561" i="6"/>
  <c r="E561" i="6"/>
  <c r="D561" i="6"/>
  <c r="C561" i="6"/>
  <c r="B561" i="6"/>
  <c r="R560" i="6"/>
  <c r="Q560" i="6"/>
  <c r="P560" i="6"/>
  <c r="O560" i="6"/>
  <c r="N560" i="6"/>
  <c r="K560" i="6"/>
  <c r="J560" i="6"/>
  <c r="I560" i="6"/>
  <c r="H560" i="6"/>
  <c r="G560" i="6"/>
  <c r="F560" i="6"/>
  <c r="E560" i="6"/>
  <c r="D560" i="6"/>
  <c r="C560" i="6"/>
  <c r="B560" i="6"/>
  <c r="R559" i="6"/>
  <c r="Q559" i="6"/>
  <c r="P559" i="6"/>
  <c r="O559" i="6"/>
  <c r="N559" i="6"/>
  <c r="K559" i="6"/>
  <c r="J559" i="6"/>
  <c r="I559" i="6"/>
  <c r="H559" i="6"/>
  <c r="G559" i="6"/>
  <c r="F559" i="6"/>
  <c r="E559" i="6"/>
  <c r="D559" i="6"/>
  <c r="C559" i="6"/>
  <c r="B559" i="6"/>
  <c r="R558" i="6"/>
  <c r="Q558" i="6"/>
  <c r="P558" i="6"/>
  <c r="O558" i="6"/>
  <c r="N558" i="6"/>
  <c r="K558" i="6"/>
  <c r="J558" i="6"/>
  <c r="I558" i="6"/>
  <c r="H558" i="6"/>
  <c r="G558" i="6"/>
  <c r="F558" i="6"/>
  <c r="E558" i="6"/>
  <c r="D558" i="6"/>
  <c r="C558" i="6"/>
  <c r="B558" i="6"/>
  <c r="R557" i="6"/>
  <c r="Q557" i="6"/>
  <c r="P557" i="6"/>
  <c r="O557" i="6"/>
  <c r="N557" i="6"/>
  <c r="K557" i="6"/>
  <c r="J557" i="6"/>
  <c r="I557" i="6"/>
  <c r="H557" i="6"/>
  <c r="G557" i="6"/>
  <c r="F557" i="6"/>
  <c r="E557" i="6"/>
  <c r="D557" i="6"/>
  <c r="C557" i="6"/>
  <c r="B557" i="6"/>
  <c r="R556" i="6"/>
  <c r="Q556" i="6"/>
  <c r="P556" i="6"/>
  <c r="O556" i="6"/>
  <c r="N556" i="6"/>
  <c r="K556" i="6"/>
  <c r="J556" i="6"/>
  <c r="I556" i="6"/>
  <c r="H556" i="6"/>
  <c r="G556" i="6"/>
  <c r="F556" i="6"/>
  <c r="E556" i="6"/>
  <c r="D556" i="6"/>
  <c r="C556" i="6"/>
  <c r="B556" i="6"/>
  <c r="R555" i="6"/>
  <c r="Q555" i="6"/>
  <c r="P555" i="6"/>
  <c r="O555" i="6"/>
  <c r="N555" i="6"/>
  <c r="K555" i="6"/>
  <c r="J555" i="6"/>
  <c r="I555" i="6"/>
  <c r="H555" i="6"/>
  <c r="G555" i="6"/>
  <c r="F555" i="6"/>
  <c r="E555" i="6"/>
  <c r="D555" i="6"/>
  <c r="C555" i="6"/>
  <c r="B555" i="6"/>
  <c r="R554" i="6"/>
  <c r="Q554" i="6"/>
  <c r="P554" i="6"/>
  <c r="O554" i="6"/>
  <c r="N554" i="6"/>
  <c r="K554" i="6"/>
  <c r="J554" i="6"/>
  <c r="I554" i="6"/>
  <c r="H554" i="6"/>
  <c r="G554" i="6"/>
  <c r="F554" i="6"/>
  <c r="E554" i="6"/>
  <c r="D554" i="6"/>
  <c r="C554" i="6"/>
  <c r="B554" i="6"/>
  <c r="R553" i="6"/>
  <c r="Q553" i="6"/>
  <c r="P553" i="6"/>
  <c r="O553" i="6"/>
  <c r="N553" i="6"/>
  <c r="K553" i="6"/>
  <c r="J553" i="6"/>
  <c r="I553" i="6"/>
  <c r="H553" i="6"/>
  <c r="G553" i="6"/>
  <c r="F553" i="6"/>
  <c r="E553" i="6"/>
  <c r="D553" i="6"/>
  <c r="C553" i="6"/>
  <c r="B553" i="6"/>
  <c r="R552" i="6"/>
  <c r="Q552" i="6"/>
  <c r="P552" i="6"/>
  <c r="O552" i="6"/>
  <c r="N552" i="6"/>
  <c r="K552" i="6"/>
  <c r="J552" i="6"/>
  <c r="I552" i="6"/>
  <c r="H552" i="6"/>
  <c r="G552" i="6"/>
  <c r="F552" i="6"/>
  <c r="E552" i="6"/>
  <c r="D552" i="6"/>
  <c r="C552" i="6"/>
  <c r="B552" i="6"/>
  <c r="R551" i="6"/>
  <c r="Q551" i="6"/>
  <c r="P551" i="6"/>
  <c r="O551" i="6"/>
  <c r="N551" i="6"/>
  <c r="K551" i="6"/>
  <c r="J551" i="6"/>
  <c r="I551" i="6"/>
  <c r="H551" i="6"/>
  <c r="G551" i="6"/>
  <c r="F551" i="6"/>
  <c r="E551" i="6"/>
  <c r="D551" i="6"/>
  <c r="C551" i="6"/>
  <c r="B551" i="6"/>
  <c r="R550" i="6"/>
  <c r="Q550" i="6"/>
  <c r="P550" i="6"/>
  <c r="O550" i="6"/>
  <c r="N550" i="6"/>
  <c r="K550" i="6"/>
  <c r="J550" i="6"/>
  <c r="I550" i="6"/>
  <c r="H550" i="6"/>
  <c r="G550" i="6"/>
  <c r="F550" i="6"/>
  <c r="E550" i="6"/>
  <c r="D550" i="6"/>
  <c r="C550" i="6"/>
  <c r="B550" i="6"/>
  <c r="R549" i="6"/>
  <c r="Q549" i="6"/>
  <c r="P549" i="6"/>
  <c r="O549" i="6"/>
  <c r="N549" i="6"/>
  <c r="K549" i="6"/>
  <c r="J549" i="6"/>
  <c r="I549" i="6"/>
  <c r="H549" i="6"/>
  <c r="G549" i="6"/>
  <c r="F549" i="6"/>
  <c r="E549" i="6"/>
  <c r="D549" i="6"/>
  <c r="C549" i="6"/>
  <c r="B549" i="6"/>
  <c r="R548" i="6"/>
  <c r="Q548" i="6"/>
  <c r="P548" i="6"/>
  <c r="O548" i="6"/>
  <c r="N548" i="6"/>
  <c r="K548" i="6"/>
  <c r="J548" i="6"/>
  <c r="I548" i="6"/>
  <c r="H548" i="6"/>
  <c r="G548" i="6"/>
  <c r="F548" i="6"/>
  <c r="E548" i="6"/>
  <c r="D548" i="6"/>
  <c r="C548" i="6"/>
  <c r="B548" i="6"/>
  <c r="R547" i="6"/>
  <c r="Q547" i="6"/>
  <c r="P547" i="6"/>
  <c r="O547" i="6"/>
  <c r="N547" i="6"/>
  <c r="K547" i="6"/>
  <c r="J547" i="6"/>
  <c r="I547" i="6"/>
  <c r="H547" i="6"/>
  <c r="G547" i="6"/>
  <c r="F547" i="6"/>
  <c r="E547" i="6"/>
  <c r="D547" i="6"/>
  <c r="C547" i="6"/>
  <c r="B547" i="6"/>
  <c r="R546" i="6"/>
  <c r="Q546" i="6"/>
  <c r="P546" i="6"/>
  <c r="O546" i="6"/>
  <c r="N546" i="6"/>
  <c r="K546" i="6"/>
  <c r="J546" i="6"/>
  <c r="I546" i="6"/>
  <c r="H546" i="6"/>
  <c r="G546" i="6"/>
  <c r="F546" i="6"/>
  <c r="E546" i="6"/>
  <c r="D546" i="6"/>
  <c r="C546" i="6"/>
  <c r="B546" i="6"/>
  <c r="R545" i="6"/>
  <c r="Q545" i="6"/>
  <c r="P545" i="6"/>
  <c r="O545" i="6"/>
  <c r="N545" i="6"/>
  <c r="K545" i="6"/>
  <c r="J545" i="6"/>
  <c r="I545" i="6"/>
  <c r="H545" i="6"/>
  <c r="G545" i="6"/>
  <c r="F545" i="6"/>
  <c r="E545" i="6"/>
  <c r="D545" i="6"/>
  <c r="C545" i="6"/>
  <c r="B545" i="6"/>
  <c r="R544" i="6"/>
  <c r="Q544" i="6"/>
  <c r="P544" i="6"/>
  <c r="O544" i="6"/>
  <c r="N544" i="6"/>
  <c r="K544" i="6"/>
  <c r="J544" i="6"/>
  <c r="I544" i="6"/>
  <c r="H544" i="6"/>
  <c r="G544" i="6"/>
  <c r="F544" i="6"/>
  <c r="E544" i="6"/>
  <c r="D544" i="6"/>
  <c r="C544" i="6"/>
  <c r="B544" i="6"/>
  <c r="R543" i="6"/>
  <c r="Q543" i="6"/>
  <c r="P543" i="6"/>
  <c r="O543" i="6"/>
  <c r="N543" i="6"/>
  <c r="K543" i="6"/>
  <c r="J543" i="6"/>
  <c r="I543" i="6"/>
  <c r="H543" i="6"/>
  <c r="G543" i="6"/>
  <c r="F543" i="6"/>
  <c r="E543" i="6"/>
  <c r="D543" i="6"/>
  <c r="C543" i="6"/>
  <c r="B543" i="6"/>
  <c r="R542" i="6"/>
  <c r="Q542" i="6"/>
  <c r="P542" i="6"/>
  <c r="O542" i="6"/>
  <c r="N542" i="6"/>
  <c r="K542" i="6"/>
  <c r="J542" i="6"/>
  <c r="I542" i="6"/>
  <c r="H542" i="6"/>
  <c r="G542" i="6"/>
  <c r="F542" i="6"/>
  <c r="E542" i="6"/>
  <c r="D542" i="6"/>
  <c r="C542" i="6"/>
  <c r="B542" i="6"/>
  <c r="R541" i="6"/>
  <c r="Q541" i="6"/>
  <c r="P541" i="6"/>
  <c r="O541" i="6"/>
  <c r="N541" i="6"/>
  <c r="K541" i="6"/>
  <c r="J541" i="6"/>
  <c r="I541" i="6"/>
  <c r="H541" i="6"/>
  <c r="G541" i="6"/>
  <c r="F541" i="6"/>
  <c r="E541" i="6"/>
  <c r="D541" i="6"/>
  <c r="C541" i="6"/>
  <c r="B541" i="6"/>
  <c r="R540" i="6"/>
  <c r="Q540" i="6"/>
  <c r="P540" i="6"/>
  <c r="O540" i="6"/>
  <c r="N540" i="6"/>
  <c r="K540" i="6"/>
  <c r="J540" i="6"/>
  <c r="I540" i="6"/>
  <c r="H540" i="6"/>
  <c r="G540" i="6"/>
  <c r="F540" i="6"/>
  <c r="E540" i="6"/>
  <c r="D540" i="6"/>
  <c r="C540" i="6"/>
  <c r="B540" i="6"/>
  <c r="R539" i="6"/>
  <c r="Q539" i="6"/>
  <c r="P539" i="6"/>
  <c r="O539" i="6"/>
  <c r="N539" i="6"/>
  <c r="K539" i="6"/>
  <c r="J539" i="6"/>
  <c r="I539" i="6"/>
  <c r="H539" i="6"/>
  <c r="G539" i="6"/>
  <c r="F539" i="6"/>
  <c r="E539" i="6"/>
  <c r="D539" i="6"/>
  <c r="C539" i="6"/>
  <c r="B539" i="6"/>
  <c r="R538" i="6"/>
  <c r="Q538" i="6"/>
  <c r="P538" i="6"/>
  <c r="O538" i="6"/>
  <c r="N538" i="6"/>
  <c r="K538" i="6"/>
  <c r="J538" i="6"/>
  <c r="I538" i="6"/>
  <c r="H538" i="6"/>
  <c r="G538" i="6"/>
  <c r="F538" i="6"/>
  <c r="E538" i="6"/>
  <c r="D538" i="6"/>
  <c r="C538" i="6"/>
  <c r="B538" i="6"/>
  <c r="R537" i="6"/>
  <c r="Q537" i="6"/>
  <c r="P537" i="6"/>
  <c r="O537" i="6"/>
  <c r="N537" i="6"/>
  <c r="K537" i="6"/>
  <c r="J537" i="6"/>
  <c r="I537" i="6"/>
  <c r="H537" i="6"/>
  <c r="G537" i="6"/>
  <c r="F537" i="6"/>
  <c r="E537" i="6"/>
  <c r="D537" i="6"/>
  <c r="C537" i="6"/>
  <c r="B537" i="6"/>
  <c r="R536" i="6"/>
  <c r="Q536" i="6"/>
  <c r="P536" i="6"/>
  <c r="O536" i="6"/>
  <c r="N536" i="6"/>
  <c r="K536" i="6"/>
  <c r="J536" i="6"/>
  <c r="I536" i="6"/>
  <c r="H536" i="6"/>
  <c r="G536" i="6"/>
  <c r="F536" i="6"/>
  <c r="E536" i="6"/>
  <c r="D536" i="6"/>
  <c r="C536" i="6"/>
  <c r="B536" i="6"/>
  <c r="R535" i="6"/>
  <c r="Q535" i="6"/>
  <c r="P535" i="6"/>
  <c r="O535" i="6"/>
  <c r="N535" i="6"/>
  <c r="K535" i="6"/>
  <c r="J535" i="6"/>
  <c r="I535" i="6"/>
  <c r="H535" i="6"/>
  <c r="G535" i="6"/>
  <c r="F535" i="6"/>
  <c r="E535" i="6"/>
  <c r="D535" i="6"/>
  <c r="C535" i="6"/>
  <c r="B535" i="6"/>
  <c r="R534" i="6"/>
  <c r="Q534" i="6"/>
  <c r="P534" i="6"/>
  <c r="O534" i="6"/>
  <c r="N534" i="6"/>
  <c r="K534" i="6"/>
  <c r="J534" i="6"/>
  <c r="I534" i="6"/>
  <c r="H534" i="6"/>
  <c r="G534" i="6"/>
  <c r="F534" i="6"/>
  <c r="E534" i="6"/>
  <c r="D534" i="6"/>
  <c r="C534" i="6"/>
  <c r="B534" i="6"/>
  <c r="R533" i="6"/>
  <c r="Q533" i="6"/>
  <c r="P533" i="6"/>
  <c r="O533" i="6"/>
  <c r="N533" i="6"/>
  <c r="K533" i="6"/>
  <c r="J533" i="6"/>
  <c r="I533" i="6"/>
  <c r="H533" i="6"/>
  <c r="G533" i="6"/>
  <c r="F533" i="6"/>
  <c r="E533" i="6"/>
  <c r="D533" i="6"/>
  <c r="C533" i="6"/>
  <c r="B533" i="6"/>
  <c r="R532" i="6"/>
  <c r="Q532" i="6"/>
  <c r="P532" i="6"/>
  <c r="O532" i="6"/>
  <c r="N532" i="6"/>
  <c r="K532" i="6"/>
  <c r="J532" i="6"/>
  <c r="I532" i="6"/>
  <c r="H532" i="6"/>
  <c r="G532" i="6"/>
  <c r="F532" i="6"/>
  <c r="E532" i="6"/>
  <c r="D532" i="6"/>
  <c r="C532" i="6"/>
  <c r="B532" i="6"/>
  <c r="R531" i="6"/>
  <c r="Q531" i="6"/>
  <c r="P531" i="6"/>
  <c r="O531" i="6"/>
  <c r="N531" i="6"/>
  <c r="K531" i="6"/>
  <c r="J531" i="6"/>
  <c r="I531" i="6"/>
  <c r="H531" i="6"/>
  <c r="G531" i="6"/>
  <c r="F531" i="6"/>
  <c r="E531" i="6"/>
  <c r="D531" i="6"/>
  <c r="C531" i="6"/>
  <c r="B531" i="6"/>
  <c r="R530" i="6"/>
  <c r="Q530" i="6"/>
  <c r="P530" i="6"/>
  <c r="O530" i="6"/>
  <c r="N530" i="6"/>
  <c r="K530" i="6"/>
  <c r="J530" i="6"/>
  <c r="I530" i="6"/>
  <c r="H530" i="6"/>
  <c r="G530" i="6"/>
  <c r="F530" i="6"/>
  <c r="E530" i="6"/>
  <c r="D530" i="6"/>
  <c r="C530" i="6"/>
  <c r="B530" i="6"/>
  <c r="R529" i="6"/>
  <c r="Q529" i="6"/>
  <c r="P529" i="6"/>
  <c r="O529" i="6"/>
  <c r="N529" i="6"/>
  <c r="K529" i="6"/>
  <c r="J529" i="6"/>
  <c r="I529" i="6"/>
  <c r="H529" i="6"/>
  <c r="G529" i="6"/>
  <c r="F529" i="6"/>
  <c r="E529" i="6"/>
  <c r="D529" i="6"/>
  <c r="C529" i="6"/>
  <c r="B529" i="6"/>
  <c r="R528" i="6"/>
  <c r="Q528" i="6"/>
  <c r="P528" i="6"/>
  <c r="O528" i="6"/>
  <c r="N528" i="6"/>
  <c r="K528" i="6"/>
  <c r="J528" i="6"/>
  <c r="I528" i="6"/>
  <c r="H528" i="6"/>
  <c r="G528" i="6"/>
  <c r="F528" i="6"/>
  <c r="E528" i="6"/>
  <c r="D528" i="6"/>
  <c r="C528" i="6"/>
  <c r="B528" i="6"/>
  <c r="R527" i="6"/>
  <c r="Q527" i="6"/>
  <c r="P527" i="6"/>
  <c r="O527" i="6"/>
  <c r="N527" i="6"/>
  <c r="K527" i="6"/>
  <c r="J527" i="6"/>
  <c r="I527" i="6"/>
  <c r="H527" i="6"/>
  <c r="G527" i="6"/>
  <c r="F527" i="6"/>
  <c r="E527" i="6"/>
  <c r="D527" i="6"/>
  <c r="C527" i="6"/>
  <c r="B527" i="6"/>
  <c r="R526" i="6"/>
  <c r="Q526" i="6"/>
  <c r="P526" i="6"/>
  <c r="O526" i="6"/>
  <c r="N526" i="6"/>
  <c r="K526" i="6"/>
  <c r="J526" i="6"/>
  <c r="I526" i="6"/>
  <c r="H526" i="6"/>
  <c r="G526" i="6"/>
  <c r="F526" i="6"/>
  <c r="E526" i="6"/>
  <c r="D526" i="6"/>
  <c r="C526" i="6"/>
  <c r="B526" i="6"/>
  <c r="R525" i="6"/>
  <c r="Q525" i="6"/>
  <c r="P525" i="6"/>
  <c r="O525" i="6"/>
  <c r="N525" i="6"/>
  <c r="K525" i="6"/>
  <c r="J525" i="6"/>
  <c r="I525" i="6"/>
  <c r="H525" i="6"/>
  <c r="G525" i="6"/>
  <c r="F525" i="6"/>
  <c r="E525" i="6"/>
  <c r="D525" i="6"/>
  <c r="C525" i="6"/>
  <c r="B525" i="6"/>
  <c r="R524" i="6"/>
  <c r="Q524" i="6"/>
  <c r="P524" i="6"/>
  <c r="O524" i="6"/>
  <c r="N524" i="6"/>
  <c r="K524" i="6"/>
  <c r="J524" i="6"/>
  <c r="I524" i="6"/>
  <c r="H524" i="6"/>
  <c r="G524" i="6"/>
  <c r="F524" i="6"/>
  <c r="E524" i="6"/>
  <c r="D524" i="6"/>
  <c r="C524" i="6"/>
  <c r="B524" i="6"/>
  <c r="R523" i="6"/>
  <c r="Q523" i="6"/>
  <c r="P523" i="6"/>
  <c r="O523" i="6"/>
  <c r="N523" i="6"/>
  <c r="K523" i="6"/>
  <c r="J523" i="6"/>
  <c r="I523" i="6"/>
  <c r="H523" i="6"/>
  <c r="G523" i="6"/>
  <c r="F523" i="6"/>
  <c r="E523" i="6"/>
  <c r="D523" i="6"/>
  <c r="C523" i="6"/>
  <c r="B523" i="6"/>
  <c r="R522" i="6"/>
  <c r="Q522" i="6"/>
  <c r="P522" i="6"/>
  <c r="O522" i="6"/>
  <c r="N522" i="6"/>
  <c r="K522" i="6"/>
  <c r="J522" i="6"/>
  <c r="I522" i="6"/>
  <c r="H522" i="6"/>
  <c r="G522" i="6"/>
  <c r="F522" i="6"/>
  <c r="E522" i="6"/>
  <c r="D522" i="6"/>
  <c r="C522" i="6"/>
  <c r="B522" i="6"/>
  <c r="R521" i="6"/>
  <c r="Q521" i="6"/>
  <c r="P521" i="6"/>
  <c r="O521" i="6"/>
  <c r="N521" i="6"/>
  <c r="K521" i="6"/>
  <c r="J521" i="6"/>
  <c r="I521" i="6"/>
  <c r="H521" i="6"/>
  <c r="G521" i="6"/>
  <c r="F521" i="6"/>
  <c r="E521" i="6"/>
  <c r="D521" i="6"/>
  <c r="C521" i="6"/>
  <c r="B521" i="6"/>
  <c r="R520" i="6"/>
  <c r="Q520" i="6"/>
  <c r="P520" i="6"/>
  <c r="O520" i="6"/>
  <c r="N520" i="6"/>
  <c r="K520" i="6"/>
  <c r="J520" i="6"/>
  <c r="I520" i="6"/>
  <c r="H520" i="6"/>
  <c r="G520" i="6"/>
  <c r="F520" i="6"/>
  <c r="E520" i="6"/>
  <c r="D520" i="6"/>
  <c r="C520" i="6"/>
  <c r="B520" i="6"/>
  <c r="R519" i="6"/>
  <c r="Q519" i="6"/>
  <c r="P519" i="6"/>
  <c r="O519" i="6"/>
  <c r="N519" i="6"/>
  <c r="K519" i="6"/>
  <c r="J519" i="6"/>
  <c r="I519" i="6"/>
  <c r="H519" i="6"/>
  <c r="G519" i="6"/>
  <c r="F519" i="6"/>
  <c r="E519" i="6"/>
  <c r="D519" i="6"/>
  <c r="C519" i="6"/>
  <c r="B519" i="6"/>
  <c r="R518" i="6"/>
  <c r="Q518" i="6"/>
  <c r="P518" i="6"/>
  <c r="O518" i="6"/>
  <c r="N518" i="6"/>
  <c r="K518" i="6"/>
  <c r="J518" i="6"/>
  <c r="I518" i="6"/>
  <c r="H518" i="6"/>
  <c r="G518" i="6"/>
  <c r="F518" i="6"/>
  <c r="E518" i="6"/>
  <c r="D518" i="6"/>
  <c r="C518" i="6"/>
  <c r="B518" i="6"/>
  <c r="R517" i="6"/>
  <c r="Q517" i="6"/>
  <c r="P517" i="6"/>
  <c r="O517" i="6"/>
  <c r="N517" i="6"/>
  <c r="K517" i="6"/>
  <c r="J517" i="6"/>
  <c r="I517" i="6"/>
  <c r="H517" i="6"/>
  <c r="G517" i="6"/>
  <c r="F517" i="6"/>
  <c r="E517" i="6"/>
  <c r="D517" i="6"/>
  <c r="C517" i="6"/>
  <c r="B517" i="6"/>
  <c r="R516" i="6"/>
  <c r="Q516" i="6"/>
  <c r="P516" i="6"/>
  <c r="O516" i="6"/>
  <c r="N516" i="6"/>
  <c r="K516" i="6"/>
  <c r="J516" i="6"/>
  <c r="I516" i="6"/>
  <c r="H516" i="6"/>
  <c r="G516" i="6"/>
  <c r="F516" i="6"/>
  <c r="E516" i="6"/>
  <c r="D516" i="6"/>
  <c r="C516" i="6"/>
  <c r="B516" i="6"/>
  <c r="R515" i="6"/>
  <c r="Q515" i="6"/>
  <c r="P515" i="6"/>
  <c r="O515" i="6"/>
  <c r="N515" i="6"/>
  <c r="K515" i="6"/>
  <c r="J515" i="6"/>
  <c r="I515" i="6"/>
  <c r="H515" i="6"/>
  <c r="G515" i="6"/>
  <c r="F515" i="6"/>
  <c r="E515" i="6"/>
  <c r="D515" i="6"/>
  <c r="C515" i="6"/>
  <c r="B515" i="6"/>
  <c r="R514" i="6"/>
  <c r="Q514" i="6"/>
  <c r="P514" i="6"/>
  <c r="O514" i="6"/>
  <c r="N514" i="6"/>
  <c r="K514" i="6"/>
  <c r="J514" i="6"/>
  <c r="I514" i="6"/>
  <c r="H514" i="6"/>
  <c r="G514" i="6"/>
  <c r="F514" i="6"/>
  <c r="E514" i="6"/>
  <c r="D514" i="6"/>
  <c r="C514" i="6"/>
  <c r="B514" i="6"/>
  <c r="R513" i="6"/>
  <c r="Q513" i="6"/>
  <c r="P513" i="6"/>
  <c r="O513" i="6"/>
  <c r="N513" i="6"/>
  <c r="K513" i="6"/>
  <c r="J513" i="6"/>
  <c r="I513" i="6"/>
  <c r="H513" i="6"/>
  <c r="G513" i="6"/>
  <c r="F513" i="6"/>
  <c r="E513" i="6"/>
  <c r="D513" i="6"/>
  <c r="C513" i="6"/>
  <c r="B513" i="6"/>
  <c r="R512" i="6"/>
  <c r="Q512" i="6"/>
  <c r="P512" i="6"/>
  <c r="O512" i="6"/>
  <c r="N512" i="6"/>
  <c r="K512" i="6"/>
  <c r="J512" i="6"/>
  <c r="I512" i="6"/>
  <c r="H512" i="6"/>
  <c r="G512" i="6"/>
  <c r="F512" i="6"/>
  <c r="E512" i="6"/>
  <c r="D512" i="6"/>
  <c r="C512" i="6"/>
  <c r="B512" i="6"/>
  <c r="R511" i="6"/>
  <c r="Q511" i="6"/>
  <c r="P511" i="6"/>
  <c r="O511" i="6"/>
  <c r="N511" i="6"/>
  <c r="K511" i="6"/>
  <c r="J511" i="6"/>
  <c r="I511" i="6"/>
  <c r="H511" i="6"/>
  <c r="G511" i="6"/>
  <c r="F511" i="6"/>
  <c r="E511" i="6"/>
  <c r="D511" i="6"/>
  <c r="C511" i="6"/>
  <c r="B511" i="6"/>
  <c r="R510" i="6"/>
  <c r="Q510" i="6"/>
  <c r="P510" i="6"/>
  <c r="O510" i="6"/>
  <c r="N510" i="6"/>
  <c r="K510" i="6"/>
  <c r="J510" i="6"/>
  <c r="I510" i="6"/>
  <c r="H510" i="6"/>
  <c r="G510" i="6"/>
  <c r="F510" i="6"/>
  <c r="E510" i="6"/>
  <c r="D510" i="6"/>
  <c r="C510" i="6"/>
  <c r="B510" i="6"/>
  <c r="R509" i="6"/>
  <c r="Q509" i="6"/>
  <c r="P509" i="6"/>
  <c r="O509" i="6"/>
  <c r="N509" i="6"/>
  <c r="K509" i="6"/>
  <c r="J509" i="6"/>
  <c r="I509" i="6"/>
  <c r="H509" i="6"/>
  <c r="G509" i="6"/>
  <c r="F509" i="6"/>
  <c r="E509" i="6"/>
  <c r="D509" i="6"/>
  <c r="C509" i="6"/>
  <c r="B509" i="6"/>
  <c r="R508" i="6"/>
  <c r="Q508" i="6"/>
  <c r="P508" i="6"/>
  <c r="O508" i="6"/>
  <c r="N508" i="6"/>
  <c r="K508" i="6"/>
  <c r="J508" i="6"/>
  <c r="I508" i="6"/>
  <c r="H508" i="6"/>
  <c r="G508" i="6"/>
  <c r="F508" i="6"/>
  <c r="E508" i="6"/>
  <c r="D508" i="6"/>
  <c r="C508" i="6"/>
  <c r="B508" i="6"/>
  <c r="R507" i="6"/>
  <c r="Q507" i="6"/>
  <c r="P507" i="6"/>
  <c r="O507" i="6"/>
  <c r="N507" i="6"/>
  <c r="K507" i="6"/>
  <c r="J507" i="6"/>
  <c r="I507" i="6"/>
  <c r="H507" i="6"/>
  <c r="G507" i="6"/>
  <c r="F507" i="6"/>
  <c r="E507" i="6"/>
  <c r="D507" i="6"/>
  <c r="C507" i="6"/>
  <c r="B507" i="6"/>
  <c r="R506" i="6"/>
  <c r="Q506" i="6"/>
  <c r="P506" i="6"/>
  <c r="O506" i="6"/>
  <c r="N506" i="6"/>
  <c r="K506" i="6"/>
  <c r="J506" i="6"/>
  <c r="I506" i="6"/>
  <c r="H506" i="6"/>
  <c r="G506" i="6"/>
  <c r="F506" i="6"/>
  <c r="E506" i="6"/>
  <c r="D506" i="6"/>
  <c r="C506" i="6"/>
  <c r="B506" i="6"/>
  <c r="R505" i="6"/>
  <c r="Q505" i="6"/>
  <c r="P505" i="6"/>
  <c r="O505" i="6"/>
  <c r="N505" i="6"/>
  <c r="K505" i="6"/>
  <c r="J505" i="6"/>
  <c r="I505" i="6"/>
  <c r="H505" i="6"/>
  <c r="G505" i="6"/>
  <c r="F505" i="6"/>
  <c r="E505" i="6"/>
  <c r="D505" i="6"/>
  <c r="C505" i="6"/>
  <c r="B505" i="6"/>
  <c r="R504" i="6"/>
  <c r="Q504" i="6"/>
  <c r="P504" i="6"/>
  <c r="O504" i="6"/>
  <c r="N504" i="6"/>
  <c r="K504" i="6"/>
  <c r="J504" i="6"/>
  <c r="I504" i="6"/>
  <c r="H504" i="6"/>
  <c r="G504" i="6"/>
  <c r="F504" i="6"/>
  <c r="E504" i="6"/>
  <c r="D504" i="6"/>
  <c r="C504" i="6"/>
  <c r="B504" i="6"/>
  <c r="R503" i="6"/>
  <c r="Q503" i="6"/>
  <c r="P503" i="6"/>
  <c r="O503" i="6"/>
  <c r="N503" i="6"/>
  <c r="K503" i="6"/>
  <c r="J503" i="6"/>
  <c r="I503" i="6"/>
  <c r="H503" i="6"/>
  <c r="G503" i="6"/>
  <c r="F503" i="6"/>
  <c r="E503" i="6"/>
  <c r="D503" i="6"/>
  <c r="C503" i="6"/>
  <c r="B503" i="6"/>
  <c r="R502" i="6"/>
  <c r="Q502" i="6"/>
  <c r="P502" i="6"/>
  <c r="O502" i="6"/>
  <c r="N502" i="6"/>
  <c r="K502" i="6"/>
  <c r="J502" i="6"/>
  <c r="I502" i="6"/>
  <c r="H502" i="6"/>
  <c r="G502" i="6"/>
  <c r="F502" i="6"/>
  <c r="E502" i="6"/>
  <c r="D502" i="6"/>
  <c r="C502" i="6"/>
  <c r="B502" i="6"/>
  <c r="R501" i="6"/>
  <c r="Q501" i="6"/>
  <c r="P501" i="6"/>
  <c r="O501" i="6"/>
  <c r="N501" i="6"/>
  <c r="K501" i="6"/>
  <c r="J501" i="6"/>
  <c r="I501" i="6"/>
  <c r="H501" i="6"/>
  <c r="G501" i="6"/>
  <c r="F501" i="6"/>
  <c r="E501" i="6"/>
  <c r="D501" i="6"/>
  <c r="C501" i="6"/>
  <c r="B501" i="6"/>
  <c r="R500" i="6"/>
  <c r="Q500" i="6"/>
  <c r="P500" i="6"/>
  <c r="O500" i="6"/>
  <c r="N500" i="6"/>
  <c r="K500" i="6"/>
  <c r="J500" i="6"/>
  <c r="I500" i="6"/>
  <c r="H500" i="6"/>
  <c r="G500" i="6"/>
  <c r="F500" i="6"/>
  <c r="E500" i="6"/>
  <c r="D500" i="6"/>
  <c r="C500" i="6"/>
  <c r="B500" i="6"/>
  <c r="R499" i="6"/>
  <c r="Q499" i="6"/>
  <c r="P499" i="6"/>
  <c r="O499" i="6"/>
  <c r="N499" i="6"/>
  <c r="K499" i="6"/>
  <c r="J499" i="6"/>
  <c r="I499" i="6"/>
  <c r="H499" i="6"/>
  <c r="G499" i="6"/>
  <c r="F499" i="6"/>
  <c r="E499" i="6"/>
  <c r="D499" i="6"/>
  <c r="C499" i="6"/>
  <c r="B499" i="6"/>
  <c r="R498" i="6"/>
  <c r="Q498" i="6"/>
  <c r="P498" i="6"/>
  <c r="O498" i="6"/>
  <c r="N498" i="6"/>
  <c r="K498" i="6"/>
  <c r="J498" i="6"/>
  <c r="I498" i="6"/>
  <c r="H498" i="6"/>
  <c r="G498" i="6"/>
  <c r="F498" i="6"/>
  <c r="E498" i="6"/>
  <c r="D498" i="6"/>
  <c r="C498" i="6"/>
  <c r="B498" i="6"/>
  <c r="R497" i="6"/>
  <c r="Q497" i="6"/>
  <c r="P497" i="6"/>
  <c r="O497" i="6"/>
  <c r="N497" i="6"/>
  <c r="K497" i="6"/>
  <c r="J497" i="6"/>
  <c r="I497" i="6"/>
  <c r="H497" i="6"/>
  <c r="G497" i="6"/>
  <c r="F497" i="6"/>
  <c r="E497" i="6"/>
  <c r="D497" i="6"/>
  <c r="C497" i="6"/>
  <c r="B497" i="6"/>
  <c r="R496" i="6"/>
  <c r="Q496" i="6"/>
  <c r="P496" i="6"/>
  <c r="O496" i="6"/>
  <c r="N496" i="6"/>
  <c r="K496" i="6"/>
  <c r="J496" i="6"/>
  <c r="I496" i="6"/>
  <c r="H496" i="6"/>
  <c r="G496" i="6"/>
  <c r="F496" i="6"/>
  <c r="E496" i="6"/>
  <c r="D496" i="6"/>
  <c r="C496" i="6"/>
  <c r="B496" i="6"/>
  <c r="R495" i="6"/>
  <c r="Q495" i="6"/>
  <c r="P495" i="6"/>
  <c r="O495" i="6"/>
  <c r="N495" i="6"/>
  <c r="K495" i="6"/>
  <c r="J495" i="6"/>
  <c r="I495" i="6"/>
  <c r="H495" i="6"/>
  <c r="G495" i="6"/>
  <c r="F495" i="6"/>
  <c r="E495" i="6"/>
  <c r="D495" i="6"/>
  <c r="C495" i="6"/>
  <c r="B495" i="6"/>
  <c r="R494" i="6"/>
  <c r="Q494" i="6"/>
  <c r="P494" i="6"/>
  <c r="O494" i="6"/>
  <c r="N494" i="6"/>
  <c r="K494" i="6"/>
  <c r="J494" i="6"/>
  <c r="I494" i="6"/>
  <c r="H494" i="6"/>
  <c r="G494" i="6"/>
  <c r="F494" i="6"/>
  <c r="E494" i="6"/>
  <c r="D494" i="6"/>
  <c r="C494" i="6"/>
  <c r="B494" i="6"/>
  <c r="R493" i="6"/>
  <c r="Q493" i="6"/>
  <c r="P493" i="6"/>
  <c r="O493" i="6"/>
  <c r="N493" i="6"/>
  <c r="K493" i="6"/>
  <c r="J493" i="6"/>
  <c r="I493" i="6"/>
  <c r="H493" i="6"/>
  <c r="G493" i="6"/>
  <c r="F493" i="6"/>
  <c r="E493" i="6"/>
  <c r="D493" i="6"/>
  <c r="C493" i="6"/>
  <c r="B493" i="6"/>
  <c r="R492" i="6"/>
  <c r="Q492" i="6"/>
  <c r="P492" i="6"/>
  <c r="O492" i="6"/>
  <c r="N492" i="6"/>
  <c r="K492" i="6"/>
  <c r="J492" i="6"/>
  <c r="I492" i="6"/>
  <c r="H492" i="6"/>
  <c r="G492" i="6"/>
  <c r="F492" i="6"/>
  <c r="E492" i="6"/>
  <c r="D492" i="6"/>
  <c r="C492" i="6"/>
  <c r="B492" i="6"/>
  <c r="R491" i="6"/>
  <c r="Q491" i="6"/>
  <c r="P491" i="6"/>
  <c r="O491" i="6"/>
  <c r="N491" i="6"/>
  <c r="K491" i="6"/>
  <c r="J491" i="6"/>
  <c r="I491" i="6"/>
  <c r="H491" i="6"/>
  <c r="G491" i="6"/>
  <c r="F491" i="6"/>
  <c r="E491" i="6"/>
  <c r="D491" i="6"/>
  <c r="C491" i="6"/>
  <c r="B491" i="6"/>
  <c r="R490" i="6"/>
  <c r="Q490" i="6"/>
  <c r="P490" i="6"/>
  <c r="O490" i="6"/>
  <c r="N490" i="6"/>
  <c r="K490" i="6"/>
  <c r="J490" i="6"/>
  <c r="I490" i="6"/>
  <c r="H490" i="6"/>
  <c r="G490" i="6"/>
  <c r="F490" i="6"/>
  <c r="E490" i="6"/>
  <c r="D490" i="6"/>
  <c r="C490" i="6"/>
  <c r="B490" i="6"/>
  <c r="R489" i="6"/>
  <c r="Q489" i="6"/>
  <c r="P489" i="6"/>
  <c r="O489" i="6"/>
  <c r="N489" i="6"/>
  <c r="K489" i="6"/>
  <c r="J489" i="6"/>
  <c r="I489" i="6"/>
  <c r="H489" i="6"/>
  <c r="G489" i="6"/>
  <c r="F489" i="6"/>
  <c r="E489" i="6"/>
  <c r="D489" i="6"/>
  <c r="C489" i="6"/>
  <c r="B489" i="6"/>
  <c r="R488" i="6"/>
  <c r="Q488" i="6"/>
  <c r="P488" i="6"/>
  <c r="O488" i="6"/>
  <c r="N488" i="6"/>
  <c r="K488" i="6"/>
  <c r="J488" i="6"/>
  <c r="I488" i="6"/>
  <c r="H488" i="6"/>
  <c r="G488" i="6"/>
  <c r="F488" i="6"/>
  <c r="E488" i="6"/>
  <c r="D488" i="6"/>
  <c r="C488" i="6"/>
  <c r="B488" i="6"/>
  <c r="R487" i="6"/>
  <c r="Q487" i="6"/>
  <c r="P487" i="6"/>
  <c r="O487" i="6"/>
  <c r="N487" i="6"/>
  <c r="K487" i="6"/>
  <c r="J487" i="6"/>
  <c r="I487" i="6"/>
  <c r="H487" i="6"/>
  <c r="G487" i="6"/>
  <c r="F487" i="6"/>
  <c r="E487" i="6"/>
  <c r="D487" i="6"/>
  <c r="C487" i="6"/>
  <c r="B487" i="6"/>
  <c r="R486" i="6"/>
  <c r="Q486" i="6"/>
  <c r="P486" i="6"/>
  <c r="O486" i="6"/>
  <c r="N486" i="6"/>
  <c r="K486" i="6"/>
  <c r="J486" i="6"/>
  <c r="I486" i="6"/>
  <c r="H486" i="6"/>
  <c r="G486" i="6"/>
  <c r="F486" i="6"/>
  <c r="E486" i="6"/>
  <c r="D486" i="6"/>
  <c r="C486" i="6"/>
  <c r="B486" i="6"/>
  <c r="R485" i="6"/>
  <c r="Q485" i="6"/>
  <c r="P485" i="6"/>
  <c r="O485" i="6"/>
  <c r="N485" i="6"/>
  <c r="K485" i="6"/>
  <c r="J485" i="6"/>
  <c r="I485" i="6"/>
  <c r="H485" i="6"/>
  <c r="G485" i="6"/>
  <c r="F485" i="6"/>
  <c r="E485" i="6"/>
  <c r="D485" i="6"/>
  <c r="C485" i="6"/>
  <c r="B485" i="6"/>
  <c r="R484" i="6"/>
  <c r="Q484" i="6"/>
  <c r="P484" i="6"/>
  <c r="O484" i="6"/>
  <c r="N484" i="6"/>
  <c r="K484" i="6"/>
  <c r="J484" i="6"/>
  <c r="I484" i="6"/>
  <c r="H484" i="6"/>
  <c r="G484" i="6"/>
  <c r="F484" i="6"/>
  <c r="E484" i="6"/>
  <c r="D484" i="6"/>
  <c r="C484" i="6"/>
  <c r="B484" i="6"/>
  <c r="R483" i="6"/>
  <c r="Q483" i="6"/>
  <c r="P483" i="6"/>
  <c r="O483" i="6"/>
  <c r="N483" i="6"/>
  <c r="K483" i="6"/>
  <c r="J483" i="6"/>
  <c r="I483" i="6"/>
  <c r="H483" i="6"/>
  <c r="G483" i="6"/>
  <c r="F483" i="6"/>
  <c r="E483" i="6"/>
  <c r="D483" i="6"/>
  <c r="C483" i="6"/>
  <c r="B483" i="6"/>
  <c r="R482" i="6"/>
  <c r="Q482" i="6"/>
  <c r="P482" i="6"/>
  <c r="O482" i="6"/>
  <c r="N482" i="6"/>
  <c r="K482" i="6"/>
  <c r="J482" i="6"/>
  <c r="I482" i="6"/>
  <c r="H482" i="6"/>
  <c r="G482" i="6"/>
  <c r="F482" i="6"/>
  <c r="E482" i="6"/>
  <c r="D482" i="6"/>
  <c r="C482" i="6"/>
  <c r="B482" i="6"/>
  <c r="R481" i="6"/>
  <c r="Q481" i="6"/>
  <c r="P481" i="6"/>
  <c r="O481" i="6"/>
  <c r="N481" i="6"/>
  <c r="K481" i="6"/>
  <c r="J481" i="6"/>
  <c r="I481" i="6"/>
  <c r="H481" i="6"/>
  <c r="G481" i="6"/>
  <c r="F481" i="6"/>
  <c r="E481" i="6"/>
  <c r="D481" i="6"/>
  <c r="C481" i="6"/>
  <c r="B481" i="6"/>
  <c r="R480" i="6"/>
  <c r="Q480" i="6"/>
  <c r="P480" i="6"/>
  <c r="O480" i="6"/>
  <c r="N480" i="6"/>
  <c r="K480" i="6"/>
  <c r="J480" i="6"/>
  <c r="I480" i="6"/>
  <c r="H480" i="6"/>
  <c r="G480" i="6"/>
  <c r="F480" i="6"/>
  <c r="E480" i="6"/>
  <c r="D480" i="6"/>
  <c r="C480" i="6"/>
  <c r="B480" i="6"/>
  <c r="R479" i="6"/>
  <c r="Q479" i="6"/>
  <c r="P479" i="6"/>
  <c r="O479" i="6"/>
  <c r="N479" i="6"/>
  <c r="K479" i="6"/>
  <c r="J479" i="6"/>
  <c r="I479" i="6"/>
  <c r="H479" i="6"/>
  <c r="G479" i="6"/>
  <c r="F479" i="6"/>
  <c r="E479" i="6"/>
  <c r="D479" i="6"/>
  <c r="C479" i="6"/>
  <c r="B479" i="6"/>
  <c r="R478" i="6"/>
  <c r="Q478" i="6"/>
  <c r="P478" i="6"/>
  <c r="O478" i="6"/>
  <c r="N478" i="6"/>
  <c r="K478" i="6"/>
  <c r="J478" i="6"/>
  <c r="I478" i="6"/>
  <c r="H478" i="6"/>
  <c r="G478" i="6"/>
  <c r="F478" i="6"/>
  <c r="E478" i="6"/>
  <c r="D478" i="6"/>
  <c r="C478" i="6"/>
  <c r="B478" i="6"/>
  <c r="R477" i="6"/>
  <c r="Q477" i="6"/>
  <c r="P477" i="6"/>
  <c r="O477" i="6"/>
  <c r="N477" i="6"/>
  <c r="K477" i="6"/>
  <c r="J477" i="6"/>
  <c r="I477" i="6"/>
  <c r="H477" i="6"/>
  <c r="G477" i="6"/>
  <c r="F477" i="6"/>
  <c r="E477" i="6"/>
  <c r="D477" i="6"/>
  <c r="C477" i="6"/>
  <c r="B477" i="6"/>
  <c r="R476" i="6"/>
  <c r="Q476" i="6"/>
  <c r="P476" i="6"/>
  <c r="O476" i="6"/>
  <c r="N476" i="6"/>
  <c r="K476" i="6"/>
  <c r="J476" i="6"/>
  <c r="I476" i="6"/>
  <c r="H476" i="6"/>
  <c r="G476" i="6"/>
  <c r="F476" i="6"/>
  <c r="E476" i="6"/>
  <c r="D476" i="6"/>
  <c r="C476" i="6"/>
  <c r="B476" i="6"/>
  <c r="R475" i="6"/>
  <c r="Q475" i="6"/>
  <c r="P475" i="6"/>
  <c r="O475" i="6"/>
  <c r="N475" i="6"/>
  <c r="K475" i="6"/>
  <c r="J475" i="6"/>
  <c r="I475" i="6"/>
  <c r="H475" i="6"/>
  <c r="G475" i="6"/>
  <c r="F475" i="6"/>
  <c r="E475" i="6"/>
  <c r="D475" i="6"/>
  <c r="C475" i="6"/>
  <c r="B475" i="6"/>
  <c r="R474" i="6"/>
  <c r="Q474" i="6"/>
  <c r="P474" i="6"/>
  <c r="O474" i="6"/>
  <c r="N474" i="6"/>
  <c r="K474" i="6"/>
  <c r="J474" i="6"/>
  <c r="I474" i="6"/>
  <c r="H474" i="6"/>
  <c r="G474" i="6"/>
  <c r="F474" i="6"/>
  <c r="E474" i="6"/>
  <c r="D474" i="6"/>
  <c r="C474" i="6"/>
  <c r="B474" i="6"/>
  <c r="R473" i="6"/>
  <c r="Q473" i="6"/>
  <c r="P473" i="6"/>
  <c r="O473" i="6"/>
  <c r="N473" i="6"/>
  <c r="K473" i="6"/>
  <c r="J473" i="6"/>
  <c r="I473" i="6"/>
  <c r="H473" i="6"/>
  <c r="G473" i="6"/>
  <c r="F473" i="6"/>
  <c r="E473" i="6"/>
  <c r="D473" i="6"/>
  <c r="C473" i="6"/>
  <c r="B473" i="6"/>
  <c r="R472" i="6"/>
  <c r="Q472" i="6"/>
  <c r="P472" i="6"/>
  <c r="O472" i="6"/>
  <c r="N472" i="6"/>
  <c r="K472" i="6"/>
  <c r="J472" i="6"/>
  <c r="I472" i="6"/>
  <c r="H472" i="6"/>
  <c r="G472" i="6"/>
  <c r="F472" i="6"/>
  <c r="E472" i="6"/>
  <c r="D472" i="6"/>
  <c r="C472" i="6"/>
  <c r="B472" i="6"/>
  <c r="R471" i="6"/>
  <c r="Q471" i="6"/>
  <c r="P471" i="6"/>
  <c r="O471" i="6"/>
  <c r="N471" i="6"/>
  <c r="K471" i="6"/>
  <c r="J471" i="6"/>
  <c r="I471" i="6"/>
  <c r="H471" i="6"/>
  <c r="G471" i="6"/>
  <c r="F471" i="6"/>
  <c r="E471" i="6"/>
  <c r="D471" i="6"/>
  <c r="C471" i="6"/>
  <c r="B471" i="6"/>
  <c r="R470" i="6"/>
  <c r="Q470" i="6"/>
  <c r="P470" i="6"/>
  <c r="O470" i="6"/>
  <c r="N470" i="6"/>
  <c r="K470" i="6"/>
  <c r="J470" i="6"/>
  <c r="I470" i="6"/>
  <c r="H470" i="6"/>
  <c r="G470" i="6"/>
  <c r="F470" i="6"/>
  <c r="E470" i="6"/>
  <c r="D470" i="6"/>
  <c r="C470" i="6"/>
  <c r="B470" i="6"/>
  <c r="R469" i="6"/>
  <c r="Q469" i="6"/>
  <c r="P469" i="6"/>
  <c r="O469" i="6"/>
  <c r="N469" i="6"/>
  <c r="K469" i="6"/>
  <c r="J469" i="6"/>
  <c r="I469" i="6"/>
  <c r="H469" i="6"/>
  <c r="G469" i="6"/>
  <c r="F469" i="6"/>
  <c r="E469" i="6"/>
  <c r="D469" i="6"/>
  <c r="C469" i="6"/>
  <c r="B469" i="6"/>
  <c r="R468" i="6"/>
  <c r="Q468" i="6"/>
  <c r="P468" i="6"/>
  <c r="O468" i="6"/>
  <c r="N468" i="6"/>
  <c r="K468" i="6"/>
  <c r="J468" i="6"/>
  <c r="I468" i="6"/>
  <c r="H468" i="6"/>
  <c r="G468" i="6"/>
  <c r="F468" i="6"/>
  <c r="E468" i="6"/>
  <c r="D468" i="6"/>
  <c r="C468" i="6"/>
  <c r="B468" i="6"/>
  <c r="R467" i="6"/>
  <c r="Q467" i="6"/>
  <c r="P467" i="6"/>
  <c r="O467" i="6"/>
  <c r="N467" i="6"/>
  <c r="K467" i="6"/>
  <c r="J467" i="6"/>
  <c r="I467" i="6"/>
  <c r="H467" i="6"/>
  <c r="G467" i="6"/>
  <c r="F467" i="6"/>
  <c r="E467" i="6"/>
  <c r="D467" i="6"/>
  <c r="C467" i="6"/>
  <c r="B467" i="6"/>
  <c r="R466" i="6"/>
  <c r="Q466" i="6"/>
  <c r="P466" i="6"/>
  <c r="O466" i="6"/>
  <c r="N466" i="6"/>
  <c r="K466" i="6"/>
  <c r="J466" i="6"/>
  <c r="I466" i="6"/>
  <c r="H466" i="6"/>
  <c r="G466" i="6"/>
  <c r="F466" i="6"/>
  <c r="E466" i="6"/>
  <c r="D466" i="6"/>
  <c r="C466" i="6"/>
  <c r="B466" i="6"/>
  <c r="R465" i="6"/>
  <c r="Q465" i="6"/>
  <c r="P465" i="6"/>
  <c r="O465" i="6"/>
  <c r="N465" i="6"/>
  <c r="K465" i="6"/>
  <c r="J465" i="6"/>
  <c r="I465" i="6"/>
  <c r="H465" i="6"/>
  <c r="G465" i="6"/>
  <c r="F465" i="6"/>
  <c r="E465" i="6"/>
  <c r="D465" i="6"/>
  <c r="C465" i="6"/>
  <c r="B465" i="6"/>
  <c r="R464" i="6"/>
  <c r="Q464" i="6"/>
  <c r="P464" i="6"/>
  <c r="O464" i="6"/>
  <c r="N464" i="6"/>
  <c r="K464" i="6"/>
  <c r="J464" i="6"/>
  <c r="I464" i="6"/>
  <c r="H464" i="6"/>
  <c r="G464" i="6"/>
  <c r="F464" i="6"/>
  <c r="E464" i="6"/>
  <c r="D464" i="6"/>
  <c r="C464" i="6"/>
  <c r="B464" i="6"/>
  <c r="R463" i="6"/>
  <c r="Q463" i="6"/>
  <c r="P463" i="6"/>
  <c r="O463" i="6"/>
  <c r="N463" i="6"/>
  <c r="K463" i="6"/>
  <c r="J463" i="6"/>
  <c r="I463" i="6"/>
  <c r="H463" i="6"/>
  <c r="G463" i="6"/>
  <c r="F463" i="6"/>
  <c r="E463" i="6"/>
  <c r="D463" i="6"/>
  <c r="C463" i="6"/>
  <c r="B463" i="6"/>
  <c r="R462" i="6"/>
  <c r="Q462" i="6"/>
  <c r="P462" i="6"/>
  <c r="O462" i="6"/>
  <c r="N462" i="6"/>
  <c r="K462" i="6"/>
  <c r="J462" i="6"/>
  <c r="I462" i="6"/>
  <c r="H462" i="6"/>
  <c r="G462" i="6"/>
  <c r="F462" i="6"/>
  <c r="E462" i="6"/>
  <c r="D462" i="6"/>
  <c r="C462" i="6"/>
  <c r="B462" i="6"/>
  <c r="R461" i="6"/>
  <c r="Q461" i="6"/>
  <c r="P461" i="6"/>
  <c r="O461" i="6"/>
  <c r="N461" i="6"/>
  <c r="K461" i="6"/>
  <c r="J461" i="6"/>
  <c r="I461" i="6"/>
  <c r="H461" i="6"/>
  <c r="G461" i="6"/>
  <c r="F461" i="6"/>
  <c r="E461" i="6"/>
  <c r="D461" i="6"/>
  <c r="C461" i="6"/>
  <c r="B461" i="6"/>
  <c r="R460" i="6"/>
  <c r="Q460" i="6"/>
  <c r="P460" i="6"/>
  <c r="O460" i="6"/>
  <c r="N460" i="6"/>
  <c r="K460" i="6"/>
  <c r="J460" i="6"/>
  <c r="I460" i="6"/>
  <c r="H460" i="6"/>
  <c r="G460" i="6"/>
  <c r="F460" i="6"/>
  <c r="E460" i="6"/>
  <c r="D460" i="6"/>
  <c r="C460" i="6"/>
  <c r="B460" i="6"/>
  <c r="R459" i="6"/>
  <c r="Q459" i="6"/>
  <c r="P459" i="6"/>
  <c r="O459" i="6"/>
  <c r="N459" i="6"/>
  <c r="K459" i="6"/>
  <c r="J459" i="6"/>
  <c r="I459" i="6"/>
  <c r="H459" i="6"/>
  <c r="G459" i="6"/>
  <c r="F459" i="6"/>
  <c r="E459" i="6"/>
  <c r="D459" i="6"/>
  <c r="C459" i="6"/>
  <c r="B459" i="6"/>
  <c r="R458" i="6"/>
  <c r="Q458" i="6"/>
  <c r="P458" i="6"/>
  <c r="O458" i="6"/>
  <c r="N458" i="6"/>
  <c r="K458" i="6"/>
  <c r="J458" i="6"/>
  <c r="I458" i="6"/>
  <c r="H458" i="6"/>
  <c r="G458" i="6"/>
  <c r="F458" i="6"/>
  <c r="E458" i="6"/>
  <c r="D458" i="6"/>
  <c r="C458" i="6"/>
  <c r="B458" i="6"/>
  <c r="R457" i="6"/>
  <c r="Q457" i="6"/>
  <c r="P457" i="6"/>
  <c r="O457" i="6"/>
  <c r="N457" i="6"/>
  <c r="K457" i="6"/>
  <c r="J457" i="6"/>
  <c r="I457" i="6"/>
  <c r="H457" i="6"/>
  <c r="G457" i="6"/>
  <c r="F457" i="6"/>
  <c r="E457" i="6"/>
  <c r="D457" i="6"/>
  <c r="C457" i="6"/>
  <c r="B457" i="6"/>
  <c r="R456" i="6"/>
  <c r="Q456" i="6"/>
  <c r="P456" i="6"/>
  <c r="O456" i="6"/>
  <c r="N456" i="6"/>
  <c r="K456" i="6"/>
  <c r="J456" i="6"/>
  <c r="I456" i="6"/>
  <c r="H456" i="6"/>
  <c r="G456" i="6"/>
  <c r="F456" i="6"/>
  <c r="E456" i="6"/>
  <c r="D456" i="6"/>
  <c r="C456" i="6"/>
  <c r="B456" i="6"/>
  <c r="R455" i="6"/>
  <c r="Q455" i="6"/>
  <c r="P455" i="6"/>
  <c r="O455" i="6"/>
  <c r="N455" i="6"/>
  <c r="K455" i="6"/>
  <c r="J455" i="6"/>
  <c r="I455" i="6"/>
  <c r="H455" i="6"/>
  <c r="G455" i="6"/>
  <c r="F455" i="6"/>
  <c r="E455" i="6"/>
  <c r="D455" i="6"/>
  <c r="C455" i="6"/>
  <c r="B455" i="6"/>
  <c r="R454" i="6"/>
  <c r="Q454" i="6"/>
  <c r="P454" i="6"/>
  <c r="O454" i="6"/>
  <c r="N454" i="6"/>
  <c r="K454" i="6"/>
  <c r="J454" i="6"/>
  <c r="I454" i="6"/>
  <c r="H454" i="6"/>
  <c r="G454" i="6"/>
  <c r="F454" i="6"/>
  <c r="E454" i="6"/>
  <c r="D454" i="6"/>
  <c r="C454" i="6"/>
  <c r="B454" i="6"/>
  <c r="R453" i="6"/>
  <c r="Q453" i="6"/>
  <c r="P453" i="6"/>
  <c r="O453" i="6"/>
  <c r="N453" i="6"/>
  <c r="K453" i="6"/>
  <c r="J453" i="6"/>
  <c r="I453" i="6"/>
  <c r="H453" i="6"/>
  <c r="G453" i="6"/>
  <c r="F453" i="6"/>
  <c r="E453" i="6"/>
  <c r="D453" i="6"/>
  <c r="C453" i="6"/>
  <c r="B453" i="6"/>
  <c r="R452" i="6"/>
  <c r="Q452" i="6"/>
  <c r="P452" i="6"/>
  <c r="O452" i="6"/>
  <c r="N452" i="6"/>
  <c r="K452" i="6"/>
  <c r="J452" i="6"/>
  <c r="I452" i="6"/>
  <c r="H452" i="6"/>
  <c r="G452" i="6"/>
  <c r="F452" i="6"/>
  <c r="E452" i="6"/>
  <c r="D452" i="6"/>
  <c r="C452" i="6"/>
  <c r="B452" i="6"/>
  <c r="R451" i="6"/>
  <c r="Q451" i="6"/>
  <c r="P451" i="6"/>
  <c r="O451" i="6"/>
  <c r="N451" i="6"/>
  <c r="K451" i="6"/>
  <c r="J451" i="6"/>
  <c r="I451" i="6"/>
  <c r="H451" i="6"/>
  <c r="G451" i="6"/>
  <c r="F451" i="6"/>
  <c r="E451" i="6"/>
  <c r="D451" i="6"/>
  <c r="C451" i="6"/>
  <c r="B451" i="6"/>
  <c r="R450" i="6"/>
  <c r="Q450" i="6"/>
  <c r="P450" i="6"/>
  <c r="O450" i="6"/>
  <c r="N450" i="6"/>
  <c r="K450" i="6"/>
  <c r="J450" i="6"/>
  <c r="I450" i="6"/>
  <c r="H450" i="6"/>
  <c r="G450" i="6"/>
  <c r="F450" i="6"/>
  <c r="E450" i="6"/>
  <c r="D450" i="6"/>
  <c r="C450" i="6"/>
  <c r="B450" i="6"/>
  <c r="R449" i="6"/>
  <c r="Q449" i="6"/>
  <c r="P449" i="6"/>
  <c r="O449" i="6"/>
  <c r="N449" i="6"/>
  <c r="K449" i="6"/>
  <c r="J449" i="6"/>
  <c r="I449" i="6"/>
  <c r="H449" i="6"/>
  <c r="G449" i="6"/>
  <c r="F449" i="6"/>
  <c r="E449" i="6"/>
  <c r="D449" i="6"/>
  <c r="C449" i="6"/>
  <c r="B449" i="6"/>
  <c r="R448" i="6"/>
  <c r="Q448" i="6"/>
  <c r="P448" i="6"/>
  <c r="O448" i="6"/>
  <c r="N448" i="6"/>
  <c r="K448" i="6"/>
  <c r="J448" i="6"/>
  <c r="I448" i="6"/>
  <c r="H448" i="6"/>
  <c r="G448" i="6"/>
  <c r="F448" i="6"/>
  <c r="E448" i="6"/>
  <c r="D448" i="6"/>
  <c r="C448" i="6"/>
  <c r="B448" i="6"/>
  <c r="R447" i="6"/>
  <c r="Q447" i="6"/>
  <c r="P447" i="6"/>
  <c r="O447" i="6"/>
  <c r="N447" i="6"/>
  <c r="K447" i="6"/>
  <c r="J447" i="6"/>
  <c r="I447" i="6"/>
  <c r="H447" i="6"/>
  <c r="G447" i="6"/>
  <c r="F447" i="6"/>
  <c r="E447" i="6"/>
  <c r="D447" i="6"/>
  <c r="C447" i="6"/>
  <c r="B447" i="6"/>
  <c r="R446" i="6"/>
  <c r="Q446" i="6"/>
  <c r="P446" i="6"/>
  <c r="O446" i="6"/>
  <c r="N446" i="6"/>
  <c r="K446" i="6"/>
  <c r="J446" i="6"/>
  <c r="I446" i="6"/>
  <c r="H446" i="6"/>
  <c r="G446" i="6"/>
  <c r="F446" i="6"/>
  <c r="E446" i="6"/>
  <c r="D446" i="6"/>
  <c r="C446" i="6"/>
  <c r="B446" i="6"/>
  <c r="R445" i="6"/>
  <c r="Q445" i="6"/>
  <c r="P445" i="6"/>
  <c r="O445" i="6"/>
  <c r="N445" i="6"/>
  <c r="K445" i="6"/>
  <c r="J445" i="6"/>
  <c r="I445" i="6"/>
  <c r="H445" i="6"/>
  <c r="G445" i="6"/>
  <c r="F445" i="6"/>
  <c r="E445" i="6"/>
  <c r="D445" i="6"/>
  <c r="C445" i="6"/>
  <c r="B445" i="6"/>
  <c r="R444" i="6"/>
  <c r="Q444" i="6"/>
  <c r="P444" i="6"/>
  <c r="O444" i="6"/>
  <c r="N444" i="6"/>
  <c r="K444" i="6"/>
  <c r="J444" i="6"/>
  <c r="I444" i="6"/>
  <c r="H444" i="6"/>
  <c r="G444" i="6"/>
  <c r="F444" i="6"/>
  <c r="E444" i="6"/>
  <c r="D444" i="6"/>
  <c r="C444" i="6"/>
  <c r="B444" i="6"/>
  <c r="R443" i="6"/>
  <c r="Q443" i="6"/>
  <c r="P443" i="6"/>
  <c r="O443" i="6"/>
  <c r="N443" i="6"/>
  <c r="K443" i="6"/>
  <c r="J443" i="6"/>
  <c r="I443" i="6"/>
  <c r="H443" i="6"/>
  <c r="G443" i="6"/>
  <c r="F443" i="6"/>
  <c r="E443" i="6"/>
  <c r="D443" i="6"/>
  <c r="C443" i="6"/>
  <c r="B443" i="6"/>
  <c r="R442" i="6"/>
  <c r="Q442" i="6"/>
  <c r="P442" i="6"/>
  <c r="O442" i="6"/>
  <c r="N442" i="6"/>
  <c r="K442" i="6"/>
  <c r="J442" i="6"/>
  <c r="I442" i="6"/>
  <c r="H442" i="6"/>
  <c r="G442" i="6"/>
  <c r="F442" i="6"/>
  <c r="E442" i="6"/>
  <c r="D442" i="6"/>
  <c r="C442" i="6"/>
  <c r="B442" i="6"/>
  <c r="R441" i="6"/>
  <c r="Q441" i="6"/>
  <c r="P441" i="6"/>
  <c r="O441" i="6"/>
  <c r="N441" i="6"/>
  <c r="K441" i="6"/>
  <c r="J441" i="6"/>
  <c r="I441" i="6"/>
  <c r="H441" i="6"/>
  <c r="G441" i="6"/>
  <c r="F441" i="6"/>
  <c r="E441" i="6"/>
  <c r="D441" i="6"/>
  <c r="C441" i="6"/>
  <c r="B441" i="6"/>
  <c r="R440" i="6"/>
  <c r="Q440" i="6"/>
  <c r="P440" i="6"/>
  <c r="O440" i="6"/>
  <c r="N440" i="6"/>
  <c r="K440" i="6"/>
  <c r="J440" i="6"/>
  <c r="I440" i="6"/>
  <c r="H440" i="6"/>
  <c r="G440" i="6"/>
  <c r="F440" i="6"/>
  <c r="E440" i="6"/>
  <c r="D440" i="6"/>
  <c r="C440" i="6"/>
  <c r="B440" i="6"/>
  <c r="R439" i="6"/>
  <c r="Q439" i="6"/>
  <c r="P439" i="6"/>
  <c r="O439" i="6"/>
  <c r="N439" i="6"/>
  <c r="K439" i="6"/>
  <c r="J439" i="6"/>
  <c r="I439" i="6"/>
  <c r="H439" i="6"/>
  <c r="G439" i="6"/>
  <c r="F439" i="6"/>
  <c r="E439" i="6"/>
  <c r="D439" i="6"/>
  <c r="C439" i="6"/>
  <c r="B439" i="6"/>
  <c r="R438" i="6"/>
  <c r="Q438" i="6"/>
  <c r="P438" i="6"/>
  <c r="O438" i="6"/>
  <c r="N438" i="6"/>
  <c r="K438" i="6"/>
  <c r="J438" i="6"/>
  <c r="I438" i="6"/>
  <c r="H438" i="6"/>
  <c r="G438" i="6"/>
  <c r="F438" i="6"/>
  <c r="E438" i="6"/>
  <c r="D438" i="6"/>
  <c r="C438" i="6"/>
  <c r="B438" i="6"/>
  <c r="R437" i="6"/>
  <c r="Q437" i="6"/>
  <c r="P437" i="6"/>
  <c r="O437" i="6"/>
  <c r="N437" i="6"/>
  <c r="K437" i="6"/>
  <c r="J437" i="6"/>
  <c r="I437" i="6"/>
  <c r="H437" i="6"/>
  <c r="G437" i="6"/>
  <c r="F437" i="6"/>
  <c r="E437" i="6"/>
  <c r="D437" i="6"/>
  <c r="C437" i="6"/>
  <c r="B437" i="6"/>
  <c r="R436" i="6"/>
  <c r="Q436" i="6"/>
  <c r="P436" i="6"/>
  <c r="O436" i="6"/>
  <c r="N436" i="6"/>
  <c r="K436" i="6"/>
  <c r="J436" i="6"/>
  <c r="I436" i="6"/>
  <c r="H436" i="6"/>
  <c r="G436" i="6"/>
  <c r="F436" i="6"/>
  <c r="E436" i="6"/>
  <c r="D436" i="6"/>
  <c r="C436" i="6"/>
  <c r="B436" i="6"/>
  <c r="R435" i="6"/>
  <c r="Q435" i="6"/>
  <c r="P435" i="6"/>
  <c r="O435" i="6"/>
  <c r="N435" i="6"/>
  <c r="K435" i="6"/>
  <c r="J435" i="6"/>
  <c r="I435" i="6"/>
  <c r="H435" i="6"/>
  <c r="G435" i="6"/>
  <c r="F435" i="6"/>
  <c r="E435" i="6"/>
  <c r="D435" i="6"/>
  <c r="C435" i="6"/>
  <c r="B435" i="6"/>
  <c r="R434" i="6"/>
  <c r="Q434" i="6"/>
  <c r="P434" i="6"/>
  <c r="O434" i="6"/>
  <c r="N434" i="6"/>
  <c r="K434" i="6"/>
  <c r="J434" i="6"/>
  <c r="I434" i="6"/>
  <c r="H434" i="6"/>
  <c r="G434" i="6"/>
  <c r="F434" i="6"/>
  <c r="E434" i="6"/>
  <c r="D434" i="6"/>
  <c r="C434" i="6"/>
  <c r="B434" i="6"/>
  <c r="R433" i="6"/>
  <c r="Q433" i="6"/>
  <c r="P433" i="6"/>
  <c r="O433" i="6"/>
  <c r="N433" i="6"/>
  <c r="K433" i="6"/>
  <c r="J433" i="6"/>
  <c r="I433" i="6"/>
  <c r="H433" i="6"/>
  <c r="G433" i="6"/>
  <c r="F433" i="6"/>
  <c r="E433" i="6"/>
  <c r="D433" i="6"/>
  <c r="C433" i="6"/>
  <c r="B433" i="6"/>
  <c r="R432" i="6"/>
  <c r="Q432" i="6"/>
  <c r="P432" i="6"/>
  <c r="O432" i="6"/>
  <c r="N432" i="6"/>
  <c r="K432" i="6"/>
  <c r="J432" i="6"/>
  <c r="I432" i="6"/>
  <c r="H432" i="6"/>
  <c r="G432" i="6"/>
  <c r="F432" i="6"/>
  <c r="E432" i="6"/>
  <c r="D432" i="6"/>
  <c r="C432" i="6"/>
  <c r="B432" i="6"/>
  <c r="R431" i="6"/>
  <c r="Q431" i="6"/>
  <c r="P431" i="6"/>
  <c r="O431" i="6"/>
  <c r="N431" i="6"/>
  <c r="K431" i="6"/>
  <c r="J431" i="6"/>
  <c r="I431" i="6"/>
  <c r="H431" i="6"/>
  <c r="G431" i="6"/>
  <c r="F431" i="6"/>
  <c r="E431" i="6"/>
  <c r="D431" i="6"/>
  <c r="C431" i="6"/>
  <c r="B431" i="6"/>
  <c r="R430" i="6"/>
  <c r="Q430" i="6"/>
  <c r="P430" i="6"/>
  <c r="O430" i="6"/>
  <c r="N430" i="6"/>
  <c r="K430" i="6"/>
  <c r="J430" i="6"/>
  <c r="I430" i="6"/>
  <c r="H430" i="6"/>
  <c r="G430" i="6"/>
  <c r="F430" i="6"/>
  <c r="E430" i="6"/>
  <c r="D430" i="6"/>
  <c r="C430" i="6"/>
  <c r="B430" i="6"/>
  <c r="R429" i="6"/>
  <c r="Q429" i="6"/>
  <c r="P429" i="6"/>
  <c r="O429" i="6"/>
  <c r="N429" i="6"/>
  <c r="K429" i="6"/>
  <c r="J429" i="6"/>
  <c r="I429" i="6"/>
  <c r="H429" i="6"/>
  <c r="G429" i="6"/>
  <c r="F429" i="6"/>
  <c r="E429" i="6"/>
  <c r="D429" i="6"/>
  <c r="C429" i="6"/>
  <c r="B429" i="6"/>
  <c r="R428" i="6"/>
  <c r="Q428" i="6"/>
  <c r="P428" i="6"/>
  <c r="O428" i="6"/>
  <c r="N428" i="6"/>
  <c r="K428" i="6"/>
  <c r="J428" i="6"/>
  <c r="I428" i="6"/>
  <c r="H428" i="6"/>
  <c r="G428" i="6"/>
  <c r="F428" i="6"/>
  <c r="E428" i="6"/>
  <c r="D428" i="6"/>
  <c r="C428" i="6"/>
  <c r="B428" i="6"/>
  <c r="R427" i="6"/>
  <c r="Q427" i="6"/>
  <c r="P427" i="6"/>
  <c r="O427" i="6"/>
  <c r="N427" i="6"/>
  <c r="K427" i="6"/>
  <c r="J427" i="6"/>
  <c r="I427" i="6"/>
  <c r="H427" i="6"/>
  <c r="G427" i="6"/>
  <c r="F427" i="6"/>
  <c r="E427" i="6"/>
  <c r="D427" i="6"/>
  <c r="C427" i="6"/>
  <c r="B427" i="6"/>
  <c r="R426" i="6"/>
  <c r="Q426" i="6"/>
  <c r="P426" i="6"/>
  <c r="O426" i="6"/>
  <c r="N426" i="6"/>
  <c r="K426" i="6"/>
  <c r="J426" i="6"/>
  <c r="I426" i="6"/>
  <c r="H426" i="6"/>
  <c r="G426" i="6"/>
  <c r="F426" i="6"/>
  <c r="E426" i="6"/>
  <c r="D426" i="6"/>
  <c r="C426" i="6"/>
  <c r="B426" i="6"/>
  <c r="R425" i="6"/>
  <c r="Q425" i="6"/>
  <c r="P425" i="6"/>
  <c r="O425" i="6"/>
  <c r="N425" i="6"/>
  <c r="K425" i="6"/>
  <c r="J425" i="6"/>
  <c r="I425" i="6"/>
  <c r="H425" i="6"/>
  <c r="G425" i="6"/>
  <c r="F425" i="6"/>
  <c r="E425" i="6"/>
  <c r="D425" i="6"/>
  <c r="C425" i="6"/>
  <c r="B425" i="6"/>
  <c r="R424" i="6"/>
  <c r="Q424" i="6"/>
  <c r="P424" i="6"/>
  <c r="O424" i="6"/>
  <c r="N424" i="6"/>
  <c r="K424" i="6"/>
  <c r="J424" i="6"/>
  <c r="I424" i="6"/>
  <c r="H424" i="6"/>
  <c r="G424" i="6"/>
  <c r="F424" i="6"/>
  <c r="E424" i="6"/>
  <c r="D424" i="6"/>
  <c r="C424" i="6"/>
  <c r="B424" i="6"/>
  <c r="R423" i="6"/>
  <c r="Q423" i="6"/>
  <c r="P423" i="6"/>
  <c r="O423" i="6"/>
  <c r="N423" i="6"/>
  <c r="K423" i="6"/>
  <c r="J423" i="6"/>
  <c r="I423" i="6"/>
  <c r="H423" i="6"/>
  <c r="G423" i="6"/>
  <c r="F423" i="6"/>
  <c r="E423" i="6"/>
  <c r="D423" i="6"/>
  <c r="C423" i="6"/>
  <c r="B423" i="6"/>
  <c r="R422" i="6"/>
  <c r="Q422" i="6"/>
  <c r="P422" i="6"/>
  <c r="O422" i="6"/>
  <c r="N422" i="6"/>
  <c r="K422" i="6"/>
  <c r="J422" i="6"/>
  <c r="I422" i="6"/>
  <c r="H422" i="6"/>
  <c r="G422" i="6"/>
  <c r="F422" i="6"/>
  <c r="E422" i="6"/>
  <c r="D422" i="6"/>
  <c r="C422" i="6"/>
  <c r="B422" i="6"/>
  <c r="R421" i="6"/>
  <c r="Q421" i="6"/>
  <c r="P421" i="6"/>
  <c r="O421" i="6"/>
  <c r="N421" i="6"/>
  <c r="K421" i="6"/>
  <c r="J421" i="6"/>
  <c r="I421" i="6"/>
  <c r="H421" i="6"/>
  <c r="G421" i="6"/>
  <c r="F421" i="6"/>
  <c r="E421" i="6"/>
  <c r="D421" i="6"/>
  <c r="C421" i="6"/>
  <c r="B421" i="6"/>
  <c r="R420" i="6"/>
  <c r="Q420" i="6"/>
  <c r="P420" i="6"/>
  <c r="O420" i="6"/>
  <c r="N420" i="6"/>
  <c r="K420" i="6"/>
  <c r="J420" i="6"/>
  <c r="I420" i="6"/>
  <c r="H420" i="6"/>
  <c r="G420" i="6"/>
  <c r="F420" i="6"/>
  <c r="E420" i="6"/>
  <c r="D420" i="6"/>
  <c r="C420" i="6"/>
  <c r="B420" i="6"/>
  <c r="R419" i="6"/>
  <c r="Q419" i="6"/>
  <c r="P419" i="6"/>
  <c r="O419" i="6"/>
  <c r="N419" i="6"/>
  <c r="K419" i="6"/>
  <c r="J419" i="6"/>
  <c r="I419" i="6"/>
  <c r="H419" i="6"/>
  <c r="G419" i="6"/>
  <c r="F419" i="6"/>
  <c r="E419" i="6"/>
  <c r="D419" i="6"/>
  <c r="C419" i="6"/>
  <c r="B419" i="6"/>
  <c r="R418" i="6"/>
  <c r="Q418" i="6"/>
  <c r="P418" i="6"/>
  <c r="O418" i="6"/>
  <c r="N418" i="6"/>
  <c r="K418" i="6"/>
  <c r="J418" i="6"/>
  <c r="I418" i="6"/>
  <c r="H418" i="6"/>
  <c r="G418" i="6"/>
  <c r="F418" i="6"/>
  <c r="E418" i="6"/>
  <c r="D418" i="6"/>
  <c r="C418" i="6"/>
  <c r="B418" i="6"/>
  <c r="R417" i="6"/>
  <c r="Q417" i="6"/>
  <c r="P417" i="6"/>
  <c r="O417" i="6"/>
  <c r="N417" i="6"/>
  <c r="K417" i="6"/>
  <c r="J417" i="6"/>
  <c r="I417" i="6"/>
  <c r="H417" i="6"/>
  <c r="G417" i="6"/>
  <c r="F417" i="6"/>
  <c r="E417" i="6"/>
  <c r="D417" i="6"/>
  <c r="C417" i="6"/>
  <c r="B417" i="6"/>
  <c r="R416" i="6"/>
  <c r="Q416" i="6"/>
  <c r="P416" i="6"/>
  <c r="O416" i="6"/>
  <c r="N416" i="6"/>
  <c r="K416" i="6"/>
  <c r="J416" i="6"/>
  <c r="I416" i="6"/>
  <c r="H416" i="6"/>
  <c r="G416" i="6"/>
  <c r="F416" i="6"/>
  <c r="E416" i="6"/>
  <c r="D416" i="6"/>
  <c r="C416" i="6"/>
  <c r="B416" i="6"/>
  <c r="R415" i="6"/>
  <c r="Q415" i="6"/>
  <c r="P415" i="6"/>
  <c r="O415" i="6"/>
  <c r="N415" i="6"/>
  <c r="K415" i="6"/>
  <c r="J415" i="6"/>
  <c r="I415" i="6"/>
  <c r="H415" i="6"/>
  <c r="G415" i="6"/>
  <c r="F415" i="6"/>
  <c r="E415" i="6"/>
  <c r="D415" i="6"/>
  <c r="C415" i="6"/>
  <c r="B415" i="6"/>
  <c r="R414" i="6"/>
  <c r="Q414" i="6"/>
  <c r="P414" i="6"/>
  <c r="O414" i="6"/>
  <c r="N414" i="6"/>
  <c r="K414" i="6"/>
  <c r="J414" i="6"/>
  <c r="I414" i="6"/>
  <c r="H414" i="6"/>
  <c r="G414" i="6"/>
  <c r="F414" i="6"/>
  <c r="E414" i="6"/>
  <c r="D414" i="6"/>
  <c r="C414" i="6"/>
  <c r="B414" i="6"/>
  <c r="R413" i="6"/>
  <c r="Q413" i="6"/>
  <c r="P413" i="6"/>
  <c r="O413" i="6"/>
  <c r="N413" i="6"/>
  <c r="K413" i="6"/>
  <c r="J413" i="6"/>
  <c r="I413" i="6"/>
  <c r="H413" i="6"/>
  <c r="G413" i="6"/>
  <c r="F413" i="6"/>
  <c r="E413" i="6"/>
  <c r="D413" i="6"/>
  <c r="C413" i="6"/>
  <c r="B413" i="6"/>
  <c r="R412" i="6"/>
  <c r="Q412" i="6"/>
  <c r="P412" i="6"/>
  <c r="O412" i="6"/>
  <c r="N412" i="6"/>
  <c r="K412" i="6"/>
  <c r="J412" i="6"/>
  <c r="I412" i="6"/>
  <c r="H412" i="6"/>
  <c r="G412" i="6"/>
  <c r="F412" i="6"/>
  <c r="E412" i="6"/>
  <c r="D412" i="6"/>
  <c r="C412" i="6"/>
  <c r="B412" i="6"/>
  <c r="R411" i="6"/>
  <c r="Q411" i="6"/>
  <c r="P411" i="6"/>
  <c r="O411" i="6"/>
  <c r="N411" i="6"/>
  <c r="K411" i="6"/>
  <c r="J411" i="6"/>
  <c r="I411" i="6"/>
  <c r="H411" i="6"/>
  <c r="G411" i="6"/>
  <c r="F411" i="6"/>
  <c r="E411" i="6"/>
  <c r="D411" i="6"/>
  <c r="C411" i="6"/>
  <c r="B411" i="6"/>
  <c r="R410" i="6"/>
  <c r="Q410" i="6"/>
  <c r="P410" i="6"/>
  <c r="O410" i="6"/>
  <c r="N410" i="6"/>
  <c r="K410" i="6"/>
  <c r="J410" i="6"/>
  <c r="I410" i="6"/>
  <c r="H410" i="6"/>
  <c r="G410" i="6"/>
  <c r="F410" i="6"/>
  <c r="E410" i="6"/>
  <c r="D410" i="6"/>
  <c r="C410" i="6"/>
  <c r="B410" i="6"/>
  <c r="R409" i="6"/>
  <c r="Q409" i="6"/>
  <c r="P409" i="6"/>
  <c r="O409" i="6"/>
  <c r="N409" i="6"/>
  <c r="K409" i="6"/>
  <c r="J409" i="6"/>
  <c r="I409" i="6"/>
  <c r="H409" i="6"/>
  <c r="G409" i="6"/>
  <c r="F409" i="6"/>
  <c r="E409" i="6"/>
  <c r="D409" i="6"/>
  <c r="C409" i="6"/>
  <c r="B409" i="6"/>
  <c r="R408" i="6"/>
  <c r="Q408" i="6"/>
  <c r="P408" i="6"/>
  <c r="O408" i="6"/>
  <c r="N408" i="6"/>
  <c r="K408" i="6"/>
  <c r="J408" i="6"/>
  <c r="I408" i="6"/>
  <c r="H408" i="6"/>
  <c r="G408" i="6"/>
  <c r="F408" i="6"/>
  <c r="E408" i="6"/>
  <c r="D408" i="6"/>
  <c r="C408" i="6"/>
  <c r="B408" i="6"/>
  <c r="R407" i="6"/>
  <c r="Q407" i="6"/>
  <c r="P407" i="6"/>
  <c r="O407" i="6"/>
  <c r="N407" i="6"/>
  <c r="K407" i="6"/>
  <c r="J407" i="6"/>
  <c r="I407" i="6"/>
  <c r="H407" i="6"/>
  <c r="G407" i="6"/>
  <c r="F407" i="6"/>
  <c r="E407" i="6"/>
  <c r="D407" i="6"/>
  <c r="C407" i="6"/>
  <c r="B407" i="6"/>
  <c r="R406" i="6"/>
  <c r="Q406" i="6"/>
  <c r="P406" i="6"/>
  <c r="O406" i="6"/>
  <c r="N406" i="6"/>
  <c r="K406" i="6"/>
  <c r="J406" i="6"/>
  <c r="I406" i="6"/>
  <c r="H406" i="6"/>
  <c r="G406" i="6"/>
  <c r="F406" i="6"/>
  <c r="E406" i="6"/>
  <c r="D406" i="6"/>
  <c r="C406" i="6"/>
  <c r="B406" i="6"/>
  <c r="R405" i="6"/>
  <c r="Q405" i="6"/>
  <c r="P405" i="6"/>
  <c r="O405" i="6"/>
  <c r="N405" i="6"/>
  <c r="K405" i="6"/>
  <c r="J405" i="6"/>
  <c r="I405" i="6"/>
  <c r="H405" i="6"/>
  <c r="G405" i="6"/>
  <c r="F405" i="6"/>
  <c r="E405" i="6"/>
  <c r="D405" i="6"/>
  <c r="C405" i="6"/>
  <c r="B405" i="6"/>
  <c r="R404" i="6"/>
  <c r="Q404" i="6"/>
  <c r="P404" i="6"/>
  <c r="O404" i="6"/>
  <c r="N404" i="6"/>
  <c r="K404" i="6"/>
  <c r="J404" i="6"/>
  <c r="I404" i="6"/>
  <c r="H404" i="6"/>
  <c r="G404" i="6"/>
  <c r="F404" i="6"/>
  <c r="E404" i="6"/>
  <c r="D404" i="6"/>
  <c r="C404" i="6"/>
  <c r="B404" i="6"/>
  <c r="R403" i="6"/>
  <c r="Q403" i="6"/>
  <c r="P403" i="6"/>
  <c r="O403" i="6"/>
  <c r="N403" i="6"/>
  <c r="K403" i="6"/>
  <c r="J403" i="6"/>
  <c r="I403" i="6"/>
  <c r="H403" i="6"/>
  <c r="G403" i="6"/>
  <c r="F403" i="6"/>
  <c r="E403" i="6"/>
  <c r="D403" i="6"/>
  <c r="C403" i="6"/>
  <c r="B403" i="6"/>
  <c r="R402" i="6"/>
  <c r="Q402" i="6"/>
  <c r="P402" i="6"/>
  <c r="O402" i="6"/>
  <c r="N402" i="6"/>
  <c r="K402" i="6"/>
  <c r="J402" i="6"/>
  <c r="I402" i="6"/>
  <c r="H402" i="6"/>
  <c r="G402" i="6"/>
  <c r="F402" i="6"/>
  <c r="E402" i="6"/>
  <c r="D402" i="6"/>
  <c r="C402" i="6"/>
  <c r="B402" i="6"/>
  <c r="R401" i="6"/>
  <c r="Q401" i="6"/>
  <c r="P401" i="6"/>
  <c r="O401" i="6"/>
  <c r="N401" i="6"/>
  <c r="K401" i="6"/>
  <c r="J401" i="6"/>
  <c r="I401" i="6"/>
  <c r="H401" i="6"/>
  <c r="G401" i="6"/>
  <c r="F401" i="6"/>
  <c r="E401" i="6"/>
  <c r="D401" i="6"/>
  <c r="C401" i="6"/>
  <c r="B401" i="6"/>
  <c r="R400" i="6"/>
  <c r="Q400" i="6"/>
  <c r="P400" i="6"/>
  <c r="O400" i="6"/>
  <c r="N400" i="6"/>
  <c r="K400" i="6"/>
  <c r="J400" i="6"/>
  <c r="I400" i="6"/>
  <c r="H400" i="6"/>
  <c r="G400" i="6"/>
  <c r="F400" i="6"/>
  <c r="E400" i="6"/>
  <c r="D400" i="6"/>
  <c r="C400" i="6"/>
  <c r="B400" i="6"/>
  <c r="R399" i="6"/>
  <c r="Q399" i="6"/>
  <c r="P399" i="6"/>
  <c r="O399" i="6"/>
  <c r="N399" i="6"/>
  <c r="K399" i="6"/>
  <c r="J399" i="6"/>
  <c r="I399" i="6"/>
  <c r="H399" i="6"/>
  <c r="G399" i="6"/>
  <c r="F399" i="6"/>
  <c r="E399" i="6"/>
  <c r="D399" i="6"/>
  <c r="C399" i="6"/>
  <c r="B399" i="6"/>
  <c r="R398" i="6"/>
  <c r="Q398" i="6"/>
  <c r="P398" i="6"/>
  <c r="O398" i="6"/>
  <c r="N398" i="6"/>
  <c r="K398" i="6"/>
  <c r="J398" i="6"/>
  <c r="I398" i="6"/>
  <c r="H398" i="6"/>
  <c r="G398" i="6"/>
  <c r="F398" i="6"/>
  <c r="E398" i="6"/>
  <c r="D398" i="6"/>
  <c r="C398" i="6"/>
  <c r="B398" i="6"/>
  <c r="R397" i="6"/>
  <c r="Q397" i="6"/>
  <c r="P397" i="6"/>
  <c r="O397" i="6"/>
  <c r="N397" i="6"/>
  <c r="K397" i="6"/>
  <c r="J397" i="6"/>
  <c r="I397" i="6"/>
  <c r="H397" i="6"/>
  <c r="G397" i="6"/>
  <c r="F397" i="6"/>
  <c r="E397" i="6"/>
  <c r="D397" i="6"/>
  <c r="C397" i="6"/>
  <c r="B397" i="6"/>
  <c r="R396" i="6"/>
  <c r="Q396" i="6"/>
  <c r="P396" i="6"/>
  <c r="O396" i="6"/>
  <c r="N396" i="6"/>
  <c r="K396" i="6"/>
  <c r="J396" i="6"/>
  <c r="I396" i="6"/>
  <c r="H396" i="6"/>
  <c r="G396" i="6"/>
  <c r="F396" i="6"/>
  <c r="E396" i="6"/>
  <c r="D396" i="6"/>
  <c r="C396" i="6"/>
  <c r="B396" i="6"/>
  <c r="R395" i="6"/>
  <c r="Q395" i="6"/>
  <c r="P395" i="6"/>
  <c r="O395" i="6"/>
  <c r="N395" i="6"/>
  <c r="K395" i="6"/>
  <c r="J395" i="6"/>
  <c r="I395" i="6"/>
  <c r="H395" i="6"/>
  <c r="G395" i="6"/>
  <c r="F395" i="6"/>
  <c r="E395" i="6"/>
  <c r="D395" i="6"/>
  <c r="C395" i="6"/>
  <c r="B395" i="6"/>
  <c r="R394" i="6"/>
  <c r="Q394" i="6"/>
  <c r="P394" i="6"/>
  <c r="O394" i="6"/>
  <c r="N394" i="6"/>
  <c r="K394" i="6"/>
  <c r="J394" i="6"/>
  <c r="I394" i="6"/>
  <c r="H394" i="6"/>
  <c r="G394" i="6"/>
  <c r="F394" i="6"/>
  <c r="E394" i="6"/>
  <c r="D394" i="6"/>
  <c r="C394" i="6"/>
  <c r="B394" i="6"/>
  <c r="R393" i="6"/>
  <c r="Q393" i="6"/>
  <c r="P393" i="6"/>
  <c r="O393" i="6"/>
  <c r="N393" i="6"/>
  <c r="K393" i="6"/>
  <c r="J393" i="6"/>
  <c r="I393" i="6"/>
  <c r="H393" i="6"/>
  <c r="G393" i="6"/>
  <c r="F393" i="6"/>
  <c r="E393" i="6"/>
  <c r="D393" i="6"/>
  <c r="C393" i="6"/>
  <c r="B393" i="6"/>
  <c r="R392" i="6"/>
  <c r="Q392" i="6"/>
  <c r="P392" i="6"/>
  <c r="O392" i="6"/>
  <c r="N392" i="6"/>
  <c r="K392" i="6"/>
  <c r="J392" i="6"/>
  <c r="I392" i="6"/>
  <c r="H392" i="6"/>
  <c r="G392" i="6"/>
  <c r="F392" i="6"/>
  <c r="E392" i="6"/>
  <c r="D392" i="6"/>
  <c r="C392" i="6"/>
  <c r="B392" i="6"/>
  <c r="R391" i="6"/>
  <c r="Q391" i="6"/>
  <c r="P391" i="6"/>
  <c r="O391" i="6"/>
  <c r="N391" i="6"/>
  <c r="K391" i="6"/>
  <c r="J391" i="6"/>
  <c r="I391" i="6"/>
  <c r="H391" i="6"/>
  <c r="G391" i="6"/>
  <c r="F391" i="6"/>
  <c r="E391" i="6"/>
  <c r="D391" i="6"/>
  <c r="C391" i="6"/>
  <c r="B391" i="6"/>
  <c r="R390" i="6"/>
  <c r="Q390" i="6"/>
  <c r="P390" i="6"/>
  <c r="O390" i="6"/>
  <c r="N390" i="6"/>
  <c r="K390" i="6"/>
  <c r="J390" i="6"/>
  <c r="I390" i="6"/>
  <c r="H390" i="6"/>
  <c r="G390" i="6"/>
  <c r="F390" i="6"/>
  <c r="E390" i="6"/>
  <c r="D390" i="6"/>
  <c r="C390" i="6"/>
  <c r="B390" i="6"/>
  <c r="R389" i="6"/>
  <c r="Q389" i="6"/>
  <c r="P389" i="6"/>
  <c r="O389" i="6"/>
  <c r="N389" i="6"/>
  <c r="K389" i="6"/>
  <c r="J389" i="6"/>
  <c r="I389" i="6"/>
  <c r="H389" i="6"/>
  <c r="G389" i="6"/>
  <c r="F389" i="6"/>
  <c r="E389" i="6"/>
  <c r="D389" i="6"/>
  <c r="C389" i="6"/>
  <c r="B389" i="6"/>
  <c r="R388" i="6"/>
  <c r="Q388" i="6"/>
  <c r="P388" i="6"/>
  <c r="O388" i="6"/>
  <c r="N388" i="6"/>
  <c r="K388" i="6"/>
  <c r="J388" i="6"/>
  <c r="I388" i="6"/>
  <c r="H388" i="6"/>
  <c r="G388" i="6"/>
  <c r="F388" i="6"/>
  <c r="E388" i="6"/>
  <c r="D388" i="6"/>
  <c r="C388" i="6"/>
  <c r="B388" i="6"/>
  <c r="R387" i="6"/>
  <c r="Q387" i="6"/>
  <c r="P387" i="6"/>
  <c r="O387" i="6"/>
  <c r="N387" i="6"/>
  <c r="K387" i="6"/>
  <c r="J387" i="6"/>
  <c r="I387" i="6"/>
  <c r="H387" i="6"/>
  <c r="G387" i="6"/>
  <c r="F387" i="6"/>
  <c r="E387" i="6"/>
  <c r="D387" i="6"/>
  <c r="C387" i="6"/>
  <c r="B387" i="6"/>
  <c r="R386" i="6"/>
  <c r="Q386" i="6"/>
  <c r="P386" i="6"/>
  <c r="O386" i="6"/>
  <c r="N386" i="6"/>
  <c r="K386" i="6"/>
  <c r="J386" i="6"/>
  <c r="I386" i="6"/>
  <c r="H386" i="6"/>
  <c r="G386" i="6"/>
  <c r="F386" i="6"/>
  <c r="E386" i="6"/>
  <c r="D386" i="6"/>
  <c r="C386" i="6"/>
  <c r="B386" i="6"/>
  <c r="R385" i="6"/>
  <c r="Q385" i="6"/>
  <c r="P385" i="6"/>
  <c r="O385" i="6"/>
  <c r="N385" i="6"/>
  <c r="K385" i="6"/>
  <c r="J385" i="6"/>
  <c r="I385" i="6"/>
  <c r="H385" i="6"/>
  <c r="G385" i="6"/>
  <c r="F385" i="6"/>
  <c r="E385" i="6"/>
  <c r="D385" i="6"/>
  <c r="C385" i="6"/>
  <c r="B385" i="6"/>
  <c r="R384" i="6"/>
  <c r="Q384" i="6"/>
  <c r="P384" i="6"/>
  <c r="O384" i="6"/>
  <c r="N384" i="6"/>
  <c r="K384" i="6"/>
  <c r="J384" i="6"/>
  <c r="I384" i="6"/>
  <c r="H384" i="6"/>
  <c r="G384" i="6"/>
  <c r="F384" i="6"/>
  <c r="E384" i="6"/>
  <c r="D384" i="6"/>
  <c r="C384" i="6"/>
  <c r="B384" i="6"/>
  <c r="R383" i="6"/>
  <c r="Q383" i="6"/>
  <c r="P383" i="6"/>
  <c r="O383" i="6"/>
  <c r="N383" i="6"/>
  <c r="K383" i="6"/>
  <c r="J383" i="6"/>
  <c r="I383" i="6"/>
  <c r="H383" i="6"/>
  <c r="G383" i="6"/>
  <c r="F383" i="6"/>
  <c r="E383" i="6"/>
  <c r="D383" i="6"/>
  <c r="C383" i="6"/>
  <c r="B383" i="6"/>
  <c r="R382" i="6"/>
  <c r="Q382" i="6"/>
  <c r="P382" i="6"/>
  <c r="O382" i="6"/>
  <c r="N382" i="6"/>
  <c r="K382" i="6"/>
  <c r="J382" i="6"/>
  <c r="I382" i="6"/>
  <c r="H382" i="6"/>
  <c r="G382" i="6"/>
  <c r="F382" i="6"/>
  <c r="E382" i="6"/>
  <c r="D382" i="6"/>
  <c r="C382" i="6"/>
  <c r="B382" i="6"/>
  <c r="R381" i="6"/>
  <c r="Q381" i="6"/>
  <c r="P381" i="6"/>
  <c r="O381" i="6"/>
  <c r="N381" i="6"/>
  <c r="K381" i="6"/>
  <c r="J381" i="6"/>
  <c r="I381" i="6"/>
  <c r="H381" i="6"/>
  <c r="G381" i="6"/>
  <c r="F381" i="6"/>
  <c r="E381" i="6"/>
  <c r="D381" i="6"/>
  <c r="C381" i="6"/>
  <c r="B381" i="6"/>
  <c r="R380" i="6"/>
  <c r="Q380" i="6"/>
  <c r="P380" i="6"/>
  <c r="O380" i="6"/>
  <c r="N380" i="6"/>
  <c r="K380" i="6"/>
  <c r="J380" i="6"/>
  <c r="I380" i="6"/>
  <c r="H380" i="6"/>
  <c r="G380" i="6"/>
  <c r="F380" i="6"/>
  <c r="E380" i="6"/>
  <c r="D380" i="6"/>
  <c r="C380" i="6"/>
  <c r="B380" i="6"/>
  <c r="R379" i="6"/>
  <c r="Q379" i="6"/>
  <c r="P379" i="6"/>
  <c r="O379" i="6"/>
  <c r="N379" i="6"/>
  <c r="K379" i="6"/>
  <c r="J379" i="6"/>
  <c r="I379" i="6"/>
  <c r="H379" i="6"/>
  <c r="G379" i="6"/>
  <c r="F379" i="6"/>
  <c r="E379" i="6"/>
  <c r="D379" i="6"/>
  <c r="C379" i="6"/>
  <c r="B379" i="6"/>
  <c r="R378" i="6"/>
  <c r="Q378" i="6"/>
  <c r="P378" i="6"/>
  <c r="O378" i="6"/>
  <c r="N378" i="6"/>
  <c r="K378" i="6"/>
  <c r="J378" i="6"/>
  <c r="I378" i="6"/>
  <c r="H378" i="6"/>
  <c r="G378" i="6"/>
  <c r="F378" i="6"/>
  <c r="E378" i="6"/>
  <c r="D378" i="6"/>
  <c r="C378" i="6"/>
  <c r="B378" i="6"/>
  <c r="R377" i="6"/>
  <c r="Q377" i="6"/>
  <c r="P377" i="6"/>
  <c r="O377" i="6"/>
  <c r="N377" i="6"/>
  <c r="K377" i="6"/>
  <c r="J377" i="6"/>
  <c r="I377" i="6"/>
  <c r="H377" i="6"/>
  <c r="G377" i="6"/>
  <c r="F377" i="6"/>
  <c r="E377" i="6"/>
  <c r="D377" i="6"/>
  <c r="C377" i="6"/>
  <c r="B377" i="6"/>
  <c r="R376" i="6"/>
  <c r="Q376" i="6"/>
  <c r="P376" i="6"/>
  <c r="O376" i="6"/>
  <c r="N376" i="6"/>
  <c r="K376" i="6"/>
  <c r="J376" i="6"/>
  <c r="I376" i="6"/>
  <c r="H376" i="6"/>
  <c r="G376" i="6"/>
  <c r="F376" i="6"/>
  <c r="E376" i="6"/>
  <c r="D376" i="6"/>
  <c r="C376" i="6"/>
  <c r="B376" i="6"/>
  <c r="R375" i="6"/>
  <c r="Q375" i="6"/>
  <c r="P375" i="6"/>
  <c r="O375" i="6"/>
  <c r="N375" i="6"/>
  <c r="K375" i="6"/>
  <c r="J375" i="6"/>
  <c r="I375" i="6"/>
  <c r="H375" i="6"/>
  <c r="G375" i="6"/>
  <c r="F375" i="6"/>
  <c r="E375" i="6"/>
  <c r="D375" i="6"/>
  <c r="C375" i="6"/>
  <c r="B375" i="6"/>
  <c r="R374" i="6"/>
  <c r="Q374" i="6"/>
  <c r="P374" i="6"/>
  <c r="O374" i="6"/>
  <c r="N374" i="6"/>
  <c r="K374" i="6"/>
  <c r="J374" i="6"/>
  <c r="I374" i="6"/>
  <c r="H374" i="6"/>
  <c r="G374" i="6"/>
  <c r="F374" i="6"/>
  <c r="E374" i="6"/>
  <c r="D374" i="6"/>
  <c r="C374" i="6"/>
  <c r="B374" i="6"/>
  <c r="R373" i="6"/>
  <c r="Q373" i="6"/>
  <c r="P373" i="6"/>
  <c r="O373" i="6"/>
  <c r="N373" i="6"/>
  <c r="K373" i="6"/>
  <c r="J373" i="6"/>
  <c r="I373" i="6"/>
  <c r="H373" i="6"/>
  <c r="G373" i="6"/>
  <c r="F373" i="6"/>
  <c r="E373" i="6"/>
  <c r="D373" i="6"/>
  <c r="C373" i="6"/>
  <c r="B373" i="6"/>
  <c r="R372" i="6"/>
  <c r="Q372" i="6"/>
  <c r="P372" i="6"/>
  <c r="O372" i="6"/>
  <c r="N372" i="6"/>
  <c r="K372" i="6"/>
  <c r="J372" i="6"/>
  <c r="I372" i="6"/>
  <c r="H372" i="6"/>
  <c r="G372" i="6"/>
  <c r="F372" i="6"/>
  <c r="E372" i="6"/>
  <c r="D372" i="6"/>
  <c r="C372" i="6"/>
  <c r="B372" i="6"/>
  <c r="R371" i="6"/>
  <c r="Q371" i="6"/>
  <c r="P371" i="6"/>
  <c r="O371" i="6"/>
  <c r="N371" i="6"/>
  <c r="K371" i="6"/>
  <c r="J371" i="6"/>
  <c r="I371" i="6"/>
  <c r="H371" i="6"/>
  <c r="G371" i="6"/>
  <c r="F371" i="6"/>
  <c r="E371" i="6"/>
  <c r="D371" i="6"/>
  <c r="C371" i="6"/>
  <c r="B371" i="6"/>
  <c r="R370" i="6"/>
  <c r="Q370" i="6"/>
  <c r="P370" i="6"/>
  <c r="O370" i="6"/>
  <c r="N370" i="6"/>
  <c r="K370" i="6"/>
  <c r="J370" i="6"/>
  <c r="I370" i="6"/>
  <c r="H370" i="6"/>
  <c r="G370" i="6"/>
  <c r="F370" i="6"/>
  <c r="E370" i="6"/>
  <c r="D370" i="6"/>
  <c r="C370" i="6"/>
  <c r="B370" i="6"/>
  <c r="R369" i="6"/>
  <c r="Q369" i="6"/>
  <c r="P369" i="6"/>
  <c r="O369" i="6"/>
  <c r="N369" i="6"/>
  <c r="K369" i="6"/>
  <c r="J369" i="6"/>
  <c r="I369" i="6"/>
  <c r="H369" i="6"/>
  <c r="G369" i="6"/>
  <c r="F369" i="6"/>
  <c r="E369" i="6"/>
  <c r="D369" i="6"/>
  <c r="C369" i="6"/>
  <c r="B369" i="6"/>
  <c r="R368" i="6"/>
  <c r="Q368" i="6"/>
  <c r="P368" i="6"/>
  <c r="O368" i="6"/>
  <c r="N368" i="6"/>
  <c r="K368" i="6"/>
  <c r="J368" i="6"/>
  <c r="I368" i="6"/>
  <c r="H368" i="6"/>
  <c r="G368" i="6"/>
  <c r="F368" i="6"/>
  <c r="E368" i="6"/>
  <c r="D368" i="6"/>
  <c r="C368" i="6"/>
  <c r="B368" i="6"/>
  <c r="R367" i="6"/>
  <c r="Q367" i="6"/>
  <c r="P367" i="6"/>
  <c r="O367" i="6"/>
  <c r="N367" i="6"/>
  <c r="K367" i="6"/>
  <c r="J367" i="6"/>
  <c r="I367" i="6"/>
  <c r="H367" i="6"/>
  <c r="G367" i="6"/>
  <c r="F367" i="6"/>
  <c r="E367" i="6"/>
  <c r="D367" i="6"/>
  <c r="C367" i="6"/>
  <c r="B367" i="6"/>
  <c r="R366" i="6"/>
  <c r="Q366" i="6"/>
  <c r="P366" i="6"/>
  <c r="O366" i="6"/>
  <c r="N366" i="6"/>
  <c r="K366" i="6"/>
  <c r="J366" i="6"/>
  <c r="I366" i="6"/>
  <c r="H366" i="6"/>
  <c r="G366" i="6"/>
  <c r="F366" i="6"/>
  <c r="E366" i="6"/>
  <c r="D366" i="6"/>
  <c r="C366" i="6"/>
  <c r="B366" i="6"/>
  <c r="R365" i="6"/>
  <c r="Q365" i="6"/>
  <c r="P365" i="6"/>
  <c r="O365" i="6"/>
  <c r="N365" i="6"/>
  <c r="K365" i="6"/>
  <c r="J365" i="6"/>
  <c r="I365" i="6"/>
  <c r="H365" i="6"/>
  <c r="G365" i="6"/>
  <c r="F365" i="6"/>
  <c r="E365" i="6"/>
  <c r="D365" i="6"/>
  <c r="C365" i="6"/>
  <c r="B365" i="6"/>
  <c r="R364" i="6"/>
  <c r="Q364" i="6"/>
  <c r="P364" i="6"/>
  <c r="O364" i="6"/>
  <c r="N364" i="6"/>
  <c r="K364" i="6"/>
  <c r="J364" i="6"/>
  <c r="I364" i="6"/>
  <c r="H364" i="6"/>
  <c r="G364" i="6"/>
  <c r="F364" i="6"/>
  <c r="E364" i="6"/>
  <c r="D364" i="6"/>
  <c r="C364" i="6"/>
  <c r="B364" i="6"/>
  <c r="R363" i="6"/>
  <c r="Q363" i="6"/>
  <c r="P363" i="6"/>
  <c r="O363" i="6"/>
  <c r="N363" i="6"/>
  <c r="K363" i="6"/>
  <c r="J363" i="6"/>
  <c r="I363" i="6"/>
  <c r="H363" i="6"/>
  <c r="G363" i="6"/>
  <c r="F363" i="6"/>
  <c r="E363" i="6"/>
  <c r="D363" i="6"/>
  <c r="C363" i="6"/>
  <c r="B363" i="6"/>
  <c r="R362" i="6"/>
  <c r="Q362" i="6"/>
  <c r="P362" i="6"/>
  <c r="O362" i="6"/>
  <c r="N362" i="6"/>
  <c r="K362" i="6"/>
  <c r="J362" i="6"/>
  <c r="I362" i="6"/>
  <c r="H362" i="6"/>
  <c r="G362" i="6"/>
  <c r="F362" i="6"/>
  <c r="E362" i="6"/>
  <c r="D362" i="6"/>
  <c r="C362" i="6"/>
  <c r="B362" i="6"/>
  <c r="R361" i="6"/>
  <c r="Q361" i="6"/>
  <c r="P361" i="6"/>
  <c r="O361" i="6"/>
  <c r="N361" i="6"/>
  <c r="K361" i="6"/>
  <c r="J361" i="6"/>
  <c r="I361" i="6"/>
  <c r="H361" i="6"/>
  <c r="G361" i="6"/>
  <c r="F361" i="6"/>
  <c r="E361" i="6"/>
  <c r="D361" i="6"/>
  <c r="C361" i="6"/>
  <c r="B361" i="6"/>
  <c r="R360" i="6"/>
  <c r="Q360" i="6"/>
  <c r="P360" i="6"/>
  <c r="O360" i="6"/>
  <c r="N360" i="6"/>
  <c r="K360" i="6"/>
  <c r="J360" i="6"/>
  <c r="I360" i="6"/>
  <c r="H360" i="6"/>
  <c r="G360" i="6"/>
  <c r="F360" i="6"/>
  <c r="E360" i="6"/>
  <c r="D360" i="6"/>
  <c r="C360" i="6"/>
  <c r="B360" i="6"/>
  <c r="R359" i="6"/>
  <c r="Q359" i="6"/>
  <c r="P359" i="6"/>
  <c r="O359" i="6"/>
  <c r="N359" i="6"/>
  <c r="K359" i="6"/>
  <c r="J359" i="6"/>
  <c r="I359" i="6"/>
  <c r="H359" i="6"/>
  <c r="G359" i="6"/>
  <c r="F359" i="6"/>
  <c r="E359" i="6"/>
  <c r="D359" i="6"/>
  <c r="C359" i="6"/>
  <c r="B359" i="6"/>
  <c r="R358" i="6"/>
  <c r="Q358" i="6"/>
  <c r="P358" i="6"/>
  <c r="O358" i="6"/>
  <c r="N358" i="6"/>
  <c r="K358" i="6"/>
  <c r="J358" i="6"/>
  <c r="I358" i="6"/>
  <c r="H358" i="6"/>
  <c r="G358" i="6"/>
  <c r="F358" i="6"/>
  <c r="E358" i="6"/>
  <c r="D358" i="6"/>
  <c r="C358" i="6"/>
  <c r="B358" i="6"/>
  <c r="R357" i="6"/>
  <c r="Q357" i="6"/>
  <c r="P357" i="6"/>
  <c r="O357" i="6"/>
  <c r="N357" i="6"/>
  <c r="K357" i="6"/>
  <c r="J357" i="6"/>
  <c r="I357" i="6"/>
  <c r="H357" i="6"/>
  <c r="G357" i="6"/>
  <c r="F357" i="6"/>
  <c r="E357" i="6"/>
  <c r="D357" i="6"/>
  <c r="C357" i="6"/>
  <c r="B357" i="6"/>
  <c r="R356" i="6"/>
  <c r="Q356" i="6"/>
  <c r="P356" i="6"/>
  <c r="O356" i="6"/>
  <c r="N356" i="6"/>
  <c r="K356" i="6"/>
  <c r="J356" i="6"/>
  <c r="I356" i="6"/>
  <c r="H356" i="6"/>
  <c r="G356" i="6"/>
  <c r="F356" i="6"/>
  <c r="E356" i="6"/>
  <c r="D356" i="6"/>
  <c r="C356" i="6"/>
  <c r="B356" i="6"/>
  <c r="R355" i="6"/>
  <c r="Q355" i="6"/>
  <c r="P355" i="6"/>
  <c r="O355" i="6"/>
  <c r="N355" i="6"/>
  <c r="K355" i="6"/>
  <c r="J355" i="6"/>
  <c r="I355" i="6"/>
  <c r="H355" i="6"/>
  <c r="G355" i="6"/>
  <c r="F355" i="6"/>
  <c r="E355" i="6"/>
  <c r="D355" i="6"/>
  <c r="C355" i="6"/>
  <c r="B355" i="6"/>
  <c r="R354" i="6"/>
  <c r="Q354" i="6"/>
  <c r="P354" i="6"/>
  <c r="O354" i="6"/>
  <c r="N354" i="6"/>
  <c r="K354" i="6"/>
  <c r="J354" i="6"/>
  <c r="I354" i="6"/>
  <c r="H354" i="6"/>
  <c r="G354" i="6"/>
  <c r="F354" i="6"/>
  <c r="E354" i="6"/>
  <c r="D354" i="6"/>
  <c r="C354" i="6"/>
  <c r="B354" i="6"/>
  <c r="R353" i="6"/>
  <c r="Q353" i="6"/>
  <c r="P353" i="6"/>
  <c r="O353" i="6"/>
  <c r="N353" i="6"/>
  <c r="K353" i="6"/>
  <c r="J353" i="6"/>
  <c r="I353" i="6"/>
  <c r="H353" i="6"/>
  <c r="G353" i="6"/>
  <c r="F353" i="6"/>
  <c r="E353" i="6"/>
  <c r="D353" i="6"/>
  <c r="C353" i="6"/>
  <c r="B353" i="6"/>
  <c r="R352" i="6"/>
  <c r="Q352" i="6"/>
  <c r="P352" i="6"/>
  <c r="O352" i="6"/>
  <c r="N352" i="6"/>
  <c r="K352" i="6"/>
  <c r="J352" i="6"/>
  <c r="I352" i="6"/>
  <c r="H352" i="6"/>
  <c r="G352" i="6"/>
  <c r="F352" i="6"/>
  <c r="E352" i="6"/>
  <c r="D352" i="6"/>
  <c r="C352" i="6"/>
  <c r="B352" i="6"/>
  <c r="R351" i="6"/>
  <c r="Q351" i="6"/>
  <c r="P351" i="6"/>
  <c r="O351" i="6"/>
  <c r="N351" i="6"/>
  <c r="K351" i="6"/>
  <c r="J351" i="6"/>
  <c r="I351" i="6"/>
  <c r="H351" i="6"/>
  <c r="G351" i="6"/>
  <c r="F351" i="6"/>
  <c r="E351" i="6"/>
  <c r="D351" i="6"/>
  <c r="C351" i="6"/>
  <c r="B351" i="6"/>
  <c r="R350" i="6"/>
  <c r="Q350" i="6"/>
  <c r="P350" i="6"/>
  <c r="O350" i="6"/>
  <c r="N350" i="6"/>
  <c r="K350" i="6"/>
  <c r="J350" i="6"/>
  <c r="I350" i="6"/>
  <c r="H350" i="6"/>
  <c r="G350" i="6"/>
  <c r="F350" i="6"/>
  <c r="E350" i="6"/>
  <c r="D350" i="6"/>
  <c r="C350" i="6"/>
  <c r="B350" i="6"/>
  <c r="R349" i="6"/>
  <c r="Q349" i="6"/>
  <c r="P349" i="6"/>
  <c r="O349" i="6"/>
  <c r="N349" i="6"/>
  <c r="K349" i="6"/>
  <c r="J349" i="6"/>
  <c r="I349" i="6"/>
  <c r="H349" i="6"/>
  <c r="G349" i="6"/>
  <c r="F349" i="6"/>
  <c r="E349" i="6"/>
  <c r="D349" i="6"/>
  <c r="C349" i="6"/>
  <c r="B349" i="6"/>
  <c r="R348" i="6"/>
  <c r="Q348" i="6"/>
  <c r="P348" i="6"/>
  <c r="O348" i="6"/>
  <c r="N348" i="6"/>
  <c r="K348" i="6"/>
  <c r="J348" i="6"/>
  <c r="I348" i="6"/>
  <c r="H348" i="6"/>
  <c r="G348" i="6"/>
  <c r="F348" i="6"/>
  <c r="E348" i="6"/>
  <c r="D348" i="6"/>
  <c r="C348" i="6"/>
  <c r="B348" i="6"/>
  <c r="R347" i="6"/>
  <c r="Q347" i="6"/>
  <c r="P347" i="6"/>
  <c r="O347" i="6"/>
  <c r="N347" i="6"/>
  <c r="K347" i="6"/>
  <c r="J347" i="6"/>
  <c r="I347" i="6"/>
  <c r="H347" i="6"/>
  <c r="G347" i="6"/>
  <c r="F347" i="6"/>
  <c r="E347" i="6"/>
  <c r="D347" i="6"/>
  <c r="C347" i="6"/>
  <c r="B347" i="6"/>
  <c r="R346" i="6"/>
  <c r="Q346" i="6"/>
  <c r="P346" i="6"/>
  <c r="O346" i="6"/>
  <c r="N346" i="6"/>
  <c r="K346" i="6"/>
  <c r="J346" i="6"/>
  <c r="I346" i="6"/>
  <c r="H346" i="6"/>
  <c r="G346" i="6"/>
  <c r="F346" i="6"/>
  <c r="E346" i="6"/>
  <c r="D346" i="6"/>
  <c r="C346" i="6"/>
  <c r="B346" i="6"/>
  <c r="R345" i="6"/>
  <c r="Q345" i="6"/>
  <c r="P345" i="6"/>
  <c r="O345" i="6"/>
  <c r="N345" i="6"/>
  <c r="K345" i="6"/>
  <c r="J345" i="6"/>
  <c r="I345" i="6"/>
  <c r="H345" i="6"/>
  <c r="G345" i="6"/>
  <c r="F345" i="6"/>
  <c r="E345" i="6"/>
  <c r="D345" i="6"/>
  <c r="C345" i="6"/>
  <c r="B345" i="6"/>
  <c r="R344" i="6"/>
  <c r="Q344" i="6"/>
  <c r="P344" i="6"/>
  <c r="O344" i="6"/>
  <c r="N344" i="6"/>
  <c r="K344" i="6"/>
  <c r="J344" i="6"/>
  <c r="I344" i="6"/>
  <c r="H344" i="6"/>
  <c r="G344" i="6"/>
  <c r="F344" i="6"/>
  <c r="E344" i="6"/>
  <c r="D344" i="6"/>
  <c r="C344" i="6"/>
  <c r="B344" i="6"/>
  <c r="R343" i="6"/>
  <c r="Q343" i="6"/>
  <c r="P343" i="6"/>
  <c r="O343" i="6"/>
  <c r="N343" i="6"/>
  <c r="K343" i="6"/>
  <c r="J343" i="6"/>
  <c r="I343" i="6"/>
  <c r="H343" i="6"/>
  <c r="G343" i="6"/>
  <c r="F343" i="6"/>
  <c r="E343" i="6"/>
  <c r="D343" i="6"/>
  <c r="C343" i="6"/>
  <c r="B343" i="6"/>
  <c r="R342" i="6"/>
  <c r="Q342" i="6"/>
  <c r="P342" i="6"/>
  <c r="O342" i="6"/>
  <c r="N342" i="6"/>
  <c r="K342" i="6"/>
  <c r="J342" i="6"/>
  <c r="I342" i="6"/>
  <c r="H342" i="6"/>
  <c r="G342" i="6"/>
  <c r="F342" i="6"/>
  <c r="E342" i="6"/>
  <c r="D342" i="6"/>
  <c r="C342" i="6"/>
  <c r="B342" i="6"/>
  <c r="R341" i="6"/>
  <c r="Q341" i="6"/>
  <c r="P341" i="6"/>
  <c r="O341" i="6"/>
  <c r="N341" i="6"/>
  <c r="K341" i="6"/>
  <c r="J341" i="6"/>
  <c r="I341" i="6"/>
  <c r="H341" i="6"/>
  <c r="G341" i="6"/>
  <c r="F341" i="6"/>
  <c r="E341" i="6"/>
  <c r="D341" i="6"/>
  <c r="C341" i="6"/>
  <c r="B341" i="6"/>
  <c r="R340" i="6"/>
  <c r="Q340" i="6"/>
  <c r="P340" i="6"/>
  <c r="O340" i="6"/>
  <c r="N340" i="6"/>
  <c r="K340" i="6"/>
  <c r="J340" i="6"/>
  <c r="I340" i="6"/>
  <c r="H340" i="6"/>
  <c r="G340" i="6"/>
  <c r="F340" i="6"/>
  <c r="E340" i="6"/>
  <c r="D340" i="6"/>
  <c r="C340" i="6"/>
  <c r="B340" i="6"/>
  <c r="R339" i="6"/>
  <c r="Q339" i="6"/>
  <c r="P339" i="6"/>
  <c r="O339" i="6"/>
  <c r="N339" i="6"/>
  <c r="K339" i="6"/>
  <c r="J339" i="6"/>
  <c r="I339" i="6"/>
  <c r="H339" i="6"/>
  <c r="G339" i="6"/>
  <c r="F339" i="6"/>
  <c r="E339" i="6"/>
  <c r="D339" i="6"/>
  <c r="C339" i="6"/>
  <c r="B339" i="6"/>
  <c r="R338" i="6"/>
  <c r="Q338" i="6"/>
  <c r="P338" i="6"/>
  <c r="O338" i="6"/>
  <c r="N338" i="6"/>
  <c r="K338" i="6"/>
  <c r="J338" i="6"/>
  <c r="I338" i="6"/>
  <c r="H338" i="6"/>
  <c r="G338" i="6"/>
  <c r="F338" i="6"/>
  <c r="E338" i="6"/>
  <c r="D338" i="6"/>
  <c r="C338" i="6"/>
  <c r="B338" i="6"/>
  <c r="R337" i="6"/>
  <c r="Q337" i="6"/>
  <c r="P337" i="6"/>
  <c r="O337" i="6"/>
  <c r="N337" i="6"/>
  <c r="K337" i="6"/>
  <c r="J337" i="6"/>
  <c r="I337" i="6"/>
  <c r="H337" i="6"/>
  <c r="G337" i="6"/>
  <c r="F337" i="6"/>
  <c r="E337" i="6"/>
  <c r="D337" i="6"/>
  <c r="C337" i="6"/>
  <c r="B337" i="6"/>
  <c r="R336" i="6"/>
  <c r="Q336" i="6"/>
  <c r="P336" i="6"/>
  <c r="O336" i="6"/>
  <c r="N336" i="6"/>
  <c r="K336" i="6"/>
  <c r="J336" i="6"/>
  <c r="I336" i="6"/>
  <c r="H336" i="6"/>
  <c r="G336" i="6"/>
  <c r="F336" i="6"/>
  <c r="E336" i="6"/>
  <c r="D336" i="6"/>
  <c r="C336" i="6"/>
  <c r="B336" i="6"/>
  <c r="R335" i="6"/>
  <c r="Q335" i="6"/>
  <c r="P335" i="6"/>
  <c r="O335" i="6"/>
  <c r="N335" i="6"/>
  <c r="K335" i="6"/>
  <c r="J335" i="6"/>
  <c r="I335" i="6"/>
  <c r="H335" i="6"/>
  <c r="G335" i="6"/>
  <c r="F335" i="6"/>
  <c r="E335" i="6"/>
  <c r="D335" i="6"/>
  <c r="C335" i="6"/>
  <c r="B335" i="6"/>
  <c r="R334" i="6"/>
  <c r="Q334" i="6"/>
  <c r="P334" i="6"/>
  <c r="O334" i="6"/>
  <c r="N334" i="6"/>
  <c r="K334" i="6"/>
  <c r="J334" i="6"/>
  <c r="I334" i="6"/>
  <c r="H334" i="6"/>
  <c r="G334" i="6"/>
  <c r="F334" i="6"/>
  <c r="E334" i="6"/>
  <c r="D334" i="6"/>
  <c r="C334" i="6"/>
  <c r="B334" i="6"/>
  <c r="R333" i="6"/>
  <c r="Q333" i="6"/>
  <c r="P333" i="6"/>
  <c r="O333" i="6"/>
  <c r="N333" i="6"/>
  <c r="K333" i="6"/>
  <c r="J333" i="6"/>
  <c r="I333" i="6"/>
  <c r="H333" i="6"/>
  <c r="G333" i="6"/>
  <c r="F333" i="6"/>
  <c r="E333" i="6"/>
  <c r="D333" i="6"/>
  <c r="C333" i="6"/>
  <c r="B333" i="6"/>
  <c r="R332" i="6"/>
  <c r="Q332" i="6"/>
  <c r="P332" i="6"/>
  <c r="O332" i="6"/>
  <c r="N332" i="6"/>
  <c r="K332" i="6"/>
  <c r="J332" i="6"/>
  <c r="I332" i="6"/>
  <c r="H332" i="6"/>
  <c r="G332" i="6"/>
  <c r="F332" i="6"/>
  <c r="E332" i="6"/>
  <c r="D332" i="6"/>
  <c r="C332" i="6"/>
  <c r="B332" i="6"/>
  <c r="R331" i="6"/>
  <c r="Q331" i="6"/>
  <c r="P331" i="6"/>
  <c r="O331" i="6"/>
  <c r="N331" i="6"/>
  <c r="K331" i="6"/>
  <c r="J331" i="6"/>
  <c r="I331" i="6"/>
  <c r="H331" i="6"/>
  <c r="G331" i="6"/>
  <c r="F331" i="6"/>
  <c r="E331" i="6"/>
  <c r="D331" i="6"/>
  <c r="C331" i="6"/>
  <c r="B331" i="6"/>
  <c r="R330" i="6"/>
  <c r="Q330" i="6"/>
  <c r="P330" i="6"/>
  <c r="O330" i="6"/>
  <c r="N330" i="6"/>
  <c r="K330" i="6"/>
  <c r="J330" i="6"/>
  <c r="I330" i="6"/>
  <c r="H330" i="6"/>
  <c r="G330" i="6"/>
  <c r="F330" i="6"/>
  <c r="E330" i="6"/>
  <c r="D330" i="6"/>
  <c r="C330" i="6"/>
  <c r="B330" i="6"/>
  <c r="R329" i="6"/>
  <c r="Q329" i="6"/>
  <c r="P329" i="6"/>
  <c r="O329" i="6"/>
  <c r="N329" i="6"/>
  <c r="K329" i="6"/>
  <c r="J329" i="6"/>
  <c r="I329" i="6"/>
  <c r="H329" i="6"/>
  <c r="G329" i="6"/>
  <c r="F329" i="6"/>
  <c r="E329" i="6"/>
  <c r="D329" i="6"/>
  <c r="C329" i="6"/>
  <c r="B329" i="6"/>
  <c r="R328" i="6"/>
  <c r="Q328" i="6"/>
  <c r="P328" i="6"/>
  <c r="O328" i="6"/>
  <c r="N328" i="6"/>
  <c r="K328" i="6"/>
  <c r="J328" i="6"/>
  <c r="I328" i="6"/>
  <c r="H328" i="6"/>
  <c r="G328" i="6"/>
  <c r="F328" i="6"/>
  <c r="E328" i="6"/>
  <c r="D328" i="6"/>
  <c r="C328" i="6"/>
  <c r="B328" i="6"/>
  <c r="R327" i="6"/>
  <c r="Q327" i="6"/>
  <c r="P327" i="6"/>
  <c r="O327" i="6"/>
  <c r="N327" i="6"/>
  <c r="K327" i="6"/>
  <c r="J327" i="6"/>
  <c r="I327" i="6"/>
  <c r="H327" i="6"/>
  <c r="G327" i="6"/>
  <c r="F327" i="6"/>
  <c r="E327" i="6"/>
  <c r="D327" i="6"/>
  <c r="C327" i="6"/>
  <c r="B327" i="6"/>
  <c r="R326" i="6"/>
  <c r="Q326" i="6"/>
  <c r="P326" i="6"/>
  <c r="O326" i="6"/>
  <c r="N326" i="6"/>
  <c r="K326" i="6"/>
  <c r="J326" i="6"/>
  <c r="I326" i="6"/>
  <c r="H326" i="6"/>
  <c r="G326" i="6"/>
  <c r="F326" i="6"/>
  <c r="E326" i="6"/>
  <c r="D326" i="6"/>
  <c r="C326" i="6"/>
  <c r="B326" i="6"/>
  <c r="R325" i="6"/>
  <c r="Q325" i="6"/>
  <c r="P325" i="6"/>
  <c r="O325" i="6"/>
  <c r="N325" i="6"/>
  <c r="K325" i="6"/>
  <c r="J325" i="6"/>
  <c r="I325" i="6"/>
  <c r="H325" i="6"/>
  <c r="G325" i="6"/>
  <c r="F325" i="6"/>
  <c r="E325" i="6"/>
  <c r="D325" i="6"/>
  <c r="C325" i="6"/>
  <c r="B325" i="6"/>
  <c r="R324" i="6"/>
  <c r="Q324" i="6"/>
  <c r="P324" i="6"/>
  <c r="O324" i="6"/>
  <c r="N324" i="6"/>
  <c r="K324" i="6"/>
  <c r="J324" i="6"/>
  <c r="I324" i="6"/>
  <c r="H324" i="6"/>
  <c r="G324" i="6"/>
  <c r="F324" i="6"/>
  <c r="E324" i="6"/>
  <c r="D324" i="6"/>
  <c r="C324" i="6"/>
  <c r="B324" i="6"/>
  <c r="R323" i="6"/>
  <c r="Q323" i="6"/>
  <c r="P323" i="6"/>
  <c r="O323" i="6"/>
  <c r="N323" i="6"/>
  <c r="K323" i="6"/>
  <c r="J323" i="6"/>
  <c r="I323" i="6"/>
  <c r="H323" i="6"/>
  <c r="G323" i="6"/>
  <c r="F323" i="6"/>
  <c r="E323" i="6"/>
  <c r="D323" i="6"/>
  <c r="C323" i="6"/>
  <c r="B323" i="6"/>
  <c r="R322" i="6"/>
  <c r="Q322" i="6"/>
  <c r="P322" i="6"/>
  <c r="O322" i="6"/>
  <c r="N322" i="6"/>
  <c r="K322" i="6"/>
  <c r="J322" i="6"/>
  <c r="I322" i="6"/>
  <c r="H322" i="6"/>
  <c r="G322" i="6"/>
  <c r="F322" i="6"/>
  <c r="E322" i="6"/>
  <c r="D322" i="6"/>
  <c r="C322" i="6"/>
  <c r="B322" i="6"/>
  <c r="R321" i="6"/>
  <c r="Q321" i="6"/>
  <c r="P321" i="6"/>
  <c r="O321" i="6"/>
  <c r="N321" i="6"/>
  <c r="K321" i="6"/>
  <c r="J321" i="6"/>
  <c r="I321" i="6"/>
  <c r="H321" i="6"/>
  <c r="G321" i="6"/>
  <c r="F321" i="6"/>
  <c r="E321" i="6"/>
  <c r="D321" i="6"/>
  <c r="C321" i="6"/>
  <c r="B321" i="6"/>
  <c r="R320" i="6"/>
  <c r="Q320" i="6"/>
  <c r="P320" i="6"/>
  <c r="O320" i="6"/>
  <c r="N320" i="6"/>
  <c r="K320" i="6"/>
  <c r="J320" i="6"/>
  <c r="I320" i="6"/>
  <c r="H320" i="6"/>
  <c r="G320" i="6"/>
  <c r="F320" i="6"/>
  <c r="E320" i="6"/>
  <c r="D320" i="6"/>
  <c r="C320" i="6"/>
  <c r="B320" i="6"/>
  <c r="R319" i="6"/>
  <c r="Q319" i="6"/>
  <c r="P319" i="6"/>
  <c r="O319" i="6"/>
  <c r="N319" i="6"/>
  <c r="K319" i="6"/>
  <c r="J319" i="6"/>
  <c r="I319" i="6"/>
  <c r="H319" i="6"/>
  <c r="G319" i="6"/>
  <c r="F319" i="6"/>
  <c r="E319" i="6"/>
  <c r="D319" i="6"/>
  <c r="C319" i="6"/>
  <c r="B319" i="6"/>
  <c r="R318" i="6"/>
  <c r="Q318" i="6"/>
  <c r="P318" i="6"/>
  <c r="O318" i="6"/>
  <c r="N318" i="6"/>
  <c r="K318" i="6"/>
  <c r="J318" i="6"/>
  <c r="I318" i="6"/>
  <c r="H318" i="6"/>
  <c r="G318" i="6"/>
  <c r="F318" i="6"/>
  <c r="E318" i="6"/>
  <c r="D318" i="6"/>
  <c r="C318" i="6"/>
  <c r="B318" i="6"/>
  <c r="R317" i="6"/>
  <c r="Q317" i="6"/>
  <c r="P317" i="6"/>
  <c r="O317" i="6"/>
  <c r="N317" i="6"/>
  <c r="K317" i="6"/>
  <c r="J317" i="6"/>
  <c r="I317" i="6"/>
  <c r="H317" i="6"/>
  <c r="G317" i="6"/>
  <c r="F317" i="6"/>
  <c r="E317" i="6"/>
  <c r="D317" i="6"/>
  <c r="C317" i="6"/>
  <c r="B317" i="6"/>
  <c r="R316" i="6"/>
  <c r="Q316" i="6"/>
  <c r="P316" i="6"/>
  <c r="O316" i="6"/>
  <c r="N316" i="6"/>
  <c r="K316" i="6"/>
  <c r="J316" i="6"/>
  <c r="I316" i="6"/>
  <c r="H316" i="6"/>
  <c r="G316" i="6"/>
  <c r="F316" i="6"/>
  <c r="E316" i="6"/>
  <c r="D316" i="6"/>
  <c r="C316" i="6"/>
  <c r="B316" i="6"/>
  <c r="R315" i="6"/>
  <c r="Q315" i="6"/>
  <c r="P315" i="6"/>
  <c r="O315" i="6"/>
  <c r="N315" i="6"/>
  <c r="K315" i="6"/>
  <c r="J315" i="6"/>
  <c r="I315" i="6"/>
  <c r="H315" i="6"/>
  <c r="G315" i="6"/>
  <c r="F315" i="6"/>
  <c r="E315" i="6"/>
  <c r="D315" i="6"/>
  <c r="C315" i="6"/>
  <c r="B315" i="6"/>
  <c r="R314" i="6"/>
  <c r="Q314" i="6"/>
  <c r="P314" i="6"/>
  <c r="O314" i="6"/>
  <c r="N314" i="6"/>
  <c r="K314" i="6"/>
  <c r="J314" i="6"/>
  <c r="I314" i="6"/>
  <c r="H314" i="6"/>
  <c r="G314" i="6"/>
  <c r="F314" i="6"/>
  <c r="E314" i="6"/>
  <c r="D314" i="6"/>
  <c r="C314" i="6"/>
  <c r="B314" i="6"/>
  <c r="R313" i="6"/>
  <c r="Q313" i="6"/>
  <c r="P313" i="6"/>
  <c r="O313" i="6"/>
  <c r="N313" i="6"/>
  <c r="K313" i="6"/>
  <c r="J313" i="6"/>
  <c r="I313" i="6"/>
  <c r="H313" i="6"/>
  <c r="G313" i="6"/>
  <c r="F313" i="6"/>
  <c r="E313" i="6"/>
  <c r="D313" i="6"/>
  <c r="C313" i="6"/>
  <c r="B313" i="6"/>
  <c r="R312" i="6"/>
  <c r="Q312" i="6"/>
  <c r="P312" i="6"/>
  <c r="O312" i="6"/>
  <c r="N312" i="6"/>
  <c r="K312" i="6"/>
  <c r="J312" i="6"/>
  <c r="I312" i="6"/>
  <c r="H312" i="6"/>
  <c r="G312" i="6"/>
  <c r="F312" i="6"/>
  <c r="E312" i="6"/>
  <c r="D312" i="6"/>
  <c r="C312" i="6"/>
  <c r="B312" i="6"/>
  <c r="R311" i="6"/>
  <c r="Q311" i="6"/>
  <c r="P311" i="6"/>
  <c r="O311" i="6"/>
  <c r="N311" i="6"/>
  <c r="K311" i="6"/>
  <c r="J311" i="6"/>
  <c r="I311" i="6"/>
  <c r="H311" i="6"/>
  <c r="G311" i="6"/>
  <c r="F311" i="6"/>
  <c r="E311" i="6"/>
  <c r="D311" i="6"/>
  <c r="C311" i="6"/>
  <c r="B311" i="6"/>
  <c r="R310" i="6"/>
  <c r="Q310" i="6"/>
  <c r="P310" i="6"/>
  <c r="O310" i="6"/>
  <c r="N310" i="6"/>
  <c r="K310" i="6"/>
  <c r="J310" i="6"/>
  <c r="I310" i="6"/>
  <c r="H310" i="6"/>
  <c r="G310" i="6"/>
  <c r="F310" i="6"/>
  <c r="E310" i="6"/>
  <c r="D310" i="6"/>
  <c r="C310" i="6"/>
  <c r="B310" i="6"/>
  <c r="R309" i="6"/>
  <c r="Q309" i="6"/>
  <c r="P309" i="6"/>
  <c r="O309" i="6"/>
  <c r="N309" i="6"/>
  <c r="K309" i="6"/>
  <c r="J309" i="6"/>
  <c r="I309" i="6"/>
  <c r="H309" i="6"/>
  <c r="G309" i="6"/>
  <c r="F309" i="6"/>
  <c r="E309" i="6"/>
  <c r="D309" i="6"/>
  <c r="C309" i="6"/>
  <c r="B309" i="6"/>
  <c r="R308" i="6"/>
  <c r="Q308" i="6"/>
  <c r="P308" i="6"/>
  <c r="O308" i="6"/>
  <c r="N308" i="6"/>
  <c r="K308" i="6"/>
  <c r="J308" i="6"/>
  <c r="I308" i="6"/>
  <c r="H308" i="6"/>
  <c r="G308" i="6"/>
  <c r="F308" i="6"/>
  <c r="E308" i="6"/>
  <c r="D308" i="6"/>
  <c r="C308" i="6"/>
  <c r="B308" i="6"/>
  <c r="R307" i="6"/>
  <c r="Q307" i="6"/>
  <c r="P307" i="6"/>
  <c r="O307" i="6"/>
  <c r="N307" i="6"/>
  <c r="K307" i="6"/>
  <c r="J307" i="6"/>
  <c r="I307" i="6"/>
  <c r="H307" i="6"/>
  <c r="G307" i="6"/>
  <c r="F307" i="6"/>
  <c r="E307" i="6"/>
  <c r="D307" i="6"/>
  <c r="C307" i="6"/>
  <c r="B307" i="6"/>
  <c r="R306" i="6"/>
  <c r="Q306" i="6"/>
  <c r="P306" i="6"/>
  <c r="O306" i="6"/>
  <c r="N306" i="6"/>
  <c r="K306" i="6"/>
  <c r="J306" i="6"/>
  <c r="I306" i="6"/>
  <c r="H306" i="6"/>
  <c r="G306" i="6"/>
  <c r="F306" i="6"/>
  <c r="E306" i="6"/>
  <c r="D306" i="6"/>
  <c r="C306" i="6"/>
  <c r="B306" i="6"/>
  <c r="R305" i="6"/>
  <c r="Q305" i="6"/>
  <c r="P305" i="6"/>
  <c r="O305" i="6"/>
  <c r="N305" i="6"/>
  <c r="K305" i="6"/>
  <c r="J305" i="6"/>
  <c r="I305" i="6"/>
  <c r="H305" i="6"/>
  <c r="G305" i="6"/>
  <c r="F305" i="6"/>
  <c r="E305" i="6"/>
  <c r="D305" i="6"/>
  <c r="C305" i="6"/>
  <c r="B305" i="6"/>
  <c r="R304" i="6"/>
  <c r="Q304" i="6"/>
  <c r="P304" i="6"/>
  <c r="O304" i="6"/>
  <c r="N304" i="6"/>
  <c r="K304" i="6"/>
  <c r="J304" i="6"/>
  <c r="I304" i="6"/>
  <c r="H304" i="6"/>
  <c r="G304" i="6"/>
  <c r="F304" i="6"/>
  <c r="E304" i="6"/>
  <c r="D304" i="6"/>
  <c r="C304" i="6"/>
  <c r="B304" i="6"/>
  <c r="R303" i="6"/>
  <c r="Q303" i="6"/>
  <c r="P303" i="6"/>
  <c r="O303" i="6"/>
  <c r="N303" i="6"/>
  <c r="K303" i="6"/>
  <c r="J303" i="6"/>
  <c r="I303" i="6"/>
  <c r="H303" i="6"/>
  <c r="G303" i="6"/>
  <c r="F303" i="6"/>
  <c r="E303" i="6"/>
  <c r="D303" i="6"/>
  <c r="C303" i="6"/>
  <c r="B303" i="6"/>
  <c r="R302" i="6"/>
  <c r="Q302" i="6"/>
  <c r="P302" i="6"/>
  <c r="O302" i="6"/>
  <c r="N302" i="6"/>
  <c r="K302" i="6"/>
  <c r="J302" i="6"/>
  <c r="I302" i="6"/>
  <c r="H302" i="6"/>
  <c r="G302" i="6"/>
  <c r="F302" i="6"/>
  <c r="E302" i="6"/>
  <c r="D302" i="6"/>
  <c r="C302" i="6"/>
  <c r="B302" i="6"/>
  <c r="R301" i="6"/>
  <c r="Q301" i="6"/>
  <c r="P301" i="6"/>
  <c r="O301" i="6"/>
  <c r="N301" i="6"/>
  <c r="K301" i="6"/>
  <c r="J301" i="6"/>
  <c r="I301" i="6"/>
  <c r="H301" i="6"/>
  <c r="G301" i="6"/>
  <c r="F301" i="6"/>
  <c r="E301" i="6"/>
  <c r="D301" i="6"/>
  <c r="C301" i="6"/>
  <c r="B301" i="6"/>
  <c r="R300" i="6"/>
  <c r="Q300" i="6"/>
  <c r="P300" i="6"/>
  <c r="O300" i="6"/>
  <c r="N300" i="6"/>
  <c r="K300" i="6"/>
  <c r="J300" i="6"/>
  <c r="I300" i="6"/>
  <c r="H300" i="6"/>
  <c r="G300" i="6"/>
  <c r="F300" i="6"/>
  <c r="E300" i="6"/>
  <c r="D300" i="6"/>
  <c r="C300" i="6"/>
  <c r="B300" i="6"/>
  <c r="R299" i="6"/>
  <c r="Q299" i="6"/>
  <c r="P299" i="6"/>
  <c r="O299" i="6"/>
  <c r="N299" i="6"/>
  <c r="K299" i="6"/>
  <c r="J299" i="6"/>
  <c r="I299" i="6"/>
  <c r="H299" i="6"/>
  <c r="G299" i="6"/>
  <c r="F299" i="6"/>
  <c r="E299" i="6"/>
  <c r="D299" i="6"/>
  <c r="C299" i="6"/>
  <c r="B299" i="6"/>
  <c r="R298" i="6"/>
  <c r="Q298" i="6"/>
  <c r="P298" i="6"/>
  <c r="O298" i="6"/>
  <c r="N298" i="6"/>
  <c r="K298" i="6"/>
  <c r="J298" i="6"/>
  <c r="I298" i="6"/>
  <c r="H298" i="6"/>
  <c r="G298" i="6"/>
  <c r="F298" i="6"/>
  <c r="E298" i="6"/>
  <c r="D298" i="6"/>
  <c r="C298" i="6"/>
  <c r="B298" i="6"/>
  <c r="R297" i="6"/>
  <c r="Q297" i="6"/>
  <c r="P297" i="6"/>
  <c r="O297" i="6"/>
  <c r="N297" i="6"/>
  <c r="K297" i="6"/>
  <c r="J297" i="6"/>
  <c r="I297" i="6"/>
  <c r="H297" i="6"/>
  <c r="G297" i="6"/>
  <c r="F297" i="6"/>
  <c r="E297" i="6"/>
  <c r="D297" i="6"/>
  <c r="C297" i="6"/>
  <c r="B297" i="6"/>
  <c r="R296" i="6"/>
  <c r="Q296" i="6"/>
  <c r="P296" i="6"/>
  <c r="O296" i="6"/>
  <c r="N296" i="6"/>
  <c r="K296" i="6"/>
  <c r="J296" i="6"/>
  <c r="I296" i="6"/>
  <c r="H296" i="6"/>
  <c r="G296" i="6"/>
  <c r="F296" i="6"/>
  <c r="E296" i="6"/>
  <c r="D296" i="6"/>
  <c r="C296" i="6"/>
  <c r="B296" i="6"/>
  <c r="R295" i="6"/>
  <c r="Q295" i="6"/>
  <c r="P295" i="6"/>
  <c r="O295" i="6"/>
  <c r="N295" i="6"/>
  <c r="K295" i="6"/>
  <c r="J295" i="6"/>
  <c r="I295" i="6"/>
  <c r="H295" i="6"/>
  <c r="G295" i="6"/>
  <c r="F295" i="6"/>
  <c r="E295" i="6"/>
  <c r="D295" i="6"/>
  <c r="C295" i="6"/>
  <c r="B295" i="6"/>
  <c r="R294" i="6"/>
  <c r="Q294" i="6"/>
  <c r="P294" i="6"/>
  <c r="O294" i="6"/>
  <c r="N294" i="6"/>
  <c r="K294" i="6"/>
  <c r="J294" i="6"/>
  <c r="I294" i="6"/>
  <c r="H294" i="6"/>
  <c r="G294" i="6"/>
  <c r="F294" i="6"/>
  <c r="E294" i="6"/>
  <c r="D294" i="6"/>
  <c r="C294" i="6"/>
  <c r="B294" i="6"/>
  <c r="R293" i="6"/>
  <c r="Q293" i="6"/>
  <c r="P293" i="6"/>
  <c r="O293" i="6"/>
  <c r="N293" i="6"/>
  <c r="K293" i="6"/>
  <c r="J293" i="6"/>
  <c r="I293" i="6"/>
  <c r="H293" i="6"/>
  <c r="G293" i="6"/>
  <c r="F293" i="6"/>
  <c r="E293" i="6"/>
  <c r="D293" i="6"/>
  <c r="C293" i="6"/>
  <c r="B293" i="6"/>
  <c r="R292" i="6"/>
  <c r="Q292" i="6"/>
  <c r="P292" i="6"/>
  <c r="O292" i="6"/>
  <c r="N292" i="6"/>
  <c r="K292" i="6"/>
  <c r="J292" i="6"/>
  <c r="I292" i="6"/>
  <c r="H292" i="6"/>
  <c r="G292" i="6"/>
  <c r="F292" i="6"/>
  <c r="E292" i="6"/>
  <c r="D292" i="6"/>
  <c r="C292" i="6"/>
  <c r="B292" i="6"/>
  <c r="R291" i="6"/>
  <c r="Q291" i="6"/>
  <c r="P291" i="6"/>
  <c r="O291" i="6"/>
  <c r="N291" i="6"/>
  <c r="K291" i="6"/>
  <c r="J291" i="6"/>
  <c r="I291" i="6"/>
  <c r="H291" i="6"/>
  <c r="G291" i="6"/>
  <c r="F291" i="6"/>
  <c r="E291" i="6"/>
  <c r="D291" i="6"/>
  <c r="C291" i="6"/>
  <c r="B291" i="6"/>
  <c r="R290" i="6"/>
  <c r="Q290" i="6"/>
  <c r="P290" i="6"/>
  <c r="O290" i="6"/>
  <c r="N290" i="6"/>
  <c r="K290" i="6"/>
  <c r="J290" i="6"/>
  <c r="I290" i="6"/>
  <c r="H290" i="6"/>
  <c r="G290" i="6"/>
  <c r="F290" i="6"/>
  <c r="E290" i="6"/>
  <c r="D290" i="6"/>
  <c r="C290" i="6"/>
  <c r="B290" i="6"/>
  <c r="R289" i="6"/>
  <c r="Q289" i="6"/>
  <c r="P289" i="6"/>
  <c r="O289" i="6"/>
  <c r="N289" i="6"/>
  <c r="K289" i="6"/>
  <c r="J289" i="6"/>
  <c r="I289" i="6"/>
  <c r="H289" i="6"/>
  <c r="G289" i="6"/>
  <c r="F289" i="6"/>
  <c r="E289" i="6"/>
  <c r="D289" i="6"/>
  <c r="C289" i="6"/>
  <c r="B289" i="6"/>
  <c r="R288" i="6"/>
  <c r="Q288" i="6"/>
  <c r="P288" i="6"/>
  <c r="O288" i="6"/>
  <c r="N288" i="6"/>
  <c r="K288" i="6"/>
  <c r="J288" i="6"/>
  <c r="I288" i="6"/>
  <c r="H288" i="6"/>
  <c r="G288" i="6"/>
  <c r="F288" i="6"/>
  <c r="E288" i="6"/>
  <c r="D288" i="6"/>
  <c r="C288" i="6"/>
  <c r="B288" i="6"/>
  <c r="R287" i="6"/>
  <c r="Q287" i="6"/>
  <c r="P287" i="6"/>
  <c r="O287" i="6"/>
  <c r="N287" i="6"/>
  <c r="K287" i="6"/>
  <c r="J287" i="6"/>
  <c r="I287" i="6"/>
  <c r="H287" i="6"/>
  <c r="G287" i="6"/>
  <c r="F287" i="6"/>
  <c r="E287" i="6"/>
  <c r="D287" i="6"/>
  <c r="C287" i="6"/>
  <c r="B287" i="6"/>
  <c r="R286" i="6"/>
  <c r="Q286" i="6"/>
  <c r="P286" i="6"/>
  <c r="O286" i="6"/>
  <c r="N286" i="6"/>
  <c r="K286" i="6"/>
  <c r="J286" i="6"/>
  <c r="I286" i="6"/>
  <c r="H286" i="6"/>
  <c r="G286" i="6"/>
  <c r="F286" i="6"/>
  <c r="E286" i="6"/>
  <c r="D286" i="6"/>
  <c r="C286" i="6"/>
  <c r="B286" i="6"/>
  <c r="R285" i="6"/>
  <c r="Q285" i="6"/>
  <c r="P285" i="6"/>
  <c r="O285" i="6"/>
  <c r="N285" i="6"/>
  <c r="K285" i="6"/>
  <c r="J285" i="6"/>
  <c r="I285" i="6"/>
  <c r="H285" i="6"/>
  <c r="G285" i="6"/>
  <c r="F285" i="6"/>
  <c r="E285" i="6"/>
  <c r="D285" i="6"/>
  <c r="C285" i="6"/>
  <c r="B285" i="6"/>
  <c r="R284" i="6"/>
  <c r="Q284" i="6"/>
  <c r="P284" i="6"/>
  <c r="O284" i="6"/>
  <c r="N284" i="6"/>
  <c r="K284" i="6"/>
  <c r="J284" i="6"/>
  <c r="I284" i="6"/>
  <c r="H284" i="6"/>
  <c r="G284" i="6"/>
  <c r="F284" i="6"/>
  <c r="E284" i="6"/>
  <c r="D284" i="6"/>
  <c r="C284" i="6"/>
  <c r="B284" i="6"/>
  <c r="R283" i="6"/>
  <c r="Q283" i="6"/>
  <c r="P283" i="6"/>
  <c r="O283" i="6"/>
  <c r="N283" i="6"/>
  <c r="K283" i="6"/>
  <c r="J283" i="6"/>
  <c r="I283" i="6"/>
  <c r="H283" i="6"/>
  <c r="G283" i="6"/>
  <c r="F283" i="6"/>
  <c r="E283" i="6"/>
  <c r="D283" i="6"/>
  <c r="C283" i="6"/>
  <c r="B283" i="6"/>
  <c r="R282" i="6"/>
  <c r="Q282" i="6"/>
  <c r="P282" i="6"/>
  <c r="O282" i="6"/>
  <c r="N282" i="6"/>
  <c r="K282" i="6"/>
  <c r="J282" i="6"/>
  <c r="I282" i="6"/>
  <c r="H282" i="6"/>
  <c r="G282" i="6"/>
  <c r="F282" i="6"/>
  <c r="E282" i="6"/>
  <c r="D282" i="6"/>
  <c r="C282" i="6"/>
  <c r="B282" i="6"/>
  <c r="R281" i="6"/>
  <c r="Q281" i="6"/>
  <c r="P281" i="6"/>
  <c r="O281" i="6"/>
  <c r="N281" i="6"/>
  <c r="K281" i="6"/>
  <c r="J281" i="6"/>
  <c r="I281" i="6"/>
  <c r="H281" i="6"/>
  <c r="G281" i="6"/>
  <c r="F281" i="6"/>
  <c r="E281" i="6"/>
  <c r="D281" i="6"/>
  <c r="C281" i="6"/>
  <c r="B281" i="6"/>
  <c r="R280" i="6"/>
  <c r="Q280" i="6"/>
  <c r="P280" i="6"/>
  <c r="O280" i="6"/>
  <c r="N280" i="6"/>
  <c r="K280" i="6"/>
  <c r="J280" i="6"/>
  <c r="I280" i="6"/>
  <c r="H280" i="6"/>
  <c r="G280" i="6"/>
  <c r="F280" i="6"/>
  <c r="E280" i="6"/>
  <c r="D280" i="6"/>
  <c r="C280" i="6"/>
  <c r="B280" i="6"/>
  <c r="R279" i="6"/>
  <c r="Q279" i="6"/>
  <c r="P279" i="6"/>
  <c r="O279" i="6"/>
  <c r="N279" i="6"/>
  <c r="K279" i="6"/>
  <c r="J279" i="6"/>
  <c r="I279" i="6"/>
  <c r="H279" i="6"/>
  <c r="G279" i="6"/>
  <c r="F279" i="6"/>
  <c r="E279" i="6"/>
  <c r="D279" i="6"/>
  <c r="C279" i="6"/>
  <c r="B279" i="6"/>
  <c r="R278" i="6"/>
  <c r="Q278" i="6"/>
  <c r="P278" i="6"/>
  <c r="O278" i="6"/>
  <c r="N278" i="6"/>
  <c r="K278" i="6"/>
  <c r="J278" i="6"/>
  <c r="I278" i="6"/>
  <c r="H278" i="6"/>
  <c r="G278" i="6"/>
  <c r="F278" i="6"/>
  <c r="E278" i="6"/>
  <c r="D278" i="6"/>
  <c r="C278" i="6"/>
  <c r="B278" i="6"/>
  <c r="R277" i="6"/>
  <c r="Q277" i="6"/>
  <c r="P277" i="6"/>
  <c r="O277" i="6"/>
  <c r="N277" i="6"/>
  <c r="K277" i="6"/>
  <c r="J277" i="6"/>
  <c r="I277" i="6"/>
  <c r="H277" i="6"/>
  <c r="G277" i="6"/>
  <c r="F277" i="6"/>
  <c r="E277" i="6"/>
  <c r="D277" i="6"/>
  <c r="C277" i="6"/>
  <c r="B277" i="6"/>
  <c r="R276" i="6"/>
  <c r="Q276" i="6"/>
  <c r="P276" i="6"/>
  <c r="O276" i="6"/>
  <c r="N276" i="6"/>
  <c r="K276" i="6"/>
  <c r="J276" i="6"/>
  <c r="I276" i="6"/>
  <c r="H276" i="6"/>
  <c r="G276" i="6"/>
  <c r="F276" i="6"/>
  <c r="E276" i="6"/>
  <c r="D276" i="6"/>
  <c r="C276" i="6"/>
  <c r="B276" i="6"/>
  <c r="R275" i="6"/>
  <c r="Q275" i="6"/>
  <c r="P275" i="6"/>
  <c r="O275" i="6"/>
  <c r="N275" i="6"/>
  <c r="K275" i="6"/>
  <c r="J275" i="6"/>
  <c r="I275" i="6"/>
  <c r="H275" i="6"/>
  <c r="G275" i="6"/>
  <c r="F275" i="6"/>
  <c r="E275" i="6"/>
  <c r="D275" i="6"/>
  <c r="C275" i="6"/>
  <c r="B275" i="6"/>
  <c r="R274" i="6"/>
  <c r="Q274" i="6"/>
  <c r="P274" i="6"/>
  <c r="O274" i="6"/>
  <c r="N274" i="6"/>
  <c r="K274" i="6"/>
  <c r="J274" i="6"/>
  <c r="I274" i="6"/>
  <c r="H274" i="6"/>
  <c r="G274" i="6"/>
  <c r="F274" i="6"/>
  <c r="E274" i="6"/>
  <c r="D274" i="6"/>
  <c r="C274" i="6"/>
  <c r="B274" i="6"/>
  <c r="R273" i="6"/>
  <c r="Q273" i="6"/>
  <c r="P273" i="6"/>
  <c r="O273" i="6"/>
  <c r="N273" i="6"/>
  <c r="K273" i="6"/>
  <c r="J273" i="6"/>
  <c r="I273" i="6"/>
  <c r="H273" i="6"/>
  <c r="G273" i="6"/>
  <c r="F273" i="6"/>
  <c r="E273" i="6"/>
  <c r="D273" i="6"/>
  <c r="C273" i="6"/>
  <c r="B273" i="6"/>
  <c r="R272" i="6"/>
  <c r="Q272" i="6"/>
  <c r="P272" i="6"/>
  <c r="O272" i="6"/>
  <c r="N272" i="6"/>
  <c r="K272" i="6"/>
  <c r="J272" i="6"/>
  <c r="I272" i="6"/>
  <c r="H272" i="6"/>
  <c r="G272" i="6"/>
  <c r="F272" i="6"/>
  <c r="E272" i="6"/>
  <c r="D272" i="6"/>
  <c r="C272" i="6"/>
  <c r="B272" i="6"/>
  <c r="R271" i="6"/>
  <c r="Q271" i="6"/>
  <c r="P271" i="6"/>
  <c r="O271" i="6"/>
  <c r="N271" i="6"/>
  <c r="K271" i="6"/>
  <c r="J271" i="6"/>
  <c r="I271" i="6"/>
  <c r="H271" i="6"/>
  <c r="G271" i="6"/>
  <c r="F271" i="6"/>
  <c r="E271" i="6"/>
  <c r="D271" i="6"/>
  <c r="C271" i="6"/>
  <c r="B271" i="6"/>
  <c r="R270" i="6"/>
  <c r="Q270" i="6"/>
  <c r="P270" i="6"/>
  <c r="O270" i="6"/>
  <c r="N270" i="6"/>
  <c r="K270" i="6"/>
  <c r="J270" i="6"/>
  <c r="I270" i="6"/>
  <c r="H270" i="6"/>
  <c r="G270" i="6"/>
  <c r="F270" i="6"/>
  <c r="E270" i="6"/>
  <c r="D270" i="6"/>
  <c r="C270" i="6"/>
  <c r="B270" i="6"/>
  <c r="R269" i="6"/>
  <c r="Q269" i="6"/>
  <c r="P269" i="6"/>
  <c r="O269" i="6"/>
  <c r="N269" i="6"/>
  <c r="K269" i="6"/>
  <c r="J269" i="6"/>
  <c r="I269" i="6"/>
  <c r="H269" i="6"/>
  <c r="G269" i="6"/>
  <c r="F269" i="6"/>
  <c r="E269" i="6"/>
  <c r="D269" i="6"/>
  <c r="C269" i="6"/>
  <c r="B269" i="6"/>
  <c r="R268" i="6"/>
  <c r="Q268" i="6"/>
  <c r="P268" i="6"/>
  <c r="O268" i="6"/>
  <c r="N268" i="6"/>
  <c r="K268" i="6"/>
  <c r="J268" i="6"/>
  <c r="I268" i="6"/>
  <c r="H268" i="6"/>
  <c r="G268" i="6"/>
  <c r="F268" i="6"/>
  <c r="E268" i="6"/>
  <c r="D268" i="6"/>
  <c r="C268" i="6"/>
  <c r="B268" i="6"/>
  <c r="R267" i="6"/>
  <c r="Q267" i="6"/>
  <c r="P267" i="6"/>
  <c r="O267" i="6"/>
  <c r="N267" i="6"/>
  <c r="K267" i="6"/>
  <c r="J267" i="6"/>
  <c r="I267" i="6"/>
  <c r="H267" i="6"/>
  <c r="G267" i="6"/>
  <c r="F267" i="6"/>
  <c r="E267" i="6"/>
  <c r="D267" i="6"/>
  <c r="C267" i="6"/>
  <c r="B267" i="6"/>
  <c r="R266" i="6"/>
  <c r="Q266" i="6"/>
  <c r="P266" i="6"/>
  <c r="O266" i="6"/>
  <c r="N266" i="6"/>
  <c r="K266" i="6"/>
  <c r="J266" i="6"/>
  <c r="I266" i="6"/>
  <c r="H266" i="6"/>
  <c r="G266" i="6"/>
  <c r="F266" i="6"/>
  <c r="E266" i="6"/>
  <c r="D266" i="6"/>
  <c r="C266" i="6"/>
  <c r="B266" i="6"/>
  <c r="R265" i="6"/>
  <c r="Q265" i="6"/>
  <c r="P265" i="6"/>
  <c r="O265" i="6"/>
  <c r="N265" i="6"/>
  <c r="K265" i="6"/>
  <c r="J265" i="6"/>
  <c r="I265" i="6"/>
  <c r="H265" i="6"/>
  <c r="G265" i="6"/>
  <c r="F265" i="6"/>
  <c r="E265" i="6"/>
  <c r="D265" i="6"/>
  <c r="C265" i="6"/>
  <c r="B265" i="6"/>
  <c r="R264" i="6"/>
  <c r="Q264" i="6"/>
  <c r="P264" i="6"/>
  <c r="O264" i="6"/>
  <c r="N264" i="6"/>
  <c r="K264" i="6"/>
  <c r="J264" i="6"/>
  <c r="I264" i="6"/>
  <c r="H264" i="6"/>
  <c r="G264" i="6"/>
  <c r="F264" i="6"/>
  <c r="E264" i="6"/>
  <c r="D264" i="6"/>
  <c r="C264" i="6"/>
  <c r="B264" i="6"/>
  <c r="R263" i="6"/>
  <c r="Q263" i="6"/>
  <c r="P263" i="6"/>
  <c r="O263" i="6"/>
  <c r="N263" i="6"/>
  <c r="K263" i="6"/>
  <c r="J263" i="6"/>
  <c r="I263" i="6"/>
  <c r="H263" i="6"/>
  <c r="G263" i="6"/>
  <c r="F263" i="6"/>
  <c r="E263" i="6"/>
  <c r="D263" i="6"/>
  <c r="C263" i="6"/>
  <c r="B263" i="6"/>
  <c r="R262" i="6"/>
  <c r="Q262" i="6"/>
  <c r="P262" i="6"/>
  <c r="O262" i="6"/>
  <c r="N262" i="6"/>
  <c r="K262" i="6"/>
  <c r="J262" i="6"/>
  <c r="I262" i="6"/>
  <c r="H262" i="6"/>
  <c r="G262" i="6"/>
  <c r="F262" i="6"/>
  <c r="E262" i="6"/>
  <c r="D262" i="6"/>
  <c r="C262" i="6"/>
  <c r="B262" i="6"/>
  <c r="R261" i="6"/>
  <c r="Q261" i="6"/>
  <c r="P261" i="6"/>
  <c r="O261" i="6"/>
  <c r="N261" i="6"/>
  <c r="K261" i="6"/>
  <c r="J261" i="6"/>
  <c r="I261" i="6"/>
  <c r="H261" i="6"/>
  <c r="G261" i="6"/>
  <c r="F261" i="6"/>
  <c r="E261" i="6"/>
  <c r="D261" i="6"/>
  <c r="C261" i="6"/>
  <c r="B261" i="6"/>
  <c r="R260" i="6"/>
  <c r="Q260" i="6"/>
  <c r="P260" i="6"/>
  <c r="O260" i="6"/>
  <c r="N260" i="6"/>
  <c r="K260" i="6"/>
  <c r="J260" i="6"/>
  <c r="I260" i="6"/>
  <c r="H260" i="6"/>
  <c r="G260" i="6"/>
  <c r="F260" i="6"/>
  <c r="E260" i="6"/>
  <c r="D260" i="6"/>
  <c r="C260" i="6"/>
  <c r="B260" i="6"/>
  <c r="R259" i="6"/>
  <c r="Q259" i="6"/>
  <c r="P259" i="6"/>
  <c r="O259" i="6"/>
  <c r="N259" i="6"/>
  <c r="K259" i="6"/>
  <c r="J259" i="6"/>
  <c r="I259" i="6"/>
  <c r="H259" i="6"/>
  <c r="G259" i="6"/>
  <c r="F259" i="6"/>
  <c r="E259" i="6"/>
  <c r="D259" i="6"/>
  <c r="C259" i="6"/>
  <c r="B259" i="6"/>
  <c r="R258" i="6"/>
  <c r="Q258" i="6"/>
  <c r="P258" i="6"/>
  <c r="O258" i="6"/>
  <c r="N258" i="6"/>
  <c r="K258" i="6"/>
  <c r="J258" i="6"/>
  <c r="I258" i="6"/>
  <c r="H258" i="6"/>
  <c r="G258" i="6"/>
  <c r="F258" i="6"/>
  <c r="E258" i="6"/>
  <c r="D258" i="6"/>
  <c r="C258" i="6"/>
  <c r="B258" i="6"/>
  <c r="R257" i="6"/>
  <c r="Q257" i="6"/>
  <c r="P257" i="6"/>
  <c r="O257" i="6"/>
  <c r="N257" i="6"/>
  <c r="K257" i="6"/>
  <c r="J257" i="6"/>
  <c r="I257" i="6"/>
  <c r="H257" i="6"/>
  <c r="G257" i="6"/>
  <c r="F257" i="6"/>
  <c r="E257" i="6"/>
  <c r="D257" i="6"/>
  <c r="C257" i="6"/>
  <c r="B257" i="6"/>
  <c r="R256" i="6"/>
  <c r="Q256" i="6"/>
  <c r="P256" i="6"/>
  <c r="O256" i="6"/>
  <c r="N256" i="6"/>
  <c r="K256" i="6"/>
  <c r="J256" i="6"/>
  <c r="I256" i="6"/>
  <c r="H256" i="6"/>
  <c r="G256" i="6"/>
  <c r="F256" i="6"/>
  <c r="E256" i="6"/>
  <c r="D256" i="6"/>
  <c r="C256" i="6"/>
  <c r="B256" i="6"/>
  <c r="R255" i="6"/>
  <c r="Q255" i="6"/>
  <c r="P255" i="6"/>
  <c r="O255" i="6"/>
  <c r="N255" i="6"/>
  <c r="K255" i="6"/>
  <c r="J255" i="6"/>
  <c r="I255" i="6"/>
  <c r="H255" i="6"/>
  <c r="G255" i="6"/>
  <c r="F255" i="6"/>
  <c r="E255" i="6"/>
  <c r="D255" i="6"/>
  <c r="C255" i="6"/>
  <c r="B255" i="6"/>
  <c r="R254" i="6"/>
  <c r="Q254" i="6"/>
  <c r="P254" i="6"/>
  <c r="O254" i="6"/>
  <c r="N254" i="6"/>
  <c r="K254" i="6"/>
  <c r="J254" i="6"/>
  <c r="I254" i="6"/>
  <c r="H254" i="6"/>
  <c r="G254" i="6"/>
  <c r="F254" i="6"/>
  <c r="E254" i="6"/>
  <c r="D254" i="6"/>
  <c r="C254" i="6"/>
  <c r="B254" i="6"/>
  <c r="R253" i="6"/>
  <c r="Q253" i="6"/>
  <c r="P253" i="6"/>
  <c r="O253" i="6"/>
  <c r="N253" i="6"/>
  <c r="K253" i="6"/>
  <c r="J253" i="6"/>
  <c r="I253" i="6"/>
  <c r="H253" i="6"/>
  <c r="G253" i="6"/>
  <c r="F253" i="6"/>
  <c r="E253" i="6"/>
  <c r="D253" i="6"/>
  <c r="C253" i="6"/>
  <c r="B253" i="6"/>
  <c r="R252" i="6"/>
  <c r="Q252" i="6"/>
  <c r="P252" i="6"/>
  <c r="O252" i="6"/>
  <c r="N252" i="6"/>
  <c r="K252" i="6"/>
  <c r="J252" i="6"/>
  <c r="I252" i="6"/>
  <c r="H252" i="6"/>
  <c r="G252" i="6"/>
  <c r="F252" i="6"/>
  <c r="E252" i="6"/>
  <c r="D252" i="6"/>
  <c r="C252" i="6"/>
  <c r="B252" i="6"/>
  <c r="R251" i="6"/>
  <c r="Q251" i="6"/>
  <c r="P251" i="6"/>
  <c r="O251" i="6"/>
  <c r="N251" i="6"/>
  <c r="K251" i="6"/>
  <c r="J251" i="6"/>
  <c r="I251" i="6"/>
  <c r="H251" i="6"/>
  <c r="G251" i="6"/>
  <c r="F251" i="6"/>
  <c r="E251" i="6"/>
  <c r="D251" i="6"/>
  <c r="C251" i="6"/>
  <c r="B251" i="6"/>
  <c r="R250" i="6"/>
  <c r="Q250" i="6"/>
  <c r="P250" i="6"/>
  <c r="O250" i="6"/>
  <c r="N250" i="6"/>
  <c r="K250" i="6"/>
  <c r="J250" i="6"/>
  <c r="I250" i="6"/>
  <c r="H250" i="6"/>
  <c r="G250" i="6"/>
  <c r="F250" i="6"/>
  <c r="E250" i="6"/>
  <c r="D250" i="6"/>
  <c r="C250" i="6"/>
  <c r="B250" i="6"/>
  <c r="R249" i="6"/>
  <c r="Q249" i="6"/>
  <c r="P249" i="6"/>
  <c r="O249" i="6"/>
  <c r="N249" i="6"/>
  <c r="K249" i="6"/>
  <c r="J249" i="6"/>
  <c r="I249" i="6"/>
  <c r="H249" i="6"/>
  <c r="G249" i="6"/>
  <c r="F249" i="6"/>
  <c r="E249" i="6"/>
  <c r="D249" i="6"/>
  <c r="C249" i="6"/>
  <c r="B249" i="6"/>
  <c r="R248" i="6"/>
  <c r="Q248" i="6"/>
  <c r="P248" i="6"/>
  <c r="O248" i="6"/>
  <c r="N248" i="6"/>
  <c r="K248" i="6"/>
  <c r="J248" i="6"/>
  <c r="I248" i="6"/>
  <c r="H248" i="6"/>
  <c r="G248" i="6"/>
  <c r="F248" i="6"/>
  <c r="E248" i="6"/>
  <c r="D248" i="6"/>
  <c r="C248" i="6"/>
  <c r="B248" i="6"/>
  <c r="R247" i="6"/>
  <c r="Q247" i="6"/>
  <c r="P247" i="6"/>
  <c r="O247" i="6"/>
  <c r="N247" i="6"/>
  <c r="K247" i="6"/>
  <c r="J247" i="6"/>
  <c r="I247" i="6"/>
  <c r="H247" i="6"/>
  <c r="G247" i="6"/>
  <c r="F247" i="6"/>
  <c r="E247" i="6"/>
  <c r="D247" i="6"/>
  <c r="C247" i="6"/>
  <c r="B247" i="6"/>
  <c r="R246" i="6"/>
  <c r="Q246" i="6"/>
  <c r="P246" i="6"/>
  <c r="O246" i="6"/>
  <c r="N246" i="6"/>
  <c r="K246" i="6"/>
  <c r="J246" i="6"/>
  <c r="I246" i="6"/>
  <c r="H246" i="6"/>
  <c r="G246" i="6"/>
  <c r="F246" i="6"/>
  <c r="E246" i="6"/>
  <c r="D246" i="6"/>
  <c r="C246" i="6"/>
  <c r="B246" i="6"/>
  <c r="R245" i="6"/>
  <c r="Q245" i="6"/>
  <c r="P245" i="6"/>
  <c r="O245" i="6"/>
  <c r="N245" i="6"/>
  <c r="K245" i="6"/>
  <c r="J245" i="6"/>
  <c r="I245" i="6"/>
  <c r="H245" i="6"/>
  <c r="G245" i="6"/>
  <c r="F245" i="6"/>
  <c r="E245" i="6"/>
  <c r="D245" i="6"/>
  <c r="C245" i="6"/>
  <c r="B245" i="6"/>
  <c r="R244" i="6"/>
  <c r="Q244" i="6"/>
  <c r="P244" i="6"/>
  <c r="O244" i="6"/>
  <c r="N244" i="6"/>
  <c r="K244" i="6"/>
  <c r="J244" i="6"/>
  <c r="I244" i="6"/>
  <c r="H244" i="6"/>
  <c r="G244" i="6"/>
  <c r="F244" i="6"/>
  <c r="E244" i="6"/>
  <c r="D244" i="6"/>
  <c r="C244" i="6"/>
  <c r="B244" i="6"/>
  <c r="R243" i="6"/>
  <c r="Q243" i="6"/>
  <c r="P243" i="6"/>
  <c r="O243" i="6"/>
  <c r="N243" i="6"/>
  <c r="K243" i="6"/>
  <c r="J243" i="6"/>
  <c r="I243" i="6"/>
  <c r="H243" i="6"/>
  <c r="G243" i="6"/>
  <c r="F243" i="6"/>
  <c r="E243" i="6"/>
  <c r="D243" i="6"/>
  <c r="C243" i="6"/>
  <c r="B243" i="6"/>
  <c r="R242" i="6"/>
  <c r="Q242" i="6"/>
  <c r="P242" i="6"/>
  <c r="O242" i="6"/>
  <c r="N242" i="6"/>
  <c r="K242" i="6"/>
  <c r="J242" i="6"/>
  <c r="I242" i="6"/>
  <c r="H242" i="6"/>
  <c r="G242" i="6"/>
  <c r="F242" i="6"/>
  <c r="E242" i="6"/>
  <c r="D242" i="6"/>
  <c r="C242" i="6"/>
  <c r="B242" i="6"/>
  <c r="R241" i="6"/>
  <c r="Q241" i="6"/>
  <c r="P241" i="6"/>
  <c r="O241" i="6"/>
  <c r="N241" i="6"/>
  <c r="K241" i="6"/>
  <c r="J241" i="6"/>
  <c r="I241" i="6"/>
  <c r="H241" i="6"/>
  <c r="G241" i="6"/>
  <c r="F241" i="6"/>
  <c r="E241" i="6"/>
  <c r="D241" i="6"/>
  <c r="C241" i="6"/>
  <c r="B241" i="6"/>
  <c r="R240" i="6"/>
  <c r="Q240" i="6"/>
  <c r="P240" i="6"/>
  <c r="O240" i="6"/>
  <c r="N240" i="6"/>
  <c r="K240" i="6"/>
  <c r="J240" i="6"/>
  <c r="I240" i="6"/>
  <c r="H240" i="6"/>
  <c r="G240" i="6"/>
  <c r="F240" i="6"/>
  <c r="E240" i="6"/>
  <c r="D240" i="6"/>
  <c r="C240" i="6"/>
  <c r="B240" i="6"/>
  <c r="R239" i="6"/>
  <c r="Q239" i="6"/>
  <c r="P239" i="6"/>
  <c r="O239" i="6"/>
  <c r="N239" i="6"/>
  <c r="K239" i="6"/>
  <c r="J239" i="6"/>
  <c r="I239" i="6"/>
  <c r="H239" i="6"/>
  <c r="G239" i="6"/>
  <c r="F239" i="6"/>
  <c r="E239" i="6"/>
  <c r="D239" i="6"/>
  <c r="C239" i="6"/>
  <c r="B239" i="6"/>
  <c r="R238" i="6"/>
  <c r="Q238" i="6"/>
  <c r="P238" i="6"/>
  <c r="O238" i="6"/>
  <c r="N238" i="6"/>
  <c r="K238" i="6"/>
  <c r="J238" i="6"/>
  <c r="I238" i="6"/>
  <c r="H238" i="6"/>
  <c r="G238" i="6"/>
  <c r="F238" i="6"/>
  <c r="E238" i="6"/>
  <c r="D238" i="6"/>
  <c r="C238" i="6"/>
  <c r="B238" i="6"/>
  <c r="R237" i="6"/>
  <c r="Q237" i="6"/>
  <c r="P237" i="6"/>
  <c r="O237" i="6"/>
  <c r="N237" i="6"/>
  <c r="K237" i="6"/>
  <c r="J237" i="6"/>
  <c r="I237" i="6"/>
  <c r="H237" i="6"/>
  <c r="G237" i="6"/>
  <c r="F237" i="6"/>
  <c r="E237" i="6"/>
  <c r="D237" i="6"/>
  <c r="C237" i="6"/>
  <c r="B237" i="6"/>
  <c r="R236" i="6"/>
  <c r="Q236" i="6"/>
  <c r="P236" i="6"/>
  <c r="O236" i="6"/>
  <c r="N236" i="6"/>
  <c r="K236" i="6"/>
  <c r="J236" i="6"/>
  <c r="I236" i="6"/>
  <c r="H236" i="6"/>
  <c r="G236" i="6"/>
  <c r="F236" i="6"/>
  <c r="E236" i="6"/>
  <c r="D236" i="6"/>
  <c r="C236" i="6"/>
  <c r="B236" i="6"/>
  <c r="R235" i="6"/>
  <c r="Q235" i="6"/>
  <c r="P235" i="6"/>
  <c r="O235" i="6"/>
  <c r="N235" i="6"/>
  <c r="K235" i="6"/>
  <c r="J235" i="6"/>
  <c r="I235" i="6"/>
  <c r="H235" i="6"/>
  <c r="G235" i="6"/>
  <c r="F235" i="6"/>
  <c r="E235" i="6"/>
  <c r="D235" i="6"/>
  <c r="C235" i="6"/>
  <c r="B235" i="6"/>
  <c r="R234" i="6"/>
  <c r="Q234" i="6"/>
  <c r="P234" i="6"/>
  <c r="O234" i="6"/>
  <c r="N234" i="6"/>
  <c r="K234" i="6"/>
  <c r="J234" i="6"/>
  <c r="I234" i="6"/>
  <c r="H234" i="6"/>
  <c r="G234" i="6"/>
  <c r="F234" i="6"/>
  <c r="E234" i="6"/>
  <c r="D234" i="6"/>
  <c r="C234" i="6"/>
  <c r="B234" i="6"/>
  <c r="R233" i="6"/>
  <c r="Q233" i="6"/>
  <c r="P233" i="6"/>
  <c r="O233" i="6"/>
  <c r="N233" i="6"/>
  <c r="K233" i="6"/>
  <c r="J233" i="6"/>
  <c r="I233" i="6"/>
  <c r="H233" i="6"/>
  <c r="G233" i="6"/>
  <c r="F233" i="6"/>
  <c r="E233" i="6"/>
  <c r="D233" i="6"/>
  <c r="C233" i="6"/>
  <c r="B233" i="6"/>
  <c r="R232" i="6"/>
  <c r="Q232" i="6"/>
  <c r="P232" i="6"/>
  <c r="O232" i="6"/>
  <c r="N232" i="6"/>
  <c r="K232" i="6"/>
  <c r="J232" i="6"/>
  <c r="I232" i="6"/>
  <c r="H232" i="6"/>
  <c r="G232" i="6"/>
  <c r="F232" i="6"/>
  <c r="E232" i="6"/>
  <c r="D232" i="6"/>
  <c r="C232" i="6"/>
  <c r="B232" i="6"/>
  <c r="R231" i="6"/>
  <c r="Q231" i="6"/>
  <c r="P231" i="6"/>
  <c r="O231" i="6"/>
  <c r="N231" i="6"/>
  <c r="K231" i="6"/>
  <c r="J231" i="6"/>
  <c r="I231" i="6"/>
  <c r="H231" i="6"/>
  <c r="G231" i="6"/>
  <c r="F231" i="6"/>
  <c r="E231" i="6"/>
  <c r="D231" i="6"/>
  <c r="C231" i="6"/>
  <c r="B231" i="6"/>
  <c r="R230" i="6"/>
  <c r="Q230" i="6"/>
  <c r="P230" i="6"/>
  <c r="O230" i="6"/>
  <c r="N230" i="6"/>
  <c r="K230" i="6"/>
  <c r="J230" i="6"/>
  <c r="I230" i="6"/>
  <c r="H230" i="6"/>
  <c r="G230" i="6"/>
  <c r="F230" i="6"/>
  <c r="E230" i="6"/>
  <c r="D230" i="6"/>
  <c r="C230" i="6"/>
  <c r="B230" i="6"/>
  <c r="R229" i="6"/>
  <c r="Q229" i="6"/>
  <c r="P229" i="6"/>
  <c r="O229" i="6"/>
  <c r="N229" i="6"/>
  <c r="K229" i="6"/>
  <c r="J229" i="6"/>
  <c r="I229" i="6"/>
  <c r="H229" i="6"/>
  <c r="G229" i="6"/>
  <c r="F229" i="6"/>
  <c r="E229" i="6"/>
  <c r="D229" i="6"/>
  <c r="C229" i="6"/>
  <c r="B229" i="6"/>
  <c r="R228" i="6"/>
  <c r="Q228" i="6"/>
  <c r="P228" i="6"/>
  <c r="O228" i="6"/>
  <c r="N228" i="6"/>
  <c r="K228" i="6"/>
  <c r="J228" i="6"/>
  <c r="I228" i="6"/>
  <c r="H228" i="6"/>
  <c r="G228" i="6"/>
  <c r="F228" i="6"/>
  <c r="E228" i="6"/>
  <c r="D228" i="6"/>
  <c r="C228" i="6"/>
  <c r="B228" i="6"/>
  <c r="R227" i="6"/>
  <c r="Q227" i="6"/>
  <c r="P227" i="6"/>
  <c r="O227" i="6"/>
  <c r="N227" i="6"/>
  <c r="K227" i="6"/>
  <c r="J227" i="6"/>
  <c r="I227" i="6"/>
  <c r="H227" i="6"/>
  <c r="G227" i="6"/>
  <c r="F227" i="6"/>
  <c r="E227" i="6"/>
  <c r="D227" i="6"/>
  <c r="C227" i="6"/>
  <c r="B227" i="6"/>
  <c r="R226" i="6"/>
  <c r="Q226" i="6"/>
  <c r="P226" i="6"/>
  <c r="O226" i="6"/>
  <c r="N226" i="6"/>
  <c r="K226" i="6"/>
  <c r="J226" i="6"/>
  <c r="I226" i="6"/>
  <c r="H226" i="6"/>
  <c r="G226" i="6"/>
  <c r="F226" i="6"/>
  <c r="E226" i="6"/>
  <c r="D226" i="6"/>
  <c r="C226" i="6"/>
  <c r="B226" i="6"/>
  <c r="R225" i="6"/>
  <c r="Q225" i="6"/>
  <c r="P225" i="6"/>
  <c r="O225" i="6"/>
  <c r="N225" i="6"/>
  <c r="K225" i="6"/>
  <c r="J225" i="6"/>
  <c r="I225" i="6"/>
  <c r="H225" i="6"/>
  <c r="G225" i="6"/>
  <c r="F225" i="6"/>
  <c r="E225" i="6"/>
  <c r="D225" i="6"/>
  <c r="C225" i="6"/>
  <c r="B225" i="6"/>
  <c r="R224" i="6"/>
  <c r="Q224" i="6"/>
  <c r="P224" i="6"/>
  <c r="O224" i="6"/>
  <c r="N224" i="6"/>
  <c r="K224" i="6"/>
  <c r="J224" i="6"/>
  <c r="I224" i="6"/>
  <c r="H224" i="6"/>
  <c r="G224" i="6"/>
  <c r="F224" i="6"/>
  <c r="E224" i="6"/>
  <c r="D224" i="6"/>
  <c r="C224" i="6"/>
  <c r="B224" i="6"/>
  <c r="R223" i="6"/>
  <c r="Q223" i="6"/>
  <c r="P223" i="6"/>
  <c r="O223" i="6"/>
  <c r="N223" i="6"/>
  <c r="K223" i="6"/>
  <c r="J223" i="6"/>
  <c r="I223" i="6"/>
  <c r="H223" i="6"/>
  <c r="G223" i="6"/>
  <c r="F223" i="6"/>
  <c r="E223" i="6"/>
  <c r="D223" i="6"/>
  <c r="C223" i="6"/>
  <c r="B223" i="6"/>
  <c r="R222" i="6"/>
  <c r="Q222" i="6"/>
  <c r="P222" i="6"/>
  <c r="O222" i="6"/>
  <c r="N222" i="6"/>
  <c r="K222" i="6"/>
  <c r="J222" i="6"/>
  <c r="I222" i="6"/>
  <c r="H222" i="6"/>
  <c r="G222" i="6"/>
  <c r="F222" i="6"/>
  <c r="E222" i="6"/>
  <c r="D222" i="6"/>
  <c r="C222" i="6"/>
  <c r="B222" i="6"/>
  <c r="R221" i="6"/>
  <c r="Q221" i="6"/>
  <c r="P221" i="6"/>
  <c r="O221" i="6"/>
  <c r="N221" i="6"/>
  <c r="K221" i="6"/>
  <c r="J221" i="6"/>
  <c r="I221" i="6"/>
  <c r="H221" i="6"/>
  <c r="G221" i="6"/>
  <c r="F221" i="6"/>
  <c r="E221" i="6"/>
  <c r="D221" i="6"/>
  <c r="C221" i="6"/>
  <c r="B221" i="6"/>
  <c r="R220" i="6"/>
  <c r="Q220" i="6"/>
  <c r="P220" i="6"/>
  <c r="O220" i="6"/>
  <c r="N220" i="6"/>
  <c r="K220" i="6"/>
  <c r="J220" i="6"/>
  <c r="I220" i="6"/>
  <c r="H220" i="6"/>
  <c r="G220" i="6"/>
  <c r="F220" i="6"/>
  <c r="E220" i="6"/>
  <c r="D220" i="6"/>
  <c r="C220" i="6"/>
  <c r="B220" i="6"/>
  <c r="R219" i="6"/>
  <c r="Q219" i="6"/>
  <c r="P219" i="6"/>
  <c r="O219" i="6"/>
  <c r="N219" i="6"/>
  <c r="K219" i="6"/>
  <c r="J219" i="6"/>
  <c r="I219" i="6"/>
  <c r="H219" i="6"/>
  <c r="G219" i="6"/>
  <c r="F219" i="6"/>
  <c r="E219" i="6"/>
  <c r="D219" i="6"/>
  <c r="C219" i="6"/>
  <c r="B219" i="6"/>
  <c r="R218" i="6"/>
  <c r="Q218" i="6"/>
  <c r="P218" i="6"/>
  <c r="O218" i="6"/>
  <c r="N218" i="6"/>
  <c r="K218" i="6"/>
  <c r="J218" i="6"/>
  <c r="I218" i="6"/>
  <c r="H218" i="6"/>
  <c r="G218" i="6"/>
  <c r="F218" i="6"/>
  <c r="E218" i="6"/>
  <c r="D218" i="6"/>
  <c r="C218" i="6"/>
  <c r="B218" i="6"/>
  <c r="R217" i="6"/>
  <c r="Q217" i="6"/>
  <c r="P217" i="6"/>
  <c r="O217" i="6"/>
  <c r="N217" i="6"/>
  <c r="K217" i="6"/>
  <c r="J217" i="6"/>
  <c r="I217" i="6"/>
  <c r="H217" i="6"/>
  <c r="G217" i="6"/>
  <c r="F217" i="6"/>
  <c r="E217" i="6"/>
  <c r="D217" i="6"/>
  <c r="C217" i="6"/>
  <c r="B217" i="6"/>
  <c r="R216" i="6"/>
  <c r="Q216" i="6"/>
  <c r="P216" i="6"/>
  <c r="O216" i="6"/>
  <c r="N216" i="6"/>
  <c r="K216" i="6"/>
  <c r="J216" i="6"/>
  <c r="I216" i="6"/>
  <c r="H216" i="6"/>
  <c r="G216" i="6"/>
  <c r="F216" i="6"/>
  <c r="E216" i="6"/>
  <c r="D216" i="6"/>
  <c r="C216" i="6"/>
  <c r="B216" i="6"/>
  <c r="R215" i="6"/>
  <c r="Q215" i="6"/>
  <c r="P215" i="6"/>
  <c r="O215" i="6"/>
  <c r="N215" i="6"/>
  <c r="K215" i="6"/>
  <c r="J215" i="6"/>
  <c r="I215" i="6"/>
  <c r="H215" i="6"/>
  <c r="G215" i="6"/>
  <c r="F215" i="6"/>
  <c r="E215" i="6"/>
  <c r="D215" i="6"/>
  <c r="C215" i="6"/>
  <c r="B215" i="6"/>
  <c r="R214" i="6"/>
  <c r="Q214" i="6"/>
  <c r="P214" i="6"/>
  <c r="O214" i="6"/>
  <c r="N214" i="6"/>
  <c r="K214" i="6"/>
  <c r="J214" i="6"/>
  <c r="I214" i="6"/>
  <c r="H214" i="6"/>
  <c r="G214" i="6"/>
  <c r="F214" i="6"/>
  <c r="E214" i="6"/>
  <c r="D214" i="6"/>
  <c r="C214" i="6"/>
  <c r="B214" i="6"/>
  <c r="R213" i="6"/>
  <c r="Q213" i="6"/>
  <c r="P213" i="6"/>
  <c r="O213" i="6"/>
  <c r="N213" i="6"/>
  <c r="K213" i="6"/>
  <c r="J213" i="6"/>
  <c r="I213" i="6"/>
  <c r="H213" i="6"/>
  <c r="G213" i="6"/>
  <c r="F213" i="6"/>
  <c r="E213" i="6"/>
  <c r="D213" i="6"/>
  <c r="C213" i="6"/>
  <c r="B213" i="6"/>
  <c r="R212" i="6"/>
  <c r="Q212" i="6"/>
  <c r="P212" i="6"/>
  <c r="O212" i="6"/>
  <c r="N212" i="6"/>
  <c r="K212" i="6"/>
  <c r="J212" i="6"/>
  <c r="I212" i="6"/>
  <c r="H212" i="6"/>
  <c r="G212" i="6"/>
  <c r="F212" i="6"/>
  <c r="E212" i="6"/>
  <c r="D212" i="6"/>
  <c r="C212" i="6"/>
  <c r="B212" i="6"/>
  <c r="R211" i="6"/>
  <c r="Q211" i="6"/>
  <c r="P211" i="6"/>
  <c r="O211" i="6"/>
  <c r="N211" i="6"/>
  <c r="K211" i="6"/>
  <c r="J211" i="6"/>
  <c r="I211" i="6"/>
  <c r="H211" i="6"/>
  <c r="G211" i="6"/>
  <c r="F211" i="6"/>
  <c r="E211" i="6"/>
  <c r="D211" i="6"/>
  <c r="C211" i="6"/>
  <c r="B211" i="6"/>
  <c r="R210" i="6"/>
  <c r="Q210" i="6"/>
  <c r="P210" i="6"/>
  <c r="O210" i="6"/>
  <c r="N210" i="6"/>
  <c r="K210" i="6"/>
  <c r="J210" i="6"/>
  <c r="I210" i="6"/>
  <c r="H210" i="6"/>
  <c r="G210" i="6"/>
  <c r="F210" i="6"/>
  <c r="E210" i="6"/>
  <c r="D210" i="6"/>
  <c r="C210" i="6"/>
  <c r="B210" i="6"/>
  <c r="R209" i="6"/>
  <c r="Q209" i="6"/>
  <c r="P209" i="6"/>
  <c r="O209" i="6"/>
  <c r="N209" i="6"/>
  <c r="K209" i="6"/>
  <c r="J209" i="6"/>
  <c r="I209" i="6"/>
  <c r="H209" i="6"/>
  <c r="G209" i="6"/>
  <c r="F209" i="6"/>
  <c r="E209" i="6"/>
  <c r="D209" i="6"/>
  <c r="C209" i="6"/>
  <c r="B209" i="6"/>
  <c r="R208" i="6"/>
  <c r="Q208" i="6"/>
  <c r="P208" i="6"/>
  <c r="O208" i="6"/>
  <c r="N208" i="6"/>
  <c r="K208" i="6"/>
  <c r="J208" i="6"/>
  <c r="I208" i="6"/>
  <c r="H208" i="6"/>
  <c r="G208" i="6"/>
  <c r="F208" i="6"/>
  <c r="E208" i="6"/>
  <c r="D208" i="6"/>
  <c r="C208" i="6"/>
  <c r="B208" i="6"/>
  <c r="R207" i="6"/>
  <c r="Q207" i="6"/>
  <c r="P207" i="6"/>
  <c r="O207" i="6"/>
  <c r="N207" i="6"/>
  <c r="K207" i="6"/>
  <c r="J207" i="6"/>
  <c r="I207" i="6"/>
  <c r="H207" i="6"/>
  <c r="G207" i="6"/>
  <c r="F207" i="6"/>
  <c r="E207" i="6"/>
  <c r="D207" i="6"/>
  <c r="C207" i="6"/>
  <c r="B207" i="6"/>
  <c r="R206" i="6"/>
  <c r="Q206" i="6"/>
  <c r="P206" i="6"/>
  <c r="O206" i="6"/>
  <c r="N206" i="6"/>
  <c r="K206" i="6"/>
  <c r="J206" i="6"/>
  <c r="I206" i="6"/>
  <c r="H206" i="6"/>
  <c r="G206" i="6"/>
  <c r="F206" i="6"/>
  <c r="E206" i="6"/>
  <c r="D206" i="6"/>
  <c r="C206" i="6"/>
  <c r="B206" i="6"/>
  <c r="R205" i="6"/>
  <c r="Q205" i="6"/>
  <c r="P205" i="6"/>
  <c r="O205" i="6"/>
  <c r="N205" i="6"/>
  <c r="K205" i="6"/>
  <c r="J205" i="6"/>
  <c r="I205" i="6"/>
  <c r="H205" i="6"/>
  <c r="G205" i="6"/>
  <c r="F205" i="6"/>
  <c r="E205" i="6"/>
  <c r="D205" i="6"/>
  <c r="C205" i="6"/>
  <c r="B205" i="6"/>
  <c r="R204" i="6"/>
  <c r="Q204" i="6"/>
  <c r="P204" i="6"/>
  <c r="O204" i="6"/>
  <c r="N204" i="6"/>
  <c r="K204" i="6"/>
  <c r="J204" i="6"/>
  <c r="I204" i="6"/>
  <c r="H204" i="6"/>
  <c r="G204" i="6"/>
  <c r="F204" i="6"/>
  <c r="E204" i="6"/>
  <c r="D204" i="6"/>
  <c r="C204" i="6"/>
  <c r="B204" i="6"/>
  <c r="R203" i="6"/>
  <c r="Q203" i="6"/>
  <c r="P203" i="6"/>
  <c r="O203" i="6"/>
  <c r="N203" i="6"/>
  <c r="K203" i="6"/>
  <c r="J203" i="6"/>
  <c r="I203" i="6"/>
  <c r="H203" i="6"/>
  <c r="G203" i="6"/>
  <c r="F203" i="6"/>
  <c r="E203" i="6"/>
  <c r="D203" i="6"/>
  <c r="C203" i="6"/>
  <c r="B203" i="6"/>
  <c r="R202" i="6"/>
  <c r="Q202" i="6"/>
  <c r="P202" i="6"/>
  <c r="O202" i="6"/>
  <c r="N202" i="6"/>
  <c r="K202" i="6"/>
  <c r="J202" i="6"/>
  <c r="I202" i="6"/>
  <c r="H202" i="6"/>
  <c r="G202" i="6"/>
  <c r="F202" i="6"/>
  <c r="E202" i="6"/>
  <c r="D202" i="6"/>
  <c r="C202" i="6"/>
  <c r="B202" i="6"/>
  <c r="R201" i="6"/>
  <c r="Q201" i="6"/>
  <c r="P201" i="6"/>
  <c r="O201" i="6"/>
  <c r="N201" i="6"/>
  <c r="K201" i="6"/>
  <c r="J201" i="6"/>
  <c r="I201" i="6"/>
  <c r="H201" i="6"/>
  <c r="G201" i="6"/>
  <c r="F201" i="6"/>
  <c r="E201" i="6"/>
  <c r="D201" i="6"/>
  <c r="C201" i="6"/>
  <c r="B201" i="6"/>
  <c r="R200" i="6"/>
  <c r="Q200" i="6"/>
  <c r="P200" i="6"/>
  <c r="O200" i="6"/>
  <c r="N200" i="6"/>
  <c r="K200" i="6"/>
  <c r="J200" i="6"/>
  <c r="I200" i="6"/>
  <c r="H200" i="6"/>
  <c r="G200" i="6"/>
  <c r="F200" i="6"/>
  <c r="E200" i="6"/>
  <c r="D200" i="6"/>
  <c r="C200" i="6"/>
  <c r="B200" i="6"/>
  <c r="R199" i="6"/>
  <c r="Q199" i="6"/>
  <c r="P199" i="6"/>
  <c r="O199" i="6"/>
  <c r="N199" i="6"/>
  <c r="K199" i="6"/>
  <c r="J199" i="6"/>
  <c r="I199" i="6"/>
  <c r="H199" i="6"/>
  <c r="G199" i="6"/>
  <c r="F199" i="6"/>
  <c r="E199" i="6"/>
  <c r="D199" i="6"/>
  <c r="C199" i="6"/>
  <c r="B199" i="6"/>
  <c r="R198" i="6"/>
  <c r="Q198" i="6"/>
  <c r="P198" i="6"/>
  <c r="O198" i="6"/>
  <c r="N198" i="6"/>
  <c r="K198" i="6"/>
  <c r="J198" i="6"/>
  <c r="I198" i="6"/>
  <c r="H198" i="6"/>
  <c r="G198" i="6"/>
  <c r="F198" i="6"/>
  <c r="E198" i="6"/>
  <c r="D198" i="6"/>
  <c r="C198" i="6"/>
  <c r="B198" i="6"/>
  <c r="R197" i="6"/>
  <c r="Q197" i="6"/>
  <c r="P197" i="6"/>
  <c r="O197" i="6"/>
  <c r="N197" i="6"/>
  <c r="K197" i="6"/>
  <c r="J197" i="6"/>
  <c r="I197" i="6"/>
  <c r="H197" i="6"/>
  <c r="G197" i="6"/>
  <c r="F197" i="6"/>
  <c r="E197" i="6"/>
  <c r="D197" i="6"/>
  <c r="C197" i="6"/>
  <c r="B197" i="6"/>
  <c r="R196" i="6"/>
  <c r="Q196" i="6"/>
  <c r="P196" i="6"/>
  <c r="O196" i="6"/>
  <c r="N196" i="6"/>
  <c r="K196" i="6"/>
  <c r="J196" i="6"/>
  <c r="I196" i="6"/>
  <c r="H196" i="6"/>
  <c r="G196" i="6"/>
  <c r="F196" i="6"/>
  <c r="E196" i="6"/>
  <c r="D196" i="6"/>
  <c r="C196" i="6"/>
  <c r="B196" i="6"/>
  <c r="R195" i="6"/>
  <c r="Q195" i="6"/>
  <c r="P195" i="6"/>
  <c r="O195" i="6"/>
  <c r="N195" i="6"/>
  <c r="K195" i="6"/>
  <c r="J195" i="6"/>
  <c r="I195" i="6"/>
  <c r="H195" i="6"/>
  <c r="G195" i="6"/>
  <c r="F195" i="6"/>
  <c r="E195" i="6"/>
  <c r="D195" i="6"/>
  <c r="C195" i="6"/>
  <c r="B195" i="6"/>
  <c r="R194" i="6"/>
  <c r="Q194" i="6"/>
  <c r="P194" i="6"/>
  <c r="O194" i="6"/>
  <c r="N194" i="6"/>
  <c r="K194" i="6"/>
  <c r="J194" i="6"/>
  <c r="I194" i="6"/>
  <c r="H194" i="6"/>
  <c r="G194" i="6"/>
  <c r="F194" i="6"/>
  <c r="E194" i="6"/>
  <c r="D194" i="6"/>
  <c r="C194" i="6"/>
  <c r="B194" i="6"/>
  <c r="R193" i="6"/>
  <c r="Q193" i="6"/>
  <c r="P193" i="6"/>
  <c r="O193" i="6"/>
  <c r="N193" i="6"/>
  <c r="K193" i="6"/>
  <c r="J193" i="6"/>
  <c r="I193" i="6"/>
  <c r="H193" i="6"/>
  <c r="G193" i="6"/>
  <c r="F193" i="6"/>
  <c r="E193" i="6"/>
  <c r="D193" i="6"/>
  <c r="C193" i="6"/>
  <c r="B193" i="6"/>
  <c r="R192" i="6"/>
  <c r="Q192" i="6"/>
  <c r="P192" i="6"/>
  <c r="O192" i="6"/>
  <c r="N192" i="6"/>
  <c r="K192" i="6"/>
  <c r="J192" i="6"/>
  <c r="I192" i="6"/>
  <c r="H192" i="6"/>
  <c r="G192" i="6"/>
  <c r="F192" i="6"/>
  <c r="E192" i="6"/>
  <c r="D192" i="6"/>
  <c r="C192" i="6"/>
  <c r="B192" i="6"/>
  <c r="R191" i="6"/>
  <c r="Q191" i="6"/>
  <c r="P191" i="6"/>
  <c r="O191" i="6"/>
  <c r="N191" i="6"/>
  <c r="K191" i="6"/>
  <c r="J191" i="6"/>
  <c r="I191" i="6"/>
  <c r="H191" i="6"/>
  <c r="G191" i="6"/>
  <c r="F191" i="6"/>
  <c r="E191" i="6"/>
  <c r="D191" i="6"/>
  <c r="C191" i="6"/>
  <c r="B191" i="6"/>
  <c r="R190" i="6"/>
  <c r="Q190" i="6"/>
  <c r="P190" i="6"/>
  <c r="O190" i="6"/>
  <c r="N190" i="6"/>
  <c r="K190" i="6"/>
  <c r="J190" i="6"/>
  <c r="I190" i="6"/>
  <c r="H190" i="6"/>
  <c r="G190" i="6"/>
  <c r="F190" i="6"/>
  <c r="E190" i="6"/>
  <c r="D190" i="6"/>
  <c r="C190" i="6"/>
  <c r="B190" i="6"/>
  <c r="R189" i="6"/>
  <c r="Q189" i="6"/>
  <c r="P189" i="6"/>
  <c r="O189" i="6"/>
  <c r="N189" i="6"/>
  <c r="K189" i="6"/>
  <c r="J189" i="6"/>
  <c r="I189" i="6"/>
  <c r="H189" i="6"/>
  <c r="G189" i="6"/>
  <c r="F189" i="6"/>
  <c r="E189" i="6"/>
  <c r="D189" i="6"/>
  <c r="C189" i="6"/>
  <c r="B189" i="6"/>
  <c r="R188" i="6"/>
  <c r="Q188" i="6"/>
  <c r="P188" i="6"/>
  <c r="O188" i="6"/>
  <c r="N188" i="6"/>
  <c r="K188" i="6"/>
  <c r="J188" i="6"/>
  <c r="I188" i="6"/>
  <c r="H188" i="6"/>
  <c r="G188" i="6"/>
  <c r="F188" i="6"/>
  <c r="E188" i="6"/>
  <c r="D188" i="6"/>
  <c r="C188" i="6"/>
  <c r="B188" i="6"/>
  <c r="R187" i="6"/>
  <c r="Q187" i="6"/>
  <c r="P187" i="6"/>
  <c r="O187" i="6"/>
  <c r="N187" i="6"/>
  <c r="K187" i="6"/>
  <c r="J187" i="6"/>
  <c r="I187" i="6"/>
  <c r="H187" i="6"/>
  <c r="G187" i="6"/>
  <c r="F187" i="6"/>
  <c r="E187" i="6"/>
  <c r="D187" i="6"/>
  <c r="C187" i="6"/>
  <c r="B187" i="6"/>
  <c r="R186" i="6"/>
  <c r="Q186" i="6"/>
  <c r="P186" i="6"/>
  <c r="O186" i="6"/>
  <c r="N186" i="6"/>
  <c r="K186" i="6"/>
  <c r="J186" i="6"/>
  <c r="I186" i="6"/>
  <c r="H186" i="6"/>
  <c r="G186" i="6"/>
  <c r="F186" i="6"/>
  <c r="E186" i="6"/>
  <c r="D186" i="6"/>
  <c r="C186" i="6"/>
  <c r="B186" i="6"/>
  <c r="R185" i="6"/>
  <c r="Q185" i="6"/>
  <c r="P185" i="6"/>
  <c r="O185" i="6"/>
  <c r="N185" i="6"/>
  <c r="K185" i="6"/>
  <c r="J185" i="6"/>
  <c r="I185" i="6"/>
  <c r="H185" i="6"/>
  <c r="G185" i="6"/>
  <c r="F185" i="6"/>
  <c r="E185" i="6"/>
  <c r="D185" i="6"/>
  <c r="C185" i="6"/>
  <c r="B185" i="6"/>
  <c r="R184" i="6"/>
  <c r="Q184" i="6"/>
  <c r="P184" i="6"/>
  <c r="O184" i="6"/>
  <c r="N184" i="6"/>
  <c r="K184" i="6"/>
  <c r="J184" i="6"/>
  <c r="I184" i="6"/>
  <c r="H184" i="6"/>
  <c r="G184" i="6"/>
  <c r="F184" i="6"/>
  <c r="E184" i="6"/>
  <c r="D184" i="6"/>
  <c r="C184" i="6"/>
  <c r="B184" i="6"/>
  <c r="R183" i="6"/>
  <c r="Q183" i="6"/>
  <c r="P183" i="6"/>
  <c r="O183" i="6"/>
  <c r="N183" i="6"/>
  <c r="K183" i="6"/>
  <c r="J183" i="6"/>
  <c r="I183" i="6"/>
  <c r="H183" i="6"/>
  <c r="G183" i="6"/>
  <c r="F183" i="6"/>
  <c r="E183" i="6"/>
  <c r="D183" i="6"/>
  <c r="C183" i="6"/>
  <c r="B183" i="6"/>
  <c r="R182" i="6"/>
  <c r="Q182" i="6"/>
  <c r="P182" i="6"/>
  <c r="O182" i="6"/>
  <c r="N182" i="6"/>
  <c r="K182" i="6"/>
  <c r="J182" i="6"/>
  <c r="I182" i="6"/>
  <c r="H182" i="6"/>
  <c r="G182" i="6"/>
  <c r="F182" i="6"/>
  <c r="E182" i="6"/>
  <c r="D182" i="6"/>
  <c r="C182" i="6"/>
  <c r="B182" i="6"/>
  <c r="R181" i="6"/>
  <c r="Q181" i="6"/>
  <c r="P181" i="6"/>
  <c r="O181" i="6"/>
  <c r="N181" i="6"/>
  <c r="K181" i="6"/>
  <c r="J181" i="6"/>
  <c r="I181" i="6"/>
  <c r="H181" i="6"/>
  <c r="G181" i="6"/>
  <c r="F181" i="6"/>
  <c r="E181" i="6"/>
  <c r="D181" i="6"/>
  <c r="C181" i="6"/>
  <c r="B181" i="6"/>
  <c r="R180" i="6"/>
  <c r="Q180" i="6"/>
  <c r="P180" i="6"/>
  <c r="O180" i="6"/>
  <c r="N180" i="6"/>
  <c r="K180" i="6"/>
  <c r="J180" i="6"/>
  <c r="I180" i="6"/>
  <c r="H180" i="6"/>
  <c r="G180" i="6"/>
  <c r="F180" i="6"/>
  <c r="E180" i="6"/>
  <c r="D180" i="6"/>
  <c r="C180" i="6"/>
  <c r="B180" i="6"/>
  <c r="R179" i="6"/>
  <c r="Q179" i="6"/>
  <c r="P179" i="6"/>
  <c r="O179" i="6"/>
  <c r="N179" i="6"/>
  <c r="K179" i="6"/>
  <c r="J179" i="6"/>
  <c r="I179" i="6"/>
  <c r="H179" i="6"/>
  <c r="G179" i="6"/>
  <c r="F179" i="6"/>
  <c r="E179" i="6"/>
  <c r="D179" i="6"/>
  <c r="C179" i="6"/>
  <c r="B179" i="6"/>
  <c r="R178" i="6"/>
  <c r="Q178" i="6"/>
  <c r="P178" i="6"/>
  <c r="O178" i="6"/>
  <c r="N178" i="6"/>
  <c r="K178" i="6"/>
  <c r="J178" i="6"/>
  <c r="I178" i="6"/>
  <c r="H178" i="6"/>
  <c r="G178" i="6"/>
  <c r="F178" i="6"/>
  <c r="E178" i="6"/>
  <c r="D178" i="6"/>
  <c r="C178" i="6"/>
  <c r="B178" i="6"/>
  <c r="R177" i="6"/>
  <c r="Q177" i="6"/>
  <c r="P177" i="6"/>
  <c r="O177" i="6"/>
  <c r="N177" i="6"/>
  <c r="K177" i="6"/>
  <c r="J177" i="6"/>
  <c r="I177" i="6"/>
  <c r="H177" i="6"/>
  <c r="G177" i="6"/>
  <c r="F177" i="6"/>
  <c r="E177" i="6"/>
  <c r="D177" i="6"/>
  <c r="C177" i="6"/>
  <c r="B177" i="6"/>
  <c r="R176" i="6"/>
  <c r="Q176" i="6"/>
  <c r="P176" i="6"/>
  <c r="O176" i="6"/>
  <c r="N176" i="6"/>
  <c r="K176" i="6"/>
  <c r="J176" i="6"/>
  <c r="I176" i="6"/>
  <c r="H176" i="6"/>
  <c r="G176" i="6"/>
  <c r="F176" i="6"/>
  <c r="E176" i="6"/>
  <c r="D176" i="6"/>
  <c r="C176" i="6"/>
  <c r="B176" i="6"/>
  <c r="R175" i="6"/>
  <c r="Q175" i="6"/>
  <c r="P175" i="6"/>
  <c r="O175" i="6"/>
  <c r="N175" i="6"/>
  <c r="K175" i="6"/>
  <c r="J175" i="6"/>
  <c r="I175" i="6"/>
  <c r="H175" i="6"/>
  <c r="G175" i="6"/>
  <c r="F175" i="6"/>
  <c r="E175" i="6"/>
  <c r="D175" i="6"/>
  <c r="C175" i="6"/>
  <c r="B175" i="6"/>
  <c r="R174" i="6"/>
  <c r="Q174" i="6"/>
  <c r="P174" i="6"/>
  <c r="O174" i="6"/>
  <c r="N174" i="6"/>
  <c r="K174" i="6"/>
  <c r="J174" i="6"/>
  <c r="I174" i="6"/>
  <c r="H174" i="6"/>
  <c r="G174" i="6"/>
  <c r="F174" i="6"/>
  <c r="E174" i="6"/>
  <c r="D174" i="6"/>
  <c r="C174" i="6"/>
  <c r="B174" i="6"/>
  <c r="R173" i="6"/>
  <c r="Q173" i="6"/>
  <c r="P173" i="6"/>
  <c r="O173" i="6"/>
  <c r="N173" i="6"/>
  <c r="K173" i="6"/>
  <c r="J173" i="6"/>
  <c r="I173" i="6"/>
  <c r="H173" i="6"/>
  <c r="G173" i="6"/>
  <c r="F173" i="6"/>
  <c r="E173" i="6"/>
  <c r="D173" i="6"/>
  <c r="C173" i="6"/>
  <c r="B173" i="6"/>
  <c r="R172" i="6"/>
  <c r="Q172" i="6"/>
  <c r="P172" i="6"/>
  <c r="O172" i="6"/>
  <c r="N172" i="6"/>
  <c r="K172" i="6"/>
  <c r="J172" i="6"/>
  <c r="I172" i="6"/>
  <c r="H172" i="6"/>
  <c r="G172" i="6"/>
  <c r="F172" i="6"/>
  <c r="E172" i="6"/>
  <c r="D172" i="6"/>
  <c r="C172" i="6"/>
  <c r="B172" i="6"/>
  <c r="R171" i="6"/>
  <c r="Q171" i="6"/>
  <c r="P171" i="6"/>
  <c r="O171" i="6"/>
  <c r="N171" i="6"/>
  <c r="K171" i="6"/>
  <c r="J171" i="6"/>
  <c r="I171" i="6"/>
  <c r="H171" i="6"/>
  <c r="G171" i="6"/>
  <c r="F171" i="6"/>
  <c r="E171" i="6"/>
  <c r="D171" i="6"/>
  <c r="C171" i="6"/>
  <c r="B171" i="6"/>
  <c r="R170" i="6"/>
  <c r="Q170" i="6"/>
  <c r="P170" i="6"/>
  <c r="O170" i="6"/>
  <c r="N170" i="6"/>
  <c r="K170" i="6"/>
  <c r="J170" i="6"/>
  <c r="I170" i="6"/>
  <c r="H170" i="6"/>
  <c r="G170" i="6"/>
  <c r="F170" i="6"/>
  <c r="E170" i="6"/>
  <c r="D170" i="6"/>
  <c r="C170" i="6"/>
  <c r="B170" i="6"/>
  <c r="R169" i="6"/>
  <c r="Q169" i="6"/>
  <c r="P169" i="6"/>
  <c r="O169" i="6"/>
  <c r="N169" i="6"/>
  <c r="K169" i="6"/>
  <c r="J169" i="6"/>
  <c r="I169" i="6"/>
  <c r="H169" i="6"/>
  <c r="G169" i="6"/>
  <c r="F169" i="6"/>
  <c r="E169" i="6"/>
  <c r="D169" i="6"/>
  <c r="C169" i="6"/>
  <c r="B169" i="6"/>
  <c r="R168" i="6"/>
  <c r="Q168" i="6"/>
  <c r="P168" i="6"/>
  <c r="O168" i="6"/>
  <c r="N168" i="6"/>
  <c r="K168" i="6"/>
  <c r="J168" i="6"/>
  <c r="I168" i="6"/>
  <c r="H168" i="6"/>
  <c r="G168" i="6"/>
  <c r="F168" i="6"/>
  <c r="E168" i="6"/>
  <c r="D168" i="6"/>
  <c r="C168" i="6"/>
  <c r="B168" i="6"/>
  <c r="R167" i="6"/>
  <c r="Q167" i="6"/>
  <c r="P167" i="6"/>
  <c r="O167" i="6"/>
  <c r="N167" i="6"/>
  <c r="K167" i="6"/>
  <c r="J167" i="6"/>
  <c r="I167" i="6"/>
  <c r="H167" i="6"/>
  <c r="G167" i="6"/>
  <c r="F167" i="6"/>
  <c r="E167" i="6"/>
  <c r="D167" i="6"/>
  <c r="C167" i="6"/>
  <c r="B167" i="6"/>
  <c r="R166" i="6"/>
  <c r="Q166" i="6"/>
  <c r="P166" i="6"/>
  <c r="O166" i="6"/>
  <c r="N166" i="6"/>
  <c r="K166" i="6"/>
  <c r="J166" i="6"/>
  <c r="I166" i="6"/>
  <c r="H166" i="6"/>
  <c r="G166" i="6"/>
  <c r="F166" i="6"/>
  <c r="E166" i="6"/>
  <c r="D166" i="6"/>
  <c r="C166" i="6"/>
  <c r="B166" i="6"/>
  <c r="R165" i="6"/>
  <c r="Q165" i="6"/>
  <c r="P165" i="6"/>
  <c r="O165" i="6"/>
  <c r="N165" i="6"/>
  <c r="K165" i="6"/>
  <c r="J165" i="6"/>
  <c r="I165" i="6"/>
  <c r="H165" i="6"/>
  <c r="G165" i="6"/>
  <c r="F165" i="6"/>
  <c r="E165" i="6"/>
  <c r="D165" i="6"/>
  <c r="C165" i="6"/>
  <c r="B165" i="6"/>
  <c r="R164" i="6"/>
  <c r="Q164" i="6"/>
  <c r="P164" i="6"/>
  <c r="O164" i="6"/>
  <c r="N164" i="6"/>
  <c r="K164" i="6"/>
  <c r="J164" i="6"/>
  <c r="I164" i="6"/>
  <c r="H164" i="6"/>
  <c r="G164" i="6"/>
  <c r="F164" i="6"/>
  <c r="E164" i="6"/>
  <c r="D164" i="6"/>
  <c r="C164" i="6"/>
  <c r="B164" i="6"/>
  <c r="R163" i="6"/>
  <c r="Q163" i="6"/>
  <c r="P163" i="6"/>
  <c r="O163" i="6"/>
  <c r="N163" i="6"/>
  <c r="K163" i="6"/>
  <c r="J163" i="6"/>
  <c r="I163" i="6"/>
  <c r="H163" i="6"/>
  <c r="G163" i="6"/>
  <c r="F163" i="6"/>
  <c r="E163" i="6"/>
  <c r="D163" i="6"/>
  <c r="C163" i="6"/>
  <c r="B163" i="6"/>
  <c r="R162" i="6"/>
  <c r="Q162" i="6"/>
  <c r="P162" i="6"/>
  <c r="O162" i="6"/>
  <c r="N162" i="6"/>
  <c r="K162" i="6"/>
  <c r="J162" i="6"/>
  <c r="I162" i="6"/>
  <c r="H162" i="6"/>
  <c r="G162" i="6"/>
  <c r="F162" i="6"/>
  <c r="E162" i="6"/>
  <c r="D162" i="6"/>
  <c r="C162" i="6"/>
  <c r="B162" i="6"/>
  <c r="R161" i="6"/>
  <c r="Q161" i="6"/>
  <c r="P161" i="6"/>
  <c r="O161" i="6"/>
  <c r="N161" i="6"/>
  <c r="K161" i="6"/>
  <c r="J161" i="6"/>
  <c r="I161" i="6"/>
  <c r="H161" i="6"/>
  <c r="G161" i="6"/>
  <c r="F161" i="6"/>
  <c r="E161" i="6"/>
  <c r="D161" i="6"/>
  <c r="C161" i="6"/>
  <c r="B161" i="6"/>
  <c r="R160" i="6"/>
  <c r="Q160" i="6"/>
  <c r="P160" i="6"/>
  <c r="O160" i="6"/>
  <c r="N160" i="6"/>
  <c r="K160" i="6"/>
  <c r="J160" i="6"/>
  <c r="I160" i="6"/>
  <c r="H160" i="6"/>
  <c r="G160" i="6"/>
  <c r="F160" i="6"/>
  <c r="E160" i="6"/>
  <c r="D160" i="6"/>
  <c r="C160" i="6"/>
  <c r="B160" i="6"/>
  <c r="R159" i="6"/>
  <c r="Q159" i="6"/>
  <c r="P159" i="6"/>
  <c r="O159" i="6"/>
  <c r="N159" i="6"/>
  <c r="K159" i="6"/>
  <c r="J159" i="6"/>
  <c r="I159" i="6"/>
  <c r="H159" i="6"/>
  <c r="G159" i="6"/>
  <c r="F159" i="6"/>
  <c r="E159" i="6"/>
  <c r="D159" i="6"/>
  <c r="C159" i="6"/>
  <c r="B159" i="6"/>
  <c r="R158" i="6"/>
  <c r="Q158" i="6"/>
  <c r="P158" i="6"/>
  <c r="O158" i="6"/>
  <c r="N158" i="6"/>
  <c r="K158" i="6"/>
  <c r="J158" i="6"/>
  <c r="I158" i="6"/>
  <c r="H158" i="6"/>
  <c r="G158" i="6"/>
  <c r="F158" i="6"/>
  <c r="E158" i="6"/>
  <c r="D158" i="6"/>
  <c r="C158" i="6"/>
  <c r="B158" i="6"/>
  <c r="R157" i="6"/>
  <c r="Q157" i="6"/>
  <c r="P157" i="6"/>
  <c r="O157" i="6"/>
  <c r="N157" i="6"/>
  <c r="K157" i="6"/>
  <c r="J157" i="6"/>
  <c r="I157" i="6"/>
  <c r="H157" i="6"/>
  <c r="G157" i="6"/>
  <c r="F157" i="6"/>
  <c r="E157" i="6"/>
  <c r="D157" i="6"/>
  <c r="C157" i="6"/>
  <c r="B157" i="6"/>
  <c r="R156" i="6"/>
  <c r="Q156" i="6"/>
  <c r="P156" i="6"/>
  <c r="O156" i="6"/>
  <c r="N156" i="6"/>
  <c r="K156" i="6"/>
  <c r="J156" i="6"/>
  <c r="I156" i="6"/>
  <c r="H156" i="6"/>
  <c r="G156" i="6"/>
  <c r="F156" i="6"/>
  <c r="E156" i="6"/>
  <c r="D156" i="6"/>
  <c r="C156" i="6"/>
  <c r="B156" i="6"/>
  <c r="R155" i="6"/>
  <c r="Q155" i="6"/>
  <c r="P155" i="6"/>
  <c r="O155" i="6"/>
  <c r="N155" i="6"/>
  <c r="K155" i="6"/>
  <c r="J155" i="6"/>
  <c r="I155" i="6"/>
  <c r="H155" i="6"/>
  <c r="G155" i="6"/>
  <c r="F155" i="6"/>
  <c r="E155" i="6"/>
  <c r="D155" i="6"/>
  <c r="C155" i="6"/>
  <c r="B155" i="6"/>
  <c r="R154" i="6"/>
  <c r="Q154" i="6"/>
  <c r="P154" i="6"/>
  <c r="O154" i="6"/>
  <c r="N154" i="6"/>
  <c r="K154" i="6"/>
  <c r="J154" i="6"/>
  <c r="I154" i="6"/>
  <c r="H154" i="6"/>
  <c r="G154" i="6"/>
  <c r="F154" i="6"/>
  <c r="E154" i="6"/>
  <c r="D154" i="6"/>
  <c r="C154" i="6"/>
  <c r="B154" i="6"/>
  <c r="R153" i="6"/>
  <c r="Q153" i="6"/>
  <c r="P153" i="6"/>
  <c r="O153" i="6"/>
  <c r="N153" i="6"/>
  <c r="K153" i="6"/>
  <c r="J153" i="6"/>
  <c r="I153" i="6"/>
  <c r="H153" i="6"/>
  <c r="G153" i="6"/>
  <c r="F153" i="6"/>
  <c r="E153" i="6"/>
  <c r="D153" i="6"/>
  <c r="C153" i="6"/>
  <c r="B153" i="6"/>
  <c r="R152" i="6"/>
  <c r="Q152" i="6"/>
  <c r="P152" i="6"/>
  <c r="O152" i="6"/>
  <c r="N152" i="6"/>
  <c r="K152" i="6"/>
  <c r="J152" i="6"/>
  <c r="I152" i="6"/>
  <c r="H152" i="6"/>
  <c r="G152" i="6"/>
  <c r="F152" i="6"/>
  <c r="E152" i="6"/>
  <c r="D152" i="6"/>
  <c r="C152" i="6"/>
  <c r="B152" i="6"/>
  <c r="R151" i="6"/>
  <c r="Q151" i="6"/>
  <c r="P151" i="6"/>
  <c r="O151" i="6"/>
  <c r="N151" i="6"/>
  <c r="K151" i="6"/>
  <c r="J151" i="6"/>
  <c r="I151" i="6"/>
  <c r="H151" i="6"/>
  <c r="G151" i="6"/>
  <c r="F151" i="6"/>
  <c r="E151" i="6"/>
  <c r="D151" i="6"/>
  <c r="C151" i="6"/>
  <c r="B151" i="6"/>
  <c r="R150" i="6"/>
  <c r="Q150" i="6"/>
  <c r="P150" i="6"/>
  <c r="O150" i="6"/>
  <c r="N150" i="6"/>
  <c r="K150" i="6"/>
  <c r="J150" i="6"/>
  <c r="I150" i="6"/>
  <c r="H150" i="6"/>
  <c r="G150" i="6"/>
  <c r="F150" i="6"/>
  <c r="E150" i="6"/>
  <c r="D150" i="6"/>
  <c r="C150" i="6"/>
  <c r="B150" i="6"/>
  <c r="R149" i="6"/>
  <c r="Q149" i="6"/>
  <c r="P149" i="6"/>
  <c r="O149" i="6"/>
  <c r="N149" i="6"/>
  <c r="K149" i="6"/>
  <c r="J149" i="6"/>
  <c r="I149" i="6"/>
  <c r="H149" i="6"/>
  <c r="G149" i="6"/>
  <c r="F149" i="6"/>
  <c r="E149" i="6"/>
  <c r="D149" i="6"/>
  <c r="C149" i="6"/>
  <c r="B149" i="6"/>
  <c r="R148" i="6"/>
  <c r="Q148" i="6"/>
  <c r="P148" i="6"/>
  <c r="O148" i="6"/>
  <c r="N148" i="6"/>
  <c r="K148" i="6"/>
  <c r="J148" i="6"/>
  <c r="I148" i="6"/>
  <c r="H148" i="6"/>
  <c r="G148" i="6"/>
  <c r="F148" i="6"/>
  <c r="E148" i="6"/>
  <c r="D148" i="6"/>
  <c r="C148" i="6"/>
  <c r="B148" i="6"/>
  <c r="R147" i="6"/>
  <c r="Q147" i="6"/>
  <c r="P147" i="6"/>
  <c r="O147" i="6"/>
  <c r="N147" i="6"/>
  <c r="K147" i="6"/>
  <c r="J147" i="6"/>
  <c r="I147" i="6"/>
  <c r="H147" i="6"/>
  <c r="G147" i="6"/>
  <c r="F147" i="6"/>
  <c r="E147" i="6"/>
  <c r="D147" i="6"/>
  <c r="C147" i="6"/>
  <c r="B147" i="6"/>
  <c r="R146" i="6"/>
  <c r="Q146" i="6"/>
  <c r="P146" i="6"/>
  <c r="O146" i="6"/>
  <c r="N146" i="6"/>
  <c r="K146" i="6"/>
  <c r="J146" i="6"/>
  <c r="I146" i="6"/>
  <c r="H146" i="6"/>
  <c r="G146" i="6"/>
  <c r="F146" i="6"/>
  <c r="E146" i="6"/>
  <c r="D146" i="6"/>
  <c r="C146" i="6"/>
  <c r="B146" i="6"/>
  <c r="R145" i="6"/>
  <c r="Q145" i="6"/>
  <c r="P145" i="6"/>
  <c r="O145" i="6"/>
  <c r="N145" i="6"/>
  <c r="K145" i="6"/>
  <c r="J145" i="6"/>
  <c r="I145" i="6"/>
  <c r="H145" i="6"/>
  <c r="G145" i="6"/>
  <c r="F145" i="6"/>
  <c r="E145" i="6"/>
  <c r="D145" i="6"/>
  <c r="C145" i="6"/>
  <c r="B145" i="6"/>
  <c r="R144" i="6"/>
  <c r="Q144" i="6"/>
  <c r="P144" i="6"/>
  <c r="O144" i="6"/>
  <c r="N144" i="6"/>
  <c r="K144" i="6"/>
  <c r="J144" i="6"/>
  <c r="I144" i="6"/>
  <c r="H144" i="6"/>
  <c r="G144" i="6"/>
  <c r="F144" i="6"/>
  <c r="E144" i="6"/>
  <c r="D144" i="6"/>
  <c r="C144" i="6"/>
  <c r="B144" i="6"/>
  <c r="R143" i="6"/>
  <c r="Q143" i="6"/>
  <c r="P143" i="6"/>
  <c r="O143" i="6"/>
  <c r="N143" i="6"/>
  <c r="K143" i="6"/>
  <c r="J143" i="6"/>
  <c r="I143" i="6"/>
  <c r="H143" i="6"/>
  <c r="G143" i="6"/>
  <c r="F143" i="6"/>
  <c r="E143" i="6"/>
  <c r="D143" i="6"/>
  <c r="C143" i="6"/>
  <c r="B143" i="6"/>
  <c r="R142" i="6"/>
  <c r="Q142" i="6"/>
  <c r="P142" i="6"/>
  <c r="O142" i="6"/>
  <c r="N142" i="6"/>
  <c r="K142" i="6"/>
  <c r="J142" i="6"/>
  <c r="I142" i="6"/>
  <c r="H142" i="6"/>
  <c r="G142" i="6"/>
  <c r="F142" i="6"/>
  <c r="E142" i="6"/>
  <c r="D142" i="6"/>
  <c r="C142" i="6"/>
  <c r="B142" i="6"/>
  <c r="R141" i="6"/>
  <c r="Q141" i="6"/>
  <c r="P141" i="6"/>
  <c r="O141" i="6"/>
  <c r="N141" i="6"/>
  <c r="K141" i="6"/>
  <c r="J141" i="6"/>
  <c r="I141" i="6"/>
  <c r="H141" i="6"/>
  <c r="G141" i="6"/>
  <c r="F141" i="6"/>
  <c r="E141" i="6"/>
  <c r="D141" i="6"/>
  <c r="C141" i="6"/>
  <c r="B141" i="6"/>
  <c r="R140" i="6"/>
  <c r="Q140" i="6"/>
  <c r="P140" i="6"/>
  <c r="O140" i="6"/>
  <c r="N140" i="6"/>
  <c r="K140" i="6"/>
  <c r="J140" i="6"/>
  <c r="I140" i="6"/>
  <c r="H140" i="6"/>
  <c r="G140" i="6"/>
  <c r="F140" i="6"/>
  <c r="E140" i="6"/>
  <c r="D140" i="6"/>
  <c r="C140" i="6"/>
  <c r="B140" i="6"/>
  <c r="R139" i="6"/>
  <c r="Q139" i="6"/>
  <c r="P139" i="6"/>
  <c r="O139" i="6"/>
  <c r="N139" i="6"/>
  <c r="K139" i="6"/>
  <c r="J139" i="6"/>
  <c r="I139" i="6"/>
  <c r="H139" i="6"/>
  <c r="G139" i="6"/>
  <c r="F139" i="6"/>
  <c r="E139" i="6"/>
  <c r="D139" i="6"/>
  <c r="C139" i="6"/>
  <c r="B139" i="6"/>
  <c r="R138" i="6"/>
  <c r="Q138" i="6"/>
  <c r="P138" i="6"/>
  <c r="O138" i="6"/>
  <c r="N138" i="6"/>
  <c r="K138" i="6"/>
  <c r="J138" i="6"/>
  <c r="I138" i="6"/>
  <c r="H138" i="6"/>
  <c r="G138" i="6"/>
  <c r="F138" i="6"/>
  <c r="E138" i="6"/>
  <c r="D138" i="6"/>
  <c r="C138" i="6"/>
  <c r="B138" i="6"/>
  <c r="R137" i="6"/>
  <c r="Q137" i="6"/>
  <c r="P137" i="6"/>
  <c r="O137" i="6"/>
  <c r="N137" i="6"/>
  <c r="K137" i="6"/>
  <c r="J137" i="6"/>
  <c r="I137" i="6"/>
  <c r="H137" i="6"/>
  <c r="G137" i="6"/>
  <c r="F137" i="6"/>
  <c r="E137" i="6"/>
  <c r="D137" i="6"/>
  <c r="C137" i="6"/>
  <c r="B137" i="6"/>
  <c r="R136" i="6"/>
  <c r="Q136" i="6"/>
  <c r="P136" i="6"/>
  <c r="O136" i="6"/>
  <c r="N136" i="6"/>
  <c r="K136" i="6"/>
  <c r="J136" i="6"/>
  <c r="I136" i="6"/>
  <c r="H136" i="6"/>
  <c r="G136" i="6"/>
  <c r="F136" i="6"/>
  <c r="E136" i="6"/>
  <c r="D136" i="6"/>
  <c r="C136" i="6"/>
  <c r="B136" i="6"/>
  <c r="R135" i="6"/>
  <c r="Q135" i="6"/>
  <c r="P135" i="6"/>
  <c r="O135" i="6"/>
  <c r="N135" i="6"/>
  <c r="K135" i="6"/>
  <c r="J135" i="6"/>
  <c r="I135" i="6"/>
  <c r="H135" i="6"/>
  <c r="G135" i="6"/>
  <c r="F135" i="6"/>
  <c r="E135" i="6"/>
  <c r="D135" i="6"/>
  <c r="C135" i="6"/>
  <c r="B135" i="6"/>
  <c r="R134" i="6"/>
  <c r="Q134" i="6"/>
  <c r="P134" i="6"/>
  <c r="O134" i="6"/>
  <c r="N134" i="6"/>
  <c r="K134" i="6"/>
  <c r="J134" i="6"/>
  <c r="I134" i="6"/>
  <c r="H134" i="6"/>
  <c r="G134" i="6"/>
  <c r="F134" i="6"/>
  <c r="E134" i="6"/>
  <c r="D134" i="6"/>
  <c r="C134" i="6"/>
  <c r="B134" i="6"/>
  <c r="R133" i="6"/>
  <c r="Q133" i="6"/>
  <c r="P133" i="6"/>
  <c r="O133" i="6"/>
  <c r="N133" i="6"/>
  <c r="K133" i="6"/>
  <c r="J133" i="6"/>
  <c r="I133" i="6"/>
  <c r="H133" i="6"/>
  <c r="G133" i="6"/>
  <c r="F133" i="6"/>
  <c r="E133" i="6"/>
  <c r="D133" i="6"/>
  <c r="C133" i="6"/>
  <c r="B133" i="6"/>
  <c r="R132" i="6"/>
  <c r="Q132" i="6"/>
  <c r="P132" i="6"/>
  <c r="O132" i="6"/>
  <c r="N132" i="6"/>
  <c r="K132" i="6"/>
  <c r="J132" i="6"/>
  <c r="I132" i="6"/>
  <c r="H132" i="6"/>
  <c r="G132" i="6"/>
  <c r="F132" i="6"/>
  <c r="E132" i="6"/>
  <c r="D132" i="6"/>
  <c r="C132" i="6"/>
  <c r="B132" i="6"/>
  <c r="R131" i="6"/>
  <c r="Q131" i="6"/>
  <c r="P131" i="6"/>
  <c r="O131" i="6"/>
  <c r="N131" i="6"/>
  <c r="K131" i="6"/>
  <c r="J131" i="6"/>
  <c r="I131" i="6"/>
  <c r="H131" i="6"/>
  <c r="G131" i="6"/>
  <c r="F131" i="6"/>
  <c r="E131" i="6"/>
  <c r="D131" i="6"/>
  <c r="C131" i="6"/>
  <c r="B131" i="6"/>
  <c r="R130" i="6"/>
  <c r="Q130" i="6"/>
  <c r="P130" i="6"/>
  <c r="O130" i="6"/>
  <c r="N130" i="6"/>
  <c r="K130" i="6"/>
  <c r="J130" i="6"/>
  <c r="I130" i="6"/>
  <c r="H130" i="6"/>
  <c r="G130" i="6"/>
  <c r="F130" i="6"/>
  <c r="E130" i="6"/>
  <c r="D130" i="6"/>
  <c r="C130" i="6"/>
  <c r="B130" i="6"/>
  <c r="R129" i="6"/>
  <c r="Q129" i="6"/>
  <c r="P129" i="6"/>
  <c r="O129" i="6"/>
  <c r="N129" i="6"/>
  <c r="K129" i="6"/>
  <c r="J129" i="6"/>
  <c r="I129" i="6"/>
  <c r="H129" i="6"/>
  <c r="G129" i="6"/>
  <c r="F129" i="6"/>
  <c r="E129" i="6"/>
  <c r="D129" i="6"/>
  <c r="C129" i="6"/>
  <c r="B129" i="6"/>
  <c r="R128" i="6"/>
  <c r="Q128" i="6"/>
  <c r="P128" i="6"/>
  <c r="O128" i="6"/>
  <c r="N128" i="6"/>
  <c r="K128" i="6"/>
  <c r="J128" i="6"/>
  <c r="I128" i="6"/>
  <c r="H128" i="6"/>
  <c r="G128" i="6"/>
  <c r="F128" i="6"/>
  <c r="E128" i="6"/>
  <c r="D128" i="6"/>
  <c r="C128" i="6"/>
  <c r="B128" i="6"/>
  <c r="R127" i="6"/>
  <c r="Q127" i="6"/>
  <c r="P127" i="6"/>
  <c r="O127" i="6"/>
  <c r="N127" i="6"/>
  <c r="K127" i="6"/>
  <c r="J127" i="6"/>
  <c r="I127" i="6"/>
  <c r="H127" i="6"/>
  <c r="G127" i="6"/>
  <c r="F127" i="6"/>
  <c r="E127" i="6"/>
  <c r="D127" i="6"/>
  <c r="C127" i="6"/>
  <c r="B127" i="6"/>
  <c r="R126" i="6"/>
  <c r="Q126" i="6"/>
  <c r="P126" i="6"/>
  <c r="O126" i="6"/>
  <c r="N126" i="6"/>
  <c r="K126" i="6"/>
  <c r="J126" i="6"/>
  <c r="I126" i="6"/>
  <c r="H126" i="6"/>
  <c r="G126" i="6"/>
  <c r="F126" i="6"/>
  <c r="E126" i="6"/>
  <c r="D126" i="6"/>
  <c r="C126" i="6"/>
  <c r="B126" i="6"/>
  <c r="R125" i="6"/>
  <c r="Q125" i="6"/>
  <c r="P125" i="6"/>
  <c r="O125" i="6"/>
  <c r="N125" i="6"/>
  <c r="K125" i="6"/>
  <c r="J125" i="6"/>
  <c r="I125" i="6"/>
  <c r="H125" i="6"/>
  <c r="G125" i="6"/>
  <c r="F125" i="6"/>
  <c r="E125" i="6"/>
  <c r="D125" i="6"/>
  <c r="C125" i="6"/>
  <c r="B125" i="6"/>
  <c r="R124" i="6"/>
  <c r="Q124" i="6"/>
  <c r="P124" i="6"/>
  <c r="O124" i="6"/>
  <c r="N124" i="6"/>
  <c r="K124" i="6"/>
  <c r="J124" i="6"/>
  <c r="I124" i="6"/>
  <c r="H124" i="6"/>
  <c r="G124" i="6"/>
  <c r="F124" i="6"/>
  <c r="E124" i="6"/>
  <c r="D124" i="6"/>
  <c r="C124" i="6"/>
  <c r="B124" i="6"/>
  <c r="R123" i="6"/>
  <c r="Q123" i="6"/>
  <c r="P123" i="6"/>
  <c r="O123" i="6"/>
  <c r="N123" i="6"/>
  <c r="K123" i="6"/>
  <c r="J123" i="6"/>
  <c r="I123" i="6"/>
  <c r="H123" i="6"/>
  <c r="G123" i="6"/>
  <c r="F123" i="6"/>
  <c r="E123" i="6"/>
  <c r="D123" i="6"/>
  <c r="C123" i="6"/>
  <c r="B123" i="6"/>
  <c r="R122" i="6"/>
  <c r="Q122" i="6"/>
  <c r="P122" i="6"/>
  <c r="O122" i="6"/>
  <c r="N122" i="6"/>
  <c r="K122" i="6"/>
  <c r="J122" i="6"/>
  <c r="I122" i="6"/>
  <c r="H122" i="6"/>
  <c r="G122" i="6"/>
  <c r="F122" i="6"/>
  <c r="E122" i="6"/>
  <c r="D122" i="6"/>
  <c r="C122" i="6"/>
  <c r="B122" i="6"/>
  <c r="R121" i="6"/>
  <c r="Q121" i="6"/>
  <c r="P121" i="6"/>
  <c r="O121" i="6"/>
  <c r="N121" i="6"/>
  <c r="K121" i="6"/>
  <c r="J121" i="6"/>
  <c r="I121" i="6"/>
  <c r="H121" i="6"/>
  <c r="G121" i="6"/>
  <c r="F121" i="6"/>
  <c r="E121" i="6"/>
  <c r="D121" i="6"/>
  <c r="C121" i="6"/>
  <c r="B121" i="6"/>
  <c r="R120" i="6"/>
  <c r="Q120" i="6"/>
  <c r="P120" i="6"/>
  <c r="O120" i="6"/>
  <c r="N120" i="6"/>
  <c r="K120" i="6"/>
  <c r="J120" i="6"/>
  <c r="I120" i="6"/>
  <c r="H120" i="6"/>
  <c r="G120" i="6"/>
  <c r="F120" i="6"/>
  <c r="E120" i="6"/>
  <c r="D120" i="6"/>
  <c r="C120" i="6"/>
  <c r="B120" i="6"/>
  <c r="R119" i="6"/>
  <c r="Q119" i="6"/>
  <c r="P119" i="6"/>
  <c r="O119" i="6"/>
  <c r="N119" i="6"/>
  <c r="K119" i="6"/>
  <c r="J119" i="6"/>
  <c r="I119" i="6"/>
  <c r="H119" i="6"/>
  <c r="G119" i="6"/>
  <c r="F119" i="6"/>
  <c r="E119" i="6"/>
  <c r="D119" i="6"/>
  <c r="C119" i="6"/>
  <c r="B119" i="6"/>
  <c r="R118" i="6"/>
  <c r="Q118" i="6"/>
  <c r="P118" i="6"/>
  <c r="O118" i="6"/>
  <c r="N118" i="6"/>
  <c r="K118" i="6"/>
  <c r="J118" i="6"/>
  <c r="I118" i="6"/>
  <c r="H118" i="6"/>
  <c r="G118" i="6"/>
  <c r="F118" i="6"/>
  <c r="E118" i="6"/>
  <c r="D118" i="6"/>
  <c r="C118" i="6"/>
  <c r="B118" i="6"/>
  <c r="R117" i="6"/>
  <c r="Q117" i="6"/>
  <c r="P117" i="6"/>
  <c r="O117" i="6"/>
  <c r="N117" i="6"/>
  <c r="K117" i="6"/>
  <c r="J117" i="6"/>
  <c r="I117" i="6"/>
  <c r="H117" i="6"/>
  <c r="G117" i="6"/>
  <c r="F117" i="6"/>
  <c r="E117" i="6"/>
  <c r="D117" i="6"/>
  <c r="C117" i="6"/>
  <c r="B117" i="6"/>
  <c r="R116" i="6"/>
  <c r="Q116" i="6"/>
  <c r="P116" i="6"/>
  <c r="O116" i="6"/>
  <c r="N116" i="6"/>
  <c r="K116" i="6"/>
  <c r="J116" i="6"/>
  <c r="I116" i="6"/>
  <c r="H116" i="6"/>
  <c r="G116" i="6"/>
  <c r="F116" i="6"/>
  <c r="E116" i="6"/>
  <c r="D116" i="6"/>
  <c r="C116" i="6"/>
  <c r="B116" i="6"/>
  <c r="R115" i="6"/>
  <c r="Q115" i="6"/>
  <c r="P115" i="6"/>
  <c r="O115" i="6"/>
  <c r="N115" i="6"/>
  <c r="K115" i="6"/>
  <c r="J115" i="6"/>
  <c r="I115" i="6"/>
  <c r="H115" i="6"/>
  <c r="G115" i="6"/>
  <c r="F115" i="6"/>
  <c r="E115" i="6"/>
  <c r="D115" i="6"/>
  <c r="C115" i="6"/>
  <c r="B115" i="6"/>
  <c r="R114" i="6"/>
  <c r="Q114" i="6"/>
  <c r="P114" i="6"/>
  <c r="O114" i="6"/>
  <c r="N114" i="6"/>
  <c r="K114" i="6"/>
  <c r="J114" i="6"/>
  <c r="I114" i="6"/>
  <c r="H114" i="6"/>
  <c r="G114" i="6"/>
  <c r="F114" i="6"/>
  <c r="E114" i="6"/>
  <c r="D114" i="6"/>
  <c r="C114" i="6"/>
  <c r="B114" i="6"/>
  <c r="R113" i="6"/>
  <c r="Q113" i="6"/>
  <c r="P113" i="6"/>
  <c r="O113" i="6"/>
  <c r="N113" i="6"/>
  <c r="K113" i="6"/>
  <c r="J113" i="6"/>
  <c r="I113" i="6"/>
  <c r="H113" i="6"/>
  <c r="G113" i="6"/>
  <c r="F113" i="6"/>
  <c r="E113" i="6"/>
  <c r="D113" i="6"/>
  <c r="C113" i="6"/>
  <c r="B113" i="6"/>
  <c r="R112" i="6"/>
  <c r="Q112" i="6"/>
  <c r="P112" i="6"/>
  <c r="O112" i="6"/>
  <c r="N112" i="6"/>
  <c r="K112" i="6"/>
  <c r="J112" i="6"/>
  <c r="I112" i="6"/>
  <c r="H112" i="6"/>
  <c r="G112" i="6"/>
  <c r="F112" i="6"/>
  <c r="E112" i="6"/>
  <c r="D112" i="6"/>
  <c r="C112" i="6"/>
  <c r="B112" i="6"/>
  <c r="R111" i="6"/>
  <c r="Q111" i="6"/>
  <c r="P111" i="6"/>
  <c r="O111" i="6"/>
  <c r="N111" i="6"/>
  <c r="K111" i="6"/>
  <c r="J111" i="6"/>
  <c r="I111" i="6"/>
  <c r="H111" i="6"/>
  <c r="G111" i="6"/>
  <c r="F111" i="6"/>
  <c r="E111" i="6"/>
  <c r="D111" i="6"/>
  <c r="C111" i="6"/>
  <c r="B111" i="6"/>
  <c r="R110" i="6"/>
  <c r="Q110" i="6"/>
  <c r="P110" i="6"/>
  <c r="O110" i="6"/>
  <c r="N110" i="6"/>
  <c r="K110" i="6"/>
  <c r="J110" i="6"/>
  <c r="I110" i="6"/>
  <c r="H110" i="6"/>
  <c r="G110" i="6"/>
  <c r="F110" i="6"/>
  <c r="E110" i="6"/>
  <c r="D110" i="6"/>
  <c r="C110" i="6"/>
  <c r="B110" i="6"/>
  <c r="R109" i="6"/>
  <c r="Q109" i="6"/>
  <c r="P109" i="6"/>
  <c r="O109" i="6"/>
  <c r="N109" i="6"/>
  <c r="K109" i="6"/>
  <c r="J109" i="6"/>
  <c r="I109" i="6"/>
  <c r="H109" i="6"/>
  <c r="G109" i="6"/>
  <c r="F109" i="6"/>
  <c r="E109" i="6"/>
  <c r="D109" i="6"/>
  <c r="C109" i="6"/>
  <c r="B109" i="6"/>
  <c r="R108" i="6"/>
  <c r="Q108" i="6"/>
  <c r="P108" i="6"/>
  <c r="O108" i="6"/>
  <c r="N108" i="6"/>
  <c r="K108" i="6"/>
  <c r="J108" i="6"/>
  <c r="I108" i="6"/>
  <c r="H108" i="6"/>
  <c r="G108" i="6"/>
  <c r="F108" i="6"/>
  <c r="E108" i="6"/>
  <c r="D108" i="6"/>
  <c r="C108" i="6"/>
  <c r="B108" i="6"/>
  <c r="R107" i="6"/>
  <c r="Q107" i="6"/>
  <c r="P107" i="6"/>
  <c r="O107" i="6"/>
  <c r="N107" i="6"/>
  <c r="K107" i="6"/>
  <c r="J107" i="6"/>
  <c r="I107" i="6"/>
  <c r="H107" i="6"/>
  <c r="G107" i="6"/>
  <c r="F107" i="6"/>
  <c r="E107" i="6"/>
  <c r="D107" i="6"/>
  <c r="C107" i="6"/>
  <c r="B107" i="6"/>
  <c r="R106" i="6"/>
  <c r="Q106" i="6"/>
  <c r="P106" i="6"/>
  <c r="O106" i="6"/>
  <c r="N106" i="6"/>
  <c r="K106" i="6"/>
  <c r="J106" i="6"/>
  <c r="I106" i="6"/>
  <c r="H106" i="6"/>
  <c r="G106" i="6"/>
  <c r="F106" i="6"/>
  <c r="E106" i="6"/>
  <c r="D106" i="6"/>
  <c r="C106" i="6"/>
  <c r="B106" i="6"/>
  <c r="R105" i="6"/>
  <c r="Q105" i="6"/>
  <c r="P105" i="6"/>
  <c r="O105" i="6"/>
  <c r="N105" i="6"/>
  <c r="K105" i="6"/>
  <c r="J105" i="6"/>
  <c r="I105" i="6"/>
  <c r="H105" i="6"/>
  <c r="G105" i="6"/>
  <c r="F105" i="6"/>
  <c r="E105" i="6"/>
  <c r="D105" i="6"/>
  <c r="C105" i="6"/>
  <c r="B105" i="6"/>
  <c r="R104" i="6"/>
  <c r="Q104" i="6"/>
  <c r="P104" i="6"/>
  <c r="O104" i="6"/>
  <c r="N104" i="6"/>
  <c r="K104" i="6"/>
  <c r="J104" i="6"/>
  <c r="I104" i="6"/>
  <c r="H104" i="6"/>
  <c r="G104" i="6"/>
  <c r="F104" i="6"/>
  <c r="E104" i="6"/>
  <c r="D104" i="6"/>
  <c r="C104" i="6"/>
  <c r="B104" i="6"/>
  <c r="R103" i="6"/>
  <c r="Q103" i="6"/>
  <c r="P103" i="6"/>
  <c r="O103" i="6"/>
  <c r="N103" i="6"/>
  <c r="K103" i="6"/>
  <c r="J103" i="6"/>
  <c r="I103" i="6"/>
  <c r="H103" i="6"/>
  <c r="G103" i="6"/>
  <c r="F103" i="6"/>
  <c r="E103" i="6"/>
  <c r="D103" i="6"/>
  <c r="C103" i="6"/>
  <c r="B103" i="6"/>
  <c r="R102" i="6"/>
  <c r="Q102" i="6"/>
  <c r="P102" i="6"/>
  <c r="O102" i="6"/>
  <c r="N102" i="6"/>
  <c r="K102" i="6"/>
  <c r="J102" i="6"/>
  <c r="I102" i="6"/>
  <c r="H102" i="6"/>
  <c r="G102" i="6"/>
  <c r="F102" i="6"/>
  <c r="E102" i="6"/>
  <c r="D102" i="6"/>
  <c r="C102" i="6"/>
  <c r="B102" i="6"/>
  <c r="R101" i="6"/>
  <c r="Q101" i="6"/>
  <c r="P101" i="6"/>
  <c r="O101" i="6"/>
  <c r="N101" i="6"/>
  <c r="K101" i="6"/>
  <c r="J101" i="6"/>
  <c r="I101" i="6"/>
  <c r="H101" i="6"/>
  <c r="G101" i="6"/>
  <c r="F101" i="6"/>
  <c r="E101" i="6"/>
  <c r="D101" i="6"/>
  <c r="C101" i="6"/>
  <c r="B101" i="6"/>
  <c r="R100" i="6"/>
  <c r="Q100" i="6"/>
  <c r="P100" i="6"/>
  <c r="O100" i="6"/>
  <c r="N100" i="6"/>
  <c r="K100" i="6"/>
  <c r="J100" i="6"/>
  <c r="I100" i="6"/>
  <c r="H100" i="6"/>
  <c r="G100" i="6"/>
  <c r="F100" i="6"/>
  <c r="E100" i="6"/>
  <c r="D100" i="6"/>
  <c r="C100" i="6"/>
  <c r="B100" i="6"/>
  <c r="R99" i="6"/>
  <c r="Q99" i="6"/>
  <c r="P99" i="6"/>
  <c r="O99" i="6"/>
  <c r="N99" i="6"/>
  <c r="K99" i="6"/>
  <c r="J99" i="6"/>
  <c r="I99" i="6"/>
  <c r="H99" i="6"/>
  <c r="G99" i="6"/>
  <c r="F99" i="6"/>
  <c r="E99" i="6"/>
  <c r="D99" i="6"/>
  <c r="C99" i="6"/>
  <c r="B99" i="6"/>
  <c r="R98" i="6"/>
  <c r="Q98" i="6"/>
  <c r="P98" i="6"/>
  <c r="O98" i="6"/>
  <c r="N98" i="6"/>
  <c r="K98" i="6"/>
  <c r="J98" i="6"/>
  <c r="I98" i="6"/>
  <c r="H98" i="6"/>
  <c r="G98" i="6"/>
  <c r="F98" i="6"/>
  <c r="E98" i="6"/>
  <c r="D98" i="6"/>
  <c r="C98" i="6"/>
  <c r="B98" i="6"/>
  <c r="R97" i="6"/>
  <c r="Q97" i="6"/>
  <c r="P97" i="6"/>
  <c r="O97" i="6"/>
  <c r="N97" i="6"/>
  <c r="K97" i="6"/>
  <c r="J97" i="6"/>
  <c r="I97" i="6"/>
  <c r="H97" i="6"/>
  <c r="G97" i="6"/>
  <c r="F97" i="6"/>
  <c r="E97" i="6"/>
  <c r="D97" i="6"/>
  <c r="C97" i="6"/>
  <c r="B97" i="6"/>
  <c r="R96" i="6"/>
  <c r="Q96" i="6"/>
  <c r="P96" i="6"/>
  <c r="O96" i="6"/>
  <c r="N96" i="6"/>
  <c r="K96" i="6"/>
  <c r="J96" i="6"/>
  <c r="I96" i="6"/>
  <c r="H96" i="6"/>
  <c r="G96" i="6"/>
  <c r="F96" i="6"/>
  <c r="E96" i="6"/>
  <c r="D96" i="6"/>
  <c r="C96" i="6"/>
  <c r="B96" i="6"/>
  <c r="R95" i="6"/>
  <c r="Q95" i="6"/>
  <c r="P95" i="6"/>
  <c r="O95" i="6"/>
  <c r="N95" i="6"/>
  <c r="K95" i="6"/>
  <c r="J95" i="6"/>
  <c r="I95" i="6"/>
  <c r="H95" i="6"/>
  <c r="G95" i="6"/>
  <c r="F95" i="6"/>
  <c r="E95" i="6"/>
  <c r="D95" i="6"/>
  <c r="C95" i="6"/>
  <c r="B95" i="6"/>
  <c r="R94" i="6"/>
  <c r="Q94" i="6"/>
  <c r="P94" i="6"/>
  <c r="O94" i="6"/>
  <c r="N94" i="6"/>
  <c r="K94" i="6"/>
  <c r="J94" i="6"/>
  <c r="I94" i="6"/>
  <c r="H94" i="6"/>
  <c r="G94" i="6"/>
  <c r="F94" i="6"/>
  <c r="E94" i="6"/>
  <c r="D94" i="6"/>
  <c r="C94" i="6"/>
  <c r="B94" i="6"/>
  <c r="R93" i="6"/>
  <c r="Q93" i="6"/>
  <c r="P93" i="6"/>
  <c r="O93" i="6"/>
  <c r="N93" i="6"/>
  <c r="K93" i="6"/>
  <c r="J93" i="6"/>
  <c r="I93" i="6"/>
  <c r="H93" i="6"/>
  <c r="G93" i="6"/>
  <c r="F93" i="6"/>
  <c r="E93" i="6"/>
  <c r="D93" i="6"/>
  <c r="C93" i="6"/>
  <c r="B93" i="6"/>
  <c r="R92" i="6"/>
  <c r="Q92" i="6"/>
  <c r="P92" i="6"/>
  <c r="O92" i="6"/>
  <c r="N92" i="6"/>
  <c r="K92" i="6"/>
  <c r="J92" i="6"/>
  <c r="I92" i="6"/>
  <c r="H92" i="6"/>
  <c r="G92" i="6"/>
  <c r="F92" i="6"/>
  <c r="E92" i="6"/>
  <c r="D92" i="6"/>
  <c r="C92" i="6"/>
  <c r="B92" i="6"/>
  <c r="R91" i="6"/>
  <c r="Q91" i="6"/>
  <c r="P91" i="6"/>
  <c r="O91" i="6"/>
  <c r="N91" i="6"/>
  <c r="K91" i="6"/>
  <c r="J91" i="6"/>
  <c r="I91" i="6"/>
  <c r="H91" i="6"/>
  <c r="G91" i="6"/>
  <c r="F91" i="6"/>
  <c r="E91" i="6"/>
  <c r="D91" i="6"/>
  <c r="C91" i="6"/>
  <c r="B91" i="6"/>
  <c r="R90" i="6"/>
  <c r="Q90" i="6"/>
  <c r="P90" i="6"/>
  <c r="O90" i="6"/>
  <c r="N90" i="6"/>
  <c r="K90" i="6"/>
  <c r="J90" i="6"/>
  <c r="I90" i="6"/>
  <c r="H90" i="6"/>
  <c r="G90" i="6"/>
  <c r="F90" i="6"/>
  <c r="E90" i="6"/>
  <c r="D90" i="6"/>
  <c r="C90" i="6"/>
  <c r="B90" i="6"/>
  <c r="R89" i="6"/>
  <c r="Q89" i="6"/>
  <c r="P89" i="6"/>
  <c r="O89" i="6"/>
  <c r="N89" i="6"/>
  <c r="K89" i="6"/>
  <c r="J89" i="6"/>
  <c r="I89" i="6"/>
  <c r="H89" i="6"/>
  <c r="G89" i="6"/>
  <c r="F89" i="6"/>
  <c r="E89" i="6"/>
  <c r="D89" i="6"/>
  <c r="C89" i="6"/>
  <c r="B89" i="6"/>
  <c r="R88" i="6"/>
  <c r="Q88" i="6"/>
  <c r="P88" i="6"/>
  <c r="O88" i="6"/>
  <c r="N88" i="6"/>
  <c r="K88" i="6"/>
  <c r="J88" i="6"/>
  <c r="I88" i="6"/>
  <c r="H88" i="6"/>
  <c r="G88" i="6"/>
  <c r="F88" i="6"/>
  <c r="E88" i="6"/>
  <c r="D88" i="6"/>
  <c r="C88" i="6"/>
  <c r="B88" i="6"/>
  <c r="R87" i="6"/>
  <c r="Q87" i="6"/>
  <c r="P87" i="6"/>
  <c r="O87" i="6"/>
  <c r="N87" i="6"/>
  <c r="K87" i="6"/>
  <c r="J87" i="6"/>
  <c r="I87" i="6"/>
  <c r="H87" i="6"/>
  <c r="G87" i="6"/>
  <c r="F87" i="6"/>
  <c r="E87" i="6"/>
  <c r="D87" i="6"/>
  <c r="C87" i="6"/>
  <c r="B87" i="6"/>
  <c r="R86" i="6"/>
  <c r="Q86" i="6"/>
  <c r="P86" i="6"/>
  <c r="O86" i="6"/>
  <c r="N86" i="6"/>
  <c r="K86" i="6"/>
  <c r="J86" i="6"/>
  <c r="I86" i="6"/>
  <c r="H86" i="6"/>
  <c r="G86" i="6"/>
  <c r="F86" i="6"/>
  <c r="E86" i="6"/>
  <c r="D86" i="6"/>
  <c r="C86" i="6"/>
  <c r="B86" i="6"/>
  <c r="R85" i="6"/>
  <c r="Q85" i="6"/>
  <c r="P85" i="6"/>
  <c r="O85" i="6"/>
  <c r="N85" i="6"/>
  <c r="K85" i="6"/>
  <c r="J85" i="6"/>
  <c r="I85" i="6"/>
  <c r="H85" i="6"/>
  <c r="G85" i="6"/>
  <c r="F85" i="6"/>
  <c r="E85" i="6"/>
  <c r="D85" i="6"/>
  <c r="C85" i="6"/>
  <c r="B85" i="6"/>
  <c r="R84" i="6"/>
  <c r="Q84" i="6"/>
  <c r="P84" i="6"/>
  <c r="O84" i="6"/>
  <c r="N84" i="6"/>
  <c r="K84" i="6"/>
  <c r="J84" i="6"/>
  <c r="I84" i="6"/>
  <c r="H84" i="6"/>
  <c r="G84" i="6"/>
  <c r="F84" i="6"/>
  <c r="E84" i="6"/>
  <c r="D84" i="6"/>
  <c r="C84" i="6"/>
  <c r="B84" i="6"/>
  <c r="R83" i="6"/>
  <c r="Q83" i="6"/>
  <c r="P83" i="6"/>
  <c r="O83" i="6"/>
  <c r="N83" i="6"/>
  <c r="K83" i="6"/>
  <c r="J83" i="6"/>
  <c r="I83" i="6"/>
  <c r="H83" i="6"/>
  <c r="G83" i="6"/>
  <c r="F83" i="6"/>
  <c r="E83" i="6"/>
  <c r="D83" i="6"/>
  <c r="C83" i="6"/>
  <c r="B83" i="6"/>
  <c r="R82" i="6"/>
  <c r="Q82" i="6"/>
  <c r="P82" i="6"/>
  <c r="O82" i="6"/>
  <c r="N82" i="6"/>
  <c r="K82" i="6"/>
  <c r="J82" i="6"/>
  <c r="I82" i="6"/>
  <c r="H82" i="6"/>
  <c r="G82" i="6"/>
  <c r="F82" i="6"/>
  <c r="E82" i="6"/>
  <c r="D82" i="6"/>
  <c r="C82" i="6"/>
  <c r="B82" i="6"/>
  <c r="R81" i="6"/>
  <c r="Q81" i="6"/>
  <c r="P81" i="6"/>
  <c r="O81" i="6"/>
  <c r="N81" i="6"/>
  <c r="K81" i="6"/>
  <c r="J81" i="6"/>
  <c r="I81" i="6"/>
  <c r="H81" i="6"/>
  <c r="G81" i="6"/>
  <c r="F81" i="6"/>
  <c r="E81" i="6"/>
  <c r="D81" i="6"/>
  <c r="C81" i="6"/>
  <c r="B81" i="6"/>
  <c r="R80" i="6"/>
  <c r="Q80" i="6"/>
  <c r="P80" i="6"/>
  <c r="O80" i="6"/>
  <c r="N80" i="6"/>
  <c r="K80" i="6"/>
  <c r="J80" i="6"/>
  <c r="I80" i="6"/>
  <c r="H80" i="6"/>
  <c r="G80" i="6"/>
  <c r="F80" i="6"/>
  <c r="E80" i="6"/>
  <c r="D80" i="6"/>
  <c r="C80" i="6"/>
  <c r="B80" i="6"/>
  <c r="R79" i="6"/>
  <c r="Q79" i="6"/>
  <c r="P79" i="6"/>
  <c r="O79" i="6"/>
  <c r="N79" i="6"/>
  <c r="K79" i="6"/>
  <c r="J79" i="6"/>
  <c r="I79" i="6"/>
  <c r="H79" i="6"/>
  <c r="G79" i="6"/>
  <c r="F79" i="6"/>
  <c r="E79" i="6"/>
  <c r="D79" i="6"/>
  <c r="C79" i="6"/>
  <c r="B79" i="6"/>
  <c r="R78" i="6"/>
  <c r="Q78" i="6"/>
  <c r="P78" i="6"/>
  <c r="O78" i="6"/>
  <c r="N78" i="6"/>
  <c r="K78" i="6"/>
  <c r="J78" i="6"/>
  <c r="I78" i="6"/>
  <c r="H78" i="6"/>
  <c r="G78" i="6"/>
  <c r="F78" i="6"/>
  <c r="E78" i="6"/>
  <c r="D78" i="6"/>
  <c r="C78" i="6"/>
  <c r="B78" i="6"/>
  <c r="R77" i="6"/>
  <c r="Q77" i="6"/>
  <c r="P77" i="6"/>
  <c r="O77" i="6"/>
  <c r="N77" i="6"/>
  <c r="K77" i="6"/>
  <c r="J77" i="6"/>
  <c r="I77" i="6"/>
  <c r="H77" i="6"/>
  <c r="G77" i="6"/>
  <c r="F77" i="6"/>
  <c r="E77" i="6"/>
  <c r="D77" i="6"/>
  <c r="C77" i="6"/>
  <c r="B77" i="6"/>
  <c r="R76" i="6"/>
  <c r="Q76" i="6"/>
  <c r="P76" i="6"/>
  <c r="O76" i="6"/>
  <c r="N76" i="6"/>
  <c r="K76" i="6"/>
  <c r="J76" i="6"/>
  <c r="I76" i="6"/>
  <c r="H76" i="6"/>
  <c r="G76" i="6"/>
  <c r="F76" i="6"/>
  <c r="E76" i="6"/>
  <c r="D76" i="6"/>
  <c r="C76" i="6"/>
  <c r="B76" i="6"/>
  <c r="R75" i="6"/>
  <c r="Q75" i="6"/>
  <c r="P75" i="6"/>
  <c r="O75" i="6"/>
  <c r="N75" i="6"/>
  <c r="K75" i="6"/>
  <c r="J75" i="6"/>
  <c r="I75" i="6"/>
  <c r="H75" i="6"/>
  <c r="G75" i="6"/>
  <c r="F75" i="6"/>
  <c r="E75" i="6"/>
  <c r="D75" i="6"/>
  <c r="C75" i="6"/>
  <c r="B75" i="6"/>
  <c r="R74" i="6"/>
  <c r="Q74" i="6"/>
  <c r="P74" i="6"/>
  <c r="O74" i="6"/>
  <c r="N74" i="6"/>
  <c r="K74" i="6"/>
  <c r="J74" i="6"/>
  <c r="I74" i="6"/>
  <c r="H74" i="6"/>
  <c r="G74" i="6"/>
  <c r="F74" i="6"/>
  <c r="E74" i="6"/>
  <c r="D74" i="6"/>
  <c r="C74" i="6"/>
  <c r="B74" i="6"/>
  <c r="R73" i="6"/>
  <c r="Q73" i="6"/>
  <c r="P73" i="6"/>
  <c r="O73" i="6"/>
  <c r="N73" i="6"/>
  <c r="K73" i="6"/>
  <c r="J73" i="6"/>
  <c r="I73" i="6"/>
  <c r="H73" i="6"/>
  <c r="G73" i="6"/>
  <c r="F73" i="6"/>
  <c r="E73" i="6"/>
  <c r="D73" i="6"/>
  <c r="C73" i="6"/>
  <c r="B73" i="6"/>
  <c r="R72" i="6"/>
  <c r="Q72" i="6"/>
  <c r="P72" i="6"/>
  <c r="O72" i="6"/>
  <c r="N72" i="6"/>
  <c r="K72" i="6"/>
  <c r="J72" i="6"/>
  <c r="I72" i="6"/>
  <c r="H72" i="6"/>
  <c r="G72" i="6"/>
  <c r="F72" i="6"/>
  <c r="E72" i="6"/>
  <c r="D72" i="6"/>
  <c r="C72" i="6"/>
  <c r="B72" i="6"/>
  <c r="R71" i="6"/>
  <c r="Q71" i="6"/>
  <c r="P71" i="6"/>
  <c r="O71" i="6"/>
  <c r="N71" i="6"/>
  <c r="K71" i="6"/>
  <c r="J71" i="6"/>
  <c r="I71" i="6"/>
  <c r="H71" i="6"/>
  <c r="G71" i="6"/>
  <c r="F71" i="6"/>
  <c r="E71" i="6"/>
  <c r="D71" i="6"/>
  <c r="C71" i="6"/>
  <c r="B71" i="6"/>
  <c r="R70" i="6"/>
  <c r="Q70" i="6"/>
  <c r="P70" i="6"/>
  <c r="O70" i="6"/>
  <c r="N70" i="6"/>
  <c r="K70" i="6"/>
  <c r="J70" i="6"/>
  <c r="I70" i="6"/>
  <c r="H70" i="6"/>
  <c r="G70" i="6"/>
  <c r="F70" i="6"/>
  <c r="E70" i="6"/>
  <c r="D70" i="6"/>
  <c r="C70" i="6"/>
  <c r="B70" i="6"/>
  <c r="R69" i="6"/>
  <c r="Q69" i="6"/>
  <c r="P69" i="6"/>
  <c r="O69" i="6"/>
  <c r="N69" i="6"/>
  <c r="K69" i="6"/>
  <c r="J69" i="6"/>
  <c r="I69" i="6"/>
  <c r="H69" i="6"/>
  <c r="G69" i="6"/>
  <c r="F69" i="6"/>
  <c r="E69" i="6"/>
  <c r="D69" i="6"/>
  <c r="C69" i="6"/>
  <c r="B69" i="6"/>
  <c r="R68" i="6"/>
  <c r="Q68" i="6"/>
  <c r="P68" i="6"/>
  <c r="O68" i="6"/>
  <c r="N68" i="6"/>
  <c r="K68" i="6"/>
  <c r="J68" i="6"/>
  <c r="I68" i="6"/>
  <c r="H68" i="6"/>
  <c r="G68" i="6"/>
  <c r="F68" i="6"/>
  <c r="E68" i="6"/>
  <c r="D68" i="6"/>
  <c r="C68" i="6"/>
  <c r="B68" i="6"/>
  <c r="R67" i="6"/>
  <c r="Q67" i="6"/>
  <c r="P67" i="6"/>
  <c r="O67" i="6"/>
  <c r="N67" i="6"/>
  <c r="K67" i="6"/>
  <c r="J67" i="6"/>
  <c r="I67" i="6"/>
  <c r="H67" i="6"/>
  <c r="G67" i="6"/>
  <c r="F67" i="6"/>
  <c r="E67" i="6"/>
  <c r="D67" i="6"/>
  <c r="C67" i="6"/>
  <c r="B67" i="6"/>
  <c r="R66" i="6"/>
  <c r="Q66" i="6"/>
  <c r="P66" i="6"/>
  <c r="O66" i="6"/>
  <c r="N66" i="6"/>
  <c r="K66" i="6"/>
  <c r="J66" i="6"/>
  <c r="I66" i="6"/>
  <c r="H66" i="6"/>
  <c r="G66" i="6"/>
  <c r="F66" i="6"/>
  <c r="E66" i="6"/>
  <c r="D66" i="6"/>
  <c r="C66" i="6"/>
  <c r="B66" i="6"/>
  <c r="R65" i="6"/>
  <c r="Q65" i="6"/>
  <c r="P65" i="6"/>
  <c r="O65" i="6"/>
  <c r="N65" i="6"/>
  <c r="K65" i="6"/>
  <c r="J65" i="6"/>
  <c r="I65" i="6"/>
  <c r="H65" i="6"/>
  <c r="G65" i="6"/>
  <c r="F65" i="6"/>
  <c r="E65" i="6"/>
  <c r="D65" i="6"/>
  <c r="C65" i="6"/>
  <c r="B65" i="6"/>
  <c r="R64" i="6"/>
  <c r="Q64" i="6"/>
  <c r="P64" i="6"/>
  <c r="O64" i="6"/>
  <c r="N64" i="6"/>
  <c r="K64" i="6"/>
  <c r="J64" i="6"/>
  <c r="I64" i="6"/>
  <c r="H64" i="6"/>
  <c r="G64" i="6"/>
  <c r="F64" i="6"/>
  <c r="E64" i="6"/>
  <c r="D64" i="6"/>
  <c r="C64" i="6"/>
  <c r="B64" i="6"/>
  <c r="R63" i="6"/>
  <c r="Q63" i="6"/>
  <c r="P63" i="6"/>
  <c r="O63" i="6"/>
  <c r="N63" i="6"/>
  <c r="K63" i="6"/>
  <c r="J63" i="6"/>
  <c r="I63" i="6"/>
  <c r="H63" i="6"/>
  <c r="G63" i="6"/>
  <c r="F63" i="6"/>
  <c r="E63" i="6"/>
  <c r="D63" i="6"/>
  <c r="C63" i="6"/>
  <c r="B63" i="6"/>
  <c r="R62" i="6"/>
  <c r="Q62" i="6"/>
  <c r="P62" i="6"/>
  <c r="O62" i="6"/>
  <c r="N62" i="6"/>
  <c r="K62" i="6"/>
  <c r="J62" i="6"/>
  <c r="I62" i="6"/>
  <c r="H62" i="6"/>
  <c r="G62" i="6"/>
  <c r="F62" i="6"/>
  <c r="E62" i="6"/>
  <c r="D62" i="6"/>
  <c r="C62" i="6"/>
  <c r="B62" i="6"/>
  <c r="R61" i="6"/>
  <c r="Q61" i="6"/>
  <c r="P61" i="6"/>
  <c r="O61" i="6"/>
  <c r="N61" i="6"/>
  <c r="K61" i="6"/>
  <c r="J61" i="6"/>
  <c r="I61" i="6"/>
  <c r="H61" i="6"/>
  <c r="G61" i="6"/>
  <c r="F61" i="6"/>
  <c r="E61" i="6"/>
  <c r="D61" i="6"/>
  <c r="C61" i="6"/>
  <c r="B61" i="6"/>
  <c r="R60" i="6"/>
  <c r="Q60" i="6"/>
  <c r="P60" i="6"/>
  <c r="O60" i="6"/>
  <c r="N60" i="6"/>
  <c r="K60" i="6"/>
  <c r="J60" i="6"/>
  <c r="I60" i="6"/>
  <c r="H60" i="6"/>
  <c r="G60" i="6"/>
  <c r="F60" i="6"/>
  <c r="E60" i="6"/>
  <c r="D60" i="6"/>
  <c r="C60" i="6"/>
  <c r="B60" i="6"/>
  <c r="R59" i="6"/>
  <c r="Q59" i="6"/>
  <c r="P59" i="6"/>
  <c r="O59" i="6"/>
  <c r="N59" i="6"/>
  <c r="K59" i="6"/>
  <c r="J59" i="6"/>
  <c r="I59" i="6"/>
  <c r="H59" i="6"/>
  <c r="G59" i="6"/>
  <c r="F59" i="6"/>
  <c r="E59" i="6"/>
  <c r="D59" i="6"/>
  <c r="C59" i="6"/>
  <c r="B59" i="6"/>
  <c r="R58" i="6"/>
  <c r="Q58" i="6"/>
  <c r="P58" i="6"/>
  <c r="O58" i="6"/>
  <c r="N58" i="6"/>
  <c r="K58" i="6"/>
  <c r="J58" i="6"/>
  <c r="I58" i="6"/>
  <c r="H58" i="6"/>
  <c r="G58" i="6"/>
  <c r="F58" i="6"/>
  <c r="E58" i="6"/>
  <c r="D58" i="6"/>
  <c r="C58" i="6"/>
  <c r="B58" i="6"/>
  <c r="R57" i="6"/>
  <c r="Q57" i="6"/>
  <c r="P57" i="6"/>
  <c r="O57" i="6"/>
  <c r="N57" i="6"/>
  <c r="K57" i="6"/>
  <c r="J57" i="6"/>
  <c r="I57" i="6"/>
  <c r="H57" i="6"/>
  <c r="G57" i="6"/>
  <c r="F57" i="6"/>
  <c r="E57" i="6"/>
  <c r="D57" i="6"/>
  <c r="C57" i="6"/>
  <c r="B57" i="6"/>
  <c r="R56" i="6"/>
  <c r="Q56" i="6"/>
  <c r="P56" i="6"/>
  <c r="O56" i="6"/>
  <c r="N56" i="6"/>
  <c r="K56" i="6"/>
  <c r="J56" i="6"/>
  <c r="I56" i="6"/>
  <c r="H56" i="6"/>
  <c r="G56" i="6"/>
  <c r="F56" i="6"/>
  <c r="E56" i="6"/>
  <c r="D56" i="6"/>
  <c r="C56" i="6"/>
  <c r="B56" i="6"/>
  <c r="R55" i="6"/>
  <c r="Q55" i="6"/>
  <c r="P55" i="6"/>
  <c r="O55" i="6"/>
  <c r="N55" i="6"/>
  <c r="K55" i="6"/>
  <c r="J55" i="6"/>
  <c r="I55" i="6"/>
  <c r="H55" i="6"/>
  <c r="G55" i="6"/>
  <c r="F55" i="6"/>
  <c r="E55" i="6"/>
  <c r="D55" i="6"/>
  <c r="C55" i="6"/>
  <c r="B55" i="6"/>
  <c r="R54" i="6"/>
  <c r="Q54" i="6"/>
  <c r="P54" i="6"/>
  <c r="O54" i="6"/>
  <c r="N54" i="6"/>
  <c r="K54" i="6"/>
  <c r="J54" i="6"/>
  <c r="I54" i="6"/>
  <c r="H54" i="6"/>
  <c r="G54" i="6"/>
  <c r="F54" i="6"/>
  <c r="E54" i="6"/>
  <c r="D54" i="6"/>
  <c r="C54" i="6"/>
  <c r="B54" i="6"/>
  <c r="R53" i="6"/>
  <c r="Q53" i="6"/>
  <c r="P53" i="6"/>
  <c r="O53" i="6"/>
  <c r="N53" i="6"/>
  <c r="K53" i="6"/>
  <c r="J53" i="6"/>
  <c r="I53" i="6"/>
  <c r="H53" i="6"/>
  <c r="G53" i="6"/>
  <c r="F53" i="6"/>
  <c r="E53" i="6"/>
  <c r="D53" i="6"/>
  <c r="C53" i="6"/>
  <c r="B53" i="6"/>
  <c r="R52" i="6"/>
  <c r="Q52" i="6"/>
  <c r="P52" i="6"/>
  <c r="O52" i="6"/>
  <c r="N52" i="6"/>
  <c r="K52" i="6"/>
  <c r="J52" i="6"/>
  <c r="I52" i="6"/>
  <c r="H52" i="6"/>
  <c r="G52" i="6"/>
  <c r="F52" i="6"/>
  <c r="E52" i="6"/>
  <c r="D52" i="6"/>
  <c r="C52" i="6"/>
  <c r="B52" i="6"/>
  <c r="R51" i="6"/>
  <c r="Q51" i="6"/>
  <c r="P51" i="6"/>
  <c r="O51" i="6"/>
  <c r="N51" i="6"/>
  <c r="K51" i="6"/>
  <c r="J51" i="6"/>
  <c r="I51" i="6"/>
  <c r="H51" i="6"/>
  <c r="G51" i="6"/>
  <c r="F51" i="6"/>
  <c r="E51" i="6"/>
  <c r="D51" i="6"/>
  <c r="C51" i="6"/>
  <c r="B51" i="6"/>
  <c r="R50" i="6"/>
  <c r="Q50" i="6"/>
  <c r="P50" i="6"/>
  <c r="O50" i="6"/>
  <c r="N50" i="6"/>
  <c r="K50" i="6"/>
  <c r="J50" i="6"/>
  <c r="I50" i="6"/>
  <c r="H50" i="6"/>
  <c r="G50" i="6"/>
  <c r="F50" i="6"/>
  <c r="E50" i="6"/>
  <c r="D50" i="6"/>
  <c r="C50" i="6"/>
  <c r="B50" i="6"/>
  <c r="R49" i="6"/>
  <c r="Q49" i="6"/>
  <c r="P49" i="6"/>
  <c r="O49" i="6"/>
  <c r="N49" i="6"/>
  <c r="K49" i="6"/>
  <c r="J49" i="6"/>
  <c r="I49" i="6"/>
  <c r="H49" i="6"/>
  <c r="G49" i="6"/>
  <c r="F49" i="6"/>
  <c r="E49" i="6"/>
  <c r="D49" i="6"/>
  <c r="C49" i="6"/>
  <c r="B49" i="6"/>
  <c r="R48" i="6"/>
  <c r="Q48" i="6"/>
  <c r="P48" i="6"/>
  <c r="O48" i="6"/>
  <c r="N48" i="6"/>
  <c r="K48" i="6"/>
  <c r="J48" i="6"/>
  <c r="I48" i="6"/>
  <c r="H48" i="6"/>
  <c r="G48" i="6"/>
  <c r="F48" i="6"/>
  <c r="E48" i="6"/>
  <c r="D48" i="6"/>
  <c r="C48" i="6"/>
  <c r="B48" i="6"/>
  <c r="R47" i="6"/>
  <c r="Q47" i="6"/>
  <c r="P47" i="6"/>
  <c r="O47" i="6"/>
  <c r="N47" i="6"/>
  <c r="K47" i="6"/>
  <c r="J47" i="6"/>
  <c r="I47" i="6"/>
  <c r="H47" i="6"/>
  <c r="G47" i="6"/>
  <c r="F47" i="6"/>
  <c r="E47" i="6"/>
  <c r="D47" i="6"/>
  <c r="C47" i="6"/>
  <c r="B47" i="6"/>
  <c r="R46" i="6"/>
  <c r="Q46" i="6"/>
  <c r="P46" i="6"/>
  <c r="O46" i="6"/>
  <c r="N46" i="6"/>
  <c r="K46" i="6"/>
  <c r="J46" i="6"/>
  <c r="I46" i="6"/>
  <c r="H46" i="6"/>
  <c r="G46" i="6"/>
  <c r="F46" i="6"/>
  <c r="E46" i="6"/>
  <c r="D46" i="6"/>
  <c r="C46" i="6"/>
  <c r="B46" i="6"/>
  <c r="R45" i="6"/>
  <c r="Q45" i="6"/>
  <c r="P45" i="6"/>
  <c r="O45" i="6"/>
  <c r="N45" i="6"/>
  <c r="K45" i="6"/>
  <c r="J45" i="6"/>
  <c r="I45" i="6"/>
  <c r="H45" i="6"/>
  <c r="G45" i="6"/>
  <c r="F45" i="6"/>
  <c r="E45" i="6"/>
  <c r="D45" i="6"/>
  <c r="C45" i="6"/>
  <c r="B45" i="6"/>
  <c r="R44" i="6"/>
  <c r="Q44" i="6"/>
  <c r="P44" i="6"/>
  <c r="O44" i="6"/>
  <c r="N44" i="6"/>
  <c r="K44" i="6"/>
  <c r="J44" i="6"/>
  <c r="I44" i="6"/>
  <c r="H44" i="6"/>
  <c r="G44" i="6"/>
  <c r="F44" i="6"/>
  <c r="E44" i="6"/>
  <c r="D44" i="6"/>
  <c r="C44" i="6"/>
  <c r="B44" i="6"/>
  <c r="R43" i="6"/>
  <c r="Q43" i="6"/>
  <c r="P43" i="6"/>
  <c r="O43" i="6"/>
  <c r="N43" i="6"/>
  <c r="K43" i="6"/>
  <c r="J43" i="6"/>
  <c r="I43" i="6"/>
  <c r="H43" i="6"/>
  <c r="G43" i="6"/>
  <c r="F43" i="6"/>
  <c r="E43" i="6"/>
  <c r="D43" i="6"/>
  <c r="C43" i="6"/>
  <c r="B43" i="6"/>
  <c r="R42" i="6"/>
  <c r="Q42" i="6"/>
  <c r="P42" i="6"/>
  <c r="O42" i="6"/>
  <c r="N42" i="6"/>
  <c r="K42" i="6"/>
  <c r="J42" i="6"/>
  <c r="I42" i="6"/>
  <c r="H42" i="6"/>
  <c r="G42" i="6"/>
  <c r="F42" i="6"/>
  <c r="E42" i="6"/>
  <c r="D42" i="6"/>
  <c r="C42" i="6"/>
  <c r="B42" i="6"/>
  <c r="R41" i="6"/>
  <c r="Q41" i="6"/>
  <c r="P41" i="6"/>
  <c r="O41" i="6"/>
  <c r="N41" i="6"/>
  <c r="K41" i="6"/>
  <c r="J41" i="6"/>
  <c r="I41" i="6"/>
  <c r="H41" i="6"/>
  <c r="G41" i="6"/>
  <c r="F41" i="6"/>
  <c r="E41" i="6"/>
  <c r="D41" i="6"/>
  <c r="C41" i="6"/>
  <c r="B41" i="6"/>
  <c r="R40" i="6"/>
  <c r="Q40" i="6"/>
  <c r="P40" i="6"/>
  <c r="O40" i="6"/>
  <c r="N40" i="6"/>
  <c r="K40" i="6"/>
  <c r="J40" i="6"/>
  <c r="I40" i="6"/>
  <c r="H40" i="6"/>
  <c r="G40" i="6"/>
  <c r="F40" i="6"/>
  <c r="E40" i="6"/>
  <c r="D40" i="6"/>
  <c r="C40" i="6"/>
  <c r="B40" i="6"/>
  <c r="R39" i="6"/>
  <c r="Q39" i="6"/>
  <c r="P39" i="6"/>
  <c r="O39" i="6"/>
  <c r="N39" i="6"/>
  <c r="K39" i="6"/>
  <c r="J39" i="6"/>
  <c r="I39" i="6"/>
  <c r="H39" i="6"/>
  <c r="G39" i="6"/>
  <c r="F39" i="6"/>
  <c r="E39" i="6"/>
  <c r="D39" i="6"/>
  <c r="C39" i="6"/>
  <c r="B39" i="6"/>
  <c r="R38" i="6"/>
  <c r="Q38" i="6"/>
  <c r="P38" i="6"/>
  <c r="O38" i="6"/>
  <c r="N38" i="6"/>
  <c r="K38" i="6"/>
  <c r="J38" i="6"/>
  <c r="I38" i="6"/>
  <c r="H38" i="6"/>
  <c r="G38" i="6"/>
  <c r="F38" i="6"/>
  <c r="E38" i="6"/>
  <c r="D38" i="6"/>
  <c r="C38" i="6"/>
  <c r="B38" i="6"/>
  <c r="R37" i="6"/>
  <c r="Q37" i="6"/>
  <c r="P37" i="6"/>
  <c r="O37" i="6"/>
  <c r="N37" i="6"/>
  <c r="K37" i="6"/>
  <c r="J37" i="6"/>
  <c r="I37" i="6"/>
  <c r="H37" i="6"/>
  <c r="G37" i="6"/>
  <c r="F37" i="6"/>
  <c r="E37" i="6"/>
  <c r="D37" i="6"/>
  <c r="C37" i="6"/>
  <c r="B37" i="6"/>
  <c r="R36" i="6"/>
  <c r="Q36" i="6"/>
  <c r="P36" i="6"/>
  <c r="O36" i="6"/>
  <c r="N36" i="6"/>
  <c r="K36" i="6"/>
  <c r="J36" i="6"/>
  <c r="I36" i="6"/>
  <c r="H36" i="6"/>
  <c r="G36" i="6"/>
  <c r="F36" i="6"/>
  <c r="E36" i="6"/>
  <c r="D36" i="6"/>
  <c r="C36" i="6"/>
  <c r="B36" i="6"/>
  <c r="R35" i="6"/>
  <c r="Q35" i="6"/>
  <c r="P35" i="6"/>
  <c r="O35" i="6"/>
  <c r="N35" i="6"/>
  <c r="K35" i="6"/>
  <c r="J35" i="6"/>
  <c r="I35" i="6"/>
  <c r="H35" i="6"/>
  <c r="G35" i="6"/>
  <c r="F35" i="6"/>
  <c r="E35" i="6"/>
  <c r="D35" i="6"/>
  <c r="C35" i="6"/>
  <c r="B35" i="6"/>
  <c r="R34" i="6"/>
  <c r="Q34" i="6"/>
  <c r="P34" i="6"/>
  <c r="O34" i="6"/>
  <c r="N34" i="6"/>
  <c r="K34" i="6"/>
  <c r="J34" i="6"/>
  <c r="I34" i="6"/>
  <c r="H34" i="6"/>
  <c r="G34" i="6"/>
  <c r="F34" i="6"/>
  <c r="E34" i="6"/>
  <c r="D34" i="6"/>
  <c r="C34" i="6"/>
  <c r="B34" i="6"/>
  <c r="R33" i="6"/>
  <c r="Q33" i="6"/>
  <c r="P33" i="6"/>
  <c r="O33" i="6"/>
  <c r="N33" i="6"/>
  <c r="K33" i="6"/>
  <c r="J33" i="6"/>
  <c r="I33" i="6"/>
  <c r="H33" i="6"/>
  <c r="G33" i="6"/>
  <c r="F33" i="6"/>
  <c r="E33" i="6"/>
  <c r="D33" i="6"/>
  <c r="C33" i="6"/>
  <c r="B33" i="6"/>
  <c r="R32" i="6"/>
  <c r="Q32" i="6"/>
  <c r="P32" i="6"/>
  <c r="O32" i="6"/>
  <c r="N32" i="6"/>
  <c r="K32" i="6"/>
  <c r="J32" i="6"/>
  <c r="I32" i="6"/>
  <c r="H32" i="6"/>
  <c r="G32" i="6"/>
  <c r="F32" i="6"/>
  <c r="E32" i="6"/>
  <c r="D32" i="6"/>
  <c r="C32" i="6"/>
  <c r="B32" i="6"/>
  <c r="R31" i="6"/>
  <c r="Q31" i="6"/>
  <c r="P31" i="6"/>
  <c r="O31" i="6"/>
  <c r="N31" i="6"/>
  <c r="K31" i="6"/>
  <c r="J31" i="6"/>
  <c r="I31" i="6"/>
  <c r="H31" i="6"/>
  <c r="G31" i="6"/>
  <c r="F31" i="6"/>
  <c r="E31" i="6"/>
  <c r="D31" i="6"/>
  <c r="C31" i="6"/>
  <c r="B31" i="6"/>
  <c r="R30" i="6"/>
  <c r="Q30" i="6"/>
  <c r="P30" i="6"/>
  <c r="O30" i="6"/>
  <c r="N30" i="6"/>
  <c r="K30" i="6"/>
  <c r="J30" i="6"/>
  <c r="I30" i="6"/>
  <c r="H30" i="6"/>
  <c r="G30" i="6"/>
  <c r="F30" i="6"/>
  <c r="E30" i="6"/>
  <c r="D30" i="6"/>
  <c r="C30" i="6"/>
  <c r="B30" i="6"/>
  <c r="R29" i="6"/>
  <c r="Q29" i="6"/>
  <c r="P29" i="6"/>
  <c r="O29" i="6"/>
  <c r="N29" i="6"/>
  <c r="K29" i="6"/>
  <c r="J29" i="6"/>
  <c r="I29" i="6"/>
  <c r="H29" i="6"/>
  <c r="G29" i="6"/>
  <c r="F29" i="6"/>
  <c r="E29" i="6"/>
  <c r="D29" i="6"/>
  <c r="C29" i="6"/>
  <c r="B29" i="6"/>
  <c r="R28" i="6"/>
  <c r="Q28" i="6"/>
  <c r="P28" i="6"/>
  <c r="O28" i="6"/>
  <c r="N28" i="6"/>
  <c r="K28" i="6"/>
  <c r="J28" i="6"/>
  <c r="I28" i="6"/>
  <c r="H28" i="6"/>
  <c r="G28" i="6"/>
  <c r="F28" i="6"/>
  <c r="E28" i="6"/>
  <c r="D28" i="6"/>
  <c r="C28" i="6"/>
  <c r="B28" i="6"/>
  <c r="R27" i="6"/>
  <c r="Q27" i="6"/>
  <c r="P27" i="6"/>
  <c r="O27" i="6"/>
  <c r="N27" i="6"/>
  <c r="K27" i="6"/>
  <c r="J27" i="6"/>
  <c r="I27" i="6"/>
  <c r="H27" i="6"/>
  <c r="G27" i="6"/>
  <c r="F27" i="6"/>
  <c r="E27" i="6"/>
  <c r="D27" i="6"/>
  <c r="C27" i="6"/>
  <c r="B27" i="6"/>
  <c r="R26" i="6"/>
  <c r="Q26" i="6"/>
  <c r="P26" i="6"/>
  <c r="O26" i="6"/>
  <c r="N26" i="6"/>
  <c r="K26" i="6"/>
  <c r="J26" i="6"/>
  <c r="I26" i="6"/>
  <c r="H26" i="6"/>
  <c r="G26" i="6"/>
  <c r="F26" i="6"/>
  <c r="E26" i="6"/>
  <c r="D26" i="6"/>
  <c r="C26" i="6"/>
  <c r="B26" i="6"/>
  <c r="R25" i="6"/>
  <c r="Q25" i="6"/>
  <c r="P25" i="6"/>
  <c r="O25" i="6"/>
  <c r="N25" i="6"/>
  <c r="K25" i="6"/>
  <c r="J25" i="6"/>
  <c r="I25" i="6"/>
  <c r="H25" i="6"/>
  <c r="G25" i="6"/>
  <c r="F25" i="6"/>
  <c r="E25" i="6"/>
  <c r="D25" i="6"/>
  <c r="C25" i="6"/>
  <c r="B25" i="6"/>
  <c r="R24" i="6"/>
  <c r="Q24" i="6"/>
  <c r="P24" i="6"/>
  <c r="O24" i="6"/>
  <c r="N24" i="6"/>
  <c r="K24" i="6"/>
  <c r="J24" i="6"/>
  <c r="I24" i="6"/>
  <c r="H24" i="6"/>
  <c r="G24" i="6"/>
  <c r="F24" i="6"/>
  <c r="E24" i="6"/>
  <c r="D24" i="6"/>
  <c r="C24" i="6"/>
  <c r="B24" i="6"/>
  <c r="R23" i="6"/>
  <c r="Q23" i="6"/>
  <c r="P23" i="6"/>
  <c r="O23" i="6"/>
  <c r="N23" i="6"/>
  <c r="K23" i="6"/>
  <c r="J23" i="6"/>
  <c r="I23" i="6"/>
  <c r="H23" i="6"/>
  <c r="G23" i="6"/>
  <c r="F23" i="6"/>
  <c r="E23" i="6"/>
  <c r="D23" i="6"/>
  <c r="C23" i="6"/>
  <c r="B23" i="6"/>
  <c r="R22" i="6"/>
  <c r="Q22" i="6"/>
  <c r="P22" i="6"/>
  <c r="O22" i="6"/>
  <c r="N22" i="6"/>
  <c r="K22" i="6"/>
  <c r="J22" i="6"/>
  <c r="I22" i="6"/>
  <c r="H22" i="6"/>
  <c r="G22" i="6"/>
  <c r="F22" i="6"/>
  <c r="E22" i="6"/>
  <c r="D22" i="6"/>
  <c r="C22" i="6"/>
  <c r="B22" i="6"/>
  <c r="R21" i="6"/>
  <c r="Q21" i="6"/>
  <c r="P21" i="6"/>
  <c r="O21" i="6"/>
  <c r="N21" i="6"/>
  <c r="K21" i="6"/>
  <c r="J21" i="6"/>
  <c r="I21" i="6"/>
  <c r="H21" i="6"/>
  <c r="G21" i="6"/>
  <c r="F21" i="6"/>
  <c r="E21" i="6"/>
  <c r="D21" i="6"/>
  <c r="C21" i="6"/>
  <c r="B21" i="6"/>
  <c r="R20" i="6"/>
  <c r="Q20" i="6"/>
  <c r="P20" i="6"/>
  <c r="O20" i="6"/>
  <c r="N20" i="6"/>
  <c r="K20" i="6"/>
  <c r="J20" i="6"/>
  <c r="I20" i="6"/>
  <c r="H20" i="6"/>
  <c r="G20" i="6"/>
  <c r="F20" i="6"/>
  <c r="E20" i="6"/>
  <c r="D20" i="6"/>
  <c r="C20" i="6"/>
  <c r="B20" i="6"/>
  <c r="R19" i="6"/>
  <c r="Q19" i="6"/>
  <c r="P19" i="6"/>
  <c r="O19" i="6"/>
  <c r="N19" i="6"/>
  <c r="K19" i="6"/>
  <c r="J19" i="6"/>
  <c r="I19" i="6"/>
  <c r="H19" i="6"/>
  <c r="G19" i="6"/>
  <c r="F19" i="6"/>
  <c r="E19" i="6"/>
  <c r="D19" i="6"/>
  <c r="C19" i="6"/>
  <c r="B19" i="6"/>
  <c r="R18" i="6"/>
  <c r="Q18" i="6"/>
  <c r="P18" i="6"/>
  <c r="O18" i="6"/>
  <c r="N18" i="6"/>
  <c r="K18" i="6"/>
  <c r="J18" i="6"/>
  <c r="I18" i="6"/>
  <c r="H18" i="6"/>
  <c r="G18" i="6"/>
  <c r="F18" i="6"/>
  <c r="E18" i="6"/>
  <c r="D18" i="6"/>
  <c r="C18" i="6"/>
  <c r="B18" i="6"/>
  <c r="R17" i="6"/>
  <c r="Q17" i="6"/>
  <c r="P17" i="6"/>
  <c r="O17" i="6"/>
  <c r="N17" i="6"/>
  <c r="K17" i="6"/>
  <c r="J17" i="6"/>
  <c r="I17" i="6"/>
  <c r="H17" i="6"/>
  <c r="G17" i="6"/>
  <c r="F17" i="6"/>
  <c r="E17" i="6"/>
  <c r="D17" i="6"/>
  <c r="C17" i="6"/>
  <c r="B17" i="6"/>
  <c r="R16" i="6"/>
  <c r="Q16" i="6"/>
  <c r="P16" i="6"/>
  <c r="O16" i="6"/>
  <c r="N16" i="6"/>
  <c r="K16" i="6"/>
  <c r="J16" i="6"/>
  <c r="I16" i="6"/>
  <c r="H16" i="6"/>
  <c r="G16" i="6"/>
  <c r="F16" i="6"/>
  <c r="E16" i="6"/>
  <c r="D16" i="6"/>
  <c r="C16" i="6"/>
  <c r="B16" i="6"/>
  <c r="R15" i="6"/>
  <c r="Q15" i="6"/>
  <c r="P15" i="6"/>
  <c r="O15" i="6"/>
  <c r="N15" i="6"/>
  <c r="K15" i="6"/>
  <c r="J15" i="6"/>
  <c r="I15" i="6"/>
  <c r="H15" i="6"/>
  <c r="G15" i="6"/>
  <c r="F15" i="6"/>
  <c r="E15" i="6"/>
  <c r="D15" i="6"/>
  <c r="C15" i="6"/>
  <c r="B15" i="6"/>
  <c r="R14" i="6"/>
  <c r="Q14" i="6"/>
  <c r="P14" i="6"/>
  <c r="O14" i="6"/>
  <c r="N14" i="6"/>
  <c r="K14" i="6"/>
  <c r="J14" i="6"/>
  <c r="I14" i="6"/>
  <c r="H14" i="6"/>
  <c r="G14" i="6"/>
  <c r="F14" i="6"/>
  <c r="E14" i="6"/>
  <c r="D14" i="6"/>
  <c r="C14" i="6"/>
  <c r="B14" i="6"/>
  <c r="R13" i="6"/>
  <c r="Q13" i="6"/>
  <c r="P13" i="6"/>
  <c r="O13" i="6"/>
  <c r="N13" i="6"/>
  <c r="K13" i="6"/>
  <c r="J13" i="6"/>
  <c r="I13" i="6"/>
  <c r="H13" i="6"/>
  <c r="G13" i="6"/>
  <c r="F13" i="6"/>
  <c r="E13" i="6"/>
  <c r="D13" i="6"/>
  <c r="C13" i="6"/>
  <c r="B13" i="6"/>
  <c r="R12" i="6"/>
  <c r="Q12" i="6"/>
  <c r="P12" i="6"/>
  <c r="O12" i="6"/>
  <c r="N12" i="6"/>
  <c r="K12" i="6"/>
  <c r="J12" i="6"/>
  <c r="I12" i="6"/>
  <c r="H12" i="6"/>
  <c r="G12" i="6"/>
  <c r="F12" i="6"/>
  <c r="E12" i="6"/>
  <c r="D12" i="6"/>
  <c r="C12" i="6"/>
  <c r="B12" i="6"/>
  <c r="R11" i="6"/>
  <c r="Q11" i="6"/>
  <c r="P11" i="6"/>
  <c r="O11" i="6"/>
  <c r="N11" i="6"/>
  <c r="K11" i="6"/>
  <c r="J11" i="6"/>
  <c r="I11" i="6"/>
  <c r="H11" i="6"/>
  <c r="G11" i="6"/>
  <c r="F11" i="6"/>
  <c r="E11" i="6"/>
  <c r="D11" i="6"/>
  <c r="C11" i="6"/>
  <c r="B11" i="6"/>
  <c r="R10" i="6"/>
  <c r="Q10" i="6"/>
  <c r="P10" i="6"/>
  <c r="O10" i="6"/>
  <c r="N10" i="6"/>
  <c r="K10" i="6"/>
  <c r="J10" i="6"/>
  <c r="I10" i="6"/>
  <c r="H10" i="6"/>
  <c r="G10" i="6"/>
  <c r="F10" i="6"/>
  <c r="E10" i="6"/>
  <c r="D10" i="6"/>
  <c r="C10" i="6"/>
  <c r="B10" i="6"/>
  <c r="R9" i="6"/>
  <c r="Q9" i="6"/>
  <c r="P9" i="6"/>
  <c r="O9" i="6"/>
  <c r="N9" i="6"/>
  <c r="K9" i="6"/>
  <c r="J9" i="6"/>
  <c r="I9" i="6"/>
  <c r="H9" i="6"/>
  <c r="G9" i="6"/>
  <c r="F9" i="6"/>
  <c r="E9" i="6"/>
  <c r="D9" i="6"/>
  <c r="C9" i="6"/>
  <c r="B9" i="6"/>
  <c r="R8" i="6"/>
  <c r="Q8" i="6"/>
  <c r="P8" i="6"/>
  <c r="O8" i="6"/>
  <c r="N8" i="6"/>
  <c r="K8" i="6"/>
  <c r="J8" i="6"/>
  <c r="I8" i="6"/>
  <c r="H8" i="6"/>
  <c r="G8" i="6"/>
  <c r="F8" i="6"/>
  <c r="E8" i="6"/>
  <c r="D8" i="6"/>
  <c r="C8" i="6"/>
  <c r="B8" i="6"/>
  <c r="R7" i="6"/>
  <c r="Q7" i="6"/>
  <c r="P7" i="6"/>
  <c r="O7" i="6"/>
  <c r="N7" i="6"/>
  <c r="K7" i="6"/>
  <c r="J7" i="6"/>
  <c r="I7" i="6"/>
  <c r="H7" i="6"/>
  <c r="G7" i="6"/>
  <c r="F7" i="6"/>
  <c r="E7" i="6"/>
  <c r="D7" i="6"/>
  <c r="C7" i="6"/>
  <c r="B7" i="6"/>
  <c r="R6" i="6"/>
  <c r="Q6" i="6"/>
  <c r="P6" i="6"/>
  <c r="O6" i="6"/>
  <c r="N6" i="6"/>
  <c r="K6" i="6"/>
  <c r="J6" i="6"/>
  <c r="I6" i="6"/>
  <c r="H6" i="6"/>
  <c r="G6" i="6"/>
  <c r="F6" i="6"/>
  <c r="E6" i="6"/>
  <c r="D6" i="6"/>
  <c r="C6" i="6"/>
  <c r="B6" i="6"/>
  <c r="R5" i="6"/>
  <c r="Q5" i="6"/>
  <c r="P5" i="6"/>
  <c r="O5" i="6"/>
  <c r="N5" i="6"/>
  <c r="K5" i="6"/>
  <c r="J5" i="6"/>
  <c r="I5" i="6"/>
  <c r="H5" i="6"/>
  <c r="G5" i="6"/>
  <c r="F5" i="6"/>
  <c r="E5" i="6"/>
  <c r="D5" i="6"/>
  <c r="C5" i="6"/>
  <c r="B5" i="6"/>
  <c r="R4" i="6"/>
  <c r="Q4" i="6"/>
  <c r="P4" i="6"/>
  <c r="O4" i="6"/>
  <c r="N4" i="6"/>
  <c r="K4" i="6"/>
  <c r="J4" i="6"/>
  <c r="I4" i="6"/>
  <c r="H4" i="6"/>
  <c r="G4" i="6"/>
  <c r="F4" i="6"/>
  <c r="E4" i="6"/>
  <c r="D4" i="6"/>
  <c r="C4" i="6"/>
  <c r="B4" i="6"/>
  <c r="R3" i="6"/>
  <c r="Q3" i="6"/>
  <c r="P3" i="6"/>
  <c r="O3" i="6"/>
  <c r="N3" i="6"/>
  <c r="K3" i="6"/>
  <c r="J3" i="6"/>
  <c r="I3" i="6"/>
  <c r="H3" i="6"/>
  <c r="G3" i="6"/>
  <c r="F3" i="6"/>
  <c r="E3" i="6"/>
  <c r="D3" i="6"/>
  <c r="C3" i="6"/>
  <c r="B3" i="6"/>
  <c r="R2" i="6"/>
  <c r="Q2" i="6"/>
  <c r="P2" i="6"/>
  <c r="O2" i="6"/>
  <c r="N2" i="6"/>
  <c r="K2" i="6"/>
  <c r="J2" i="6"/>
  <c r="I2" i="6"/>
  <c r="H2" i="6"/>
  <c r="G2" i="6"/>
  <c r="F2" i="6"/>
  <c r="E2" i="6"/>
  <c r="D2" i="6"/>
  <c r="C2" i="6"/>
  <c r="B2" i="6"/>
  <c r="K2344" i="1"/>
  <c r="T470" i="6" s="1"/>
  <c r="J2344" i="1"/>
  <c r="S470" i="6" s="1"/>
  <c r="J2343" i="1"/>
  <c r="J2342" i="1"/>
  <c r="J2341" i="1"/>
  <c r="S825" i="6" s="1"/>
  <c r="J2340" i="1"/>
  <c r="J2339" i="1"/>
  <c r="K2338" i="1"/>
  <c r="T2139" i="6" s="1"/>
  <c r="J2338" i="1"/>
  <c r="S2139" i="6" s="1"/>
  <c r="J2337" i="1"/>
  <c r="J2336" i="1"/>
  <c r="K2335" i="1"/>
  <c r="T2184" i="6" s="1"/>
  <c r="J2335" i="1"/>
  <c r="S2184" i="6" s="1"/>
  <c r="J2334" i="1"/>
  <c r="J2333" i="1"/>
  <c r="J2332" i="1"/>
  <c r="S2187" i="6" s="1"/>
  <c r="J2331" i="1"/>
  <c r="J2330" i="1"/>
  <c r="K2329" i="1"/>
  <c r="T2190" i="6" s="1"/>
  <c r="J2329" i="1"/>
  <c r="S2190" i="6" s="1"/>
  <c r="J2328" i="1"/>
  <c r="J2327" i="1"/>
  <c r="K2326" i="1"/>
  <c r="T2290" i="6" s="1"/>
  <c r="J2326" i="1"/>
  <c r="S2290" i="6" s="1"/>
  <c r="J2325" i="1"/>
  <c r="J2324" i="1"/>
  <c r="K2324" i="1" s="1"/>
  <c r="J2323" i="1"/>
  <c r="S2293" i="6" s="1"/>
  <c r="J2322" i="1"/>
  <c r="J2321" i="1"/>
  <c r="K2320" i="1"/>
  <c r="T2297" i="6" s="1"/>
  <c r="J2320" i="1"/>
  <c r="S2297" i="6" s="1"/>
  <c r="J2319" i="1"/>
  <c r="J2318" i="1"/>
  <c r="K2317" i="1"/>
  <c r="T2317" i="6" s="1"/>
  <c r="J2317" i="1"/>
  <c r="S2317" i="6" s="1"/>
  <c r="J2316" i="1"/>
  <c r="J2315" i="1"/>
  <c r="J2314" i="1"/>
  <c r="S305" i="6" s="1"/>
  <c r="J2313" i="1"/>
  <c r="J2312" i="1"/>
  <c r="K2311" i="1"/>
  <c r="T429" i="6" s="1"/>
  <c r="J2311" i="1"/>
  <c r="S429" i="6" s="1"/>
  <c r="J2310" i="1"/>
  <c r="J2309" i="1"/>
  <c r="J2308" i="1"/>
  <c r="S708" i="6" s="1"/>
  <c r="J2307" i="1"/>
  <c r="J2306" i="1"/>
  <c r="J2305" i="1"/>
  <c r="J2304" i="1"/>
  <c r="J2303" i="1"/>
  <c r="K2302" i="1"/>
  <c r="T1665" i="6" s="1"/>
  <c r="J2302" i="1"/>
  <c r="S1665" i="6" s="1"/>
  <c r="J2301" i="1"/>
  <c r="J2300" i="1"/>
  <c r="K2299" i="1"/>
  <c r="T1829" i="6" s="1"/>
  <c r="J2299" i="1"/>
  <c r="S1829" i="6" s="1"/>
  <c r="J2298" i="1"/>
  <c r="J2297" i="1"/>
  <c r="J2296" i="1"/>
  <c r="J2295" i="1"/>
  <c r="J2294" i="1"/>
  <c r="K2293" i="1"/>
  <c r="T2041" i="6" s="1"/>
  <c r="J2293" i="1"/>
  <c r="S2041" i="6" s="1"/>
  <c r="J2292" i="1"/>
  <c r="J2291" i="1"/>
  <c r="J2290" i="1"/>
  <c r="S2097" i="6" s="1"/>
  <c r="J2289" i="1"/>
  <c r="J2288" i="1"/>
  <c r="J2287" i="1"/>
  <c r="J2286" i="1"/>
  <c r="J2285" i="1"/>
  <c r="K2284" i="1"/>
  <c r="T2112" i="6" s="1"/>
  <c r="J2284" i="1"/>
  <c r="S2112" i="6" s="1"/>
  <c r="J2283" i="1"/>
  <c r="J2282" i="1"/>
  <c r="J2281" i="1"/>
  <c r="S2115" i="6" s="1"/>
  <c r="J2280" i="1"/>
  <c r="J2279" i="1"/>
  <c r="J2278" i="1"/>
  <c r="J2277" i="1"/>
  <c r="J2276" i="1"/>
  <c r="J2275" i="1"/>
  <c r="S2192" i="6" s="1"/>
  <c r="J2274" i="1"/>
  <c r="J2273" i="1"/>
  <c r="J2272" i="1"/>
  <c r="S2195" i="6" s="1"/>
  <c r="J2271" i="1"/>
  <c r="J2270" i="1"/>
  <c r="J2269" i="1"/>
  <c r="J2268" i="1"/>
  <c r="J2267" i="1"/>
  <c r="J2266" i="1"/>
  <c r="S2210" i="6" s="1"/>
  <c r="J2265" i="1"/>
  <c r="J2264" i="1"/>
  <c r="K2263" i="1"/>
  <c r="T2216" i="6" s="1"/>
  <c r="J2263" i="1"/>
  <c r="S2216" i="6" s="1"/>
  <c r="J2262" i="1"/>
  <c r="J2261" i="1"/>
  <c r="J2260" i="1"/>
  <c r="J2259" i="1"/>
  <c r="J2258" i="1"/>
  <c r="J2257" i="1"/>
  <c r="S2272" i="6" s="1"/>
  <c r="J2256" i="1"/>
  <c r="J2255" i="1"/>
  <c r="J2254" i="1"/>
  <c r="S2286" i="6" s="1"/>
  <c r="J2253" i="1"/>
  <c r="J2252" i="1"/>
  <c r="J2251" i="1"/>
  <c r="K2251" i="1" s="1"/>
  <c r="J2250" i="1"/>
  <c r="J2249" i="1"/>
  <c r="K2248" i="1"/>
  <c r="T917" i="6" s="1"/>
  <c r="J2248" i="1"/>
  <c r="S917" i="6" s="1"/>
  <c r="J2247" i="1"/>
  <c r="J2246" i="1"/>
  <c r="K2245" i="1"/>
  <c r="T2169" i="6" s="1"/>
  <c r="J2245" i="1"/>
  <c r="S2169" i="6" s="1"/>
  <c r="J2244" i="1"/>
  <c r="J2243" i="1"/>
  <c r="J2242" i="1"/>
  <c r="J2241" i="1"/>
  <c r="J2240" i="1"/>
  <c r="J2239" i="1"/>
  <c r="S2181" i="6" s="1"/>
  <c r="J2238" i="1"/>
  <c r="J2237" i="1"/>
  <c r="J2236" i="1"/>
  <c r="S182" i="6" s="1"/>
  <c r="J2235" i="1"/>
  <c r="J2234" i="1"/>
  <c r="J2233" i="1"/>
  <c r="J2232" i="1"/>
  <c r="J2231" i="1"/>
  <c r="K2230" i="1"/>
  <c r="T444" i="6" s="1"/>
  <c r="J2230" i="1"/>
  <c r="S444" i="6" s="1"/>
  <c r="J2229" i="1"/>
  <c r="J2228" i="1"/>
  <c r="J2227" i="1"/>
  <c r="S570" i="6" s="1"/>
  <c r="J2226" i="1"/>
  <c r="J2225" i="1"/>
  <c r="J2224" i="1"/>
  <c r="J2223" i="1"/>
  <c r="J2222" i="1"/>
  <c r="J2221" i="1"/>
  <c r="S1352" i="6" s="1"/>
  <c r="J2220" i="1"/>
  <c r="J2219" i="1"/>
  <c r="J2218" i="1"/>
  <c r="S1740" i="6" s="1"/>
  <c r="J2217" i="1"/>
  <c r="J2216" i="1"/>
  <c r="J2215" i="1"/>
  <c r="J2214" i="1"/>
  <c r="J2213" i="1"/>
  <c r="J2212" i="1"/>
  <c r="S1971" i="6" s="1"/>
  <c r="J2211" i="1"/>
  <c r="J2210" i="1"/>
  <c r="K2209" i="1"/>
  <c r="T1990" i="6" s="1"/>
  <c r="J2209" i="1"/>
  <c r="S1990" i="6" s="1"/>
  <c r="J2208" i="1"/>
  <c r="J2207" i="1"/>
  <c r="J2206" i="1"/>
  <c r="J2205" i="1"/>
  <c r="J2204" i="1"/>
  <c r="J2203" i="1"/>
  <c r="S2056" i="6" s="1"/>
  <c r="J2202" i="1"/>
  <c r="J2201" i="1"/>
  <c r="J2200" i="1"/>
  <c r="S2127" i="6" s="1"/>
  <c r="J2199" i="1"/>
  <c r="J2198" i="1"/>
  <c r="J2197" i="1"/>
  <c r="J2196" i="1"/>
  <c r="J2195" i="1"/>
  <c r="K2194" i="1"/>
  <c r="T2200" i="6" s="1"/>
  <c r="J2194" i="1"/>
  <c r="S2200" i="6" s="1"/>
  <c r="J2193" i="1"/>
  <c r="J2192" i="1"/>
  <c r="K2191" i="1"/>
  <c r="T2203" i="6" s="1"/>
  <c r="J2191" i="1"/>
  <c r="S2203" i="6" s="1"/>
  <c r="J2190" i="1"/>
  <c r="J2189" i="1"/>
  <c r="J2188" i="1"/>
  <c r="J2187" i="1"/>
  <c r="J2186" i="1"/>
  <c r="J2185" i="1"/>
  <c r="S2217" i="6" s="1"/>
  <c r="J2184" i="1"/>
  <c r="J2183" i="1"/>
  <c r="J2182" i="1"/>
  <c r="S2258" i="6" s="1"/>
  <c r="J2181" i="1"/>
  <c r="J2180" i="1"/>
  <c r="J2179" i="1"/>
  <c r="J2178" i="1"/>
  <c r="J2177" i="1"/>
  <c r="K2176" i="1"/>
  <c r="T2265" i="6" s="1"/>
  <c r="J2176" i="1"/>
  <c r="S2265" i="6" s="1"/>
  <c r="J2175" i="1"/>
  <c r="J2174" i="1"/>
  <c r="J2173" i="1"/>
  <c r="S2285" i="6" s="1"/>
  <c r="J2172" i="1"/>
  <c r="J2171" i="1"/>
  <c r="J2170" i="1"/>
  <c r="J2169" i="1"/>
  <c r="J2168" i="1"/>
  <c r="J2167" i="1"/>
  <c r="S260" i="6" s="1"/>
  <c r="J2166" i="1"/>
  <c r="J2165" i="1"/>
  <c r="J2164" i="1"/>
  <c r="S529" i="6" s="1"/>
  <c r="J2163" i="1"/>
  <c r="J2162" i="1"/>
  <c r="J2161" i="1"/>
  <c r="J2160" i="1"/>
  <c r="J2159" i="1"/>
  <c r="J2158" i="1"/>
  <c r="S2153" i="6" s="1"/>
  <c r="J2157" i="1"/>
  <c r="J2156" i="1"/>
  <c r="K2155" i="1"/>
  <c r="T2160" i="6" s="1"/>
  <c r="J2155" i="1"/>
  <c r="S2160" i="6" s="1"/>
  <c r="J2154" i="1"/>
  <c r="J2153" i="1"/>
  <c r="J2152" i="1"/>
  <c r="J2151" i="1"/>
  <c r="J2150" i="1"/>
  <c r="J2149" i="1"/>
  <c r="S2296" i="6" s="1"/>
  <c r="J2148" i="1"/>
  <c r="J2147" i="1"/>
  <c r="J2146" i="1"/>
  <c r="S2306" i="6" s="1"/>
  <c r="J2145" i="1"/>
  <c r="J2144" i="1"/>
  <c r="J2143" i="1"/>
  <c r="J2142" i="1"/>
  <c r="J2141" i="1"/>
  <c r="K2140" i="1"/>
  <c r="T580" i="6" s="1"/>
  <c r="J2140" i="1"/>
  <c r="S580" i="6" s="1"/>
  <c r="J2139" i="1"/>
  <c r="J2138" i="1"/>
  <c r="K2137" i="1"/>
  <c r="T737" i="6" s="1"/>
  <c r="J2137" i="1"/>
  <c r="S737" i="6" s="1"/>
  <c r="J2136" i="1"/>
  <c r="J2135" i="1"/>
  <c r="J2134" i="1"/>
  <c r="J2133" i="1"/>
  <c r="J2132" i="1"/>
  <c r="J2131" i="1"/>
  <c r="S1911" i="6" s="1"/>
  <c r="J2130" i="1"/>
  <c r="J2129" i="1"/>
  <c r="J2128" i="1"/>
  <c r="S2026" i="6" s="1"/>
  <c r="J2127" i="1"/>
  <c r="J2126" i="1"/>
  <c r="J2125" i="1"/>
  <c r="J2124" i="1"/>
  <c r="J2123" i="1"/>
  <c r="K2122" i="1"/>
  <c r="T2093" i="6" s="1"/>
  <c r="J2122" i="1"/>
  <c r="S2093" i="6" s="1"/>
  <c r="J2121" i="1"/>
  <c r="J2120" i="1"/>
  <c r="J2119" i="1"/>
  <c r="S2238" i="6" s="1"/>
  <c r="J2118" i="1"/>
  <c r="J2117" i="1"/>
  <c r="J2116" i="1"/>
  <c r="J2115" i="1"/>
  <c r="J2114" i="1"/>
  <c r="J2113" i="1"/>
  <c r="S2267" i="6" s="1"/>
  <c r="J2112" i="1"/>
  <c r="J2111" i="1"/>
  <c r="J2110" i="1"/>
  <c r="S2281" i="6" s="1"/>
  <c r="J2109" i="1"/>
  <c r="J2108" i="1"/>
  <c r="J2107" i="1"/>
  <c r="J2106" i="1"/>
  <c r="J2105" i="1"/>
  <c r="J2104" i="1"/>
  <c r="S456" i="6" s="1"/>
  <c r="J2103" i="1"/>
  <c r="J2102" i="1"/>
  <c r="K2101" i="1"/>
  <c r="T2138" i="6" s="1"/>
  <c r="J2101" i="1"/>
  <c r="S2138" i="6" s="1"/>
  <c r="J2100" i="1"/>
  <c r="J2099" i="1"/>
  <c r="J2098" i="1"/>
  <c r="J2097" i="1"/>
  <c r="J2096" i="1"/>
  <c r="J2095" i="1"/>
  <c r="S2156" i="6" s="1"/>
  <c r="J2094" i="1"/>
  <c r="J2093" i="1"/>
  <c r="J2092" i="1"/>
  <c r="S2312" i="6" s="1"/>
  <c r="J2091" i="1"/>
  <c r="J2090" i="1"/>
  <c r="J2089" i="1"/>
  <c r="J2088" i="1"/>
  <c r="J2087" i="1"/>
  <c r="K2086" i="1"/>
  <c r="T1156" i="6" s="1"/>
  <c r="J2086" i="1"/>
  <c r="S1156" i="6" s="1"/>
  <c r="J2085" i="1"/>
  <c r="J2084" i="1"/>
  <c r="K2083" i="1"/>
  <c r="T1371" i="6" s="1"/>
  <c r="J2083" i="1"/>
  <c r="S1371" i="6" s="1"/>
  <c r="J2082" i="1"/>
  <c r="J2081" i="1"/>
  <c r="J2080" i="1"/>
  <c r="J2079" i="1"/>
  <c r="J2078" i="1"/>
  <c r="J2077" i="1"/>
  <c r="S1975" i="6" s="1"/>
  <c r="J2076" i="1"/>
  <c r="J2075" i="1"/>
  <c r="J2074" i="1"/>
  <c r="S2007" i="6" s="1"/>
  <c r="J2073" i="1"/>
  <c r="J2072" i="1"/>
  <c r="J2071" i="1"/>
  <c r="J2070" i="1"/>
  <c r="J2069" i="1"/>
  <c r="K2068" i="1"/>
  <c r="T2222" i="6" s="1"/>
  <c r="J2068" i="1"/>
  <c r="S2222" i="6" s="1"/>
  <c r="J2067" i="1"/>
  <c r="J2066" i="1"/>
  <c r="J2065" i="1"/>
  <c r="S2234" i="6" s="1"/>
  <c r="J2064" i="1"/>
  <c r="J2063" i="1"/>
  <c r="J2062" i="1"/>
  <c r="J2061" i="1"/>
  <c r="J2060" i="1"/>
  <c r="J2059" i="1"/>
  <c r="S2140" i="6" s="1"/>
  <c r="J2058" i="1"/>
  <c r="J2057" i="1"/>
  <c r="J2056" i="1"/>
  <c r="S2316" i="6" s="1"/>
  <c r="J2055" i="1"/>
  <c r="J2054" i="1"/>
  <c r="J2053" i="1"/>
  <c r="J2052" i="1"/>
  <c r="J2051" i="1"/>
  <c r="J2050" i="1"/>
  <c r="S387" i="6" s="1"/>
  <c r="J2049" i="1"/>
  <c r="J2048" i="1"/>
  <c r="K2047" i="1"/>
  <c r="T1320" i="6" s="1"/>
  <c r="J2047" i="1"/>
  <c r="S1320" i="6" s="1"/>
  <c r="J2046" i="1"/>
  <c r="J2045" i="1"/>
  <c r="J2044" i="1"/>
  <c r="J2043" i="1"/>
  <c r="J2042" i="1"/>
  <c r="J2041" i="1"/>
  <c r="S1825" i="6" s="1"/>
  <c r="J2040" i="1"/>
  <c r="J2039" i="1"/>
  <c r="J2038" i="1"/>
  <c r="S1912" i="6" s="1"/>
  <c r="J2037" i="1"/>
  <c r="J2036" i="1"/>
  <c r="J2035" i="1"/>
  <c r="J2034" i="1"/>
  <c r="J2033" i="1"/>
  <c r="K2032" i="1"/>
  <c r="T2046" i="6" s="1"/>
  <c r="J2032" i="1"/>
  <c r="S2046" i="6" s="1"/>
  <c r="J2031" i="1"/>
  <c r="J2030" i="1"/>
  <c r="K2029" i="1"/>
  <c r="T2062" i="6" s="1"/>
  <c r="J2029" i="1"/>
  <c r="S2062" i="6" s="1"/>
  <c r="J2028" i="1"/>
  <c r="J2027" i="1"/>
  <c r="J2026" i="1"/>
  <c r="J2025" i="1"/>
  <c r="J2024" i="1"/>
  <c r="J2023" i="1"/>
  <c r="S2121" i="6" s="1"/>
  <c r="J2022" i="1"/>
  <c r="J2021" i="1"/>
  <c r="J2020" i="1"/>
  <c r="S2124" i="6" s="1"/>
  <c r="J2019" i="1"/>
  <c r="J2018" i="1"/>
  <c r="J2017" i="1"/>
  <c r="J2016" i="1"/>
  <c r="J2015" i="1"/>
  <c r="K2014" i="1"/>
  <c r="T2232" i="6" s="1"/>
  <c r="J2014" i="1"/>
  <c r="S2232" i="6" s="1"/>
  <c r="J2013" i="1"/>
  <c r="J2012" i="1"/>
  <c r="J2011" i="1"/>
  <c r="S171" i="6" s="1"/>
  <c r="J2010" i="1"/>
  <c r="K2010" i="1" s="1"/>
  <c r="J2009" i="1"/>
  <c r="J2008" i="1"/>
  <c r="J2007" i="1"/>
  <c r="J2006" i="1"/>
  <c r="J2005" i="1"/>
  <c r="S2167" i="6" s="1"/>
  <c r="J2004" i="1"/>
  <c r="J2003" i="1"/>
  <c r="J2002" i="1"/>
  <c r="S2173" i="6" s="1"/>
  <c r="J2001" i="1"/>
  <c r="J2000" i="1"/>
  <c r="J1999" i="1"/>
  <c r="J1998" i="1"/>
  <c r="J1997" i="1"/>
  <c r="J1996" i="1"/>
  <c r="S380" i="6" s="1"/>
  <c r="J1995" i="1"/>
  <c r="J1994" i="1"/>
  <c r="K1993" i="1"/>
  <c r="T695" i="6" s="1"/>
  <c r="J1993" i="1"/>
  <c r="S695" i="6" s="1"/>
  <c r="J1992" i="1"/>
  <c r="J1991" i="1"/>
  <c r="J1990" i="1"/>
  <c r="J1989" i="1"/>
  <c r="J1988" i="1"/>
  <c r="J1987" i="1"/>
  <c r="S1689" i="6" s="1"/>
  <c r="J1986" i="1"/>
  <c r="J1985" i="1"/>
  <c r="J1984" i="1"/>
  <c r="S1843" i="6" s="1"/>
  <c r="J1983" i="1"/>
  <c r="J1982" i="1"/>
  <c r="J1981" i="1"/>
  <c r="J1980" i="1"/>
  <c r="J1979" i="1"/>
  <c r="K1978" i="1"/>
  <c r="T2031" i="6" s="1"/>
  <c r="J1978" i="1"/>
  <c r="S2031" i="6" s="1"/>
  <c r="J1977" i="1"/>
  <c r="J1976" i="1"/>
  <c r="K1975" i="1"/>
  <c r="J1975" i="1"/>
  <c r="J1974" i="1"/>
  <c r="J1973" i="1"/>
  <c r="J1972" i="1"/>
  <c r="J1971" i="1"/>
  <c r="J1970" i="1"/>
  <c r="J1969" i="1"/>
  <c r="S2240" i="6" s="1"/>
  <c r="J1968" i="1"/>
  <c r="J1967" i="1"/>
  <c r="J1966" i="1"/>
  <c r="S2276" i="6" s="1"/>
  <c r="J1965" i="1"/>
  <c r="J1964" i="1"/>
  <c r="J1963" i="1"/>
  <c r="J1962" i="1"/>
  <c r="J1961" i="1"/>
  <c r="K1960" i="1"/>
  <c r="T540" i="6" s="1"/>
  <c r="J1960" i="1"/>
  <c r="S540" i="6" s="1"/>
  <c r="J1959" i="1"/>
  <c r="J1958" i="1"/>
  <c r="J1957" i="1"/>
  <c r="S850" i="6" s="1"/>
  <c r="J1956" i="1"/>
  <c r="J1955" i="1"/>
  <c r="J1954" i="1"/>
  <c r="J1953" i="1"/>
  <c r="J1952" i="1"/>
  <c r="J1951" i="1"/>
  <c r="S2151" i="6" s="1"/>
  <c r="J1950" i="1"/>
  <c r="J1949" i="1"/>
  <c r="J1948" i="1"/>
  <c r="S2300" i="6" s="1"/>
  <c r="J1947" i="1"/>
  <c r="J1946" i="1"/>
  <c r="J1945" i="1"/>
  <c r="J1944" i="1"/>
  <c r="J1943" i="1"/>
  <c r="J1942" i="1"/>
  <c r="S684" i="6" s="1"/>
  <c r="J1941" i="1"/>
  <c r="J1940" i="1"/>
  <c r="K1939" i="1"/>
  <c r="T1396" i="6" s="1"/>
  <c r="J1939" i="1"/>
  <c r="S1396" i="6" s="1"/>
  <c r="J1938" i="1"/>
  <c r="J1937" i="1"/>
  <c r="J1936" i="1"/>
  <c r="J1935" i="1"/>
  <c r="J1934" i="1"/>
  <c r="J1933" i="1"/>
  <c r="S2019" i="6" s="1"/>
  <c r="J1932" i="1"/>
  <c r="J1931" i="1"/>
  <c r="J1930" i="1"/>
  <c r="S2038" i="6" s="1"/>
  <c r="J1929" i="1"/>
  <c r="J1928" i="1"/>
  <c r="J1927" i="1"/>
  <c r="J1926" i="1"/>
  <c r="J1925" i="1"/>
  <c r="K1924" i="1"/>
  <c r="T2229" i="6" s="1"/>
  <c r="J1924" i="1"/>
  <c r="S2229" i="6" s="1"/>
  <c r="J1923" i="1"/>
  <c r="J1922" i="1"/>
  <c r="K1921" i="1"/>
  <c r="T2245" i="6" s="1"/>
  <c r="J1921" i="1"/>
  <c r="S2245" i="6" s="1"/>
  <c r="J1920" i="1"/>
  <c r="J1919" i="1"/>
  <c r="J1918" i="1"/>
  <c r="J1917" i="1"/>
  <c r="J1916" i="1"/>
  <c r="J1915" i="1"/>
  <c r="S245" i="6" s="1"/>
  <c r="J1914" i="1"/>
  <c r="J1913" i="1"/>
  <c r="J1912" i="1"/>
  <c r="S537" i="6" s="1"/>
  <c r="J1911" i="1"/>
  <c r="J1910" i="1"/>
  <c r="J1909" i="1"/>
  <c r="J1908" i="1"/>
  <c r="J1907" i="1"/>
  <c r="K1906" i="1"/>
  <c r="T2050" i="6" s="1"/>
  <c r="J1906" i="1"/>
  <c r="S2050" i="6" s="1"/>
  <c r="J1905" i="1"/>
  <c r="J1904" i="1"/>
  <c r="J1903" i="1"/>
  <c r="S2128" i="6" s="1"/>
  <c r="J1902" i="1"/>
  <c r="J1901" i="1"/>
  <c r="J1900" i="1"/>
  <c r="J1899" i="1"/>
  <c r="J1898" i="1"/>
  <c r="J1897" i="1"/>
  <c r="S443" i="6" s="1"/>
  <c r="J1896" i="1"/>
  <c r="J1895" i="1"/>
  <c r="J1894" i="1"/>
  <c r="S1248" i="6" s="1"/>
  <c r="J1893" i="1"/>
  <c r="J1892" i="1"/>
  <c r="J1891" i="1"/>
  <c r="J1890" i="1"/>
  <c r="J1889" i="1"/>
  <c r="J1888" i="1"/>
  <c r="S1574" i="6" s="1"/>
  <c r="J1887" i="1"/>
  <c r="J1886" i="1"/>
  <c r="K1885" i="1"/>
  <c r="T1783" i="6" s="1"/>
  <c r="J1885" i="1"/>
  <c r="S1783" i="6" s="1"/>
  <c r="J1884" i="1"/>
  <c r="J1883" i="1"/>
  <c r="J1882" i="1"/>
  <c r="J1881" i="1"/>
  <c r="J1880" i="1"/>
  <c r="J1879" i="1"/>
  <c r="S1997" i="6" s="1"/>
  <c r="J1878" i="1"/>
  <c r="J1877" i="1"/>
  <c r="J1876" i="1"/>
  <c r="S2017" i="6" s="1"/>
  <c r="J1875" i="1"/>
  <c r="J1874" i="1"/>
  <c r="J1873" i="1"/>
  <c r="J1872" i="1"/>
  <c r="J1871" i="1"/>
  <c r="K1870" i="1"/>
  <c r="T2233" i="6" s="1"/>
  <c r="J1870" i="1"/>
  <c r="S2233" i="6" s="1"/>
  <c r="J1869" i="1"/>
  <c r="J1868" i="1"/>
  <c r="K1867" i="1"/>
  <c r="T2251" i="6" s="1"/>
  <c r="J1867" i="1"/>
  <c r="S2251" i="6" s="1"/>
  <c r="J1866" i="1"/>
  <c r="J1865" i="1"/>
  <c r="J1864" i="1"/>
  <c r="J1863" i="1"/>
  <c r="J1862" i="1"/>
  <c r="J1861" i="1"/>
  <c r="S221" i="6" s="1"/>
  <c r="J1860" i="1"/>
  <c r="J1859" i="1"/>
  <c r="J1858" i="1"/>
  <c r="S545" i="6" s="1"/>
  <c r="J1857" i="1"/>
  <c r="J1856" i="1"/>
  <c r="J1855" i="1"/>
  <c r="J1854" i="1"/>
  <c r="J1853" i="1"/>
  <c r="K1852" i="1"/>
  <c r="T2033" i="6" s="1"/>
  <c r="J1852" i="1"/>
  <c r="S2033" i="6" s="1"/>
  <c r="J1851" i="1"/>
  <c r="J1850" i="1"/>
  <c r="J1849" i="1"/>
  <c r="S2319" i="6" s="1"/>
  <c r="J1848" i="1"/>
  <c r="J1847" i="1"/>
  <c r="J1846" i="1"/>
  <c r="J1845" i="1"/>
  <c r="J1844" i="1"/>
  <c r="J1843" i="1"/>
  <c r="S1153" i="6" s="1"/>
  <c r="J1842" i="1"/>
  <c r="J1841" i="1"/>
  <c r="J1840" i="1"/>
  <c r="S1407" i="6" s="1"/>
  <c r="J1839" i="1"/>
  <c r="J1838" i="1"/>
  <c r="J1837" i="1"/>
  <c r="J1836" i="1"/>
  <c r="J1835" i="1"/>
  <c r="J1834" i="1"/>
  <c r="S1827" i="6" s="1"/>
  <c r="J1833" i="1"/>
  <c r="J1832" i="1"/>
  <c r="K1831" i="1"/>
  <c r="T1976" i="6" s="1"/>
  <c r="J1831" i="1"/>
  <c r="S1976" i="6" s="1"/>
  <c r="J1830" i="1"/>
  <c r="J1829" i="1"/>
  <c r="J1828" i="1"/>
  <c r="J1827" i="1"/>
  <c r="J1826" i="1"/>
  <c r="J1825" i="1"/>
  <c r="S2000" i="6" s="1"/>
  <c r="J1824" i="1"/>
  <c r="J1823" i="1"/>
  <c r="J1822" i="1"/>
  <c r="S2027" i="6" s="1"/>
  <c r="J1821" i="1"/>
  <c r="J1820" i="1"/>
  <c r="J1819" i="1"/>
  <c r="J1818" i="1"/>
  <c r="J1817" i="1"/>
  <c r="K1816" i="1"/>
  <c r="T2273" i="6" s="1"/>
  <c r="J1816" i="1"/>
  <c r="S2273" i="6" s="1"/>
  <c r="J1815" i="1"/>
  <c r="J1814" i="1"/>
  <c r="K1813" i="1"/>
  <c r="T1918" i="6" s="1"/>
  <c r="J1813" i="1"/>
  <c r="S1918" i="6" s="1"/>
  <c r="J1812" i="1"/>
  <c r="J1811" i="1"/>
  <c r="J1810" i="1"/>
  <c r="J1809" i="1"/>
  <c r="J1808" i="1"/>
  <c r="J1807" i="1"/>
  <c r="S1892" i="6" s="1"/>
  <c r="J1806" i="1"/>
  <c r="J1805" i="1"/>
  <c r="J1804" i="1"/>
  <c r="S2078" i="6" s="1"/>
  <c r="J1803" i="1"/>
  <c r="J1802" i="1"/>
  <c r="J1801" i="1"/>
  <c r="J1800" i="1"/>
  <c r="J1799" i="1"/>
  <c r="K1798" i="1"/>
  <c r="T2329" i="6" s="1"/>
  <c r="J1798" i="1"/>
  <c r="S2329" i="6" s="1"/>
  <c r="J1797" i="1"/>
  <c r="J1796" i="1"/>
  <c r="J1795" i="1"/>
  <c r="S302" i="6" s="1"/>
  <c r="J1794" i="1"/>
  <c r="J1793" i="1"/>
  <c r="J1792" i="1"/>
  <c r="J1791" i="1"/>
  <c r="J1790" i="1"/>
  <c r="J1789" i="1"/>
  <c r="S661" i="6" s="1"/>
  <c r="J1788" i="1"/>
  <c r="J1787" i="1"/>
  <c r="J1786" i="1"/>
  <c r="S1489" i="6" s="1"/>
  <c r="J1785" i="1"/>
  <c r="J1784" i="1"/>
  <c r="J1783" i="1"/>
  <c r="J1782" i="1"/>
  <c r="J1781" i="1"/>
  <c r="J1780" i="1"/>
  <c r="S1879" i="6" s="1"/>
  <c r="J1779" i="1"/>
  <c r="J1778" i="1"/>
  <c r="K1777" i="1"/>
  <c r="T1956" i="6" s="1"/>
  <c r="J1777" i="1"/>
  <c r="S1956" i="6" s="1"/>
  <c r="J1776" i="1"/>
  <c r="J1775" i="1"/>
  <c r="J1774" i="1"/>
  <c r="J1773" i="1"/>
  <c r="J1772" i="1"/>
  <c r="J1771" i="1"/>
  <c r="S2227" i="6" s="1"/>
  <c r="J1770" i="1"/>
  <c r="J1769" i="1"/>
  <c r="J1768" i="1"/>
  <c r="S233" i="6" s="1"/>
  <c r="J1767" i="1"/>
  <c r="J1766" i="1"/>
  <c r="J1765" i="1"/>
  <c r="J1764" i="1"/>
  <c r="J1763" i="1"/>
  <c r="K1762" i="1"/>
  <c r="T541" i="6" s="1"/>
  <c r="J1762" i="1"/>
  <c r="S541" i="6" s="1"/>
  <c r="J1761" i="1"/>
  <c r="J1760" i="1"/>
  <c r="K1759" i="1"/>
  <c r="T770" i="6" s="1"/>
  <c r="J1759" i="1"/>
  <c r="S770" i="6" s="1"/>
  <c r="J1758" i="1"/>
  <c r="J1757" i="1"/>
  <c r="J1756" i="1"/>
  <c r="J1755" i="1"/>
  <c r="J1754" i="1"/>
  <c r="J1753" i="1"/>
  <c r="S1924" i="6" s="1"/>
  <c r="J1752" i="1"/>
  <c r="J1751" i="1"/>
  <c r="J1750" i="1"/>
  <c r="S2059" i="6" s="1"/>
  <c r="J1749" i="1"/>
  <c r="J1748" i="1"/>
  <c r="J1747" i="1"/>
  <c r="J1746" i="1"/>
  <c r="J1745" i="1"/>
  <c r="K1744" i="1"/>
  <c r="T2314" i="6" s="1"/>
  <c r="J1744" i="1"/>
  <c r="S2314" i="6" s="1"/>
  <c r="J1743" i="1"/>
  <c r="J1742" i="1"/>
  <c r="J1741" i="1"/>
  <c r="S384" i="6" s="1"/>
  <c r="J1740" i="1"/>
  <c r="J1739" i="1"/>
  <c r="J1738" i="1"/>
  <c r="J1737" i="1"/>
  <c r="J1736" i="1"/>
  <c r="J1735" i="1"/>
  <c r="S1513" i="6" s="1"/>
  <c r="J1734" i="1"/>
  <c r="J1733" i="1"/>
  <c r="J1732" i="1"/>
  <c r="S1633" i="6" s="1"/>
  <c r="J1731" i="1"/>
  <c r="J1730" i="1"/>
  <c r="J1729" i="1"/>
  <c r="J1728" i="1"/>
  <c r="J1727" i="1"/>
  <c r="J1726" i="1"/>
  <c r="S1810" i="6" s="1"/>
  <c r="J1725" i="1"/>
  <c r="J1724" i="1"/>
  <c r="K1723" i="1"/>
  <c r="T1865" i="6" s="1"/>
  <c r="J1723" i="1"/>
  <c r="S1865" i="6" s="1"/>
  <c r="J1722" i="1"/>
  <c r="J1721" i="1"/>
  <c r="J1720" i="1"/>
  <c r="J1719" i="1"/>
  <c r="J1718" i="1"/>
  <c r="J1717" i="1"/>
  <c r="S1992" i="6" s="1"/>
  <c r="J1716" i="1"/>
  <c r="J1715" i="1"/>
  <c r="J1714" i="1"/>
  <c r="S2009" i="6" s="1"/>
  <c r="J1713" i="1"/>
  <c r="J1712" i="1"/>
  <c r="J1711" i="1"/>
  <c r="J1710" i="1"/>
  <c r="J1709" i="1"/>
  <c r="S8" i="6" s="1"/>
  <c r="K1708" i="1"/>
  <c r="T235" i="6" s="1"/>
  <c r="J1708" i="1"/>
  <c r="S235" i="6" s="1"/>
  <c r="J1707" i="1"/>
  <c r="K1706" i="1"/>
  <c r="T503" i="6" s="1"/>
  <c r="J1706" i="1"/>
  <c r="S503" i="6" s="1"/>
  <c r="K1705" i="1"/>
  <c r="T561" i="6" s="1"/>
  <c r="J1705" i="1"/>
  <c r="S561" i="6" s="1"/>
  <c r="J1704" i="1"/>
  <c r="J1703" i="1"/>
  <c r="S490" i="6" s="1"/>
  <c r="J1702" i="1"/>
  <c r="S824" i="6" s="1"/>
  <c r="J1701" i="1"/>
  <c r="J1700" i="1"/>
  <c r="J1699" i="1"/>
  <c r="S1895" i="6" s="1"/>
  <c r="J1698" i="1"/>
  <c r="K1697" i="1"/>
  <c r="T2303" i="6" s="1"/>
  <c r="J1697" i="1"/>
  <c r="S2303" i="6" s="1"/>
  <c r="J1696" i="1"/>
  <c r="S2315" i="6" s="1"/>
  <c r="J1695" i="1"/>
  <c r="J1694" i="1"/>
  <c r="S2322" i="6" s="1"/>
  <c r="J1693" i="1"/>
  <c r="J1692" i="1"/>
  <c r="J1691" i="1"/>
  <c r="S493" i="6" s="1"/>
  <c r="K1690" i="1"/>
  <c r="T593" i="6" s="1"/>
  <c r="J1690" i="1"/>
  <c r="S593" i="6" s="1"/>
  <c r="J1689" i="1"/>
  <c r="J1688" i="1"/>
  <c r="S614" i="6" s="1"/>
  <c r="K1687" i="1"/>
  <c r="T1236" i="6" s="1"/>
  <c r="J1687" i="1"/>
  <c r="S1236" i="6" s="1"/>
  <c r="J1686" i="1"/>
  <c r="K1685" i="1"/>
  <c r="T1314" i="6" s="1"/>
  <c r="J1685" i="1"/>
  <c r="S1314" i="6" s="1"/>
  <c r="J1684" i="1"/>
  <c r="S1344" i="6" s="1"/>
  <c r="J1683" i="1"/>
  <c r="J1682" i="1"/>
  <c r="K1681" i="1"/>
  <c r="T1437" i="6" s="1"/>
  <c r="J1681" i="1"/>
  <c r="S1437" i="6" s="1"/>
  <c r="J1680" i="1"/>
  <c r="S1479" i="6" s="1"/>
  <c r="J1679" i="1"/>
  <c r="K1678" i="1"/>
  <c r="T1651" i="6" s="1"/>
  <c r="J1678" i="1"/>
  <c r="S1651" i="6" s="1"/>
  <c r="J1677" i="1"/>
  <c r="S1655" i="6" s="1"/>
  <c r="J1676" i="1"/>
  <c r="J1675" i="1"/>
  <c r="S1672" i="6" s="1"/>
  <c r="K1674" i="1"/>
  <c r="T1747" i="6" s="1"/>
  <c r="J1674" i="1"/>
  <c r="S1747" i="6" s="1"/>
  <c r="J1673" i="1"/>
  <c r="K1672" i="1"/>
  <c r="T1774" i="6" s="1"/>
  <c r="J1672" i="1"/>
  <c r="S1774" i="6" s="1"/>
  <c r="K1671" i="1"/>
  <c r="T1777" i="6" s="1"/>
  <c r="J1671" i="1"/>
  <c r="S1777" i="6" s="1"/>
  <c r="J1670" i="1"/>
  <c r="J1669" i="1"/>
  <c r="S1851" i="6" s="1"/>
  <c r="J1668" i="1"/>
  <c r="S1852" i="6" s="1"/>
  <c r="J1667" i="1"/>
  <c r="J1666" i="1"/>
  <c r="S1908" i="6" s="1"/>
  <c r="K1665" i="1"/>
  <c r="T1909" i="6" s="1"/>
  <c r="J1665" i="1"/>
  <c r="S1909" i="6" s="1"/>
  <c r="J1664" i="1"/>
  <c r="K1663" i="1"/>
  <c r="T1935" i="6" s="1"/>
  <c r="J1663" i="1"/>
  <c r="S1935" i="6" s="1"/>
  <c r="J1662" i="1"/>
  <c r="S1970" i="6" s="1"/>
  <c r="J1661" i="1"/>
  <c r="K1660" i="1"/>
  <c r="T1984" i="6" s="1"/>
  <c r="J1660" i="1"/>
  <c r="S1984" i="6" s="1"/>
  <c r="J1659" i="1"/>
  <c r="S2008" i="6" s="1"/>
  <c r="J1658" i="1"/>
  <c r="J1657" i="1"/>
  <c r="S197" i="6" s="1"/>
  <c r="K1656" i="1"/>
  <c r="T294" i="6" s="1"/>
  <c r="J1656" i="1"/>
  <c r="S294" i="6" s="1"/>
  <c r="J1655" i="1"/>
  <c r="K1654" i="1"/>
  <c r="T511" i="6" s="1"/>
  <c r="J1654" i="1"/>
  <c r="S511" i="6" s="1"/>
  <c r="K1653" i="1"/>
  <c r="T519" i="6" s="1"/>
  <c r="J1653" i="1"/>
  <c r="S519" i="6" s="1"/>
  <c r="J1652" i="1"/>
  <c r="J1651" i="1"/>
  <c r="S2034" i="6" s="1"/>
  <c r="J1650" i="1"/>
  <c r="S481" i="6" s="1"/>
  <c r="J1649" i="1"/>
  <c r="J1648" i="1"/>
  <c r="S772" i="6" s="1"/>
  <c r="K1647" i="1"/>
  <c r="T794" i="6" s="1"/>
  <c r="J1647" i="1"/>
  <c r="S794" i="6" s="1"/>
  <c r="J1646" i="1"/>
  <c r="K1645" i="1"/>
  <c r="T1048" i="6" s="1"/>
  <c r="J1645" i="1"/>
  <c r="S1048" i="6" s="1"/>
  <c r="J1644" i="1"/>
  <c r="S1058" i="6" s="1"/>
  <c r="J1643" i="1"/>
  <c r="K1642" i="1"/>
  <c r="T1791" i="6" s="1"/>
  <c r="J1642" i="1"/>
  <c r="S1791" i="6" s="1"/>
  <c r="J1641" i="1"/>
  <c r="S1870" i="6" s="1"/>
  <c r="J1640" i="1"/>
  <c r="J1639" i="1"/>
  <c r="S1898" i="6" s="1"/>
  <c r="K1638" i="1"/>
  <c r="T1945" i="6" s="1"/>
  <c r="J1638" i="1"/>
  <c r="S1945" i="6" s="1"/>
  <c r="J1637" i="1"/>
  <c r="K1636" i="1"/>
  <c r="T2333" i="6" s="1"/>
  <c r="J1636" i="1"/>
  <c r="S2333" i="6" s="1"/>
  <c r="K1635" i="1"/>
  <c r="T176" i="6" s="1"/>
  <c r="J1635" i="1"/>
  <c r="S176" i="6" s="1"/>
  <c r="J1634" i="1"/>
  <c r="J1633" i="1"/>
  <c r="S194" i="6" s="1"/>
  <c r="J1632" i="1"/>
  <c r="S207" i="6" s="1"/>
  <c r="J1631" i="1"/>
  <c r="J1630" i="1"/>
  <c r="S371" i="6" s="1"/>
  <c r="K1629" i="1"/>
  <c r="T419" i="6" s="1"/>
  <c r="J1629" i="1"/>
  <c r="S419" i="6" s="1"/>
  <c r="J1628" i="1"/>
  <c r="K1627" i="1"/>
  <c r="T1148" i="6" s="1"/>
  <c r="J1627" i="1"/>
  <c r="S1148" i="6" s="1"/>
  <c r="J1626" i="1"/>
  <c r="S1188" i="6" s="1"/>
  <c r="J1625" i="1"/>
  <c r="K1624" i="1"/>
  <c r="T1297" i="6" s="1"/>
  <c r="J1624" i="1"/>
  <c r="S1297" i="6" s="1"/>
  <c r="J1623" i="1"/>
  <c r="S1482" i="6" s="1"/>
  <c r="J1622" i="1"/>
  <c r="J1621" i="1"/>
  <c r="S1675" i="6" s="1"/>
  <c r="K1620" i="1"/>
  <c r="T1719" i="6" s="1"/>
  <c r="J1620" i="1"/>
  <c r="S1719" i="6" s="1"/>
  <c r="J1619" i="1"/>
  <c r="K1618" i="1"/>
  <c r="T1811" i="6" s="1"/>
  <c r="J1618" i="1"/>
  <c r="S1811" i="6" s="1"/>
  <c r="K1617" i="1"/>
  <c r="T1812" i="6" s="1"/>
  <c r="J1617" i="1"/>
  <c r="S1812" i="6" s="1"/>
  <c r="J1616" i="1"/>
  <c r="J1615" i="1"/>
  <c r="S1841" i="6" s="1"/>
  <c r="J1614" i="1"/>
  <c r="S1854" i="6" s="1"/>
  <c r="J1613" i="1"/>
  <c r="J1612" i="1"/>
  <c r="S1884" i="6" s="1"/>
  <c r="K1611" i="1"/>
  <c r="T1885" i="6" s="1"/>
  <c r="J1611" i="1"/>
  <c r="S1885" i="6" s="1"/>
  <c r="J1610" i="1"/>
  <c r="K1609" i="1"/>
  <c r="T2221" i="6" s="1"/>
  <c r="J1609" i="1"/>
  <c r="S2221" i="6" s="1"/>
  <c r="J1608" i="1"/>
  <c r="S2275" i="6" s="1"/>
  <c r="J1607" i="1"/>
  <c r="K1606" i="1"/>
  <c r="T2336" i="6" s="1"/>
  <c r="J1606" i="1"/>
  <c r="S2336" i="6" s="1"/>
  <c r="J1605" i="1"/>
  <c r="S92" i="6" s="1"/>
  <c r="J1604" i="1"/>
  <c r="J1603" i="1"/>
  <c r="S177" i="6" s="1"/>
  <c r="K1602" i="1"/>
  <c r="J1602" i="1"/>
  <c r="J1601" i="1"/>
  <c r="K1600" i="1"/>
  <c r="T346" i="6" s="1"/>
  <c r="J1600" i="1"/>
  <c r="S346" i="6" s="1"/>
  <c r="K1599" i="1"/>
  <c r="T368" i="6" s="1"/>
  <c r="J1599" i="1"/>
  <c r="S368" i="6" s="1"/>
  <c r="J1598" i="1"/>
  <c r="J1597" i="1"/>
  <c r="S523" i="6" s="1"/>
  <c r="J1596" i="1"/>
  <c r="S534" i="6" s="1"/>
  <c r="J1595" i="1"/>
  <c r="J1594" i="1"/>
  <c r="S1947" i="6" s="1"/>
  <c r="K1593" i="1"/>
  <c r="T889" i="6" s="1"/>
  <c r="J1593" i="1"/>
  <c r="S889" i="6" s="1"/>
  <c r="J1592" i="1"/>
  <c r="K1591" i="1"/>
  <c r="T913" i="6" s="1"/>
  <c r="J1591" i="1"/>
  <c r="S913" i="6" s="1"/>
  <c r="J1590" i="1"/>
  <c r="S1023" i="6" s="1"/>
  <c r="J1589" i="1"/>
  <c r="K1588" i="1"/>
  <c r="T1098" i="6" s="1"/>
  <c r="J1588" i="1"/>
  <c r="S1098" i="6" s="1"/>
  <c r="J1587" i="1"/>
  <c r="S1761" i="6" s="1"/>
  <c r="J1586" i="1"/>
  <c r="J1585" i="1"/>
  <c r="S1874" i="6" s="1"/>
  <c r="K1584" i="1"/>
  <c r="T1923" i="6" s="1"/>
  <c r="J1584" i="1"/>
  <c r="S1923" i="6" s="1"/>
  <c r="J1583" i="1"/>
  <c r="K1582" i="1"/>
  <c r="T141" i="6" s="1"/>
  <c r="J1582" i="1"/>
  <c r="S141" i="6" s="1"/>
  <c r="K1581" i="1"/>
  <c r="T175" i="6" s="1"/>
  <c r="J1581" i="1"/>
  <c r="S175" i="6" s="1"/>
  <c r="J1580" i="1"/>
  <c r="J1579" i="1"/>
  <c r="S390" i="6" s="1"/>
  <c r="J1578" i="1"/>
  <c r="S679" i="6" s="1"/>
  <c r="J1577" i="1"/>
  <c r="J1576" i="1"/>
  <c r="S1373" i="6" s="1"/>
  <c r="K1575" i="1"/>
  <c r="T1461" i="6" s="1"/>
  <c r="J1575" i="1"/>
  <c r="S1461" i="6" s="1"/>
  <c r="J1574" i="1"/>
  <c r="K1573" i="1"/>
  <c r="T1703" i="6" s="1"/>
  <c r="J1573" i="1"/>
  <c r="S1703" i="6" s="1"/>
  <c r="J1572" i="1"/>
  <c r="S1718" i="6" s="1"/>
  <c r="J1571" i="1"/>
  <c r="K1570" i="1"/>
  <c r="T1770" i="6" s="1"/>
  <c r="J1570" i="1"/>
  <c r="S1770" i="6" s="1"/>
  <c r="J1569" i="1"/>
  <c r="S1772" i="6" s="1"/>
  <c r="J1568" i="1"/>
  <c r="J1567" i="1"/>
  <c r="S1807" i="6" s="1"/>
  <c r="K1566" i="1"/>
  <c r="T1862" i="6" s="1"/>
  <c r="J1566" i="1"/>
  <c r="S1862" i="6" s="1"/>
  <c r="J1565" i="1"/>
  <c r="K1564" i="1"/>
  <c r="T1886" i="6" s="1"/>
  <c r="J1564" i="1"/>
  <c r="S1886" i="6" s="1"/>
  <c r="K1563" i="1"/>
  <c r="T1919" i="6" s="1"/>
  <c r="J1563" i="1"/>
  <c r="S1919" i="6" s="1"/>
  <c r="J1562" i="1"/>
  <c r="J1561" i="1"/>
  <c r="S1932" i="6" s="1"/>
  <c r="J1560" i="1"/>
  <c r="S1933" i="6" s="1"/>
  <c r="J1559" i="1"/>
  <c r="J1558" i="1"/>
  <c r="S2023" i="6" s="1"/>
  <c r="K1557" i="1"/>
  <c r="T2070" i="6" s="1"/>
  <c r="J1557" i="1"/>
  <c r="S2070" i="6" s="1"/>
  <c r="J1556" i="1"/>
  <c r="K1555" i="1"/>
  <c r="T2100" i="6" s="1"/>
  <c r="J1555" i="1"/>
  <c r="S2100" i="6" s="1"/>
  <c r="J1554" i="1"/>
  <c r="S2119" i="6" s="1"/>
  <c r="J1553" i="1"/>
  <c r="K1552" i="1"/>
  <c r="J1552" i="1"/>
  <c r="J1551" i="1"/>
  <c r="S325" i="6" s="1"/>
  <c r="J1550" i="1"/>
  <c r="J1549" i="1"/>
  <c r="S517" i="6" s="1"/>
  <c r="K1548" i="1"/>
  <c r="T1515" i="6" s="1"/>
  <c r="J1548" i="1"/>
  <c r="S1515" i="6" s="1"/>
  <c r="J1547" i="1"/>
  <c r="K1546" i="1"/>
  <c r="T759" i="6" s="1"/>
  <c r="J1546" i="1"/>
  <c r="S759" i="6" s="1"/>
  <c r="K1545" i="1"/>
  <c r="T779" i="6" s="1"/>
  <c r="J1545" i="1"/>
  <c r="S779" i="6" s="1"/>
  <c r="J1544" i="1"/>
  <c r="J1543" i="1"/>
  <c r="S1057" i="6" s="1"/>
  <c r="J1542" i="1"/>
  <c r="J1541" i="1"/>
  <c r="J1540" i="1"/>
  <c r="S1821" i="6" s="1"/>
  <c r="K1539" i="1"/>
  <c r="T1889" i="6" s="1"/>
  <c r="J1539" i="1"/>
  <c r="S1889" i="6" s="1"/>
  <c r="J1538" i="1"/>
  <c r="K1537" i="1"/>
  <c r="T170" i="6" s="1"/>
  <c r="J1537" i="1"/>
  <c r="S170" i="6" s="1"/>
  <c r="J1536" i="1"/>
  <c r="S267" i="6" s="1"/>
  <c r="J1535" i="1"/>
  <c r="K1534" i="1"/>
  <c r="T383" i="6" s="1"/>
  <c r="J1534" i="1"/>
  <c r="S383" i="6" s="1"/>
  <c r="J1533" i="1"/>
  <c r="S468" i="6" s="1"/>
  <c r="J1532" i="1"/>
  <c r="J1531" i="1"/>
  <c r="K1530" i="1"/>
  <c r="T1227" i="6" s="1"/>
  <c r="J1530" i="1"/>
  <c r="S1227" i="6" s="1"/>
  <c r="J1529" i="1"/>
  <c r="K1528" i="1"/>
  <c r="T1585" i="6" s="1"/>
  <c r="J1528" i="1"/>
  <c r="S1585" i="6" s="1"/>
  <c r="K1527" i="1"/>
  <c r="T1622" i="6" s="1"/>
  <c r="J1527" i="1"/>
  <c r="S1622" i="6" s="1"/>
  <c r="J1526" i="1"/>
  <c r="J1525" i="1"/>
  <c r="S1745" i="6" s="1"/>
  <c r="J1524" i="1"/>
  <c r="J1523" i="1"/>
  <c r="J1522" i="1"/>
  <c r="S1820" i="6" s="1"/>
  <c r="K1521" i="1"/>
  <c r="T1828" i="6" s="1"/>
  <c r="J1521" i="1"/>
  <c r="S1828" i="6" s="1"/>
  <c r="J1520" i="1"/>
  <c r="K1519" i="1"/>
  <c r="T1845" i="6" s="1"/>
  <c r="J1519" i="1"/>
  <c r="S1845" i="6" s="1"/>
  <c r="J1518" i="1"/>
  <c r="J1517" i="1"/>
  <c r="K1516" i="1"/>
  <c r="T1864" i="6" s="1"/>
  <c r="J1516" i="1"/>
  <c r="S1864" i="6" s="1"/>
  <c r="J1515" i="1"/>
  <c r="S1888" i="6" s="1"/>
  <c r="J1514" i="1"/>
  <c r="J1513" i="1"/>
  <c r="K1512" i="1"/>
  <c r="T1905" i="6" s="1"/>
  <c r="J1512" i="1"/>
  <c r="S1905" i="6" s="1"/>
  <c r="J1511" i="1"/>
  <c r="K1510" i="1"/>
  <c r="T1949" i="6" s="1"/>
  <c r="J1510" i="1"/>
  <c r="S1949" i="6" s="1"/>
  <c r="K1509" i="1"/>
  <c r="T2071" i="6" s="1"/>
  <c r="J1509" i="1"/>
  <c r="S2071" i="6" s="1"/>
  <c r="J1508" i="1"/>
  <c r="J1507" i="1"/>
  <c r="J1506" i="1"/>
  <c r="J1505" i="1"/>
  <c r="J1504" i="1"/>
  <c r="S283" i="6" s="1"/>
  <c r="K1503" i="1"/>
  <c r="T351" i="6" s="1"/>
  <c r="J1503" i="1"/>
  <c r="S351" i="6" s="1"/>
  <c r="J1502" i="1"/>
  <c r="K1501" i="1"/>
  <c r="T363" i="6" s="1"/>
  <c r="J1501" i="1"/>
  <c r="S363" i="6" s="1"/>
  <c r="J1500" i="1"/>
  <c r="J1499" i="1"/>
  <c r="K1498" i="1"/>
  <c r="T568" i="6" s="1"/>
  <c r="J1498" i="1"/>
  <c r="S568" i="6" s="1"/>
  <c r="J1497" i="1"/>
  <c r="S1920" i="6" s="1"/>
  <c r="J1496" i="1"/>
  <c r="J1495" i="1"/>
  <c r="K1494" i="1"/>
  <c r="T879" i="6" s="1"/>
  <c r="J1494" i="1"/>
  <c r="S879" i="6" s="1"/>
  <c r="J1493" i="1"/>
  <c r="K1492" i="1"/>
  <c r="T986" i="6" s="1"/>
  <c r="J1492" i="1"/>
  <c r="S986" i="6" s="1"/>
  <c r="K1491" i="1"/>
  <c r="T1001" i="6" s="1"/>
  <c r="J1491" i="1"/>
  <c r="S1001" i="6" s="1"/>
  <c r="J1490" i="1"/>
  <c r="J1489" i="1"/>
  <c r="J1488" i="1"/>
  <c r="J1487" i="1"/>
  <c r="J1486" i="1"/>
  <c r="S153" i="6" s="1"/>
  <c r="K1485" i="1"/>
  <c r="T173" i="6" s="1"/>
  <c r="J1485" i="1"/>
  <c r="S173" i="6" s="1"/>
  <c r="J1484" i="1"/>
  <c r="K1483" i="1"/>
  <c r="T685" i="6" s="1"/>
  <c r="J1483" i="1"/>
  <c r="S685" i="6" s="1"/>
  <c r="J1482" i="1"/>
  <c r="J1481" i="1"/>
  <c r="K1480" i="1"/>
  <c r="T1372" i="6" s="1"/>
  <c r="J1480" i="1"/>
  <c r="S1372" i="6" s="1"/>
  <c r="J1479" i="1"/>
  <c r="S1502" i="6" s="1"/>
  <c r="J1478" i="1"/>
  <c r="J1477" i="1"/>
  <c r="K1476" i="1"/>
  <c r="T1551" i="6" s="1"/>
  <c r="J1476" i="1"/>
  <c r="S1551" i="6" s="1"/>
  <c r="J1475" i="1"/>
  <c r="K1474" i="1"/>
  <c r="T1635" i="6" s="1"/>
  <c r="J1474" i="1"/>
  <c r="S1635" i="6" s="1"/>
  <c r="K1473" i="1"/>
  <c r="T1644" i="6" s="1"/>
  <c r="J1473" i="1"/>
  <c r="S1644" i="6" s="1"/>
  <c r="J1472" i="1"/>
  <c r="J1471" i="1"/>
  <c r="J1470" i="1"/>
  <c r="J1469" i="1"/>
  <c r="J1468" i="1"/>
  <c r="S1730" i="6" s="1"/>
  <c r="K1467" i="1"/>
  <c r="T1784" i="6" s="1"/>
  <c r="J1467" i="1"/>
  <c r="S1784" i="6" s="1"/>
  <c r="J1466" i="1"/>
  <c r="K1465" i="1"/>
  <c r="T1799" i="6" s="1"/>
  <c r="J1465" i="1"/>
  <c r="S1799" i="6" s="1"/>
  <c r="J1464" i="1"/>
  <c r="J1463" i="1"/>
  <c r="K1462" i="1"/>
  <c r="T1880" i="6" s="1"/>
  <c r="J1462" i="1"/>
  <c r="S1880" i="6" s="1"/>
  <c r="J1461" i="1"/>
  <c r="S1900" i="6" s="1"/>
  <c r="J1460" i="1"/>
  <c r="J1459" i="1"/>
  <c r="K1458" i="1"/>
  <c r="T2099" i="6" s="1"/>
  <c r="J1458" i="1"/>
  <c r="S2099" i="6" s="1"/>
  <c r="J1457" i="1"/>
  <c r="K1456" i="1"/>
  <c r="T6" i="6" s="1"/>
  <c r="J1456" i="1"/>
  <c r="S6" i="6" s="1"/>
  <c r="K1455" i="1"/>
  <c r="T150" i="6" s="1"/>
  <c r="J1455" i="1"/>
  <c r="S150" i="6" s="1"/>
  <c r="J1454" i="1"/>
  <c r="J1453" i="1"/>
  <c r="J1452" i="1"/>
  <c r="J1451" i="1"/>
  <c r="J1450" i="1"/>
  <c r="S851" i="6" s="1"/>
  <c r="K1449" i="1"/>
  <c r="T936" i="6" s="1"/>
  <c r="J1449" i="1"/>
  <c r="S936" i="6" s="1"/>
  <c r="J1448" i="1"/>
  <c r="K1447" i="1"/>
  <c r="T993" i="6" s="1"/>
  <c r="J1447" i="1"/>
  <c r="S993" i="6" s="1"/>
  <c r="J1446" i="1"/>
  <c r="J1445" i="1"/>
  <c r="K1444" i="1"/>
  <c r="T1778" i="6" s="1"/>
  <c r="J1444" i="1"/>
  <c r="S1778" i="6" s="1"/>
  <c r="J1443" i="1"/>
  <c r="S1910" i="6" s="1"/>
  <c r="J1442" i="1"/>
  <c r="J1441" i="1"/>
  <c r="K1440" i="1"/>
  <c r="T174" i="6" s="1"/>
  <c r="J1440" i="1"/>
  <c r="S174" i="6" s="1"/>
  <c r="J1439" i="1"/>
  <c r="K1438" i="1"/>
  <c r="T307" i="6" s="1"/>
  <c r="J1438" i="1"/>
  <c r="S307" i="6" s="1"/>
  <c r="K1437" i="1"/>
  <c r="T377" i="6" s="1"/>
  <c r="J1437" i="1"/>
  <c r="S377" i="6" s="1"/>
  <c r="J1436" i="1"/>
  <c r="J1435" i="1"/>
  <c r="J1434" i="1"/>
  <c r="J1433" i="1"/>
  <c r="J1432" i="1"/>
  <c r="S619" i="6" s="1"/>
  <c r="K1431" i="1"/>
  <c r="T630" i="6" s="1"/>
  <c r="J1431" i="1"/>
  <c r="S630" i="6" s="1"/>
  <c r="J1430" i="1"/>
  <c r="K1429" i="1"/>
  <c r="T701" i="6" s="1"/>
  <c r="J1429" i="1"/>
  <c r="S701" i="6" s="1"/>
  <c r="J1428" i="1"/>
  <c r="J1427" i="1"/>
  <c r="K1426" i="1"/>
  <c r="T1255" i="6" s="1"/>
  <c r="J1426" i="1"/>
  <c r="S1255" i="6" s="1"/>
  <c r="J1425" i="1"/>
  <c r="S1284" i="6" s="1"/>
  <c r="J1424" i="1"/>
  <c r="J1423" i="1"/>
  <c r="K1422" i="1"/>
  <c r="T1521" i="6" s="1"/>
  <c r="J1422" i="1"/>
  <c r="S1521" i="6" s="1"/>
  <c r="J1421" i="1"/>
  <c r="K1420" i="1"/>
  <c r="T1612" i="6" s="1"/>
  <c r="J1420" i="1"/>
  <c r="S1612" i="6" s="1"/>
  <c r="K1419" i="1"/>
  <c r="T1638" i="6" s="1"/>
  <c r="J1419" i="1"/>
  <c r="S1638" i="6" s="1"/>
  <c r="J1418" i="1"/>
  <c r="J1417" i="1"/>
  <c r="J1416" i="1"/>
  <c r="J1415" i="1"/>
  <c r="J1414" i="1"/>
  <c r="S1750" i="6" s="1"/>
  <c r="K1413" i="1"/>
  <c r="T1763" i="6" s="1"/>
  <c r="J1413" i="1"/>
  <c r="S1763" i="6" s="1"/>
  <c r="J1412" i="1"/>
  <c r="K1411" i="1"/>
  <c r="T1766" i="6" s="1"/>
  <c r="J1411" i="1"/>
  <c r="S1766" i="6" s="1"/>
  <c r="J1410" i="1"/>
  <c r="J1409" i="1"/>
  <c r="K1408" i="1"/>
  <c r="T1834" i="6" s="1"/>
  <c r="J1408" i="1"/>
  <c r="S1834" i="6" s="1"/>
  <c r="J1407" i="1"/>
  <c r="S1840" i="6" s="1"/>
  <c r="J1406" i="1"/>
  <c r="J1405" i="1"/>
  <c r="K1404" i="1"/>
  <c r="T1867" i="6" s="1"/>
  <c r="J1404" i="1"/>
  <c r="S1867" i="6" s="1"/>
  <c r="J1403" i="1"/>
  <c r="K1402" i="1"/>
  <c r="T1927" i="6" s="1"/>
  <c r="J1402" i="1"/>
  <c r="S1927" i="6" s="1"/>
  <c r="K1401" i="1"/>
  <c r="T1940" i="6" s="1"/>
  <c r="J1401" i="1"/>
  <c r="S1940" i="6" s="1"/>
  <c r="J1400" i="1"/>
  <c r="J1399" i="1"/>
  <c r="J1398" i="1"/>
  <c r="J1397" i="1"/>
  <c r="J1396" i="1"/>
  <c r="S2051" i="6" s="1"/>
  <c r="K1395" i="1"/>
  <c r="T2092" i="6" s="1"/>
  <c r="J1395" i="1"/>
  <c r="S2092" i="6" s="1"/>
  <c r="J1394" i="1"/>
  <c r="K1393" i="1"/>
  <c r="T327" i="6" s="1"/>
  <c r="J1393" i="1"/>
  <c r="S327" i="6" s="1"/>
  <c r="J1392" i="1"/>
  <c r="J1391" i="1"/>
  <c r="K1390" i="1"/>
  <c r="T890" i="6" s="1"/>
  <c r="J1390" i="1"/>
  <c r="S890" i="6" s="1"/>
  <c r="J1389" i="1"/>
  <c r="S1074" i="6" s="1"/>
  <c r="J1388" i="1"/>
  <c r="J1387" i="1"/>
  <c r="K1386" i="1"/>
  <c r="T1801" i="6" s="1"/>
  <c r="J1386" i="1"/>
  <c r="S1801" i="6" s="1"/>
  <c r="J1385" i="1"/>
  <c r="K1384" i="1"/>
  <c r="T110" i="6" s="1"/>
  <c r="J1384" i="1"/>
  <c r="S110" i="6" s="1"/>
  <c r="K1383" i="1"/>
  <c r="T134" i="6" s="1"/>
  <c r="J1383" i="1"/>
  <c r="S134" i="6" s="1"/>
  <c r="J1382" i="1"/>
  <c r="J1381" i="1"/>
  <c r="K1381" i="1" s="1"/>
  <c r="J1380" i="1"/>
  <c r="J1379" i="1"/>
  <c r="J1378" i="1"/>
  <c r="S1193" i="6" s="1"/>
  <c r="K1377" i="1"/>
  <c r="T1281" i="6" s="1"/>
  <c r="J1377" i="1"/>
  <c r="S1281" i="6" s="1"/>
  <c r="J1376" i="1"/>
  <c r="K1375" i="1"/>
  <c r="T1388" i="6" s="1"/>
  <c r="J1375" i="1"/>
  <c r="S1388" i="6" s="1"/>
  <c r="J1374" i="1"/>
  <c r="J1373" i="1"/>
  <c r="K1372" i="1"/>
  <c r="T1572" i="6" s="1"/>
  <c r="J1372" i="1"/>
  <c r="S1572" i="6" s="1"/>
  <c r="J1371" i="1"/>
  <c r="S1658" i="6" s="1"/>
  <c r="J1370" i="1"/>
  <c r="J1369" i="1"/>
  <c r="K1368" i="1"/>
  <c r="T1725" i="6" s="1"/>
  <c r="J1368" i="1"/>
  <c r="S1725" i="6" s="1"/>
  <c r="J1367" i="1"/>
  <c r="K1366" i="1"/>
  <c r="T1733" i="6" s="1"/>
  <c r="J1366" i="1"/>
  <c r="S1733" i="6" s="1"/>
  <c r="K1365" i="1"/>
  <c r="T1734" i="6" s="1"/>
  <c r="J1365" i="1"/>
  <c r="S1734" i="6" s="1"/>
  <c r="J1364" i="1"/>
  <c r="J1363" i="1"/>
  <c r="J1362" i="1"/>
  <c r="J1361" i="1"/>
  <c r="J1360" i="1"/>
  <c r="S1835" i="6" s="1"/>
  <c r="K1359" i="1"/>
  <c r="T1929" i="6" s="1"/>
  <c r="J1359" i="1"/>
  <c r="S1929" i="6" s="1"/>
  <c r="J1358" i="1"/>
  <c r="K1357" i="1"/>
  <c r="T2011" i="6" s="1"/>
  <c r="J1357" i="1"/>
  <c r="S2011" i="6" s="1"/>
  <c r="J1356" i="1"/>
  <c r="J1355" i="1"/>
  <c r="K1354" i="1"/>
  <c r="T337" i="6" s="1"/>
  <c r="J1354" i="1"/>
  <c r="S337" i="6" s="1"/>
  <c r="J1353" i="1"/>
  <c r="S509" i="6" s="1"/>
  <c r="J1352" i="1"/>
  <c r="J1351" i="1"/>
  <c r="K1350" i="1"/>
  <c r="T1749" i="6" s="1"/>
  <c r="J1350" i="1"/>
  <c r="S1749" i="6" s="1"/>
  <c r="J1349" i="1"/>
  <c r="K1348" i="1"/>
  <c r="T747" i="6" s="1"/>
  <c r="J1348" i="1"/>
  <c r="S747" i="6" s="1"/>
  <c r="J1347" i="1"/>
  <c r="S878" i="6" s="1"/>
  <c r="J1346" i="1"/>
  <c r="J1345" i="1"/>
  <c r="J1344" i="1"/>
  <c r="J1343" i="1"/>
  <c r="J1342" i="1"/>
  <c r="S1686" i="6" s="1"/>
  <c r="K1341" i="1"/>
  <c r="T1857" i="6" s="1"/>
  <c r="J1341" i="1"/>
  <c r="S1857" i="6" s="1"/>
  <c r="J1340" i="1"/>
  <c r="K1339" i="1"/>
  <c r="T289" i="6" s="1"/>
  <c r="J1339" i="1"/>
  <c r="S289" i="6" s="1"/>
  <c r="J1338" i="1"/>
  <c r="J1337" i="1"/>
  <c r="K1336" i="1"/>
  <c r="T1222" i="6" s="1"/>
  <c r="J1336" i="1"/>
  <c r="S1222" i="6" s="1"/>
  <c r="J1335" i="1"/>
  <c r="S1441" i="6" s="1"/>
  <c r="J1334" i="1"/>
  <c r="J1333" i="1"/>
  <c r="K1332" i="1"/>
  <c r="T1552" i="6" s="1"/>
  <c r="J1332" i="1"/>
  <c r="S1552" i="6" s="1"/>
  <c r="J1331" i="1"/>
  <c r="K1330" i="1"/>
  <c r="T1695" i="6" s="1"/>
  <c r="J1330" i="1"/>
  <c r="S1695" i="6" s="1"/>
  <c r="J1329" i="1"/>
  <c r="S1696" i="6" s="1"/>
  <c r="J1328" i="1"/>
  <c r="J1327" i="1"/>
  <c r="J1326" i="1"/>
  <c r="J1325" i="1"/>
  <c r="J1324" i="1"/>
  <c r="S1727" i="6" s="1"/>
  <c r="K1323" i="1"/>
  <c r="T1728" i="6" s="1"/>
  <c r="J1323" i="1"/>
  <c r="S1728" i="6" s="1"/>
  <c r="J1322" i="1"/>
  <c r="K1321" i="1"/>
  <c r="T1781" i="6" s="1"/>
  <c r="J1321" i="1"/>
  <c r="S1781" i="6" s="1"/>
  <c r="J1320" i="1"/>
  <c r="J1319" i="1"/>
  <c r="K1318" i="1"/>
  <c r="T1808" i="6" s="1"/>
  <c r="J1318" i="1"/>
  <c r="S1808" i="6" s="1"/>
  <c r="J1317" i="1"/>
  <c r="S1856" i="6" s="1"/>
  <c r="J1316" i="1"/>
  <c r="J1315" i="1"/>
  <c r="K1314" i="1"/>
  <c r="T1954" i="6" s="1"/>
  <c r="J1314" i="1"/>
  <c r="S1954" i="6" s="1"/>
  <c r="J1313" i="1"/>
  <c r="K1312" i="1"/>
  <c r="T142" i="6" s="1"/>
  <c r="J1312" i="1"/>
  <c r="S142" i="6" s="1"/>
  <c r="J1311" i="1"/>
  <c r="S145" i="6" s="1"/>
  <c r="J1310" i="1"/>
  <c r="J1309" i="1"/>
  <c r="J1308" i="1"/>
  <c r="J1307" i="1"/>
  <c r="J1306" i="1"/>
  <c r="S489" i="6" s="1"/>
  <c r="K1305" i="1"/>
  <c r="T745" i="6" s="1"/>
  <c r="J1305" i="1"/>
  <c r="S745" i="6" s="1"/>
  <c r="J1304" i="1"/>
  <c r="K1303" i="1"/>
  <c r="T763" i="6" s="1"/>
  <c r="J1303" i="1"/>
  <c r="S763" i="6" s="1"/>
  <c r="J1302" i="1"/>
  <c r="J1301" i="1"/>
  <c r="K1300" i="1"/>
  <c r="T1110" i="6" s="1"/>
  <c r="J1300" i="1"/>
  <c r="S1110" i="6" s="1"/>
  <c r="J1299" i="1"/>
  <c r="S1516" i="6" s="1"/>
  <c r="J1298" i="1"/>
  <c r="J1297" i="1"/>
  <c r="K1296" i="1"/>
  <c r="T35" i="6" s="1"/>
  <c r="J1296" i="1"/>
  <c r="S35" i="6" s="1"/>
  <c r="J1295" i="1"/>
  <c r="K1294" i="1"/>
  <c r="T169" i="6" s="1"/>
  <c r="J1294" i="1"/>
  <c r="S169" i="6" s="1"/>
  <c r="J1293" i="1"/>
  <c r="S264" i="6" s="1"/>
  <c r="J1292" i="1"/>
  <c r="J1291" i="1"/>
  <c r="J1290" i="1"/>
  <c r="J1289" i="1"/>
  <c r="J1288" i="1"/>
  <c r="S733" i="6" s="1"/>
  <c r="K1287" i="1"/>
  <c r="T1132" i="6" s="1"/>
  <c r="J1287" i="1"/>
  <c r="S1132" i="6" s="1"/>
  <c r="J1286" i="1"/>
  <c r="K1285" i="1"/>
  <c r="T1451" i="6" s="1"/>
  <c r="J1285" i="1"/>
  <c r="S1451" i="6" s="1"/>
  <c r="J1284" i="1"/>
  <c r="J1283" i="1"/>
  <c r="K1282" i="1"/>
  <c r="T1532" i="6" s="1"/>
  <c r="J1282" i="1"/>
  <c r="S1532" i="6" s="1"/>
  <c r="J1281" i="1"/>
  <c r="S1586" i="6" s="1"/>
  <c r="J1280" i="1"/>
  <c r="J1279" i="1"/>
  <c r="K1278" i="1"/>
  <c r="T1608" i="6" s="1"/>
  <c r="J1278" i="1"/>
  <c r="S1608" i="6" s="1"/>
  <c r="J1277" i="1"/>
  <c r="K1276" i="1"/>
  <c r="T1616" i="6" s="1"/>
  <c r="J1276" i="1"/>
  <c r="S1616" i="6" s="1"/>
  <c r="J1275" i="1"/>
  <c r="S1626" i="6" s="1"/>
  <c r="J1274" i="1"/>
  <c r="J1273" i="1"/>
  <c r="J1272" i="1"/>
  <c r="J1271" i="1"/>
  <c r="J1270" i="1"/>
  <c r="S1913" i="6" s="1"/>
  <c r="K1269" i="1"/>
  <c r="T1948" i="6" s="1"/>
  <c r="J1269" i="1"/>
  <c r="S1948" i="6" s="1"/>
  <c r="J1268" i="1"/>
  <c r="K1267" i="1"/>
  <c r="T105" i="6" s="1"/>
  <c r="J1267" i="1"/>
  <c r="S105" i="6" s="1"/>
  <c r="J1266" i="1"/>
  <c r="J1265" i="1"/>
  <c r="K1264" i="1"/>
  <c r="T338" i="6" s="1"/>
  <c r="J1264" i="1"/>
  <c r="S338" i="6" s="1"/>
  <c r="J1263" i="1"/>
  <c r="S352" i="6" s="1"/>
  <c r="J1262" i="1"/>
  <c r="J1261" i="1"/>
  <c r="K1260" i="1"/>
  <c r="T506" i="6" s="1"/>
  <c r="J1260" i="1"/>
  <c r="S506" i="6" s="1"/>
  <c r="J1259" i="1"/>
  <c r="K1258" i="1"/>
  <c r="T1571" i="6" s="1"/>
  <c r="J1258" i="1"/>
  <c r="S1571" i="6" s="1"/>
  <c r="J1257" i="1"/>
  <c r="K1257" i="1" s="1"/>
  <c r="J1256" i="1"/>
  <c r="J1255" i="1"/>
  <c r="J1254" i="1"/>
  <c r="J1253" i="1"/>
  <c r="J1252" i="1"/>
  <c r="S900" i="6" s="1"/>
  <c r="K1251" i="1"/>
  <c r="T938" i="6" s="1"/>
  <c r="J1251" i="1"/>
  <c r="S938" i="6" s="1"/>
  <c r="J1250" i="1"/>
  <c r="K1249" i="1"/>
  <c r="T1564" i="6" s="1"/>
  <c r="J1249" i="1"/>
  <c r="S1564" i="6" s="1"/>
  <c r="J1248" i="1"/>
  <c r="J1247" i="1"/>
  <c r="K1246" i="1"/>
  <c r="T261" i="6" s="1"/>
  <c r="J1246" i="1"/>
  <c r="S261" i="6" s="1"/>
  <c r="J1245" i="1"/>
  <c r="S297" i="6" s="1"/>
  <c r="J1244" i="1"/>
  <c r="J1243" i="1"/>
  <c r="K1242" i="1"/>
  <c r="T717" i="6" s="1"/>
  <c r="J1242" i="1"/>
  <c r="S717" i="6" s="1"/>
  <c r="J1241" i="1"/>
  <c r="K1240" i="1"/>
  <c r="T1413" i="6" s="1"/>
  <c r="J1240" i="1"/>
  <c r="S1413" i="6" s="1"/>
  <c r="J1239" i="1"/>
  <c r="S1443" i="6" s="1"/>
  <c r="J1238" i="1"/>
  <c r="J1237" i="1"/>
  <c r="J1236" i="1"/>
  <c r="J1235" i="1"/>
  <c r="J1234" i="1"/>
  <c r="S1539" i="6" s="1"/>
  <c r="K1233" i="1"/>
  <c r="T1547" i="6" s="1"/>
  <c r="J1233" i="1"/>
  <c r="S1547" i="6" s="1"/>
  <c r="J1232" i="1"/>
  <c r="K1231" i="1"/>
  <c r="T1563" i="6" s="1"/>
  <c r="J1231" i="1"/>
  <c r="S1563" i="6" s="1"/>
  <c r="J1230" i="1"/>
  <c r="J1229" i="1"/>
  <c r="K1228" i="1"/>
  <c r="T1615" i="6" s="1"/>
  <c r="J1228" i="1"/>
  <c r="S1615" i="6" s="1"/>
  <c r="J1227" i="1"/>
  <c r="S1642" i="6" s="1"/>
  <c r="J1226" i="1"/>
  <c r="J1225" i="1"/>
  <c r="K1224" i="1"/>
  <c r="T1677" i="6" s="1"/>
  <c r="J1224" i="1"/>
  <c r="S1677" i="6" s="1"/>
  <c r="J1223" i="1"/>
  <c r="K1222" i="1"/>
  <c r="T1694" i="6" s="1"/>
  <c r="J1222" i="1"/>
  <c r="S1694" i="6" s="1"/>
  <c r="J1221" i="1"/>
  <c r="S1707" i="6" s="1"/>
  <c r="J1220" i="1"/>
  <c r="J1219" i="1"/>
  <c r="J1218" i="1"/>
  <c r="J1217" i="1"/>
  <c r="J1216" i="1"/>
  <c r="S1881" i="6" s="1"/>
  <c r="K1215" i="1"/>
  <c r="T1897" i="6" s="1"/>
  <c r="J1215" i="1"/>
  <c r="S1897" i="6" s="1"/>
  <c r="J1214" i="1"/>
  <c r="K1213" i="1"/>
  <c r="T72" i="6" s="1"/>
  <c r="J1213" i="1"/>
  <c r="S72" i="6" s="1"/>
  <c r="J1212" i="1"/>
  <c r="J1211" i="1"/>
  <c r="K1210" i="1"/>
  <c r="T449" i="6" s="1"/>
  <c r="J1210" i="1"/>
  <c r="S449" i="6" s="1"/>
  <c r="J1209" i="1"/>
  <c r="S466" i="6" s="1"/>
  <c r="J1208" i="1"/>
  <c r="J1207" i="1"/>
  <c r="K1206" i="1"/>
  <c r="T829" i="6" s="1"/>
  <c r="J1206" i="1"/>
  <c r="S829" i="6" s="1"/>
  <c r="J1205" i="1"/>
  <c r="K1204" i="1"/>
  <c r="T971" i="6" s="1"/>
  <c r="J1204" i="1"/>
  <c r="S971" i="6" s="1"/>
  <c r="J1203" i="1"/>
  <c r="S1417" i="6" s="1"/>
  <c r="J1202" i="1"/>
  <c r="J1201" i="1"/>
  <c r="J1200" i="1"/>
  <c r="J1199" i="1"/>
  <c r="J1198" i="1"/>
  <c r="S230" i="6" s="1"/>
  <c r="K1197" i="1"/>
  <c r="T242" i="6" s="1"/>
  <c r="J1197" i="1"/>
  <c r="S242" i="6" s="1"/>
  <c r="J1196" i="1"/>
  <c r="K1195" i="1"/>
  <c r="T312" i="6" s="1"/>
  <c r="J1195" i="1"/>
  <c r="S312" i="6" s="1"/>
  <c r="J1194" i="1"/>
  <c r="J1193" i="1"/>
  <c r="K1192" i="1"/>
  <c r="T715" i="6" s="1"/>
  <c r="J1192" i="1"/>
  <c r="S715" i="6" s="1"/>
  <c r="J1191" i="1"/>
  <c r="S1131" i="6" s="1"/>
  <c r="J1190" i="1"/>
  <c r="J1189" i="1"/>
  <c r="K1188" i="1"/>
  <c r="T1280" i="6" s="1"/>
  <c r="J1188" i="1"/>
  <c r="S1280" i="6" s="1"/>
  <c r="J1187" i="1"/>
  <c r="K1186" i="1"/>
  <c r="T1361" i="6" s="1"/>
  <c r="J1186" i="1"/>
  <c r="S1361" i="6" s="1"/>
  <c r="J1185" i="1"/>
  <c r="S1430" i="6" s="1"/>
  <c r="J1184" i="1"/>
  <c r="J1183" i="1"/>
  <c r="J1182" i="1"/>
  <c r="J1181" i="1"/>
  <c r="J1180" i="1"/>
  <c r="S1602" i="6" s="1"/>
  <c r="K1179" i="1"/>
  <c r="T1624" i="6" s="1"/>
  <c r="J1179" i="1"/>
  <c r="S1624" i="6" s="1"/>
  <c r="J1178" i="1"/>
  <c r="K1177" i="1"/>
  <c r="T1678" i="6" s="1"/>
  <c r="J1177" i="1"/>
  <c r="S1678" i="6" s="1"/>
  <c r="J1176" i="1"/>
  <c r="J1175" i="1"/>
  <c r="K1174" i="1"/>
  <c r="T1739" i="6" s="1"/>
  <c r="J1174" i="1"/>
  <c r="S1739" i="6" s="1"/>
  <c r="J1173" i="1"/>
  <c r="S1871" i="6" s="1"/>
  <c r="J1172" i="1"/>
  <c r="J1171" i="1"/>
  <c r="K1170" i="1"/>
  <c r="T90" i="6" s="1"/>
  <c r="J1170" i="1"/>
  <c r="S90" i="6" s="1"/>
  <c r="J1169" i="1"/>
  <c r="K1168" i="1"/>
  <c r="T521" i="6" s="1"/>
  <c r="J1168" i="1"/>
  <c r="S521" i="6" s="1"/>
  <c r="J1167" i="1"/>
  <c r="S787" i="6" s="1"/>
  <c r="J1166" i="1"/>
  <c r="J1165" i="1"/>
  <c r="J1164" i="1"/>
  <c r="J1163" i="1"/>
  <c r="J1162" i="1"/>
  <c r="S1095" i="6" s="1"/>
  <c r="K1161" i="1"/>
  <c r="T1333" i="6" s="1"/>
  <c r="J1161" i="1"/>
  <c r="S1333" i="6" s="1"/>
  <c r="J1160" i="1"/>
  <c r="K1159" i="1"/>
  <c r="T1467" i="6" s="1"/>
  <c r="J1159" i="1"/>
  <c r="S1467" i="6" s="1"/>
  <c r="J1158" i="1"/>
  <c r="J1157" i="1"/>
  <c r="K1156" i="1"/>
  <c r="T1545" i="6" s="1"/>
  <c r="J1156" i="1"/>
  <c r="S1545" i="6" s="1"/>
  <c r="J1155" i="1"/>
  <c r="S1700" i="6" s="1"/>
  <c r="J1154" i="1"/>
  <c r="J1153" i="1"/>
  <c r="K1152" i="1"/>
  <c r="T162" i="6" s="1"/>
  <c r="J1152" i="1"/>
  <c r="S162" i="6" s="1"/>
  <c r="J1151" i="1"/>
  <c r="K1150" i="1"/>
  <c r="T452" i="6" s="1"/>
  <c r="J1150" i="1"/>
  <c r="S452" i="6" s="1"/>
  <c r="J1149" i="1"/>
  <c r="S575" i="6" s="1"/>
  <c r="J1148" i="1"/>
  <c r="J1147" i="1"/>
  <c r="J1146" i="1"/>
  <c r="J1145" i="1"/>
  <c r="J1144" i="1"/>
  <c r="S1175" i="6" s="1"/>
  <c r="K1143" i="1"/>
  <c r="T1228" i="6" s="1"/>
  <c r="J1143" i="1"/>
  <c r="S1228" i="6" s="1"/>
  <c r="J1142" i="1"/>
  <c r="K1141" i="1"/>
  <c r="T1287" i="6" s="1"/>
  <c r="J1141" i="1"/>
  <c r="S1287" i="6" s="1"/>
  <c r="J1140" i="1"/>
  <c r="J1139" i="1"/>
  <c r="K1138" i="1"/>
  <c r="T1331" i="6" s="1"/>
  <c r="J1138" i="1"/>
  <c r="S1331" i="6" s="1"/>
  <c r="J1137" i="1"/>
  <c r="S1350" i="6" s="1"/>
  <c r="J1136" i="1"/>
  <c r="J1135" i="1"/>
  <c r="K1134" i="1"/>
  <c r="T1483" i="6" s="1"/>
  <c r="J1134" i="1"/>
  <c r="S1483" i="6" s="1"/>
  <c r="J1133" i="1"/>
  <c r="K1132" i="1"/>
  <c r="T1535" i="6" s="1"/>
  <c r="J1132" i="1"/>
  <c r="S1535" i="6" s="1"/>
  <c r="J1131" i="1"/>
  <c r="S1544" i="6" s="1"/>
  <c r="J1130" i="1"/>
  <c r="J1129" i="1"/>
  <c r="J1128" i="1"/>
  <c r="J1127" i="1"/>
  <c r="J1126" i="1"/>
  <c r="S1559" i="6" s="1"/>
  <c r="K1125" i="1"/>
  <c r="T1573" i="6" s="1"/>
  <c r="J1125" i="1"/>
  <c r="S1573" i="6" s="1"/>
  <c r="J1124" i="1"/>
  <c r="K1123" i="1"/>
  <c r="T1654" i="6" s="1"/>
  <c r="J1123" i="1"/>
  <c r="S1654" i="6" s="1"/>
  <c r="J1122" i="1"/>
  <c r="J1121" i="1"/>
  <c r="K1120" i="1"/>
  <c r="T1838" i="6" s="1"/>
  <c r="J1120" i="1"/>
  <c r="S1838" i="6" s="1"/>
  <c r="J1119" i="1"/>
  <c r="S1859" i="6" s="1"/>
  <c r="J1118" i="1"/>
  <c r="J1117" i="1"/>
  <c r="K1116" i="1"/>
  <c r="T129" i="6" s="1"/>
  <c r="J1116" i="1"/>
  <c r="S129" i="6" s="1"/>
  <c r="J1115" i="1"/>
  <c r="K1114" i="1"/>
  <c r="T353" i="6" s="1"/>
  <c r="J1114" i="1"/>
  <c r="S353" i="6" s="1"/>
  <c r="J1113" i="1"/>
  <c r="S510" i="6" s="1"/>
  <c r="J1112" i="1"/>
  <c r="J1111" i="1"/>
  <c r="J1110" i="1"/>
  <c r="J1109" i="1"/>
  <c r="J1108" i="1"/>
  <c r="S1113" i="6" s="1"/>
  <c r="K1107" i="1"/>
  <c r="T1453" i="6" s="1"/>
  <c r="J1107" i="1"/>
  <c r="S1453" i="6" s="1"/>
  <c r="J1106" i="1"/>
  <c r="K1105" i="1"/>
  <c r="T1456" i="6" s="1"/>
  <c r="J1105" i="1"/>
  <c r="S1456" i="6" s="1"/>
  <c r="J1104" i="1"/>
  <c r="J1103" i="1"/>
  <c r="K1102" i="1"/>
  <c r="T275" i="6" s="1"/>
  <c r="J1102" i="1"/>
  <c r="S275" i="6" s="1"/>
  <c r="J1101" i="1"/>
  <c r="S286" i="6" s="1"/>
  <c r="J1100" i="1"/>
  <c r="J1099" i="1"/>
  <c r="K1098" i="1"/>
  <c r="T665" i="6" s="1"/>
  <c r="J1098" i="1"/>
  <c r="S665" i="6" s="1"/>
  <c r="J1097" i="1"/>
  <c r="K1096" i="1"/>
  <c r="T1165" i="6" s="1"/>
  <c r="J1096" i="1"/>
  <c r="S1165" i="6" s="1"/>
  <c r="J1095" i="1"/>
  <c r="S1178" i="6" s="1"/>
  <c r="J1094" i="1"/>
  <c r="J1093" i="1"/>
  <c r="J1092" i="1"/>
  <c r="J1091" i="1"/>
  <c r="J1090" i="1"/>
  <c r="S1390" i="6" s="1"/>
  <c r="K1089" i="1"/>
  <c r="T1433" i="6" s="1"/>
  <c r="J1089" i="1"/>
  <c r="S1433" i="6" s="1"/>
  <c r="J1088" i="1"/>
  <c r="K1087" i="1"/>
  <c r="T1471" i="6" s="1"/>
  <c r="J1087" i="1"/>
  <c r="S1471" i="6" s="1"/>
  <c r="J1086" i="1"/>
  <c r="J1085" i="1"/>
  <c r="K1084" i="1"/>
  <c r="T1518" i="6" s="1"/>
  <c r="J1084" i="1"/>
  <c r="S1518" i="6" s="1"/>
  <c r="J1083" i="1"/>
  <c r="S1519" i="6" s="1"/>
  <c r="J1082" i="1"/>
  <c r="J1081" i="1"/>
  <c r="K1080" i="1"/>
  <c r="T1562" i="6" s="1"/>
  <c r="J1080" i="1"/>
  <c r="S1562" i="6" s="1"/>
  <c r="J1079" i="1"/>
  <c r="K1078" i="1"/>
  <c r="T1593" i="6" s="1"/>
  <c r="J1078" i="1"/>
  <c r="S1593" i="6" s="1"/>
  <c r="J1077" i="1"/>
  <c r="S1610" i="6" s="1"/>
  <c r="J1076" i="1"/>
  <c r="J1075" i="1"/>
  <c r="J1074" i="1"/>
  <c r="J1073" i="1"/>
  <c r="J1072" i="1"/>
  <c r="S1795" i="6" s="1"/>
  <c r="K1071" i="1"/>
  <c r="T1813" i="6" s="1"/>
  <c r="J1071" i="1"/>
  <c r="S1813" i="6" s="1"/>
  <c r="J1070" i="1"/>
  <c r="K1069" i="1"/>
  <c r="T1925" i="6" s="1"/>
  <c r="J1069" i="1"/>
  <c r="S1925" i="6" s="1"/>
  <c r="J1068" i="1"/>
  <c r="J1067" i="1"/>
  <c r="K1066" i="1"/>
  <c r="T1958" i="6" s="1"/>
  <c r="J1066" i="1"/>
  <c r="S1958" i="6" s="1"/>
  <c r="J1065" i="1"/>
  <c r="S102" i="6" s="1"/>
  <c r="J1064" i="1"/>
  <c r="J1063" i="1"/>
  <c r="K1062" i="1"/>
  <c r="T206" i="6" s="1"/>
  <c r="J1062" i="1"/>
  <c r="S206" i="6" s="1"/>
  <c r="J1061" i="1"/>
  <c r="K1060" i="1"/>
  <c r="T1595" i="6" s="1"/>
  <c r="J1060" i="1"/>
  <c r="S1595" i="6" s="1"/>
  <c r="J1059" i="1"/>
  <c r="S471" i="6" s="1"/>
  <c r="J1058" i="1"/>
  <c r="J1057" i="1"/>
  <c r="J1056" i="1"/>
  <c r="J1055" i="1"/>
  <c r="J1054" i="1"/>
  <c r="S1645" i="6" s="1"/>
  <c r="K1053" i="1"/>
  <c r="T49" i="6" s="1"/>
  <c r="J1053" i="1"/>
  <c r="S49" i="6" s="1"/>
  <c r="J1052" i="1"/>
  <c r="K1051" i="1"/>
  <c r="T455" i="6" s="1"/>
  <c r="J1051" i="1"/>
  <c r="S455" i="6" s="1"/>
  <c r="J1050" i="1"/>
  <c r="J1049" i="1"/>
  <c r="K1048" i="1"/>
  <c r="T620" i="6" s="1"/>
  <c r="J1048" i="1"/>
  <c r="S620" i="6" s="1"/>
  <c r="J1047" i="1"/>
  <c r="S622" i="6" s="1"/>
  <c r="J1046" i="1"/>
  <c r="J1045" i="1"/>
  <c r="K1044" i="1"/>
  <c r="T1267" i="6" s="1"/>
  <c r="J1044" i="1"/>
  <c r="S1267" i="6" s="1"/>
  <c r="J1043" i="1"/>
  <c r="K1042" i="1"/>
  <c r="T1398" i="6" s="1"/>
  <c r="J1042" i="1"/>
  <c r="S1398" i="6" s="1"/>
  <c r="J1041" i="1"/>
  <c r="S1400" i="6" s="1"/>
  <c r="J1040" i="1"/>
  <c r="J1039" i="1"/>
  <c r="J1038" i="1"/>
  <c r="J1037" i="1"/>
  <c r="J1036" i="1"/>
  <c r="S1470" i="6" s="1"/>
  <c r="K1035" i="1"/>
  <c r="T1485" i="6" s="1"/>
  <c r="J1035" i="1"/>
  <c r="S1485" i="6" s="1"/>
  <c r="J1034" i="1"/>
  <c r="K1033" i="1"/>
  <c r="T1487" i="6" s="1"/>
  <c r="J1033" i="1"/>
  <c r="S1487" i="6" s="1"/>
  <c r="J1032" i="1"/>
  <c r="J1031" i="1"/>
  <c r="K1030" i="1"/>
  <c r="T1498" i="6" s="1"/>
  <c r="J1030" i="1"/>
  <c r="S1498" i="6" s="1"/>
  <c r="J1029" i="1"/>
  <c r="S1499" i="6" s="1"/>
  <c r="J1028" i="1"/>
  <c r="J1027" i="1"/>
  <c r="K1026" i="1"/>
  <c r="T1636" i="6" s="1"/>
  <c r="J1026" i="1"/>
  <c r="S1636" i="6" s="1"/>
  <c r="J1025" i="1"/>
  <c r="K1024" i="1"/>
  <c r="T1646" i="6" s="1"/>
  <c r="J1024" i="1"/>
  <c r="S1646" i="6" s="1"/>
  <c r="J1023" i="1"/>
  <c r="S1664" i="6" s="1"/>
  <c r="J1022" i="1"/>
  <c r="J1021" i="1"/>
  <c r="J1020" i="1"/>
  <c r="J1019" i="1"/>
  <c r="J1018" i="1"/>
  <c r="S149" i="6" s="1"/>
  <c r="K1017" i="1"/>
  <c r="T151" i="6" s="1"/>
  <c r="J1017" i="1"/>
  <c r="S151" i="6" s="1"/>
  <c r="J1016" i="1"/>
  <c r="K1015" i="1"/>
  <c r="T345" i="6" s="1"/>
  <c r="J1015" i="1"/>
  <c r="S345" i="6" s="1"/>
  <c r="J1014" i="1"/>
  <c r="J1013" i="1"/>
  <c r="K1012" i="1"/>
  <c r="T448" i="6" s="1"/>
  <c r="J1012" i="1"/>
  <c r="S448" i="6" s="1"/>
  <c r="J1011" i="1"/>
  <c r="S460" i="6" s="1"/>
  <c r="J1010" i="1"/>
  <c r="J1009" i="1"/>
  <c r="K1008" i="1"/>
  <c r="T777" i="6" s="1"/>
  <c r="J1008" i="1"/>
  <c r="S777" i="6" s="1"/>
  <c r="J1007" i="1"/>
  <c r="K1006" i="1"/>
  <c r="T864" i="6" s="1"/>
  <c r="J1006" i="1"/>
  <c r="S864" i="6" s="1"/>
  <c r="J1005" i="1"/>
  <c r="S903" i="6" s="1"/>
  <c r="J1004" i="1"/>
  <c r="J1003" i="1"/>
  <c r="J1002" i="1"/>
  <c r="J1001" i="1"/>
  <c r="J1000" i="1"/>
  <c r="S1512" i="6" s="1"/>
  <c r="K999" i="1"/>
  <c r="T36" i="6" s="1"/>
  <c r="J999" i="1"/>
  <c r="S36" i="6" s="1"/>
  <c r="J998" i="1"/>
  <c r="K997" i="1"/>
  <c r="T166" i="6" s="1"/>
  <c r="J997" i="1"/>
  <c r="S166" i="6" s="1"/>
  <c r="J996" i="1"/>
  <c r="J995" i="1"/>
  <c r="K994" i="1"/>
  <c r="T659" i="6" s="1"/>
  <c r="J994" i="1"/>
  <c r="S659" i="6" s="1"/>
  <c r="J993" i="1"/>
  <c r="S669" i="6" s="1"/>
  <c r="J992" i="1"/>
  <c r="J991" i="1"/>
  <c r="S1171" i="6" s="1"/>
  <c r="K990" i="1"/>
  <c r="T1192" i="6" s="1"/>
  <c r="J990" i="1"/>
  <c r="S1192" i="6" s="1"/>
  <c r="J989" i="1"/>
  <c r="J988" i="1"/>
  <c r="S1292" i="6" s="1"/>
  <c r="K987" i="1"/>
  <c r="T1306" i="6" s="1"/>
  <c r="J987" i="1"/>
  <c r="S1306" i="6" s="1"/>
  <c r="J986" i="1"/>
  <c r="J985" i="1"/>
  <c r="J984" i="1"/>
  <c r="S1442" i="6" s="1"/>
  <c r="J983" i="1"/>
  <c r="J982" i="1"/>
  <c r="S1509" i="6" s="1"/>
  <c r="J981" i="1"/>
  <c r="S1561" i="6" s="1"/>
  <c r="J980" i="1"/>
  <c r="K979" i="1"/>
  <c r="T1631" i="6" s="1"/>
  <c r="J979" i="1"/>
  <c r="S1631" i="6" s="1"/>
  <c r="J978" i="1"/>
  <c r="J977" i="1"/>
  <c r="K976" i="1"/>
  <c r="T1818" i="6" s="1"/>
  <c r="J976" i="1"/>
  <c r="S1818" i="6" s="1"/>
  <c r="J975" i="1"/>
  <c r="S62" i="6" s="1"/>
  <c r="J974" i="1"/>
  <c r="K973" i="1"/>
  <c r="T88" i="6" s="1"/>
  <c r="J973" i="1"/>
  <c r="S88" i="6" s="1"/>
  <c r="K972" i="1"/>
  <c r="T91" i="6" s="1"/>
  <c r="J972" i="1"/>
  <c r="S91" i="6" s="1"/>
  <c r="J971" i="1"/>
  <c r="K970" i="1"/>
  <c r="T156" i="6" s="1"/>
  <c r="J970" i="1"/>
  <c r="S156" i="6" s="1"/>
  <c r="J969" i="1"/>
  <c r="S500" i="6" s="1"/>
  <c r="J968" i="1"/>
  <c r="S518" i="6" s="1"/>
  <c r="J967" i="1"/>
  <c r="S531" i="6" s="1"/>
  <c r="K966" i="1"/>
  <c r="T533" i="6" s="1"/>
  <c r="J966" i="1"/>
  <c r="S533" i="6" s="1"/>
  <c r="J965" i="1"/>
  <c r="J964" i="1"/>
  <c r="S558" i="6" s="1"/>
  <c r="K963" i="1"/>
  <c r="T1274" i="6" s="1"/>
  <c r="J963" i="1"/>
  <c r="S1274" i="6" s="1"/>
  <c r="J962" i="1"/>
  <c r="K961" i="1"/>
  <c r="T828" i="6" s="1"/>
  <c r="J961" i="1"/>
  <c r="S828" i="6" s="1"/>
  <c r="J960" i="1"/>
  <c r="S978" i="6" s="1"/>
  <c r="J959" i="1"/>
  <c r="J958" i="1"/>
  <c r="S1316" i="6" s="1"/>
  <c r="J957" i="1"/>
  <c r="S1338" i="6" s="1"/>
  <c r="J956" i="1"/>
  <c r="K955" i="1"/>
  <c r="T1472" i="6" s="1"/>
  <c r="J955" i="1"/>
  <c r="S1472" i="6" s="1"/>
  <c r="K954" i="1"/>
  <c r="T125" i="6" s="1"/>
  <c r="J954" i="1"/>
  <c r="S125" i="6" s="1"/>
  <c r="J953" i="1"/>
  <c r="K952" i="1"/>
  <c r="T618" i="6" s="1"/>
  <c r="J952" i="1"/>
  <c r="S618" i="6" s="1"/>
  <c r="J951" i="1"/>
  <c r="S647" i="6" s="1"/>
  <c r="J950" i="1"/>
  <c r="J949" i="1"/>
  <c r="S735" i="6" s="1"/>
  <c r="K948" i="1"/>
  <c r="T1249" i="6" s="1"/>
  <c r="J948" i="1"/>
  <c r="S1249" i="6" s="1"/>
  <c r="J947" i="1"/>
  <c r="J946" i="1"/>
  <c r="S1328" i="6" s="1"/>
  <c r="K945" i="1"/>
  <c r="T1355" i="6" s="1"/>
  <c r="J945" i="1"/>
  <c r="S1355" i="6" s="1"/>
  <c r="J944" i="1"/>
  <c r="K943" i="1"/>
  <c r="T1403" i="6" s="1"/>
  <c r="J943" i="1"/>
  <c r="S1403" i="6" s="1"/>
  <c r="J942" i="1"/>
  <c r="S1404" i="6" s="1"/>
  <c r="J941" i="1"/>
  <c r="J940" i="1"/>
  <c r="S1406" i="6" s="1"/>
  <c r="J939" i="1"/>
  <c r="S1414" i="6" s="1"/>
  <c r="J938" i="1"/>
  <c r="K937" i="1"/>
  <c r="T1428" i="6" s="1"/>
  <c r="J937" i="1"/>
  <c r="S1428" i="6" s="1"/>
  <c r="K936" i="1"/>
  <c r="T1429" i="6" s="1"/>
  <c r="J936" i="1"/>
  <c r="S1429" i="6" s="1"/>
  <c r="J935" i="1"/>
  <c r="K934" i="1"/>
  <c r="T1484" i="6" s="1"/>
  <c r="J934" i="1"/>
  <c r="S1484" i="6" s="1"/>
  <c r="J933" i="1"/>
  <c r="S1500" i="6" s="1"/>
  <c r="J932" i="1"/>
  <c r="J931" i="1"/>
  <c r="S1527" i="6" s="1"/>
  <c r="K930" i="1"/>
  <c r="T1603" i="6" s="1"/>
  <c r="J930" i="1"/>
  <c r="S1603" i="6" s="1"/>
  <c r="J929" i="1"/>
  <c r="J928" i="1"/>
  <c r="S1679" i="6" s="1"/>
  <c r="K927" i="1"/>
  <c r="T1683" i="6" s="1"/>
  <c r="J927" i="1"/>
  <c r="S1683" i="6" s="1"/>
  <c r="J926" i="1"/>
  <c r="K925" i="1"/>
  <c r="T1796" i="6" s="1"/>
  <c r="J925" i="1"/>
  <c r="S1796" i="6" s="1"/>
  <c r="J924" i="1"/>
  <c r="S11" i="6" s="1"/>
  <c r="J923" i="1"/>
  <c r="J922" i="1"/>
  <c r="S56" i="6" s="1"/>
  <c r="J921" i="1"/>
  <c r="S108" i="6" s="1"/>
  <c r="J920" i="1"/>
  <c r="K919" i="1"/>
  <c r="T131" i="6" s="1"/>
  <c r="J919" i="1"/>
  <c r="S131" i="6" s="1"/>
  <c r="K918" i="1"/>
  <c r="T293" i="6" s="1"/>
  <c r="J918" i="1"/>
  <c r="S293" i="6" s="1"/>
  <c r="J917" i="1"/>
  <c r="K916" i="1"/>
  <c r="T344" i="6" s="1"/>
  <c r="J916" i="1"/>
  <c r="S344" i="6" s="1"/>
  <c r="J915" i="1"/>
  <c r="S504" i="6" s="1"/>
  <c r="J914" i="1"/>
  <c r="J913" i="1"/>
  <c r="S1387" i="6" s="1"/>
  <c r="K912" i="1"/>
  <c r="T1497" i="6" s="1"/>
  <c r="J912" i="1"/>
  <c r="S1497" i="6" s="1"/>
  <c r="J911" i="1"/>
  <c r="J910" i="1"/>
  <c r="S888" i="6" s="1"/>
  <c r="K909" i="1"/>
  <c r="T1053" i="6" s="1"/>
  <c r="J909" i="1"/>
  <c r="S1053" i="6" s="1"/>
  <c r="J908" i="1"/>
  <c r="K907" i="1"/>
  <c r="T1276" i="6" s="1"/>
  <c r="J907" i="1"/>
  <c r="S1276" i="6" s="1"/>
  <c r="J906" i="1"/>
  <c r="S1305" i="6" s="1"/>
  <c r="J905" i="1"/>
  <c r="J904" i="1"/>
  <c r="S1423" i="6" s="1"/>
  <c r="J903" i="1"/>
  <c r="S1424" i="6" s="1"/>
  <c r="J902" i="1"/>
  <c r="K901" i="1"/>
  <c r="T1460" i="6" s="1"/>
  <c r="J901" i="1"/>
  <c r="S1460" i="6" s="1"/>
  <c r="K900" i="1"/>
  <c r="T117" i="6" s="1"/>
  <c r="J900" i="1"/>
  <c r="S117" i="6" s="1"/>
  <c r="J899" i="1"/>
  <c r="K898" i="1"/>
  <c r="T178" i="6" s="1"/>
  <c r="J898" i="1"/>
  <c r="S178" i="6" s="1"/>
  <c r="J897" i="1"/>
  <c r="S298" i="6" s="1"/>
  <c r="J896" i="1"/>
  <c r="J895" i="1"/>
  <c r="S594" i="6" s="1"/>
  <c r="K894" i="1"/>
  <c r="T1162" i="6" s="1"/>
  <c r="J894" i="1"/>
  <c r="S1162" i="6" s="1"/>
  <c r="J893" i="1"/>
  <c r="J892" i="1"/>
  <c r="S1231" i="6" s="1"/>
  <c r="K891" i="1"/>
  <c r="T1233" i="6" s="1"/>
  <c r="J891" i="1"/>
  <c r="S1233" i="6" s="1"/>
  <c r="J890" i="1"/>
  <c r="K889" i="1"/>
  <c r="T1275" i="6" s="1"/>
  <c r="J889" i="1"/>
  <c r="S1275" i="6" s="1"/>
  <c r="J888" i="1"/>
  <c r="S1277" i="6" s="1"/>
  <c r="J887" i="1"/>
  <c r="J886" i="1"/>
  <c r="S1293" i="6" s="1"/>
  <c r="J885" i="1"/>
  <c r="S1294" i="6" s="1"/>
  <c r="J884" i="1"/>
  <c r="K883" i="1"/>
  <c r="T1368" i="6" s="1"/>
  <c r="J883" i="1"/>
  <c r="S1368" i="6" s="1"/>
  <c r="K882" i="1"/>
  <c r="T1383" i="6" s="1"/>
  <c r="J882" i="1"/>
  <c r="S1383" i="6" s="1"/>
  <c r="J881" i="1"/>
  <c r="K880" i="1"/>
  <c r="T1440" i="6" s="1"/>
  <c r="J880" i="1"/>
  <c r="S1440" i="6" s="1"/>
  <c r="J879" i="1"/>
  <c r="S1490" i="6" s="1"/>
  <c r="J878" i="1"/>
  <c r="J877" i="1"/>
  <c r="S1701" i="6" s="1"/>
  <c r="K876" i="1"/>
  <c r="T1765" i="6" s="1"/>
  <c r="J876" i="1"/>
  <c r="S1765" i="6" s="1"/>
  <c r="J875" i="1"/>
  <c r="J874" i="1"/>
  <c r="S60" i="6" s="1"/>
  <c r="K873" i="1"/>
  <c r="T83" i="6" s="1"/>
  <c r="J873" i="1"/>
  <c r="S83" i="6" s="1"/>
  <c r="J872" i="1"/>
  <c r="K871" i="1"/>
  <c r="T224" i="6" s="1"/>
  <c r="J871" i="1"/>
  <c r="S224" i="6" s="1"/>
  <c r="J870" i="1"/>
  <c r="S355" i="6" s="1"/>
  <c r="J869" i="1"/>
  <c r="J868" i="1"/>
  <c r="S464" i="6" s="1"/>
  <c r="J867" i="1"/>
  <c r="S781" i="6" s="1"/>
  <c r="J866" i="1"/>
  <c r="K865" i="1"/>
  <c r="T1052" i="6" s="1"/>
  <c r="J865" i="1"/>
  <c r="S1052" i="6" s="1"/>
  <c r="K864" i="1"/>
  <c r="T1055" i="6" s="1"/>
  <c r="J864" i="1"/>
  <c r="S1055" i="6" s="1"/>
  <c r="J863" i="1"/>
  <c r="K862" i="1"/>
  <c r="T1120" i="6" s="1"/>
  <c r="J862" i="1"/>
  <c r="S1120" i="6" s="1"/>
  <c r="J861" i="1"/>
  <c r="S1152" i="6" s="1"/>
  <c r="J860" i="1"/>
  <c r="J859" i="1"/>
  <c r="S1311" i="6" s="1"/>
  <c r="K858" i="1"/>
  <c r="T1312" i="6" s="1"/>
  <c r="J858" i="1"/>
  <c r="S1312" i="6" s="1"/>
  <c r="J857" i="1"/>
  <c r="J856" i="1"/>
  <c r="S1380" i="6" s="1"/>
  <c r="K855" i="1"/>
  <c r="T1415" i="6" s="1"/>
  <c r="J855" i="1"/>
  <c r="S1415" i="6" s="1"/>
  <c r="J854" i="1"/>
  <c r="K853" i="1"/>
  <c r="T3" i="6" s="1"/>
  <c r="J853" i="1"/>
  <c r="S3" i="6" s="1"/>
  <c r="J852" i="1"/>
  <c r="S133" i="6" s="1"/>
  <c r="J851" i="1"/>
  <c r="J850" i="1"/>
  <c r="S159" i="6" s="1"/>
  <c r="J849" i="1"/>
  <c r="S208" i="6" s="1"/>
  <c r="J848" i="1"/>
  <c r="K847" i="1"/>
  <c r="T285" i="6" s="1"/>
  <c r="J847" i="1"/>
  <c r="S285" i="6" s="1"/>
  <c r="K846" i="1"/>
  <c r="T287" i="6" s="1"/>
  <c r="J846" i="1"/>
  <c r="S287" i="6" s="1"/>
  <c r="J845" i="1"/>
  <c r="K844" i="1"/>
  <c r="T422" i="6" s="1"/>
  <c r="J844" i="1"/>
  <c r="S422" i="6" s="1"/>
  <c r="J843" i="1"/>
  <c r="S628" i="6" s="1"/>
  <c r="J842" i="1"/>
  <c r="J841" i="1"/>
  <c r="S689" i="6" s="1"/>
  <c r="K840" i="1"/>
  <c r="T720" i="6" s="1"/>
  <c r="J840" i="1"/>
  <c r="S720" i="6" s="1"/>
  <c r="J839" i="1"/>
  <c r="J838" i="1"/>
  <c r="S1196" i="6" s="1"/>
  <c r="K837" i="1"/>
  <c r="T1197" i="6" s="1"/>
  <c r="J837" i="1"/>
  <c r="S1197" i="6" s="1"/>
  <c r="J836" i="1"/>
  <c r="K835" i="1"/>
  <c r="T1211" i="6" s="1"/>
  <c r="J835" i="1"/>
  <c r="S1211" i="6" s="1"/>
  <c r="J834" i="1"/>
  <c r="S1223" i="6" s="1"/>
  <c r="J833" i="1"/>
  <c r="J832" i="1"/>
  <c r="S1256" i="6" s="1"/>
  <c r="J831" i="1"/>
  <c r="S1257" i="6" s="1"/>
  <c r="J830" i="1"/>
  <c r="K829" i="1"/>
  <c r="T1310" i="6" s="1"/>
  <c r="J829" i="1"/>
  <c r="S1310" i="6" s="1"/>
  <c r="K828" i="1"/>
  <c r="T1324" i="6" s="1"/>
  <c r="J828" i="1"/>
  <c r="S1324" i="6" s="1"/>
  <c r="J827" i="1"/>
  <c r="K826" i="1"/>
  <c r="T1326" i="6" s="1"/>
  <c r="J826" i="1"/>
  <c r="S1326" i="6" s="1"/>
  <c r="J825" i="1"/>
  <c r="S1354" i="6" s="1"/>
  <c r="J824" i="1"/>
  <c r="J823" i="1"/>
  <c r="S1452" i="6" s="1"/>
  <c r="K822" i="1"/>
  <c r="T1556" i="6" s="1"/>
  <c r="J822" i="1"/>
  <c r="S1556" i="6" s="1"/>
  <c r="J821" i="1"/>
  <c r="J820" i="1"/>
  <c r="S1576" i="6" s="1"/>
  <c r="K819" i="1"/>
  <c r="T1619" i="6" s="1"/>
  <c r="J819" i="1"/>
  <c r="S1619" i="6" s="1"/>
  <c r="J818" i="1"/>
  <c r="K817" i="1"/>
  <c r="T70" i="6" s="1"/>
  <c r="J817" i="1"/>
  <c r="S70" i="6" s="1"/>
  <c r="J816" i="1"/>
  <c r="S78" i="6" s="1"/>
  <c r="J815" i="1"/>
  <c r="J814" i="1"/>
  <c r="S326" i="6" s="1"/>
  <c r="J813" i="1"/>
  <c r="S342" i="6" s="1"/>
  <c r="J812" i="1"/>
  <c r="K811" i="1"/>
  <c r="T458" i="6" s="1"/>
  <c r="J811" i="1"/>
  <c r="S458" i="6" s="1"/>
  <c r="K810" i="1"/>
  <c r="T760" i="6" s="1"/>
  <c r="J810" i="1"/>
  <c r="S760" i="6" s="1"/>
  <c r="J809" i="1"/>
  <c r="K808" i="1"/>
  <c r="T832" i="6" s="1"/>
  <c r="J808" i="1"/>
  <c r="S832" i="6" s="1"/>
  <c r="J807" i="1"/>
  <c r="S1105" i="6" s="1"/>
  <c r="J806" i="1"/>
  <c r="J805" i="1"/>
  <c r="S1174" i="6" s="1"/>
  <c r="K804" i="1"/>
  <c r="T1220" i="6" s="1"/>
  <c r="J804" i="1"/>
  <c r="S1220" i="6" s="1"/>
  <c r="J803" i="1"/>
  <c r="J802" i="1"/>
  <c r="S1341" i="6" s="1"/>
  <c r="K801" i="1"/>
  <c r="T1346" i="6" s="1"/>
  <c r="J801" i="1"/>
  <c r="S1346" i="6" s="1"/>
  <c r="J800" i="1"/>
  <c r="K799" i="1"/>
  <c r="T111" i="6" s="1"/>
  <c r="J799" i="1"/>
  <c r="S111" i="6" s="1"/>
  <c r="J798" i="1"/>
  <c r="S168" i="6" s="1"/>
  <c r="J797" i="1"/>
  <c r="J796" i="1"/>
  <c r="S247" i="6" s="1"/>
  <c r="J795" i="1"/>
  <c r="S290" i="6" s="1"/>
  <c r="J794" i="1"/>
  <c r="K793" i="1"/>
  <c r="T300" i="6" s="1"/>
  <c r="J793" i="1"/>
  <c r="S300" i="6" s="1"/>
  <c r="K792" i="1"/>
  <c r="T409" i="6" s="1"/>
  <c r="J792" i="1"/>
  <c r="S409" i="6" s="1"/>
  <c r="J791" i="1"/>
  <c r="K790" i="1"/>
  <c r="T423" i="6" s="1"/>
  <c r="J790" i="1"/>
  <c r="S423" i="6" s="1"/>
  <c r="J789" i="1"/>
  <c r="S439" i="6" s="1"/>
  <c r="J788" i="1"/>
  <c r="J787" i="1"/>
  <c r="S478" i="6" s="1"/>
  <c r="K786" i="1"/>
  <c r="T574" i="6" s="1"/>
  <c r="J786" i="1"/>
  <c r="S574" i="6" s="1"/>
  <c r="J785" i="1"/>
  <c r="J784" i="1"/>
  <c r="S655" i="6" s="1"/>
  <c r="K783" i="1"/>
  <c r="T670" i="6" s="1"/>
  <c r="J783" i="1"/>
  <c r="S670" i="6" s="1"/>
  <c r="J782" i="1"/>
  <c r="K781" i="1"/>
  <c r="T1185" i="6" s="1"/>
  <c r="J781" i="1"/>
  <c r="S1185" i="6" s="1"/>
  <c r="J780" i="1"/>
  <c r="S1201" i="6" s="1"/>
  <c r="J779" i="1"/>
  <c r="J778" i="1"/>
  <c r="S1272" i="6" s="1"/>
  <c r="J777" i="1"/>
  <c r="S1283" i="6" s="1"/>
  <c r="J776" i="1"/>
  <c r="K775" i="1"/>
  <c r="T1286" i="6" s="1"/>
  <c r="J775" i="1"/>
  <c r="S1286" i="6" s="1"/>
  <c r="K774" i="1"/>
  <c r="T1288" i="6" s="1"/>
  <c r="J774" i="1"/>
  <c r="S1288" i="6" s="1"/>
  <c r="J773" i="1"/>
  <c r="K772" i="1"/>
  <c r="T1466" i="6" s="1"/>
  <c r="J772" i="1"/>
  <c r="S1466" i="6" s="1"/>
  <c r="J771" i="1"/>
  <c r="S1514" i="6" s="1"/>
  <c r="J770" i="1"/>
  <c r="J769" i="1"/>
  <c r="S1705" i="6" s="1"/>
  <c r="K768" i="1"/>
  <c r="T57" i="6" s="1"/>
  <c r="J768" i="1"/>
  <c r="S57" i="6" s="1"/>
  <c r="J767" i="1"/>
  <c r="J766" i="1"/>
  <c r="S76" i="6" s="1"/>
  <c r="K765" i="1"/>
  <c r="T77" i="6" s="1"/>
  <c r="J765" i="1"/>
  <c r="S77" i="6" s="1"/>
  <c r="J764" i="1"/>
  <c r="K763" i="1"/>
  <c r="T328" i="6" s="1"/>
  <c r="J763" i="1"/>
  <c r="S328" i="6" s="1"/>
  <c r="J762" i="1"/>
  <c r="S335" i="6" s="1"/>
  <c r="J761" i="1"/>
  <c r="J760" i="1"/>
  <c r="S472" i="6" s="1"/>
  <c r="J759" i="1"/>
  <c r="S473" i="6" s="1"/>
  <c r="J758" i="1"/>
  <c r="K757" i="1"/>
  <c r="T880" i="6" s="1"/>
  <c r="J757" i="1"/>
  <c r="S880" i="6" s="1"/>
  <c r="K756" i="1"/>
  <c r="T893" i="6" s="1"/>
  <c r="J756" i="1"/>
  <c r="S893" i="6" s="1"/>
  <c r="J755" i="1"/>
  <c r="K754" i="1"/>
  <c r="T1019" i="6" s="1"/>
  <c r="J754" i="1"/>
  <c r="S1019" i="6" s="1"/>
  <c r="J753" i="1"/>
  <c r="S1021" i="6" s="1"/>
  <c r="J752" i="1"/>
  <c r="J751" i="1"/>
  <c r="S1047" i="6" s="1"/>
  <c r="K750" i="1"/>
  <c r="T1086" i="6" s="1"/>
  <c r="J750" i="1"/>
  <c r="S1086" i="6" s="1"/>
  <c r="J749" i="1"/>
  <c r="J748" i="1"/>
  <c r="S1114" i="6" s="1"/>
  <c r="K747" i="1"/>
  <c r="T1124" i="6" s="1"/>
  <c r="J747" i="1"/>
  <c r="S1124" i="6" s="1"/>
  <c r="J746" i="1"/>
  <c r="K745" i="1"/>
  <c r="T1240" i="6" s="1"/>
  <c r="J745" i="1"/>
  <c r="S1240" i="6" s="1"/>
  <c r="J744" i="1"/>
  <c r="S1242" i="6" s="1"/>
  <c r="J743" i="1"/>
  <c r="J742" i="1"/>
  <c r="S46" i="6" s="1"/>
  <c r="J741" i="1"/>
  <c r="S199" i="6" s="1"/>
  <c r="J740" i="1"/>
  <c r="K739" i="1"/>
  <c r="T301" i="6" s="1"/>
  <c r="J739" i="1"/>
  <c r="S301" i="6" s="1"/>
  <c r="K738" i="1"/>
  <c r="T394" i="6" s="1"/>
  <c r="J738" i="1"/>
  <c r="S394" i="6" s="1"/>
  <c r="J737" i="1"/>
  <c r="K736" i="1"/>
  <c r="T431" i="6" s="1"/>
  <c r="J736" i="1"/>
  <c r="S431" i="6" s="1"/>
  <c r="J735" i="1"/>
  <c r="S588" i="6" s="1"/>
  <c r="J734" i="1"/>
  <c r="J733" i="1"/>
  <c r="S610" i="6" s="1"/>
  <c r="K732" i="1"/>
  <c r="T627" i="6" s="1"/>
  <c r="J732" i="1"/>
  <c r="S627" i="6" s="1"/>
  <c r="J731" i="1"/>
  <c r="J730" i="1"/>
  <c r="S635" i="6" s="1"/>
  <c r="K729" i="1"/>
  <c r="T710" i="6" s="1"/>
  <c r="J729" i="1"/>
  <c r="S710" i="6" s="1"/>
  <c r="J728" i="1"/>
  <c r="K727" i="1"/>
  <c r="T1195" i="6" s="1"/>
  <c r="J727" i="1"/>
  <c r="S1195" i="6" s="1"/>
  <c r="J726" i="1"/>
  <c r="S1218" i="6" s="1"/>
  <c r="J725" i="1"/>
  <c r="J724" i="1"/>
  <c r="S1251" i="6" s="1"/>
  <c r="J723" i="1"/>
  <c r="S1262" i="6" s="1"/>
  <c r="J722" i="1"/>
  <c r="K721" i="1"/>
  <c r="T1318" i="6" s="1"/>
  <c r="J721" i="1"/>
  <c r="S1318" i="6" s="1"/>
  <c r="K720" i="1"/>
  <c r="T1319" i="6" s="1"/>
  <c r="J720" i="1"/>
  <c r="S1319" i="6" s="1"/>
  <c r="J719" i="1"/>
  <c r="K718" i="1"/>
  <c r="T1374" i="6" s="1"/>
  <c r="J718" i="1"/>
  <c r="S1374" i="6" s="1"/>
  <c r="J717" i="1"/>
  <c r="S1495" i="6" s="1"/>
  <c r="J716" i="1"/>
  <c r="J715" i="1"/>
  <c r="S1637" i="6" s="1"/>
  <c r="K714" i="1"/>
  <c r="T1639" i="6" s="1"/>
  <c r="J714" i="1"/>
  <c r="S1639" i="6" s="1"/>
  <c r="J713" i="1"/>
  <c r="J712" i="1"/>
  <c r="S1688" i="6" s="1"/>
  <c r="K711" i="1"/>
  <c r="T1720" i="6" s="1"/>
  <c r="J711" i="1"/>
  <c r="S1720" i="6" s="1"/>
  <c r="J710" i="1"/>
  <c r="K709" i="1"/>
  <c r="T1771" i="6" s="1"/>
  <c r="J709" i="1"/>
  <c r="S1771" i="6" s="1"/>
  <c r="J708" i="1"/>
  <c r="S1787" i="6" s="1"/>
  <c r="J707" i="1"/>
  <c r="J706" i="1"/>
  <c r="S192" i="6" s="1"/>
  <c r="J705" i="1"/>
  <c r="S279" i="6" s="1"/>
  <c r="J704" i="1"/>
  <c r="K703" i="1"/>
  <c r="T1377" i="6" s="1"/>
  <c r="J703" i="1"/>
  <c r="S1377" i="6" s="1"/>
  <c r="K702" i="1"/>
  <c r="T823" i="6" s="1"/>
  <c r="J702" i="1"/>
  <c r="S823" i="6" s="1"/>
  <c r="J701" i="1"/>
  <c r="K700" i="1"/>
  <c r="T1028" i="6" s="1"/>
  <c r="J700" i="1"/>
  <c r="S1028" i="6" s="1"/>
  <c r="J699" i="1"/>
  <c r="S1084" i="6" s="1"/>
  <c r="J698" i="1"/>
  <c r="J697" i="1"/>
  <c r="S1089" i="6" s="1"/>
  <c r="K696" i="1"/>
  <c r="T1093" i="6" s="1"/>
  <c r="J696" i="1"/>
  <c r="S1093" i="6" s="1"/>
  <c r="J695" i="1"/>
  <c r="J694" i="1"/>
  <c r="S1104" i="6" s="1"/>
  <c r="K693" i="1"/>
  <c r="T1112" i="6" s="1"/>
  <c r="J693" i="1"/>
  <c r="S1112" i="6" s="1"/>
  <c r="J692" i="1"/>
  <c r="K691" i="1"/>
  <c r="T1212" i="6" s="1"/>
  <c r="J691" i="1"/>
  <c r="S1212" i="6" s="1"/>
  <c r="J690" i="1"/>
  <c r="S1216" i="6" s="1"/>
  <c r="J689" i="1"/>
  <c r="J688" i="1"/>
  <c r="S1336" i="6" s="1"/>
  <c r="J687" i="1"/>
  <c r="S1337" i="6" s="1"/>
  <c r="J686" i="1"/>
  <c r="K685" i="1"/>
  <c r="T217" i="6" s="1"/>
  <c r="J685" i="1"/>
  <c r="S217" i="6" s="1"/>
  <c r="K684" i="1"/>
  <c r="T397" i="6" s="1"/>
  <c r="J684" i="1"/>
  <c r="S397" i="6" s="1"/>
  <c r="J683" i="1"/>
  <c r="K682" i="1"/>
  <c r="T436" i="6" s="1"/>
  <c r="J682" i="1"/>
  <c r="S436" i="6" s="1"/>
  <c r="J681" i="1"/>
  <c r="S437" i="6" s="1"/>
  <c r="J680" i="1"/>
  <c r="J679" i="1"/>
  <c r="S629" i="6" s="1"/>
  <c r="K678" i="1"/>
  <c r="T1151" i="6" s="1"/>
  <c r="J678" i="1"/>
  <c r="S1151" i="6" s="1"/>
  <c r="J677" i="1"/>
  <c r="J676" i="1"/>
  <c r="S1179" i="6" s="1"/>
  <c r="K675" i="1"/>
  <c r="T1181" i="6" s="1"/>
  <c r="J675" i="1"/>
  <c r="S1181" i="6" s="1"/>
  <c r="J674" i="1"/>
  <c r="K673" i="1"/>
  <c r="T1194" i="6" s="1"/>
  <c r="J673" i="1"/>
  <c r="S1194" i="6" s="1"/>
  <c r="J672" i="1"/>
  <c r="S1213" i="6" s="1"/>
  <c r="J671" i="1"/>
  <c r="J670" i="1"/>
  <c r="S1238" i="6" s="1"/>
  <c r="J669" i="1"/>
  <c r="S1250" i="6" s="1"/>
  <c r="J668" i="1"/>
  <c r="K667" i="1"/>
  <c r="T1278" i="6" s="1"/>
  <c r="J667" i="1"/>
  <c r="S1278" i="6" s="1"/>
  <c r="K666" i="1"/>
  <c r="T1317" i="6" s="1"/>
  <c r="J666" i="1"/>
  <c r="S1317" i="6" s="1"/>
  <c r="J665" i="1"/>
  <c r="K664" i="1"/>
  <c r="T1339" i="6" s="1"/>
  <c r="J664" i="1"/>
  <c r="S1339" i="6" s="1"/>
  <c r="J663" i="1"/>
  <c r="S1454" i="6" s="1"/>
  <c r="J662" i="1"/>
  <c r="J661" i="1"/>
  <c r="S1617" i="6" s="1"/>
  <c r="K660" i="1"/>
  <c r="T1698" i="6" s="1"/>
  <c r="J660" i="1"/>
  <c r="S1698" i="6" s="1"/>
  <c r="J659" i="1"/>
  <c r="J658" i="1"/>
  <c r="S67" i="6" s="1"/>
  <c r="K657" i="1"/>
  <c r="T89" i="6" s="1"/>
  <c r="J657" i="1"/>
  <c r="S89" i="6" s="1"/>
  <c r="J656" i="1"/>
  <c r="K655" i="1"/>
  <c r="T215" i="6" s="1"/>
  <c r="J655" i="1"/>
  <c r="S215" i="6" s="1"/>
  <c r="J654" i="1"/>
  <c r="S333" i="6" s="1"/>
  <c r="J653" i="1"/>
  <c r="J652" i="1"/>
  <c r="S831" i="6" s="1"/>
  <c r="J651" i="1"/>
  <c r="S844" i="6" s="1"/>
  <c r="J650" i="1"/>
  <c r="K649" i="1"/>
  <c r="T977" i="6" s="1"/>
  <c r="J649" i="1"/>
  <c r="S977" i="6" s="1"/>
  <c r="K648" i="1"/>
  <c r="T992" i="6" s="1"/>
  <c r="J648" i="1"/>
  <c r="S992" i="6" s="1"/>
  <c r="J647" i="1"/>
  <c r="K646" i="1"/>
  <c r="T1012" i="6" s="1"/>
  <c r="J646" i="1"/>
  <c r="S1012" i="6" s="1"/>
  <c r="J645" i="1"/>
  <c r="S1051" i="6" s="1"/>
  <c r="J644" i="1"/>
  <c r="J643" i="1"/>
  <c r="S1072" i="6" s="1"/>
  <c r="K642" i="1"/>
  <c r="T1111" i="6" s="1"/>
  <c r="J642" i="1"/>
  <c r="S1111" i="6" s="1"/>
  <c r="J641" i="1"/>
  <c r="J640" i="1"/>
  <c r="S1118" i="6" s="1"/>
  <c r="K639" i="1"/>
  <c r="T1119" i="6" s="1"/>
  <c r="J639" i="1"/>
  <c r="S1119" i="6" s="1"/>
  <c r="J638" i="1"/>
  <c r="K637" i="1"/>
  <c r="T1234" i="6" s="1"/>
  <c r="J637" i="1"/>
  <c r="S1234" i="6" s="1"/>
  <c r="J636" i="1"/>
  <c r="S1252" i="6" s="1"/>
  <c r="J635" i="1"/>
  <c r="J634" i="1"/>
  <c r="S1301" i="6" s="1"/>
  <c r="J633" i="1"/>
  <c r="S154" i="6" s="1"/>
  <c r="J632" i="1"/>
  <c r="K631" i="1"/>
  <c r="T265" i="6" s="1"/>
  <c r="J631" i="1"/>
  <c r="S265" i="6" s="1"/>
  <c r="K630" i="1"/>
  <c r="T278" i="6" s="1"/>
  <c r="J630" i="1"/>
  <c r="S278" i="6" s="1"/>
  <c r="J629" i="1"/>
  <c r="K628" i="1"/>
  <c r="T295" i="6" s="1"/>
  <c r="J628" i="1"/>
  <c r="S295" i="6" s="1"/>
  <c r="J627" i="1"/>
  <c r="S404" i="6" s="1"/>
  <c r="J626" i="1"/>
  <c r="J625" i="1"/>
  <c r="S424" i="6" s="1"/>
  <c r="K624" i="1"/>
  <c r="T606" i="6" s="1"/>
  <c r="J624" i="1"/>
  <c r="S606" i="6" s="1"/>
  <c r="J623" i="1"/>
  <c r="J622" i="1"/>
  <c r="S709" i="6" s="1"/>
  <c r="K621" i="1"/>
  <c r="T1133" i="6" s="1"/>
  <c r="J621" i="1"/>
  <c r="S1133" i="6" s="1"/>
  <c r="J620" i="1"/>
  <c r="K619" i="1"/>
  <c r="T1150" i="6" s="1"/>
  <c r="J619" i="1"/>
  <c r="S1150" i="6" s="1"/>
  <c r="J618" i="1"/>
  <c r="S1161" i="6" s="1"/>
  <c r="J617" i="1"/>
  <c r="J616" i="1"/>
  <c r="S1183" i="6" s="1"/>
  <c r="J615" i="1"/>
  <c r="S1184" i="6" s="1"/>
  <c r="J614" i="1"/>
  <c r="K613" i="1"/>
  <c r="T1298" i="6" s="1"/>
  <c r="J613" i="1"/>
  <c r="S1298" i="6" s="1"/>
  <c r="K612" i="1"/>
  <c r="T1302" i="6" s="1"/>
  <c r="J612" i="1"/>
  <c r="S1302" i="6" s="1"/>
  <c r="J611" i="1"/>
  <c r="K610" i="1"/>
  <c r="T1447" i="6" s="1"/>
  <c r="J610" i="1"/>
  <c r="S1447" i="6" s="1"/>
  <c r="J609" i="1"/>
  <c r="S1599" i="6" s="1"/>
  <c r="J608" i="1"/>
  <c r="J607" i="1"/>
  <c r="S1604" i="6" s="1"/>
  <c r="K606" i="1"/>
  <c r="T1663" i="6" s="1"/>
  <c r="J606" i="1"/>
  <c r="S1663" i="6" s="1"/>
  <c r="J605" i="1"/>
  <c r="J604" i="1"/>
  <c r="S1676" i="6" s="1"/>
  <c r="K603" i="1"/>
  <c r="T1717" i="6" s="1"/>
  <c r="J603" i="1"/>
  <c r="S1717" i="6" s="1"/>
  <c r="J602" i="1"/>
  <c r="K601" i="1"/>
  <c r="T86" i="6" s="1"/>
  <c r="J601" i="1"/>
  <c r="S86" i="6" s="1"/>
  <c r="J600" i="1"/>
  <c r="S87" i="6" s="1"/>
  <c r="J599" i="1"/>
  <c r="J598" i="1"/>
  <c r="S183" i="6" s="1"/>
  <c r="J597" i="1"/>
  <c r="S317" i="6" s="1"/>
  <c r="J596" i="1"/>
  <c r="K595" i="1"/>
  <c r="T796" i="6" s="1"/>
  <c r="J595" i="1"/>
  <c r="S796" i="6" s="1"/>
  <c r="K594" i="1"/>
  <c r="T953" i="6" s="1"/>
  <c r="J594" i="1"/>
  <c r="S953" i="6" s="1"/>
  <c r="J593" i="1"/>
  <c r="K592" i="1"/>
  <c r="T968" i="6" s="1"/>
  <c r="J592" i="1"/>
  <c r="S968" i="6" s="1"/>
  <c r="J591" i="1"/>
  <c r="S997" i="6" s="1"/>
  <c r="J590" i="1"/>
  <c r="J589" i="1"/>
  <c r="S1037" i="6" s="1"/>
  <c r="K588" i="1"/>
  <c r="T1069" i="6" s="1"/>
  <c r="J588" i="1"/>
  <c r="S1069" i="6" s="1"/>
  <c r="J587" i="1"/>
  <c r="J586" i="1"/>
  <c r="S1090" i="6" s="1"/>
  <c r="K585" i="1"/>
  <c r="T1199" i="6" s="1"/>
  <c r="J585" i="1"/>
  <c r="S1199" i="6" s="1"/>
  <c r="J584" i="1"/>
  <c r="K583" i="1"/>
  <c r="T1204" i="6" s="1"/>
  <c r="J583" i="1"/>
  <c r="S1204" i="6" s="1"/>
  <c r="J582" i="1"/>
  <c r="S1225" i="6" s="1"/>
  <c r="J581" i="1"/>
  <c r="J580" i="1"/>
  <c r="S44" i="6" s="1"/>
  <c r="J579" i="1"/>
  <c r="S146" i="6" s="1"/>
  <c r="J578" i="1"/>
  <c r="K577" i="1"/>
  <c r="T248" i="6" s="1"/>
  <c r="J577" i="1"/>
  <c r="S248" i="6" s="1"/>
  <c r="K576" i="1"/>
  <c r="T274" i="6" s="1"/>
  <c r="J576" i="1"/>
  <c r="S274" i="6" s="1"/>
  <c r="J575" i="1"/>
  <c r="K574" i="1"/>
  <c r="T434" i="6" s="1"/>
  <c r="J574" i="1"/>
  <c r="S434" i="6" s="1"/>
  <c r="J573" i="1"/>
  <c r="S453" i="6" s="1"/>
  <c r="J572" i="1"/>
  <c r="J571" i="1"/>
  <c r="S652" i="6" s="1"/>
  <c r="K570" i="1"/>
  <c r="T657" i="6" s="1"/>
  <c r="J570" i="1"/>
  <c r="S657" i="6" s="1"/>
  <c r="J569" i="1"/>
  <c r="J568" i="1"/>
  <c r="S1129" i="6" s="1"/>
  <c r="K567" i="1"/>
  <c r="T1137" i="6" s="1"/>
  <c r="J567" i="1"/>
  <c r="S1137" i="6" s="1"/>
  <c r="J566" i="1"/>
  <c r="K565" i="1"/>
  <c r="T1139" i="6" s="1"/>
  <c r="J565" i="1"/>
  <c r="S1139" i="6" s="1"/>
  <c r="J564" i="1"/>
  <c r="S1140" i="6" s="1"/>
  <c r="J563" i="1"/>
  <c r="J562" i="1"/>
  <c r="S1145" i="6" s="1"/>
  <c r="J561" i="1"/>
  <c r="S1146" i="6" s="1"/>
  <c r="J560" i="1"/>
  <c r="K559" i="1"/>
  <c r="T1187" i="6" s="1"/>
  <c r="J559" i="1"/>
  <c r="S1187" i="6" s="1"/>
  <c r="K558" i="1"/>
  <c r="T1202" i="6" s="1"/>
  <c r="J558" i="1"/>
  <c r="S1202" i="6" s="1"/>
  <c r="J557" i="1"/>
  <c r="K556" i="1"/>
  <c r="T1217" i="6" s="1"/>
  <c r="J556" i="1"/>
  <c r="S1217" i="6" s="1"/>
  <c r="J555" i="1"/>
  <c r="S1245" i="6" s="1"/>
  <c r="J554" i="1"/>
  <c r="J553" i="1"/>
  <c r="S1261" i="6" s="1"/>
  <c r="K552" i="1"/>
  <c r="T1307" i="6" s="1"/>
  <c r="J552" i="1"/>
  <c r="S1307" i="6" s="1"/>
  <c r="J551" i="1"/>
  <c r="J550" i="1"/>
  <c r="S1391" i="6" s="1"/>
  <c r="K549" i="1"/>
  <c r="T1530" i="6" s="1"/>
  <c r="J549" i="1"/>
  <c r="S1530" i="6" s="1"/>
  <c r="J548" i="1"/>
  <c r="K547" i="1"/>
  <c r="T1661" i="6" s="1"/>
  <c r="J547" i="1"/>
  <c r="S1661" i="6" s="1"/>
  <c r="J546" i="1"/>
  <c r="S1670" i="6" s="1"/>
  <c r="J545" i="1"/>
  <c r="J544" i="1"/>
  <c r="S31" i="6" s="1"/>
  <c r="J543" i="1"/>
  <c r="S61" i="6" s="1"/>
  <c r="J542" i="1"/>
  <c r="K541" i="1"/>
  <c r="T81" i="6" s="1"/>
  <c r="J541" i="1"/>
  <c r="S81" i="6" s="1"/>
  <c r="K540" i="1"/>
  <c r="T213" i="6" s="1"/>
  <c r="J540" i="1"/>
  <c r="S213" i="6" s="1"/>
  <c r="J539" i="1"/>
  <c r="K538" i="1"/>
  <c r="T848" i="6" s="1"/>
  <c r="J538" i="1"/>
  <c r="S848" i="6" s="1"/>
  <c r="J537" i="1"/>
  <c r="S852" i="6" s="1"/>
  <c r="J536" i="1"/>
  <c r="J535" i="1"/>
  <c r="S956" i="6" s="1"/>
  <c r="K534" i="1"/>
  <c r="T963" i="6" s="1"/>
  <c r="J534" i="1"/>
  <c r="S963" i="6" s="1"/>
  <c r="J533" i="1"/>
  <c r="J532" i="1"/>
  <c r="S973" i="6" s="1"/>
  <c r="K531" i="1"/>
  <c r="T994" i="6" s="1"/>
  <c r="J531" i="1"/>
  <c r="S994" i="6" s="1"/>
  <c r="J530" i="1"/>
  <c r="K529" i="1"/>
  <c r="T1040" i="6" s="1"/>
  <c r="J529" i="1"/>
  <c r="S1040" i="6" s="1"/>
  <c r="J528" i="1"/>
  <c r="S1041" i="6" s="1"/>
  <c r="J527" i="1"/>
  <c r="J526" i="1"/>
  <c r="S1102" i="6" s="1"/>
  <c r="J525" i="1"/>
  <c r="S1109" i="6" s="1"/>
  <c r="J524" i="1"/>
  <c r="K523" i="1"/>
  <c r="T1159" i="6" s="1"/>
  <c r="J523" i="1"/>
  <c r="S1159" i="6" s="1"/>
  <c r="K522" i="1"/>
  <c r="T1229" i="6" s="1"/>
  <c r="J522" i="1"/>
  <c r="S1229" i="6" s="1"/>
  <c r="J521" i="1"/>
  <c r="K520" i="1"/>
  <c r="T147" i="6" s="1"/>
  <c r="J520" i="1"/>
  <c r="S147" i="6" s="1"/>
  <c r="J519" i="1"/>
  <c r="S161" i="6" s="1"/>
  <c r="J518" i="1"/>
  <c r="J517" i="1"/>
  <c r="S310" i="6" s="1"/>
  <c r="K516" i="1"/>
  <c r="T382" i="6" s="1"/>
  <c r="J516" i="1"/>
  <c r="S382" i="6" s="1"/>
  <c r="J515" i="1"/>
  <c r="J514" i="1"/>
  <c r="S402" i="6" s="1"/>
  <c r="K513" i="1"/>
  <c r="T416" i="6" s="1"/>
  <c r="J513" i="1"/>
  <c r="S416" i="6" s="1"/>
  <c r="J512" i="1"/>
  <c r="K511" i="1"/>
  <c r="T427" i="6" s="1"/>
  <c r="J511" i="1"/>
  <c r="S427" i="6" s="1"/>
  <c r="J510" i="1"/>
  <c r="S435" i="6" s="1"/>
  <c r="J509" i="1"/>
  <c r="J508" i="1"/>
  <c r="S596" i="6" s="1"/>
  <c r="J507" i="1"/>
  <c r="S658" i="6" s="1"/>
  <c r="J506" i="1"/>
  <c r="K505" i="1"/>
  <c r="T1127" i="6" s="1"/>
  <c r="J505" i="1"/>
  <c r="S1127" i="6" s="1"/>
  <c r="K504" i="1"/>
  <c r="T1157" i="6" s="1"/>
  <c r="J504" i="1"/>
  <c r="S1157" i="6" s="1"/>
  <c r="J503" i="1"/>
  <c r="K502" i="1"/>
  <c r="T1173" i="6" s="1"/>
  <c r="J502" i="1"/>
  <c r="S1173" i="6" s="1"/>
  <c r="J501" i="1"/>
  <c r="S1226" i="6" s="1"/>
  <c r="J500" i="1"/>
  <c r="J499" i="1"/>
  <c r="S1364" i="6" s="1"/>
  <c r="K498" i="1"/>
  <c r="T1523" i="6" s="1"/>
  <c r="J498" i="1"/>
  <c r="S1523" i="6" s="1"/>
  <c r="J497" i="1"/>
  <c r="J496" i="1"/>
  <c r="S1560" i="6" s="1"/>
  <c r="K495" i="1"/>
  <c r="T1570" i="6" s="1"/>
  <c r="J495" i="1"/>
  <c r="S1570" i="6" s="1"/>
  <c r="J494" i="1"/>
  <c r="K493" i="1"/>
  <c r="T1598" i="6" s="1"/>
  <c r="J493" i="1"/>
  <c r="S1598" i="6" s="1"/>
  <c r="J492" i="1"/>
  <c r="S1613" i="6" s="1"/>
  <c r="J491" i="1"/>
  <c r="J490" i="1"/>
  <c r="S1628" i="6" s="1"/>
  <c r="J489" i="1"/>
  <c r="S1641" i="6" s="1"/>
  <c r="J488" i="1"/>
  <c r="K487" i="1"/>
  <c r="T25" i="6" s="1"/>
  <c r="J487" i="1"/>
  <c r="S25" i="6" s="1"/>
  <c r="K486" i="1"/>
  <c r="T96" i="6" s="1"/>
  <c r="J486" i="1"/>
  <c r="S96" i="6" s="1"/>
  <c r="J485" i="1"/>
  <c r="K484" i="1"/>
  <c r="T536" i="6" s="1"/>
  <c r="J484" i="1"/>
  <c r="S536" i="6" s="1"/>
  <c r="J483" i="1"/>
  <c r="S563" i="6" s="1"/>
  <c r="J482" i="1"/>
  <c r="J481" i="1"/>
  <c r="S474" i="6" s="1"/>
  <c r="K480" i="1"/>
  <c r="T744" i="6" s="1"/>
  <c r="J480" i="1"/>
  <c r="S744" i="6" s="1"/>
  <c r="J479" i="1"/>
  <c r="J478" i="1"/>
  <c r="S801" i="6" s="1"/>
  <c r="K477" i="1"/>
  <c r="T807" i="6" s="1"/>
  <c r="J477" i="1"/>
  <c r="S807" i="6" s="1"/>
  <c r="J476" i="1"/>
  <c r="K475" i="1"/>
  <c r="T935" i="6" s="1"/>
  <c r="J475" i="1"/>
  <c r="S935" i="6" s="1"/>
  <c r="J474" i="1"/>
  <c r="S939" i="6" s="1"/>
  <c r="J473" i="1"/>
  <c r="J472" i="1"/>
  <c r="S998" i="6" s="1"/>
  <c r="J471" i="1"/>
  <c r="S1000" i="6" s="1"/>
  <c r="J470" i="1"/>
  <c r="K469" i="1"/>
  <c r="T1007" i="6" s="1"/>
  <c r="J469" i="1"/>
  <c r="S1007" i="6" s="1"/>
  <c r="K468" i="1"/>
  <c r="T1008" i="6" s="1"/>
  <c r="J468" i="1"/>
  <c r="S1008" i="6" s="1"/>
  <c r="J467" i="1"/>
  <c r="K466" i="1"/>
  <c r="T1033" i="6" s="1"/>
  <c r="J466" i="1"/>
  <c r="S1033" i="6" s="1"/>
  <c r="J465" i="1"/>
  <c r="S1066" i="6" s="1"/>
  <c r="J464" i="1"/>
  <c r="J463" i="1"/>
  <c r="S1075" i="6" s="1"/>
  <c r="K462" i="1"/>
  <c r="T1087" i="6" s="1"/>
  <c r="J462" i="1"/>
  <c r="S1087" i="6" s="1"/>
  <c r="J461" i="1"/>
  <c r="J460" i="1"/>
  <c r="S1121" i="6" s="1"/>
  <c r="K459" i="1"/>
  <c r="T1122" i="6" s="1"/>
  <c r="J459" i="1"/>
  <c r="S1122" i="6" s="1"/>
  <c r="J458" i="1"/>
  <c r="K457" i="1"/>
  <c r="T1142" i="6" s="1"/>
  <c r="J457" i="1"/>
  <c r="S1142" i="6" s="1"/>
  <c r="J456" i="1"/>
  <c r="S1144" i="6" s="1"/>
  <c r="J455" i="1"/>
  <c r="J454" i="1"/>
  <c r="S54" i="6" s="1"/>
  <c r="J453" i="1"/>
  <c r="S269" i="6" s="1"/>
  <c r="J452" i="1"/>
  <c r="K451" i="1"/>
  <c r="T378" i="6" s="1"/>
  <c r="J451" i="1"/>
  <c r="S378" i="6" s="1"/>
  <c r="K450" i="1"/>
  <c r="T415" i="6" s="1"/>
  <c r="J450" i="1"/>
  <c r="S415" i="6" s="1"/>
  <c r="J449" i="1"/>
  <c r="K448" i="1"/>
  <c r="T485" i="6" s="1"/>
  <c r="J448" i="1"/>
  <c r="S485" i="6" s="1"/>
  <c r="J447" i="1"/>
  <c r="S604" i="6" s="1"/>
  <c r="J446" i="1"/>
  <c r="J445" i="1"/>
  <c r="S676" i="6" s="1"/>
  <c r="K444" i="1"/>
  <c r="T704" i="6" s="1"/>
  <c r="J444" i="1"/>
  <c r="S704" i="6" s="1"/>
  <c r="J443" i="1"/>
  <c r="J442" i="1"/>
  <c r="S1214" i="6" s="1"/>
  <c r="K441" i="1"/>
  <c r="T1263" i="6" s="1"/>
  <c r="J441" i="1"/>
  <c r="S1263" i="6" s="1"/>
  <c r="J440" i="1"/>
  <c r="K439" i="1"/>
  <c r="T1491" i="6" s="1"/>
  <c r="J439" i="1"/>
  <c r="S1491" i="6" s="1"/>
  <c r="J438" i="1"/>
  <c r="S1506" i="6" s="1"/>
  <c r="J437" i="1"/>
  <c r="J436" i="1"/>
  <c r="S1589" i="6" s="1"/>
  <c r="J435" i="1"/>
  <c r="S1621" i="6" s="1"/>
  <c r="J434" i="1"/>
  <c r="K433" i="1"/>
  <c r="T85" i="6" s="1"/>
  <c r="J433" i="1"/>
  <c r="S85" i="6" s="1"/>
  <c r="K432" i="1"/>
  <c r="T167" i="6" s="1"/>
  <c r="J432" i="1"/>
  <c r="S167" i="6" s="1"/>
  <c r="J431" i="1"/>
  <c r="K430" i="1"/>
  <c r="T341" i="6" s="1"/>
  <c r="J430" i="1"/>
  <c r="S341" i="6" s="1"/>
  <c r="J429" i="1"/>
  <c r="S526" i="6" s="1"/>
  <c r="J428" i="1"/>
  <c r="J427" i="1"/>
  <c r="S858" i="6" s="1"/>
  <c r="K426" i="1"/>
  <c r="T860" i="6" s="1"/>
  <c r="J426" i="1"/>
  <c r="S860" i="6" s="1"/>
  <c r="J425" i="1"/>
  <c r="J424" i="1"/>
  <c r="S897" i="6" s="1"/>
  <c r="K423" i="1"/>
  <c r="T898" i="6" s="1"/>
  <c r="J423" i="1"/>
  <c r="S898" i="6" s="1"/>
  <c r="J422" i="1"/>
  <c r="K421" i="1"/>
  <c r="T954" i="6" s="1"/>
  <c r="J421" i="1"/>
  <c r="S954" i="6" s="1"/>
  <c r="J420" i="1"/>
  <c r="S959" i="6" s="1"/>
  <c r="J419" i="1"/>
  <c r="J418" i="1"/>
  <c r="S991" i="6" s="1"/>
  <c r="J417" i="1"/>
  <c r="S1025" i="6" s="1"/>
  <c r="J416" i="1"/>
  <c r="K415" i="1"/>
  <c r="T1035" i="6" s="1"/>
  <c r="J415" i="1"/>
  <c r="S1035" i="6" s="1"/>
  <c r="K414" i="1"/>
  <c r="T1038" i="6" s="1"/>
  <c r="J414" i="1"/>
  <c r="S1038" i="6" s="1"/>
  <c r="J413" i="1"/>
  <c r="K412" i="1"/>
  <c r="T1080" i="6" s="1"/>
  <c r="J412" i="1"/>
  <c r="S1080" i="6" s="1"/>
  <c r="J411" i="1"/>
  <c r="S1081" i="6" s="1"/>
  <c r="J410" i="1"/>
  <c r="J409" i="1"/>
  <c r="S1094" i="6" s="1"/>
  <c r="K408" i="1"/>
  <c r="T1106" i="6" s="1"/>
  <c r="J408" i="1"/>
  <c r="S1106" i="6" s="1"/>
  <c r="J407" i="1"/>
  <c r="J406" i="1"/>
  <c r="S1169" i="6" s="1"/>
  <c r="K405" i="1"/>
  <c r="T1408" i="6" s="1"/>
  <c r="J405" i="1"/>
  <c r="S1408" i="6" s="1"/>
  <c r="J404" i="1"/>
  <c r="K403" i="1"/>
  <c r="T1480" i="6" s="1"/>
  <c r="J403" i="1"/>
  <c r="S1480" i="6" s="1"/>
  <c r="J402" i="1"/>
  <c r="S1526" i="6" s="1"/>
  <c r="J401" i="1"/>
  <c r="J400" i="1"/>
  <c r="S1550" i="6" s="1"/>
  <c r="J399" i="1"/>
  <c r="S45" i="6" s="1"/>
  <c r="J398" i="1"/>
  <c r="K397" i="1"/>
  <c r="T179" i="6" s="1"/>
  <c r="J397" i="1"/>
  <c r="S179" i="6" s="1"/>
  <c r="K396" i="1"/>
  <c r="T282" i="6" s="1"/>
  <c r="J396" i="1"/>
  <c r="S282" i="6" s="1"/>
  <c r="J395" i="1"/>
  <c r="K394" i="1"/>
  <c r="T406" i="6" s="1"/>
  <c r="J394" i="1"/>
  <c r="S406" i="6" s="1"/>
  <c r="J393" i="1"/>
  <c r="S407" i="6" s="1"/>
  <c r="J392" i="1"/>
  <c r="J391" i="1"/>
  <c r="S586" i="6" s="1"/>
  <c r="K390" i="1"/>
  <c r="T641" i="6" s="1"/>
  <c r="J390" i="1"/>
  <c r="S641" i="6" s="1"/>
  <c r="J389" i="1"/>
  <c r="J388" i="1"/>
  <c r="S664" i="6" s="1"/>
  <c r="K387" i="1"/>
  <c r="T707" i="6" s="1"/>
  <c r="J387" i="1"/>
  <c r="S707" i="6" s="1"/>
  <c r="J386" i="1"/>
  <c r="K385" i="1"/>
  <c r="T1191" i="6" s="1"/>
  <c r="J385" i="1"/>
  <c r="S1191" i="6" s="1"/>
  <c r="J384" i="1"/>
  <c r="S2" i="6" s="1"/>
  <c r="J383" i="1"/>
  <c r="J382" i="1"/>
  <c r="S64" i="6" s="1"/>
  <c r="J381" i="1"/>
  <c r="S71" i="6" s="1"/>
  <c r="J380" i="1"/>
  <c r="K379" i="1"/>
  <c r="T800" i="6" s="1"/>
  <c r="J379" i="1"/>
  <c r="S800" i="6" s="1"/>
  <c r="K378" i="1"/>
  <c r="T826" i="6" s="1"/>
  <c r="J378" i="1"/>
  <c r="S826" i="6" s="1"/>
  <c r="J377" i="1"/>
  <c r="K376" i="1"/>
  <c r="T875" i="6" s="1"/>
  <c r="J376" i="1"/>
  <c r="S875" i="6" s="1"/>
  <c r="J375" i="1"/>
  <c r="S876" i="6" s="1"/>
  <c r="J374" i="1"/>
  <c r="J373" i="1"/>
  <c r="S918" i="6" s="1"/>
  <c r="K372" i="1"/>
  <c r="T919" i="6" s="1"/>
  <c r="J372" i="1"/>
  <c r="S919" i="6" s="1"/>
  <c r="J371" i="1"/>
  <c r="J370" i="1"/>
  <c r="S974" i="6" s="1"/>
  <c r="K369" i="1"/>
  <c r="T995" i="6" s="1"/>
  <c r="J369" i="1"/>
  <c r="S995" i="6" s="1"/>
  <c r="J368" i="1"/>
  <c r="K367" i="1"/>
  <c r="T1039" i="6" s="1"/>
  <c r="J367" i="1"/>
  <c r="S1039" i="6" s="1"/>
  <c r="J366" i="1"/>
  <c r="S1042" i="6" s="1"/>
  <c r="J365" i="1"/>
  <c r="J364" i="1"/>
  <c r="S1049" i="6" s="1"/>
  <c r="J363" i="1"/>
  <c r="S1050" i="6" s="1"/>
  <c r="K362" i="1"/>
  <c r="T1061" i="6" s="1"/>
  <c r="J362" i="1"/>
  <c r="S1061" i="6" s="1"/>
  <c r="J361" i="1"/>
  <c r="S1064" i="6" s="1"/>
  <c r="J360" i="1"/>
  <c r="S1107" i="6" s="1"/>
  <c r="K359" i="1"/>
  <c r="T1108" i="6" s="1"/>
  <c r="J359" i="1"/>
  <c r="S1108" i="6" s="1"/>
  <c r="J358" i="1"/>
  <c r="S1247" i="6" s="1"/>
  <c r="J357" i="1"/>
  <c r="S1340" i="6" s="1"/>
  <c r="K356" i="1"/>
  <c r="T1410" i="6" s="1"/>
  <c r="J356" i="1"/>
  <c r="S1410" i="6" s="1"/>
  <c r="J355" i="1"/>
  <c r="S1421" i="6" s="1"/>
  <c r="J354" i="1"/>
  <c r="S43" i="6" s="1"/>
  <c r="K353" i="1"/>
  <c r="T222" i="6" s="1"/>
  <c r="J353" i="1"/>
  <c r="S222" i="6" s="1"/>
  <c r="J352" i="1"/>
  <c r="S229" i="6" s="1"/>
  <c r="J351" i="1"/>
  <c r="S272" i="6" s="1"/>
  <c r="K350" i="1"/>
  <c r="T379" i="6" s="1"/>
  <c r="J350" i="1"/>
  <c r="S379" i="6" s="1"/>
  <c r="J349" i="1"/>
  <c r="S479" i="6" s="1"/>
  <c r="J348" i="1"/>
  <c r="S483" i="6" s="1"/>
  <c r="K347" i="1"/>
  <c r="T678" i="6" s="1"/>
  <c r="J347" i="1"/>
  <c r="S678" i="6" s="1"/>
  <c r="J346" i="1"/>
  <c r="S681" i="6" s="1"/>
  <c r="J345" i="1"/>
  <c r="S693" i="6" s="1"/>
  <c r="K344" i="1"/>
  <c r="T694" i="6" s="1"/>
  <c r="J344" i="1"/>
  <c r="S694" i="6" s="1"/>
  <c r="J343" i="1"/>
  <c r="S702" i="6" s="1"/>
  <c r="J342" i="1"/>
  <c r="S63" i="6" s="1"/>
  <c r="K341" i="1"/>
  <c r="T65" i="6" s="1"/>
  <c r="J341" i="1"/>
  <c r="S65" i="6" s="1"/>
  <c r="J340" i="1"/>
  <c r="S80" i="6" s="1"/>
  <c r="J339" i="1"/>
  <c r="S135" i="6" s="1"/>
  <c r="K338" i="1"/>
  <c r="T193" i="6" s="1"/>
  <c r="J338" i="1"/>
  <c r="S193" i="6" s="1"/>
  <c r="J337" i="1"/>
  <c r="S323" i="6" s="1"/>
  <c r="J336" i="1"/>
  <c r="S515" i="6" s="1"/>
  <c r="K335" i="1"/>
  <c r="T535" i="6" s="1"/>
  <c r="J335" i="1"/>
  <c r="S535" i="6" s="1"/>
  <c r="J334" i="1"/>
  <c r="S450" i="6" s="1"/>
  <c r="J333" i="1"/>
  <c r="S484" i="6" s="1"/>
  <c r="K332" i="1"/>
  <c r="T741" i="6" s="1"/>
  <c r="J332" i="1"/>
  <c r="S741" i="6" s="1"/>
  <c r="J331" i="1"/>
  <c r="S768" i="6" s="1"/>
  <c r="J330" i="1"/>
  <c r="S816" i="6" s="1"/>
  <c r="K329" i="1"/>
  <c r="T843" i="6" s="1"/>
  <c r="J329" i="1"/>
  <c r="S843" i="6" s="1"/>
  <c r="J328" i="1"/>
  <c r="S857" i="6" s="1"/>
  <c r="J327" i="1"/>
  <c r="S868" i="6" s="1"/>
  <c r="K326" i="1"/>
  <c r="T874" i="6" s="1"/>
  <c r="J326" i="1"/>
  <c r="S874" i="6" s="1"/>
  <c r="J325" i="1"/>
  <c r="S877" i="6" s="1"/>
  <c r="J324" i="1"/>
  <c r="S882" i="6" s="1"/>
  <c r="K323" i="1"/>
  <c r="T902" i="6" s="1"/>
  <c r="J323" i="1"/>
  <c r="S902" i="6" s="1"/>
  <c r="J322" i="1"/>
  <c r="S931" i="6" s="1"/>
  <c r="J321" i="1"/>
  <c r="S942" i="6" s="1"/>
  <c r="K320" i="1"/>
  <c r="T943" i="6" s="1"/>
  <c r="J320" i="1"/>
  <c r="S943" i="6" s="1"/>
  <c r="J319" i="1"/>
  <c r="S944" i="6" s="1"/>
  <c r="J318" i="1"/>
  <c r="S946" i="6" s="1"/>
  <c r="K317" i="1"/>
  <c r="T965" i="6" s="1"/>
  <c r="J317" i="1"/>
  <c r="S965" i="6" s="1"/>
  <c r="J316" i="1"/>
  <c r="S967" i="6" s="1"/>
  <c r="J315" i="1"/>
  <c r="S1006" i="6" s="1"/>
  <c r="K314" i="1"/>
  <c r="T1010" i="6" s="1"/>
  <c r="J314" i="1"/>
  <c r="S1010" i="6" s="1"/>
  <c r="J313" i="1"/>
  <c r="S1011" i="6" s="1"/>
  <c r="J312" i="1"/>
  <c r="S1014" i="6" s="1"/>
  <c r="K311" i="1"/>
  <c r="T1015" i="6" s="1"/>
  <c r="J311" i="1"/>
  <c r="S1015" i="6" s="1"/>
  <c r="J310" i="1"/>
  <c r="S1029" i="6" s="1"/>
  <c r="J309" i="1"/>
  <c r="S1060" i="6" s="1"/>
  <c r="K308" i="1"/>
  <c r="T1062" i="6" s="1"/>
  <c r="J308" i="1"/>
  <c r="S1062" i="6" s="1"/>
  <c r="J307" i="1"/>
  <c r="S1065" i="6" s="1"/>
  <c r="J306" i="1"/>
  <c r="S1067" i="6" s="1"/>
  <c r="K305" i="1"/>
  <c r="T1136" i="6" s="1"/>
  <c r="J305" i="1"/>
  <c r="S1136" i="6" s="1"/>
  <c r="J304" i="1"/>
  <c r="S1164" i="6" s="1"/>
  <c r="J303" i="1"/>
  <c r="S1180" i="6" s="1"/>
  <c r="K302" i="1"/>
  <c r="T1300" i="6" s="1"/>
  <c r="J302" i="1"/>
  <c r="S1300" i="6" s="1"/>
  <c r="J301" i="1"/>
  <c r="S1366" i="6" s="1"/>
  <c r="J300" i="1"/>
  <c r="S1450" i="6" s="1"/>
  <c r="K299" i="1"/>
  <c r="T1522" i="6" s="1"/>
  <c r="J299" i="1"/>
  <c r="S1522" i="6" s="1"/>
  <c r="J298" i="1"/>
  <c r="S48" i="6" s="1"/>
  <c r="J297" i="1"/>
  <c r="S50" i="6" s="1"/>
  <c r="K296" i="1"/>
  <c r="T51" i="6" s="1"/>
  <c r="J296" i="1"/>
  <c r="S51" i="6" s="1"/>
  <c r="J295" i="1"/>
  <c r="S124" i="6" s="1"/>
  <c r="J294" i="1"/>
  <c r="S399" i="6" s="1"/>
  <c r="K293" i="1"/>
  <c r="T491" i="6" s="1"/>
  <c r="J293" i="1"/>
  <c r="S491" i="6" s="1"/>
  <c r="J292" i="1"/>
  <c r="S74" i="6" s="1"/>
  <c r="J291" i="1"/>
  <c r="S99" i="6" s="1"/>
  <c r="K290" i="1"/>
  <c r="T107" i="6" s="1"/>
  <c r="J290" i="1"/>
  <c r="S107" i="6" s="1"/>
  <c r="J289" i="1"/>
  <c r="S497" i="6" s="1"/>
  <c r="J288" i="1"/>
  <c r="S514" i="6" s="1"/>
  <c r="K287" i="1"/>
  <c r="T559" i="6" s="1"/>
  <c r="J287" i="1"/>
  <c r="S559" i="6" s="1"/>
  <c r="J286" i="1"/>
  <c r="S454" i="6" s="1"/>
  <c r="J285" i="1"/>
  <c r="S482" i="6" s="1"/>
  <c r="K284" i="1"/>
  <c r="T785" i="6" s="1"/>
  <c r="J284" i="1"/>
  <c r="S785" i="6" s="1"/>
  <c r="J283" i="1"/>
  <c r="S803" i="6" s="1"/>
  <c r="J282" i="1"/>
  <c r="S841" i="6" s="1"/>
  <c r="K281" i="1"/>
  <c r="T847" i="6" s="1"/>
  <c r="J281" i="1"/>
  <c r="S847" i="6" s="1"/>
  <c r="J280" i="1"/>
  <c r="S904" i="6" s="1"/>
  <c r="J279" i="1"/>
  <c r="S905" i="6" s="1"/>
  <c r="K278" i="1"/>
  <c r="T911" i="6" s="1"/>
  <c r="J278" i="1"/>
  <c r="S911" i="6" s="1"/>
  <c r="J277" i="1"/>
  <c r="S924" i="6" s="1"/>
  <c r="J276" i="1"/>
  <c r="S926" i="6" s="1"/>
  <c r="K275" i="1"/>
  <c r="T929" i="6" s="1"/>
  <c r="J275" i="1"/>
  <c r="S929" i="6" s="1"/>
  <c r="J274" i="1"/>
  <c r="S949" i="6" s="1"/>
  <c r="J273" i="1"/>
  <c r="S950" i="6" s="1"/>
  <c r="K272" i="1"/>
  <c r="T951" i="6" s="1"/>
  <c r="J272" i="1"/>
  <c r="S951" i="6" s="1"/>
  <c r="J271" i="1"/>
  <c r="S955" i="6" s="1"/>
  <c r="J270" i="1"/>
  <c r="S966" i="6" s="1"/>
  <c r="K269" i="1"/>
  <c r="T982" i="6" s="1"/>
  <c r="J269" i="1"/>
  <c r="S982" i="6" s="1"/>
  <c r="J268" i="1"/>
  <c r="S983" i="6" s="1"/>
  <c r="J267" i="1"/>
  <c r="S1027" i="6" s="1"/>
  <c r="K266" i="1"/>
  <c r="T1030" i="6" s="1"/>
  <c r="J266" i="1"/>
  <c r="S1030" i="6" s="1"/>
  <c r="J265" i="1"/>
  <c r="S1032" i="6" s="1"/>
  <c r="J264" i="1"/>
  <c r="S1059" i="6" s="1"/>
  <c r="K263" i="1"/>
  <c r="T1155" i="6" s="1"/>
  <c r="J263" i="1"/>
  <c r="S1155" i="6" s="1"/>
  <c r="J262" i="1"/>
  <c r="S1232" i="6" s="1"/>
  <c r="J261" i="1"/>
  <c r="S1259" i="6" s="1"/>
  <c r="K260" i="1"/>
  <c r="T1271" i="6" s="1"/>
  <c r="J260" i="1"/>
  <c r="S1271" i="6" s="1"/>
  <c r="J259" i="1"/>
  <c r="S1345" i="6" s="1"/>
  <c r="J258" i="1"/>
  <c r="S1347" i="6" s="1"/>
  <c r="K257" i="1"/>
  <c r="T1382" i="6" s="1"/>
  <c r="J257" i="1"/>
  <c r="S1382" i="6" s="1"/>
  <c r="J256" i="1"/>
  <c r="S1395" i="6" s="1"/>
  <c r="J255" i="1"/>
  <c r="S1431" i="6" s="1"/>
  <c r="K254" i="1"/>
  <c r="T1434" i="6" s="1"/>
  <c r="J254" i="1"/>
  <c r="S1434" i="6" s="1"/>
  <c r="J253" i="1"/>
  <c r="S1446" i="6" s="1"/>
  <c r="J252" i="1"/>
  <c r="S1448" i="6" s="1"/>
  <c r="K251" i="1"/>
  <c r="T53" i="6" s="1"/>
  <c r="J251" i="1"/>
  <c r="S53" i="6" s="1"/>
  <c r="J250" i="1"/>
  <c r="S55" i="6" s="1"/>
  <c r="J249" i="1"/>
  <c r="S185" i="6" s="1"/>
  <c r="K248" i="1"/>
  <c r="T374" i="6" s="1"/>
  <c r="J248" i="1"/>
  <c r="S374" i="6" s="1"/>
  <c r="J247" i="1"/>
  <c r="S381" i="6" s="1"/>
  <c r="J246" i="1"/>
  <c r="S578" i="6" s="1"/>
  <c r="K245" i="1"/>
  <c r="T603" i="6" s="1"/>
  <c r="J245" i="1"/>
  <c r="S603" i="6" s="1"/>
  <c r="J244" i="1"/>
  <c r="S632" i="6" s="1"/>
  <c r="J243" i="1"/>
  <c r="S671" i="6" s="1"/>
  <c r="K242" i="1"/>
  <c r="T680" i="6" s="1"/>
  <c r="J242" i="1"/>
  <c r="S680" i="6" s="1"/>
  <c r="J241" i="1"/>
  <c r="S699" i="6" s="1"/>
  <c r="J240" i="1"/>
  <c r="S13" i="6" s="1"/>
  <c r="K239" i="1"/>
  <c r="T59" i="6" s="1"/>
  <c r="J239" i="1"/>
  <c r="S59" i="6" s="1"/>
  <c r="J238" i="1"/>
  <c r="S549" i="6" s="1"/>
  <c r="J237" i="1"/>
  <c r="S567" i="6" s="1"/>
  <c r="K236" i="1"/>
  <c r="T754" i="6" s="1"/>
  <c r="J236" i="1"/>
  <c r="S754" i="6" s="1"/>
  <c r="J235" i="1"/>
  <c r="S778" i="6" s="1"/>
  <c r="J234" i="1"/>
  <c r="S804" i="6" s="1"/>
  <c r="K233" i="1"/>
  <c r="T837" i="6" s="1"/>
  <c r="J233" i="1"/>
  <c r="S837" i="6" s="1"/>
  <c r="J232" i="1"/>
  <c r="S863" i="6" s="1"/>
  <c r="J231" i="1"/>
  <c r="S883" i="6" s="1"/>
  <c r="K230" i="1"/>
  <c r="T885" i="6" s="1"/>
  <c r="J230" i="1"/>
  <c r="S885" i="6" s="1"/>
  <c r="J229" i="1"/>
  <c r="S886" i="6" s="1"/>
  <c r="J228" i="1"/>
  <c r="S887" i="6" s="1"/>
  <c r="K227" i="1"/>
  <c r="T910" i="6" s="1"/>
  <c r="J227" i="1"/>
  <c r="S910" i="6" s="1"/>
  <c r="J226" i="1"/>
  <c r="S912" i="6" s="1"/>
  <c r="J225" i="1"/>
  <c r="S914" i="6" s="1"/>
  <c r="K224" i="1"/>
  <c r="T915" i="6" s="1"/>
  <c r="J224" i="1"/>
  <c r="S915" i="6" s="1"/>
  <c r="J223" i="1"/>
  <c r="S916" i="6" s="1"/>
  <c r="J222" i="1"/>
  <c r="S922" i="6" s="1"/>
  <c r="K221" i="1"/>
  <c r="T923" i="6" s="1"/>
  <c r="J221" i="1"/>
  <c r="S923" i="6" s="1"/>
  <c r="J220" i="1"/>
  <c r="S925" i="6" s="1"/>
  <c r="J219" i="1"/>
  <c r="S927" i="6" s="1"/>
  <c r="K218" i="1"/>
  <c r="T928" i="6" s="1"/>
  <c r="J218" i="1"/>
  <c r="S928" i="6" s="1"/>
  <c r="J217" i="1"/>
  <c r="S933" i="6" s="1"/>
  <c r="J216" i="1"/>
  <c r="S937" i="6" s="1"/>
  <c r="K215" i="1"/>
  <c r="T948" i="6" s="1"/>
  <c r="J215" i="1"/>
  <c r="S948" i="6" s="1"/>
  <c r="J214" i="1"/>
  <c r="S976" i="6" s="1"/>
  <c r="J213" i="1"/>
  <c r="S979" i="6" s="1"/>
  <c r="K212" i="1"/>
  <c r="T980" i="6" s="1"/>
  <c r="J212" i="1"/>
  <c r="S980" i="6" s="1"/>
  <c r="J211" i="1"/>
  <c r="S981" i="6" s="1"/>
  <c r="J210" i="1"/>
  <c r="S984" i="6" s="1"/>
  <c r="K209" i="1"/>
  <c r="T1056" i="6" s="1"/>
  <c r="J209" i="1"/>
  <c r="S1056" i="6" s="1"/>
  <c r="J208" i="1"/>
  <c r="S1076" i="6" s="1"/>
  <c r="J207" i="1"/>
  <c r="S1078" i="6" s="1"/>
  <c r="K206" i="1"/>
  <c r="T1130" i="6" s="1"/>
  <c r="J206" i="1"/>
  <c r="S1130" i="6" s="1"/>
  <c r="J205" i="1"/>
  <c r="S1163" i="6" s="1"/>
  <c r="J204" i="1"/>
  <c r="S1177" i="6" s="1"/>
  <c r="K203" i="1"/>
  <c r="T1322" i="6" s="1"/>
  <c r="J203" i="1"/>
  <c r="S1322" i="6" s="1"/>
  <c r="J202" i="1"/>
  <c r="S1449" i="6" s="1"/>
  <c r="J201" i="1"/>
  <c r="S152" i="6" s="1"/>
  <c r="K200" i="1"/>
  <c r="T214" i="6" s="1"/>
  <c r="J200" i="1"/>
  <c r="S214" i="6" s="1"/>
  <c r="J199" i="1"/>
  <c r="S430" i="6" s="1"/>
  <c r="J198" i="1"/>
  <c r="S477" i="6" s="1"/>
  <c r="K197" i="1"/>
  <c r="T639" i="6" s="1"/>
  <c r="J197" i="1"/>
  <c r="S639" i="6" s="1"/>
  <c r="J196" i="1"/>
  <c r="S20" i="6" s="1"/>
  <c r="J195" i="1"/>
  <c r="S82" i="6" s="1"/>
  <c r="K194" i="1"/>
  <c r="T539" i="6" s="1"/>
  <c r="J194" i="1"/>
  <c r="S539" i="6" s="1"/>
  <c r="J193" i="1"/>
  <c r="S461" i="6" s="1"/>
  <c r="J192" i="1"/>
  <c r="S749" i="6" s="1"/>
  <c r="K191" i="1"/>
  <c r="T758" i="6" s="1"/>
  <c r="J191" i="1"/>
  <c r="S758" i="6" s="1"/>
  <c r="J190" i="1"/>
  <c r="S793" i="6" s="1"/>
  <c r="J189" i="1"/>
  <c r="S817" i="6" s="1"/>
  <c r="K188" i="1"/>
  <c r="T818" i="6" s="1"/>
  <c r="J188" i="1"/>
  <c r="S818" i="6" s="1"/>
  <c r="J187" i="1"/>
  <c r="S819" i="6" s="1"/>
  <c r="J186" i="1"/>
  <c r="S822" i="6" s="1"/>
  <c r="K185" i="1"/>
  <c r="T827" i="6" s="1"/>
  <c r="J185" i="1"/>
  <c r="S827" i="6" s="1"/>
  <c r="J184" i="1"/>
  <c r="S830" i="6" s="1"/>
  <c r="J183" i="1"/>
  <c r="S849" i="6" s="1"/>
  <c r="K182" i="1"/>
  <c r="T869" i="6" s="1"/>
  <c r="J182" i="1"/>
  <c r="S869" i="6" s="1"/>
  <c r="J181" i="1"/>
  <c r="S870" i="6" s="1"/>
  <c r="J180" i="1"/>
  <c r="S871" i="6" s="1"/>
  <c r="K179" i="1"/>
  <c r="T872" i="6" s="1"/>
  <c r="J179" i="1"/>
  <c r="S872" i="6" s="1"/>
  <c r="J178" i="1"/>
  <c r="S881" i="6" s="1"/>
  <c r="J177" i="1"/>
  <c r="S884" i="6" s="1"/>
  <c r="K176" i="1"/>
  <c r="T896" i="6" s="1"/>
  <c r="J176" i="1"/>
  <c r="S896" i="6" s="1"/>
  <c r="J175" i="1"/>
  <c r="S934" i="6" s="1"/>
  <c r="J174" i="1"/>
  <c r="S988" i="6" s="1"/>
  <c r="K173" i="1"/>
  <c r="T990" i="6" s="1"/>
  <c r="J173" i="1"/>
  <c r="S990" i="6" s="1"/>
  <c r="J172" i="1"/>
  <c r="S1100" i="6" s="1"/>
  <c r="J171" i="1"/>
  <c r="S1303" i="6" s="1"/>
  <c r="K170" i="1"/>
  <c r="T1309" i="6" s="1"/>
  <c r="J170" i="1"/>
  <c r="S1309" i="6" s="1"/>
  <c r="J169" i="1"/>
  <c r="S1332" i="6" s="1"/>
  <c r="J168" i="1"/>
  <c r="S136" i="6" s="1"/>
  <c r="K167" i="1"/>
  <c r="T181" i="6" s="1"/>
  <c r="J167" i="1"/>
  <c r="S181" i="6" s="1"/>
  <c r="J166" i="1"/>
  <c r="S204" i="6" s="1"/>
  <c r="J165" i="1"/>
  <c r="S403" i="6" s="1"/>
  <c r="K164" i="1"/>
  <c r="T573" i="6" s="1"/>
  <c r="J164" i="1"/>
  <c r="S573" i="6" s="1"/>
  <c r="J163" i="1"/>
  <c r="S577" i="6" s="1"/>
  <c r="J162" i="1"/>
  <c r="S597" i="6" s="1"/>
  <c r="K161" i="1"/>
  <c r="T644" i="6" s="1"/>
  <c r="J161" i="1"/>
  <c r="S644" i="6" s="1"/>
  <c r="J160" i="1"/>
  <c r="S682" i="6" s="1"/>
  <c r="J159" i="1"/>
  <c r="S700" i="6" s="1"/>
  <c r="K158" i="1"/>
  <c r="T723" i="6" s="1"/>
  <c r="J158" i="1"/>
  <c r="S723" i="6" s="1"/>
  <c r="J157" i="1"/>
  <c r="S724" i="6" s="1"/>
  <c r="J156" i="1"/>
  <c r="S725" i="6" s="1"/>
  <c r="K155" i="1"/>
  <c r="T10" i="6" s="1"/>
  <c r="J155" i="1"/>
  <c r="S10" i="6" s="1"/>
  <c r="J154" i="1"/>
  <c r="S19" i="6" s="1"/>
  <c r="J153" i="1"/>
  <c r="S84" i="6" s="1"/>
  <c r="K152" i="1"/>
  <c r="T319" i="6" s="1"/>
  <c r="J152" i="1"/>
  <c r="S319" i="6" s="1"/>
  <c r="J151" i="1"/>
  <c r="S357" i="6" s="1"/>
  <c r="J150" i="1"/>
  <c r="S505" i="6" s="1"/>
  <c r="K149" i="1"/>
  <c r="T525" i="6" s="1"/>
  <c r="J149" i="1"/>
  <c r="S525" i="6" s="1"/>
  <c r="J148" i="1"/>
  <c r="S528" i="6" s="1"/>
  <c r="J147" i="1"/>
  <c r="S546" i="6" s="1"/>
  <c r="K146" i="1"/>
  <c r="T557" i="6" s="1"/>
  <c r="J146" i="1"/>
  <c r="S557" i="6" s="1"/>
  <c r="J145" i="1"/>
  <c r="S565" i="6" s="1"/>
  <c r="J144" i="1"/>
  <c r="S488" i="6" s="1"/>
  <c r="K143" i="1"/>
  <c r="T783" i="6" s="1"/>
  <c r="J143" i="1"/>
  <c r="S783" i="6" s="1"/>
  <c r="J142" i="1"/>
  <c r="S784" i="6" s="1"/>
  <c r="J141" i="1"/>
  <c r="S786" i="6" s="1"/>
  <c r="K140" i="1"/>
  <c r="T788" i="6" s="1"/>
  <c r="J140" i="1"/>
  <c r="S788" i="6" s="1"/>
  <c r="J139" i="1"/>
  <c r="S795" i="6" s="1"/>
  <c r="J138" i="1"/>
  <c r="S805" i="6" s="1"/>
  <c r="K137" i="1"/>
  <c r="T808" i="6" s="1"/>
  <c r="J137" i="1"/>
  <c r="S808" i="6" s="1"/>
  <c r="J136" i="1"/>
  <c r="S833" i="6" s="1"/>
  <c r="J135" i="1"/>
  <c r="S834" i="6" s="1"/>
  <c r="K134" i="1"/>
  <c r="T840" i="6" s="1"/>
  <c r="J134" i="1"/>
  <c r="S840" i="6" s="1"/>
  <c r="J133" i="1"/>
  <c r="S842" i="6" s="1"/>
  <c r="J132" i="1"/>
  <c r="S845" i="6" s="1"/>
  <c r="K131" i="1"/>
  <c r="T846" i="6" s="1"/>
  <c r="J131" i="1"/>
  <c r="S846" i="6" s="1"/>
  <c r="J130" i="1"/>
  <c r="S856" i="6" s="1"/>
  <c r="J129" i="1"/>
  <c r="S867" i="6" s="1"/>
  <c r="K128" i="1"/>
  <c r="T891" i="6" s="1"/>
  <c r="J128" i="1"/>
  <c r="S891" i="6" s="1"/>
  <c r="J127" i="1"/>
  <c r="S892" i="6" s="1"/>
  <c r="J126" i="1"/>
  <c r="S895" i="6" s="1"/>
  <c r="K125" i="1"/>
  <c r="T1054" i="6" s="1"/>
  <c r="J125" i="1"/>
  <c r="S1054" i="6" s="1"/>
  <c r="J124" i="1"/>
  <c r="S1099" i="6" s="1"/>
  <c r="J123" i="1"/>
  <c r="S1134" i="6" s="1"/>
  <c r="K122" i="1"/>
  <c r="T1209" i="6" s="1"/>
  <c r="J122" i="1"/>
  <c r="S1209" i="6" s="1"/>
  <c r="J121" i="1"/>
  <c r="S1329" i="6" s="1"/>
  <c r="J120" i="1"/>
  <c r="S1359" i="6" s="1"/>
  <c r="K119" i="1"/>
  <c r="T1369" i="6" s="1"/>
  <c r="J119" i="1"/>
  <c r="S1369" i="6" s="1"/>
  <c r="J118" i="1"/>
  <c r="S39" i="6" s="1"/>
  <c r="J117" i="1"/>
  <c r="S128" i="6" s="1"/>
  <c r="K116" i="1"/>
  <c r="T190" i="6" s="1"/>
  <c r="J116" i="1"/>
  <c r="S190" i="6" s="1"/>
  <c r="J115" i="1"/>
  <c r="S465" i="6" s="1"/>
  <c r="J114" i="1"/>
  <c r="S486" i="6" s="1"/>
  <c r="K113" i="1"/>
  <c r="T590" i="6" s="1"/>
  <c r="J113" i="1"/>
  <c r="S590" i="6" s="1"/>
  <c r="J112" i="1"/>
  <c r="S623" i="6" s="1"/>
  <c r="J111" i="1"/>
  <c r="S640" i="6" s="1"/>
  <c r="K110" i="1"/>
  <c r="T648" i="6" s="1"/>
  <c r="J110" i="1"/>
  <c r="S648" i="6" s="1"/>
  <c r="J109" i="1"/>
  <c r="S651" i="6" s="1"/>
  <c r="J108" i="1"/>
  <c r="S663" i="6" s="1"/>
  <c r="K107" i="1"/>
  <c r="T672" i="6" s="1"/>
  <c r="J107" i="1"/>
  <c r="S672" i="6" s="1"/>
  <c r="J106" i="1"/>
  <c r="S683" i="6" s="1"/>
  <c r="J105" i="1"/>
  <c r="S730" i="6" s="1"/>
  <c r="K104" i="1"/>
  <c r="T7" i="6" s="1"/>
  <c r="J104" i="1"/>
  <c r="S7" i="6" s="1"/>
  <c r="J103" i="1"/>
  <c r="S14" i="6" s="1"/>
  <c r="J102" i="1"/>
  <c r="S17" i="6" s="1"/>
  <c r="K101" i="1"/>
  <c r="T34" i="6" s="1"/>
  <c r="J101" i="1"/>
  <c r="S34" i="6" s="1"/>
  <c r="J100" i="1"/>
  <c r="S75" i="6" s="1"/>
  <c r="J99" i="1"/>
  <c r="S100" i="6" s="1"/>
  <c r="K98" i="1"/>
  <c r="T246" i="6" s="1"/>
  <c r="J98" i="1"/>
  <c r="S246" i="6" s="1"/>
  <c r="J97" i="1"/>
  <c r="S256" i="6" s="1"/>
  <c r="J96" i="1"/>
  <c r="S270" i="6" s="1"/>
  <c r="K95" i="1"/>
  <c r="T318" i="6" s="1"/>
  <c r="J95" i="1"/>
  <c r="S318" i="6" s="1"/>
  <c r="J94" i="1"/>
  <c r="S349" i="6" s="1"/>
  <c r="J93" i="1"/>
  <c r="S530" i="6" s="1"/>
  <c r="K92" i="1"/>
  <c r="T751" i="6" s="1"/>
  <c r="J92" i="1"/>
  <c r="S751" i="6" s="1"/>
  <c r="J91" i="1"/>
  <c r="S753" i="6" s="1"/>
  <c r="J90" i="1"/>
  <c r="S769" i="6" s="1"/>
  <c r="K89" i="1"/>
  <c r="T771" i="6" s="1"/>
  <c r="J89" i="1"/>
  <c r="S771" i="6" s="1"/>
  <c r="J88" i="1"/>
  <c r="S789" i="6" s="1"/>
  <c r="J87" i="1"/>
  <c r="S790" i="6" s="1"/>
  <c r="K86" i="1"/>
  <c r="T791" i="6" s="1"/>
  <c r="J86" i="1"/>
  <c r="S791" i="6" s="1"/>
  <c r="J85" i="1"/>
  <c r="S798" i="6" s="1"/>
  <c r="J84" i="1"/>
  <c r="S802" i="6" s="1"/>
  <c r="K83" i="1"/>
  <c r="T815" i="6" s="1"/>
  <c r="J83" i="1"/>
  <c r="S815" i="6" s="1"/>
  <c r="J82" i="1"/>
  <c r="S854" i="6" s="1"/>
  <c r="J81" i="1"/>
  <c r="S855" i="6" s="1"/>
  <c r="K80" i="1"/>
  <c r="T187" i="6" s="1"/>
  <c r="J80" i="1"/>
  <c r="S187" i="6" s="1"/>
  <c r="J79" i="1"/>
  <c r="S306" i="6" s="1"/>
  <c r="J78" i="1"/>
  <c r="S425" i="6" s="1"/>
  <c r="K77" i="1"/>
  <c r="T713" i="6" s="1"/>
  <c r="J77" i="1"/>
  <c r="S713" i="6" s="1"/>
  <c r="J76" i="1"/>
  <c r="S719" i="6" s="1"/>
  <c r="J75" i="1"/>
  <c r="S16" i="6" s="1"/>
  <c r="K74" i="1"/>
  <c r="T22" i="6" s="1"/>
  <c r="J74" i="1"/>
  <c r="S22" i="6" s="1"/>
  <c r="J73" i="1"/>
  <c r="S30" i="6" s="1"/>
  <c r="J72" i="1"/>
  <c r="S343" i="6" s="1"/>
  <c r="K71" i="1"/>
  <c r="T350" i="6" s="1"/>
  <c r="J71" i="1"/>
  <c r="S350" i="6" s="1"/>
  <c r="J70" i="1"/>
  <c r="S362" i="6" s="1"/>
  <c r="J69" i="1"/>
  <c r="S757" i="6" s="1"/>
  <c r="K68" i="1"/>
  <c r="T761" i="6" s="1"/>
  <c r="J68" i="1"/>
  <c r="S761" i="6" s="1"/>
  <c r="J67" i="1"/>
  <c r="S762" i="6" s="1"/>
  <c r="J66" i="1"/>
  <c r="S764" i="6" s="1"/>
  <c r="K65" i="1"/>
  <c r="T765" i="6" s="1"/>
  <c r="J65" i="1"/>
  <c r="S765" i="6" s="1"/>
  <c r="J64" i="1"/>
  <c r="S766" i="6" s="1"/>
  <c r="J63" i="1"/>
  <c r="S780" i="6" s="1"/>
  <c r="K62" i="1"/>
  <c r="T811" i="6" s="1"/>
  <c r="J62" i="1"/>
  <c r="S811" i="6" s="1"/>
  <c r="J61" i="1"/>
  <c r="S812" i="6" s="1"/>
  <c r="J60" i="1"/>
  <c r="S813" i="6" s="1"/>
  <c r="K59" i="1"/>
  <c r="T814" i="6" s="1"/>
  <c r="J59" i="1"/>
  <c r="S814" i="6" s="1"/>
  <c r="J58" i="1"/>
  <c r="S37" i="6" s="1"/>
  <c r="J57" i="1"/>
  <c r="S299" i="6" s="1"/>
  <c r="K56" i="1"/>
  <c r="T386" i="6" s="1"/>
  <c r="J56" i="1"/>
  <c r="S386" i="6" s="1"/>
  <c r="J55" i="1"/>
  <c r="S646" i="6" s="1"/>
  <c r="J54" i="1"/>
  <c r="S660" i="6" s="1"/>
  <c r="K53" i="1"/>
  <c r="T722" i="6" s="1"/>
  <c r="J53" i="1"/>
  <c r="S722" i="6" s="1"/>
  <c r="J52" i="1"/>
  <c r="S729" i="6" s="1"/>
  <c r="J51" i="1"/>
  <c r="S736" i="6" s="1"/>
  <c r="K50" i="1"/>
  <c r="T28" i="6" s="1"/>
  <c r="J50" i="1"/>
  <c r="S28" i="6" s="1"/>
  <c r="J49" i="1"/>
  <c r="S359" i="6" s="1"/>
  <c r="J48" i="1"/>
  <c r="S366" i="6" s="1"/>
  <c r="K47" i="1"/>
  <c r="T742" i="6" s="1"/>
  <c r="J47" i="1"/>
  <c r="S742" i="6" s="1"/>
  <c r="J46" i="1"/>
  <c r="S773" i="6" s="1"/>
  <c r="J45" i="1"/>
  <c r="S774" i="6" s="1"/>
  <c r="K44" i="1"/>
  <c r="T775" i="6" s="1"/>
  <c r="J44" i="1"/>
  <c r="S775" i="6" s="1"/>
  <c r="J43" i="1"/>
  <c r="S12" i="6" s="1"/>
  <c r="J42" i="1"/>
  <c r="S23" i="6" s="1"/>
  <c r="K41" i="1"/>
  <c r="T26" i="6" s="1"/>
  <c r="J41" i="1"/>
  <c r="S26" i="6" s="1"/>
  <c r="J40" i="1"/>
  <c r="S631" i="6" s="1"/>
  <c r="J39" i="1"/>
  <c r="S634" i="6" s="1"/>
  <c r="K38" i="1"/>
  <c r="T649" i="6" s="1"/>
  <c r="J38" i="1"/>
  <c r="S649" i="6" s="1"/>
  <c r="J37" i="1"/>
  <c r="S688" i="6" s="1"/>
  <c r="J36" i="1"/>
  <c r="S691" i="6" s="1"/>
  <c r="K35" i="1"/>
  <c r="T692" i="6" s="1"/>
  <c r="J35" i="1"/>
  <c r="S692" i="6" s="1"/>
  <c r="J34" i="1"/>
  <c r="S703" i="6" s="1"/>
  <c r="J33" i="1"/>
  <c r="S711" i="6" s="1"/>
  <c r="K32" i="1"/>
  <c r="T712" i="6" s="1"/>
  <c r="J32" i="1"/>
  <c r="S712" i="6" s="1"/>
  <c r="J31" i="1"/>
  <c r="S726" i="6" s="1"/>
  <c r="J30" i="1"/>
  <c r="S728" i="6" s="1"/>
  <c r="K29" i="1"/>
  <c r="T731" i="6" s="1"/>
  <c r="J29" i="1"/>
  <c r="S731" i="6" s="1"/>
  <c r="O28" i="1"/>
  <c r="J28" i="1"/>
  <c r="S732" i="6" s="1"/>
  <c r="K27" i="1"/>
  <c r="T734" i="6" s="1"/>
  <c r="J27" i="1"/>
  <c r="S734" i="6" s="1"/>
  <c r="O26" i="1"/>
  <c r="K26" i="1"/>
  <c r="T336" i="6" s="1"/>
  <c r="J26" i="1"/>
  <c r="S336" i="6" s="1"/>
  <c r="O25" i="1"/>
  <c r="K25" i="1"/>
  <c r="T348" i="6" s="1"/>
  <c r="J25" i="1"/>
  <c r="S348" i="6" s="1"/>
  <c r="O24" i="1"/>
  <c r="K24" i="1"/>
  <c r="T738" i="6" s="1"/>
  <c r="J24" i="1"/>
  <c r="S738" i="6" s="1"/>
  <c r="J23" i="1"/>
  <c r="S739" i="6" s="1"/>
  <c r="K22" i="1"/>
  <c r="T9" i="6" s="1"/>
  <c r="J22" i="1"/>
  <c r="S9" i="6" s="1"/>
  <c r="O21" i="1"/>
  <c r="J21" i="1"/>
  <c r="S18" i="6" s="1"/>
  <c r="O20" i="1"/>
  <c r="K20" i="1"/>
  <c r="T24" i="6" s="1"/>
  <c r="J20" i="1"/>
  <c r="S24" i="6" s="1"/>
  <c r="O19" i="1"/>
  <c r="J19" i="1"/>
  <c r="S27" i="6" s="1"/>
  <c r="K18" i="1"/>
  <c r="T385" i="6" s="1"/>
  <c r="J18" i="1"/>
  <c r="S385" i="6" s="1"/>
  <c r="J17" i="1"/>
  <c r="S389" i="6" s="1"/>
  <c r="O16" i="1"/>
  <c r="J16" i="1"/>
  <c r="S600" i="6" s="1"/>
  <c r="J15" i="1"/>
  <c r="S616" i="6" s="1"/>
  <c r="J14" i="1"/>
  <c r="S617" i="6" s="1"/>
  <c r="K13" i="1"/>
  <c r="T650" i="6" s="1"/>
  <c r="J13" i="1"/>
  <c r="S650" i="6" s="1"/>
  <c r="Q12" i="1"/>
  <c r="J12" i="1"/>
  <c r="S662" i="6" s="1"/>
  <c r="K11" i="1"/>
  <c r="T666" i="6" s="1"/>
  <c r="J11" i="1"/>
  <c r="S666" i="6" s="1"/>
  <c r="P10" i="1"/>
  <c r="O10" i="1"/>
  <c r="J10" i="1"/>
  <c r="S675" i="6" s="1"/>
  <c r="O9" i="1"/>
  <c r="K9" i="1"/>
  <c r="T696" i="6" s="1"/>
  <c r="J9" i="1"/>
  <c r="S696" i="6" s="1"/>
  <c r="O8" i="1"/>
  <c r="J8" i="1"/>
  <c r="S697" i="6" s="1"/>
  <c r="O7" i="1"/>
  <c r="K7" i="1"/>
  <c r="T698" i="6" s="1"/>
  <c r="J7" i="1"/>
  <c r="S698" i="6" s="1"/>
  <c r="P6" i="1"/>
  <c r="O6" i="1"/>
  <c r="J6" i="1"/>
  <c r="S705" i="6" s="1"/>
  <c r="O5" i="1"/>
  <c r="J5" i="1"/>
  <c r="S706" i="6" s="1"/>
  <c r="O4" i="1"/>
  <c r="J4" i="1"/>
  <c r="S714" i="6" s="1"/>
  <c r="O3" i="1"/>
  <c r="J3" i="1"/>
  <c r="S320" i="6" s="1"/>
  <c r="J2" i="1"/>
  <c r="S339" i="6" s="1"/>
  <c r="J2336" i="2"/>
  <c r="M2285" i="6" s="1"/>
  <c r="I2336" i="2"/>
  <c r="L2285" i="6" s="1"/>
  <c r="J2335" i="2"/>
  <c r="M1446" i="6" s="1"/>
  <c r="I2335" i="2"/>
  <c r="L1446" i="6" s="1"/>
  <c r="J2334" i="2"/>
  <c r="M1589" i="6" s="1"/>
  <c r="I2334" i="2"/>
  <c r="L1589" i="6" s="1"/>
  <c r="J2333" i="2"/>
  <c r="M1613" i="6" s="1"/>
  <c r="I2333" i="2"/>
  <c r="L1613" i="6" s="1"/>
  <c r="J2332" i="2"/>
  <c r="M1531" i="6" s="1"/>
  <c r="I2332" i="2"/>
  <c r="L1531" i="6" s="1"/>
  <c r="J2331" i="2"/>
  <c r="M2250" i="6" s="1"/>
  <c r="I2331" i="2"/>
  <c r="L2250" i="6" s="1"/>
  <c r="J2330" i="2"/>
  <c r="M2228" i="6" s="1"/>
  <c r="I2330" i="2"/>
  <c r="L2228" i="6" s="1"/>
  <c r="J2329" i="2"/>
  <c r="M2249" i="6" s="1"/>
  <c r="I2329" i="2"/>
  <c r="L2249" i="6" s="1"/>
  <c r="J2328" i="2"/>
  <c r="M1705" i="6" s="1"/>
  <c r="I2328" i="2"/>
  <c r="L1705" i="6" s="1"/>
  <c r="J2327" i="2"/>
  <c r="M1661" i="6" s="1"/>
  <c r="I2327" i="2"/>
  <c r="L1661" i="6" s="1"/>
  <c r="J2326" i="2"/>
  <c r="M2255" i="6" s="1"/>
  <c r="I2326" i="2"/>
  <c r="L2255" i="6" s="1"/>
  <c r="J2325" i="2"/>
  <c r="M1450" i="6" s="1"/>
  <c r="I2325" i="2"/>
  <c r="L1450" i="6" s="1"/>
  <c r="J2324" i="2"/>
  <c r="M1925" i="6" s="1"/>
  <c r="I2324" i="2"/>
  <c r="L1925" i="6" s="1"/>
  <c r="J2323" i="2"/>
  <c r="M1618" i="6" s="1"/>
  <c r="I2323" i="2"/>
  <c r="L1618" i="6" s="1"/>
  <c r="J2322" i="2"/>
  <c r="M2236" i="6" s="1"/>
  <c r="I2322" i="2"/>
  <c r="L2236" i="6" s="1"/>
  <c r="J2321" i="2"/>
  <c r="M2119" i="6" s="1"/>
  <c r="I2321" i="2"/>
  <c r="L2119" i="6" s="1"/>
  <c r="J2320" i="2"/>
  <c r="M1871" i="6" s="1"/>
  <c r="I2320" i="2"/>
  <c r="L1871" i="6" s="1"/>
  <c r="J2319" i="2"/>
  <c r="M1754" i="6" s="1"/>
  <c r="I2319" i="2"/>
  <c r="L1754" i="6" s="1"/>
  <c r="J2318" i="2"/>
  <c r="M1724" i="6" s="1"/>
  <c r="I2318" i="2"/>
  <c r="L1724" i="6" s="1"/>
  <c r="J2317" i="2"/>
  <c r="M1881" i="6" s="1"/>
  <c r="I2317" i="2"/>
  <c r="L1881" i="6" s="1"/>
  <c r="J2316" i="2"/>
  <c r="M2276" i="6" s="1"/>
  <c r="I2316" i="2"/>
  <c r="L2276" i="6" s="1"/>
  <c r="J2315" i="2"/>
  <c r="M2021" i="6" s="1"/>
  <c r="I2315" i="2"/>
  <c r="L2021" i="6" s="1"/>
  <c r="J2314" i="2"/>
  <c r="M1809" i="6" s="1"/>
  <c r="I2314" i="2"/>
  <c r="L1809" i="6" s="1"/>
  <c r="J2313" i="2"/>
  <c r="M1720" i="6" s="1"/>
  <c r="I2313" i="2"/>
  <c r="L1720" i="6" s="1"/>
  <c r="J2312" i="2"/>
  <c r="M2244" i="6" s="1"/>
  <c r="I2312" i="2"/>
  <c r="L2244" i="6" s="1"/>
  <c r="J2311" i="2"/>
  <c r="M1526" i="6" s="1"/>
  <c r="I2311" i="2"/>
  <c r="L1526" i="6" s="1"/>
  <c r="J2310" i="2"/>
  <c r="M2300" i="6" s="1"/>
  <c r="I2310" i="2"/>
  <c r="L2300" i="6" s="1"/>
  <c r="J2309" i="2"/>
  <c r="M1814" i="6" s="1"/>
  <c r="I2309" i="2"/>
  <c r="L1814" i="6" s="1"/>
  <c r="J2308" i="2"/>
  <c r="M2135" i="6" s="1"/>
  <c r="I2308" i="2"/>
  <c r="L2135" i="6" s="1"/>
  <c r="J2307" i="2"/>
  <c r="M1395" i="6" s="1"/>
  <c r="I2307" i="2"/>
  <c r="L1395" i="6" s="1"/>
  <c r="J2306" i="2"/>
  <c r="M2092" i="6" s="1"/>
  <c r="I2306" i="2"/>
  <c r="L2092" i="6" s="1"/>
  <c r="J2305" i="2"/>
  <c r="M2304" i="6" s="1"/>
  <c r="I2305" i="2"/>
  <c r="L2304" i="6" s="1"/>
  <c r="J2304" i="2"/>
  <c r="M2099" i="6" s="1"/>
  <c r="I2304" i="2"/>
  <c r="L2099" i="6" s="1"/>
  <c r="J2303" i="2"/>
  <c r="M1769" i="6" s="1"/>
  <c r="I2303" i="2"/>
  <c r="L1769" i="6" s="1"/>
  <c r="J2302" i="2"/>
  <c r="M2309" i="6" s="1"/>
  <c r="I2302" i="2"/>
  <c r="L2309" i="6" s="1"/>
  <c r="J2301" i="2"/>
  <c r="M2227" i="6" s="1"/>
  <c r="I2301" i="2"/>
  <c r="L2227" i="6" s="1"/>
  <c r="J2300" i="2"/>
  <c r="M2196" i="6" s="1"/>
  <c r="I2300" i="2"/>
  <c r="L2196" i="6" s="1"/>
  <c r="J2299" i="2"/>
  <c r="M1621" i="6" s="1"/>
  <c r="I2299" i="2"/>
  <c r="L1621" i="6" s="1"/>
  <c r="J2298" i="2"/>
  <c r="M342" i="6" s="1"/>
  <c r="I2298" i="2"/>
  <c r="L342" i="6" s="1"/>
  <c r="J2297" i="2"/>
  <c r="M2014" i="6" s="1"/>
  <c r="I2297" i="2"/>
  <c r="L2014" i="6" s="1"/>
  <c r="J2296" i="2"/>
  <c r="M1765" i="6" s="1"/>
  <c r="I2296" i="2"/>
  <c r="L1765" i="6" s="1"/>
  <c r="J2295" i="2"/>
  <c r="M1701" i="6" s="1"/>
  <c r="I2295" i="2"/>
  <c r="L1701" i="6" s="1"/>
  <c r="J2294" i="2"/>
  <c r="M2252" i="6" s="1"/>
  <c r="I2294" i="2"/>
  <c r="L2252" i="6" s="1"/>
  <c r="J2293" i="2"/>
  <c r="M1522" i="6" s="1"/>
  <c r="I2293" i="2"/>
  <c r="L1522" i="6" s="1"/>
  <c r="J2292" i="2"/>
  <c r="M2307" i="6" s="1"/>
  <c r="I2292" i="2"/>
  <c r="L2307" i="6" s="1"/>
  <c r="J2291" i="2"/>
  <c r="M391" i="6" s="1"/>
  <c r="I2291" i="2"/>
  <c r="L391" i="6" s="1"/>
  <c r="J2290" i="2"/>
  <c r="M2273" i="6" s="1"/>
  <c r="I2290" i="2"/>
  <c r="L2273" i="6" s="1"/>
  <c r="J2289" i="2"/>
  <c r="M373" i="6" s="1"/>
  <c r="I2289" i="2"/>
  <c r="L373" i="6" s="1"/>
  <c r="J2288" i="2"/>
  <c r="M375" i="6" s="1"/>
  <c r="I2288" i="2"/>
  <c r="L375" i="6" s="1"/>
  <c r="J2287" i="2"/>
  <c r="M340" i="6" s="1"/>
  <c r="I2287" i="2"/>
  <c r="L340" i="6" s="1"/>
  <c r="J2286" i="2"/>
  <c r="M376" i="6" s="1"/>
  <c r="I2286" i="2"/>
  <c r="L376" i="6" s="1"/>
  <c r="J2285" i="2"/>
  <c r="M2303" i="6" s="1"/>
  <c r="I2285" i="2"/>
  <c r="L2303" i="6" s="1"/>
  <c r="J2284" i="2"/>
  <c r="M1896" i="6" s="1"/>
  <c r="I2284" i="2"/>
  <c r="L1896" i="6" s="1"/>
  <c r="J2283" i="2"/>
  <c r="M2334" i="6" s="1"/>
  <c r="I2283" i="2"/>
  <c r="L2334" i="6" s="1"/>
  <c r="J2282" i="2"/>
  <c r="M1771" i="6" s="1"/>
  <c r="I2282" i="2"/>
  <c r="L1771" i="6" s="1"/>
  <c r="J2281" i="2"/>
  <c r="M1369" i="6" s="1"/>
  <c r="I2281" i="2"/>
  <c r="L1369" i="6" s="1"/>
  <c r="J2280" i="2"/>
  <c r="M2306" i="6" s="1"/>
  <c r="I2280" i="2"/>
  <c r="L2306" i="6" s="1"/>
  <c r="J2279" i="2"/>
  <c r="M2235" i="6" s="1"/>
  <c r="I2279" i="2"/>
  <c r="L2235" i="6" s="1"/>
  <c r="J2278" i="2"/>
  <c r="M1944" i="6" s="1"/>
  <c r="I2278" i="2"/>
  <c r="L1944" i="6" s="1"/>
  <c r="J2277" i="2"/>
  <c r="M1641" i="6" s="1"/>
  <c r="I2277" i="2"/>
  <c r="L1641" i="6" s="1"/>
  <c r="J2276" i="2"/>
  <c r="M1891" i="6" s="1"/>
  <c r="I2276" i="2"/>
  <c r="L1891" i="6" s="1"/>
  <c r="J2275" i="2"/>
  <c r="M1717" i="6" s="1"/>
  <c r="I2275" i="2"/>
  <c r="L1717" i="6" s="1"/>
  <c r="J2274" i="2"/>
  <c r="M2287" i="6" s="1"/>
  <c r="I2274" i="2"/>
  <c r="L2287" i="6" s="1"/>
  <c r="J2273" i="2"/>
  <c r="M1787" i="6" s="1"/>
  <c r="I2273" i="2"/>
  <c r="L1787" i="6" s="1"/>
  <c r="J2272" i="2"/>
  <c r="M1309" i="6" s="1"/>
  <c r="I2272" i="2"/>
  <c r="L1309" i="6" s="1"/>
  <c r="J2271" i="2"/>
  <c r="M2268" i="6" s="1"/>
  <c r="I2271" i="2"/>
  <c r="L2268" i="6" s="1"/>
  <c r="J2270" i="2"/>
  <c r="M1449" i="6" s="1"/>
  <c r="I2270" i="2"/>
  <c r="L1449" i="6" s="1"/>
  <c r="J2269" i="2"/>
  <c r="M2229" i="6" s="1"/>
  <c r="I2269" i="2"/>
  <c r="L2229" i="6" s="1"/>
  <c r="J2268" i="2"/>
  <c r="M2241" i="6" s="1"/>
  <c r="I2268" i="2"/>
  <c r="L2241" i="6" s="1"/>
  <c r="J2267" i="2"/>
  <c r="M1448" i="6" s="1"/>
  <c r="I2267" i="2"/>
  <c r="L1448" i="6" s="1"/>
  <c r="J2266" i="2"/>
  <c r="M2233" i="6" s="1"/>
  <c r="I2266" i="2"/>
  <c r="L2233" i="6" s="1"/>
  <c r="J2265" i="2"/>
  <c r="M1873" i="6" s="1"/>
  <c r="I2265" i="2"/>
  <c r="L1873" i="6" s="1"/>
  <c r="J2264" i="2"/>
  <c r="M1958" i="6" s="1"/>
  <c r="I2264" i="2"/>
  <c r="L1958" i="6" s="1"/>
  <c r="J2263" i="2"/>
  <c r="M1674" i="6" s="1"/>
  <c r="I2263" i="2"/>
  <c r="L1674" i="6" s="1"/>
  <c r="J2262" i="2"/>
  <c r="M1796" i="6" s="1"/>
  <c r="I2262" i="2"/>
  <c r="L1796" i="6" s="1"/>
  <c r="J2261" i="2"/>
  <c r="M2024" i="6" s="1"/>
  <c r="I2261" i="2"/>
  <c r="L2024" i="6" s="1"/>
  <c r="J2260" i="2"/>
  <c r="M2051" i="6" s="1"/>
  <c r="I2260" i="2"/>
  <c r="L2051" i="6" s="1"/>
  <c r="J2259" i="2"/>
  <c r="M2289" i="6" s="1"/>
  <c r="I2259" i="2"/>
  <c r="L2289" i="6" s="1"/>
  <c r="J2258" i="2"/>
  <c r="M1434" i="6" s="1"/>
  <c r="I2258" i="2"/>
  <c r="L1434" i="6" s="1"/>
  <c r="J2257" i="2"/>
  <c r="M1359" i="6" s="1"/>
  <c r="I2257" i="2"/>
  <c r="L1359" i="6" s="1"/>
  <c r="J2256" i="2"/>
  <c r="M1957" i="6" s="1"/>
  <c r="I2256" i="2"/>
  <c r="L1957" i="6" s="1"/>
  <c r="J2255" i="2"/>
  <c r="M2007" i="6" s="1"/>
  <c r="I2255" i="2"/>
  <c r="L2007" i="6" s="1"/>
  <c r="J2254" i="2"/>
  <c r="M1539" i="6" s="1"/>
  <c r="I2254" i="2"/>
  <c r="L1539" i="6" s="1"/>
  <c r="J2253" i="2"/>
  <c r="M1628" i="6" s="1"/>
  <c r="I2253" i="2"/>
  <c r="L1628" i="6" s="1"/>
  <c r="J2252" i="2"/>
  <c r="M372" i="6" s="1"/>
  <c r="I2252" i="2"/>
  <c r="L372" i="6" s="1"/>
  <c r="J2251" i="2"/>
  <c r="M2296" i="6" s="1"/>
  <c r="I2251" i="2"/>
  <c r="L2296" i="6" s="1"/>
  <c r="J2250" i="2"/>
  <c r="M1670" i="6" s="1"/>
  <c r="I2250" i="2"/>
  <c r="L1670" i="6" s="1"/>
  <c r="J2249" i="2"/>
  <c r="M1928" i="6" s="1"/>
  <c r="I2249" i="2"/>
  <c r="L1928" i="6" s="1"/>
  <c r="J2248" i="2"/>
  <c r="M2011" i="6" s="1"/>
  <c r="I2248" i="2"/>
  <c r="L2011" i="6" s="1"/>
  <c r="J2247" i="2"/>
  <c r="M1818" i="6" s="1"/>
  <c r="I2247" i="2"/>
  <c r="L1818" i="6" s="1"/>
  <c r="J2246" i="2"/>
  <c r="M1942" i="6" s="1"/>
  <c r="I2246" i="2"/>
  <c r="L1942" i="6" s="1"/>
  <c r="J2245" i="2"/>
  <c r="M1550" i="6" s="1"/>
  <c r="I2245" i="2"/>
  <c r="L1550" i="6" s="1"/>
  <c r="J2244" i="2"/>
  <c r="M2330" i="6" s="1"/>
  <c r="I2244" i="2"/>
  <c r="L2330" i="6" s="1"/>
  <c r="J2243" i="2"/>
  <c r="M2320" i="6" s="1"/>
  <c r="I2243" i="2"/>
  <c r="L2320" i="6" s="1"/>
  <c r="J2242" i="2"/>
  <c r="M1948" i="6" s="1"/>
  <c r="I2242" i="2"/>
  <c r="L1948" i="6" s="1"/>
  <c r="J2241" i="2"/>
  <c r="M1859" i="6" s="1"/>
  <c r="I2241" i="2"/>
  <c r="L1859" i="6" s="1"/>
  <c r="J2240" i="2"/>
  <c r="M315" i="6" s="1"/>
  <c r="I2240" i="2"/>
  <c r="L315" i="6" s="1"/>
  <c r="J2239" i="2"/>
  <c r="M2274" i="6" s="1"/>
  <c r="I2239" i="2"/>
  <c r="L2274" i="6" s="1"/>
  <c r="J2238" i="2"/>
  <c r="M2299" i="6" s="1"/>
  <c r="I2238" i="2"/>
  <c r="L2299" i="6" s="1"/>
  <c r="J2237" i="2"/>
  <c r="M690" i="6" s="1"/>
  <c r="I2237" i="2"/>
  <c r="L690" i="6" s="1"/>
  <c r="J2236" i="2"/>
  <c r="M1599" i="6" s="1"/>
  <c r="I2236" i="2"/>
  <c r="L1599" i="6" s="1"/>
  <c r="J2235" i="2"/>
  <c r="M1698" i="6" s="1"/>
  <c r="I2235" i="2"/>
  <c r="L1698" i="6" s="1"/>
  <c r="J2234" i="2"/>
  <c r="M1366" i="6" s="1"/>
  <c r="I2234" i="2"/>
  <c r="L1366" i="6" s="1"/>
  <c r="J2233" i="2"/>
  <c r="M1936" i="6" s="1"/>
  <c r="I2233" i="2"/>
  <c r="L1936" i="6" s="1"/>
  <c r="J2232" i="2"/>
  <c r="M1503" i="6" s="1"/>
  <c r="I2232" i="2"/>
  <c r="L1503" i="6" s="1"/>
  <c r="J2231" i="2"/>
  <c r="M825" i="6" s="1"/>
  <c r="I2231" i="2"/>
  <c r="L825" i="6" s="1"/>
  <c r="J2230" i="2"/>
  <c r="M2071" i="6" s="1"/>
  <c r="I2230" i="2"/>
  <c r="L2071" i="6" s="1"/>
  <c r="J2229" i="2"/>
  <c r="M1974" i="6" s="1"/>
  <c r="I2229" i="2"/>
  <c r="L1974" i="6" s="1"/>
  <c r="J2228" i="2"/>
  <c r="M1431" i="6" s="1"/>
  <c r="I2228" i="2"/>
  <c r="L1431" i="6" s="1"/>
  <c r="J2227" i="2"/>
  <c r="M2231" i="6" s="1"/>
  <c r="I2227" i="2"/>
  <c r="L2231" i="6" s="1"/>
  <c r="J2226" i="2"/>
  <c r="M1837" i="6" s="1"/>
  <c r="I2226" i="2"/>
  <c r="L1837" i="6" s="1"/>
  <c r="J2225" i="2"/>
  <c r="M1329" i="6" s="1"/>
  <c r="I2225" i="2"/>
  <c r="L1329" i="6" s="1"/>
  <c r="J2224" i="2"/>
  <c r="M456" i="6" s="1"/>
  <c r="I2224" i="2"/>
  <c r="L456" i="6" s="1"/>
  <c r="J2223" i="2"/>
  <c r="M2043" i="6" s="1"/>
  <c r="I2223" i="2"/>
  <c r="L2043" i="6" s="1"/>
  <c r="J2222" i="2"/>
  <c r="M2067" i="6" s="1"/>
  <c r="I2222" i="2"/>
  <c r="L2067" i="6" s="1"/>
  <c r="J2221" i="2"/>
  <c r="M2279" i="6" s="1"/>
  <c r="I2221" i="2"/>
  <c r="L2279" i="6" s="1"/>
  <c r="J2220" i="2"/>
  <c r="M344" i="6" s="1"/>
  <c r="I2220" i="2"/>
  <c r="L344" i="6" s="1"/>
  <c r="J2219" i="2"/>
  <c r="M2262" i="6" s="1"/>
  <c r="I2219" i="2"/>
  <c r="L2262" i="6" s="1"/>
  <c r="J2218" i="2"/>
  <c r="M1838" i="6" s="1"/>
  <c r="I2218" i="2"/>
  <c r="L1838" i="6" s="1"/>
  <c r="J2217" i="2"/>
  <c r="M2217" i="6" s="1"/>
  <c r="I2217" i="2"/>
  <c r="L2217" i="6" s="1"/>
  <c r="J2216" i="2"/>
  <c r="M1972" i="6" s="1"/>
  <c r="I2216" i="2"/>
  <c r="L1972" i="6" s="1"/>
  <c r="J2215" i="2"/>
  <c r="M1788" i="6" s="1"/>
  <c r="I2215" i="2"/>
  <c r="L1788" i="6" s="1"/>
  <c r="J2214" i="2"/>
  <c r="M1676" i="6" s="1"/>
  <c r="I2214" i="2"/>
  <c r="L1676" i="6" s="1"/>
  <c r="J2213" i="2"/>
  <c r="M1897" i="6" s="1"/>
  <c r="I2213" i="2"/>
  <c r="L1897" i="6" s="1"/>
  <c r="J2212" i="2"/>
  <c r="M2336" i="6" s="1"/>
  <c r="I2212" i="2"/>
  <c r="L2336" i="6" s="1"/>
  <c r="J2211" i="2"/>
  <c r="M2335" i="6" s="1"/>
  <c r="I2211" i="2"/>
  <c r="L2335" i="6" s="1"/>
  <c r="J2210" i="2"/>
  <c r="M365" i="6" s="1"/>
  <c r="I2210" i="2"/>
  <c r="L365" i="6" s="1"/>
  <c r="J2209" i="2"/>
  <c r="M2100" i="6" s="1"/>
  <c r="I2209" i="2"/>
  <c r="L2100" i="6" s="1"/>
  <c r="J2208" i="2"/>
  <c r="M2061" i="6" s="1"/>
  <c r="I2208" i="2"/>
  <c r="L2061" i="6" s="1"/>
  <c r="J2207" i="2"/>
  <c r="M1332" i="6" s="1"/>
  <c r="I2207" i="2"/>
  <c r="L1332" i="6" s="1"/>
  <c r="J2206" i="2"/>
  <c r="M1915" i="6" s="1"/>
  <c r="I2206" i="2"/>
  <c r="L1915" i="6" s="1"/>
  <c r="J2205" i="2"/>
  <c r="M2333" i="6" s="1"/>
  <c r="I2205" i="2"/>
  <c r="L2333" i="6" s="1"/>
  <c r="J2204" i="2"/>
  <c r="M1668" i="6" s="1"/>
  <c r="I2204" i="2"/>
  <c r="L1668" i="6" s="1"/>
  <c r="J2203" i="2"/>
  <c r="M1598" i="6" s="1"/>
  <c r="I2203" i="2"/>
  <c r="L1598" i="6" s="1"/>
  <c r="J2202" i="2"/>
  <c r="M1954" i="6" s="1"/>
  <c r="I2202" i="2"/>
  <c r="L1954" i="6" s="1"/>
  <c r="J2201" i="2"/>
  <c r="M1570" i="6" s="1"/>
  <c r="I2201" i="2"/>
  <c r="L1570" i="6" s="1"/>
  <c r="J2200" i="2"/>
  <c r="M280" i="6" s="1"/>
  <c r="I2200" i="2"/>
  <c r="L280" i="6" s="1"/>
  <c r="J2199" i="2"/>
  <c r="M1408" i="6" s="1"/>
  <c r="I2199" i="2"/>
  <c r="L1408" i="6" s="1"/>
  <c r="J2198" i="2"/>
  <c r="M2183" i="6" s="1"/>
  <c r="I2198" i="2"/>
  <c r="L2183" i="6" s="1"/>
  <c r="J2197" i="2"/>
  <c r="M1553" i="6" s="1"/>
  <c r="I2197" i="2"/>
  <c r="L1553" i="6" s="1"/>
  <c r="J2196" i="2"/>
  <c r="M2329" i="6" s="1"/>
  <c r="I2196" i="2"/>
  <c r="L2329" i="6" s="1"/>
  <c r="J2195" i="2"/>
  <c r="M2322" i="6" s="1"/>
  <c r="I2195" i="2"/>
  <c r="L2322" i="6" s="1"/>
  <c r="J2194" i="2"/>
  <c r="M1751" i="6" s="1"/>
  <c r="I2194" i="2"/>
  <c r="L1751" i="6" s="1"/>
  <c r="J2193" i="2"/>
  <c r="M1790" i="6" s="1"/>
  <c r="I2193" i="2"/>
  <c r="L1790" i="6" s="1"/>
  <c r="J2192" i="2"/>
  <c r="M1663" i="6" s="1"/>
  <c r="I2192" i="2"/>
  <c r="L1663" i="6" s="1"/>
  <c r="J2191" i="2"/>
  <c r="M2232" i="6" s="1"/>
  <c r="I2191" i="2"/>
  <c r="L2232" i="6" s="1"/>
  <c r="J2190" i="2"/>
  <c r="M1913" i="6" s="1"/>
  <c r="I2190" i="2"/>
  <c r="L1913" i="6" s="1"/>
  <c r="J2189" i="2"/>
  <c r="M321" i="6" s="1"/>
  <c r="I2189" i="2"/>
  <c r="L321" i="6" s="1"/>
  <c r="J2188" i="2"/>
  <c r="M661" i="6" s="1"/>
  <c r="I2188" i="2"/>
  <c r="L661" i="6" s="1"/>
  <c r="J2187" i="2"/>
  <c r="M2075" i="6" s="1"/>
  <c r="I2187" i="2"/>
  <c r="L2075" i="6" s="1"/>
  <c r="J2186" i="2"/>
  <c r="M2301" i="6" s="1"/>
  <c r="I2186" i="2"/>
  <c r="L2301" i="6" s="1"/>
  <c r="J2185" i="2"/>
  <c r="M1560" i="6" s="1"/>
  <c r="I2185" i="2"/>
  <c r="L1560" i="6" s="1"/>
  <c r="J2184" i="2"/>
  <c r="M1578" i="6" s="1"/>
  <c r="I2184" i="2"/>
  <c r="L1578" i="6" s="1"/>
  <c r="J2183" i="2"/>
  <c r="M1167" i="6" s="1"/>
  <c r="I2183" i="2"/>
  <c r="L1167" i="6" s="1"/>
  <c r="J2182" i="2"/>
  <c r="M419" i="6" s="1"/>
  <c r="I2182" i="2"/>
  <c r="L419" i="6" s="1"/>
  <c r="J2181" i="2"/>
  <c r="M1937" i="6" s="1"/>
  <c r="I2181" i="2"/>
  <c r="L1937" i="6" s="1"/>
  <c r="J2180" i="2"/>
  <c r="M1741" i="6" s="1"/>
  <c r="I2180" i="2"/>
  <c r="L1741" i="6" s="1"/>
  <c r="J2179" i="2"/>
  <c r="M1934" i="6" s="1"/>
  <c r="I2179" i="2"/>
  <c r="L1934" i="6" s="1"/>
  <c r="J2178" i="2"/>
  <c r="M459" i="6" s="1"/>
  <c r="I2178" i="2"/>
  <c r="L459" i="6" s="1"/>
  <c r="J2177" i="2"/>
  <c r="M1739" i="6" s="1"/>
  <c r="I2177" i="2"/>
  <c r="L1739" i="6" s="1"/>
  <c r="J2176" i="2"/>
  <c r="M2281" i="6" s="1"/>
  <c r="I2176" i="2"/>
  <c r="L2281" i="6" s="1"/>
  <c r="J2175" i="2"/>
  <c r="M2305" i="6" s="1"/>
  <c r="I2175" i="2"/>
  <c r="L2305" i="6" s="1"/>
  <c r="J2174" i="2"/>
  <c r="M1382" i="6" s="1"/>
  <c r="I2174" i="2"/>
  <c r="L1382" i="6" s="1"/>
  <c r="J2173" i="2"/>
  <c r="M521" i="6" s="1"/>
  <c r="I2173" i="2"/>
  <c r="L521" i="6" s="1"/>
  <c r="J2172" i="2"/>
  <c r="M335" i="6" s="1"/>
  <c r="I2172" i="2"/>
  <c r="L335" i="6" s="1"/>
  <c r="J2171" i="2"/>
  <c r="M326" i="6" s="1"/>
  <c r="I2171" i="2"/>
  <c r="L326" i="6" s="1"/>
  <c r="J2170" i="2"/>
  <c r="M314" i="6" s="1"/>
  <c r="I2170" i="2"/>
  <c r="L314" i="6" s="1"/>
  <c r="J2169" i="2"/>
  <c r="M1127" i="6" s="1"/>
  <c r="I2169" i="2"/>
  <c r="L1127" i="6" s="1"/>
  <c r="J2168" i="2"/>
  <c r="M955" i="6" s="1"/>
  <c r="I2168" i="2"/>
  <c r="L955" i="6" s="1"/>
  <c r="J2167" i="2"/>
  <c r="M788" i="6" s="1"/>
  <c r="I2167" i="2"/>
  <c r="L788" i="6" s="1"/>
  <c r="J2166" i="2"/>
  <c r="M1688" i="6" s="1"/>
  <c r="I2166" i="2"/>
  <c r="L1688" i="6" s="1"/>
  <c r="J2165" i="2"/>
  <c r="M1690" i="6" s="1"/>
  <c r="I2165" i="2"/>
  <c r="L1690" i="6" s="1"/>
  <c r="J2164" i="2"/>
  <c r="M2226" i="6" s="1"/>
  <c r="I2164" i="2"/>
  <c r="L2226" i="6" s="1"/>
  <c r="J2163" i="2"/>
  <c r="M360" i="6" s="1"/>
  <c r="I2163" i="2"/>
  <c r="L360" i="6" s="1"/>
  <c r="J2162" i="2"/>
  <c r="M2070" i="6" s="1"/>
  <c r="I2162" i="2"/>
  <c r="L2070" i="6" s="1"/>
  <c r="J2161" i="2"/>
  <c r="M1538" i="6" s="1"/>
  <c r="I2161" i="2"/>
  <c r="L1538" i="6" s="1"/>
  <c r="J2160" i="2"/>
  <c r="M2239" i="6" s="1"/>
  <c r="I2160" i="2"/>
  <c r="L2239" i="6" s="1"/>
  <c r="J2159" i="2"/>
  <c r="M1800" i="6" s="1"/>
  <c r="I2159" i="2"/>
  <c r="L1800" i="6" s="1"/>
  <c r="J2158" i="2"/>
  <c r="M1756" i="6" s="1"/>
  <c r="I2158" i="2"/>
  <c r="L1756" i="6" s="1"/>
  <c r="J2157" i="2"/>
  <c r="M2240" i="6" s="1"/>
  <c r="I2157" i="2"/>
  <c r="L2240" i="6" s="1"/>
  <c r="J2156" i="2"/>
  <c r="M2182" i="6" s="1"/>
  <c r="I2156" i="2"/>
  <c r="L2182" i="6" s="1"/>
  <c r="J2155" i="2"/>
  <c r="M1271" i="6" s="1"/>
  <c r="I2155" i="2"/>
  <c r="L1271" i="6" s="1"/>
  <c r="J2154" i="2"/>
  <c r="M310" i="6" s="1"/>
  <c r="I2154" i="2"/>
  <c r="L310" i="6" s="1"/>
  <c r="J2153" i="2"/>
  <c r="M1345" i="6" s="1"/>
  <c r="I2153" i="2"/>
  <c r="L1345" i="6" s="1"/>
  <c r="J2152" i="2"/>
  <c r="M1619" i="6" s="1"/>
  <c r="I2152" i="2"/>
  <c r="L1619" i="6" s="1"/>
  <c r="J2151" i="2"/>
  <c r="M467" i="6" s="1"/>
  <c r="I2151" i="2"/>
  <c r="L467" i="6" s="1"/>
  <c r="J2150" i="2"/>
  <c r="M333" i="6" s="1"/>
  <c r="I2150" i="2"/>
  <c r="L333" i="6" s="1"/>
  <c r="J2149" i="2"/>
  <c r="M1506" i="6" s="1"/>
  <c r="I2149" i="2"/>
  <c r="L1506" i="6" s="1"/>
  <c r="J2148" i="2"/>
  <c r="M1480" i="6" s="1"/>
  <c r="I2148" i="2"/>
  <c r="L1480" i="6" s="1"/>
  <c r="J2147" i="2"/>
  <c r="M1491" i="6" s="1"/>
  <c r="I2147" i="2"/>
  <c r="L1491" i="6" s="1"/>
  <c r="J2146" i="2"/>
  <c r="M1523" i="6" s="1"/>
  <c r="I2146" i="2"/>
  <c r="L1523" i="6" s="1"/>
  <c r="J2145" i="2"/>
  <c r="M1631" i="6" s="1"/>
  <c r="I2145" i="2"/>
  <c r="L1631" i="6" s="1"/>
  <c r="J2144" i="2"/>
  <c r="M2319" i="6" s="1"/>
  <c r="I2144" i="2"/>
  <c r="L2319" i="6" s="1"/>
  <c r="J2143" i="2"/>
  <c r="M1340" i="6" s="1"/>
  <c r="I2143" i="2"/>
  <c r="L1340" i="6" s="1"/>
  <c r="J2142" i="2"/>
  <c r="M1303" i="6" s="1"/>
  <c r="I2142" i="2"/>
  <c r="L1303" i="6" s="1"/>
  <c r="J2141" i="2"/>
  <c r="M1835" i="6" s="1"/>
  <c r="I2141" i="2"/>
  <c r="L1835" i="6" s="1"/>
  <c r="J2140" i="2"/>
  <c r="M1347" i="6" s="1"/>
  <c r="I2140" i="2"/>
  <c r="L1347" i="6" s="1"/>
  <c r="J2139" i="2"/>
  <c r="M1794" i="6" s="1"/>
  <c r="I2139" i="2"/>
  <c r="L1794" i="6" s="1"/>
  <c r="J2138" i="2"/>
  <c r="M1465" i="6" s="1"/>
  <c r="I2138" i="2"/>
  <c r="L1465" i="6" s="1"/>
  <c r="J2137" i="2"/>
  <c r="M1950" i="6" s="1"/>
  <c r="I2137" i="2"/>
  <c r="L1950" i="6" s="1"/>
  <c r="J2136" i="2"/>
  <c r="M1569" i="6" s="1"/>
  <c r="I2136" i="2"/>
  <c r="L1569" i="6" s="1"/>
  <c r="J2135" i="2"/>
  <c r="M2315" i="6" s="1"/>
  <c r="I2135" i="2"/>
  <c r="L2315" i="6" s="1"/>
  <c r="J2134" i="2"/>
  <c r="M1421" i="6" s="1"/>
  <c r="I2134" i="2"/>
  <c r="L1421" i="6" s="1"/>
  <c r="J2133" i="2"/>
  <c r="M1521" i="6" s="1"/>
  <c r="I2133" i="2"/>
  <c r="L1521" i="6" s="1"/>
  <c r="J2132" i="2"/>
  <c r="M1929" i="6" s="1"/>
  <c r="I2132" i="2"/>
  <c r="L1929" i="6" s="1"/>
  <c r="J2131" i="2"/>
  <c r="M1683" i="6" s="1"/>
  <c r="I2131" i="2"/>
  <c r="L1683" i="6" s="1"/>
  <c r="J2130" i="2"/>
  <c r="M2275" i="6" s="1"/>
  <c r="I2130" i="2"/>
  <c r="L2275" i="6" s="1"/>
  <c r="J2129" i="2"/>
  <c r="M1322" i="6" s="1"/>
  <c r="I2129" i="2"/>
  <c r="L1322" i="6" s="1"/>
  <c r="J2128" i="2"/>
  <c r="M591" i="6" s="1"/>
  <c r="I2128" i="2"/>
  <c r="L591" i="6" s="1"/>
  <c r="J2127" i="2"/>
  <c r="M1604" i="6" s="1"/>
  <c r="I2127" i="2"/>
  <c r="L1604" i="6" s="1"/>
  <c r="J2126" i="2"/>
  <c r="M1963" i="6" s="1"/>
  <c r="I2126" i="2"/>
  <c r="L1963" i="6" s="1"/>
  <c r="J2125" i="2"/>
  <c r="M1679" i="6" s="1"/>
  <c r="I2125" i="2"/>
  <c r="L1679" i="6" s="1"/>
  <c r="J2124" i="2"/>
  <c r="M303" i="6" s="1"/>
  <c r="I2124" i="2"/>
  <c r="L303" i="6" s="1"/>
  <c r="J2123" i="2"/>
  <c r="M1272" i="6" s="1"/>
  <c r="I2123" i="2"/>
  <c r="L1272" i="6" s="1"/>
  <c r="J2122" i="2"/>
  <c r="M2321" i="6" s="1"/>
  <c r="I2122" i="2"/>
  <c r="L2321" i="6" s="1"/>
  <c r="J2121" i="2"/>
  <c r="M2271" i="6" s="1"/>
  <c r="I2121" i="2"/>
  <c r="L2271" i="6" s="1"/>
  <c r="J2120" i="2"/>
  <c r="M1600" i="6" s="1"/>
  <c r="I2120" i="2"/>
  <c r="L1600" i="6" s="1"/>
  <c r="J2119" i="2"/>
  <c r="M328" i="6" s="1"/>
  <c r="I2119" i="2"/>
  <c r="L328" i="6" s="1"/>
  <c r="J2118" i="2"/>
  <c r="M1617" i="6" s="1"/>
  <c r="I2118" i="2"/>
  <c r="L1617" i="6" s="1"/>
  <c r="J2117" i="2"/>
  <c r="M2292" i="6" s="1"/>
  <c r="I2117" i="2"/>
  <c r="L2292" i="6" s="1"/>
  <c r="J2116" i="2"/>
  <c r="M2272" i="6" s="1"/>
  <c r="I2116" i="2"/>
  <c r="L2272" i="6" s="1"/>
  <c r="J2115" i="2"/>
  <c r="M625" i="6" s="1"/>
  <c r="I2115" i="2"/>
  <c r="L625" i="6" s="1"/>
  <c r="J2114" i="2"/>
  <c r="M2280" i="6" s="1"/>
  <c r="I2114" i="2"/>
  <c r="L2280" i="6" s="1"/>
  <c r="J2113" i="2"/>
  <c r="M1514" i="6" s="1"/>
  <c r="I2113" i="2"/>
  <c r="L1514" i="6" s="1"/>
  <c r="J2112" i="2"/>
  <c r="M2242" i="6" s="1"/>
  <c r="I2112" i="2"/>
  <c r="L2242" i="6" s="1"/>
  <c r="J2111" i="2"/>
  <c r="M345" i="6" s="1"/>
  <c r="I2111" i="2"/>
  <c r="L345" i="6" s="1"/>
  <c r="J2110" i="2"/>
  <c r="M1410" i="6" s="1"/>
  <c r="I2110" i="2"/>
  <c r="L1410" i="6" s="1"/>
  <c r="J2109" i="2"/>
  <c r="M2023" i="6" s="1"/>
  <c r="I2109" i="2"/>
  <c r="L2023" i="6" s="1"/>
  <c r="J2108" i="2"/>
  <c r="M390" i="6" s="1"/>
  <c r="I2108" i="2"/>
  <c r="L390" i="6" s="1"/>
  <c r="J2107" i="2"/>
  <c r="M2230" i="6" s="1"/>
  <c r="I2107" i="2"/>
  <c r="L2230" i="6" s="1"/>
  <c r="J2106" i="2"/>
  <c r="M1530" i="6" s="1"/>
  <c r="I2106" i="2"/>
  <c r="L1530" i="6" s="1"/>
  <c r="J2105" i="2"/>
  <c r="M2254" i="6" s="1"/>
  <c r="I2105" i="2"/>
  <c r="L2254" i="6" s="1"/>
  <c r="J2104" i="2"/>
  <c r="M1813" i="6" s="1"/>
  <c r="I2104" i="2"/>
  <c r="L1813" i="6" s="1"/>
  <c r="J2103" i="2"/>
  <c r="M1501" i="6" s="1"/>
  <c r="I2103" i="2"/>
  <c r="L1501" i="6" s="1"/>
  <c r="J2102" i="2"/>
  <c r="M1927" i="6" s="1"/>
  <c r="I2102" i="2"/>
  <c r="L1927" i="6" s="1"/>
  <c r="J2101" i="2"/>
  <c r="M1639" i="6" s="1"/>
  <c r="I2101" i="2"/>
  <c r="L1639" i="6" s="1"/>
  <c r="J2100" i="2"/>
  <c r="M1567" i="6" s="1"/>
  <c r="I2100" i="2"/>
  <c r="L1567" i="6" s="1"/>
  <c r="J2099" i="2"/>
  <c r="M383" i="6" s="1"/>
  <c r="I2099" i="2"/>
  <c r="L383" i="6" s="1"/>
  <c r="J2098" i="2"/>
  <c r="M1637" i="6" s="1"/>
  <c r="I2098" i="2"/>
  <c r="L1637" i="6" s="1"/>
  <c r="J2097" i="2"/>
  <c r="M1304" i="6" s="1"/>
  <c r="I2097" i="2"/>
  <c r="L1304" i="6" s="1"/>
  <c r="J2096" i="2"/>
  <c r="M1940" i="6" s="1"/>
  <c r="I2096" i="2"/>
  <c r="L1940" i="6" s="1"/>
  <c r="J2095" i="2"/>
  <c r="M418" i="6" s="1"/>
  <c r="I2095" i="2"/>
  <c r="L418" i="6" s="1"/>
  <c r="J2094" i="2"/>
  <c r="M2270" i="6" s="1"/>
  <c r="I2094" i="2"/>
  <c r="L2270" i="6" s="1"/>
  <c r="J2093" i="2"/>
  <c r="M330" i="6" s="1"/>
  <c r="I2093" i="2"/>
  <c r="L330" i="6" s="1"/>
  <c r="J2092" i="2"/>
  <c r="M1576" i="6" s="1"/>
  <c r="I2092" i="2"/>
  <c r="L1576" i="6" s="1"/>
  <c r="J2091" i="2"/>
  <c r="M2266" i="6" s="1"/>
  <c r="I2091" i="2"/>
  <c r="L2266" i="6" s="1"/>
  <c r="J2090" i="2"/>
  <c r="M1981" i="6" s="1"/>
  <c r="I2090" i="2"/>
  <c r="L1981" i="6" s="1"/>
  <c r="J2089" i="2"/>
  <c r="M575" i="6" s="1"/>
  <c r="I2089" i="2"/>
  <c r="L575" i="6" s="1"/>
  <c r="J2088" i="2"/>
  <c r="M1699" i="6" s="1"/>
  <c r="I2088" i="2"/>
  <c r="L1699" i="6" s="1"/>
  <c r="J2087" i="2"/>
  <c r="M1415" i="6" s="1"/>
  <c r="I2087" i="2"/>
  <c r="L1415" i="6" s="1"/>
  <c r="J2086" i="2"/>
  <c r="M1556" i="6" s="1"/>
  <c r="I2086" i="2"/>
  <c r="L1556" i="6" s="1"/>
  <c r="J2085" i="2"/>
  <c r="M1899" i="6" s="1"/>
  <c r="I2085" i="2"/>
  <c r="L1899" i="6" s="1"/>
  <c r="J2084" i="2"/>
  <c r="M1675" i="6" s="1"/>
  <c r="I2084" i="2"/>
  <c r="L1675" i="6" s="1"/>
  <c r="J2083" i="2"/>
  <c r="M1656" i="6" s="1"/>
  <c r="I2083" i="2"/>
  <c r="L1656" i="6" s="1"/>
  <c r="J2082" i="2"/>
  <c r="M1478" i="6" s="1"/>
  <c r="I2082" i="2"/>
  <c r="L1478" i="6" s="1"/>
  <c r="J2081" i="2"/>
  <c r="M1447" i="6" s="1"/>
  <c r="I2081" i="2"/>
  <c r="L1447" i="6" s="1"/>
  <c r="J2080" i="2"/>
  <c r="M1223" i="6" s="1"/>
  <c r="I2080" i="2"/>
  <c r="L1223" i="6" s="1"/>
  <c r="J2079" i="2"/>
  <c r="M450" i="6" s="1"/>
  <c r="I2079" i="2"/>
  <c r="L450" i="6" s="1"/>
  <c r="J2078" i="2"/>
  <c r="M1795" i="6" s="1"/>
  <c r="I2078" i="2"/>
  <c r="L1795" i="6" s="1"/>
  <c r="J2077" i="2"/>
  <c r="M352" i="6" s="1"/>
  <c r="I2077" i="2"/>
  <c r="L352" i="6" s="1"/>
  <c r="J2076" i="2"/>
  <c r="M602" i="6" s="1"/>
  <c r="I2076" i="2"/>
  <c r="L602" i="6" s="1"/>
  <c r="J2075" i="2"/>
  <c r="M500" i="6" s="1"/>
  <c r="I2075" i="2"/>
  <c r="L500" i="6" s="1"/>
  <c r="J2074" i="2"/>
  <c r="M2327" i="6" s="1"/>
  <c r="I2074" i="2"/>
  <c r="L2327" i="6" s="1"/>
  <c r="J2073" i="2"/>
  <c r="M904" i="6" s="1"/>
  <c r="I2073" i="2"/>
  <c r="L904" i="6" s="1"/>
  <c r="J2072" i="2"/>
  <c r="M2314" i="6" s="1"/>
  <c r="I2072" i="2"/>
  <c r="L2314" i="6" s="1"/>
  <c r="J2071" i="2"/>
  <c r="M533" i="6" s="1"/>
  <c r="I2071" i="2"/>
  <c r="L533" i="6" s="1"/>
  <c r="J2070" i="2"/>
  <c r="M2221" i="6" s="1"/>
  <c r="I2070" i="2"/>
  <c r="L2221" i="6" s="1"/>
  <c r="J2069" i="2"/>
  <c r="M270" i="6" s="1"/>
  <c r="I2069" i="2"/>
  <c r="L270" i="6" s="1"/>
  <c r="J2068" i="2"/>
  <c r="M1894" i="6" s="1"/>
  <c r="I2068" i="2"/>
  <c r="L1894" i="6" s="1"/>
  <c r="J2067" i="2"/>
  <c r="M2073" i="6" s="1"/>
  <c r="I2067" i="2"/>
  <c r="L2073" i="6" s="1"/>
  <c r="J2066" i="2"/>
  <c r="M1921" i="6" s="1"/>
  <c r="I2066" i="2"/>
  <c r="L1921" i="6" s="1"/>
  <c r="J2065" i="2"/>
  <c r="M1777" i="6" s="1"/>
  <c r="I2065" i="2"/>
  <c r="L1777" i="6" s="1"/>
  <c r="J2064" i="2"/>
  <c r="M504" i="6" s="1"/>
  <c r="I2064" i="2"/>
  <c r="L504" i="6" s="1"/>
  <c r="J2063" i="2"/>
  <c r="M1776" i="6" s="1"/>
  <c r="I2063" i="2"/>
  <c r="L1776" i="6" s="1"/>
  <c r="J2062" i="2"/>
  <c r="M2265" i="6" s="1"/>
  <c r="I2062" i="2"/>
  <c r="L2265" i="6" s="1"/>
  <c r="J2061" i="2"/>
  <c r="M1275" i="6" s="1"/>
  <c r="I2061" i="2"/>
  <c r="L1275" i="6" s="1"/>
  <c r="J2060" i="2"/>
  <c r="M1946" i="6" s="1"/>
  <c r="I2060" i="2"/>
  <c r="L1946" i="6" s="1"/>
  <c r="J2059" i="2"/>
  <c r="M2311" i="6" s="1"/>
  <c r="I2059" i="2"/>
  <c r="L2311" i="6" s="1"/>
  <c r="J2058" i="2"/>
  <c r="M1994" i="6" s="1"/>
  <c r="I2058" i="2"/>
  <c r="L1994" i="6" s="1"/>
  <c r="J2057" i="2"/>
  <c r="M2214" i="6" s="1"/>
  <c r="I2057" i="2"/>
  <c r="L2214" i="6" s="1"/>
  <c r="J2056" i="2"/>
  <c r="M2248" i="6" s="1"/>
  <c r="I2056" i="2"/>
  <c r="L2248" i="6" s="1"/>
  <c r="J2055" i="2"/>
  <c r="M2283" i="6" s="1"/>
  <c r="I2055" i="2"/>
  <c r="L2283" i="6" s="1"/>
  <c r="J2054" i="2"/>
  <c r="M2318" i="6" s="1"/>
  <c r="I2054" i="2"/>
  <c r="L2318" i="6" s="1"/>
  <c r="J2053" i="2"/>
  <c r="M1590" i="6" s="1"/>
  <c r="I2053" i="2"/>
  <c r="L1590" i="6" s="1"/>
  <c r="J2052" i="2"/>
  <c r="M2165" i="6" s="1"/>
  <c r="I2052" i="2"/>
  <c r="L2165" i="6" s="1"/>
  <c r="J2051" i="2"/>
  <c r="M1830" i="6" s="1"/>
  <c r="I2051" i="2"/>
  <c r="L1830" i="6" s="1"/>
  <c r="J2050" i="2"/>
  <c r="M684" i="6" s="1"/>
  <c r="I2050" i="2"/>
  <c r="L684" i="6" s="1"/>
  <c r="J2049" i="2"/>
  <c r="M1742" i="6" s="1"/>
  <c r="I2049" i="2"/>
  <c r="L1742" i="6" s="1"/>
  <c r="J2048" i="2"/>
  <c r="M2313" i="6" s="1"/>
  <c r="I2048" i="2"/>
  <c r="L2313" i="6" s="1"/>
  <c r="J2047" i="2"/>
  <c r="M2234" i="6" s="1"/>
  <c r="I2047" i="2"/>
  <c r="L2234" i="6" s="1"/>
  <c r="J2046" i="2"/>
  <c r="M1566" i="6" s="1"/>
  <c r="I2046" i="2"/>
  <c r="L1566" i="6" s="1"/>
  <c r="J2045" i="2"/>
  <c r="M2181" i="6" s="1"/>
  <c r="I2045" i="2"/>
  <c r="L2181" i="6" s="1"/>
  <c r="J2044" i="2"/>
  <c r="M1217" i="6" s="1"/>
  <c r="I2044" i="2"/>
  <c r="L1217" i="6" s="1"/>
  <c r="J2043" i="2"/>
  <c r="M1620" i="6" s="1"/>
  <c r="I2043" i="2"/>
  <c r="L1620" i="6" s="1"/>
  <c r="J2042" i="2"/>
  <c r="M2040" i="6" s="1"/>
  <c r="I2042" i="2"/>
  <c r="L2040" i="6" s="1"/>
  <c r="J2041" i="2"/>
  <c r="M2310" i="6" s="1"/>
  <c r="I2041" i="2"/>
  <c r="L2310" i="6" s="1"/>
  <c r="J2040" i="2"/>
  <c r="M1542" i="6" s="1"/>
  <c r="I2040" i="2"/>
  <c r="L1542" i="6" s="1"/>
  <c r="J2039" i="2"/>
  <c r="M2264" i="6" s="1"/>
  <c r="I2039" i="2"/>
  <c r="L2264" i="6" s="1"/>
  <c r="J2038" i="2"/>
  <c r="M2256" i="6" s="1"/>
  <c r="I2038" i="2"/>
  <c r="L2256" i="6" s="1"/>
  <c r="J2037" i="2"/>
  <c r="M1808" i="6" s="1"/>
  <c r="I2037" i="2"/>
  <c r="L1808" i="6" s="1"/>
  <c r="J2036" i="2"/>
  <c r="M1300" i="6" s="1"/>
  <c r="I2036" i="2"/>
  <c r="L1300" i="6" s="1"/>
  <c r="J2035" i="2"/>
  <c r="M1664" i="6" s="1"/>
  <c r="I2035" i="2"/>
  <c r="L1664" i="6" s="1"/>
  <c r="J2034" i="2"/>
  <c r="M2220" i="6" s="1"/>
  <c r="I2034" i="2"/>
  <c r="L2220" i="6" s="1"/>
  <c r="J2033" i="2"/>
  <c r="M2098" i="6" s="1"/>
  <c r="I2033" i="2"/>
  <c r="L2098" i="6" s="1"/>
  <c r="J2032" i="2"/>
  <c r="M1998" i="6" s="1"/>
  <c r="I2032" i="2"/>
  <c r="L1998" i="6" s="1"/>
  <c r="J2031" i="2"/>
  <c r="M1985" i="6" s="1"/>
  <c r="I2031" i="2"/>
  <c r="L1985" i="6" s="1"/>
  <c r="J2030" i="2"/>
  <c r="M1746" i="6" s="1"/>
  <c r="I2030" i="2"/>
  <c r="L1746" i="6" s="1"/>
  <c r="J2029" i="2"/>
  <c r="M1949" i="6" s="1"/>
  <c r="I2029" i="2"/>
  <c r="L1949" i="6" s="1"/>
  <c r="J2028" i="2"/>
  <c r="M2308" i="6" s="1"/>
  <c r="I2028" i="2"/>
  <c r="L2308" i="6" s="1"/>
  <c r="J2027" i="2"/>
  <c r="M1687" i="6" s="1"/>
  <c r="I2027" i="2"/>
  <c r="L1687" i="6" s="1"/>
  <c r="J2026" i="2"/>
  <c r="M2247" i="6" s="1"/>
  <c r="I2026" i="2"/>
  <c r="L2247" i="6" s="1"/>
  <c r="J2025" i="2"/>
  <c r="M2169" i="6" s="1"/>
  <c r="I2025" i="2"/>
  <c r="L2169" i="6" s="1"/>
  <c r="J2024" i="2"/>
  <c r="M1603" i="6" s="1"/>
  <c r="I2024" i="2"/>
  <c r="L1603" i="6" s="1"/>
  <c r="J2023" i="2"/>
  <c r="M474" i="6" s="1"/>
  <c r="I2023" i="2"/>
  <c r="L474" i="6" s="1"/>
  <c r="J2022" i="2"/>
  <c r="M417" i="6" s="1"/>
  <c r="I2022" i="2"/>
  <c r="L417" i="6" s="1"/>
  <c r="J2021" i="2"/>
  <c r="M1025" i="6" s="1"/>
  <c r="I2021" i="2"/>
  <c r="L1025" i="6" s="1"/>
  <c r="J2020" i="2"/>
  <c r="M1209" i="6" s="1"/>
  <c r="I2020" i="2"/>
  <c r="L1209" i="6" s="1"/>
  <c r="J2019" i="2"/>
  <c r="M1259" i="6" s="1"/>
  <c r="I2019" i="2"/>
  <c r="L1259" i="6" s="1"/>
  <c r="J2018" i="2"/>
  <c r="M322" i="6" s="1"/>
  <c r="I2018" i="2"/>
  <c r="L322" i="6" s="1"/>
  <c r="J2017" i="2"/>
  <c r="M771" i="6" s="1"/>
  <c r="I2017" i="2"/>
  <c r="L771" i="6" s="1"/>
  <c r="J2016" i="2"/>
  <c r="M1537" i="6" s="1"/>
  <c r="I2016" i="2"/>
  <c r="L1537" i="6" s="1"/>
  <c r="J2015" i="2"/>
  <c r="M1099" i="6" s="1"/>
  <c r="I2015" i="2"/>
  <c r="L1099" i="6" s="1"/>
  <c r="J2014" i="2"/>
  <c r="M412" i="6" s="1"/>
  <c r="I2014" i="2"/>
  <c r="L412" i="6" s="1"/>
  <c r="J2013" i="2"/>
  <c r="M1900" i="6" s="1"/>
  <c r="I2013" i="2"/>
  <c r="L1900" i="6" s="1"/>
  <c r="J2012" i="2"/>
  <c r="M364" i="6" s="1"/>
  <c r="I2012" i="2"/>
  <c r="L364" i="6" s="1"/>
  <c r="J2011" i="2"/>
  <c r="M2243" i="6" s="1"/>
  <c r="I2011" i="2"/>
  <c r="L2243" i="6" s="1"/>
  <c r="J2010" i="2"/>
  <c r="M1858" i="6" s="1"/>
  <c r="I2010" i="2"/>
  <c r="L1858" i="6" s="1"/>
  <c r="J2009" i="2"/>
  <c r="M1868" i="6" s="1"/>
  <c r="I2009" i="2"/>
  <c r="L1868" i="6" s="1"/>
  <c r="J2008" i="2"/>
  <c r="M1224" i="6" s="1"/>
  <c r="I2008" i="2"/>
  <c r="L1224" i="6" s="1"/>
  <c r="J2007" i="2"/>
  <c r="M1636" i="6" s="1"/>
  <c r="I2007" i="2"/>
  <c r="L1636" i="6" s="1"/>
  <c r="J2006" i="2"/>
  <c r="M1685" i="6" s="1"/>
  <c r="I2006" i="2"/>
  <c r="L1685" i="6" s="1"/>
  <c r="J2005" i="2"/>
  <c r="M1840" i="6" s="1"/>
  <c r="I2005" i="2"/>
  <c r="L1840" i="6" s="1"/>
  <c r="J2004" i="2"/>
  <c r="M1460" i="6" s="1"/>
  <c r="I2004" i="2"/>
  <c r="L1460" i="6" s="1"/>
  <c r="J2003" i="2"/>
  <c r="M2323" i="6" s="1"/>
  <c r="I2003" i="2"/>
  <c r="L2323" i="6" s="1"/>
  <c r="J2002" i="2"/>
  <c r="M1554" i="6" s="1"/>
  <c r="I2002" i="2"/>
  <c r="L1554" i="6" s="1"/>
  <c r="J2001" i="2"/>
  <c r="M1123" i="6" s="1"/>
  <c r="I2001" i="2"/>
  <c r="L1123" i="6" s="1"/>
  <c r="J2000" i="2"/>
  <c r="M814" i="6" s="1"/>
  <c r="I2000" i="2"/>
  <c r="L814" i="6" s="1"/>
  <c r="J1999" i="2"/>
  <c r="M2195" i="6" s="1"/>
  <c r="I1999" i="2"/>
  <c r="L2195" i="6" s="1"/>
  <c r="J1998" i="2"/>
  <c r="M1983" i="6" s="1"/>
  <c r="I1998" i="2"/>
  <c r="L1983" i="6" s="1"/>
  <c r="J1997" i="2"/>
  <c r="M861" i="6" s="1"/>
  <c r="I1997" i="2"/>
  <c r="L861" i="6" s="1"/>
  <c r="J1996" i="2"/>
  <c r="M1044" i="6" s="1"/>
  <c r="I1996" i="2"/>
  <c r="L1044" i="6" s="1"/>
  <c r="J1995" i="2"/>
  <c r="M1146" i="6" s="1"/>
  <c r="I1995" i="2"/>
  <c r="L1146" i="6" s="1"/>
  <c r="J1994" i="2"/>
  <c r="M743" i="6" s="1"/>
  <c r="I1994" i="2"/>
  <c r="L743" i="6" s="1"/>
  <c r="J1993" i="2"/>
  <c r="M2302" i="6" s="1"/>
  <c r="I1993" i="2"/>
  <c r="L2302" i="6" s="1"/>
  <c r="J1992" i="2"/>
  <c r="M708" i="6" s="1"/>
  <c r="I1992" i="2"/>
  <c r="L708" i="6" s="1"/>
  <c r="J1991" i="2"/>
  <c r="M703" i="6" s="1"/>
  <c r="I1991" i="2"/>
  <c r="L703" i="6" s="1"/>
  <c r="J1990" i="2"/>
  <c r="M692" i="6" s="1"/>
  <c r="I1990" i="2"/>
  <c r="L692" i="6" s="1"/>
  <c r="J1989" i="2"/>
  <c r="M1232" i="6" s="1"/>
  <c r="I1989" i="2"/>
  <c r="L1232" i="6" s="1"/>
  <c r="J1988" i="2"/>
  <c r="M737" i="6" s="1"/>
  <c r="I1988" i="2"/>
  <c r="L737" i="6" s="1"/>
  <c r="J1987" i="2"/>
  <c r="M2213" i="6" s="1"/>
  <c r="I1987" i="2"/>
  <c r="L2213" i="6" s="1"/>
  <c r="J1986" i="2"/>
  <c r="M1886" i="6" s="1"/>
  <c r="I1986" i="2"/>
  <c r="L1886" i="6" s="1"/>
  <c r="J1985" i="2"/>
  <c r="M746" i="6" s="1"/>
  <c r="I1985" i="2"/>
  <c r="L746" i="6" s="1"/>
  <c r="J1984" i="2"/>
  <c r="M593" i="6" s="1"/>
  <c r="I1984" i="2"/>
  <c r="L593" i="6" s="1"/>
  <c r="J1983" i="2"/>
  <c r="M2328" i="6" s="1"/>
  <c r="I1983" i="2"/>
  <c r="L2328" i="6" s="1"/>
  <c r="J1982" i="2"/>
  <c r="M1595" i="6" s="1"/>
  <c r="I1982" i="2"/>
  <c r="L1595" i="6" s="1"/>
  <c r="J1981" i="2"/>
  <c r="M917" i="6" s="1"/>
  <c r="I1981" i="2"/>
  <c r="L917" i="6" s="1"/>
  <c r="J1980" i="2"/>
  <c r="M1495" i="6" s="1"/>
  <c r="I1980" i="2"/>
  <c r="L1495" i="6" s="1"/>
  <c r="J1979" i="2"/>
  <c r="M494" i="6" s="1"/>
  <c r="I1979" i="2"/>
  <c r="L494" i="6" s="1"/>
  <c r="J1978" i="2"/>
  <c r="M2295" i="6" s="1"/>
  <c r="I1978" i="2"/>
  <c r="L2295" i="6" s="1"/>
  <c r="J1977" i="2"/>
  <c r="M1624" i="6" s="1"/>
  <c r="I1977" i="2"/>
  <c r="L1624" i="6" s="1"/>
  <c r="J1976" i="2"/>
  <c r="M1249" i="6" s="1"/>
  <c r="I1976" i="2"/>
  <c r="L1249" i="6" s="1"/>
  <c r="J1975" i="2"/>
  <c r="M643" i="6" s="1"/>
  <c r="I1975" i="2"/>
  <c r="L643" i="6" s="1"/>
  <c r="J1974" i="2"/>
  <c r="M614" i="6" s="1"/>
  <c r="I1974" i="2"/>
  <c r="L614" i="6" s="1"/>
  <c r="J1973" i="2"/>
  <c r="M1155" i="6" s="1"/>
  <c r="I1973" i="2"/>
  <c r="L1155" i="6" s="1"/>
  <c r="J1972" i="2"/>
  <c r="M2267" i="6" s="1"/>
  <c r="I1972" i="2"/>
  <c r="L2267" i="6" s="1"/>
  <c r="J1971" i="2"/>
  <c r="M2001" i="6" s="1"/>
  <c r="I1971" i="2"/>
  <c r="L2001" i="6" s="1"/>
  <c r="J1970" i="2"/>
  <c r="M1510" i="6" s="1"/>
  <c r="I1970" i="2"/>
  <c r="L1510" i="6" s="1"/>
  <c r="J1969" i="2"/>
  <c r="M1812" i="6" s="1"/>
  <c r="I1969" i="2"/>
  <c r="L1812" i="6" s="1"/>
  <c r="J1968" i="2"/>
  <c r="M2269" i="6" s="1"/>
  <c r="I1968" i="2"/>
  <c r="L2269" i="6" s="1"/>
  <c r="J1967" i="2"/>
  <c r="M1527" i="6" s="1"/>
  <c r="I1967" i="2"/>
  <c r="L1527" i="6" s="1"/>
  <c r="J1966" i="2"/>
  <c r="M2154" i="6" s="1"/>
  <c r="I1966" i="2"/>
  <c r="L2154" i="6" s="1"/>
  <c r="J1965" i="2"/>
  <c r="M1760" i="6" s="1"/>
  <c r="I1965" i="2"/>
  <c r="L1760" i="6" s="1"/>
  <c r="J1964" i="2"/>
  <c r="M1677" i="6" s="1"/>
  <c r="I1964" i="2"/>
  <c r="L1677" i="6" s="1"/>
  <c r="J1963" i="2"/>
  <c r="M338" i="6" s="1"/>
  <c r="I1963" i="2"/>
  <c r="L338" i="6" s="1"/>
  <c r="J1962" i="2"/>
  <c r="M1798" i="6" s="1"/>
  <c r="I1962" i="2"/>
  <c r="L1798" i="6" s="1"/>
  <c r="J1961" i="2"/>
  <c r="M753" i="6" s="1"/>
  <c r="I1961" i="2"/>
  <c r="L753" i="6" s="1"/>
  <c r="J1960" i="2"/>
  <c r="M2163" i="6" s="1"/>
  <c r="I1960" i="2"/>
  <c r="L2163" i="6" s="1"/>
  <c r="J1959" i="2"/>
  <c r="M1067" i="6" s="1"/>
  <c r="I1959" i="2"/>
  <c r="L1067" i="6" s="1"/>
  <c r="J1958" i="2"/>
  <c r="M1691" i="6" s="1"/>
  <c r="I1958" i="2"/>
  <c r="L1691" i="6" s="1"/>
  <c r="J1957" i="2"/>
  <c r="M2066" i="6" s="1"/>
  <c r="I1957" i="2"/>
  <c r="L2066" i="6" s="1"/>
  <c r="J1956" i="2"/>
  <c r="M1716" i="6" s="1"/>
  <c r="I1956" i="2"/>
  <c r="L1716" i="6" s="1"/>
  <c r="J1955" i="2"/>
  <c r="M1459" i="6" s="1"/>
  <c r="I1955" i="2"/>
  <c r="L1459" i="6" s="1"/>
  <c r="J1954" i="2"/>
  <c r="M1316" i="6" s="1"/>
  <c r="I1954" i="2"/>
  <c r="L1316" i="6" s="1"/>
  <c r="J1953" i="2"/>
  <c r="M256" i="6" s="1"/>
  <c r="I1953" i="2"/>
  <c r="L256" i="6" s="1"/>
  <c r="J1952" i="2"/>
  <c r="M428" i="6" s="1"/>
  <c r="I1952" i="2"/>
  <c r="L428" i="6" s="1"/>
  <c r="J1951" i="2"/>
  <c r="M510" i="6" s="1"/>
  <c r="I1951" i="2"/>
  <c r="L510" i="6" s="1"/>
  <c r="J1950" i="2"/>
  <c r="M2004" i="6" s="1"/>
  <c r="I1950" i="2"/>
  <c r="L2004" i="6" s="1"/>
  <c r="J1949" i="2"/>
  <c r="M905" i="6" s="1"/>
  <c r="I1949" i="2"/>
  <c r="L905" i="6" s="1"/>
  <c r="J1948" i="2"/>
  <c r="M2331" i="6" s="1"/>
  <c r="I1948" i="2"/>
  <c r="L2331" i="6" s="1"/>
  <c r="J1947" i="2"/>
  <c r="M2325" i="6" s="1"/>
  <c r="I1947" i="2"/>
  <c r="L2325" i="6" s="1"/>
  <c r="J1946" i="2"/>
  <c r="M2137" i="6" s="1"/>
  <c r="I1946" i="2"/>
  <c r="L2137" i="6" s="1"/>
  <c r="J1945" i="2"/>
  <c r="M1475" i="6" s="1"/>
  <c r="I1945" i="2"/>
  <c r="L1475" i="6" s="1"/>
  <c r="J1944" i="2"/>
  <c r="M2332" i="6" s="1"/>
  <c r="I1944" i="2"/>
  <c r="L2332" i="6" s="1"/>
  <c r="J1943" i="2"/>
  <c r="M1706" i="6" s="1"/>
  <c r="I1943" i="2"/>
  <c r="L1706" i="6" s="1"/>
  <c r="J1942" i="2"/>
  <c r="M1507" i="6" s="1"/>
  <c r="I1942" i="2"/>
  <c r="L1507" i="6" s="1"/>
  <c r="J1941" i="2"/>
  <c r="M312" i="6" s="1"/>
  <c r="I1941" i="2"/>
  <c r="L312" i="6" s="1"/>
  <c r="J1940" i="2"/>
  <c r="M324" i="6" s="1"/>
  <c r="I1940" i="2"/>
  <c r="L324" i="6" s="1"/>
  <c r="J1939" i="2"/>
  <c r="M1466" i="6" s="1"/>
  <c r="I1939" i="2"/>
  <c r="L1466" i="6" s="1"/>
  <c r="J1938" i="2"/>
  <c r="M1134" i="6" s="1"/>
  <c r="I1938" i="2"/>
  <c r="L1134" i="6" s="1"/>
  <c r="J1937" i="2"/>
  <c r="M1204" i="6" s="1"/>
  <c r="I1937" i="2"/>
  <c r="L1204" i="6" s="1"/>
  <c r="J1936" i="2"/>
  <c r="M673" i="6" s="1"/>
  <c r="I1936" i="2"/>
  <c r="L673" i="6" s="1"/>
  <c r="J1935" i="2"/>
  <c r="M377" i="6" s="1"/>
  <c r="I1935" i="2"/>
  <c r="L377" i="6" s="1"/>
  <c r="J1934" i="2"/>
  <c r="M1452" i="6" s="1"/>
  <c r="I1934" i="2"/>
  <c r="L1452" i="6" s="1"/>
  <c r="J1933" i="2"/>
  <c r="M1692" i="6" s="1"/>
  <c r="I1933" i="2"/>
  <c r="L1692" i="6" s="1"/>
  <c r="J1932" i="2"/>
  <c r="M2134" i="6" s="1"/>
  <c r="I1932" i="2"/>
  <c r="L2134" i="6" s="1"/>
  <c r="J1931" i="2"/>
  <c r="M1952" i="6" s="1"/>
  <c r="I1931" i="2"/>
  <c r="L1952" i="6" s="1"/>
  <c r="J1930" i="2"/>
  <c r="M1853" i="6" s="1"/>
  <c r="I1930" i="2"/>
  <c r="L1853" i="6" s="1"/>
  <c r="J1929" i="2"/>
  <c r="M1738" i="6" s="1"/>
  <c r="I1929" i="2"/>
  <c r="L1738" i="6" s="1"/>
  <c r="J1928" i="2"/>
  <c r="M1268" i="6" s="1"/>
  <c r="I1928" i="2"/>
  <c r="L1268" i="6" s="1"/>
  <c r="J1927" i="2"/>
  <c r="M1616" i="6" s="1"/>
  <c r="I1927" i="2"/>
  <c r="L1616" i="6" s="1"/>
  <c r="J1926" i="2"/>
  <c r="M2218" i="6" s="1"/>
  <c r="I1926" i="2"/>
  <c r="L2218" i="6" s="1"/>
  <c r="J1925" i="2"/>
  <c r="M1500" i="6" s="1"/>
  <c r="I1925" i="2"/>
  <c r="L1500" i="6" s="1"/>
  <c r="J1924" i="2"/>
  <c r="M2085" i="6" s="1"/>
  <c r="I1924" i="2"/>
  <c r="L2085" i="6" s="1"/>
  <c r="J1923" i="2"/>
  <c r="M538" i="6" s="1"/>
  <c r="I1923" i="2"/>
  <c r="L538" i="6" s="1"/>
  <c r="J1922" i="2"/>
  <c r="M2212" i="6" s="1"/>
  <c r="I1922" i="2"/>
  <c r="L2212" i="6" s="1"/>
  <c r="J1921" i="2"/>
  <c r="M2003" i="6" s="1"/>
  <c r="I1921" i="2"/>
  <c r="L2003" i="6" s="1"/>
  <c r="J1920" i="2"/>
  <c r="M1181" i="6" s="1"/>
  <c r="I1920" i="2"/>
  <c r="L1181" i="6" s="1"/>
  <c r="J1919" i="2"/>
  <c r="M415" i="6" s="1"/>
  <c r="I1919" i="2"/>
  <c r="L415" i="6" s="1"/>
  <c r="J1918" i="2"/>
  <c r="M1614" i="6" s="1"/>
  <c r="I1918" i="2"/>
  <c r="L1614" i="6" s="1"/>
  <c r="J1917" i="2"/>
  <c r="M1349" i="6" s="1"/>
  <c r="I1917" i="2"/>
  <c r="L1349" i="6" s="1"/>
  <c r="J1916" i="2"/>
  <c r="M1391" i="6" s="1"/>
  <c r="I1916" i="2"/>
  <c r="L1391" i="6" s="1"/>
  <c r="J1915" i="2"/>
  <c r="M1494" i="6" s="1"/>
  <c r="I1915" i="2"/>
  <c r="L1494" i="6" s="1"/>
  <c r="J1914" i="2"/>
  <c r="M1467" i="6" s="1"/>
  <c r="I1914" i="2"/>
  <c r="L1467" i="6" s="1"/>
  <c r="J1913" i="2"/>
  <c r="M457" i="6" s="1"/>
  <c r="I1913" i="2"/>
  <c r="L457" i="6" s="1"/>
  <c r="J1912" i="2"/>
  <c r="M1364" i="6" s="1"/>
  <c r="I1912" i="2"/>
  <c r="L1364" i="6" s="1"/>
  <c r="J1911" i="2"/>
  <c r="M356" i="6" s="1"/>
  <c r="I1911" i="2"/>
  <c r="L356" i="6" s="1"/>
  <c r="J1910" i="2"/>
  <c r="M2277" i="6" s="1"/>
  <c r="I1910" i="2"/>
  <c r="L2277" i="6" s="1"/>
  <c r="J1909" i="2"/>
  <c r="M928" i="6" s="1"/>
  <c r="I1909" i="2"/>
  <c r="L928" i="6" s="1"/>
  <c r="J1908" i="2"/>
  <c r="M363" i="6" s="1"/>
  <c r="I1908" i="2"/>
  <c r="L363" i="6" s="1"/>
  <c r="J1907" i="2"/>
  <c r="M2278" i="6" s="1"/>
  <c r="I1907" i="2"/>
  <c r="L2278" i="6" s="1"/>
  <c r="J1906" i="2"/>
  <c r="M1361" i="6" s="1"/>
  <c r="I1906" i="2"/>
  <c r="L1361" i="6" s="1"/>
  <c r="J1905" i="2"/>
  <c r="M1321" i="6" s="1"/>
  <c r="I1905" i="2"/>
  <c r="L1321" i="6" s="1"/>
  <c r="J1904" i="2"/>
  <c r="M1490" i="6" s="1"/>
  <c r="I1904" i="2"/>
  <c r="L1490" i="6" s="1"/>
  <c r="J1903" i="2"/>
  <c r="M442" i="6" s="1"/>
  <c r="I1903" i="2"/>
  <c r="L442" i="6" s="1"/>
  <c r="J1902" i="2"/>
  <c r="M292" i="6" s="1"/>
  <c r="I1902" i="2"/>
  <c r="L292" i="6" s="1"/>
  <c r="J1901" i="2"/>
  <c r="M1811" i="6" s="1"/>
  <c r="I1901" i="2"/>
  <c r="L1811" i="6" s="1"/>
  <c r="J1900" i="2"/>
  <c r="M612" i="6" s="1"/>
  <c r="I1900" i="2"/>
  <c r="L612" i="6" s="1"/>
  <c r="J1899" i="2"/>
  <c r="M475" i="6" s="1"/>
  <c r="I1899" i="2"/>
  <c r="L475" i="6" s="1"/>
  <c r="J1898" i="2"/>
  <c r="M224" i="6" s="1"/>
  <c r="I1898" i="2"/>
  <c r="L224" i="6" s="1"/>
  <c r="J1897" i="2"/>
  <c r="M1163" i="6" s="1"/>
  <c r="I1897" i="2"/>
  <c r="L1163" i="6" s="1"/>
  <c r="J1896" i="2"/>
  <c r="M1454" i="6" s="1"/>
  <c r="I1896" i="2"/>
  <c r="L1454" i="6" s="1"/>
  <c r="J1895" i="2"/>
  <c r="M1394" i="6" s="1"/>
  <c r="I1895" i="2"/>
  <c r="L1394" i="6" s="1"/>
  <c r="J1894" i="2"/>
  <c r="M2194" i="6" s="1"/>
  <c r="I1894" i="2"/>
  <c r="L2194" i="6" s="1"/>
  <c r="J1893" i="2"/>
  <c r="M571" i="6" s="1"/>
  <c r="I1893" i="2"/>
  <c r="L571" i="6" s="1"/>
  <c r="J1892" i="2"/>
  <c r="M385" i="6" s="1"/>
  <c r="I1892" i="2"/>
  <c r="L385" i="6" s="1"/>
  <c r="J1891" i="2"/>
  <c r="M899" i="6" s="1"/>
  <c r="I1891" i="2"/>
  <c r="L899" i="6" s="1"/>
  <c r="J1890" i="2"/>
  <c r="M298" i="6" s="1"/>
  <c r="I1890" i="2"/>
  <c r="L298" i="6" s="1"/>
  <c r="J1889" i="2"/>
  <c r="M1555" i="6" s="1"/>
  <c r="I1889" i="2"/>
  <c r="L1555" i="6" s="1"/>
  <c r="J1888" i="2"/>
  <c r="M1177" i="6" s="1"/>
  <c r="I1888" i="2"/>
  <c r="L1177" i="6" s="1"/>
  <c r="J1887" i="2"/>
  <c r="M2157" i="6" s="1"/>
  <c r="I1887" i="2"/>
  <c r="L2157" i="6" s="1"/>
  <c r="J1886" i="2"/>
  <c r="M2193" i="6" s="1"/>
  <c r="I1886" i="2"/>
  <c r="L2193" i="6" s="1"/>
  <c r="J1885" i="2"/>
  <c r="M691" i="6" s="1"/>
  <c r="I1885" i="2"/>
  <c r="L691" i="6" s="1"/>
  <c r="J1884" i="2"/>
  <c r="M2080" i="6" s="1"/>
  <c r="I1884" i="2"/>
  <c r="L2080" i="6" s="1"/>
  <c r="J1883" i="2"/>
  <c r="M1078" i="6" s="1"/>
  <c r="I1883" i="2"/>
  <c r="L1078" i="6" s="1"/>
  <c r="J1882" i="2"/>
  <c r="M1784" i="6" s="1"/>
  <c r="I1882" i="2"/>
  <c r="L1784" i="6" s="1"/>
  <c r="J1881" i="2"/>
  <c r="M2048" i="6" s="1"/>
  <c r="I1881" i="2"/>
  <c r="L2048" i="6" s="1"/>
  <c r="J1880" i="2"/>
  <c r="M1112" i="6" s="1"/>
  <c r="I1880" i="2"/>
  <c r="L1112" i="6" s="1"/>
  <c r="J1879" i="2"/>
  <c r="M1109" i="6" s="1"/>
  <c r="I1879" i="2"/>
  <c r="L1109" i="6" s="1"/>
  <c r="J1878" i="2"/>
  <c r="M929" i="6" s="1"/>
  <c r="I1878" i="2"/>
  <c r="L929" i="6" s="1"/>
  <c r="J1877" i="2"/>
  <c r="M695" i="6" s="1"/>
  <c r="I1877" i="2"/>
  <c r="L695" i="6" s="1"/>
  <c r="J1876" i="2"/>
  <c r="M282" i="6" s="1"/>
  <c r="I1876" i="2"/>
  <c r="L282" i="6" s="1"/>
  <c r="J1875" i="2"/>
  <c r="M1601" i="6" s="1"/>
  <c r="I1875" i="2"/>
  <c r="L1601" i="6" s="1"/>
  <c r="J1874" i="2"/>
  <c r="M2298" i="6" s="1"/>
  <c r="I1874" i="2"/>
  <c r="L2298" i="6" s="1"/>
  <c r="J1873" i="2"/>
  <c r="M2225" i="6" s="1"/>
  <c r="I1873" i="2"/>
  <c r="L2225" i="6" s="1"/>
  <c r="J1872" i="2"/>
  <c r="M1959" i="6" s="1"/>
  <c r="I1872" i="2"/>
  <c r="L1959" i="6" s="1"/>
  <c r="J1871" i="2"/>
  <c r="M453" i="6" s="1"/>
  <c r="I1871" i="2"/>
  <c r="L453" i="6" s="1"/>
  <c r="J1870" i="2"/>
  <c r="M411" i="6" s="1"/>
  <c r="I1870" i="2"/>
  <c r="L411" i="6" s="1"/>
  <c r="J1869" i="2"/>
  <c r="M1247" i="6" s="1"/>
  <c r="I1869" i="2"/>
  <c r="L1247" i="6" s="1"/>
  <c r="J1868" i="2"/>
  <c r="M1360" i="6" s="1"/>
  <c r="I1868" i="2"/>
  <c r="L1360" i="6" s="1"/>
  <c r="J1867" i="2"/>
  <c r="M984" i="6" s="1"/>
  <c r="I1867" i="2"/>
  <c r="L984" i="6" s="1"/>
  <c r="J1866" i="2"/>
  <c r="M1484" i="6" s="1"/>
  <c r="I1866" i="2"/>
  <c r="L1484" i="6" s="1"/>
  <c r="J1865" i="2"/>
  <c r="M2189" i="6" s="1"/>
  <c r="I1865" i="2"/>
  <c r="L2189" i="6" s="1"/>
  <c r="J1864" i="2"/>
  <c r="M2324" i="6" s="1"/>
  <c r="I1864" i="2"/>
  <c r="L2324" i="6" s="1"/>
  <c r="J1863" i="2"/>
  <c r="M1532" i="6" s="1"/>
  <c r="I1863" i="2"/>
  <c r="L1532" i="6" s="1"/>
  <c r="J1862" i="2"/>
  <c r="M1323" i="6" s="1"/>
  <c r="I1862" i="2"/>
  <c r="L1323" i="6" s="1"/>
  <c r="J1861" i="2"/>
  <c r="M498" i="6" s="1"/>
  <c r="I1861" i="2"/>
  <c r="L498" i="6" s="1"/>
  <c r="J1860" i="2"/>
  <c r="M2152" i="6" s="1"/>
  <c r="I1860" i="2"/>
  <c r="L2152" i="6" s="1"/>
  <c r="J1859" i="2"/>
  <c r="M2028" i="6" s="1"/>
  <c r="I1859" i="2"/>
  <c r="L2028" i="6" s="1"/>
  <c r="J1858" i="2"/>
  <c r="M1535" i="6" s="1"/>
  <c r="I1858" i="2"/>
  <c r="L1535" i="6" s="1"/>
  <c r="J1857" i="2"/>
  <c r="M1748" i="6" s="1"/>
  <c r="I1857" i="2"/>
  <c r="L1748" i="6" s="1"/>
  <c r="J1856" i="2"/>
  <c r="M1615" i="6" s="1"/>
  <c r="I1856" i="2"/>
  <c r="L1615" i="6" s="1"/>
  <c r="J1855" i="2"/>
  <c r="M1999" i="6" s="1"/>
  <c r="I1855" i="2"/>
  <c r="L1999" i="6" s="1"/>
  <c r="J1854" i="2"/>
  <c r="M1572" i="6" s="1"/>
  <c r="I1854" i="2"/>
  <c r="L1572" i="6" s="1"/>
  <c r="J1853" i="2"/>
  <c r="M1725" i="6" s="1"/>
  <c r="I1853" i="2"/>
  <c r="L1725" i="6" s="1"/>
  <c r="J1852" i="2"/>
  <c r="M1118" i="6" s="1"/>
  <c r="I1852" i="2"/>
  <c r="L1118" i="6" s="1"/>
  <c r="J1851" i="2"/>
  <c r="M246" i="6" s="1"/>
  <c r="I1851" i="2"/>
  <c r="L246" i="6" s="1"/>
  <c r="J1850" i="2"/>
  <c r="M1768" i="6" s="1"/>
  <c r="I1850" i="2"/>
  <c r="L1768" i="6" s="1"/>
  <c r="J1849" i="2"/>
  <c r="M1277" i="6" s="1"/>
  <c r="I1849" i="2"/>
  <c r="L1277" i="6" s="1"/>
  <c r="J1848" i="2"/>
  <c r="M331" i="6" s="1"/>
  <c r="I1848" i="2"/>
  <c r="L331" i="6" s="1"/>
  <c r="J1847" i="2"/>
  <c r="M2109" i="6" s="1"/>
  <c r="I1847" i="2"/>
  <c r="L2109" i="6" s="1"/>
  <c r="J1846" i="2"/>
  <c r="M1773" i="6" s="1"/>
  <c r="I1846" i="2"/>
  <c r="L1773" i="6" s="1"/>
  <c r="J1845" i="2"/>
  <c r="M1288" i="6" s="1"/>
  <c r="I1845" i="2"/>
  <c r="L1288" i="6" s="1"/>
  <c r="J1844" i="2"/>
  <c r="M1657" i="6" s="1"/>
  <c r="I1844" i="2"/>
  <c r="L1657" i="6" s="1"/>
  <c r="J1843" i="2"/>
  <c r="M562" i="6" s="1"/>
  <c r="I1843" i="2"/>
  <c r="L562" i="6" s="1"/>
  <c r="J1842" i="2"/>
  <c r="M2094" i="6" s="1"/>
  <c r="I1842" i="2"/>
  <c r="L2094" i="6" s="1"/>
  <c r="J1841" i="2"/>
  <c r="M791" i="6" s="1"/>
  <c r="I1841" i="2"/>
  <c r="L791" i="6" s="1"/>
  <c r="J1840" i="2"/>
  <c r="M534" i="6" s="1"/>
  <c r="I1840" i="2"/>
  <c r="L534" i="6" s="1"/>
  <c r="J1839" i="2"/>
  <c r="M464" i="6" s="1"/>
  <c r="I1839" i="2"/>
  <c r="L464" i="6" s="1"/>
  <c r="J1838" i="2"/>
  <c r="M403" i="6" s="1"/>
  <c r="I1838" i="2"/>
  <c r="L403" i="6" s="1"/>
  <c r="J1837" i="2"/>
  <c r="M1270" i="6" s="1"/>
  <c r="I1837" i="2"/>
  <c r="L1270" i="6" s="1"/>
  <c r="J1836" i="2"/>
  <c r="M1968" i="6" s="1"/>
  <c r="I1836" i="2"/>
  <c r="L1968" i="6" s="1"/>
  <c r="J1835" i="2"/>
  <c r="M1032" i="6" s="1"/>
  <c r="I1835" i="2"/>
  <c r="L1032" i="6" s="1"/>
  <c r="J1834" i="2"/>
  <c r="M2192" i="6" s="1"/>
  <c r="I1834" i="2"/>
  <c r="L2192" i="6" s="1"/>
  <c r="J1833" i="2"/>
  <c r="M2012" i="6" s="1"/>
  <c r="I1833" i="2"/>
  <c r="L2012" i="6" s="1"/>
  <c r="J1832" i="2"/>
  <c r="M1596" i="6" s="1"/>
  <c r="I1832" i="2"/>
  <c r="L1596" i="6" s="1"/>
  <c r="J1831" i="2"/>
  <c r="M939" i="6" s="1"/>
  <c r="I1831" i="2"/>
  <c r="L939" i="6" s="1"/>
  <c r="J1830" i="2"/>
  <c r="M389" i="6" s="1"/>
  <c r="I1830" i="2"/>
  <c r="L389" i="6" s="1"/>
  <c r="J1829" i="2"/>
  <c r="M1743" i="6" s="1"/>
  <c r="I1829" i="2"/>
  <c r="L1743" i="6" s="1"/>
  <c r="J1828" i="2"/>
  <c r="M1924" i="6" s="1"/>
  <c r="I1828" i="2"/>
  <c r="L1924" i="6" s="1"/>
  <c r="J1827" i="2"/>
  <c r="M272" i="6" s="1"/>
  <c r="I1827" i="2"/>
  <c r="L272" i="6" s="1"/>
  <c r="J1826" i="2"/>
  <c r="M2120" i="6" s="1"/>
  <c r="I1826" i="2"/>
  <c r="L2120" i="6" s="1"/>
  <c r="J1825" i="2"/>
  <c r="M2091" i="6" s="1"/>
  <c r="I1825" i="2"/>
  <c r="L2091" i="6" s="1"/>
  <c r="J1824" i="2"/>
  <c r="M1810" i="6" s="1"/>
  <c r="I1824" i="2"/>
  <c r="L1810" i="6" s="1"/>
  <c r="J1823" i="2"/>
  <c r="M432" i="6" s="1"/>
  <c r="I1823" i="2"/>
  <c r="L432" i="6" s="1"/>
  <c r="J1822" i="2"/>
  <c r="M301" i="6" s="1"/>
  <c r="I1822" i="2"/>
  <c r="L301" i="6" s="1"/>
  <c r="J1821" i="2"/>
  <c r="M1280" i="6" s="1"/>
  <c r="I1821" i="2"/>
  <c r="L1280" i="6" s="1"/>
  <c r="J1820" i="2"/>
  <c r="M2251" i="6" s="1"/>
  <c r="I1820" i="2"/>
  <c r="L2251" i="6" s="1"/>
  <c r="J1819" i="2"/>
  <c r="M1753" i="6" s="1"/>
  <c r="I1819" i="2"/>
  <c r="L1753" i="6" s="1"/>
  <c r="J1818" i="2"/>
  <c r="M1226" i="6" s="1"/>
  <c r="I1818" i="2"/>
  <c r="L1226" i="6" s="1"/>
  <c r="J1817" i="2"/>
  <c r="M1508" i="6" s="1"/>
  <c r="I1817" i="2"/>
  <c r="L1508" i="6" s="1"/>
  <c r="J1816" i="2"/>
  <c r="M1263" i="6" s="1"/>
  <c r="I1816" i="2"/>
  <c r="L1263" i="6" s="1"/>
  <c r="J1815" i="2"/>
  <c r="M351" i="6" s="1"/>
  <c r="I1815" i="2"/>
  <c r="L351" i="6" s="1"/>
  <c r="J1814" i="2"/>
  <c r="M1100" i="6" s="1"/>
  <c r="I1814" i="2"/>
  <c r="L1100" i="6" s="1"/>
  <c r="J1813" i="2"/>
  <c r="M1328" i="6" s="1"/>
  <c r="I1813" i="2"/>
  <c r="L1328" i="6" s="1"/>
  <c r="J1812" i="2"/>
  <c r="M561" i="6" s="1"/>
  <c r="I1812" i="2"/>
  <c r="L561" i="6" s="1"/>
  <c r="J1811" i="2"/>
  <c r="M454" i="6" s="1"/>
  <c r="I1811" i="2"/>
  <c r="L454" i="6" s="1"/>
  <c r="J1810" i="2"/>
  <c r="M1130" i="6" s="1"/>
  <c r="I1810" i="2"/>
  <c r="L1130" i="6" s="1"/>
  <c r="J1809" i="2"/>
  <c r="M410" i="6" s="1"/>
  <c r="I1809" i="2"/>
  <c r="L410" i="6" s="1"/>
  <c r="J1808" i="2"/>
  <c r="M1517" i="6" s="1"/>
  <c r="I1808" i="2"/>
  <c r="L1517" i="6" s="1"/>
  <c r="J1807" i="2"/>
  <c r="M1276" i="6" s="1"/>
  <c r="I1807" i="2"/>
  <c r="L1276" i="6" s="1"/>
  <c r="J1806" i="2"/>
  <c r="M1082" i="6" s="1"/>
  <c r="I1806" i="2"/>
  <c r="L1082" i="6" s="1"/>
  <c r="J1805" i="2"/>
  <c r="M805" i="6" s="1"/>
  <c r="I1805" i="2"/>
  <c r="L805" i="6" s="1"/>
  <c r="J1804" i="2"/>
  <c r="M2253" i="6" s="1"/>
  <c r="I1804" i="2"/>
  <c r="L2253" i="6" s="1"/>
  <c r="J1803" i="2"/>
  <c r="M2115" i="6" s="1"/>
  <c r="I1803" i="2"/>
  <c r="L2115" i="6" s="1"/>
  <c r="J1802" i="2"/>
  <c r="M2025" i="6" s="1"/>
  <c r="I1802" i="2"/>
  <c r="L2025" i="6" s="1"/>
  <c r="J1801" i="2"/>
  <c r="M396" i="6" s="1"/>
  <c r="I1801" i="2"/>
  <c r="L396" i="6" s="1"/>
  <c r="J1800" i="2"/>
  <c r="M1898" i="6" s="1"/>
  <c r="I1800" i="2"/>
  <c r="L1898" i="6" s="1"/>
  <c r="J1799" i="2"/>
  <c r="M1749" i="6" s="1"/>
  <c r="I1799" i="2"/>
  <c r="L1749" i="6" s="1"/>
  <c r="J1798" i="2"/>
  <c r="M626" i="6" s="1"/>
  <c r="I1798" i="2"/>
  <c r="L626" i="6" s="1"/>
  <c r="J1797" i="2"/>
  <c r="M435" i="6" s="1"/>
  <c r="I1797" i="2"/>
  <c r="L435" i="6" s="1"/>
  <c r="J1796" i="2"/>
  <c r="M2316" i="6" s="1"/>
  <c r="I1796" i="2"/>
  <c r="L2316" i="6" s="1"/>
  <c r="J1795" i="2"/>
  <c r="M295" i="6" s="1"/>
  <c r="I1795" i="2"/>
  <c r="L295" i="6" s="1"/>
  <c r="J1794" i="2"/>
  <c r="M1436" i="6" s="1"/>
  <c r="I1794" i="2"/>
  <c r="L1436" i="6" s="1"/>
  <c r="J1793" i="2"/>
  <c r="M337" i="6" s="1"/>
  <c r="I1793" i="2"/>
  <c r="L337" i="6" s="1"/>
  <c r="J1792" i="2"/>
  <c r="M2038" i="6" s="1"/>
  <c r="I1792" i="2"/>
  <c r="L2038" i="6" s="1"/>
  <c r="J1791" i="2"/>
  <c r="M1241" i="6" s="1"/>
  <c r="I1791" i="2"/>
  <c r="L1241" i="6" s="1"/>
  <c r="J1790" i="2"/>
  <c r="M451" i="6" s="1"/>
  <c r="I1790" i="2"/>
  <c r="L451" i="6" s="1"/>
  <c r="J1789" i="2"/>
  <c r="M1779" i="6" s="1"/>
  <c r="I1789" i="2"/>
  <c r="L1779" i="6" s="1"/>
  <c r="J1788" i="2"/>
  <c r="M300" i="6" s="1"/>
  <c r="I1788" i="2"/>
  <c r="L300" i="6" s="1"/>
  <c r="J1787" i="2"/>
  <c r="M1054" i="6" s="1"/>
  <c r="I1787" i="2"/>
  <c r="L1054" i="6" s="1"/>
  <c r="J1786" i="2"/>
  <c r="M2125" i="6" s="1"/>
  <c r="I1786" i="2"/>
  <c r="L2125" i="6" s="1"/>
  <c r="J1785" i="2"/>
  <c r="M1860" i="6" s="1"/>
  <c r="I1785" i="2"/>
  <c r="L1860" i="6" s="1"/>
  <c r="J1784" i="2"/>
  <c r="M1682" i="6" s="1"/>
  <c r="I1784" i="2"/>
  <c r="L1682" i="6" s="1"/>
  <c r="J1783" i="2"/>
  <c r="M1362" i="6" s="1"/>
  <c r="I1783" i="2"/>
  <c r="L1362" i="6" s="1"/>
  <c r="J1782" i="2"/>
  <c r="M1880" i="6" s="1"/>
  <c r="I1782" i="2"/>
  <c r="L1880" i="6" s="1"/>
  <c r="J1781" i="2"/>
  <c r="M1152" i="6" s="1"/>
  <c r="I1781" i="2"/>
  <c r="L1152" i="6" s="1"/>
  <c r="J1780" i="2"/>
  <c r="M1608" i="6" s="1"/>
  <c r="I1780" i="2"/>
  <c r="L1608" i="6" s="1"/>
  <c r="J1779" i="2"/>
  <c r="M1290" i="6" s="1"/>
  <c r="I1779" i="2"/>
  <c r="L1290" i="6" s="1"/>
  <c r="J1778" i="2"/>
  <c r="M1144" i="6" s="1"/>
  <c r="I1778" i="2"/>
  <c r="L1144" i="6" s="1"/>
  <c r="J1777" i="2"/>
  <c r="M856" i="6" s="1"/>
  <c r="I1777" i="2"/>
  <c r="L856" i="6" s="1"/>
  <c r="J1776" i="2"/>
  <c r="M795" i="6" s="1"/>
  <c r="I1776" i="2"/>
  <c r="L795" i="6" s="1"/>
  <c r="J1775" i="2"/>
  <c r="M441" i="6" s="1"/>
  <c r="I1775" i="2"/>
  <c r="L441" i="6" s="1"/>
  <c r="J1774" i="2"/>
  <c r="M416" i="6" s="1"/>
  <c r="I1774" i="2"/>
  <c r="L416" i="6" s="1"/>
  <c r="J1773" i="2"/>
  <c r="M1414" i="6" s="1"/>
  <c r="I1773" i="2"/>
  <c r="L1414" i="6" s="1"/>
  <c r="J1772" i="2"/>
  <c r="M1059" i="6" s="1"/>
  <c r="I1772" i="2"/>
  <c r="L1059" i="6" s="1"/>
  <c r="J1771" i="2"/>
  <c r="M1492" i="6" s="1"/>
  <c r="I1771" i="2"/>
  <c r="L1492" i="6" s="1"/>
  <c r="J1770" i="2"/>
  <c r="M2245" i="6" s="1"/>
  <c r="I1770" i="2"/>
  <c r="L2245" i="6" s="1"/>
  <c r="J1769" i="2"/>
  <c r="M542" i="6" s="1"/>
  <c r="I1769" i="2"/>
  <c r="L542" i="6" s="1"/>
  <c r="J1768" i="2"/>
  <c r="M958" i="6" s="1"/>
  <c r="I1768" i="2"/>
  <c r="L958" i="6" s="1"/>
  <c r="J1767" i="2"/>
  <c r="M512" i="6" s="1"/>
  <c r="I1767" i="2"/>
  <c r="L512" i="6" s="1"/>
  <c r="J1766" i="2"/>
  <c r="M473" i="6" s="1"/>
  <c r="I1766" i="2"/>
  <c r="L473" i="6" s="1"/>
  <c r="J1765" i="2"/>
  <c r="M398" i="6" s="1"/>
  <c r="I1765" i="2"/>
  <c r="L398" i="6" s="1"/>
  <c r="J1764" i="2"/>
  <c r="M290" i="6" s="1"/>
  <c r="I1764" i="2"/>
  <c r="L290" i="6" s="1"/>
  <c r="J1763" i="2"/>
  <c r="M1180" i="6" s="1"/>
  <c r="I1763" i="2"/>
  <c r="L1180" i="6" s="1"/>
  <c r="J1762" i="2"/>
  <c r="M1498" i="6" s="1"/>
  <c r="I1762" i="2"/>
  <c r="L1498" i="6" s="1"/>
  <c r="J1761" i="2"/>
  <c r="M2090" i="6" s="1"/>
  <c r="I1761" i="2"/>
  <c r="L2090" i="6" s="1"/>
  <c r="J1760" i="2"/>
  <c r="M2056" i="6" s="1"/>
  <c r="I1760" i="2"/>
  <c r="L2056" i="6" s="1"/>
  <c r="J1759" i="2"/>
  <c r="M1529" i="6" s="1"/>
  <c r="I1759" i="2"/>
  <c r="L1529" i="6" s="1"/>
  <c r="J1758" i="2"/>
  <c r="M1496" i="6" s="1"/>
  <c r="I1758" i="2"/>
  <c r="L1496" i="6" s="1"/>
  <c r="J1757" i="2"/>
  <c r="M846" i="6" s="1"/>
  <c r="I1757" i="2"/>
  <c r="L846" i="6" s="1"/>
  <c r="J1756" i="2"/>
  <c r="M308" i="6" s="1"/>
  <c r="I1756" i="2"/>
  <c r="L308" i="6" s="1"/>
  <c r="J1755" i="2"/>
  <c r="M2237" i="6" s="1"/>
  <c r="I1755" i="2"/>
  <c r="L2237" i="6" s="1"/>
  <c r="J1754" i="2"/>
  <c r="M2168" i="6" s="1"/>
  <c r="I1754" i="2"/>
  <c r="L2168" i="6" s="1"/>
  <c r="J1753" i="2"/>
  <c r="M1832" i="6" s="1"/>
  <c r="I1753" i="2"/>
  <c r="L1832" i="6" s="1"/>
  <c r="J1752" i="2"/>
  <c r="M568" i="6" s="1"/>
  <c r="I1752" i="2"/>
  <c r="L568" i="6" s="1"/>
  <c r="J1751" i="2"/>
  <c r="M2055" i="6" s="1"/>
  <c r="I1751" i="2"/>
  <c r="L2055" i="6" s="1"/>
  <c r="J1750" i="2"/>
  <c r="M1730" i="6" s="1"/>
  <c r="I1750" i="2"/>
  <c r="L1730" i="6" s="1"/>
  <c r="J1749" i="2"/>
  <c r="M860" i="6" s="1"/>
  <c r="I1749" i="2"/>
  <c r="L860" i="6" s="1"/>
  <c r="J1748" i="2"/>
  <c r="M471" i="6" s="1"/>
  <c r="I1748" i="2"/>
  <c r="L471" i="6" s="1"/>
  <c r="J1747" i="2"/>
  <c r="M508" i="6" s="1"/>
  <c r="I1747" i="2"/>
  <c r="L508" i="6" s="1"/>
  <c r="J1746" i="2"/>
  <c r="M2180" i="6" s="1"/>
  <c r="I1746" i="2"/>
  <c r="L2180" i="6" s="1"/>
  <c r="J1745" i="2"/>
  <c r="M871" i="6" s="1"/>
  <c r="I1745" i="2"/>
  <c r="L871" i="6" s="1"/>
  <c r="J1744" i="2"/>
  <c r="M460" i="6" s="1"/>
  <c r="I1744" i="2"/>
  <c r="L460" i="6" s="1"/>
  <c r="J1743" i="2"/>
  <c r="M320" i="6" s="1"/>
  <c r="I1743" i="2"/>
  <c r="L320" i="6" s="1"/>
  <c r="J1742" i="2"/>
  <c r="M2246" i="6" s="1"/>
  <c r="I1742" i="2"/>
  <c r="L2246" i="6" s="1"/>
  <c r="J1741" i="2"/>
  <c r="M599" i="6" s="1"/>
  <c r="I1741" i="2"/>
  <c r="L599" i="6" s="1"/>
  <c r="J1740" i="2"/>
  <c r="M2326" i="6" s="1"/>
  <c r="I1740" i="2"/>
  <c r="L2326" i="6" s="1"/>
  <c r="J1739" i="2"/>
  <c r="M1308" i="6" s="1"/>
  <c r="I1739" i="2"/>
  <c r="L1308" i="6" s="1"/>
  <c r="J1738" i="2"/>
  <c r="M1307" i="6" s="1"/>
  <c r="I1738" i="2"/>
  <c r="L1307" i="6" s="1"/>
  <c r="J1737" i="2"/>
  <c r="M1164" i="6" s="1"/>
  <c r="I1737" i="2"/>
  <c r="L1164" i="6" s="1"/>
  <c r="J1736" i="2"/>
  <c r="M1190" i="6" s="1"/>
  <c r="I1736" i="2"/>
  <c r="L1190" i="6" s="1"/>
  <c r="J1735" i="2"/>
  <c r="M1033" i="6" s="1"/>
  <c r="I1735" i="2"/>
  <c r="L1033" i="6" s="1"/>
  <c r="J1734" i="2"/>
  <c r="M553" i="6" s="1"/>
  <c r="I1734" i="2"/>
  <c r="L553" i="6" s="1"/>
  <c r="J1733" i="2"/>
  <c r="M434" i="6" s="1"/>
  <c r="I1733" i="2"/>
  <c r="L434" i="6" s="1"/>
  <c r="J1732" i="2"/>
  <c r="M1646" i="6" s="1"/>
  <c r="I1732" i="2"/>
  <c r="L1646" i="6" s="1"/>
  <c r="J1731" i="2"/>
  <c r="M382" i="6" s="1"/>
  <c r="I1731" i="2"/>
  <c r="L382" i="6" s="1"/>
  <c r="J1730" i="2"/>
  <c r="M466" i="6" s="1"/>
  <c r="I1730" i="2"/>
  <c r="L466" i="6" s="1"/>
  <c r="J1729" i="2"/>
  <c r="M990" i="6" s="1"/>
  <c r="I1729" i="2"/>
  <c r="L990" i="6" s="1"/>
  <c r="J1728" i="2"/>
  <c r="M988" i="6" s="1"/>
  <c r="I1728" i="2"/>
  <c r="L988" i="6" s="1"/>
  <c r="J1727" i="2"/>
  <c r="M2060" i="6" s="1"/>
  <c r="I1727" i="2"/>
  <c r="L2060" i="6" s="1"/>
  <c r="J1726" i="2"/>
  <c r="M1546" i="6" s="1"/>
  <c r="I1726" i="2"/>
  <c r="L1546" i="6" s="1"/>
  <c r="J1725" i="2"/>
  <c r="M1357" i="6" s="1"/>
  <c r="I1725" i="2"/>
  <c r="L1357" i="6" s="1"/>
  <c r="J1724" i="2"/>
  <c r="M443" i="6" s="1"/>
  <c r="I1724" i="2"/>
  <c r="L443" i="6" s="1"/>
  <c r="J1723" i="2"/>
  <c r="M1406" i="6" s="1"/>
  <c r="I1723" i="2"/>
  <c r="L1406" i="6" s="1"/>
  <c r="J1722" i="2"/>
  <c r="M1136" i="6" s="1"/>
  <c r="I1722" i="2"/>
  <c r="L1136" i="6" s="1"/>
  <c r="J1721" i="2"/>
  <c r="M766" i="6" s="1"/>
  <c r="I1721" i="2"/>
  <c r="L766" i="6" s="1"/>
  <c r="J1720" i="2"/>
  <c r="M2317" i="6" s="1"/>
  <c r="I1720" i="2"/>
  <c r="L2317" i="6" s="1"/>
  <c r="J1719" i="2"/>
  <c r="M278" i="6" s="1"/>
  <c r="I1719" i="2"/>
  <c r="L278" i="6" s="1"/>
  <c r="J1718" i="2"/>
  <c r="M1339" i="6" s="1"/>
  <c r="I1718" i="2"/>
  <c r="L1339" i="6" s="1"/>
  <c r="J1717" i="2"/>
  <c r="M2118" i="6" s="1"/>
  <c r="I1717" i="2"/>
  <c r="L2118" i="6" s="1"/>
  <c r="J1716" i="2"/>
  <c r="M1704" i="6" s="1"/>
  <c r="I1716" i="2"/>
  <c r="L1704" i="6" s="1"/>
  <c r="J1715" i="2"/>
  <c r="M1444" i="6" s="1"/>
  <c r="I1715" i="2"/>
  <c r="L1444" i="6" s="1"/>
  <c r="J1714" i="2"/>
  <c r="M712" i="6" s="1"/>
  <c r="I1714" i="2"/>
  <c r="L712" i="6" s="1"/>
  <c r="J1713" i="2"/>
  <c r="M425" i="6" s="1"/>
  <c r="I1713" i="2"/>
  <c r="L425" i="6" s="1"/>
  <c r="J1712" i="2"/>
  <c r="M407" i="6" s="1"/>
  <c r="I1712" i="2"/>
  <c r="L407" i="6" s="1"/>
  <c r="J1711" i="2"/>
  <c r="M1363" i="6" s="1"/>
  <c r="I1711" i="2"/>
  <c r="L1363" i="6" s="1"/>
  <c r="J1710" i="2"/>
  <c r="M269" i="6" s="1"/>
  <c r="I1710" i="2"/>
  <c r="L269" i="6" s="1"/>
  <c r="J1709" i="2"/>
  <c r="M296" i="6" s="1"/>
  <c r="I1709" i="2"/>
  <c r="L296" i="6" s="1"/>
  <c r="J1708" i="2"/>
  <c r="M2208" i="6" s="1"/>
  <c r="I1708" i="2"/>
  <c r="L2208" i="6" s="1"/>
  <c r="J1707" i="2"/>
  <c r="M2141" i="6" s="1"/>
  <c r="I1707" i="2"/>
  <c r="L2141" i="6" s="1"/>
  <c r="J1706" i="2"/>
  <c r="M1960" i="6" s="1"/>
  <c r="I1706" i="2"/>
  <c r="L1960" i="6" s="1"/>
  <c r="J1705" i="2"/>
  <c r="M1233" i="6" s="1"/>
  <c r="I1705" i="2"/>
  <c r="L1233" i="6" s="1"/>
  <c r="J1704" i="2"/>
  <c r="M915" i="6" s="1"/>
  <c r="I1704" i="2"/>
  <c r="L915" i="6" s="1"/>
  <c r="J1703" i="2"/>
  <c r="M636" i="6" s="1"/>
  <c r="I1703" i="2"/>
  <c r="L636" i="6" s="1"/>
  <c r="J1702" i="2"/>
  <c r="M2312" i="6" s="1"/>
  <c r="I1702" i="2"/>
  <c r="L2312" i="6" s="1"/>
  <c r="J1701" i="2"/>
  <c r="M927" i="6" s="1"/>
  <c r="I1701" i="2"/>
  <c r="L927" i="6" s="1"/>
  <c r="J1700" i="2"/>
  <c r="M1443" i="6" s="1"/>
  <c r="I1700" i="2"/>
  <c r="L1443" i="6" s="1"/>
  <c r="J1699" i="2"/>
  <c r="M2019" i="6" s="1"/>
  <c r="I1699" i="2"/>
  <c r="L2019" i="6" s="1"/>
  <c r="J1698" i="2"/>
  <c r="M1778" i="6" s="1"/>
  <c r="I1698" i="2"/>
  <c r="L1778" i="6" s="1"/>
  <c r="J1697" i="2"/>
  <c r="M1562" i="6" s="1"/>
  <c r="I1697" i="2"/>
  <c r="L1562" i="6" s="1"/>
  <c r="J1696" i="2"/>
  <c r="M463" i="6" s="1"/>
  <c r="I1696" i="2"/>
  <c r="L463" i="6" s="1"/>
  <c r="J1695" i="2"/>
  <c r="M1488" i="6" s="1"/>
  <c r="I1695" i="2"/>
  <c r="L1488" i="6" s="1"/>
  <c r="J1694" i="2"/>
  <c r="M1302" i="6" s="1"/>
  <c r="I1694" i="2"/>
  <c r="L1302" i="6" s="1"/>
  <c r="J1693" i="2"/>
  <c r="M1015" i="6" s="1"/>
  <c r="I1693" i="2"/>
  <c r="L1015" i="6" s="1"/>
  <c r="J1692" i="2"/>
  <c r="M522" i="6" s="1"/>
  <c r="I1692" i="2"/>
  <c r="L522" i="6" s="1"/>
  <c r="J1691" i="2"/>
  <c r="M421" i="6" s="1"/>
  <c r="I1691" i="2"/>
  <c r="L421" i="6" s="1"/>
  <c r="J1690" i="2"/>
  <c r="M1709" i="6" s="1"/>
  <c r="I1690" i="2"/>
  <c r="L1709" i="6" s="1"/>
  <c r="J1689" i="2"/>
  <c r="M1416" i="6" s="1"/>
  <c r="I1689" i="2"/>
  <c r="L1416" i="6" s="1"/>
  <c r="J1688" i="2"/>
  <c r="M800" i="6" s="1"/>
  <c r="I1688" i="2"/>
  <c r="L800" i="6" s="1"/>
  <c r="J1687" i="2"/>
  <c r="M317" i="6" s="1"/>
  <c r="I1687" i="2"/>
  <c r="L317" i="6" s="1"/>
  <c r="J1686" i="2"/>
  <c r="M1261" i="6" s="1"/>
  <c r="I1686" i="2"/>
  <c r="L1261" i="6" s="1"/>
  <c r="J1685" i="2"/>
  <c r="M458" i="6" s="1"/>
  <c r="I1685" i="2"/>
  <c r="L458" i="6" s="1"/>
  <c r="J1684" i="2"/>
  <c r="M2045" i="6" s="1"/>
  <c r="I1684" i="2"/>
  <c r="L2045" i="6" s="1"/>
  <c r="J1683" i="2"/>
  <c r="M2191" i="6" s="1"/>
  <c r="I1683" i="2"/>
  <c r="L2191" i="6" s="1"/>
  <c r="J1682" i="2"/>
  <c r="M1947" i="6" s="1"/>
  <c r="I1682" i="2"/>
  <c r="L1947" i="6" s="1"/>
  <c r="J1681" i="2"/>
  <c r="M1584" i="6" s="1"/>
  <c r="I1681" i="2"/>
  <c r="L1584" i="6" s="1"/>
  <c r="J1680" i="2"/>
  <c r="M1483" i="6" s="1"/>
  <c r="I1680" i="2"/>
  <c r="L1483" i="6" s="1"/>
  <c r="J1679" i="2"/>
  <c r="M1220" i="6" s="1"/>
  <c r="I1679" i="2"/>
  <c r="L1220" i="6" s="1"/>
  <c r="J1678" i="2"/>
  <c r="M896" i="6" s="1"/>
  <c r="I1678" i="2"/>
  <c r="L896" i="6" s="1"/>
  <c r="J1677" i="2"/>
  <c r="M819" i="6" s="1"/>
  <c r="I1677" i="2"/>
  <c r="L819" i="6" s="1"/>
  <c r="J1676" i="2"/>
  <c r="M406" i="6" s="1"/>
  <c r="I1676" i="2"/>
  <c r="L406" i="6" s="1"/>
  <c r="J1675" i="2"/>
  <c r="M288" i="6" s="1"/>
  <c r="I1675" i="2"/>
  <c r="L288" i="6" s="1"/>
  <c r="J1674" i="2"/>
  <c r="M1214" i="6" s="1"/>
  <c r="I1674" i="2"/>
  <c r="L1214" i="6" s="1"/>
  <c r="J1673" i="2"/>
  <c r="M1457" i="6" s="1"/>
  <c r="I1673" i="2"/>
  <c r="L1457" i="6" s="1"/>
  <c r="J1672" i="2"/>
  <c r="M687" i="6" s="1"/>
  <c r="I1672" i="2"/>
  <c r="L687" i="6" s="1"/>
  <c r="J1671" i="2"/>
  <c r="M1076" i="6" s="1"/>
  <c r="I1671" i="2"/>
  <c r="L1076" i="6" s="1"/>
  <c r="J1670" i="2"/>
  <c r="M2207" i="6" s="1"/>
  <c r="I1670" i="2"/>
  <c r="L2207" i="6" s="1"/>
  <c r="J1669" i="2"/>
  <c r="M2105" i="6" s="1"/>
  <c r="I1669" i="2"/>
  <c r="L2105" i="6" s="1"/>
  <c r="J1668" i="2"/>
  <c r="M489" i="6" s="1"/>
  <c r="I1668" i="2"/>
  <c r="L489" i="6" s="1"/>
  <c r="J1667" i="2"/>
  <c r="M1672" i="6" s="1"/>
  <c r="I1667" i="2"/>
  <c r="L1672" i="6" s="1"/>
  <c r="J1666" i="2"/>
  <c r="M1245" i="6" s="1"/>
  <c r="I1666" i="2"/>
  <c r="L1245" i="6" s="1"/>
  <c r="J1665" i="2"/>
  <c r="M662" i="6" s="1"/>
  <c r="I1665" i="2"/>
  <c r="L662" i="6" s="1"/>
  <c r="J1664" i="2"/>
  <c r="M440" i="6" s="1"/>
  <c r="I1664" i="2"/>
  <c r="L440" i="6" s="1"/>
  <c r="J1663" i="2"/>
  <c r="M2008" i="6" s="1"/>
  <c r="I1663" i="2"/>
  <c r="L2008" i="6" s="1"/>
  <c r="J1662" i="2"/>
  <c r="M2176" i="6" s="1"/>
  <c r="I1662" i="2"/>
  <c r="L2176" i="6" s="1"/>
  <c r="J1661" i="2"/>
  <c r="M967" i="6" s="1"/>
  <c r="I1661" i="2"/>
  <c r="L967" i="6" s="1"/>
  <c r="J1660" i="2"/>
  <c r="M1056" i="6" s="1"/>
  <c r="I1660" i="2"/>
  <c r="L1056" i="6" s="1"/>
  <c r="J1659" i="2"/>
  <c r="M287" i="6" s="1"/>
  <c r="I1659" i="2"/>
  <c r="L287" i="6" s="1"/>
  <c r="J1658" i="2"/>
  <c r="M1231" i="6" s="1"/>
  <c r="I1658" i="2"/>
  <c r="L1231" i="6" s="1"/>
  <c r="J1657" i="2"/>
  <c r="M551" i="6" s="1"/>
  <c r="I1657" i="2"/>
  <c r="L551" i="6" s="1"/>
  <c r="J1656" i="2"/>
  <c r="M429" i="6" s="1"/>
  <c r="I1656" i="2"/>
  <c r="L429" i="6" s="1"/>
  <c r="J1655" i="2"/>
  <c r="M1250" i="6" s="1"/>
  <c r="I1655" i="2"/>
  <c r="L1250" i="6" s="1"/>
  <c r="J1654" i="2"/>
  <c r="M2128" i="6" s="1"/>
  <c r="I1654" i="2"/>
  <c r="L2128" i="6" s="1"/>
  <c r="J1653" i="2"/>
  <c r="M1933" i="6" s="1"/>
  <c r="I1653" i="2"/>
  <c r="L1933" i="6" s="1"/>
  <c r="J1652" i="2"/>
  <c r="M892" i="6" s="1"/>
  <c r="I1652" i="2"/>
  <c r="L892" i="6" s="1"/>
  <c r="J1651" i="2"/>
  <c r="M847" i="6" s="1"/>
  <c r="I1651" i="2"/>
  <c r="L847" i="6" s="1"/>
  <c r="J1650" i="2"/>
  <c r="M2054" i="6" s="1"/>
  <c r="I1650" i="2"/>
  <c r="L2054" i="6" s="1"/>
  <c r="J1649" i="2"/>
  <c r="M1991" i="6" s="1"/>
  <c r="I1649" i="2"/>
  <c r="L1991" i="6" s="1"/>
  <c r="J1648" i="2"/>
  <c r="M1211" i="6" s="1"/>
  <c r="I1648" i="2"/>
  <c r="L1211" i="6" s="1"/>
  <c r="J1647" i="2"/>
  <c r="M1169" i="6" s="1"/>
  <c r="I1647" i="2"/>
  <c r="L1169" i="6" s="1"/>
  <c r="J1646" i="2"/>
  <c r="M1203" i="6" s="1"/>
  <c r="I1646" i="2"/>
  <c r="L1203" i="6" s="1"/>
  <c r="J1645" i="2"/>
  <c r="M1916" i="6" s="1"/>
  <c r="I1645" i="2"/>
  <c r="L1916" i="6" s="1"/>
  <c r="J1644" i="2"/>
  <c r="M1390" i="6" s="1"/>
  <c r="I1644" i="2"/>
  <c r="L1390" i="6" s="1"/>
  <c r="J1643" i="2"/>
  <c r="M1208" i="6" s="1"/>
  <c r="I1643" i="2"/>
  <c r="L1208" i="6" s="1"/>
  <c r="J1642" i="2"/>
  <c r="M2151" i="6" s="1"/>
  <c r="I1642" i="2"/>
  <c r="L2151" i="6" s="1"/>
  <c r="J1641" i="2"/>
  <c r="M2145" i="6" s="1"/>
  <c r="I1641" i="2"/>
  <c r="L2145" i="6" s="1"/>
  <c r="J1640" i="2"/>
  <c r="M2009" i="6" s="1"/>
  <c r="I1640" i="2"/>
  <c r="L2009" i="6" s="1"/>
  <c r="J1639" i="2"/>
  <c r="M1772" i="6" s="1"/>
  <c r="I1639" i="2"/>
  <c r="L1772" i="6" s="1"/>
  <c r="J1638" i="2"/>
  <c r="M1405" i="6" s="1"/>
  <c r="I1638" i="2"/>
  <c r="L1405" i="6" s="1"/>
  <c r="J1637" i="2"/>
  <c r="M1145" i="6" s="1"/>
  <c r="I1637" i="2"/>
  <c r="L1145" i="6" s="1"/>
  <c r="J1636" i="2"/>
  <c r="M1120" i="6" s="1"/>
  <c r="I1636" i="2"/>
  <c r="L1120" i="6" s="1"/>
  <c r="J1635" i="2"/>
  <c r="M1986" i="6" s="1"/>
  <c r="I1635" i="2"/>
  <c r="L1986" i="6" s="1"/>
  <c r="J1634" i="2"/>
  <c r="M1728" i="6" s="1"/>
  <c r="I1634" i="2"/>
  <c r="L1728" i="6" s="1"/>
  <c r="J1633" i="2"/>
  <c r="M1216" i="6" s="1"/>
  <c r="I1633" i="2"/>
  <c r="L1216" i="6" s="1"/>
  <c r="J1632" i="2"/>
  <c r="M436" i="6" s="1"/>
  <c r="I1632" i="2"/>
  <c r="L436" i="6" s="1"/>
  <c r="J1631" i="2"/>
  <c r="M349" i="6" s="1"/>
  <c r="I1631" i="2"/>
  <c r="L349" i="6" s="1"/>
  <c r="J1630" i="2"/>
  <c r="M431" i="6" s="1"/>
  <c r="I1630" i="2"/>
  <c r="L431" i="6" s="1"/>
  <c r="J1629" i="2"/>
  <c r="M1201" i="6" s="1"/>
  <c r="I1629" i="2"/>
  <c r="L1201" i="6" s="1"/>
  <c r="J1628" i="2"/>
  <c r="M948" i="6" s="1"/>
  <c r="I1628" i="2"/>
  <c r="L948" i="6" s="1"/>
  <c r="J1627" i="2"/>
  <c r="M1984" i="6" s="1"/>
  <c r="I1627" i="2"/>
  <c r="L1984" i="6" s="1"/>
  <c r="J1626" i="2"/>
  <c r="M1854" i="6" s="1"/>
  <c r="I1626" i="2"/>
  <c r="L1854" i="6" s="1"/>
  <c r="J1625" i="2"/>
  <c r="M1696" i="6" s="1"/>
  <c r="I1625" i="2"/>
  <c r="L1696" i="6" s="1"/>
  <c r="J1624" i="2"/>
  <c r="M517" i="6" s="1"/>
  <c r="I1624" i="2"/>
  <c r="L517" i="6" s="1"/>
  <c r="J1623" i="2"/>
  <c r="M1887" i="6" s="1"/>
  <c r="I1623" i="2"/>
  <c r="L1887" i="6" s="1"/>
  <c r="J1622" i="2"/>
  <c r="M1875" i="6" s="1"/>
  <c r="I1622" i="2"/>
  <c r="L1875" i="6" s="1"/>
  <c r="J1621" i="2"/>
  <c r="M1006" i="6" s="1"/>
  <c r="I1621" i="2"/>
  <c r="L1006" i="6" s="1"/>
  <c r="J1620" i="2"/>
  <c r="M1331" i="6" s="1"/>
  <c r="I1620" i="2"/>
  <c r="L1331" i="6" s="1"/>
  <c r="J1619" i="2"/>
  <c r="M2138" i="6" s="1"/>
  <c r="I1619" i="2"/>
  <c r="L2138" i="6" s="1"/>
  <c r="J1618" i="2"/>
  <c r="M2013" i="6" s="1"/>
  <c r="I1618" i="2"/>
  <c r="L2013" i="6" s="1"/>
  <c r="J1617" i="2"/>
  <c r="M1935" i="6" s="1"/>
  <c r="I1617" i="2"/>
  <c r="L1935" i="6" s="1"/>
  <c r="J1616" i="2"/>
  <c r="M1512" i="6" s="1"/>
  <c r="I1616" i="2"/>
  <c r="L1512" i="6" s="1"/>
  <c r="J1615" i="2"/>
  <c r="M601" i="6" s="1"/>
  <c r="I1615" i="2"/>
  <c r="L601" i="6" s="1"/>
  <c r="J1614" i="2"/>
  <c r="M151" i="6" s="1"/>
  <c r="I1614" i="2"/>
  <c r="L151" i="6" s="1"/>
  <c r="J1613" i="2"/>
  <c r="M1102" i="6" s="1"/>
  <c r="I1613" i="2"/>
  <c r="L1102" i="6" s="1"/>
  <c r="J1612" i="2"/>
  <c r="M1087" i="6" s="1"/>
  <c r="I1612" i="2"/>
  <c r="L1087" i="6" s="1"/>
  <c r="J1611" i="2"/>
  <c r="M2190" i="6" s="1"/>
  <c r="I1611" i="2"/>
  <c r="L2190" i="6" s="1"/>
  <c r="J1610" i="2"/>
  <c r="M1735" i="6" s="1"/>
  <c r="I1610" i="2"/>
  <c r="L1735" i="6" s="1"/>
  <c r="J1609" i="2"/>
  <c r="M1385" i="6" s="1"/>
  <c r="I1609" i="2"/>
  <c r="L1385" i="6" s="1"/>
  <c r="J1608" i="2"/>
  <c r="M439" i="6" s="1"/>
  <c r="I1608" i="2"/>
  <c r="L439" i="6" s="1"/>
  <c r="J1607" i="2"/>
  <c r="M2097" i="6" s="1"/>
  <c r="I1607" i="2"/>
  <c r="L2097" i="6" s="1"/>
  <c r="J1606" i="2"/>
  <c r="M1487" i="6" s="1"/>
  <c r="I1606" i="2"/>
  <c r="L1487" i="6" s="1"/>
  <c r="J1605" i="2"/>
  <c r="M1782" i="6" s="1"/>
  <c r="I1605" i="2"/>
  <c r="L1782" i="6" s="1"/>
  <c r="J1604" i="2"/>
  <c r="M2052" i="6" s="1"/>
  <c r="I1604" i="2"/>
  <c r="L2052" i="6" s="1"/>
  <c r="J1603" i="2"/>
  <c r="M1623" i="6" s="1"/>
  <c r="I1603" i="2"/>
  <c r="L1623" i="6" s="1"/>
  <c r="J1602" i="2"/>
  <c r="M1072" i="6" s="1"/>
  <c r="I1602" i="2"/>
  <c r="L1072" i="6" s="1"/>
  <c r="J1601" i="2"/>
  <c r="M711" i="6" s="1"/>
  <c r="I1601" i="2"/>
  <c r="L711" i="6" s="1"/>
  <c r="J1600" i="2"/>
  <c r="M867" i="6" s="1"/>
  <c r="I1600" i="2"/>
  <c r="L867" i="6" s="1"/>
  <c r="J1599" i="2"/>
  <c r="M285" i="6" s="1"/>
  <c r="I1599" i="2"/>
  <c r="L285" i="6" s="1"/>
  <c r="J1598" i="2"/>
  <c r="M311" i="6" s="1"/>
  <c r="I1598" i="2"/>
  <c r="L311" i="6" s="1"/>
  <c r="J1597" i="2"/>
  <c r="M366" i="6" s="1"/>
  <c r="I1597" i="2"/>
  <c r="L366" i="6" s="1"/>
  <c r="J1596" i="2"/>
  <c r="M2117" i="6" s="1"/>
  <c r="I1596" i="2"/>
  <c r="L2117" i="6" s="1"/>
  <c r="J1595" i="2"/>
  <c r="M1721" i="6" s="1"/>
  <c r="I1595" i="2"/>
  <c r="L1721" i="6" s="1"/>
  <c r="J1594" i="2"/>
  <c r="M1575" i="6" s="1"/>
  <c r="I1594" i="2"/>
  <c r="L1575" i="6" s="1"/>
  <c r="J1593" i="2"/>
  <c r="M1499" i="6" s="1"/>
  <c r="I1593" i="2"/>
  <c r="L1499" i="6" s="1"/>
  <c r="J1592" i="2"/>
  <c r="M1463" i="6" s="1"/>
  <c r="I1592" i="2"/>
  <c r="L1463" i="6" s="1"/>
  <c r="J1591" i="2"/>
  <c r="M1502" i="6" s="1"/>
  <c r="I1591" i="2"/>
  <c r="L1502" i="6" s="1"/>
  <c r="J1590" i="2"/>
  <c r="M1185" i="6" s="1"/>
  <c r="I1590" i="2"/>
  <c r="L1185" i="6" s="1"/>
  <c r="J1589" i="2"/>
  <c r="M1161" i="6" s="1"/>
  <c r="I1589" i="2"/>
  <c r="L1161" i="6" s="1"/>
  <c r="J1588" i="2"/>
  <c r="M1282" i="6" s="1"/>
  <c r="I1588" i="2"/>
  <c r="L1282" i="6" s="1"/>
  <c r="J1587" i="2"/>
  <c r="M1237" i="6" s="1"/>
  <c r="I1587" i="2"/>
  <c r="L1237" i="6" s="1"/>
  <c r="J1586" i="2"/>
  <c r="M327" i="6" s="1"/>
  <c r="I1586" i="2"/>
  <c r="L327" i="6" s="1"/>
  <c r="J1585" i="2"/>
  <c r="M2065" i="6" s="1"/>
  <c r="I1585" i="2"/>
  <c r="L2065" i="6" s="1"/>
  <c r="J1584" i="2"/>
  <c r="M934" i="6" s="1"/>
  <c r="I1584" i="2"/>
  <c r="L934" i="6" s="1"/>
  <c r="J1583" i="2"/>
  <c r="M506" i="6" s="1"/>
  <c r="I1583" i="2"/>
  <c r="L506" i="6" s="1"/>
  <c r="J1582" i="2"/>
  <c r="M402" i="6" s="1"/>
  <c r="I1582" i="2"/>
  <c r="L402" i="6" s="1"/>
  <c r="J1581" i="2"/>
  <c r="M1710" i="6" s="1"/>
  <c r="I1581" i="2"/>
  <c r="L1710" i="6" s="1"/>
  <c r="J1580" i="2"/>
  <c r="M1441" i="6" s="1"/>
  <c r="I1580" i="2"/>
  <c r="L1441" i="6" s="1"/>
  <c r="J1579" i="2"/>
  <c r="M1429" i="6" s="1"/>
  <c r="I1579" i="2"/>
  <c r="L1429" i="6" s="1"/>
  <c r="J1578" i="2"/>
  <c r="M1253" i="6" s="1"/>
  <c r="I1578" i="2"/>
  <c r="L1253" i="6" s="1"/>
  <c r="J1577" i="2"/>
  <c r="M1002" i="6" s="1"/>
  <c r="I1577" i="2"/>
  <c r="L1002" i="6" s="1"/>
  <c r="J1576" i="2"/>
  <c r="M698" i="6" s="1"/>
  <c r="I1576" i="2"/>
  <c r="L698" i="6" s="1"/>
  <c r="J1575" i="2"/>
  <c r="M495" i="6" s="1"/>
  <c r="I1575" i="2"/>
  <c r="L495" i="6" s="1"/>
  <c r="J1574" i="2"/>
  <c r="M1481" i="6" s="1"/>
  <c r="I1574" i="2"/>
  <c r="L1481" i="6" s="1"/>
  <c r="J1573" i="2"/>
  <c r="M827" i="6" s="1"/>
  <c r="I1573" i="2"/>
  <c r="L827" i="6" s="1"/>
  <c r="J1572" i="2"/>
  <c r="M2173" i="6" s="1"/>
  <c r="I1572" i="2"/>
  <c r="L2173" i="6" s="1"/>
  <c r="J1571" i="2"/>
  <c r="M1865" i="6" s="1"/>
  <c r="I1571" i="2"/>
  <c r="L1865" i="6" s="1"/>
  <c r="J1570" i="2"/>
  <c r="M2018" i="6" s="1"/>
  <c r="I1570" i="2"/>
  <c r="L2018" i="6" s="1"/>
  <c r="J1569" i="2"/>
  <c r="M1301" i="6" s="1"/>
  <c r="I1569" i="2"/>
  <c r="L1301" i="6" s="1"/>
  <c r="J1568" i="2"/>
  <c r="M1186" i="6" s="1"/>
  <c r="I1568" i="2"/>
  <c r="L1186" i="6" s="1"/>
  <c r="J1567" i="2"/>
  <c r="M1160" i="6" s="1"/>
  <c r="I1567" i="2"/>
  <c r="L1160" i="6" s="1"/>
  <c r="J1566" i="2"/>
  <c r="M1091" i="6" s="1"/>
  <c r="I1566" i="2"/>
  <c r="L1091" i="6" s="1"/>
  <c r="J1565" i="2"/>
  <c r="M902" i="6" s="1"/>
  <c r="I1565" i="2"/>
  <c r="L902" i="6" s="1"/>
  <c r="J1564" i="2"/>
  <c r="M469" i="6" s="1"/>
  <c r="I1564" i="2"/>
  <c r="L469" i="6" s="1"/>
  <c r="J1563" i="2"/>
  <c r="M1932" i="6" s="1"/>
  <c r="I1563" i="2"/>
  <c r="L1932" i="6" s="1"/>
  <c r="J1562" i="2"/>
  <c r="M1380" i="6" s="1"/>
  <c r="I1562" i="2"/>
  <c r="L1380" i="6" s="1"/>
  <c r="J1561" i="2"/>
  <c r="M274" i="6" s="1"/>
  <c r="I1561" i="2"/>
  <c r="L274" i="6" s="1"/>
  <c r="J1560" i="2"/>
  <c r="M1267" i="6" s="1"/>
  <c r="I1560" i="2"/>
  <c r="L1267" i="6" s="1"/>
  <c r="J1559" i="2"/>
  <c r="M965" i="6" s="1"/>
  <c r="I1559" i="2"/>
  <c r="L965" i="6" s="1"/>
  <c r="J1558" i="2"/>
  <c r="M1150" i="6" s="1"/>
  <c r="I1558" i="2"/>
  <c r="L1150" i="6" s="1"/>
  <c r="J1557" i="2"/>
  <c r="M1826" i="6" s="1"/>
  <c r="I1557" i="2"/>
  <c r="L1826" i="6" s="1"/>
  <c r="J1556" i="2"/>
  <c r="M1783" i="6" s="1"/>
  <c r="I1556" i="2"/>
  <c r="L1783" i="6" s="1"/>
  <c r="J1555" i="2"/>
  <c r="M700" i="6" s="1"/>
  <c r="I1555" i="2"/>
  <c r="L700" i="6" s="1"/>
  <c r="J1554" i="2"/>
  <c r="M399" i="6" s="1"/>
  <c r="I1554" i="2"/>
  <c r="L399" i="6" s="1"/>
  <c r="J1553" i="2"/>
  <c r="M359" i="6" s="1"/>
  <c r="I1553" i="2"/>
  <c r="L359" i="6" s="1"/>
  <c r="J1552" i="2"/>
  <c r="M1008" i="6" s="1"/>
  <c r="I1552" i="2"/>
  <c r="L1008" i="6" s="1"/>
  <c r="J1551" i="2"/>
  <c r="M448" i="6" s="1"/>
  <c r="I1551" i="2"/>
  <c r="L448" i="6" s="1"/>
  <c r="J1550" i="2"/>
  <c r="M1540" i="6" s="1"/>
  <c r="I1550" i="2"/>
  <c r="L1540" i="6" s="1"/>
  <c r="J1549" i="2"/>
  <c r="M1149" i="6" s="1"/>
  <c r="I1549" i="2"/>
  <c r="L1149" i="6" s="1"/>
  <c r="J1548" i="2"/>
  <c r="M2219" i="6" s="1"/>
  <c r="I1548" i="2"/>
  <c r="L2219" i="6" s="1"/>
  <c r="J1547" i="2"/>
  <c r="M1766" i="6" s="1"/>
  <c r="I1547" i="2"/>
  <c r="L1766" i="6" s="1"/>
  <c r="J1546" i="2"/>
  <c r="M384" i="6" s="1"/>
  <c r="I1546" i="2"/>
  <c r="L384" i="6" s="1"/>
  <c r="J1545" i="2"/>
  <c r="M872" i="6" s="1"/>
  <c r="I1545" i="2"/>
  <c r="L872" i="6" s="1"/>
  <c r="J1544" i="2"/>
  <c r="M1878" i="6" s="1"/>
  <c r="I1544" i="2"/>
  <c r="L1878" i="6" s="1"/>
  <c r="J1543" i="2"/>
  <c r="M850" i="6" s="1"/>
  <c r="I1543" i="2"/>
  <c r="L850" i="6" s="1"/>
  <c r="J1542" i="2"/>
  <c r="M1914" i="6" s="1"/>
  <c r="I1542" i="2"/>
  <c r="L1914" i="6" s="1"/>
  <c r="J1541" i="2"/>
  <c r="M916" i="6" s="1"/>
  <c r="I1541" i="2"/>
  <c r="L916" i="6" s="1"/>
  <c r="J1540" i="2"/>
  <c r="M371" i="6" s="1"/>
  <c r="I1540" i="2"/>
  <c r="L371" i="6" s="1"/>
  <c r="J1539" i="2"/>
  <c r="M222" i="6" s="1"/>
  <c r="I1539" i="2"/>
  <c r="L222" i="6" s="1"/>
  <c r="J1538" i="2"/>
  <c r="M2199" i="6" s="1"/>
  <c r="I1538" i="2"/>
  <c r="L2199" i="6" s="1"/>
  <c r="J1537" i="2"/>
  <c r="M580" i="6" s="1"/>
  <c r="I1537" i="2"/>
  <c r="L580" i="6" s="1"/>
  <c r="J1536" i="2"/>
  <c r="M1848" i="6" s="1"/>
  <c r="I1536" i="2"/>
  <c r="L1848" i="6" s="1"/>
  <c r="J1535" i="2"/>
  <c r="M1727" i="6" s="1"/>
  <c r="I1535" i="2"/>
  <c r="L1727" i="6" s="1"/>
  <c r="J1534" i="2"/>
  <c r="M462" i="6" s="1"/>
  <c r="I1534" i="2"/>
  <c r="L462" i="6" s="1"/>
  <c r="J1533" i="2"/>
  <c r="M339" i="6" s="1"/>
  <c r="I1533" i="2"/>
  <c r="L339" i="6" s="1"/>
  <c r="J1532" i="2"/>
  <c r="M1645" i="6" s="1"/>
  <c r="I1532" i="2"/>
  <c r="L1645" i="6" s="1"/>
  <c r="J1531" i="2"/>
  <c r="M329" i="6" s="1"/>
  <c r="I1531" i="2"/>
  <c r="L329" i="6" s="1"/>
  <c r="J1530" i="2"/>
  <c r="M1850" i="6" s="1"/>
  <c r="I1530" i="2"/>
  <c r="L1850" i="6" s="1"/>
  <c r="J1529" i="2"/>
  <c r="M1013" i="6" s="1"/>
  <c r="I1529" i="2"/>
  <c r="L1013" i="6" s="1"/>
  <c r="J1528" i="2"/>
  <c r="M348" i="6" s="1"/>
  <c r="I1528" i="2"/>
  <c r="L348" i="6" s="1"/>
  <c r="J1527" i="2"/>
  <c r="M936" i="6" s="1"/>
  <c r="I1527" i="2"/>
  <c r="L936" i="6" s="1"/>
  <c r="J1526" i="2"/>
  <c r="M368" i="6" s="1"/>
  <c r="I1526" i="2"/>
  <c r="L368" i="6" s="1"/>
  <c r="J1525" i="2"/>
  <c r="M2164" i="6" s="1"/>
  <c r="I1525" i="2"/>
  <c r="L2164" i="6" s="1"/>
  <c r="J1524" i="2"/>
  <c r="M582" i="6" s="1"/>
  <c r="I1524" i="2"/>
  <c r="L582" i="6" s="1"/>
  <c r="J1523" i="2"/>
  <c r="M1119" i="6" s="1"/>
  <c r="I1523" i="2"/>
  <c r="L1119" i="6" s="1"/>
  <c r="J1522" i="2"/>
  <c r="M2124" i="6" s="1"/>
  <c r="I1522" i="2"/>
  <c r="L2124" i="6" s="1"/>
  <c r="J1521" i="2"/>
  <c r="M1879" i="6" s="1"/>
  <c r="I1521" i="2"/>
  <c r="L1879" i="6" s="1"/>
  <c r="J1520" i="2"/>
  <c r="M1805" i="6" s="1"/>
  <c r="I1520" i="2"/>
  <c r="L1805" i="6" s="1"/>
  <c r="J1519" i="2"/>
  <c r="M520" i="6" s="1"/>
  <c r="I1519" i="2"/>
  <c r="L520" i="6" s="1"/>
  <c r="J1518" i="2"/>
  <c r="M397" i="6" s="1"/>
  <c r="I1518" i="2"/>
  <c r="L397" i="6" s="1"/>
  <c r="J1517" i="2"/>
  <c r="M1090" i="6" s="1"/>
  <c r="I1517" i="2"/>
  <c r="L1090" i="6" s="1"/>
  <c r="J1516" i="2"/>
  <c r="M1299" i="6" s="1"/>
  <c r="I1516" i="2"/>
  <c r="L1299" i="6" s="1"/>
  <c r="J1515" i="2"/>
  <c r="M1841" i="6" s="1"/>
  <c r="I1515" i="2"/>
  <c r="L1841" i="6" s="1"/>
  <c r="J1514" i="2"/>
  <c r="M1278" i="6" s="1"/>
  <c r="I1514" i="2"/>
  <c r="L1278" i="6" s="1"/>
  <c r="J1513" i="2"/>
  <c r="M887" i="6" s="1"/>
  <c r="I1513" i="2"/>
  <c r="L887" i="6" s="1"/>
  <c r="J1512" i="2"/>
  <c r="M2035" i="6" s="1"/>
  <c r="I1512" i="2"/>
  <c r="L2035" i="6" s="1"/>
  <c r="J1511" i="2"/>
  <c r="M1014" i="6" s="1"/>
  <c r="I1511" i="2"/>
  <c r="L1014" i="6" s="1"/>
  <c r="J1510" i="2"/>
  <c r="M1822" i="6" s="1"/>
  <c r="I1510" i="2"/>
  <c r="L1822" i="6" s="1"/>
  <c r="J1509" i="2"/>
  <c r="M1549" i="6" s="1"/>
  <c r="I1509" i="2"/>
  <c r="L1549" i="6" s="1"/>
  <c r="J1508" i="2"/>
  <c r="M1195" i="6" s="1"/>
  <c r="I1508" i="2"/>
  <c r="L1195" i="6" s="1"/>
  <c r="J1507" i="2"/>
  <c r="M447" i="6" s="1"/>
  <c r="I1507" i="2"/>
  <c r="L447" i="6" s="1"/>
  <c r="J1506" i="2"/>
  <c r="M544" i="6" s="1"/>
  <c r="I1506" i="2"/>
  <c r="L544" i="6" s="1"/>
  <c r="J1505" i="2"/>
  <c r="M1111" i="6" s="1"/>
  <c r="I1505" i="2"/>
  <c r="L1111" i="6" s="1"/>
  <c r="J1504" i="2"/>
  <c r="M607" i="6" s="1"/>
  <c r="I1504" i="2"/>
  <c r="L607" i="6" s="1"/>
  <c r="J1503" i="2"/>
  <c r="M1419" i="6" s="1"/>
  <c r="I1503" i="2"/>
  <c r="L1419" i="6" s="1"/>
  <c r="J1502" i="2"/>
  <c r="M2136" i="6" s="1"/>
  <c r="I1502" i="2"/>
  <c r="L2136" i="6" s="1"/>
  <c r="J1501" i="2"/>
  <c r="M2042" i="6" s="1"/>
  <c r="I1501" i="2"/>
  <c r="L2042" i="6" s="1"/>
  <c r="J1500" i="2"/>
  <c r="M1274" i="6" s="1"/>
  <c r="I1500" i="2"/>
  <c r="L1274" i="6" s="1"/>
  <c r="J1499" i="2"/>
  <c r="M1194" i="6" s="1"/>
  <c r="I1499" i="2"/>
  <c r="L1194" i="6" s="1"/>
  <c r="J1498" i="2"/>
  <c r="M576" i="6" s="1"/>
  <c r="I1498" i="2"/>
  <c r="L576" i="6" s="1"/>
  <c r="J1497" i="2"/>
  <c r="M427" i="6" s="1"/>
  <c r="I1497" i="2"/>
  <c r="L427" i="6" s="1"/>
  <c r="J1496" i="2"/>
  <c r="M404" i="6" s="1"/>
  <c r="I1496" i="2"/>
  <c r="L404" i="6" s="1"/>
  <c r="J1495" i="2"/>
  <c r="M2010" i="6" s="1"/>
  <c r="I1495" i="2"/>
  <c r="L2010" i="6" s="1"/>
  <c r="J1494" i="2"/>
  <c r="M1559" i="6" s="1"/>
  <c r="I1494" i="2"/>
  <c r="L1559" i="6" s="1"/>
  <c r="J1493" i="2"/>
  <c r="M1387" i="6" s="1"/>
  <c r="I1493" i="2"/>
  <c r="L1387" i="6" s="1"/>
  <c r="J1492" i="2"/>
  <c r="M1729" i="6" s="1"/>
  <c r="I1492" i="2"/>
  <c r="L1729" i="6" s="1"/>
  <c r="J1491" i="2"/>
  <c r="M1176" i="6" s="1"/>
  <c r="I1491" i="2"/>
  <c r="L1176" i="6" s="1"/>
  <c r="J1490" i="2"/>
  <c r="M1764" i="6" s="1"/>
  <c r="I1490" i="2"/>
  <c r="L1764" i="6" s="1"/>
  <c r="J1489" i="2"/>
  <c r="M1404" i="6" s="1"/>
  <c r="I1489" i="2"/>
  <c r="L1404" i="6" s="1"/>
  <c r="J1488" i="2"/>
  <c r="M1273" i="6" s="1"/>
  <c r="I1488" i="2"/>
  <c r="L1273" i="6" s="1"/>
  <c r="J1487" i="2"/>
  <c r="M1187" i="6" s="1"/>
  <c r="I1487" i="2"/>
  <c r="L1187" i="6" s="1"/>
  <c r="J1486" i="2"/>
  <c r="M884" i="6" s="1"/>
  <c r="I1486" i="2"/>
  <c r="L884" i="6" s="1"/>
  <c r="J1485" i="2"/>
  <c r="M870" i="6" s="1"/>
  <c r="I1485" i="2"/>
  <c r="L870" i="6" s="1"/>
  <c r="J1484" i="2"/>
  <c r="M493" i="6" s="1"/>
  <c r="I1484" i="2"/>
  <c r="L493" i="6" s="1"/>
  <c r="J1483" i="2"/>
  <c r="M1388" i="6" s="1"/>
  <c r="I1483" i="2"/>
  <c r="L1388" i="6" s="1"/>
  <c r="J1482" i="2"/>
  <c r="M2074" i="6" s="1"/>
  <c r="I1482" i="2"/>
  <c r="L2074" i="6" s="1"/>
  <c r="J1481" i="2"/>
  <c r="M1525" i="6" s="1"/>
  <c r="I1481" i="2"/>
  <c r="L1525" i="6" s="1"/>
  <c r="J1480" i="2"/>
  <c r="M786" i="6" s="1"/>
  <c r="I1480" i="2"/>
  <c r="L786" i="6" s="1"/>
  <c r="J1479" i="2"/>
  <c r="M729" i="6" s="1"/>
  <c r="I1479" i="2"/>
  <c r="L729" i="6" s="1"/>
  <c r="J1478" i="2"/>
  <c r="M2263" i="6" s="1"/>
  <c r="I1478" i="2"/>
  <c r="L2263" i="6" s="1"/>
  <c r="J1477" i="2"/>
  <c r="M1711" i="6" s="1"/>
  <c r="I1477" i="2"/>
  <c r="L1711" i="6" s="1"/>
  <c r="J1476" i="2"/>
  <c r="M524" i="6" s="1"/>
  <c r="I1476" i="2"/>
  <c r="L524" i="6" s="1"/>
  <c r="J1475" i="2"/>
  <c r="M424" i="6" s="1"/>
  <c r="I1475" i="2"/>
  <c r="L424" i="6" s="1"/>
  <c r="J1474" i="2"/>
  <c r="M422" i="6" s="1"/>
  <c r="I1474" i="2"/>
  <c r="L422" i="6" s="1"/>
  <c r="J1473" i="2"/>
  <c r="M1804" i="6" s="1"/>
  <c r="I1473" i="2"/>
  <c r="L1804" i="6" s="1"/>
  <c r="J1472" i="2"/>
  <c r="M1876" i="6" s="1"/>
  <c r="I1472" i="2"/>
  <c r="L1876" i="6" s="1"/>
  <c r="J1471" i="2"/>
  <c r="M1761" i="6" s="1"/>
  <c r="I1471" i="2"/>
  <c r="L1761" i="6" s="1"/>
  <c r="J1470" i="2"/>
  <c r="M1428" i="6" s="1"/>
  <c r="I1470" i="2"/>
  <c r="L1428" i="6" s="1"/>
  <c r="J1469" i="2"/>
  <c r="M1064" i="6" s="1"/>
  <c r="I1469" i="2"/>
  <c r="L1064" i="6" s="1"/>
  <c r="J1468" i="2"/>
  <c r="M991" i="6" s="1"/>
  <c r="I1468" i="2"/>
  <c r="L991" i="6" s="1"/>
  <c r="J1467" i="2"/>
  <c r="M423" i="6" s="1"/>
  <c r="I1467" i="2"/>
  <c r="L423" i="6" s="1"/>
  <c r="J1466" i="2"/>
  <c r="M355" i="6" s="1"/>
  <c r="I1466" i="2"/>
  <c r="L355" i="6" s="1"/>
  <c r="J1465" i="2"/>
  <c r="M1962" i="6" s="1"/>
  <c r="I1465" i="2"/>
  <c r="L1962" i="6" s="1"/>
  <c r="J1464" i="2"/>
  <c r="M1568" i="6" s="1"/>
  <c r="I1464" i="2"/>
  <c r="L1568" i="6" s="1"/>
  <c r="J1463" i="2"/>
  <c r="M605" i="6" s="1"/>
  <c r="I1463" i="2"/>
  <c r="L605" i="6" s="1"/>
  <c r="J1462" i="2"/>
  <c r="M2083" i="6" s="1"/>
  <c r="I1462" i="2"/>
  <c r="L2083" i="6" s="1"/>
  <c r="J1461" i="2"/>
  <c r="M1855" i="6" s="1"/>
  <c r="I1461" i="2"/>
  <c r="L1855" i="6" s="1"/>
  <c r="J1460" i="2"/>
  <c r="M1326" i="6" s="1"/>
  <c r="I1460" i="2"/>
  <c r="L1326" i="6" s="1"/>
  <c r="J1459" i="2"/>
  <c r="M725" i="6" s="1"/>
  <c r="I1459" i="2"/>
  <c r="L725" i="6" s="1"/>
  <c r="J1458" i="2"/>
  <c r="M2139" i="6" s="1"/>
  <c r="I1458" i="2"/>
  <c r="L2139" i="6" s="1"/>
  <c r="J1457" i="2"/>
  <c r="M1697" i="6" s="1"/>
  <c r="I1457" i="2"/>
  <c r="L1697" i="6" s="1"/>
  <c r="J1456" i="2"/>
  <c r="M1451" i="6" s="1"/>
  <c r="I1456" i="2"/>
  <c r="L1451" i="6" s="1"/>
  <c r="J1455" i="2"/>
  <c r="M1354" i="6" s="1"/>
  <c r="I1455" i="2"/>
  <c r="L1354" i="6" s="1"/>
  <c r="J1454" i="2"/>
  <c r="M1129" i="6" s="1"/>
  <c r="I1454" i="2"/>
  <c r="L1129" i="6" s="1"/>
  <c r="J1453" i="2"/>
  <c r="M336" i="6" s="1"/>
  <c r="I1453" i="2"/>
  <c r="L336" i="6" s="1"/>
  <c r="J1452" i="2"/>
  <c r="M985" i="6" s="1"/>
  <c r="I1452" i="2"/>
  <c r="L985" i="6" s="1"/>
  <c r="J1451" i="2"/>
  <c r="M400" i="6" s="1"/>
  <c r="I1451" i="2"/>
  <c r="L400" i="6" s="1"/>
  <c r="J1450" i="2"/>
  <c r="M156" i="6" s="1"/>
  <c r="I1450" i="2"/>
  <c r="L156" i="6" s="1"/>
  <c r="J1449" i="2"/>
  <c r="M405" i="6" s="1"/>
  <c r="I1449" i="2"/>
  <c r="L405" i="6" s="1"/>
  <c r="J1448" i="2"/>
  <c r="M1295" i="6" s="1"/>
  <c r="I1448" i="2"/>
  <c r="L1295" i="6" s="1"/>
  <c r="J1447" i="2"/>
  <c r="M724" i="6" s="1"/>
  <c r="I1447" i="2"/>
  <c r="L724" i="6" s="1"/>
  <c r="J1446" i="2"/>
  <c r="M501" i="6" s="1"/>
  <c r="I1446" i="2"/>
  <c r="L501" i="6" s="1"/>
  <c r="J1445" i="2"/>
  <c r="M445" i="6" s="1"/>
  <c r="I1445" i="2"/>
  <c r="L445" i="6" s="1"/>
  <c r="J1444" i="2"/>
  <c r="M2203" i="6" s="1"/>
  <c r="I1444" i="2"/>
  <c r="L2203" i="6" s="1"/>
  <c r="J1443" i="2"/>
  <c r="M1846" i="6" s="1"/>
  <c r="I1443" i="2"/>
  <c r="L1846" i="6" s="1"/>
  <c r="J1442" i="2"/>
  <c r="M1564" i="6" s="1"/>
  <c r="I1442" i="2"/>
  <c r="L1564" i="6" s="1"/>
  <c r="J1441" i="2"/>
  <c r="M1476" i="6" s="1"/>
  <c r="I1441" i="2"/>
  <c r="L1476" i="6" s="1"/>
  <c r="J1440" i="2"/>
  <c r="M496" i="6" s="1"/>
  <c r="I1440" i="2"/>
  <c r="L496" i="6" s="1"/>
  <c r="J1439" i="2"/>
  <c r="M587" i="6" s="1"/>
  <c r="I1439" i="2"/>
  <c r="L587" i="6" s="1"/>
  <c r="J1438" i="2"/>
  <c r="M1367" i="6" s="1"/>
  <c r="I1438" i="2"/>
  <c r="L1367" i="6" s="1"/>
  <c r="J1437" i="2"/>
  <c r="M2153" i="6" s="1"/>
  <c r="I1437" i="2"/>
  <c r="L2153" i="6" s="1"/>
  <c r="J1436" i="2"/>
  <c r="M1885" i="6" s="1"/>
  <c r="I1436" i="2"/>
  <c r="L1885" i="6" s="1"/>
  <c r="J1435" i="2"/>
  <c r="M1024" i="6" s="1"/>
  <c r="I1435" i="2"/>
  <c r="L1024" i="6" s="1"/>
  <c r="J1434" i="2"/>
  <c r="M529" i="6" s="1"/>
  <c r="I1434" i="2"/>
  <c r="L529" i="6" s="1"/>
  <c r="J1433" i="2"/>
  <c r="M2034" i="6" s="1"/>
  <c r="I1433" i="2"/>
  <c r="L2034" i="6" s="1"/>
  <c r="J1432" i="2"/>
  <c r="M951" i="6" s="1"/>
  <c r="I1432" i="2"/>
  <c r="L951" i="6" s="1"/>
  <c r="J1431" i="2"/>
  <c r="M519" i="6" s="1"/>
  <c r="I1431" i="2"/>
  <c r="L519" i="6" s="1"/>
  <c r="J1430" i="2"/>
  <c r="M2172" i="6" s="1"/>
  <c r="I1430" i="2"/>
  <c r="L2172" i="6" s="1"/>
  <c r="J1429" i="2"/>
  <c r="M1473" i="6" s="1"/>
  <c r="I1429" i="2"/>
  <c r="L1473" i="6" s="1"/>
  <c r="J1428" i="2"/>
  <c r="M792" i="6" s="1"/>
  <c r="I1428" i="2"/>
  <c r="L792" i="6" s="1"/>
  <c r="J1427" i="2"/>
  <c r="M437" i="6" s="1"/>
  <c r="I1427" i="2"/>
  <c r="L437" i="6" s="1"/>
  <c r="J1426" i="2"/>
  <c r="M1632" i="6" s="1"/>
  <c r="I1426" i="2"/>
  <c r="L1632" i="6" s="1"/>
  <c r="J1425" i="2"/>
  <c r="M1607" i="6" s="1"/>
  <c r="I1425" i="2"/>
  <c r="L1607" i="6" s="1"/>
  <c r="J1424" i="2"/>
  <c r="M564" i="6" s="1"/>
  <c r="I1424" i="2"/>
  <c r="L564" i="6" s="1"/>
  <c r="J1423" i="2"/>
  <c r="M492" i="6" s="1"/>
  <c r="I1423" i="2"/>
  <c r="L492" i="6" s="1"/>
  <c r="J1422" i="2"/>
  <c r="M480" i="6" s="1"/>
  <c r="I1422" i="2"/>
  <c r="L480" i="6" s="1"/>
  <c r="J1421" i="2"/>
  <c r="M2123" i="6" s="1"/>
  <c r="I1421" i="2"/>
  <c r="L2123" i="6" s="1"/>
  <c r="J1420" i="2"/>
  <c r="M1520" i="6" s="1"/>
  <c r="I1420" i="2"/>
  <c r="L1520" i="6" s="1"/>
  <c r="J1419" i="2"/>
  <c r="M1325" i="6" s="1"/>
  <c r="I1419" i="2"/>
  <c r="L1325" i="6" s="1"/>
  <c r="J1418" i="2"/>
  <c r="M2068" i="6" s="1"/>
  <c r="I1418" i="2"/>
  <c r="L2068" i="6" s="1"/>
  <c r="J1417" i="2"/>
  <c r="M1192" i="6" s="1"/>
  <c r="I1417" i="2"/>
  <c r="L1192" i="6" s="1"/>
  <c r="J1416" i="2"/>
  <c r="M1030" i="6" s="1"/>
  <c r="I1416" i="2"/>
  <c r="L1030" i="6" s="1"/>
  <c r="J1415" i="2"/>
  <c r="M935" i="6" s="1"/>
  <c r="I1415" i="2"/>
  <c r="L935" i="6" s="1"/>
  <c r="J1414" i="2"/>
  <c r="M2058" i="6" s="1"/>
  <c r="I1414" i="2"/>
  <c r="L2058" i="6" s="1"/>
  <c r="J1413" i="2"/>
  <c r="M2032" i="6" s="1"/>
  <c r="I1413" i="2"/>
  <c r="L2032" i="6" s="1"/>
  <c r="J1412" i="2"/>
  <c r="M1012" i="6" s="1"/>
  <c r="I1412" i="2"/>
  <c r="L1012" i="6" s="1"/>
  <c r="J1411" i="2"/>
  <c r="M468" i="6" s="1"/>
  <c r="I1411" i="2"/>
  <c r="L468" i="6" s="1"/>
  <c r="J1410" i="2"/>
  <c r="M452" i="6" s="1"/>
  <c r="I1410" i="2"/>
  <c r="L452" i="6" s="1"/>
  <c r="J1409" i="2"/>
  <c r="M1351" i="6" s="1"/>
  <c r="I1409" i="2"/>
  <c r="L1351" i="6" s="1"/>
  <c r="J1408" i="2"/>
  <c r="M1051" i="6" s="1"/>
  <c r="I1408" i="2"/>
  <c r="L1051" i="6" s="1"/>
  <c r="J1407" i="2"/>
  <c r="M265" i="6" s="1"/>
  <c r="I1407" i="2"/>
  <c r="L265" i="6" s="1"/>
  <c r="J1406" i="2"/>
  <c r="M802" i="6" s="1"/>
  <c r="I1406" i="2"/>
  <c r="L802" i="6" s="1"/>
  <c r="J1405" i="2"/>
  <c r="M2116" i="6" s="1"/>
  <c r="I1405" i="2"/>
  <c r="L2116" i="6" s="1"/>
  <c r="J1404" i="2"/>
  <c r="M1086" i="6" s="1"/>
  <c r="I1404" i="2"/>
  <c r="L1086" i="6" s="1"/>
  <c r="J1403" i="2"/>
  <c r="M886" i="6" s="1"/>
  <c r="I1403" i="2"/>
  <c r="L886" i="6" s="1"/>
  <c r="J1402" i="2"/>
  <c r="M413" i="6" s="1"/>
  <c r="I1402" i="2"/>
  <c r="L413" i="6" s="1"/>
  <c r="J1401" i="2"/>
  <c r="M830" i="6" s="1"/>
  <c r="I1401" i="2"/>
  <c r="L830" i="6" s="1"/>
  <c r="J1400" i="2"/>
  <c r="M1219" i="6" s="1"/>
  <c r="I1400" i="2"/>
  <c r="L1219" i="6" s="1"/>
  <c r="J1399" i="2"/>
  <c r="M1799" i="6" s="1"/>
  <c r="I1399" i="2"/>
  <c r="L1799" i="6" s="1"/>
  <c r="J1398" i="2"/>
  <c r="M1694" i="6" s="1"/>
  <c r="I1398" i="2"/>
  <c r="L1694" i="6" s="1"/>
  <c r="J1397" i="2"/>
  <c r="M581" i="6" s="1"/>
  <c r="I1397" i="2"/>
  <c r="L581" i="6" s="1"/>
  <c r="J1396" i="2"/>
  <c r="M476" i="6" s="1"/>
  <c r="I1396" i="2"/>
  <c r="L476" i="6" s="1"/>
  <c r="J1395" i="2"/>
  <c r="M2063" i="6" s="1"/>
  <c r="I1395" i="2"/>
  <c r="L2063" i="6" s="1"/>
  <c r="J1394" i="2"/>
  <c r="M1471" i="6" s="1"/>
  <c r="I1394" i="2"/>
  <c r="L1471" i="6" s="1"/>
  <c r="J1393" i="2"/>
  <c r="M996" i="6" s="1"/>
  <c r="I1393" i="2"/>
  <c r="L996" i="6" s="1"/>
  <c r="J1392" i="2"/>
  <c r="M946" i="6" s="1"/>
  <c r="I1392" i="2"/>
  <c r="L946" i="6" s="1"/>
  <c r="J1391" i="2"/>
  <c r="M742" i="6" s="1"/>
  <c r="I1391" i="2"/>
  <c r="L742" i="6" s="1"/>
  <c r="J1390" i="2"/>
  <c r="M570" i="6" s="1"/>
  <c r="I1390" i="2"/>
  <c r="L570" i="6" s="1"/>
  <c r="J1389" i="2"/>
  <c r="M548" i="6" s="1"/>
  <c r="I1389" i="2"/>
  <c r="L548" i="6" s="1"/>
  <c r="J1388" i="2"/>
  <c r="M350" i="6" s="1"/>
  <c r="I1388" i="2"/>
  <c r="L350" i="6" s="1"/>
  <c r="J1387" i="2"/>
  <c r="M277" i="6" s="1"/>
  <c r="I1387" i="2"/>
  <c r="L277" i="6" s="1"/>
  <c r="J1386" i="2"/>
  <c r="M279" i="6" s="1"/>
  <c r="I1386" i="2"/>
  <c r="L279" i="6" s="1"/>
  <c r="J1385" i="2"/>
  <c r="M507" i="6" s="1"/>
  <c r="I1385" i="2"/>
  <c r="L507" i="6" s="1"/>
  <c r="J1384" i="2"/>
  <c r="M2166" i="6" s="1"/>
  <c r="I1384" i="2"/>
  <c r="L2166" i="6" s="1"/>
  <c r="J1383" i="2"/>
  <c r="M2095" i="6" s="1"/>
  <c r="I1383" i="2"/>
  <c r="L2095" i="6" s="1"/>
  <c r="J1382" i="2"/>
  <c r="M1833" i="6" s="1"/>
  <c r="I1382" i="2"/>
  <c r="L1833" i="6" s="1"/>
  <c r="J1381" i="2"/>
  <c r="M1534" i="6" s="1"/>
  <c r="I1381" i="2"/>
  <c r="L1534" i="6" s="1"/>
  <c r="J1380" i="2"/>
  <c r="M307" i="6" s="1"/>
  <c r="I1380" i="2"/>
  <c r="L307" i="6" s="1"/>
  <c r="J1379" i="2"/>
  <c r="M2017" i="6" s="1"/>
  <c r="I1379" i="2"/>
  <c r="L2017" i="6" s="1"/>
  <c r="J1378" i="2"/>
  <c r="M540" i="6" s="1"/>
  <c r="I1378" i="2"/>
  <c r="L540" i="6" s="1"/>
  <c r="J1377" i="2"/>
  <c r="M2188" i="6" s="1"/>
  <c r="I1377" i="2"/>
  <c r="L2188" i="6" s="1"/>
  <c r="J1376" i="2"/>
  <c r="M1965" i="6" s="1"/>
  <c r="I1376" i="2"/>
  <c r="L1965" i="6" s="1"/>
  <c r="J1375" i="2"/>
  <c r="M1515" i="6" s="1"/>
  <c r="I1375" i="2"/>
  <c r="L1515" i="6" s="1"/>
  <c r="J1374" i="2"/>
  <c r="M541" i="6" s="1"/>
  <c r="I1374" i="2"/>
  <c r="L541" i="6" s="1"/>
  <c r="J1373" i="2"/>
  <c r="M223" i="6" s="1"/>
  <c r="I1373" i="2"/>
  <c r="L223" i="6" s="1"/>
  <c r="J1372" i="2"/>
  <c r="M1412" i="6" s="1"/>
  <c r="I1372" i="2"/>
  <c r="L1412" i="6" s="1"/>
  <c r="J1371" i="2"/>
  <c r="M1755" i="6" s="1"/>
  <c r="I1371" i="2"/>
  <c r="L1755" i="6" s="1"/>
  <c r="J1370" i="2"/>
  <c r="M1997" i="6" s="1"/>
  <c r="I1370" i="2"/>
  <c r="L1997" i="6" s="1"/>
  <c r="J1369" i="2"/>
  <c r="M1874" i="6" s="1"/>
  <c r="I1369" i="2"/>
  <c r="L1874" i="6" s="1"/>
  <c r="J1368" i="2"/>
  <c r="M1552" i="6" s="1"/>
  <c r="I1368" i="2"/>
  <c r="L1552" i="6" s="1"/>
  <c r="J1367" i="2"/>
  <c r="M944" i="6" s="1"/>
  <c r="I1367" i="2"/>
  <c r="L944" i="6" s="1"/>
  <c r="J1366" i="2"/>
  <c r="M937" i="6" s="1"/>
  <c r="I1366" i="2"/>
  <c r="L937" i="6" s="1"/>
  <c r="J1365" i="2"/>
  <c r="M318" i="6" s="1"/>
  <c r="I1365" i="2"/>
  <c r="L318" i="6" s="1"/>
  <c r="J1364" i="2"/>
  <c r="M1815" i="6" s="1"/>
  <c r="I1364" i="2"/>
  <c r="L1815" i="6" s="1"/>
  <c r="J1363" i="2"/>
  <c r="M1294" i="6" s="1"/>
  <c r="I1363" i="2"/>
  <c r="L1294" i="6" s="1"/>
  <c r="J1362" i="2"/>
  <c r="M1000" i="6" s="1"/>
  <c r="I1362" i="2"/>
  <c r="L1000" i="6" s="1"/>
  <c r="J1361" i="2"/>
  <c r="M1171" i="6" s="1"/>
  <c r="I1361" i="2"/>
  <c r="L1171" i="6" s="1"/>
  <c r="J1360" i="2"/>
  <c r="M1350" i="6" s="1"/>
  <c r="I1360" i="2"/>
  <c r="L1350" i="6" s="1"/>
  <c r="J1359" i="2"/>
  <c r="M1104" i="6" s="1"/>
  <c r="I1359" i="2"/>
  <c r="L1104" i="6" s="1"/>
  <c r="J1358" i="2"/>
  <c r="M481" i="6" s="1"/>
  <c r="I1358" i="2"/>
  <c r="L481" i="6" s="1"/>
  <c r="J1357" i="2"/>
  <c r="M2261" i="6" s="1"/>
  <c r="I1357" i="2"/>
  <c r="L2261" i="6" s="1"/>
  <c r="J1356" i="2"/>
  <c r="M1353" i="6" s="1"/>
  <c r="I1356" i="2"/>
  <c r="L1353" i="6" s="1"/>
  <c r="J1355" i="2"/>
  <c r="M1266" i="6" s="1"/>
  <c r="I1355" i="2"/>
  <c r="L1266" i="6" s="1"/>
  <c r="J1354" i="2"/>
  <c r="M966" i="6" s="1"/>
  <c r="I1354" i="2"/>
  <c r="L966" i="6" s="1"/>
  <c r="J1353" i="2"/>
  <c r="M784" i="6" s="1"/>
  <c r="I1353" i="2"/>
  <c r="L784" i="6" s="1"/>
  <c r="J1352" i="2"/>
  <c r="M1228" i="6" s="1"/>
  <c r="I1352" i="2"/>
  <c r="L1228" i="6" s="1"/>
  <c r="J1351" i="2"/>
  <c r="M297" i="6" s="1"/>
  <c r="I1351" i="2"/>
  <c r="L297" i="6" s="1"/>
  <c r="J1350" i="2"/>
  <c r="M1077" i="6" s="1"/>
  <c r="I1350" i="2"/>
  <c r="L1077" i="6" s="1"/>
  <c r="J1349" i="2"/>
  <c r="M325" i="6" s="1"/>
  <c r="I1349" i="2"/>
  <c r="L325" i="6" s="1"/>
  <c r="J1348" i="2"/>
  <c r="M2086" i="6" s="1"/>
  <c r="I1348" i="2"/>
  <c r="L2086" i="6" s="1"/>
  <c r="J1347" i="2"/>
  <c r="M1980" i="6" s="1"/>
  <c r="I1347" i="2"/>
  <c r="L1980" i="6" s="1"/>
  <c r="J1346" i="2"/>
  <c r="M943" i="6" s="1"/>
  <c r="I1346" i="2"/>
  <c r="L943" i="6" s="1"/>
  <c r="J1345" i="2"/>
  <c r="M895" i="6" s="1"/>
  <c r="I1345" i="2"/>
  <c r="L895" i="6" s="1"/>
  <c r="J1344" i="2"/>
  <c r="M699" i="6" s="1"/>
  <c r="I1344" i="2"/>
  <c r="L699" i="6" s="1"/>
  <c r="J1343" i="2"/>
  <c r="M1593" i="6" s="1"/>
  <c r="I1343" i="2"/>
  <c r="L1593" i="6" s="1"/>
  <c r="J1342" i="2"/>
  <c r="M1084" i="6" s="1"/>
  <c r="I1342" i="2"/>
  <c r="L1084" i="6" s="1"/>
  <c r="J1341" i="2"/>
  <c r="M822" i="6" s="1"/>
  <c r="I1341" i="2"/>
  <c r="L822" i="6" s="1"/>
  <c r="J1340" i="2"/>
  <c r="M2122" i="6" s="1"/>
  <c r="I1340" i="2"/>
  <c r="L2122" i="6" s="1"/>
  <c r="J1339" i="2"/>
  <c r="M2104" i="6" s="1"/>
  <c r="I1339" i="2"/>
  <c r="L2104" i="6" s="1"/>
  <c r="J1338" i="2"/>
  <c r="M1920" i="6" s="1"/>
  <c r="I1338" i="2"/>
  <c r="L1920" i="6" s="1"/>
  <c r="J1337" i="2"/>
  <c r="M1866" i="6" s="1"/>
  <c r="I1337" i="2"/>
  <c r="L1866" i="6" s="1"/>
  <c r="J1336" i="2"/>
  <c r="M1524" i="6" s="1"/>
  <c r="I1336" i="2"/>
  <c r="L1524" i="6" s="1"/>
  <c r="J1335" i="2"/>
  <c r="M1218" i="6" s="1"/>
  <c r="I1335" i="2"/>
  <c r="L1218" i="6" s="1"/>
  <c r="J1334" i="2"/>
  <c r="M1142" i="6" s="1"/>
  <c r="I1334" i="2"/>
  <c r="L1142" i="6" s="1"/>
  <c r="J1333" i="2"/>
  <c r="M898" i="6" s="1"/>
  <c r="I1333" i="2"/>
  <c r="L898" i="6" s="1"/>
  <c r="J1332" i="2"/>
  <c r="M560" i="6" s="1"/>
  <c r="I1332" i="2"/>
  <c r="L560" i="6" s="1"/>
  <c r="J1331" i="2"/>
  <c r="M2179" i="6" s="1"/>
  <c r="I1331" i="2"/>
  <c r="L2179" i="6" s="1"/>
  <c r="J1330" i="2"/>
  <c r="M1652" i="6" s="1"/>
  <c r="I1330" i="2"/>
  <c r="L1652" i="6" s="1"/>
  <c r="J1329" i="2"/>
  <c r="M1319" i="6" s="1"/>
  <c r="I1329" i="2"/>
  <c r="L1319" i="6" s="1"/>
  <c r="J1328" i="2"/>
  <c r="M1257" i="6" s="1"/>
  <c r="I1328" i="2"/>
  <c r="L1257" i="6" s="1"/>
  <c r="J1327" i="2"/>
  <c r="M891" i="6" s="1"/>
  <c r="I1327" i="2"/>
  <c r="L891" i="6" s="1"/>
  <c r="J1326" i="2"/>
  <c r="M1905" i="6" s="1"/>
  <c r="I1326" i="2"/>
  <c r="L1905" i="6" s="1"/>
  <c r="J1325" i="2"/>
  <c r="M1643" i="6" s="1"/>
  <c r="I1325" i="2"/>
  <c r="L1643" i="6" s="1"/>
  <c r="J1324" i="2"/>
  <c r="M502" i="6" s="1"/>
  <c r="I1324" i="2"/>
  <c r="L502" i="6" s="1"/>
  <c r="J1323" i="2"/>
  <c r="M2158" i="6" s="1"/>
  <c r="I1323" i="2"/>
  <c r="L2158" i="6" s="1"/>
  <c r="J1322" i="2"/>
  <c r="M2102" i="6" s="1"/>
  <c r="I1322" i="2"/>
  <c r="L2102" i="6" s="1"/>
  <c r="J1321" i="2"/>
  <c r="M1895" i="6" s="1"/>
  <c r="I1321" i="2"/>
  <c r="L1895" i="6" s="1"/>
  <c r="J1320" i="2"/>
  <c r="M1042" i="6" s="1"/>
  <c r="I1320" i="2"/>
  <c r="L1042" i="6" s="1"/>
  <c r="J1319" i="2"/>
  <c r="M381" i="6" s="1"/>
  <c r="I1319" i="2"/>
  <c r="L381" i="6" s="1"/>
  <c r="J1318" i="2"/>
  <c r="M1093" i="6" s="1"/>
  <c r="I1318" i="2"/>
  <c r="L1093" i="6" s="1"/>
  <c r="J1317" i="2"/>
  <c r="M1485" i="6" s="1"/>
  <c r="I1317" i="2"/>
  <c r="L1485" i="6" s="1"/>
  <c r="J1316" i="2"/>
  <c r="M925" i="6" s="1"/>
  <c r="I1316" i="2"/>
  <c r="L925" i="6" s="1"/>
  <c r="J1315" i="2"/>
  <c r="M874" i="6" s="1"/>
  <c r="I1315" i="2"/>
  <c r="L874" i="6" s="1"/>
  <c r="J1314" i="2"/>
  <c r="M1458" i="6" s="1"/>
  <c r="I1314" i="2"/>
  <c r="L1458" i="6" s="1"/>
  <c r="J1313" i="2"/>
  <c r="M1175" i="6" s="1"/>
  <c r="I1313" i="2"/>
  <c r="L1175" i="6" s="1"/>
  <c r="J1312" i="2"/>
  <c r="M214" i="6" s="1"/>
  <c r="I1312" i="2"/>
  <c r="L214" i="6" s="1"/>
  <c r="J1311" i="2"/>
  <c r="M572" i="6" s="1"/>
  <c r="I1311" i="2"/>
  <c r="L572" i="6" s="1"/>
  <c r="J1310" i="2"/>
  <c r="M343" i="6" s="1"/>
  <c r="I1310" i="2"/>
  <c r="L343" i="6" s="1"/>
  <c r="J1309" i="2"/>
  <c r="M1931" i="6" s="1"/>
  <c r="I1309" i="2"/>
  <c r="L1931" i="6" s="1"/>
  <c r="J1308" i="2"/>
  <c r="M1052" i="6" s="1"/>
  <c r="I1308" i="2"/>
  <c r="L1052" i="6" s="1"/>
  <c r="J1307" i="2"/>
  <c r="M2030" i="6" s="1"/>
  <c r="I1307" i="2"/>
  <c r="L2030" i="6" s="1"/>
  <c r="J1306" i="2"/>
  <c r="M543" i="6" s="1"/>
  <c r="I1306" i="2"/>
  <c r="L543" i="6" s="1"/>
  <c r="J1305" i="2"/>
  <c r="M1445" i="6" s="1"/>
  <c r="I1305" i="2"/>
  <c r="L1445" i="6" s="1"/>
  <c r="J1304" i="2"/>
  <c r="M1461" i="6" s="1"/>
  <c r="I1304" i="2"/>
  <c r="L1461" i="6" s="1"/>
  <c r="J1303" i="2"/>
  <c r="M1080" i="6" s="1"/>
  <c r="I1303" i="2"/>
  <c r="L1080" i="6" s="1"/>
  <c r="J1302" i="2"/>
  <c r="M2133" i="6" s="1"/>
  <c r="I1302" i="2"/>
  <c r="L2133" i="6" s="1"/>
  <c r="J1301" i="2"/>
  <c r="M1862" i="6" s="1"/>
  <c r="I1301" i="2"/>
  <c r="L1862" i="6" s="1"/>
  <c r="J1300" i="2"/>
  <c r="M1849" i="6" s="1"/>
  <c r="I1300" i="2"/>
  <c r="L1849" i="6" s="1"/>
  <c r="J1299" i="2"/>
  <c r="M1612" i="6" s="1"/>
  <c r="I1299" i="2"/>
  <c r="L1612" i="6" s="1"/>
  <c r="J1298" i="2"/>
  <c r="M1563" i="6" s="1"/>
  <c r="I1298" i="2"/>
  <c r="L1563" i="6" s="1"/>
  <c r="J1297" i="2"/>
  <c r="M2150" i="6" s="1"/>
  <c r="I1297" i="2"/>
  <c r="L2150" i="6" s="1"/>
  <c r="J1296" i="2"/>
  <c r="M624" i="6" s="1"/>
  <c r="I1296" i="2"/>
  <c r="L624" i="6" s="1"/>
  <c r="J1295" i="2"/>
  <c r="M2002" i="6" s="1"/>
  <c r="I1295" i="2"/>
  <c r="L2002" i="6" s="1"/>
  <c r="J1294" i="2"/>
  <c r="M1827" i="6" s="1"/>
  <c r="I1294" i="2"/>
  <c r="L1827" i="6" s="1"/>
  <c r="J1293" i="2"/>
  <c r="M1573" i="6" s="1"/>
  <c r="I1293" i="2"/>
  <c r="L1573" i="6" s="1"/>
  <c r="J1292" i="2"/>
  <c r="M2187" i="6" s="1"/>
  <c r="I1292" i="2"/>
  <c r="L2187" i="6" s="1"/>
  <c r="J1291" i="2"/>
  <c r="M1287" i="6" s="1"/>
  <c r="I1291" i="2"/>
  <c r="L1287" i="6" s="1"/>
  <c r="J1290" i="2"/>
  <c r="M1055" i="6" s="1"/>
  <c r="I1290" i="2"/>
  <c r="L1055" i="6" s="1"/>
  <c r="J1289" i="2"/>
  <c r="M1635" i="6" s="1"/>
  <c r="I1289" i="2"/>
  <c r="L1635" i="6" s="1"/>
  <c r="J1288" i="2"/>
  <c r="M1789" i="6" s="1"/>
  <c r="I1288" i="2"/>
  <c r="L1789" i="6" s="1"/>
  <c r="J1287" i="2"/>
  <c r="M2033" i="6" s="1"/>
  <c r="I1287" i="2"/>
  <c r="L2033" i="6" s="1"/>
  <c r="J1286" i="2"/>
  <c r="M1979" i="6" s="1"/>
  <c r="I1286" i="2"/>
  <c r="L1979" i="6" s="1"/>
  <c r="J1285" i="2"/>
  <c r="M1400" i="6" s="1"/>
  <c r="I1285" i="2"/>
  <c r="L1400" i="6" s="1"/>
  <c r="J1284" i="2"/>
  <c r="M1191" i="6" s="1"/>
  <c r="I1284" i="2"/>
  <c r="L1191" i="6" s="1"/>
  <c r="J1283" i="2"/>
  <c r="M1587" i="6" s="1"/>
  <c r="I1283" i="2"/>
  <c r="L1587" i="6" s="1"/>
  <c r="J1282" i="2"/>
  <c r="M808" i="6" s="1"/>
  <c r="I1282" i="2"/>
  <c r="L808" i="6" s="1"/>
  <c r="J1281" i="2"/>
  <c r="M1246" i="6" s="1"/>
  <c r="I1281" i="2"/>
  <c r="L1246" i="6" s="1"/>
  <c r="J1280" i="2"/>
  <c r="M229" i="6" s="1"/>
  <c r="I1280" i="2"/>
  <c r="L229" i="6" s="1"/>
  <c r="J1279" i="2"/>
  <c r="M1908" i="6" s="1"/>
  <c r="I1279" i="2"/>
  <c r="L1908" i="6" s="1"/>
  <c r="J1278" i="2"/>
  <c r="M1828" i="6" s="1"/>
  <c r="I1278" i="2"/>
  <c r="L1828" i="6" s="1"/>
  <c r="J1277" i="2"/>
  <c r="M2162" i="6" s="1"/>
  <c r="I1277" i="2"/>
  <c r="L2162" i="6" s="1"/>
  <c r="J1276" i="2"/>
  <c r="M1654" i="6" s="1"/>
  <c r="I1276" i="2"/>
  <c r="L1654" i="6" s="1"/>
  <c r="J1275" i="2"/>
  <c r="M1417" i="6" s="1"/>
  <c r="I1275" i="2"/>
  <c r="L1417" i="6" s="1"/>
  <c r="J1274" i="2"/>
  <c r="M472" i="6" s="1"/>
  <c r="I1274" i="2"/>
  <c r="L472" i="6" s="1"/>
  <c r="J1273" i="2"/>
  <c r="M1762" i="6" s="1"/>
  <c r="I1273" i="2"/>
  <c r="L1762" i="6" s="1"/>
  <c r="J1272" i="2"/>
  <c r="M1221" i="6" s="1"/>
  <c r="I1272" i="2"/>
  <c r="L1221" i="6" s="1"/>
  <c r="J1271" i="2"/>
  <c r="M834" i="6" s="1"/>
  <c r="I1271" i="2"/>
  <c r="L834" i="6" s="1"/>
  <c r="J1270" i="2"/>
  <c r="M490" i="6" s="1"/>
  <c r="I1270" i="2"/>
  <c r="L490" i="6" s="1"/>
  <c r="J1269" i="2"/>
  <c r="M420" i="6" s="1"/>
  <c r="I1269" i="2"/>
  <c r="L420" i="6" s="1"/>
  <c r="J1268" i="2"/>
  <c r="M2039" i="6" s="1"/>
  <c r="I1268" i="2"/>
  <c r="L2039" i="6" s="1"/>
  <c r="J1267" i="2"/>
  <c r="M1857" i="6" s="1"/>
  <c r="I1267" i="2"/>
  <c r="L1857" i="6" s="1"/>
  <c r="J1266" i="2"/>
  <c r="M1377" i="6" s="1"/>
  <c r="I1266" i="2"/>
  <c r="L1377" i="6" s="1"/>
  <c r="J1265" i="2"/>
  <c r="M919" i="6" s="1"/>
  <c r="I1265" i="2"/>
  <c r="L919" i="6" s="1"/>
  <c r="J1264" i="2"/>
  <c r="M818" i="6" s="1"/>
  <c r="I1264" i="2"/>
  <c r="L818" i="6" s="1"/>
  <c r="J1263" i="2"/>
  <c r="M499" i="6" s="1"/>
  <c r="I1263" i="2"/>
  <c r="L499" i="6" s="1"/>
  <c r="J1262" i="2"/>
  <c r="M190" i="6" s="1"/>
  <c r="I1262" i="2"/>
  <c r="L190" i="6" s="1"/>
  <c r="J1261" i="2"/>
  <c r="M2174" i="6" s="1"/>
  <c r="I1261" i="2"/>
  <c r="L2174" i="6" s="1"/>
  <c r="J1260" i="2"/>
  <c r="M1861" i="6" s="1"/>
  <c r="I1260" i="2"/>
  <c r="L1861" i="6" s="1"/>
  <c r="J1259" i="2"/>
  <c r="M547" i="6" s="1"/>
  <c r="I1259" i="2"/>
  <c r="L547" i="6" s="1"/>
  <c r="J1258" i="2"/>
  <c r="M293" i="6" s="1"/>
  <c r="I1258" i="2"/>
  <c r="L293" i="6" s="1"/>
  <c r="J1257" i="2"/>
  <c r="M2026" i="6" s="1"/>
  <c r="I1257" i="2"/>
  <c r="L2026" i="6" s="1"/>
  <c r="J1256" i="2"/>
  <c r="M1125" i="6" s="1"/>
  <c r="I1256" i="2"/>
  <c r="L1125" i="6" s="1"/>
  <c r="J1255" i="2"/>
  <c r="M204" i="6" s="1"/>
  <c r="I1255" i="2"/>
  <c r="L204" i="6" s="1"/>
  <c r="J1254" i="2"/>
  <c r="M997" i="6" s="1"/>
  <c r="I1254" i="2"/>
  <c r="L997" i="6" s="1"/>
  <c r="J1253" i="2"/>
  <c r="M2178" i="6" s="1"/>
  <c r="I1253" i="2"/>
  <c r="L2178" i="6" s="1"/>
  <c r="J1252" i="2"/>
  <c r="M1744" i="6" s="1"/>
  <c r="I1252" i="2"/>
  <c r="L1744" i="6" s="1"/>
  <c r="J1251" i="2"/>
  <c r="M487" i="6" s="1"/>
  <c r="I1251" i="2"/>
  <c r="L487" i="6" s="1"/>
  <c r="J1250" i="2"/>
  <c r="M409" i="6" s="1"/>
  <c r="I1250" i="2"/>
  <c r="L409" i="6" s="1"/>
  <c r="J1249" i="2"/>
  <c r="M1558" i="6" s="1"/>
  <c r="I1249" i="2"/>
  <c r="L1558" i="6" s="1"/>
  <c r="J1248" i="2"/>
  <c r="M1327" i="6" s="1"/>
  <c r="I1248" i="2"/>
  <c r="L1327" i="6" s="1"/>
  <c r="J1247" i="2"/>
  <c r="M513" i="6" s="1"/>
  <c r="I1247" i="2"/>
  <c r="L513" i="6" s="1"/>
  <c r="J1246" i="2"/>
  <c r="M374" i="6" s="1"/>
  <c r="I1246" i="2"/>
  <c r="L374" i="6" s="1"/>
  <c r="J1245" i="2"/>
  <c r="M1907" i="6" s="1"/>
  <c r="I1245" i="2"/>
  <c r="L1907" i="6" s="1"/>
  <c r="J1244" i="2"/>
  <c r="M1571" i="6" s="1"/>
  <c r="I1244" i="2"/>
  <c r="L1571" i="6" s="1"/>
  <c r="J1243" i="2"/>
  <c r="M1213" i="6" s="1"/>
  <c r="I1243" i="2"/>
  <c r="L1213" i="6" s="1"/>
  <c r="J1242" i="2"/>
  <c r="M1174" i="6" s="1"/>
  <c r="I1242" i="2"/>
  <c r="L1174" i="6" s="1"/>
  <c r="J1241" i="2"/>
  <c r="M995" i="6" s="1"/>
  <c r="I1241" i="2"/>
  <c r="L995" i="6" s="1"/>
  <c r="J1240" i="2"/>
  <c r="M537" i="6" s="1"/>
  <c r="I1240" i="2"/>
  <c r="L537" i="6" s="1"/>
  <c r="J1239" i="2"/>
  <c r="M319" i="6" s="1"/>
  <c r="I1239" i="2"/>
  <c r="L319" i="6" s="1"/>
  <c r="J1238" i="2"/>
  <c r="M1544" i="6" s="1"/>
  <c r="I1238" i="2"/>
  <c r="L1544" i="6" s="1"/>
  <c r="J1237" i="2"/>
  <c r="M1442" i="6" s="1"/>
  <c r="I1237" i="2"/>
  <c r="L1442" i="6" s="1"/>
  <c r="J1236" i="2"/>
  <c r="M1108" i="6" s="1"/>
  <c r="I1236" i="2"/>
  <c r="L1108" i="6" s="1"/>
  <c r="J1235" i="2"/>
  <c r="M882" i="6" s="1"/>
  <c r="I1235" i="2"/>
  <c r="L882" i="6" s="1"/>
  <c r="J1234" i="2"/>
  <c r="M1978" i="6" s="1"/>
  <c r="I1234" i="2"/>
  <c r="L1978" i="6" s="1"/>
  <c r="J1233" i="2"/>
  <c r="M1904" i="6" s="1"/>
  <c r="I1233" i="2"/>
  <c r="L1904" i="6" s="1"/>
  <c r="J1232" i="2"/>
  <c r="M1781" i="6" s="1"/>
  <c r="I1232" i="2"/>
  <c r="L1781" i="6" s="1"/>
  <c r="J1231" i="2"/>
  <c r="M1695" i="6" s="1"/>
  <c r="I1231" i="2"/>
  <c r="L1695" i="6" s="1"/>
  <c r="J1230" i="2"/>
  <c r="M765" i="6" s="1"/>
  <c r="I1230" i="2"/>
  <c r="L765" i="6" s="1"/>
  <c r="J1229" i="2"/>
  <c r="M306" i="6" s="1"/>
  <c r="I1229" i="2"/>
  <c r="L306" i="6" s="1"/>
  <c r="J1228" i="2"/>
  <c r="M2037" i="6" s="1"/>
  <c r="I1228" i="2"/>
  <c r="L2037" i="6" s="1"/>
  <c r="J1227" i="2"/>
  <c r="M1238" i="6" s="1"/>
  <c r="I1227" i="2"/>
  <c r="L1238" i="6" s="1"/>
  <c r="J1226" i="2"/>
  <c r="M449" i="6" s="1"/>
  <c r="I1226" i="2"/>
  <c r="L449" i="6" s="1"/>
  <c r="J1225" i="2"/>
  <c r="M248" i="6" s="1"/>
  <c r="I1225" i="2"/>
  <c r="L248" i="6" s="1"/>
  <c r="J1224" i="2"/>
  <c r="M2076" i="6" s="1"/>
  <c r="I1224" i="2"/>
  <c r="L2076" i="6" s="1"/>
  <c r="J1223" i="2"/>
  <c r="M1073" i="6" s="1"/>
  <c r="I1223" i="2"/>
  <c r="L1073" i="6" s="1"/>
  <c r="J1222" i="2"/>
  <c r="M2029" i="6" s="1"/>
  <c r="I1222" i="2"/>
  <c r="L2029" i="6" s="1"/>
  <c r="J1221" i="2"/>
  <c r="M961" i="6" s="1"/>
  <c r="I1221" i="2"/>
  <c r="L961" i="6" s="1"/>
  <c r="J1220" i="2"/>
  <c r="M455" i="6" s="1"/>
  <c r="I1220" i="2"/>
  <c r="L455" i="6" s="1"/>
  <c r="J1219" i="2"/>
  <c r="M1726" i="6" s="1"/>
  <c r="I1219" i="2"/>
  <c r="L1726" i="6" s="1"/>
  <c r="J1218" i="2"/>
  <c r="M780" i="6" s="1"/>
  <c r="I1218" i="2"/>
  <c r="L780" i="6" s="1"/>
  <c r="J1217" i="2"/>
  <c r="M426" i="6" s="1"/>
  <c r="I1217" i="2"/>
  <c r="L426" i="6" s="1"/>
  <c r="J1216" i="2"/>
  <c r="M266" i="6" s="1"/>
  <c r="I1216" i="2"/>
  <c r="L266" i="6" s="1"/>
  <c r="J1215" i="2"/>
  <c r="M2186" i="6" s="1"/>
  <c r="I1215" i="2"/>
  <c r="L2186" i="6" s="1"/>
  <c r="J1214" i="2"/>
  <c r="M1889" i="6" s="1"/>
  <c r="I1214" i="2"/>
  <c r="L1889" i="6" s="1"/>
  <c r="J1213" i="2"/>
  <c r="M1202" i="6" s="1"/>
  <c r="I1213" i="2"/>
  <c r="L1202" i="6" s="1"/>
  <c r="J1212" i="2"/>
  <c r="M1877" i="6" s="1"/>
  <c r="I1212" i="2"/>
  <c r="L1877" i="6" s="1"/>
  <c r="J1211" i="2"/>
  <c r="M1509" i="6" s="1"/>
  <c r="I1211" i="2"/>
  <c r="L1509" i="6" s="1"/>
  <c r="J1210" i="2"/>
  <c r="M1372" i="6" s="1"/>
  <c r="I1210" i="2"/>
  <c r="L1372" i="6" s="1"/>
  <c r="J1209" i="2"/>
  <c r="M2114" i="6" s="1"/>
  <c r="I1209" i="2"/>
  <c r="L2114" i="6" s="1"/>
  <c r="J1208" i="2"/>
  <c r="M1775" i="6" s="1"/>
  <c r="I1208" i="2"/>
  <c r="L1775" i="6" s="1"/>
  <c r="J1207" i="2"/>
  <c r="M1306" i="6" s="1"/>
  <c r="I1207" i="2"/>
  <c r="L1306" i="6" s="1"/>
  <c r="J1206" i="2"/>
  <c r="M1133" i="6" s="1"/>
  <c r="I1206" i="2"/>
  <c r="L1133" i="6" s="1"/>
  <c r="J1205" i="2"/>
  <c r="M600" i="6" s="1"/>
  <c r="I1205" i="2"/>
  <c r="L600" i="6" s="1"/>
  <c r="J1204" i="2"/>
  <c r="M470" i="6" s="1"/>
  <c r="I1204" i="2"/>
  <c r="L470" i="6" s="1"/>
  <c r="J1203" i="2"/>
  <c r="M2044" i="6" s="1"/>
  <c r="I1203" i="2"/>
  <c r="L2044" i="6" s="1"/>
  <c r="J1202" i="2"/>
  <c r="M1736" i="6" s="1"/>
  <c r="I1202" i="2"/>
  <c r="L1736" i="6" s="1"/>
  <c r="J1201" i="2"/>
  <c r="M2297" i="6" s="1"/>
  <c r="I1201" i="2"/>
  <c r="L2297" i="6" s="1"/>
  <c r="J1200" i="2"/>
  <c r="M1166" i="6" s="1"/>
  <c r="I1200" i="2"/>
  <c r="L1166" i="6" s="1"/>
  <c r="J1199" i="2"/>
  <c r="M918" i="6" s="1"/>
  <c r="I1199" i="2"/>
  <c r="L918" i="6" s="1"/>
  <c r="J1198" i="2"/>
  <c r="M1281" i="6" s="1"/>
  <c r="I1198" i="2"/>
  <c r="L1281" i="6" s="1"/>
  <c r="J1197" i="2"/>
  <c r="M247" i="6" s="1"/>
  <c r="I1197" i="2"/>
  <c r="L247" i="6" s="1"/>
  <c r="J1196" i="2"/>
  <c r="M1427" i="6" s="1"/>
  <c r="I1196" i="2"/>
  <c r="L1427" i="6" s="1"/>
  <c r="J1195" i="2"/>
  <c r="M1254" i="6" s="1"/>
  <c r="I1195" i="2"/>
  <c r="L1254" i="6" s="1"/>
  <c r="J1194" i="2"/>
  <c r="M1240" i="6" s="1"/>
  <c r="I1194" i="2"/>
  <c r="L1240" i="6" s="1"/>
  <c r="J1193" i="2"/>
  <c r="M1158" i="6" s="1"/>
  <c r="I1193" i="2"/>
  <c r="L1158" i="6" s="1"/>
  <c r="J1192" i="2"/>
  <c r="M254" i="6" s="1"/>
  <c r="I1192" i="2"/>
  <c r="L254" i="6" s="1"/>
  <c r="J1191" i="2"/>
  <c r="M131" i="6" s="1"/>
  <c r="I1191" i="2"/>
  <c r="L131" i="6" s="1"/>
  <c r="J1190" i="2"/>
  <c r="M1824" i="6" s="1"/>
  <c r="I1190" i="2"/>
  <c r="L1824" i="6" s="1"/>
  <c r="J1189" i="2"/>
  <c r="M1413" i="6" s="1"/>
  <c r="I1189" i="2"/>
  <c r="L1413" i="6" s="1"/>
  <c r="J1188" i="2"/>
  <c r="M1106" i="6" s="1"/>
  <c r="I1188" i="2"/>
  <c r="L1106" i="6" s="1"/>
  <c r="J1187" i="2"/>
  <c r="M47" i="6" s="1"/>
  <c r="I1187" i="2"/>
  <c r="L47" i="6" s="1"/>
  <c r="J1186" i="2"/>
  <c r="M1053" i="6" s="1"/>
  <c r="I1186" i="2"/>
  <c r="L1053" i="6" s="1"/>
  <c r="J1185" i="2"/>
  <c r="M793" i="6" s="1"/>
  <c r="I1185" i="2"/>
  <c r="L793" i="6" s="1"/>
  <c r="J1184" i="2"/>
  <c r="M369" i="6" s="1"/>
  <c r="I1184" i="2"/>
  <c r="L369" i="6" s="1"/>
  <c r="J1183" i="2"/>
  <c r="M1939" i="6" s="1"/>
  <c r="I1183" i="2"/>
  <c r="L1939" i="6" s="1"/>
  <c r="J1182" i="2"/>
  <c r="M1016" i="6" s="1"/>
  <c r="I1182" i="2"/>
  <c r="L1016" i="6" s="1"/>
  <c r="J1181" i="2"/>
  <c r="M284" i="6" s="1"/>
  <c r="I1181" i="2"/>
  <c r="L284" i="6" s="1"/>
  <c r="J1180" i="2"/>
  <c r="M251" i="6" s="1"/>
  <c r="I1180" i="2"/>
  <c r="L251" i="6" s="1"/>
  <c r="J1179" i="2"/>
  <c r="M2064" i="6" s="1"/>
  <c r="I1179" i="2"/>
  <c r="L2064" i="6" s="1"/>
  <c r="J1178" i="2"/>
  <c r="M1872" i="6" s="1"/>
  <c r="I1178" i="2"/>
  <c r="L1872" i="6" s="1"/>
  <c r="J1177" i="2"/>
  <c r="M1337" i="6" s="1"/>
  <c r="I1177" i="2"/>
  <c r="L1337" i="6" s="1"/>
  <c r="J1176" i="2"/>
  <c r="M1071" i="6" s="1"/>
  <c r="I1176" i="2"/>
  <c r="L1071" i="6" s="1"/>
  <c r="J1175" i="2"/>
  <c r="M2113" i="6" s="1"/>
  <c r="I1175" i="2"/>
  <c r="L2113" i="6" s="1"/>
  <c r="J1174" i="2"/>
  <c r="M914" i="6" s="1"/>
  <c r="I1174" i="2"/>
  <c r="L914" i="6" s="1"/>
  <c r="J1173" i="2"/>
  <c r="M2022" i="6" s="1"/>
  <c r="I1173" i="2"/>
  <c r="L2022" i="6" s="1"/>
  <c r="J1172" i="2"/>
  <c r="M3" i="6" s="1"/>
  <c r="I1172" i="2"/>
  <c r="L3" i="6" s="1"/>
  <c r="J1171" i="2"/>
  <c r="M2260" i="6" s="1"/>
  <c r="I1171" i="2"/>
  <c r="L2260" i="6" s="1"/>
  <c r="J1170" i="2"/>
  <c r="M2047" i="6" s="1"/>
  <c r="I1170" i="2"/>
  <c r="L2047" i="6" s="1"/>
  <c r="J1169" i="2"/>
  <c r="M1969" i="6" s="1"/>
  <c r="I1169" i="2"/>
  <c r="L1969" i="6" s="1"/>
  <c r="J1168" i="2"/>
  <c r="M1926" i="6" s="1"/>
  <c r="I1168" i="2"/>
  <c r="L1926" i="6" s="1"/>
  <c r="J1167" i="2"/>
  <c r="M532" i="6" s="1"/>
  <c r="I1167" i="2"/>
  <c r="L532" i="6" s="1"/>
  <c r="J1166" i="2"/>
  <c r="M253" i="6" s="1"/>
  <c r="I1166" i="2"/>
  <c r="L253" i="6" s="1"/>
  <c r="J1165" i="2"/>
  <c r="M1092" i="6" s="1"/>
  <c r="I1165" i="2"/>
  <c r="L1092" i="6" s="1"/>
  <c r="J1164" i="2"/>
  <c r="M803" i="6" s="1"/>
  <c r="I1164" i="2"/>
  <c r="L803" i="6" s="1"/>
  <c r="J1163" i="2"/>
  <c r="M2132" i="6" s="1"/>
  <c r="I1163" i="2"/>
  <c r="L2132" i="6" s="1"/>
  <c r="J1162" i="2"/>
  <c r="M1625" i="6" s="1"/>
  <c r="I1162" i="2"/>
  <c r="L1625" i="6" s="1"/>
  <c r="J1161" i="2"/>
  <c r="M1305" i="6" s="1"/>
  <c r="I1161" i="2"/>
  <c r="L1305" i="6" s="1"/>
  <c r="J1160" i="2"/>
  <c r="M1122" i="6" s="1"/>
  <c r="I1160" i="2"/>
  <c r="L1122" i="6" s="1"/>
  <c r="J1159" i="2"/>
  <c r="M926" i="6" s="1"/>
  <c r="I1159" i="2"/>
  <c r="L926" i="6" s="1"/>
  <c r="J1158" i="2"/>
  <c r="M660" i="6" s="1"/>
  <c r="I1158" i="2"/>
  <c r="L660" i="6" s="1"/>
  <c r="J1157" i="2"/>
  <c r="M117" i="6" s="1"/>
  <c r="I1157" i="2"/>
  <c r="L117" i="6" s="1"/>
  <c r="J1156" i="2"/>
  <c r="M95" i="6" s="1"/>
  <c r="I1156" i="2"/>
  <c r="L95" i="6" s="1"/>
  <c r="J1155" i="2"/>
  <c r="M2079" i="6" s="1"/>
  <c r="I1155" i="2"/>
  <c r="L2079" i="6" s="1"/>
  <c r="J1154" i="2"/>
  <c r="M1803" i="6" s="1"/>
  <c r="I1154" i="2"/>
  <c r="L1803" i="6" s="1"/>
  <c r="J1153" i="2"/>
  <c r="M1070" i="6" s="1"/>
  <c r="I1153" i="2"/>
  <c r="L1070" i="6" s="1"/>
  <c r="J1152" i="2"/>
  <c r="M1050" i="6" s="1"/>
  <c r="I1152" i="2"/>
  <c r="L1050" i="6" s="1"/>
  <c r="J1151" i="2"/>
  <c r="M845" i="6" s="1"/>
  <c r="I1151" i="2"/>
  <c r="L845" i="6" s="1"/>
  <c r="J1150" i="2"/>
  <c r="M346" i="6" s="1"/>
  <c r="I1150" i="2"/>
  <c r="L346" i="6" s="1"/>
  <c r="J1149" i="2"/>
  <c r="M1988" i="6" s="1"/>
  <c r="I1149" i="2"/>
  <c r="L1988" i="6" s="1"/>
  <c r="J1148" i="2"/>
  <c r="M1083" i="6" s="1"/>
  <c r="I1148" i="2"/>
  <c r="L1083" i="6" s="1"/>
  <c r="J1147" i="2"/>
  <c r="M1667" i="6" s="1"/>
  <c r="I1147" i="2"/>
  <c r="L1667" i="6" s="1"/>
  <c r="J1146" i="2"/>
  <c r="M2202" i="6" s="1"/>
  <c r="I1146" i="2"/>
  <c r="L2202" i="6" s="1"/>
  <c r="J1145" i="2"/>
  <c r="M2201" i="6" s="1"/>
  <c r="I1145" i="2"/>
  <c r="L2201" i="6" s="1"/>
  <c r="J1144" i="2"/>
  <c r="M2084" i="6" s="1"/>
  <c r="I1144" i="2"/>
  <c r="L2084" i="6" s="1"/>
  <c r="J1143" i="2"/>
  <c r="M2050" i="6" s="1"/>
  <c r="I1143" i="2"/>
  <c r="L2050" i="6" s="1"/>
  <c r="J1142" i="2"/>
  <c r="M1456" i="6" s="1"/>
  <c r="I1142" i="2"/>
  <c r="L1456" i="6" s="1"/>
  <c r="J1141" i="2"/>
  <c r="M589" i="6" s="1"/>
  <c r="I1141" i="2"/>
  <c r="L589" i="6" s="1"/>
  <c r="J1140" i="2"/>
  <c r="M433" i="6" s="1"/>
  <c r="I1140" i="2"/>
  <c r="L433" i="6" s="1"/>
  <c r="J1139" i="2"/>
  <c r="M380" i="6" s="1"/>
  <c r="I1139" i="2"/>
  <c r="L380" i="6" s="1"/>
  <c r="J1138" i="2"/>
  <c r="M370" i="6" s="1"/>
  <c r="I1138" i="2"/>
  <c r="L370" i="6" s="1"/>
  <c r="J1137" i="2"/>
  <c r="M1003" i="6" s="1"/>
  <c r="I1137" i="2"/>
  <c r="L1003" i="6" s="1"/>
  <c r="J1136" i="2"/>
  <c r="M1922" i="6" s="1"/>
  <c r="I1136" i="2"/>
  <c r="L1922" i="6" s="1"/>
  <c r="J1135" i="2"/>
  <c r="M1315" i="6" s="1"/>
  <c r="I1135" i="2"/>
  <c r="L1315" i="6" s="1"/>
  <c r="J1134" i="2"/>
  <c r="M262" i="6" s="1"/>
  <c r="I1134" i="2"/>
  <c r="L262" i="6" s="1"/>
  <c r="J1133" i="2"/>
  <c r="M65" i="6" s="1"/>
  <c r="I1133" i="2"/>
  <c r="L65" i="6" s="1"/>
  <c r="J1132" i="2"/>
  <c r="M1642" i="6" s="1"/>
  <c r="I1132" i="2"/>
  <c r="L1642" i="6" s="1"/>
  <c r="J1131" i="2"/>
  <c r="M1384" i="6" s="1"/>
  <c r="I1131" i="2"/>
  <c r="L1384" i="6" s="1"/>
  <c r="J1130" i="2"/>
  <c r="M1356" i="6" s="1"/>
  <c r="I1130" i="2"/>
  <c r="L1356" i="6" s="1"/>
  <c r="J1129" i="2"/>
  <c r="M941" i="6" s="1"/>
  <c r="I1129" i="2"/>
  <c r="L941" i="6" s="1"/>
  <c r="J1128" i="2"/>
  <c r="M1882" i="6" s="1"/>
  <c r="I1128" i="2"/>
  <c r="L1882" i="6" s="1"/>
  <c r="J1127" i="2"/>
  <c r="M1005" i="6" s="1"/>
  <c r="I1127" i="2"/>
  <c r="L1005" i="6" s="1"/>
  <c r="J1126" i="2"/>
  <c r="M1651" i="6" s="1"/>
  <c r="I1126" i="2"/>
  <c r="L1651" i="6" s="1"/>
  <c r="J1125" i="2"/>
  <c r="M778" i="6" s="1"/>
  <c r="I1125" i="2"/>
  <c r="L778" i="6" s="1"/>
  <c r="J1124" i="2"/>
  <c r="M2126" i="6" s="1"/>
  <c r="I1124" i="2"/>
  <c r="L2126" i="6" s="1"/>
  <c r="J1123" i="2"/>
  <c r="M1154" i="6" s="1"/>
  <c r="I1123" i="2"/>
  <c r="L1154" i="6" s="1"/>
  <c r="J1122" i="2"/>
  <c r="M1114" i="6" s="1"/>
  <c r="I1122" i="2"/>
  <c r="L1114" i="6" s="1"/>
  <c r="J1121" i="2"/>
  <c r="M1041" i="6" s="1"/>
  <c r="I1121" i="2"/>
  <c r="L1041" i="6" s="1"/>
  <c r="J1120" i="2"/>
  <c r="M169" i="6" s="1"/>
  <c r="I1120" i="2"/>
  <c r="L169" i="6" s="1"/>
  <c r="J1119" i="2"/>
  <c r="M122" i="6" s="1"/>
  <c r="I1119" i="2"/>
  <c r="L122" i="6" s="1"/>
  <c r="J1118" i="2"/>
  <c r="M1823" i="6" s="1"/>
  <c r="I1118" i="2"/>
  <c r="L1823" i="6" s="1"/>
  <c r="J1117" i="2"/>
  <c r="M1731" i="6" s="1"/>
  <c r="I1117" i="2"/>
  <c r="L1731" i="6" s="1"/>
  <c r="J1116" i="2"/>
  <c r="M1586" i="6" s="1"/>
  <c r="I1116" i="2"/>
  <c r="L1586" i="6" s="1"/>
  <c r="J1115" i="2"/>
  <c r="M1197" i="6" s="1"/>
  <c r="I1115" i="2"/>
  <c r="L1197" i="6" s="1"/>
  <c r="J1114" i="2"/>
  <c r="M897" i="6" s="1"/>
  <c r="I1114" i="2"/>
  <c r="L897" i="6" s="1"/>
  <c r="J1113" i="2"/>
  <c r="M775" i="6" s="1"/>
  <c r="I1113" i="2"/>
  <c r="L775" i="6" s="1"/>
  <c r="J1112" i="2"/>
  <c r="M218" i="6" s="1"/>
  <c r="I1112" i="2"/>
  <c r="L218" i="6" s="1"/>
  <c r="J1111" i="2"/>
  <c r="M71" i="6" s="1"/>
  <c r="I1111" i="2"/>
  <c r="L71" i="6" s="1"/>
  <c r="J1110" i="2"/>
  <c r="M1334" i="6" s="1"/>
  <c r="I1110" i="2"/>
  <c r="L1334" i="6" s="1"/>
  <c r="J1109" i="2"/>
  <c r="M387" i="6" s="1"/>
  <c r="I1109" i="2"/>
  <c r="L387" i="6" s="1"/>
  <c r="J1108" i="2"/>
  <c r="M2015" i="6" s="1"/>
  <c r="I1108" i="2"/>
  <c r="L2015" i="6" s="1"/>
  <c r="J1107" i="2"/>
  <c r="M1923" i="6" s="1"/>
  <c r="I1107" i="2"/>
  <c r="L1923" i="6" s="1"/>
  <c r="J1106" i="2"/>
  <c r="M1918" i="6" s="1"/>
  <c r="I1106" i="2"/>
  <c r="L1918" i="6" s="1"/>
  <c r="J1105" i="2"/>
  <c r="M1714" i="6" s="1"/>
  <c r="I1105" i="2"/>
  <c r="L1714" i="6" s="1"/>
  <c r="J1104" i="2"/>
  <c r="M1516" i="6" s="1"/>
  <c r="I1104" i="2"/>
  <c r="L1516" i="6" s="1"/>
  <c r="J1103" i="2"/>
  <c r="M1333" i="6" s="1"/>
  <c r="I1103" i="2"/>
  <c r="L1333" i="6" s="1"/>
  <c r="J1102" i="2"/>
  <c r="M446" i="6" s="1"/>
  <c r="I1102" i="2"/>
  <c r="L446" i="6" s="1"/>
  <c r="J1101" i="2"/>
  <c r="M28" i="6" s="1"/>
  <c r="I1101" i="2"/>
  <c r="L28" i="6" s="1"/>
  <c r="J1100" i="2"/>
  <c r="M977" i="6" s="1"/>
  <c r="I1100" i="2"/>
  <c r="L977" i="6" s="1"/>
  <c r="J1099" i="2"/>
  <c r="M1719" i="6" s="1"/>
  <c r="I1099" i="2"/>
  <c r="L1719" i="6" s="1"/>
  <c r="J1098" i="2"/>
  <c r="M1293" i="6" s="1"/>
  <c r="I1098" i="2"/>
  <c r="L1293" i="6" s="1"/>
  <c r="J1097" i="2"/>
  <c r="M116" i="6" s="1"/>
  <c r="I1097" i="2"/>
  <c r="L116" i="6" s="1"/>
  <c r="J1096" i="2"/>
  <c r="M1987" i="6" s="1"/>
  <c r="I1096" i="2"/>
  <c r="L1987" i="6" s="1"/>
  <c r="J1095" i="2"/>
  <c r="M1655" i="6" s="1"/>
  <c r="I1095" i="2"/>
  <c r="L1655" i="6" s="1"/>
  <c r="J1094" i="2"/>
  <c r="M1063" i="6" s="1"/>
  <c r="I1094" i="2"/>
  <c r="L1063" i="6" s="1"/>
  <c r="J1093" i="2"/>
  <c r="M1734" i="6" s="1"/>
  <c r="I1093" i="2"/>
  <c r="L1734" i="6" s="1"/>
  <c r="J1092" i="2"/>
  <c r="M1693" i="6" s="1"/>
  <c r="I1092" i="2"/>
  <c r="L1693" i="6" s="1"/>
  <c r="J1091" i="2"/>
  <c r="M1971" i="6" s="1"/>
  <c r="I1091" i="2"/>
  <c r="L1971" i="6" s="1"/>
  <c r="J1090" i="2"/>
  <c r="M1611" i="6" s="1"/>
  <c r="I1090" i="2"/>
  <c r="L1611" i="6" s="1"/>
  <c r="J1089" i="2"/>
  <c r="M598" i="6" s="1"/>
  <c r="I1089" i="2"/>
  <c r="L598" i="6" s="1"/>
  <c r="J1088" i="2"/>
  <c r="M211" i="6" s="1"/>
  <c r="I1088" i="2"/>
  <c r="L211" i="6" s="1"/>
  <c r="J1087" i="2"/>
  <c r="M2057" i="6" s="1"/>
  <c r="I1087" i="2"/>
  <c r="L2057" i="6" s="1"/>
  <c r="J1086" i="2"/>
  <c r="M1864" i="6" s="1"/>
  <c r="I1086" i="2"/>
  <c r="L1864" i="6" s="1"/>
  <c r="J1085" i="2"/>
  <c r="M1703" i="6" s="1"/>
  <c r="I1085" i="2"/>
  <c r="L1703" i="6" s="1"/>
  <c r="J1084" i="2"/>
  <c r="M245" i="6" s="1"/>
  <c r="I1084" i="2"/>
  <c r="L245" i="6" s="1"/>
  <c r="J1083" i="2"/>
  <c r="M857" i="6" s="1"/>
  <c r="I1083" i="2"/>
  <c r="L857" i="6" s="1"/>
  <c r="J1082" i="2"/>
  <c r="M2224" i="6" s="1"/>
  <c r="I1082" i="2"/>
  <c r="L2224" i="6" s="1"/>
  <c r="J1081" i="2"/>
  <c r="M1759" i="6" s="1"/>
  <c r="I1081" i="2"/>
  <c r="L1759" i="6" s="1"/>
  <c r="J1080" i="2"/>
  <c r="M2216" i="6" s="1"/>
  <c r="I1080" i="2"/>
  <c r="L2216" i="6" s="1"/>
  <c r="J1079" i="2"/>
  <c r="M2069" i="6" s="1"/>
  <c r="I1079" i="2"/>
  <c r="L2069" i="6" s="1"/>
  <c r="J1078" i="2"/>
  <c r="M1318" i="6" s="1"/>
  <c r="I1078" i="2"/>
  <c r="L1318" i="6" s="1"/>
  <c r="J1077" i="2"/>
  <c r="M233" i="6" s="1"/>
  <c r="I1077" i="2"/>
  <c r="L233" i="6" s="1"/>
  <c r="J1076" i="2"/>
  <c r="M1909" i="6" s="1"/>
  <c r="I1076" i="2"/>
  <c r="L1909" i="6" s="1"/>
  <c r="J1075" i="2"/>
  <c r="M1075" i="6" s="1"/>
  <c r="I1075" i="2"/>
  <c r="L1075" i="6" s="1"/>
  <c r="J1074" i="2"/>
  <c r="M769" i="6" s="1"/>
  <c r="I1074" i="2"/>
  <c r="L769" i="6" s="1"/>
  <c r="J1073" i="2"/>
  <c r="M53" i="6" s="1"/>
  <c r="I1073" i="2"/>
  <c r="L53" i="6" s="1"/>
  <c r="J1072" i="2"/>
  <c r="M1605" i="6" s="1"/>
  <c r="I1072" i="2"/>
  <c r="L1605" i="6" s="1"/>
  <c r="J1071" i="2"/>
  <c r="M1173" i="6" s="1"/>
  <c r="I1071" i="2"/>
  <c r="L1173" i="6" s="1"/>
  <c r="J1070" i="2"/>
  <c r="M749" i="6" s="1"/>
  <c r="I1070" i="2"/>
  <c r="L749" i="6" s="1"/>
  <c r="J1069" i="2"/>
  <c r="M1094" i="6" s="1"/>
  <c r="I1069" i="2"/>
  <c r="L1094" i="6" s="1"/>
  <c r="J1068" i="2"/>
  <c r="M956" i="6" s="1"/>
  <c r="I1068" i="2"/>
  <c r="L956" i="6" s="1"/>
  <c r="J1067" i="2"/>
  <c r="M2156" i="6" s="1"/>
  <c r="I1067" i="2"/>
  <c r="L2156" i="6" s="1"/>
  <c r="J1066" i="2"/>
  <c r="M1906" i="6" s="1"/>
  <c r="I1066" i="2"/>
  <c r="L1906" i="6" s="1"/>
  <c r="J1065" i="2"/>
  <c r="M1581" i="6" s="1"/>
  <c r="I1065" i="2"/>
  <c r="L1581" i="6" s="1"/>
  <c r="J1064" i="2"/>
  <c r="M1255" i="6" s="1"/>
  <c r="I1064" i="2"/>
  <c r="L1255" i="6" s="1"/>
  <c r="J1063" i="2"/>
  <c r="M1222" i="6" s="1"/>
  <c r="I1063" i="2"/>
  <c r="L1222" i="6" s="1"/>
  <c r="J1062" i="2"/>
  <c r="M1105" i="6" s="1"/>
  <c r="I1062" i="2"/>
  <c r="L1105" i="6" s="1"/>
  <c r="J1061" i="2"/>
  <c r="M24" i="6" s="1"/>
  <c r="I1061" i="2"/>
  <c r="L24" i="6" s="1"/>
  <c r="J1060" i="2"/>
  <c r="M2215" i="6" s="1"/>
  <c r="I1060" i="2"/>
  <c r="L2215" i="6" s="1"/>
  <c r="J1059" i="2"/>
  <c r="M2062" i="6" s="1"/>
  <c r="I1059" i="2"/>
  <c r="L2062" i="6" s="1"/>
  <c r="J1058" i="2"/>
  <c r="M1829" i="6" s="1"/>
  <c r="I1058" i="2"/>
  <c r="L1829" i="6" s="1"/>
  <c r="J1057" i="2"/>
  <c r="M1212" i="6" s="1"/>
  <c r="I1057" i="2"/>
  <c r="L1212" i="6" s="1"/>
  <c r="J1056" i="2"/>
  <c r="M849" i="6" s="1"/>
  <c r="I1056" i="2"/>
  <c r="L849" i="6" s="1"/>
  <c r="J1055" i="2"/>
  <c r="M378" i="6" s="1"/>
  <c r="I1055" i="2"/>
  <c r="L378" i="6" s="1"/>
  <c r="J1054" i="2"/>
  <c r="M123" i="6" s="1"/>
  <c r="I1054" i="2"/>
  <c r="L123" i="6" s="1"/>
  <c r="J1053" i="2"/>
  <c r="M34" i="6" s="1"/>
  <c r="I1053" i="2"/>
  <c r="L34" i="6" s="1"/>
  <c r="J1052" i="2"/>
  <c r="M286" i="6" s="1"/>
  <c r="I1052" i="2"/>
  <c r="L286" i="6" s="1"/>
  <c r="J1051" i="2"/>
  <c r="M1178" i="6" s="1"/>
  <c r="I1051" i="2"/>
  <c r="L1178" i="6" s="1"/>
  <c r="J1050" i="2"/>
  <c r="M1019" i="6" s="1"/>
  <c r="I1050" i="2"/>
  <c r="L1019" i="6" s="1"/>
  <c r="J1049" i="2"/>
  <c r="M1945" i="6" s="1"/>
  <c r="I1049" i="2"/>
  <c r="L1945" i="6" s="1"/>
  <c r="J1048" i="2"/>
  <c r="M249" i="6" s="1"/>
  <c r="I1048" i="2"/>
  <c r="L249" i="6" s="1"/>
  <c r="J1047" i="2"/>
  <c r="M231" i="6" s="1"/>
  <c r="I1047" i="2"/>
  <c r="L231" i="6" s="1"/>
  <c r="J1046" i="2"/>
  <c r="M1242" i="6" s="1"/>
  <c r="I1046" i="2"/>
  <c r="L1242" i="6" s="1"/>
  <c r="J1045" i="2"/>
  <c r="M728" i="6" s="1"/>
  <c r="I1045" i="2"/>
  <c r="L728" i="6" s="1"/>
  <c r="J1044" i="2"/>
  <c r="M2161" i="6" s="1"/>
  <c r="I1044" i="2"/>
  <c r="L2161" i="6" s="1"/>
  <c r="J1043" i="2"/>
  <c r="M386" i="6" s="1"/>
  <c r="I1043" i="2"/>
  <c r="L386" i="6" s="1"/>
  <c r="J1042" i="2"/>
  <c r="M1888" i="6" s="1"/>
  <c r="I1042" i="2"/>
  <c r="L1888" i="6" s="1"/>
  <c r="J1041" i="2"/>
  <c r="M1856" i="6" s="1"/>
  <c r="I1041" i="2"/>
  <c r="L1856" i="6" s="1"/>
  <c r="J1040" i="2"/>
  <c r="M1745" i="6" s="1"/>
  <c r="I1040" i="2"/>
  <c r="L1745" i="6" s="1"/>
  <c r="J1039" i="2"/>
  <c r="M1095" i="6" s="1"/>
  <c r="I1039" i="2"/>
  <c r="L1095" i="6" s="1"/>
  <c r="J1038" i="2"/>
  <c r="M983" i="6" s="1"/>
  <c r="I1038" i="2"/>
  <c r="L983" i="6" s="1"/>
  <c r="J1037" i="2"/>
  <c r="M837" i="6" s="1"/>
  <c r="I1037" i="2"/>
  <c r="L837" i="6" s="1"/>
  <c r="J1036" i="2"/>
  <c r="M1791" i="6" s="1"/>
  <c r="I1036" i="2"/>
  <c r="L1791" i="6" s="1"/>
  <c r="J1035" i="2"/>
  <c r="M855" i="6" s="1"/>
  <c r="I1035" i="2"/>
  <c r="L855" i="6" s="1"/>
  <c r="J1034" i="2"/>
  <c r="M1373" i="6" s="1"/>
  <c r="I1034" i="2"/>
  <c r="L1373" i="6" s="1"/>
  <c r="J1033" i="2"/>
  <c r="M1610" i="6" s="1"/>
  <c r="I1033" i="2"/>
  <c r="L1610" i="6" s="1"/>
  <c r="J1032" i="2"/>
  <c r="M1147" i="6" s="1"/>
  <c r="I1032" i="2"/>
  <c r="L1147" i="6" s="1"/>
  <c r="J1031" i="2"/>
  <c r="M1116" i="6" s="1"/>
  <c r="I1031" i="2"/>
  <c r="L1116" i="6" s="1"/>
  <c r="J1030" i="2"/>
  <c r="M1435" i="6" s="1"/>
  <c r="I1030" i="2"/>
  <c r="L1435" i="6" s="1"/>
  <c r="J1029" i="2"/>
  <c r="M1225" i="6" s="1"/>
  <c r="I1029" i="2"/>
  <c r="L1225" i="6" s="1"/>
  <c r="J1028" i="2"/>
  <c r="M953" i="6" s="1"/>
  <c r="I1028" i="2"/>
  <c r="L953" i="6" s="1"/>
  <c r="J1027" i="2"/>
  <c r="M1085" i="6" s="1"/>
  <c r="I1027" i="2"/>
  <c r="L1085" i="6" s="1"/>
  <c r="J1026" i="2"/>
  <c r="M235" i="6" s="1"/>
  <c r="I1026" i="2"/>
  <c r="L235" i="6" s="1"/>
  <c r="J1025" i="2"/>
  <c r="M2103" i="6" s="1"/>
  <c r="I1025" i="2"/>
  <c r="L2103" i="6" s="1"/>
  <c r="J1024" i="2"/>
  <c r="M1852" i="6" s="1"/>
  <c r="I1024" i="2"/>
  <c r="L1852" i="6" s="1"/>
  <c r="J1023" i="2"/>
  <c r="M1004" i="6" s="1"/>
  <c r="I1023" i="2"/>
  <c r="L1004" i="6" s="1"/>
  <c r="J1022" i="2"/>
  <c r="M722" i="6" s="1"/>
  <c r="I1022" i="2"/>
  <c r="L722" i="6" s="1"/>
  <c r="J1021" i="2"/>
  <c r="M258" i="6" s="1"/>
  <c r="I1021" i="2"/>
  <c r="L258" i="6" s="1"/>
  <c r="J1020" i="2"/>
  <c r="M198" i="6" s="1"/>
  <c r="I1020" i="2"/>
  <c r="L198" i="6" s="1"/>
  <c r="J1019" i="2"/>
  <c r="M1594" i="6" s="1"/>
  <c r="I1019" i="2"/>
  <c r="L1594" i="6" s="1"/>
  <c r="J1018" i="2"/>
  <c r="M826" i="6" s="1"/>
  <c r="I1018" i="2"/>
  <c r="L826" i="6" s="1"/>
  <c r="J1017" i="2"/>
  <c r="M1131" i="6" s="1"/>
  <c r="I1017" i="2"/>
  <c r="L1131" i="6" s="1"/>
  <c r="J1016" i="2"/>
  <c r="M758" i="6" s="1"/>
  <c r="I1016" i="2"/>
  <c r="L758" i="6" s="1"/>
  <c r="J1015" i="2"/>
  <c r="M2016" i="6" s="1"/>
  <c r="I1015" i="2"/>
  <c r="L2016" i="6" s="1"/>
  <c r="J1014" i="2"/>
  <c r="M817" i="6" s="1"/>
  <c r="I1014" i="2"/>
  <c r="L817" i="6" s="1"/>
  <c r="J1013" i="2"/>
  <c r="M552" i="6" s="1"/>
  <c r="I1013" i="2"/>
  <c r="L552" i="6" s="1"/>
  <c r="J1012" i="2"/>
  <c r="M51" i="6" s="1"/>
  <c r="I1012" i="2"/>
  <c r="L51" i="6" s="1"/>
  <c r="J1011" i="2"/>
  <c r="M734" i="6" s="1"/>
  <c r="I1011" i="2"/>
  <c r="L734" i="6" s="1"/>
  <c r="J1010" i="2"/>
  <c r="M2053" i="6" s="1"/>
  <c r="I1010" i="2"/>
  <c r="L2053" i="6" s="1"/>
  <c r="J1009" i="2"/>
  <c r="M924" i="6" s="1"/>
  <c r="I1009" i="2"/>
  <c r="L924" i="6" s="1"/>
  <c r="J1008" i="2"/>
  <c r="M754" i="6" s="1"/>
  <c r="I1008" i="2"/>
  <c r="L754" i="6" s="1"/>
  <c r="J1007" i="2"/>
  <c r="M617" i="6" s="1"/>
  <c r="I1007" i="2"/>
  <c r="L617" i="6" s="1"/>
  <c r="J1006" i="2"/>
  <c r="M86" i="6" s="1"/>
  <c r="I1006" i="2"/>
  <c r="L86" i="6" s="1"/>
  <c r="J1005" i="2"/>
  <c r="M289" i="6" s="1"/>
  <c r="I1005" i="2"/>
  <c r="L289" i="6" s="1"/>
  <c r="J1004" i="2"/>
  <c r="M1034" i="6" s="1"/>
  <c r="I1004" i="2"/>
  <c r="L1034" i="6" s="1"/>
  <c r="J1003" i="2"/>
  <c r="M952" i="6" s="1"/>
  <c r="I1003" i="2"/>
  <c r="L952" i="6" s="1"/>
  <c r="J1002" i="2"/>
  <c r="M379" i="6" s="1"/>
  <c r="I1002" i="2"/>
  <c r="L379" i="6" s="1"/>
  <c r="J1001" i="2"/>
  <c r="M2112" i="6" s="1"/>
  <c r="I1001" i="2"/>
  <c r="L2112" i="6" s="1"/>
  <c r="J1000" i="2"/>
  <c r="M2101" i="6" s="1"/>
  <c r="I1000" i="2"/>
  <c r="L2101" i="6" s="1"/>
  <c r="J999" i="2"/>
  <c r="M1462" i="6" s="1"/>
  <c r="I999" i="2"/>
  <c r="L1462" i="6" s="1"/>
  <c r="J998" i="2"/>
  <c r="M257" i="6" s="1"/>
  <c r="I998" i="2"/>
  <c r="L257" i="6" s="1"/>
  <c r="J997" i="2"/>
  <c r="M237" i="6" s="1"/>
  <c r="I997" i="2"/>
  <c r="L237" i="6" s="1"/>
  <c r="J996" i="2"/>
  <c r="M160" i="6" s="1"/>
  <c r="I996" i="2"/>
  <c r="L160" i="6" s="1"/>
  <c r="J995" i="2"/>
  <c r="M1284" i="6" s="1"/>
  <c r="I995" i="2"/>
  <c r="L1284" i="6" s="1"/>
  <c r="J994" i="2"/>
  <c r="M388" i="6" s="1"/>
  <c r="I994" i="2"/>
  <c r="L388" i="6" s="1"/>
  <c r="J993" i="2"/>
  <c r="M1659" i="6" s="1"/>
  <c r="I993" i="2"/>
  <c r="L1659" i="6" s="1"/>
  <c r="J992" i="2"/>
  <c r="M1286" i="6" s="1"/>
  <c r="I992" i="2"/>
  <c r="L1286" i="6" s="1"/>
  <c r="J991" i="2"/>
  <c r="M2148" i="6" s="1"/>
  <c r="I991" i="2"/>
  <c r="L2148" i="6" s="1"/>
  <c r="J990" i="2"/>
  <c r="M910" i="6" s="1"/>
  <c r="I990" i="2"/>
  <c r="L910" i="6" s="1"/>
  <c r="J989" i="2"/>
  <c r="M1338" i="6" s="1"/>
  <c r="I989" i="2"/>
  <c r="L1338" i="6" s="1"/>
  <c r="J988" i="2"/>
  <c r="M37" i="6" s="1"/>
  <c r="I988" i="2"/>
  <c r="L37" i="6" s="1"/>
  <c r="J987" i="2"/>
  <c r="M395" i="6" s="1"/>
  <c r="I987" i="2"/>
  <c r="L395" i="6" s="1"/>
  <c r="J986" i="2"/>
  <c r="M1943" i="6" s="1"/>
  <c r="I986" i="2"/>
  <c r="L1943" i="6" s="1"/>
  <c r="J985" i="2"/>
  <c r="M723" i="6" s="1"/>
  <c r="I985" i="2"/>
  <c r="L723" i="6" s="1"/>
  <c r="J984" i="2"/>
  <c r="M2140" i="6" s="1"/>
  <c r="I984" i="2"/>
  <c r="L2140" i="6" s="1"/>
  <c r="J983" i="2"/>
  <c r="M2131" i="6" s="1"/>
  <c r="I983" i="2"/>
  <c r="L2131" i="6" s="1"/>
  <c r="J982" i="2"/>
  <c r="M1851" i="6" s="1"/>
  <c r="I982" i="2"/>
  <c r="L1851" i="6" s="1"/>
  <c r="J981" i="2"/>
  <c r="M1774" i="6" s="1"/>
  <c r="I981" i="2"/>
  <c r="L1774" i="6" s="1"/>
  <c r="J980" i="2"/>
  <c r="M931" i="6" s="1"/>
  <c r="I980" i="2"/>
  <c r="L931" i="6" s="1"/>
  <c r="J979" i="2"/>
  <c r="M757" i="6" s="1"/>
  <c r="I979" i="2"/>
  <c r="L757" i="6" s="1"/>
  <c r="J978" i="2"/>
  <c r="M408" i="6" s="1"/>
  <c r="I978" i="2"/>
  <c r="L408" i="6" s="1"/>
  <c r="J977" i="2"/>
  <c r="M2041" i="6" s="1"/>
  <c r="I977" i="2"/>
  <c r="L2041" i="6" s="1"/>
  <c r="J976" i="2"/>
  <c r="M853" i="6" s="1"/>
  <c r="I976" i="2"/>
  <c r="L853" i="6" s="1"/>
  <c r="J975" i="2"/>
  <c r="M1757" i="6" s="1"/>
  <c r="I975" i="2"/>
  <c r="L1757" i="6" s="1"/>
  <c r="J974" i="2"/>
  <c r="M1519" i="6" s="1"/>
  <c r="I974" i="2"/>
  <c r="L1519" i="6" s="1"/>
  <c r="J973" i="2"/>
  <c r="M1505" i="6" s="1"/>
  <c r="I973" i="2"/>
  <c r="L1505" i="6" s="1"/>
  <c r="J972" i="2"/>
  <c r="M23" i="6" s="1"/>
  <c r="I972" i="2"/>
  <c r="L23" i="6" s="1"/>
  <c r="J971" i="2"/>
  <c r="M1252" i="6" s="1"/>
  <c r="I971" i="2"/>
  <c r="L1252" i="6" s="1"/>
  <c r="J970" i="2"/>
  <c r="M963" i="6" s="1"/>
  <c r="I970" i="2"/>
  <c r="L963" i="6" s="1"/>
  <c r="J969" i="2"/>
  <c r="M1251" i="6" s="1"/>
  <c r="I969" i="2"/>
  <c r="L1251" i="6" s="1"/>
  <c r="J968" i="2"/>
  <c r="M545" i="6" s="1"/>
  <c r="I968" i="2"/>
  <c r="L545" i="6" s="1"/>
  <c r="J967" i="2"/>
  <c r="M1975" i="6" s="1"/>
  <c r="I967" i="2"/>
  <c r="L1975" i="6" s="1"/>
  <c r="J966" i="2"/>
  <c r="M1132" i="6" s="1"/>
  <c r="I966" i="2"/>
  <c r="L1132" i="6" s="1"/>
  <c r="J965" i="2"/>
  <c r="M1493" i="6" s="1"/>
  <c r="I965" i="2"/>
  <c r="L1493" i="6" s="1"/>
  <c r="J964" i="2"/>
  <c r="M1348" i="6" s="1"/>
  <c r="I964" i="2"/>
  <c r="L1348" i="6" s="1"/>
  <c r="J963" i="2"/>
  <c r="M1262" i="6" s="1"/>
  <c r="I963" i="2"/>
  <c r="L1262" i="6" s="1"/>
  <c r="J962" i="2"/>
  <c r="M1198" i="6" s="1"/>
  <c r="I962" i="2"/>
  <c r="L1198" i="6" s="1"/>
  <c r="J961" i="2"/>
  <c r="M1170" i="6" s="1"/>
  <c r="I961" i="2"/>
  <c r="L1170" i="6" s="1"/>
  <c r="J960" i="2"/>
  <c r="M1128" i="6" s="1"/>
  <c r="I960" i="2"/>
  <c r="L1128" i="6" s="1"/>
  <c r="J959" i="2"/>
  <c r="M1124" i="6" s="1"/>
  <c r="I959" i="2"/>
  <c r="L1124" i="6" s="1"/>
  <c r="J958" i="2"/>
  <c r="M1103" i="6" s="1"/>
  <c r="I958" i="2"/>
  <c r="L1103" i="6" s="1"/>
  <c r="J957" i="2"/>
  <c r="M959" i="6" s="1"/>
  <c r="I957" i="2"/>
  <c r="L959" i="6" s="1"/>
  <c r="J956" i="2"/>
  <c r="M768" i="6" s="1"/>
  <c r="I956" i="2"/>
  <c r="L768" i="6" s="1"/>
  <c r="J955" i="2"/>
  <c r="M719" i="6" s="1"/>
  <c r="I955" i="2"/>
  <c r="L719" i="6" s="1"/>
  <c r="J954" i="2"/>
  <c r="M341" i="6" s="1"/>
  <c r="I954" i="2"/>
  <c r="L341" i="6" s="1"/>
  <c r="J953" i="2"/>
  <c r="M73" i="6" s="1"/>
  <c r="I953" i="2"/>
  <c r="L73" i="6" s="1"/>
  <c r="J952" i="2"/>
  <c r="M1583" i="6" s="1"/>
  <c r="I952" i="2"/>
  <c r="L1583" i="6" s="1"/>
  <c r="J951" i="2"/>
  <c r="M1403" i="6" s="1"/>
  <c r="I951" i="2"/>
  <c r="L1403" i="6" s="1"/>
  <c r="J950" i="2"/>
  <c r="M2093" i="6" s="1"/>
  <c r="I950" i="2"/>
  <c r="L2093" i="6" s="1"/>
  <c r="J949" i="2"/>
  <c r="M920" i="6" s="1"/>
  <c r="I949" i="2"/>
  <c r="L920" i="6" s="1"/>
  <c r="J948" i="2"/>
  <c r="M804" i="6" s="1"/>
  <c r="I948" i="2"/>
  <c r="L804" i="6" s="1"/>
  <c r="J947" i="2"/>
  <c r="M682" i="6" s="1"/>
  <c r="I947" i="2"/>
  <c r="L682" i="6" s="1"/>
  <c r="J946" i="2"/>
  <c r="M527" i="6" s="1"/>
  <c r="I946" i="2"/>
  <c r="L527" i="6" s="1"/>
  <c r="J945" i="2"/>
  <c r="M1884" i="6" s="1"/>
  <c r="I945" i="2"/>
  <c r="L1884" i="6" s="1"/>
  <c r="J944" i="2"/>
  <c r="M39" i="6" s="1"/>
  <c r="I944" i="2"/>
  <c r="L39" i="6" s="1"/>
  <c r="J943" i="2"/>
  <c r="M1967" i="6" s="1"/>
  <c r="I943" i="2"/>
  <c r="L1967" i="6" s="1"/>
  <c r="J942" i="2"/>
  <c r="M182" i="6" s="1"/>
  <c r="I942" i="2"/>
  <c r="L182" i="6" s="1"/>
  <c r="J941" i="2"/>
  <c r="M1602" i="6" s="1"/>
  <c r="I941" i="2"/>
  <c r="L1602" i="6" s="1"/>
  <c r="J940" i="2"/>
  <c r="M1650" i="6" s="1"/>
  <c r="I940" i="2"/>
  <c r="L1650" i="6" s="1"/>
  <c r="J939" i="2"/>
  <c r="M1938" i="6" s="1"/>
  <c r="I939" i="2"/>
  <c r="L1938" i="6" s="1"/>
  <c r="J938" i="2"/>
  <c r="M392" i="6" s="1"/>
  <c r="I938" i="2"/>
  <c r="L392" i="6" s="1"/>
  <c r="J937" i="2"/>
  <c r="M2171" i="6" s="1"/>
  <c r="I937" i="2"/>
  <c r="L2171" i="6" s="1"/>
  <c r="J936" i="2"/>
  <c r="M91" i="6" s="1"/>
  <c r="I936" i="2"/>
  <c r="L91" i="6" s="1"/>
  <c r="J935" i="2"/>
  <c r="M1785" i="6" s="1"/>
  <c r="I935" i="2"/>
  <c r="L1785" i="6" s="1"/>
  <c r="J934" i="2"/>
  <c r="M1426" i="6" s="1"/>
  <c r="I934" i="2"/>
  <c r="L1426" i="6" s="1"/>
  <c r="J933" i="2"/>
  <c r="M1365" i="6" s="1"/>
  <c r="I933" i="2"/>
  <c r="L1365" i="6" s="1"/>
  <c r="J932" i="2"/>
  <c r="M1715" i="6" s="1"/>
  <c r="I932" i="2"/>
  <c r="L1715" i="6" s="1"/>
  <c r="J931" i="2"/>
  <c r="M1113" i="6" s="1"/>
  <c r="I931" i="2"/>
  <c r="L1113" i="6" s="1"/>
  <c r="J930" i="2"/>
  <c r="M2078" i="6" s="1"/>
  <c r="I930" i="2"/>
  <c r="L2078" i="6" s="1"/>
  <c r="J929" i="2"/>
  <c r="M1964" i="6" s="1"/>
  <c r="I929" i="2"/>
  <c r="L1964" i="6" s="1"/>
  <c r="J928" i="2"/>
  <c r="M1039" i="6" s="1"/>
  <c r="I928" i="2"/>
  <c r="L1039" i="6" s="1"/>
  <c r="J927" i="2"/>
  <c r="M275" i="6" s="1"/>
  <c r="I927" i="2"/>
  <c r="L275" i="6" s="1"/>
  <c r="J926" i="2"/>
  <c r="M1807" i="6" s="1"/>
  <c r="I926" i="2"/>
  <c r="L1807" i="6" s="1"/>
  <c r="J925" i="2"/>
  <c r="M1035" i="6" s="1"/>
  <c r="I925" i="2"/>
  <c r="L1035" i="6" s="1"/>
  <c r="J924" i="2"/>
  <c r="M736" i="6" s="1"/>
  <c r="I924" i="2"/>
  <c r="L736" i="6" s="1"/>
  <c r="J923" i="2"/>
  <c r="M401" i="6" s="1"/>
  <c r="I923" i="2"/>
  <c r="L401" i="6" s="1"/>
  <c r="J922" i="2"/>
  <c r="M1953" i="6" s="1"/>
  <c r="I922" i="2"/>
  <c r="L1953" i="6" s="1"/>
  <c r="J921" i="2"/>
  <c r="M238" i="6" s="1"/>
  <c r="I921" i="2"/>
  <c r="L238" i="6" s="1"/>
  <c r="J920" i="2"/>
  <c r="M1193" i="6" s="1"/>
  <c r="I920" i="2"/>
  <c r="L1193" i="6" s="1"/>
  <c r="J919" i="2"/>
  <c r="M683" i="6" s="1"/>
  <c r="I919" i="2"/>
  <c r="L683" i="6" s="1"/>
  <c r="J918" i="2"/>
  <c r="M1627" i="6" s="1"/>
  <c r="I918" i="2"/>
  <c r="L1627" i="6" s="1"/>
  <c r="J917" i="2"/>
  <c r="M1718" i="6" s="1"/>
  <c r="I917" i="2"/>
  <c r="L1718" i="6" s="1"/>
  <c r="J916" i="2"/>
  <c r="M1081" i="6" s="1"/>
  <c r="I916" i="2"/>
  <c r="L1081" i="6" s="1"/>
  <c r="J915" i="2"/>
  <c r="M1061" i="6" s="1"/>
  <c r="I915" i="2"/>
  <c r="L1061" i="6" s="1"/>
  <c r="J914" i="2"/>
  <c r="M994" i="6" s="1"/>
  <c r="I914" i="2"/>
  <c r="L994" i="6" s="1"/>
  <c r="J913" i="2"/>
  <c r="M876" i="6" s="1"/>
  <c r="I913" i="2"/>
  <c r="L876" i="6" s="1"/>
  <c r="J912" i="2"/>
  <c r="M129" i="6" s="1"/>
  <c r="I912" i="2"/>
  <c r="L129" i="6" s="1"/>
  <c r="J911" i="2"/>
  <c r="M109" i="6" s="1"/>
  <c r="I911" i="2"/>
  <c r="L109" i="6" s="1"/>
  <c r="J910" i="2"/>
  <c r="M1752" i="6" s="1"/>
  <c r="I910" i="2"/>
  <c r="L1752" i="6" s="1"/>
  <c r="J909" i="2"/>
  <c r="M205" i="6" s="1"/>
  <c r="I909" i="2"/>
  <c r="L205" i="6" s="1"/>
  <c r="J908" i="2"/>
  <c r="M1680" i="6" s="1"/>
  <c r="I908" i="2"/>
  <c r="L1680" i="6" s="1"/>
  <c r="J907" i="2"/>
  <c r="M701" i="6" s="1"/>
  <c r="I907" i="2"/>
  <c r="L701" i="6" s="1"/>
  <c r="K906" i="2"/>
  <c r="J906" i="2"/>
  <c r="M7" i="6" s="1"/>
  <c r="I906" i="2"/>
  <c r="L7" i="6" s="1"/>
  <c r="J905" i="2"/>
  <c r="M1486" i="6" s="1"/>
  <c r="I905" i="2"/>
  <c r="L1486" i="6" s="1"/>
  <c r="J904" i="2"/>
  <c r="M2177" i="6" s="1"/>
  <c r="I904" i="2"/>
  <c r="L2177" i="6" s="1"/>
  <c r="J903" i="2"/>
  <c r="M1713" i="6" s="1"/>
  <c r="I903" i="2"/>
  <c r="L1713" i="6" s="1"/>
  <c r="J902" i="2"/>
  <c r="M203" i="6" s="1"/>
  <c r="I902" i="2"/>
  <c r="L203" i="6" s="1"/>
  <c r="J901" i="2"/>
  <c r="M1548" i="6" s="1"/>
  <c r="I901" i="2"/>
  <c r="L1548" i="6" s="1"/>
  <c r="J900" i="2"/>
  <c r="M863" i="6" s="1"/>
  <c r="I900" i="2"/>
  <c r="L863" i="6" s="1"/>
  <c r="J899" i="2"/>
  <c r="M675" i="6" s="1"/>
  <c r="I899" i="2"/>
  <c r="L675" i="6" s="1"/>
  <c r="J898" i="2"/>
  <c r="M631" i="6" s="1"/>
  <c r="I898" i="2"/>
  <c r="L631" i="6" s="1"/>
  <c r="J897" i="2"/>
  <c r="M2160" i="6" s="1"/>
  <c r="I897" i="2"/>
  <c r="L2160" i="6" s="1"/>
  <c r="J896" i="2"/>
  <c r="M2149" i="6" s="1"/>
  <c r="I896" i="2"/>
  <c r="L2149" i="6" s="1"/>
  <c r="J895" i="2"/>
  <c r="M1863" i="6" s="1"/>
  <c r="I895" i="2"/>
  <c r="L1863" i="6" s="1"/>
  <c r="J894" i="2"/>
  <c r="M1847" i="6" s="1"/>
  <c r="I894" i="2"/>
  <c r="L1847" i="6" s="1"/>
  <c r="J893" i="2"/>
  <c r="M1389" i="6" s="1"/>
  <c r="I893" i="2"/>
  <c r="L1389" i="6" s="1"/>
  <c r="J892" i="2"/>
  <c r="M479" i="6" s="1"/>
  <c r="I892" i="2"/>
  <c r="L479" i="6" s="1"/>
  <c r="J891" i="2"/>
  <c r="M1110" i="6" s="1"/>
  <c r="I891" i="2"/>
  <c r="L1110" i="6" s="1"/>
  <c r="J890" i="2"/>
  <c r="M1379" i="6" s="1"/>
  <c r="I890" i="2"/>
  <c r="L1379" i="6" s="1"/>
  <c r="J889" i="2"/>
  <c r="M334" i="6" s="1"/>
  <c r="I889" i="2"/>
  <c r="L334" i="6" s="1"/>
  <c r="J888" i="2"/>
  <c r="M1440" i="6" s="1"/>
  <c r="I888" i="2"/>
  <c r="L1440" i="6" s="1"/>
  <c r="J887" i="2"/>
  <c r="M923" i="6" s="1"/>
  <c r="I887" i="2"/>
  <c r="L923" i="6" s="1"/>
  <c r="J886" i="2"/>
  <c r="M774" i="6" s="1"/>
  <c r="I886" i="2"/>
  <c r="L774" i="6" s="1"/>
  <c r="J885" i="2"/>
  <c r="M444" i="6" s="1"/>
  <c r="I885" i="2"/>
  <c r="L444" i="6" s="1"/>
  <c r="J884" i="2"/>
  <c r="M2006" i="6" s="1"/>
  <c r="I884" i="2"/>
  <c r="L2006" i="6" s="1"/>
  <c r="J883" i="2"/>
  <c r="M730" i="6" s="1"/>
  <c r="I883" i="2"/>
  <c r="L730" i="6" s="1"/>
  <c r="J882" i="2"/>
  <c r="M240" i="6" s="1"/>
  <c r="I882" i="2"/>
  <c r="L240" i="6" s="1"/>
  <c r="J881" i="2"/>
  <c r="M89" i="6" s="1"/>
  <c r="I881" i="2"/>
  <c r="L89" i="6" s="1"/>
  <c r="J880" i="2"/>
  <c r="M268" i="6" s="1"/>
  <c r="I880" i="2"/>
  <c r="L268" i="6" s="1"/>
  <c r="J879" i="2"/>
  <c r="M2111" i="6" s="1"/>
  <c r="I879" i="2"/>
  <c r="L2111" i="6" s="1"/>
  <c r="J878" i="2"/>
  <c r="M1892" i="6" s="1"/>
  <c r="I878" i="2"/>
  <c r="L1892" i="6" s="1"/>
  <c r="J877" i="2"/>
  <c r="M1622" i="6" s="1"/>
  <c r="I877" i="2"/>
  <c r="L1622" i="6" s="1"/>
  <c r="J876" i="2"/>
  <c r="M1401" i="6" s="1"/>
  <c r="I876" i="2"/>
  <c r="L1401" i="6" s="1"/>
  <c r="J875" i="2"/>
  <c r="M1289" i="6" s="1"/>
  <c r="I875" i="2"/>
  <c r="L1289" i="6" s="1"/>
  <c r="J874" i="2"/>
  <c r="M1792" i="6" s="1"/>
  <c r="I874" i="2"/>
  <c r="L1792" i="6" s="1"/>
  <c r="J873" i="2"/>
  <c r="M1205" i="6" s="1"/>
  <c r="I873" i="2"/>
  <c r="L1205" i="6" s="1"/>
  <c r="J872" i="2"/>
  <c r="M361" i="6" s="1"/>
  <c r="I872" i="2"/>
  <c r="L361" i="6" s="1"/>
  <c r="J871" i="2"/>
  <c r="M764" i="6" s="1"/>
  <c r="I871" i="2"/>
  <c r="L764" i="6" s="1"/>
  <c r="J870" i="2"/>
  <c r="M1597" i="6" s="1"/>
  <c r="I870" i="2"/>
  <c r="L1597" i="6" s="1"/>
  <c r="J869" i="2"/>
  <c r="M1684" i="6" s="1"/>
  <c r="I869" i="2"/>
  <c r="L1684" i="6" s="1"/>
  <c r="J868" i="2"/>
  <c r="M1159" i="6" s="1"/>
  <c r="I868" i="2"/>
  <c r="L1159" i="6" s="1"/>
  <c r="J867" i="2"/>
  <c r="M1068" i="6" s="1"/>
  <c r="I867" i="2"/>
  <c r="L1068" i="6" s="1"/>
  <c r="J866" i="2"/>
  <c r="M2159" i="6" s="1"/>
  <c r="I866" i="2"/>
  <c r="L2159" i="6" s="1"/>
  <c r="J865" i="2"/>
  <c r="M1040" i="6" s="1"/>
  <c r="I865" i="2"/>
  <c r="L1040" i="6" s="1"/>
  <c r="J864" i="2"/>
  <c r="M1990" i="6" s="1"/>
  <c r="I864" i="2"/>
  <c r="L1990" i="6" s="1"/>
  <c r="J863" i="2"/>
  <c r="M2294" i="6" s="1"/>
  <c r="I863" i="2"/>
  <c r="L2294" i="6" s="1"/>
  <c r="J862" i="2"/>
  <c r="M2238" i="6" s="1"/>
  <c r="I862" i="2"/>
  <c r="L2238" i="6" s="1"/>
  <c r="J861" i="2"/>
  <c r="M1883" i="6" s="1"/>
  <c r="I861" i="2"/>
  <c r="L1883" i="6" s="1"/>
  <c r="J860" i="2"/>
  <c r="M1317" i="6" s="1"/>
  <c r="I860" i="2"/>
  <c r="L1317" i="6" s="1"/>
  <c r="J859" i="2"/>
  <c r="M1069" i="6" s="1"/>
  <c r="I859" i="2"/>
  <c r="L1069" i="6" s="1"/>
  <c r="J858" i="2"/>
  <c r="M201" i="6" s="1"/>
  <c r="I858" i="2"/>
  <c r="L201" i="6" s="1"/>
  <c r="J857" i="2"/>
  <c r="M187" i="6" s="1"/>
  <c r="I857" i="2"/>
  <c r="L187" i="6" s="1"/>
  <c r="J856" i="2"/>
  <c r="M2036" i="6" s="1"/>
  <c r="I856" i="2"/>
  <c r="L2036" i="6" s="1"/>
  <c r="J855" i="2"/>
  <c r="M1313" i="6" s="1"/>
  <c r="I855" i="2"/>
  <c r="L1313" i="6" s="1"/>
  <c r="J854" i="2"/>
  <c r="M1089" i="6" s="1"/>
  <c r="I854" i="2"/>
  <c r="L1089" i="6" s="1"/>
  <c r="J853" i="2"/>
  <c r="M511" i="6" s="1"/>
  <c r="I853" i="2"/>
  <c r="L511" i="6" s="1"/>
  <c r="J852" i="2"/>
  <c r="M478" i="6" s="1"/>
  <c r="I852" i="2"/>
  <c r="L478" i="6" s="1"/>
  <c r="J851" i="2"/>
  <c r="M978" i="6" s="1"/>
  <c r="I851" i="2"/>
  <c r="L978" i="6" s="1"/>
  <c r="J850" i="2"/>
  <c r="M2005" i="6" s="1"/>
  <c r="I850" i="2"/>
  <c r="L2005" i="6" s="1"/>
  <c r="J849" i="2"/>
  <c r="M1043" i="6" s="1"/>
  <c r="I849" i="2"/>
  <c r="L1043" i="6" s="1"/>
  <c r="J848" i="2"/>
  <c r="M145" i="6" s="1"/>
  <c r="I848" i="2"/>
  <c r="L145" i="6" s="1"/>
  <c r="J847" i="2"/>
  <c r="M185" i="6" s="1"/>
  <c r="I847" i="2"/>
  <c r="L185" i="6" s="1"/>
  <c r="J846" i="2"/>
  <c r="M1536" i="6" s="1"/>
  <c r="I846" i="2"/>
  <c r="L1536" i="6" s="1"/>
  <c r="J845" i="2"/>
  <c r="M1324" i="6" s="1"/>
  <c r="I845" i="2"/>
  <c r="L1324" i="6" s="1"/>
  <c r="J844" i="2"/>
  <c r="M1312" i="6" s="1"/>
  <c r="I844" i="2"/>
  <c r="L1312" i="6" s="1"/>
  <c r="J843" i="2"/>
  <c r="M885" i="6" s="1"/>
  <c r="I843" i="2"/>
  <c r="L885" i="6" s="1"/>
  <c r="J842" i="2"/>
  <c r="M1890" i="6" s="1"/>
  <c r="I842" i="2"/>
  <c r="L1890" i="6" s="1"/>
  <c r="J841" i="2"/>
  <c r="M741" i="6" s="1"/>
  <c r="I841" i="2"/>
  <c r="L741" i="6" s="1"/>
  <c r="J840" i="2"/>
  <c r="M173" i="6" s="1"/>
  <c r="I840" i="2"/>
  <c r="L173" i="6" s="1"/>
  <c r="J839" i="2"/>
  <c r="M875" i="6" s="1"/>
  <c r="I839" i="2"/>
  <c r="L875" i="6" s="1"/>
  <c r="J838" i="2"/>
  <c r="M790" i="6" s="1"/>
  <c r="I838" i="2"/>
  <c r="L790" i="6" s="1"/>
  <c r="J837" i="2"/>
  <c r="M236" i="6" s="1"/>
  <c r="I837" i="2"/>
  <c r="L236" i="6" s="1"/>
  <c r="J836" i="2"/>
  <c r="M1673" i="6" s="1"/>
  <c r="I836" i="2"/>
  <c r="L1673" i="6" s="1"/>
  <c r="J835" i="2"/>
  <c r="M193" i="6" s="1"/>
  <c r="I835" i="2"/>
  <c r="L193" i="6" s="1"/>
  <c r="J834" i="2"/>
  <c r="M1557" i="6" s="1"/>
  <c r="I834" i="2"/>
  <c r="L1557" i="6" s="1"/>
  <c r="J833" i="2"/>
  <c r="M261" i="6" s="1"/>
  <c r="I833" i="2"/>
  <c r="L261" i="6" s="1"/>
  <c r="J832" i="2"/>
  <c r="M672" i="6" s="1"/>
  <c r="I832" i="2"/>
  <c r="L672" i="6" s="1"/>
  <c r="J831" i="2"/>
  <c r="M1955" i="6" s="1"/>
  <c r="I831" i="2"/>
  <c r="L1955" i="6" s="1"/>
  <c r="J830" i="2"/>
  <c r="M1038" i="6" s="1"/>
  <c r="I830" i="2"/>
  <c r="L1038" i="6" s="1"/>
  <c r="J829" i="2"/>
  <c r="M911" i="6" s="1"/>
  <c r="I829" i="2"/>
  <c r="L911" i="6" s="1"/>
  <c r="J828" i="2"/>
  <c r="M579" i="6" s="1"/>
  <c r="I828" i="2"/>
  <c r="L579" i="6" s="1"/>
  <c r="J827" i="2"/>
  <c r="M163" i="6" s="1"/>
  <c r="I827" i="2"/>
  <c r="L163" i="6" s="1"/>
  <c r="J826" i="2"/>
  <c r="M48" i="6" s="1"/>
  <c r="I826" i="2"/>
  <c r="L48" i="6" s="1"/>
  <c r="J825" i="2"/>
  <c r="M2293" i="6" s="1"/>
  <c r="I825" i="2"/>
  <c r="L2293" i="6" s="1"/>
  <c r="J824" i="2"/>
  <c r="M2077" i="6" s="1"/>
  <c r="I824" i="2"/>
  <c r="L2077" i="6" s="1"/>
  <c r="J823" i="2"/>
  <c r="M1839" i="6" s="1"/>
  <c r="I823" i="2"/>
  <c r="L1839" i="6" s="1"/>
  <c r="J822" i="2"/>
  <c r="M816" i="6" s="1"/>
  <c r="I822" i="2"/>
  <c r="L816" i="6" s="1"/>
  <c r="J821" i="2"/>
  <c r="M650" i="6" s="1"/>
  <c r="I821" i="2"/>
  <c r="L650" i="6" s="1"/>
  <c r="J820" i="2"/>
  <c r="M219" i="6" s="1"/>
  <c r="I820" i="2"/>
  <c r="L219" i="6" s="1"/>
  <c r="J819" i="2"/>
  <c r="M1763" i="6" s="1"/>
  <c r="I819" i="2"/>
  <c r="L1763" i="6" s="1"/>
  <c r="J818" i="2"/>
  <c r="M1424" i="6" s="1"/>
  <c r="I818" i="2"/>
  <c r="L1424" i="6" s="1"/>
  <c r="J817" i="2"/>
  <c r="M992" i="6" s="1"/>
  <c r="I817" i="2"/>
  <c r="L992" i="6" s="1"/>
  <c r="J816" i="2"/>
  <c r="M1009" i="6" s="1"/>
  <c r="I816" i="2"/>
  <c r="L1009" i="6" s="1"/>
  <c r="J815" i="2"/>
  <c r="M242" i="6" s="1"/>
  <c r="I815" i="2"/>
  <c r="L242" i="6" s="1"/>
  <c r="J814" i="2"/>
  <c r="M1256" i="6" s="1"/>
  <c r="I814" i="2"/>
  <c r="L1256" i="6" s="1"/>
  <c r="J813" i="2"/>
  <c r="M1029" i="6" s="1"/>
  <c r="I813" i="2"/>
  <c r="L1029" i="6" s="1"/>
  <c r="J812" i="2"/>
  <c r="M2198" i="6" s="1"/>
  <c r="I812" i="2"/>
  <c r="L2198" i="6" s="1"/>
  <c r="J811" i="2"/>
  <c r="M2185" i="6" s="1"/>
  <c r="I811" i="2"/>
  <c r="L2185" i="6" s="1"/>
  <c r="J810" i="2"/>
  <c r="M18" i="6" s="1"/>
  <c r="I810" i="2"/>
  <c r="L18" i="6" s="1"/>
  <c r="J809" i="2"/>
  <c r="M1869" i="6" s="1"/>
  <c r="I809" i="2"/>
  <c r="L1869" i="6" s="1"/>
  <c r="J808" i="2"/>
  <c r="M1845" i="6" s="1"/>
  <c r="I808" i="2"/>
  <c r="L1845" i="6" s="1"/>
  <c r="J807" i="2"/>
  <c r="M1712" i="6" s="1"/>
  <c r="I807" i="2"/>
  <c r="L1712" i="6" s="1"/>
  <c r="J806" i="2"/>
  <c r="M843" i="6" s="1"/>
  <c r="I806" i="2"/>
  <c r="L843" i="6" s="1"/>
  <c r="J805" i="2"/>
  <c r="M503" i="6" s="1"/>
  <c r="I805" i="2"/>
  <c r="L503" i="6" s="1"/>
  <c r="J804" i="2"/>
  <c r="M964" i="6" s="1"/>
  <c r="I804" i="2"/>
  <c r="L964" i="6" s="1"/>
  <c r="J803" i="2"/>
  <c r="M909" i="6" s="1"/>
  <c r="I803" i="2"/>
  <c r="L909" i="6" s="1"/>
  <c r="J802" i="2"/>
  <c r="M27" i="6" s="1"/>
  <c r="I802" i="2"/>
  <c r="L27" i="6" s="1"/>
  <c r="J801" i="2"/>
  <c r="M1989" i="6" s="1"/>
  <c r="I801" i="2"/>
  <c r="L1989" i="6" s="1"/>
  <c r="J800" i="2"/>
  <c r="M1143" i="6" s="1"/>
  <c r="I800" i="2"/>
  <c r="L1143" i="6" s="1"/>
  <c r="J799" i="2"/>
  <c r="M1117" i="6" s="1"/>
  <c r="I799" i="2"/>
  <c r="L1117" i="6" s="1"/>
  <c r="J798" i="2"/>
  <c r="M789" i="6" s="1"/>
  <c r="I798" i="2"/>
  <c r="L789" i="6" s="1"/>
  <c r="J797" i="2"/>
  <c r="M358" i="6" s="1"/>
  <c r="I797" i="2"/>
  <c r="L358" i="6" s="1"/>
  <c r="J796" i="2"/>
  <c r="M1786" i="6" s="1"/>
  <c r="I796" i="2"/>
  <c r="L1786" i="6" s="1"/>
  <c r="J795" i="2"/>
  <c r="M2082" i="6" s="1"/>
  <c r="I795" i="2"/>
  <c r="L2082" i="6" s="1"/>
  <c r="J794" i="2"/>
  <c r="M1996" i="6" s="1"/>
  <c r="I794" i="2"/>
  <c r="L1996" i="6" s="1"/>
  <c r="J793" i="2"/>
  <c r="M982" i="6" s="1"/>
  <c r="I793" i="2"/>
  <c r="L982" i="6" s="1"/>
  <c r="J792" i="2"/>
  <c r="M225" i="6" s="1"/>
  <c r="I792" i="2"/>
  <c r="L225" i="6" s="1"/>
  <c r="J791" i="2"/>
  <c r="M1165" i="6" s="1"/>
  <c r="I791" i="2"/>
  <c r="L1165" i="6" s="1"/>
  <c r="J790" i="2"/>
  <c r="M848" i="6" s="1"/>
  <c r="I790" i="2"/>
  <c r="L848" i="6" s="1"/>
  <c r="J789" i="2"/>
  <c r="M2291" i="6" s="1"/>
  <c r="I789" i="2"/>
  <c r="L2291" i="6" s="1"/>
  <c r="J788" i="2"/>
  <c r="M2259" i="6" s="1"/>
  <c r="I788" i="2"/>
  <c r="L2259" i="6" s="1"/>
  <c r="J787" i="2"/>
  <c r="M1640" i="6" s="1"/>
  <c r="I787" i="2"/>
  <c r="L1640" i="6" s="1"/>
  <c r="J786" i="2"/>
  <c r="M1430" i="6" s="1"/>
  <c r="I786" i="2"/>
  <c r="L1430" i="6" s="1"/>
  <c r="J785" i="2"/>
  <c r="M1230" i="6" s="1"/>
  <c r="I785" i="2"/>
  <c r="L1230" i="6" s="1"/>
  <c r="J784" i="2"/>
  <c r="M1215" i="6" s="1"/>
  <c r="I784" i="2"/>
  <c r="L1215" i="6" s="1"/>
  <c r="J783" i="2"/>
  <c r="M438" i="6" s="1"/>
  <c r="I783" i="2"/>
  <c r="L438" i="6" s="1"/>
  <c r="J782" i="2"/>
  <c r="M105" i="6" s="1"/>
  <c r="I782" i="2"/>
  <c r="L105" i="6" s="1"/>
  <c r="J781" i="2"/>
  <c r="M1626" i="6" s="1"/>
  <c r="I781" i="2"/>
  <c r="L1626" i="6" s="1"/>
  <c r="J780" i="2"/>
  <c r="M1545" i="6" s="1"/>
  <c r="I780" i="2"/>
  <c r="L1545" i="6" s="1"/>
  <c r="J779" i="2"/>
  <c r="M110" i="6" s="1"/>
  <c r="I779" i="2"/>
  <c r="L110" i="6" s="1"/>
  <c r="J778" i="2"/>
  <c r="M54" i="6" s="1"/>
  <c r="I778" i="2"/>
  <c r="L54" i="6" s="1"/>
  <c r="J777" i="2"/>
  <c r="M1836" i="6" s="1"/>
  <c r="I777" i="2"/>
  <c r="L1836" i="6" s="1"/>
  <c r="J776" i="2"/>
  <c r="M1689" i="6" s="1"/>
  <c r="I776" i="2"/>
  <c r="L1689" i="6" s="1"/>
  <c r="J775" i="2"/>
  <c r="M1227" i="6" s="1"/>
  <c r="I775" i="2"/>
  <c r="L1227" i="6" s="1"/>
  <c r="J774" i="2"/>
  <c r="M1207" i="6" s="1"/>
  <c r="I774" i="2"/>
  <c r="L1207" i="6" s="1"/>
  <c r="J773" i="2"/>
  <c r="M1737" i="6" s="1"/>
  <c r="I773" i="2"/>
  <c r="L1737" i="6" s="1"/>
  <c r="J772" i="2"/>
  <c r="M1903" i="6" s="1"/>
  <c r="I772" i="2"/>
  <c r="L1903" i="6" s="1"/>
  <c r="J771" i="2"/>
  <c r="M1455" i="6" s="1"/>
  <c r="I771" i="2"/>
  <c r="L1455" i="6" s="1"/>
  <c r="J770" i="2"/>
  <c r="M1140" i="6" s="1"/>
  <c r="I770" i="2"/>
  <c r="L1140" i="6" s="1"/>
  <c r="J769" i="2"/>
  <c r="M130" i="6" s="1"/>
  <c r="I769" i="2"/>
  <c r="L130" i="6" s="1"/>
  <c r="J768" i="2"/>
  <c r="M58" i="6" s="1"/>
  <c r="I768" i="2"/>
  <c r="L58" i="6" s="1"/>
  <c r="J767" i="2"/>
  <c r="M1910" i="6" s="1"/>
  <c r="I767" i="2"/>
  <c r="L1910" i="6" s="1"/>
  <c r="J766" i="2"/>
  <c r="M1733" i="6" s="1"/>
  <c r="I766" i="2"/>
  <c r="L1733" i="6" s="1"/>
  <c r="J765" i="2"/>
  <c r="M1592" i="6" s="1"/>
  <c r="I765" i="2"/>
  <c r="L1592" i="6" s="1"/>
  <c r="J764" i="2"/>
  <c r="M663" i="6" s="1"/>
  <c r="I764" i="2"/>
  <c r="L663" i="6" s="1"/>
  <c r="J763" i="2"/>
  <c r="M45" i="6" s="1"/>
  <c r="I763" i="2"/>
  <c r="L45" i="6" s="1"/>
  <c r="J762" i="2"/>
  <c r="M785" i="6" s="1"/>
  <c r="I762" i="2"/>
  <c r="L785" i="6" s="1"/>
  <c r="J761" i="2"/>
  <c r="M1182" i="6" s="1"/>
  <c r="I761" i="2"/>
  <c r="L1182" i="6" s="1"/>
  <c r="J760" i="2"/>
  <c r="M865" i="6" s="1"/>
  <c r="I760" i="2"/>
  <c r="L865" i="6" s="1"/>
  <c r="J759" i="2"/>
  <c r="M756" i="6" s="1"/>
  <c r="I759" i="2"/>
  <c r="L756" i="6" s="1"/>
  <c r="J758" i="2"/>
  <c r="M1649" i="6" s="1"/>
  <c r="I758" i="2"/>
  <c r="L1649" i="6" s="1"/>
  <c r="J757" i="2"/>
  <c r="M1474" i="6" s="1"/>
  <c r="I757" i="2"/>
  <c r="L1474" i="6" s="1"/>
  <c r="J756" i="2"/>
  <c r="M1279" i="6" s="1"/>
  <c r="I756" i="2"/>
  <c r="L1279" i="6" s="1"/>
  <c r="J755" i="2"/>
  <c r="M933" i="6" s="1"/>
  <c r="I755" i="2"/>
  <c r="L933" i="6" s="1"/>
  <c r="J754" i="2"/>
  <c r="M213" i="6" s="1"/>
  <c r="I754" i="2"/>
  <c r="L213" i="6" s="1"/>
  <c r="J753" i="2"/>
  <c r="M139" i="6" s="1"/>
  <c r="I753" i="2"/>
  <c r="L139" i="6" s="1"/>
  <c r="J752" i="2"/>
  <c r="M2258" i="6" s="1"/>
  <c r="I752" i="2"/>
  <c r="L2258" i="6" s="1"/>
  <c r="J751" i="2"/>
  <c r="M2170" i="6" s="1"/>
  <c r="I751" i="2"/>
  <c r="L2170" i="6" s="1"/>
  <c r="J750" i="2"/>
  <c r="M1292" i="6" s="1"/>
  <c r="I750" i="2"/>
  <c r="L1292" i="6" s="1"/>
  <c r="J749" i="2"/>
  <c r="M197" i="6" s="1"/>
  <c r="I749" i="2"/>
  <c r="L197" i="6" s="1"/>
  <c r="J748" i="2"/>
  <c r="M1634" i="6" s="1"/>
  <c r="I748" i="2"/>
  <c r="L1634" i="6" s="1"/>
  <c r="J747" i="2"/>
  <c r="M2290" i="6" s="1"/>
  <c r="I747" i="2"/>
  <c r="L2290" i="6" s="1"/>
  <c r="J746" i="2"/>
  <c r="M1686" i="6" s="1"/>
  <c r="I746" i="2"/>
  <c r="L1686" i="6" s="1"/>
  <c r="J745" i="2"/>
  <c r="M1065" i="6" s="1"/>
  <c r="I745" i="2"/>
  <c r="L1065" i="6" s="1"/>
  <c r="J744" i="2"/>
  <c r="M158" i="6" s="1"/>
  <c r="I744" i="2"/>
  <c r="L158" i="6" s="1"/>
  <c r="J743" i="2"/>
  <c r="M1591" i="6" s="1"/>
  <c r="I743" i="2"/>
  <c r="L1591" i="6" s="1"/>
  <c r="J742" i="2"/>
  <c r="M1917" i="6" s="1"/>
  <c r="I742" i="2"/>
  <c r="L1917" i="6" s="1"/>
  <c r="J741" i="2"/>
  <c r="M932" i="6" s="1"/>
  <c r="I741" i="2"/>
  <c r="L932" i="6" s="1"/>
  <c r="J740" i="2"/>
  <c r="M2020" i="6" s="1"/>
  <c r="I740" i="2"/>
  <c r="L2020" i="6" s="1"/>
  <c r="J739" i="2"/>
  <c r="M4" i="6" s="1"/>
  <c r="I739" i="2"/>
  <c r="L4" i="6" s="1"/>
  <c r="J738" i="2"/>
  <c r="M739" i="6" s="1"/>
  <c r="I738" i="2"/>
  <c r="L739" i="6" s="1"/>
  <c r="J737" i="2"/>
  <c r="M264" i="6" s="1"/>
  <c r="I737" i="2"/>
  <c r="L264" i="6" s="1"/>
  <c r="J736" i="2"/>
  <c r="M1513" i="6" s="1"/>
  <c r="I736" i="2"/>
  <c r="L1513" i="6" s="1"/>
  <c r="J735" i="2"/>
  <c r="M801" i="6" s="1"/>
  <c r="I735" i="2"/>
  <c r="L801" i="6" s="1"/>
  <c r="J734" i="2"/>
  <c r="M1912" i="6" s="1"/>
  <c r="I734" i="2"/>
  <c r="L1912" i="6" s="1"/>
  <c r="J733" i="2"/>
  <c r="M1386" i="6" s="1"/>
  <c r="I733" i="2"/>
  <c r="L1386" i="6" s="1"/>
  <c r="J732" i="2"/>
  <c r="M2144" i="6" s="1"/>
  <c r="I732" i="2"/>
  <c r="L2144" i="6" s="1"/>
  <c r="J731" i="2"/>
  <c r="M78" i="6" s="1"/>
  <c r="I731" i="2"/>
  <c r="L78" i="6" s="1"/>
  <c r="J730" i="2"/>
  <c r="M1479" i="6" s="1"/>
  <c r="I730" i="2"/>
  <c r="L1479" i="6" s="1"/>
  <c r="J729" i="2"/>
  <c r="M1579" i="6" s="1"/>
  <c r="I729" i="2"/>
  <c r="L1579" i="6" s="1"/>
  <c r="J728" i="2"/>
  <c r="M1834" i="6" s="1"/>
  <c r="I728" i="2"/>
  <c r="L1834" i="6" s="1"/>
  <c r="J727" i="2"/>
  <c r="M969" i="6" s="1"/>
  <c r="I727" i="2"/>
  <c r="L969" i="6" s="1"/>
  <c r="J726" i="2"/>
  <c r="M1629" i="6" s="1"/>
  <c r="I726" i="2"/>
  <c r="L1629" i="6" s="1"/>
  <c r="J725" i="2"/>
  <c r="M191" i="6" s="1"/>
  <c r="I725" i="2"/>
  <c r="L191" i="6" s="1"/>
  <c r="J724" i="2"/>
  <c r="M1126" i="6" s="1"/>
  <c r="I724" i="2"/>
  <c r="L1126" i="6" s="1"/>
  <c r="J723" i="2"/>
  <c r="M1961" i="6" s="1"/>
  <c r="I723" i="2"/>
  <c r="L1961" i="6" s="1"/>
  <c r="J722" i="2"/>
  <c r="M1669" i="6" s="1"/>
  <c r="I722" i="2"/>
  <c r="L1669" i="6" s="1"/>
  <c r="J721" i="2"/>
  <c r="M1179" i="6" s="1"/>
  <c r="I721" i="2"/>
  <c r="L1179" i="6" s="1"/>
  <c r="J720" i="2"/>
  <c r="M1973" i="6" s="1"/>
  <c r="I720" i="2"/>
  <c r="L1973" i="6" s="1"/>
  <c r="J719" i="2"/>
  <c r="M1956" i="6" s="1"/>
  <c r="I719" i="2"/>
  <c r="L1956" i="6" s="1"/>
  <c r="J718" i="2"/>
  <c r="M1732" i="6" s="1"/>
  <c r="I718" i="2"/>
  <c r="L1732" i="6" s="1"/>
  <c r="J717" i="2"/>
  <c r="M1547" i="6" s="1"/>
  <c r="I717" i="2"/>
  <c r="L1547" i="6" s="1"/>
  <c r="J716" i="2"/>
  <c r="M234" i="6" s="1"/>
  <c r="I716" i="2"/>
  <c r="L234" i="6" s="1"/>
  <c r="J715" i="2"/>
  <c r="M181" i="6" s="1"/>
  <c r="I715" i="2"/>
  <c r="L181" i="6" s="1"/>
  <c r="J714" i="2"/>
  <c r="M114" i="6" s="1"/>
  <c r="I714" i="2"/>
  <c r="L114" i="6" s="1"/>
  <c r="J713" i="2"/>
  <c r="M1482" i="6" s="1"/>
  <c r="I713" i="2"/>
  <c r="L1482" i="6" s="1"/>
  <c r="J712" i="2"/>
  <c r="M807" i="6" s="1"/>
  <c r="I712" i="2"/>
  <c r="L807" i="6" s="1"/>
  <c r="J711" i="2"/>
  <c r="M1528" i="6" s="1"/>
  <c r="I711" i="2"/>
  <c r="L1528" i="6" s="1"/>
  <c r="J710" i="2"/>
  <c r="M1911" i="6" s="1"/>
  <c r="I710" i="2"/>
  <c r="L1911" i="6" s="1"/>
  <c r="J709" i="2"/>
  <c r="M2031" i="6" s="1"/>
  <c r="I709" i="2"/>
  <c r="L2031" i="6" s="1"/>
  <c r="J708" i="2"/>
  <c r="M912" i="6" s="1"/>
  <c r="I708" i="2"/>
  <c r="L912" i="6" s="1"/>
  <c r="J707" i="2"/>
  <c r="M2143" i="6" s="1"/>
  <c r="I707" i="2"/>
  <c r="L2143" i="6" s="1"/>
  <c r="J706" i="2"/>
  <c r="M232" i="6" s="1"/>
  <c r="I706" i="2"/>
  <c r="L232" i="6" s="1"/>
  <c r="J705" i="2"/>
  <c r="M1843" i="6" s="1"/>
  <c r="I705" i="2"/>
  <c r="L1843" i="6" s="1"/>
  <c r="J704" i="2"/>
  <c r="M88" i="6" s="1"/>
  <c r="I704" i="2"/>
  <c r="L88" i="6" s="1"/>
  <c r="J703" i="2"/>
  <c r="M40" i="6" s="1"/>
  <c r="I703" i="2"/>
  <c r="L40" i="6" s="1"/>
  <c r="J702" i="2"/>
  <c r="M1817" i="6" s="1"/>
  <c r="I702" i="2"/>
  <c r="L1817" i="6" s="1"/>
  <c r="J701" i="2"/>
  <c r="M831" i="6" s="1"/>
  <c r="I701" i="2"/>
  <c r="L831" i="6" s="1"/>
  <c r="J700" i="2"/>
  <c r="M1432" i="6" s="1"/>
  <c r="I700" i="2"/>
  <c r="L1432" i="6" s="1"/>
  <c r="J699" i="2"/>
  <c r="M1633" i="6" s="1"/>
  <c r="I699" i="2"/>
  <c r="L1633" i="6" s="1"/>
  <c r="J698" i="2"/>
  <c r="M26" i="6" s="1"/>
  <c r="I698" i="2"/>
  <c r="L26" i="6" s="1"/>
  <c r="J697" i="2"/>
  <c r="M842" i="6" s="1"/>
  <c r="I697" i="2"/>
  <c r="L842" i="6" s="1"/>
  <c r="J696" i="2"/>
  <c r="M2130" i="6" s="1"/>
  <c r="I696" i="2"/>
  <c r="L2130" i="6" s="1"/>
  <c r="J695" i="2"/>
  <c r="M2184" i="6" s="1"/>
  <c r="I695" i="2"/>
  <c r="L2184" i="6" s="1"/>
  <c r="J694" i="2"/>
  <c r="M2088" i="6" s="1"/>
  <c r="I694" i="2"/>
  <c r="L2088" i="6" s="1"/>
  <c r="J693" i="2"/>
  <c r="M1820" i="6" s="1"/>
  <c r="I693" i="2"/>
  <c r="L1820" i="6" s="1"/>
  <c r="J692" i="2"/>
  <c r="M881" i="6" s="1"/>
  <c r="I692" i="2"/>
  <c r="L881" i="6" s="1"/>
  <c r="J691" i="2"/>
  <c r="M688" i="6" s="1"/>
  <c r="I691" i="2"/>
  <c r="L688" i="6" s="1"/>
  <c r="J690" i="2"/>
  <c r="M142" i="6" s="1"/>
  <c r="I690" i="2"/>
  <c r="L142" i="6" s="1"/>
  <c r="J689" i="2"/>
  <c r="M43" i="6" s="1"/>
  <c r="I689" i="2"/>
  <c r="L43" i="6" s="1"/>
  <c r="J688" i="2"/>
  <c r="M974" i="6" s="1"/>
  <c r="I688" i="2"/>
  <c r="L974" i="6" s="1"/>
  <c r="J687" i="2"/>
  <c r="M866" i="6" s="1"/>
  <c r="I687" i="2"/>
  <c r="L866" i="6" s="1"/>
  <c r="J686" i="2"/>
  <c r="M209" i="6" s="1"/>
  <c r="I686" i="2"/>
  <c r="L209" i="6" s="1"/>
  <c r="J685" i="2"/>
  <c r="M1437" i="6" s="1"/>
  <c r="I685" i="2"/>
  <c r="L1437" i="6" s="1"/>
  <c r="J684" i="2"/>
  <c r="M1464" i="6" s="1"/>
  <c r="I684" i="2"/>
  <c r="L1464" i="6" s="1"/>
  <c r="J683" i="2"/>
  <c r="M1438" i="6" s="1"/>
  <c r="I683" i="2"/>
  <c r="L1438" i="6" s="1"/>
  <c r="J682" i="2"/>
  <c r="M184" i="6" s="1"/>
  <c r="I682" i="2"/>
  <c r="L184" i="6" s="1"/>
  <c r="J681" i="2"/>
  <c r="M106" i="6" s="1"/>
  <c r="I681" i="2"/>
  <c r="L106" i="6" s="1"/>
  <c r="J680" i="2"/>
  <c r="M531" i="6" s="1"/>
  <c r="I680" i="2"/>
  <c r="L531" i="6" s="1"/>
  <c r="J679" i="2"/>
  <c r="M367" i="6" s="1"/>
  <c r="I679" i="2"/>
  <c r="L367" i="6" s="1"/>
  <c r="J678" i="2"/>
  <c r="M1825" i="6" s="1"/>
  <c r="I678" i="2"/>
  <c r="L1825" i="6" s="1"/>
  <c r="J677" i="2"/>
  <c r="M962" i="6" s="1"/>
  <c r="I677" i="2"/>
  <c r="L962" i="6" s="1"/>
  <c r="J676" i="2"/>
  <c r="M888" i="6" s="1"/>
  <c r="I676" i="2"/>
  <c r="L888" i="6" s="1"/>
  <c r="J675" i="2"/>
  <c r="M2257" i="6" s="1"/>
  <c r="I675" i="2"/>
  <c r="L2257" i="6" s="1"/>
  <c r="J674" i="2"/>
  <c r="M930" i="6" s="1"/>
  <c r="I674" i="2"/>
  <c r="L930" i="6" s="1"/>
  <c r="J673" i="2"/>
  <c r="M2096" i="6" s="1"/>
  <c r="I673" i="2"/>
  <c r="L2096" i="6" s="1"/>
  <c r="J672" i="2"/>
  <c r="M1046" i="6" s="1"/>
  <c r="I672" i="2"/>
  <c r="L1046" i="6" s="1"/>
  <c r="J671" i="2"/>
  <c r="M208" i="6" s="1"/>
  <c r="I671" i="2"/>
  <c r="L208" i="6" s="1"/>
  <c r="J670" i="2"/>
  <c r="M1993" i="6" s="1"/>
  <c r="I670" i="2"/>
  <c r="L1993" i="6" s="1"/>
  <c r="J669" i="2"/>
  <c r="M1574" i="6" s="1"/>
  <c r="I669" i="2"/>
  <c r="L1574" i="6" s="1"/>
  <c r="J668" i="2"/>
  <c r="M971" i="6" s="1"/>
  <c r="I668" i="2"/>
  <c r="L971" i="6" s="1"/>
  <c r="J667" i="2"/>
  <c r="M680" i="6" s="1"/>
  <c r="I667" i="2"/>
  <c r="L680" i="6" s="1"/>
  <c r="J666" i="2"/>
  <c r="M651" i="6" s="1"/>
  <c r="I666" i="2"/>
  <c r="L651" i="6" s="1"/>
  <c r="J665" i="2"/>
  <c r="M41" i="6" s="1"/>
  <c r="I665" i="2"/>
  <c r="L41" i="6" s="1"/>
  <c r="J664" i="2"/>
  <c r="M671" i="6" s="1"/>
  <c r="I664" i="2"/>
  <c r="L671" i="6" s="1"/>
  <c r="J663" i="2"/>
  <c r="M2223" i="6" s="1"/>
  <c r="I663" i="2"/>
  <c r="L2223" i="6" s="1"/>
  <c r="J662" i="2"/>
  <c r="M2200" i="6" s="1"/>
  <c r="I662" i="2"/>
  <c r="L2200" i="6" s="1"/>
  <c r="J661" i="2"/>
  <c r="M1982" i="6" s="1"/>
  <c r="I661" i="2"/>
  <c r="L1982" i="6" s="1"/>
  <c r="J660" i="2"/>
  <c r="M177" i="6" s="1"/>
  <c r="I660" i="2"/>
  <c r="L177" i="6" s="1"/>
  <c r="J659" i="2"/>
  <c r="M70" i="6" s="1"/>
  <c r="I659" i="2"/>
  <c r="L70" i="6" s="1"/>
  <c r="J658" i="2"/>
  <c r="M6" i="6" s="1"/>
  <c r="I658" i="2"/>
  <c r="L6" i="6" s="1"/>
  <c r="J657" i="2"/>
  <c r="M648" i="6" s="1"/>
  <c r="I657" i="2"/>
  <c r="L648" i="6" s="1"/>
  <c r="J656" i="2"/>
  <c r="M744" i="6" s="1"/>
  <c r="I656" i="2"/>
  <c r="L744" i="6" s="1"/>
  <c r="J655" i="2"/>
  <c r="M212" i="6" s="1"/>
  <c r="I655" i="2"/>
  <c r="L212" i="6" s="1"/>
  <c r="J654" i="2"/>
  <c r="M1722" i="6" s="1"/>
  <c r="I654" i="2"/>
  <c r="L1722" i="6" s="1"/>
  <c r="J653" i="2"/>
  <c r="M940" i="6" s="1"/>
  <c r="I653" i="2"/>
  <c r="L940" i="6" s="1"/>
  <c r="J652" i="2"/>
  <c r="M2110" i="6" s="1"/>
  <c r="I652" i="2"/>
  <c r="L2110" i="6" s="1"/>
  <c r="J651" i="2"/>
  <c r="M2072" i="6" s="1"/>
  <c r="I651" i="2"/>
  <c r="L2072" i="6" s="1"/>
  <c r="J650" i="2"/>
  <c r="M1047" i="6" s="1"/>
  <c r="I650" i="2"/>
  <c r="L1047" i="6" s="1"/>
  <c r="J649" i="2"/>
  <c r="M165" i="6" s="1"/>
  <c r="I649" i="2"/>
  <c r="L165" i="6" s="1"/>
  <c r="J648" i="2"/>
  <c r="M1439" i="6" s="1"/>
  <c r="I648" i="2"/>
  <c r="L1439" i="6" s="1"/>
  <c r="J647" i="2"/>
  <c r="M179" i="6" s="1"/>
  <c r="I647" i="2"/>
  <c r="L179" i="6" s="1"/>
  <c r="J646" i="2"/>
  <c r="M981" i="6" s="1"/>
  <c r="I646" i="2"/>
  <c r="L981" i="6" s="1"/>
  <c r="J645" i="2"/>
  <c r="M903" i="6" s="1"/>
  <c r="I645" i="2"/>
  <c r="L903" i="6" s="1"/>
  <c r="J644" i="2"/>
  <c r="M217" i="6" s="1"/>
  <c r="I644" i="2"/>
  <c r="L217" i="6" s="1"/>
  <c r="J643" i="2"/>
  <c r="M2089" i="6" s="1"/>
  <c r="I643" i="2"/>
  <c r="L2089" i="6" s="1"/>
  <c r="J642" i="2"/>
  <c r="M518" i="6" s="1"/>
  <c r="I642" i="2"/>
  <c r="L518" i="6" s="1"/>
  <c r="J641" i="2"/>
  <c r="M1780" i="6" s="1"/>
  <c r="I641" i="2"/>
  <c r="L1780" i="6" s="1"/>
  <c r="J640" i="2"/>
  <c r="M150" i="6" s="1"/>
  <c r="I640" i="2"/>
  <c r="L150" i="6" s="1"/>
  <c r="J639" i="2"/>
  <c r="M102" i="6" s="1"/>
  <c r="I639" i="2"/>
  <c r="L102" i="6" s="1"/>
  <c r="J638" i="2"/>
  <c r="M1842" i="6" s="1"/>
  <c r="I638" i="2"/>
  <c r="L1842" i="6" s="1"/>
  <c r="J637" i="2"/>
  <c r="M1470" i="6" s="1"/>
  <c r="I637" i="2"/>
  <c r="L1470" i="6" s="1"/>
  <c r="J636" i="2"/>
  <c r="M942" i="6" s="1"/>
  <c r="I636" i="2"/>
  <c r="L942" i="6" s="1"/>
  <c r="J635" i="2"/>
  <c r="M215" i="6" s="1"/>
  <c r="I635" i="2"/>
  <c r="L215" i="6" s="1"/>
  <c r="J634" i="2"/>
  <c r="M1867" i="6" s="1"/>
  <c r="I634" i="2"/>
  <c r="L1867" i="6" s="1"/>
  <c r="J633" i="2"/>
  <c r="M1681" i="6" s="1"/>
  <c r="I633" i="2"/>
  <c r="L1681" i="6" s="1"/>
  <c r="J632" i="2"/>
  <c r="M1383" i="6" s="1"/>
  <c r="I632" i="2"/>
  <c r="L1383" i="6" s="1"/>
  <c r="J631" i="2"/>
  <c r="M858" i="6" s="1"/>
  <c r="I631" i="2"/>
  <c r="L858" i="6" s="1"/>
  <c r="J630" i="2"/>
  <c r="M2146" i="6" s="1"/>
  <c r="I630" i="2"/>
  <c r="L2146" i="6" s="1"/>
  <c r="J629" i="2"/>
  <c r="M1660" i="6" s="1"/>
  <c r="I629" i="2"/>
  <c r="L1660" i="6" s="1"/>
  <c r="J628" i="2"/>
  <c r="M1336" i="6" s="1"/>
  <c r="I628" i="2"/>
  <c r="L1336" i="6" s="1"/>
  <c r="J627" i="2"/>
  <c r="M30" i="6" s="1"/>
  <c r="I627" i="2"/>
  <c r="L30" i="6" s="1"/>
  <c r="J626" i="2"/>
  <c r="M702" i="6" s="1"/>
  <c r="I626" i="2"/>
  <c r="L702" i="6" s="1"/>
  <c r="J625" i="2"/>
  <c r="M1007" i="6" s="1"/>
  <c r="I625" i="2"/>
  <c r="L1007" i="6" s="1"/>
  <c r="J624" i="2"/>
  <c r="M751" i="6" s="1"/>
  <c r="I624" i="2"/>
  <c r="L751" i="6" s="1"/>
  <c r="J623" i="2"/>
  <c r="M394" i="6" s="1"/>
  <c r="I623" i="2"/>
  <c r="L394" i="6" s="1"/>
  <c r="J622" i="2"/>
  <c r="M1806" i="6" s="1"/>
  <c r="I622" i="2"/>
  <c r="L1806" i="6" s="1"/>
  <c r="J621" i="2"/>
  <c r="M1101" i="6" s="1"/>
  <c r="I621" i="2"/>
  <c r="L1101" i="6" s="1"/>
  <c r="J620" i="2"/>
  <c r="M999" i="6" s="1"/>
  <c r="I620" i="2"/>
  <c r="L999" i="6" s="1"/>
  <c r="J619" i="2"/>
  <c r="M1469" i="6" s="1"/>
  <c r="I619" i="2"/>
  <c r="L1469" i="6" s="1"/>
  <c r="J618" i="2"/>
  <c r="M1200" i="6" s="1"/>
  <c r="I618" i="2"/>
  <c r="L1200" i="6" s="1"/>
  <c r="J617" i="2"/>
  <c r="M706" i="6" s="1"/>
  <c r="I617" i="2"/>
  <c r="L706" i="6" s="1"/>
  <c r="J616" i="2"/>
  <c r="M68" i="6" s="1"/>
  <c r="I616" i="2"/>
  <c r="L68" i="6" s="1"/>
  <c r="J615" i="2"/>
  <c r="M880" i="6" s="1"/>
  <c r="I615" i="2"/>
  <c r="L880" i="6" s="1"/>
  <c r="J614" i="2"/>
  <c r="M283" i="6" s="1"/>
  <c r="I614" i="2"/>
  <c r="L283" i="6" s="1"/>
  <c r="J613" i="2"/>
  <c r="M2121" i="6" s="1"/>
  <c r="I613" i="2"/>
  <c r="L2121" i="6" s="1"/>
  <c r="J612" i="2"/>
  <c r="M1285" i="6" s="1"/>
  <c r="I612" i="2"/>
  <c r="L1285" i="6" s="1"/>
  <c r="J611" i="2"/>
  <c r="M783" i="6" s="1"/>
  <c r="I611" i="2"/>
  <c r="L783" i="6" s="1"/>
  <c r="J610" i="2"/>
  <c r="M893" i="6" s="1"/>
  <c r="I610" i="2"/>
  <c r="L893" i="6" s="1"/>
  <c r="J609" i="2"/>
  <c r="M1606" i="6" s="1"/>
  <c r="I609" i="2"/>
  <c r="L1606" i="6" s="1"/>
  <c r="J608" i="2"/>
  <c r="M1518" i="6" s="1"/>
  <c r="I608" i="2"/>
  <c r="L1518" i="6" s="1"/>
  <c r="J607" i="2"/>
  <c r="M980" i="6" s="1"/>
  <c r="I607" i="2"/>
  <c r="L980" i="6" s="1"/>
  <c r="J606" i="2"/>
  <c r="M694" i="6" s="1"/>
  <c r="I606" i="2"/>
  <c r="L694" i="6" s="1"/>
  <c r="J605" i="2"/>
  <c r="M644" i="6" s="1"/>
  <c r="I605" i="2"/>
  <c r="L644" i="6" s="1"/>
  <c r="J604" i="2"/>
  <c r="M172" i="6" s="1"/>
  <c r="I604" i="2"/>
  <c r="L172" i="6" s="1"/>
  <c r="J603" i="2"/>
  <c r="M66" i="6" s="1"/>
  <c r="I603" i="2"/>
  <c r="L66" i="6" s="1"/>
  <c r="J602" i="2"/>
  <c r="M1121" i="6" s="1"/>
  <c r="I602" i="2"/>
  <c r="L1121" i="6" s="1"/>
  <c r="J601" i="2"/>
  <c r="M868" i="6" s="1"/>
  <c r="I601" i="2"/>
  <c r="L868" i="6" s="1"/>
  <c r="J600" i="2"/>
  <c r="M362" i="6" s="1"/>
  <c r="I600" i="2"/>
  <c r="L362" i="6" s="1"/>
  <c r="J599" i="2"/>
  <c r="M281" i="6" s="1"/>
  <c r="I599" i="2"/>
  <c r="L281" i="6" s="1"/>
  <c r="J598" i="2"/>
  <c r="M836" i="6" s="1"/>
  <c r="I598" i="2"/>
  <c r="L836" i="6" s="1"/>
  <c r="J597" i="2"/>
  <c r="M716" i="6" s="1"/>
  <c r="I597" i="2"/>
  <c r="L716" i="6" s="1"/>
  <c r="J596" i="2"/>
  <c r="M241" i="6" s="1"/>
  <c r="I596" i="2"/>
  <c r="L241" i="6" s="1"/>
  <c r="J595" i="2"/>
  <c r="M1653" i="6" s="1"/>
  <c r="I595" i="2"/>
  <c r="L1653" i="6" s="1"/>
  <c r="J594" i="2"/>
  <c r="M516" i="6" s="1"/>
  <c r="I594" i="2"/>
  <c r="L516" i="6" s="1"/>
  <c r="J593" i="2"/>
  <c r="M77" i="6" s="1"/>
  <c r="I593" i="2"/>
  <c r="L77" i="6" s="1"/>
  <c r="J592" i="2"/>
  <c r="M1425" i="6" s="1"/>
  <c r="I592" i="2"/>
  <c r="L1425" i="6" s="1"/>
  <c r="J591" i="2"/>
  <c r="M1346" i="6" s="1"/>
  <c r="I591" i="2"/>
  <c r="L1346" i="6" s="1"/>
  <c r="J590" i="2"/>
  <c r="M1298" i="6" s="1"/>
  <c r="I590" i="2"/>
  <c r="L1298" i="6" s="1"/>
  <c r="J589" i="2"/>
  <c r="M832" i="6" s="1"/>
  <c r="I589" i="2"/>
  <c r="L832" i="6" s="1"/>
  <c r="J588" i="2"/>
  <c r="M1551" i="6" s="1"/>
  <c r="I588" i="2"/>
  <c r="L1551" i="6" s="1"/>
  <c r="J587" i="2"/>
  <c r="M1291" i="6" s="1"/>
  <c r="I587" i="2"/>
  <c r="L1291" i="6" s="1"/>
  <c r="J586" i="2"/>
  <c r="M732" i="6" s="1"/>
  <c r="I586" i="2"/>
  <c r="L732" i="6" s="1"/>
  <c r="J585" i="2"/>
  <c r="M141" i="6" s="1"/>
  <c r="I585" i="2"/>
  <c r="L141" i="6" s="1"/>
  <c r="J584" i="2"/>
  <c r="M22" i="6" s="1"/>
  <c r="I584" i="2"/>
  <c r="L22" i="6" s="1"/>
  <c r="J583" i="2"/>
  <c r="M1074" i="6" s="1"/>
  <c r="I583" i="2"/>
  <c r="L1074" i="6" s="1"/>
  <c r="J582" i="2"/>
  <c r="M968" i="6" s="1"/>
  <c r="I582" i="2"/>
  <c r="L968" i="6" s="1"/>
  <c r="J581" i="2"/>
  <c r="M16" i="6" s="1"/>
  <c r="I581" i="2"/>
  <c r="L16" i="6" s="1"/>
  <c r="J580" i="2"/>
  <c r="M8" i="6" s="1"/>
  <c r="I580" i="2"/>
  <c r="L8" i="6" s="1"/>
  <c r="J579" i="2"/>
  <c r="M226" i="6" s="1"/>
  <c r="I579" i="2"/>
  <c r="L226" i="6" s="1"/>
  <c r="J578" i="2"/>
  <c r="M906" i="6" s="1"/>
  <c r="I578" i="2"/>
  <c r="L906" i="6" s="1"/>
  <c r="J577" i="2"/>
  <c r="M693" i="6" s="1"/>
  <c r="I577" i="2"/>
  <c r="L693" i="6" s="1"/>
  <c r="J576" i="2"/>
  <c r="M883" i="6" s="1"/>
  <c r="I576" i="2"/>
  <c r="L883" i="6" s="1"/>
  <c r="J575" i="2"/>
  <c r="M828" i="6" s="1"/>
  <c r="I575" i="2"/>
  <c r="L828" i="6" s="1"/>
  <c r="J574" i="2"/>
  <c r="M60" i="6" s="1"/>
  <c r="I574" i="2"/>
  <c r="L60" i="6" s="1"/>
  <c r="J573" i="2"/>
  <c r="M357" i="6" s="1"/>
  <c r="I573" i="2"/>
  <c r="L357" i="6" s="1"/>
  <c r="J572" i="2"/>
  <c r="M152" i="6" s="1"/>
  <c r="I572" i="2"/>
  <c r="L152" i="6" s="1"/>
  <c r="J571" i="2"/>
  <c r="M2129" i="6" s="1"/>
  <c r="I571" i="2"/>
  <c r="L2129" i="6" s="1"/>
  <c r="J570" i="2"/>
  <c r="M1269" i="6" s="1"/>
  <c r="I570" i="2"/>
  <c r="L1269" i="6" s="1"/>
  <c r="J569" i="2"/>
  <c r="M998" i="6" s="1"/>
  <c r="I569" i="2"/>
  <c r="L998" i="6" s="1"/>
  <c r="J568" i="2"/>
  <c r="M1770" i="6" s="1"/>
  <c r="I568" i="2"/>
  <c r="L1770" i="6" s="1"/>
  <c r="J567" i="2"/>
  <c r="M1088" i="6" s="1"/>
  <c r="I567" i="2"/>
  <c r="L1088" i="6" s="1"/>
  <c r="J566" i="2"/>
  <c r="M57" i="6" s="1"/>
  <c r="I566" i="2"/>
  <c r="L57" i="6" s="1"/>
  <c r="J565" i="2"/>
  <c r="M921" i="6" s="1"/>
  <c r="I565" i="2"/>
  <c r="L921" i="6" s="1"/>
  <c r="J564" i="2"/>
  <c r="M199" i="6" s="1"/>
  <c r="I564" i="2"/>
  <c r="L199" i="6" s="1"/>
  <c r="J563" i="2"/>
  <c r="M752" i="6" s="1"/>
  <c r="I563" i="2"/>
  <c r="L752" i="6" s="1"/>
  <c r="J562" i="2"/>
  <c r="M1037" i="6" s="1"/>
  <c r="I562" i="2"/>
  <c r="L1037" i="6" s="1"/>
  <c r="J561" i="2"/>
  <c r="M839" i="6" s="1"/>
  <c r="I561" i="2"/>
  <c r="L839" i="6" s="1"/>
  <c r="J560" i="2"/>
  <c r="M354" i="6" s="1"/>
  <c r="I560" i="2"/>
  <c r="L354" i="6" s="1"/>
  <c r="J559" i="2"/>
  <c r="M144" i="6" s="1"/>
  <c r="I559" i="2"/>
  <c r="L144" i="6" s="1"/>
  <c r="J558" i="2"/>
  <c r="M115" i="6" s="1"/>
  <c r="I558" i="2"/>
  <c r="L115" i="6" s="1"/>
  <c r="J557" i="2"/>
  <c r="M1411" i="6" s="1"/>
  <c r="I557" i="2"/>
  <c r="L1411" i="6" s="1"/>
  <c r="J556" i="2"/>
  <c r="M1229" i="6" s="1"/>
  <c r="I556" i="2"/>
  <c r="L1229" i="6" s="1"/>
  <c r="J555" i="2"/>
  <c r="M678" i="6" s="1"/>
  <c r="I555" i="2"/>
  <c r="L678" i="6" s="1"/>
  <c r="J554" i="2"/>
  <c r="M726" i="6" s="1"/>
  <c r="I554" i="2"/>
  <c r="L726" i="6" s="1"/>
  <c r="J553" i="2"/>
  <c r="M393" i="6" s="1"/>
  <c r="I553" i="2"/>
  <c r="L393" i="6" s="1"/>
  <c r="J552" i="2"/>
  <c r="M19" i="6" s="1"/>
  <c r="I552" i="2"/>
  <c r="L19" i="6" s="1"/>
  <c r="J551" i="2"/>
  <c r="M938" i="6" s="1"/>
  <c r="I551" i="2"/>
  <c r="L938" i="6" s="1"/>
  <c r="J550" i="2"/>
  <c r="M908" i="6" s="1"/>
  <c r="I550" i="2"/>
  <c r="L908" i="6" s="1"/>
  <c r="J549" i="2"/>
  <c r="M864" i="6" s="1"/>
  <c r="I549" i="2"/>
  <c r="L864" i="6" s="1"/>
  <c r="J548" i="2"/>
  <c r="M2222" i="6" s="1"/>
  <c r="I548" i="2"/>
  <c r="L2222" i="6" s="1"/>
  <c r="J547" i="2"/>
  <c r="M2211" i="6" s="1"/>
  <c r="I547" i="2"/>
  <c r="L2211" i="6" s="1"/>
  <c r="J546" i="2"/>
  <c r="M1335" i="6" s="1"/>
  <c r="I546" i="2"/>
  <c r="L1335" i="6" s="1"/>
  <c r="J545" i="2"/>
  <c r="M731" i="6" s="1"/>
  <c r="I545" i="2"/>
  <c r="L731" i="6" s="1"/>
  <c r="J544" i="2"/>
  <c r="M623" i="6" s="1"/>
  <c r="I544" i="2"/>
  <c r="L623" i="6" s="1"/>
  <c r="J543" i="2"/>
  <c r="M210" i="6" s="1"/>
  <c r="I543" i="2"/>
  <c r="L210" i="6" s="1"/>
  <c r="J542" i="2"/>
  <c r="M200" i="6" s="1"/>
  <c r="I542" i="2"/>
  <c r="L200" i="6" s="1"/>
  <c r="J541" i="2"/>
  <c r="M2155" i="6" s="1"/>
  <c r="I541" i="2"/>
  <c r="L2155" i="6" s="1"/>
  <c r="J540" i="2"/>
  <c r="M299" i="6" s="1"/>
  <c r="I540" i="2"/>
  <c r="L299" i="6" s="1"/>
  <c r="J539" i="2"/>
  <c r="M29" i="6" s="1"/>
  <c r="I539" i="2"/>
  <c r="L29" i="6" s="1"/>
  <c r="J538" i="2"/>
  <c r="M1489" i="6" s="1"/>
  <c r="I538" i="2"/>
  <c r="L1489" i="6" s="1"/>
  <c r="J537" i="2"/>
  <c r="M1355" i="6" s="1"/>
  <c r="I537" i="2"/>
  <c r="L1355" i="6" s="1"/>
  <c r="J536" i="2"/>
  <c r="M833" i="6" s="1"/>
  <c r="I536" i="2"/>
  <c r="L833" i="6" s="1"/>
  <c r="J535" i="2"/>
  <c r="M196" i="6" s="1"/>
  <c r="I535" i="2"/>
  <c r="L196" i="6" s="1"/>
  <c r="J534" i="2"/>
  <c r="M20" i="6" s="1"/>
  <c r="I534" i="2"/>
  <c r="L20" i="6" s="1"/>
  <c r="J533" i="2"/>
  <c r="M9" i="6" s="1"/>
  <c r="I533" i="2"/>
  <c r="L9" i="6" s="1"/>
  <c r="J532" i="2"/>
  <c r="M681" i="6" s="1"/>
  <c r="I532" i="2"/>
  <c r="L681" i="6" s="1"/>
  <c r="J531" i="2"/>
  <c r="M230" i="6" s="1"/>
  <c r="I531" i="2"/>
  <c r="L230" i="6" s="1"/>
  <c r="J530" i="2"/>
  <c r="M1793" i="6" s="1"/>
  <c r="I530" i="2"/>
  <c r="L1793" i="6" s="1"/>
  <c r="J529" i="2"/>
  <c r="M1260" i="6" s="1"/>
  <c r="I529" i="2"/>
  <c r="L1260" i="6" s="1"/>
  <c r="J528" i="2"/>
  <c r="M1630" i="6" s="1"/>
  <c r="I528" i="2"/>
  <c r="L1630" i="6" s="1"/>
  <c r="J527" i="2"/>
  <c r="M1453" i="6" s="1"/>
  <c r="I527" i="2"/>
  <c r="L1453" i="6" s="1"/>
  <c r="J526" i="2"/>
  <c r="M1344" i="6" s="1"/>
  <c r="I526" i="2"/>
  <c r="L1344" i="6" s="1"/>
  <c r="J525" i="2"/>
  <c r="M31" i="6" s="1"/>
  <c r="I525" i="2"/>
  <c r="L31" i="6" s="1"/>
  <c r="J524" i="2"/>
  <c r="M1235" i="6" s="1"/>
  <c r="I524" i="2"/>
  <c r="L1235" i="6" s="1"/>
  <c r="J523" i="2"/>
  <c r="M164" i="6" s="1"/>
  <c r="I523" i="2"/>
  <c r="L164" i="6" s="1"/>
  <c r="J522" i="2"/>
  <c r="M112" i="6" s="1"/>
  <c r="I522" i="2"/>
  <c r="L112" i="6" s="1"/>
  <c r="J521" i="2"/>
  <c r="M1992" i="6" s="1"/>
  <c r="I521" i="2"/>
  <c r="L1992" i="6" s="1"/>
  <c r="J520" i="2"/>
  <c r="M1951" i="6" s="1"/>
  <c r="I520" i="2"/>
  <c r="L1951" i="6" s="1"/>
  <c r="J519" i="2"/>
  <c r="M1433" i="6" s="1"/>
  <c r="I519" i="2"/>
  <c r="L1433" i="6" s="1"/>
  <c r="J518" i="2"/>
  <c r="M1381" i="6" s="1"/>
  <c r="I518" i="2"/>
  <c r="L1381" i="6" s="1"/>
  <c r="J517" i="2"/>
  <c r="M1049" i="6" s="1"/>
  <c r="I517" i="2"/>
  <c r="L1049" i="6" s="1"/>
  <c r="J516" i="2"/>
  <c r="M869" i="6" s="1"/>
  <c r="I516" i="2"/>
  <c r="L869" i="6" s="1"/>
  <c r="J515" i="2"/>
  <c r="M806" i="6" s="1"/>
  <c r="I515" i="2"/>
  <c r="L806" i="6" s="1"/>
  <c r="J514" i="2"/>
  <c r="M1585" i="6" s="1"/>
  <c r="I514" i="2"/>
  <c r="L1585" i="6" s="1"/>
  <c r="J513" i="2"/>
  <c r="M1819" i="6" s="1"/>
  <c r="I513" i="2"/>
  <c r="L1819" i="6" s="1"/>
  <c r="J512" i="2"/>
  <c r="M1468" i="6" s="1"/>
  <c r="I512" i="2"/>
  <c r="L1468" i="6" s="1"/>
  <c r="J511" i="2"/>
  <c r="M186" i="6" s="1"/>
  <c r="I511" i="2"/>
  <c r="L186" i="6" s="1"/>
  <c r="J510" i="2"/>
  <c r="M1662" i="6" s="1"/>
  <c r="I510" i="2"/>
  <c r="L1662" i="6" s="1"/>
  <c r="J509" i="2"/>
  <c r="M1397" i="6" s="1"/>
  <c r="I509" i="2"/>
  <c r="L1397" i="6" s="1"/>
  <c r="J508" i="2"/>
  <c r="M1767" i="6" s="1"/>
  <c r="I508" i="2"/>
  <c r="L1767" i="6" s="1"/>
  <c r="J507" i="2"/>
  <c r="M1740" i="6" s="1"/>
  <c r="I507" i="2"/>
  <c r="L1740" i="6" s="1"/>
  <c r="J506" i="2"/>
  <c r="M2288" i="6" s="1"/>
  <c r="I506" i="2"/>
  <c r="L2288" i="6" s="1"/>
  <c r="J505" i="2"/>
  <c r="M2106" i="6" s="1"/>
  <c r="I505" i="2"/>
  <c r="L2106" i="6" s="1"/>
  <c r="J504" i="2"/>
  <c r="M1893" i="6" s="1"/>
  <c r="I504" i="2"/>
  <c r="L1893" i="6" s="1"/>
  <c r="J503" i="2"/>
  <c r="M1239" i="6" s="1"/>
  <c r="I503" i="2"/>
  <c r="L1239" i="6" s="1"/>
  <c r="J502" i="2"/>
  <c r="M483" i="6" s="1"/>
  <c r="I502" i="2"/>
  <c r="L483" i="6" s="1"/>
  <c r="J501" i="2"/>
  <c r="M1821" i="6" s="1"/>
  <c r="I501" i="2"/>
  <c r="L1821" i="6" s="1"/>
  <c r="J500" i="2"/>
  <c r="M1638" i="6" s="1"/>
  <c r="I500" i="2"/>
  <c r="L1638" i="6" s="1"/>
  <c r="J499" i="2"/>
  <c r="M1758" i="6" s="1"/>
  <c r="I499" i="2"/>
  <c r="L1758" i="6" s="1"/>
  <c r="J498" i="2"/>
  <c r="M1168" i="6" s="1"/>
  <c r="I498" i="2"/>
  <c r="L1168" i="6" s="1"/>
  <c r="J497" i="2"/>
  <c r="M813" i="6" s="1"/>
  <c r="I497" i="2"/>
  <c r="L813" i="6" s="1"/>
  <c r="J496" i="2"/>
  <c r="M461" i="6" s="1"/>
  <c r="I496" i="2"/>
  <c r="L461" i="6" s="1"/>
  <c r="J495" i="2"/>
  <c r="M823" i="6" s="1"/>
  <c r="I495" i="2"/>
  <c r="L823" i="6" s="1"/>
  <c r="J494" i="2"/>
  <c r="M2127" i="6" s="1"/>
  <c r="I494" i="2"/>
  <c r="L2127" i="6" s="1"/>
  <c r="J493" i="2"/>
  <c r="M1702" i="6" s="1"/>
  <c r="I493" i="2"/>
  <c r="L1702" i="6" s="1"/>
  <c r="J492" i="2"/>
  <c r="M1031" i="6" s="1"/>
  <c r="I492" i="2"/>
  <c r="L1031" i="6" s="1"/>
  <c r="J491" i="2"/>
  <c r="M844" i="6" s="1"/>
  <c r="I491" i="2"/>
  <c r="L844" i="6" s="1"/>
  <c r="J490" i="2"/>
  <c r="M1210" i="6" s="1"/>
  <c r="I490" i="2"/>
  <c r="L1210" i="6" s="1"/>
  <c r="J489" i="2"/>
  <c r="M877" i="6" s="1"/>
  <c r="I489" i="2"/>
  <c r="L877" i="6" s="1"/>
  <c r="J488" i="2"/>
  <c r="M263" i="6" s="1"/>
  <c r="I488" i="2"/>
  <c r="L263" i="6" s="1"/>
  <c r="J487" i="2"/>
  <c r="M1723" i="6" s="1"/>
  <c r="I487" i="2"/>
  <c r="L1723" i="6" s="1"/>
  <c r="J486" i="2"/>
  <c r="M1930" i="6" s="1"/>
  <c r="I486" i="2"/>
  <c r="L1930" i="6" s="1"/>
  <c r="J485" i="2"/>
  <c r="M171" i="6" s="1"/>
  <c r="I485" i="2"/>
  <c r="L171" i="6" s="1"/>
  <c r="J484" i="2"/>
  <c r="M332" i="6" s="1"/>
  <c r="I484" i="2"/>
  <c r="L332" i="6" s="1"/>
  <c r="J483" i="2"/>
  <c r="M970" i="6" s="1"/>
  <c r="I483" i="2"/>
  <c r="L970" i="6" s="1"/>
  <c r="J482" i="2"/>
  <c r="M797" i="6" s="1"/>
  <c r="I482" i="2"/>
  <c r="L797" i="6" s="1"/>
  <c r="K481" i="2"/>
  <c r="J481" i="2"/>
  <c r="M12" i="6" s="1"/>
  <c r="I481" i="2"/>
  <c r="L12" i="6" s="1"/>
  <c r="J480" i="2"/>
  <c r="M323" i="6" s="1"/>
  <c r="I480" i="2"/>
  <c r="L323" i="6" s="1"/>
  <c r="J479" i="2"/>
  <c r="M704" i="6" s="1"/>
  <c r="I479" i="2"/>
  <c r="L704" i="6" s="1"/>
  <c r="J478" i="2"/>
  <c r="M1708" i="6" s="1"/>
  <c r="I478" i="2"/>
  <c r="L1708" i="6" s="1"/>
  <c r="J477" i="2"/>
  <c r="M1138" i="6" s="1"/>
  <c r="I477" i="2"/>
  <c r="L1138" i="6" s="1"/>
  <c r="J476" i="2"/>
  <c r="M243" i="6" s="1"/>
  <c r="I476" i="2"/>
  <c r="L243" i="6" s="1"/>
  <c r="J475" i="2"/>
  <c r="M127" i="6" s="1"/>
  <c r="I475" i="2"/>
  <c r="L127" i="6" s="1"/>
  <c r="J474" i="2"/>
  <c r="M1342" i="6" s="1"/>
  <c r="I474" i="2"/>
  <c r="L1342" i="6" s="1"/>
  <c r="J473" i="2"/>
  <c r="M267" i="6" s="1"/>
  <c r="I473" i="2"/>
  <c r="L267" i="6" s="1"/>
  <c r="J472" i="2"/>
  <c r="M707" i="6" s="1"/>
  <c r="I472" i="2"/>
  <c r="L707" i="6" s="1"/>
  <c r="J471" i="2"/>
  <c r="M167" i="6" s="1"/>
  <c r="I471" i="2"/>
  <c r="L167" i="6" s="1"/>
  <c r="J470" i="2"/>
  <c r="M1561" i="6" s="1"/>
  <c r="I470" i="2"/>
  <c r="L1561" i="6" s="1"/>
  <c r="J469" i="2"/>
  <c r="M640" i="6" s="1"/>
  <c r="I469" i="2"/>
  <c r="L640" i="6" s="1"/>
  <c r="J468" i="2"/>
  <c r="M714" i="6" s="1"/>
  <c r="I468" i="2"/>
  <c r="L714" i="6" s="1"/>
  <c r="J467" i="2"/>
  <c r="M781" i="6" s="1"/>
  <c r="I467" i="2"/>
  <c r="L781" i="6" s="1"/>
  <c r="J466" i="2"/>
  <c r="M1097" i="6" s="1"/>
  <c r="I466" i="2"/>
  <c r="L1097" i="6" s="1"/>
  <c r="J465" i="2"/>
  <c r="M1609" i="6" s="1"/>
  <c r="I465" i="2"/>
  <c r="L1609" i="6" s="1"/>
  <c r="J464" i="2"/>
  <c r="M979" i="6" s="1"/>
  <c r="I464" i="2"/>
  <c r="L979" i="6" s="1"/>
  <c r="J463" i="2"/>
  <c r="M841" i="6" s="1"/>
  <c r="I463" i="2"/>
  <c r="L841" i="6" s="1"/>
  <c r="J462" i="2"/>
  <c r="M639" i="6" s="1"/>
  <c r="I462" i="2"/>
  <c r="L639" i="6" s="1"/>
  <c r="J461" i="2"/>
  <c r="M632" i="6" s="1"/>
  <c r="I461" i="2"/>
  <c r="L632" i="6" s="1"/>
  <c r="J460" i="2"/>
  <c r="M2059" i="6" s="1"/>
  <c r="I460" i="2"/>
  <c r="L2059" i="6" s="1"/>
  <c r="J459" i="2"/>
  <c r="M1472" i="6" s="1"/>
  <c r="I459" i="2"/>
  <c r="L1472" i="6" s="1"/>
  <c r="J458" i="2"/>
  <c r="M840" i="6" s="1"/>
  <c r="I458" i="2"/>
  <c r="L840" i="6" s="1"/>
  <c r="J457" i="2"/>
  <c r="M796" i="6" s="1"/>
  <c r="I457" i="2"/>
  <c r="L796" i="6" s="1"/>
  <c r="J456" i="2"/>
  <c r="M485" i="6" s="1"/>
  <c r="I456" i="2"/>
  <c r="L485" i="6" s="1"/>
  <c r="J455" i="2"/>
  <c r="M62" i="6" s="1"/>
  <c r="I455" i="2"/>
  <c r="L62" i="6" s="1"/>
  <c r="J454" i="2"/>
  <c r="M44" i="6" s="1"/>
  <c r="I454" i="2"/>
  <c r="L44" i="6" s="1"/>
  <c r="J453" i="2"/>
  <c r="M11" i="6" s="1"/>
  <c r="I453" i="2"/>
  <c r="L11" i="6" s="1"/>
  <c r="J452" i="2"/>
  <c r="M646" i="6" s="1"/>
  <c r="I452" i="2"/>
  <c r="L646" i="6" s="1"/>
  <c r="J451" i="2"/>
  <c r="M414" i="6" s="1"/>
  <c r="I451" i="2"/>
  <c r="L414" i="6" s="1"/>
  <c r="J450" i="2"/>
  <c r="M5" i="6" s="1"/>
  <c r="I450" i="2"/>
  <c r="L5" i="6" s="1"/>
  <c r="J449" i="2"/>
  <c r="M1045" i="6" s="1"/>
  <c r="I449" i="2"/>
  <c r="L1045" i="6" s="1"/>
  <c r="J448" i="2"/>
  <c r="M810" i="6" s="1"/>
  <c r="I448" i="2"/>
  <c r="L810" i="6" s="1"/>
  <c r="J447" i="2"/>
  <c r="M2210" i="6" s="1"/>
  <c r="I447" i="2"/>
  <c r="L2210" i="6" s="1"/>
  <c r="J446" i="2"/>
  <c r="M1310" i="6" s="1"/>
  <c r="I446" i="2"/>
  <c r="L1310" i="6" s="1"/>
  <c r="J445" i="2"/>
  <c r="M195" i="6" s="1"/>
  <c r="I445" i="2"/>
  <c r="L195" i="6" s="1"/>
  <c r="J444" i="2"/>
  <c r="M697" i="6" s="1"/>
  <c r="I444" i="2"/>
  <c r="L697" i="6" s="1"/>
  <c r="J443" i="2"/>
  <c r="M900" i="6" s="1"/>
  <c r="I443" i="2"/>
  <c r="L900" i="6" s="1"/>
  <c r="J442" i="2"/>
  <c r="M2209" i="6" s="1"/>
  <c r="I442" i="2"/>
  <c r="L2209" i="6" s="1"/>
  <c r="J441" i="2"/>
  <c r="M1107" i="6" s="1"/>
  <c r="I441" i="2"/>
  <c r="L1107" i="6" s="1"/>
  <c r="J440" i="2"/>
  <c r="M718" i="6" s="1"/>
  <c r="I440" i="2"/>
  <c r="L718" i="6" s="1"/>
  <c r="J439" i="2"/>
  <c r="M192" i="6" s="1"/>
  <c r="I439" i="2"/>
  <c r="L192" i="6" s="1"/>
  <c r="J438" i="2"/>
  <c r="M1368" i="6" s="1"/>
  <c r="I438" i="2"/>
  <c r="L1368" i="6" s="1"/>
  <c r="J437" i="2"/>
  <c r="M128" i="6" s="1"/>
  <c r="I437" i="2"/>
  <c r="L128" i="6" s="1"/>
  <c r="J436" i="2"/>
  <c r="M973" i="6" s="1"/>
  <c r="I436" i="2"/>
  <c r="L973" i="6" s="1"/>
  <c r="J435" i="2"/>
  <c r="M815" i="6" s="1"/>
  <c r="I435" i="2"/>
  <c r="L815" i="6" s="1"/>
  <c r="J434" i="2"/>
  <c r="M1844" i="6" s="1"/>
  <c r="I434" i="2"/>
  <c r="L1844" i="6" s="1"/>
  <c r="J433" i="2"/>
  <c r="M947" i="6" s="1"/>
  <c r="I433" i="2"/>
  <c r="L947" i="6" s="1"/>
  <c r="J432" i="2"/>
  <c r="M136" i="6" s="1"/>
  <c r="I432" i="2"/>
  <c r="L136" i="6" s="1"/>
  <c r="J431" i="2"/>
  <c r="M98" i="6" s="1"/>
  <c r="I431" i="2"/>
  <c r="L98" i="6" s="1"/>
  <c r="J430" i="2"/>
  <c r="M72" i="6" s="1"/>
  <c r="I430" i="2"/>
  <c r="L72" i="6" s="1"/>
  <c r="J429" i="2"/>
  <c r="M1297" i="6" s="1"/>
  <c r="I429" i="2"/>
  <c r="L1297" i="6" s="1"/>
  <c r="J428" i="2"/>
  <c r="M1393" i="6" s="1"/>
  <c r="I428" i="2"/>
  <c r="L1393" i="6" s="1"/>
  <c r="J427" i="2"/>
  <c r="M1370" i="6" s="1"/>
  <c r="I427" i="2"/>
  <c r="L1370" i="6" s="1"/>
  <c r="J426" i="2"/>
  <c r="M1801" i="6" s="1"/>
  <c r="I426" i="2"/>
  <c r="L1801" i="6" s="1"/>
  <c r="J425" i="2"/>
  <c r="M1096" i="6" s="1"/>
  <c r="I425" i="2"/>
  <c r="L1096" i="6" s="1"/>
  <c r="J424" i="2"/>
  <c r="M1977" i="6" s="1"/>
  <c r="I424" i="2"/>
  <c r="L1977" i="6" s="1"/>
  <c r="J423" i="2"/>
  <c r="M189" i="6" s="1"/>
  <c r="I423" i="2"/>
  <c r="L189" i="6" s="1"/>
  <c r="J422" i="2"/>
  <c r="M1314" i="6" s="1"/>
  <c r="I422" i="2"/>
  <c r="L1314" i="6" s="1"/>
  <c r="J421" i="2"/>
  <c r="M1392" i="6" s="1"/>
  <c r="I421" i="2"/>
  <c r="L1392" i="6" s="1"/>
  <c r="J420" i="2"/>
  <c r="M1747" i="6" s="1"/>
  <c r="I420" i="2"/>
  <c r="L1747" i="6" s="1"/>
  <c r="J419" i="2"/>
  <c r="M812" i="6" s="1"/>
  <c r="I419" i="2"/>
  <c r="L812" i="6" s="1"/>
  <c r="J418" i="2"/>
  <c r="M523" i="6" s="1"/>
  <c r="I418" i="2"/>
  <c r="L523" i="6" s="1"/>
  <c r="J417" i="2"/>
  <c r="M767" i="6" s="1"/>
  <c r="I417" i="2"/>
  <c r="L767" i="6" s="1"/>
  <c r="J416" i="2"/>
  <c r="M1243" i="6" s="1"/>
  <c r="I416" i="2"/>
  <c r="L1243" i="6" s="1"/>
  <c r="J415" i="2"/>
  <c r="M1644" i="6" s="1"/>
  <c r="I415" i="2"/>
  <c r="L1644" i="6" s="1"/>
  <c r="J414" i="2"/>
  <c r="M993" i="6" s="1"/>
  <c r="I414" i="2"/>
  <c r="L993" i="6" s="1"/>
  <c r="J413" i="2"/>
  <c r="M1970" i="6" s="1"/>
  <c r="I413" i="2"/>
  <c r="L1970" i="6" s="1"/>
  <c r="J412" i="2"/>
  <c r="M46" i="6" s="1"/>
  <c r="I412" i="2"/>
  <c r="L46" i="6" s="1"/>
  <c r="J411" i="2"/>
  <c r="M56" i="6" s="1"/>
  <c r="I411" i="2"/>
  <c r="L56" i="6" s="1"/>
  <c r="J410" i="2"/>
  <c r="M1098" i="6" s="1"/>
  <c r="I410" i="2"/>
  <c r="L1098" i="6" s="1"/>
  <c r="J409" i="2"/>
  <c r="M1665" i="6" s="1"/>
  <c r="I409" i="2"/>
  <c r="L1665" i="6" s="1"/>
  <c r="J408" i="2"/>
  <c r="M183" i="6" s="1"/>
  <c r="I408" i="2"/>
  <c r="L183" i="6" s="1"/>
  <c r="J407" i="2"/>
  <c r="M1420" i="6" s="1"/>
  <c r="I407" i="2"/>
  <c r="L1420" i="6" s="1"/>
  <c r="J406" i="2"/>
  <c r="M922" i="6" s="1"/>
  <c r="I406" i="2"/>
  <c r="L922" i="6" s="1"/>
  <c r="J405" i="2"/>
  <c r="M616" i="6" s="1"/>
  <c r="I405" i="2"/>
  <c r="L616" i="6" s="1"/>
  <c r="J404" i="2"/>
  <c r="M92" i="6" s="1"/>
  <c r="I404" i="2"/>
  <c r="L92" i="6" s="1"/>
  <c r="J403" i="2"/>
  <c r="M656" i="6" s="1"/>
  <c r="I403" i="2"/>
  <c r="L656" i="6" s="1"/>
  <c r="J402" i="2"/>
  <c r="M713" i="6" s="1"/>
  <c r="I402" i="2"/>
  <c r="L713" i="6" s="1"/>
  <c r="J401" i="2"/>
  <c r="M1057" i="6" s="1"/>
  <c r="I401" i="2"/>
  <c r="L1057" i="6" s="1"/>
  <c r="J400" i="2"/>
  <c r="M1647" i="6" s="1"/>
  <c r="I400" i="2"/>
  <c r="L1647" i="6" s="1"/>
  <c r="J399" i="2"/>
  <c r="M820" i="6" s="1"/>
  <c r="I399" i="2"/>
  <c r="L820" i="6" s="1"/>
  <c r="J398" i="2"/>
  <c r="M202" i="6" s="1"/>
  <c r="I398" i="2"/>
  <c r="L202" i="6" s="1"/>
  <c r="J397" i="2"/>
  <c r="M2206" i="6" s="1"/>
  <c r="I397" i="2"/>
  <c r="L2206" i="6" s="1"/>
  <c r="J396" i="2"/>
  <c r="M829" i="6" s="1"/>
  <c r="I396" i="2"/>
  <c r="L829" i="6" s="1"/>
  <c r="J395" i="2"/>
  <c r="M762" i="6" s="1"/>
  <c r="I395" i="2"/>
  <c r="L762" i="6" s="1"/>
  <c r="J394" i="2"/>
  <c r="M696" i="6" s="1"/>
  <c r="I394" i="2"/>
  <c r="L696" i="6" s="1"/>
  <c r="J393" i="2"/>
  <c r="M1001" i="6" s="1"/>
  <c r="I393" i="2"/>
  <c r="L1001" i="6" s="1"/>
  <c r="J392" i="2"/>
  <c r="M761" i="6" s="1"/>
  <c r="I392" i="2"/>
  <c r="L761" i="6" s="1"/>
  <c r="J391" i="2"/>
  <c r="M347" i="6" s="1"/>
  <c r="I391" i="2"/>
  <c r="L347" i="6" s="1"/>
  <c r="J390" i="2"/>
  <c r="M957" i="6" s="1"/>
  <c r="I390" i="2"/>
  <c r="L957" i="6" s="1"/>
  <c r="J389" i="2"/>
  <c r="M1477" i="6" s="1"/>
  <c r="I389" i="2"/>
  <c r="L1477" i="6" s="1"/>
  <c r="J388" i="2"/>
  <c r="M590" i="6" s="1"/>
  <c r="I388" i="2"/>
  <c r="L590" i="6" s="1"/>
  <c r="J387" i="2"/>
  <c r="M901" i="6" s="1"/>
  <c r="I387" i="2"/>
  <c r="L901" i="6" s="1"/>
  <c r="J386" i="2"/>
  <c r="M1966" i="6" s="1"/>
  <c r="I386" i="2"/>
  <c r="L1966" i="6" s="1"/>
  <c r="J385" i="2"/>
  <c r="M777" i="6" s="1"/>
  <c r="I385" i="2"/>
  <c r="L777" i="6" s="1"/>
  <c r="J384" i="2"/>
  <c r="M666" i="6" s="1"/>
  <c r="I384" i="2"/>
  <c r="L666" i="6" s="1"/>
  <c r="J383" i="2"/>
  <c r="M676" i="6" s="1"/>
  <c r="I383" i="2"/>
  <c r="L676" i="6" s="1"/>
  <c r="J382" i="2"/>
  <c r="M760" i="6" s="1"/>
  <c r="I382" i="2"/>
  <c r="L760" i="6" s="1"/>
  <c r="J381" i="2"/>
  <c r="M709" i="6" s="1"/>
  <c r="I381" i="2"/>
  <c r="L709" i="6" s="1"/>
  <c r="J380" i="2"/>
  <c r="M148" i="6" s="1"/>
  <c r="I380" i="2"/>
  <c r="L148" i="6" s="1"/>
  <c r="J379" i="2"/>
  <c r="M1358" i="6" s="1"/>
  <c r="I379" i="2"/>
  <c r="L1358" i="6" s="1"/>
  <c r="J378" i="2"/>
  <c r="M1311" i="6" s="1"/>
  <c r="I378" i="2"/>
  <c r="L1311" i="6" s="1"/>
  <c r="J377" i="2"/>
  <c r="M1418" i="6" s="1"/>
  <c r="I377" i="2"/>
  <c r="L1418" i="6" s="1"/>
  <c r="J376" i="2"/>
  <c r="M2142" i="6" s="1"/>
  <c r="I376" i="2"/>
  <c r="L2142" i="6" s="1"/>
  <c r="J375" i="2"/>
  <c r="M2081" i="6" s="1"/>
  <c r="I375" i="2"/>
  <c r="L2081" i="6" s="1"/>
  <c r="J374" i="2"/>
  <c r="M1919" i="6" s="1"/>
  <c r="I374" i="2"/>
  <c r="L1919" i="6" s="1"/>
  <c r="J373" i="2"/>
  <c r="M2197" i="6" s="1"/>
  <c r="I373" i="2"/>
  <c r="L2197" i="6" s="1"/>
  <c r="J372" i="2"/>
  <c r="M1137" i="6" s="1"/>
  <c r="I372" i="2"/>
  <c r="L1137" i="6" s="1"/>
  <c r="J371" i="2"/>
  <c r="M720" i="6" s="1"/>
  <c r="I371" i="2"/>
  <c r="L720" i="6" s="1"/>
  <c r="J370" i="2"/>
  <c r="M1497" i="6" s="1"/>
  <c r="I370" i="2"/>
  <c r="L1497" i="6" s="1"/>
  <c r="J369" i="2"/>
  <c r="M1079" i="6" s="1"/>
  <c r="I369" i="2"/>
  <c r="L1079" i="6" s="1"/>
  <c r="J368" i="2"/>
  <c r="M1066" i="6" s="1"/>
  <c r="I368" i="2"/>
  <c r="L1066" i="6" s="1"/>
  <c r="J367" i="2"/>
  <c r="M1062" i="6" s="1"/>
  <c r="I367" i="2"/>
  <c r="L1062" i="6" s="1"/>
  <c r="J366" i="2"/>
  <c r="M641" i="6" s="1"/>
  <c r="I366" i="2"/>
  <c r="L641" i="6" s="1"/>
  <c r="J365" i="2"/>
  <c r="M2049" i="6" s="1"/>
  <c r="I365" i="2"/>
  <c r="L2049" i="6" s="1"/>
  <c r="J364" i="2"/>
  <c r="M313" i="6" s="1"/>
  <c r="I364" i="2"/>
  <c r="L313" i="6" s="1"/>
  <c r="J363" i="2"/>
  <c r="M1296" i="6" s="1"/>
  <c r="I363" i="2"/>
  <c r="L1296" i="6" s="1"/>
  <c r="J362" i="2"/>
  <c r="M1199" i="6" s="1"/>
  <c r="I362" i="2"/>
  <c r="L1199" i="6" s="1"/>
  <c r="J361" i="2"/>
  <c r="M705" i="6" s="1"/>
  <c r="I361" i="2"/>
  <c r="L705" i="6" s="1"/>
  <c r="J360" i="2"/>
  <c r="M509" i="6" s="1"/>
  <c r="I360" i="2"/>
  <c r="L509" i="6" s="1"/>
  <c r="J359" i="2"/>
  <c r="M178" i="6" s="1"/>
  <c r="I359" i="2"/>
  <c r="L178" i="6" s="1"/>
  <c r="J358" i="2"/>
  <c r="M664" i="6" s="1"/>
  <c r="I358" i="2"/>
  <c r="L664" i="6" s="1"/>
  <c r="J357" i="2"/>
  <c r="M1511" i="6" s="1"/>
  <c r="I357" i="2"/>
  <c r="L1511" i="6" s="1"/>
  <c r="J356" i="2"/>
  <c r="M1648" i="6" s="1"/>
  <c r="I356" i="2"/>
  <c r="L1648" i="6" s="1"/>
  <c r="J355" i="2"/>
  <c r="M1236" i="6" s="1"/>
  <c r="I355" i="2"/>
  <c r="L1236" i="6" s="1"/>
  <c r="J354" i="2"/>
  <c r="M649" i="6" s="1"/>
  <c r="I354" i="2"/>
  <c r="L649" i="6" s="1"/>
  <c r="J353" i="2"/>
  <c r="M161" i="6" s="1"/>
  <c r="I353" i="2"/>
  <c r="L161" i="6" s="1"/>
  <c r="J352" i="2"/>
  <c r="M2046" i="6" s="1"/>
  <c r="I352" i="2"/>
  <c r="L2046" i="6" s="1"/>
  <c r="J351" i="2"/>
  <c r="M1423" i="6" s="1"/>
  <c r="I351" i="2"/>
  <c r="L1423" i="6" s="1"/>
  <c r="J350" i="2"/>
  <c r="M597" i="6" s="1"/>
  <c r="I350" i="2"/>
  <c r="L597" i="6" s="1"/>
  <c r="J349" i="2"/>
  <c r="M2205" i="6" s="1"/>
  <c r="I349" i="2"/>
  <c r="L2205" i="6" s="1"/>
  <c r="J348" i="2"/>
  <c r="M1797" i="6" s="1"/>
  <c r="I348" i="2"/>
  <c r="L1797" i="6" s="1"/>
  <c r="J347" i="2"/>
  <c r="M1011" i="6" s="1"/>
  <c r="I347" i="2"/>
  <c r="L1011" i="6" s="1"/>
  <c r="J346" i="2"/>
  <c r="M878" i="6" s="1"/>
  <c r="I346" i="2"/>
  <c r="L878" i="6" s="1"/>
  <c r="J345" i="2"/>
  <c r="M17" i="6" s="1"/>
  <c r="I345" i="2"/>
  <c r="L17" i="6" s="1"/>
  <c r="J344" i="2"/>
  <c r="M811" i="6" s="1"/>
  <c r="I344" i="2"/>
  <c r="L811" i="6" s="1"/>
  <c r="J343" i="2"/>
  <c r="M960" i="6" s="1"/>
  <c r="I343" i="2"/>
  <c r="L960" i="6" s="1"/>
  <c r="J342" i="2"/>
  <c r="M1396" i="6" s="1"/>
  <c r="I342" i="2"/>
  <c r="L1396" i="6" s="1"/>
  <c r="J341" i="2"/>
  <c r="M1020" i="6" s="1"/>
  <c r="I341" i="2"/>
  <c r="L1020" i="6" s="1"/>
  <c r="J340" i="2"/>
  <c r="M667" i="6" s="1"/>
  <c r="I340" i="2"/>
  <c r="L667" i="6" s="1"/>
  <c r="J339" i="2"/>
  <c r="M1162" i="6" s="1"/>
  <c r="I339" i="2"/>
  <c r="L1162" i="6" s="1"/>
  <c r="J338" i="2"/>
  <c r="M302" i="6" s="1"/>
  <c r="I338" i="2"/>
  <c r="L302" i="6" s="1"/>
  <c r="J337" i="2"/>
  <c r="M1409" i="6" s="1"/>
  <c r="I337" i="2"/>
  <c r="L1409" i="6" s="1"/>
  <c r="J336" i="2"/>
  <c r="M1707" i="6" s="1"/>
  <c r="I336" i="2"/>
  <c r="L1707" i="6" s="1"/>
  <c r="J335" i="2"/>
  <c r="M1374" i="6" s="1"/>
  <c r="I335" i="2"/>
  <c r="L1374" i="6" s="1"/>
  <c r="J334" i="2"/>
  <c r="M155" i="6" s="1"/>
  <c r="I334" i="2"/>
  <c r="L155" i="6" s="1"/>
  <c r="J333" i="2"/>
  <c r="M2108" i="6" s="1"/>
  <c r="I333" i="2"/>
  <c r="L2108" i="6" s="1"/>
  <c r="J332" i="2"/>
  <c r="M2000" i="6" s="1"/>
  <c r="I332" i="2"/>
  <c r="L2000" i="6" s="1"/>
  <c r="J331" i="2"/>
  <c r="M603" i="6" s="1"/>
  <c r="I331" i="2"/>
  <c r="L603" i="6" s="1"/>
  <c r="J330" i="2"/>
  <c r="M2204" i="6" s="1"/>
  <c r="I330" i="2"/>
  <c r="L2204" i="6" s="1"/>
  <c r="J329" i="2"/>
  <c r="M1671" i="6" s="1"/>
  <c r="I329" i="2"/>
  <c r="L1671" i="6" s="1"/>
  <c r="J328" i="2"/>
  <c r="M2107" i="6" s="1"/>
  <c r="I328" i="2"/>
  <c r="L2107" i="6" s="1"/>
  <c r="J327" i="2"/>
  <c r="M482" i="6" s="1"/>
  <c r="I327" i="2"/>
  <c r="L482" i="6" s="1"/>
  <c r="J326" i="2"/>
  <c r="M1060" i="6" s="1"/>
  <c r="I326" i="2"/>
  <c r="L1060" i="6" s="1"/>
  <c r="J325" i="2"/>
  <c r="M1399" i="6" s="1"/>
  <c r="I325" i="2"/>
  <c r="L1399" i="6" s="1"/>
  <c r="J324" i="2"/>
  <c r="M1027" i="6" s="1"/>
  <c r="I324" i="2"/>
  <c r="L1027" i="6" s="1"/>
  <c r="J323" i="2"/>
  <c r="M49" i="6" s="1"/>
  <c r="I323" i="2"/>
  <c r="L49" i="6" s="1"/>
  <c r="J322" i="2"/>
  <c r="M1265" i="6" s="1"/>
  <c r="I322" i="2"/>
  <c r="L1265" i="6" s="1"/>
  <c r="J321" i="2"/>
  <c r="M1330" i="6" s="1"/>
  <c r="I321" i="2"/>
  <c r="L1330" i="6" s="1"/>
  <c r="J320" i="2"/>
  <c r="M645" i="6" s="1"/>
  <c r="I320" i="2"/>
  <c r="L645" i="6" s="1"/>
  <c r="J319" i="2"/>
  <c r="M2147" i="6" s="1"/>
  <c r="I319" i="2"/>
  <c r="L2147" i="6" s="1"/>
  <c r="J318" i="2"/>
  <c r="M738" i="6" s="1"/>
  <c r="I318" i="2"/>
  <c r="L738" i="6" s="1"/>
  <c r="J317" i="2"/>
  <c r="M2175" i="6" s="1"/>
  <c r="I317" i="2"/>
  <c r="L2175" i="6" s="1"/>
  <c r="J316" i="2"/>
  <c r="M1577" i="6" s="1"/>
  <c r="I316" i="2"/>
  <c r="L1577" i="6" s="1"/>
  <c r="J315" i="2"/>
  <c r="M38" i="6" s="1"/>
  <c r="I315" i="2"/>
  <c r="L38" i="6" s="1"/>
  <c r="J314" i="2"/>
  <c r="M15" i="6" s="1"/>
  <c r="I314" i="2"/>
  <c r="L15" i="6" s="1"/>
  <c r="J313" i="2"/>
  <c r="M1378" i="6" s="1"/>
  <c r="I313" i="2"/>
  <c r="L1378" i="6" s="1"/>
  <c r="J312" i="2"/>
  <c r="M168" i="6" s="1"/>
  <c r="I312" i="2"/>
  <c r="L168" i="6" s="1"/>
  <c r="J311" i="2"/>
  <c r="M1139" i="6" s="1"/>
  <c r="I311" i="2"/>
  <c r="L1139" i="6" s="1"/>
  <c r="J310" i="2"/>
  <c r="M1375" i="6" s="1"/>
  <c r="I310" i="2"/>
  <c r="L1375" i="6" s="1"/>
  <c r="J309" i="2"/>
  <c r="M787" i="6" s="1"/>
  <c r="I309" i="2"/>
  <c r="L787" i="6" s="1"/>
  <c r="J308" i="2"/>
  <c r="M294" i="6" s="1"/>
  <c r="I308" i="2"/>
  <c r="L294" i="6" s="1"/>
  <c r="J307" i="2"/>
  <c r="M1376" i="6" s="1"/>
  <c r="I307" i="2"/>
  <c r="L1376" i="6" s="1"/>
  <c r="J306" i="2"/>
  <c r="M859" i="6" s="1"/>
  <c r="I306" i="2"/>
  <c r="L859" i="6" s="1"/>
  <c r="J305" i="2"/>
  <c r="M710" i="6" s="1"/>
  <c r="I305" i="2"/>
  <c r="L710" i="6" s="1"/>
  <c r="J304" i="2"/>
  <c r="M14" i="6" s="1"/>
  <c r="I304" i="2"/>
  <c r="L14" i="6" s="1"/>
  <c r="J303" i="2"/>
  <c r="M950" i="6" s="1"/>
  <c r="I303" i="2"/>
  <c r="L950" i="6" s="1"/>
  <c r="J302" i="2"/>
  <c r="M735" i="6" s="1"/>
  <c r="I302" i="2"/>
  <c r="L735" i="6" s="1"/>
  <c r="J301" i="2"/>
  <c r="M1023" i="6" s="1"/>
  <c r="I301" i="2"/>
  <c r="L1023" i="6" s="1"/>
  <c r="J300" i="2"/>
  <c r="M1902" i="6" s="1"/>
  <c r="I300" i="2"/>
  <c r="L1902" i="6" s="1"/>
  <c r="J299" i="2"/>
  <c r="M135" i="6" s="1"/>
  <c r="I299" i="2"/>
  <c r="L135" i="6" s="1"/>
  <c r="J298" i="2"/>
  <c r="M2286" i="6" s="1"/>
  <c r="I298" i="2"/>
  <c r="L2286" i="6" s="1"/>
  <c r="J297" i="2"/>
  <c r="M10" i="6" s="1"/>
  <c r="I297" i="2"/>
  <c r="L10" i="6" s="1"/>
  <c r="J296" i="2"/>
  <c r="M309" i="6" s="1"/>
  <c r="I296" i="2"/>
  <c r="L309" i="6" s="1"/>
  <c r="J295" i="2"/>
  <c r="M1407" i="6" s="1"/>
  <c r="I295" i="2"/>
  <c r="L1407" i="6" s="1"/>
  <c r="J294" i="2"/>
  <c r="M821" i="6" s="1"/>
  <c r="I294" i="2"/>
  <c r="L821" i="6" s="1"/>
  <c r="J293" i="2"/>
  <c r="M1543" i="6" s="1"/>
  <c r="I293" i="2"/>
  <c r="L1543" i="6" s="1"/>
  <c r="J292" i="2"/>
  <c r="M1021" i="6" s="1"/>
  <c r="I292" i="2"/>
  <c r="L1021" i="6" s="1"/>
  <c r="J291" i="2"/>
  <c r="M239" i="6" s="1"/>
  <c r="I291" i="2"/>
  <c r="L239" i="6" s="1"/>
  <c r="J290" i="2"/>
  <c r="M689" i="6" s="1"/>
  <c r="I290" i="2"/>
  <c r="L689" i="6" s="1"/>
  <c r="J289" i="2"/>
  <c r="M657" i="6" s="1"/>
  <c r="I289" i="2"/>
  <c r="L657" i="6" s="1"/>
  <c r="J288" i="2"/>
  <c r="M1398" i="6" s="1"/>
  <c r="I288" i="2"/>
  <c r="L1398" i="6" s="1"/>
  <c r="J287" i="2"/>
  <c r="M634" i="6" s="1"/>
  <c r="I287" i="2"/>
  <c r="L634" i="6" s="1"/>
  <c r="J286" i="2"/>
  <c r="M555" i="6" s="1"/>
  <c r="I286" i="2"/>
  <c r="L555" i="6" s="1"/>
  <c r="J285" i="2"/>
  <c r="M159" i="6" s="1"/>
  <c r="I285" i="2"/>
  <c r="L159" i="6" s="1"/>
  <c r="J284" i="2"/>
  <c r="M1541" i="6" s="1"/>
  <c r="I284" i="2"/>
  <c r="L1541" i="6" s="1"/>
  <c r="J283" i="2"/>
  <c r="M353" i="6" s="1"/>
  <c r="I283" i="2"/>
  <c r="L353" i="6" s="1"/>
  <c r="J282" i="2"/>
  <c r="M799" i="6" s="1"/>
  <c r="I282" i="2"/>
  <c r="L799" i="6" s="1"/>
  <c r="J281" i="2"/>
  <c r="M124" i="6" s="1"/>
  <c r="I281" i="2"/>
  <c r="L124" i="6" s="1"/>
  <c r="J280" i="2"/>
  <c r="M1189" i="6" s="1"/>
  <c r="I280" i="2"/>
  <c r="L1189" i="6" s="1"/>
  <c r="J279" i="2"/>
  <c r="M1028" i="6" s="1"/>
  <c r="I279" i="2"/>
  <c r="L1028" i="6" s="1"/>
  <c r="J278" i="2"/>
  <c r="M773" i="6" s="1"/>
  <c r="I278" i="2"/>
  <c r="L773" i="6" s="1"/>
  <c r="J277" i="2"/>
  <c r="M100" i="6" s="1"/>
  <c r="I277" i="2"/>
  <c r="L100" i="6" s="1"/>
  <c r="J276" i="2"/>
  <c r="M147" i="6" s="1"/>
  <c r="I276" i="2"/>
  <c r="L147" i="6" s="1"/>
  <c r="J275" i="2"/>
  <c r="M1188" i="6" s="1"/>
  <c r="I275" i="2"/>
  <c r="L1188" i="6" s="1"/>
  <c r="J274" i="2"/>
  <c r="M652" i="6" s="1"/>
  <c r="I274" i="2"/>
  <c r="L652" i="6" s="1"/>
  <c r="J273" i="2"/>
  <c r="M206" i="6" s="1"/>
  <c r="I273" i="2"/>
  <c r="L206" i="6" s="1"/>
  <c r="J272" i="2"/>
  <c r="M1700" i="6" s="1"/>
  <c r="I272" i="2"/>
  <c r="L1700" i="6" s="1"/>
  <c r="J271" i="2"/>
  <c r="M890" i="6" s="1"/>
  <c r="I271" i="2"/>
  <c r="L890" i="6" s="1"/>
  <c r="J270" i="2"/>
  <c r="M1678" i="6" s="1"/>
  <c r="I270" i="2"/>
  <c r="L1678" i="6" s="1"/>
  <c r="J269" i="2"/>
  <c r="M25" i="6" s="1"/>
  <c r="I269" i="2"/>
  <c r="L25" i="6" s="1"/>
  <c r="J268" i="2"/>
  <c r="M52" i="6" s="1"/>
  <c r="I268" i="2"/>
  <c r="L52" i="6" s="1"/>
  <c r="J267" i="2"/>
  <c r="M291" i="6" s="1"/>
  <c r="I267" i="2"/>
  <c r="L291" i="6" s="1"/>
  <c r="J266" i="2"/>
  <c r="M2167" i="6" s="1"/>
  <c r="I266" i="2"/>
  <c r="L2167" i="6" s="1"/>
  <c r="J265" i="2"/>
  <c r="M1010" i="6" s="1"/>
  <c r="I265" i="2"/>
  <c r="L1010" i="6" s="1"/>
  <c r="J264" i="2"/>
  <c r="M430" i="6" s="1"/>
  <c r="I264" i="2"/>
  <c r="L430" i="6" s="1"/>
  <c r="J263" i="2"/>
  <c r="M573" i="6" s="1"/>
  <c r="I263" i="2"/>
  <c r="L573" i="6" s="1"/>
  <c r="J262" i="2"/>
  <c r="M776" i="6" s="1"/>
  <c r="I262" i="2"/>
  <c r="L776" i="6" s="1"/>
  <c r="J261" i="2"/>
  <c r="M1995" i="6" s="1"/>
  <c r="I261" i="2"/>
  <c r="L1995" i="6" s="1"/>
  <c r="J260" i="2"/>
  <c r="M1750" i="6" s="1"/>
  <c r="I260" i="2"/>
  <c r="L1750" i="6" s="1"/>
  <c r="J259" i="2"/>
  <c r="M879" i="6" s="1"/>
  <c r="I259" i="2"/>
  <c r="L879" i="6" s="1"/>
  <c r="J258" i="2"/>
  <c r="M121" i="6" s="1"/>
  <c r="I258" i="2"/>
  <c r="L121" i="6" s="1"/>
  <c r="J257" i="2"/>
  <c r="M13" i="6" s="1"/>
  <c r="I257" i="2"/>
  <c r="L13" i="6" s="1"/>
  <c r="J256" i="2"/>
  <c r="M138" i="6" s="1"/>
  <c r="I256" i="2"/>
  <c r="L138" i="6" s="1"/>
  <c r="J255" i="2"/>
  <c r="M220" i="6" s="1"/>
  <c r="I255" i="2"/>
  <c r="L220" i="6" s="1"/>
  <c r="J254" i="2"/>
  <c r="M670" i="6" s="1"/>
  <c r="I254" i="2"/>
  <c r="L670" i="6" s="1"/>
  <c r="J253" i="2"/>
  <c r="M1422" i="6" s="1"/>
  <c r="I253" i="2"/>
  <c r="L1422" i="6" s="1"/>
  <c r="J252" i="2"/>
  <c r="M33" i="6" s="1"/>
  <c r="I252" i="2"/>
  <c r="L33" i="6" s="1"/>
  <c r="J251" i="2"/>
  <c r="M1976" i="6" s="1"/>
  <c r="I251" i="2"/>
  <c r="L1976" i="6" s="1"/>
  <c r="J250" i="2"/>
  <c r="M1533" i="6" s="1"/>
  <c r="I250" i="2"/>
  <c r="L1533" i="6" s="1"/>
  <c r="J249" i="2"/>
  <c r="M986" i="6" s="1"/>
  <c r="I249" i="2"/>
  <c r="L986" i="6" s="1"/>
  <c r="J248" i="2"/>
  <c r="M809" i="6" s="1"/>
  <c r="I248" i="2"/>
  <c r="L809" i="6" s="1"/>
  <c r="J247" i="2"/>
  <c r="M1666" i="6" s="1"/>
  <c r="I247" i="2"/>
  <c r="L1666" i="6" s="1"/>
  <c r="J246" i="2"/>
  <c r="M578" i="6" s="1"/>
  <c r="I246" i="2"/>
  <c r="L578" i="6" s="1"/>
  <c r="J245" i="2"/>
  <c r="M1151" i="6" s="1"/>
  <c r="I245" i="2"/>
  <c r="L1151" i="6" s="1"/>
  <c r="J244" i="2"/>
  <c r="M166" i="6" s="1"/>
  <c r="I244" i="2"/>
  <c r="L166" i="6" s="1"/>
  <c r="J243" i="2"/>
  <c r="M146" i="6" s="1"/>
  <c r="I243" i="2"/>
  <c r="L146" i="6" s="1"/>
  <c r="J242" i="2"/>
  <c r="M835" i="6" s="1"/>
  <c r="I242" i="2"/>
  <c r="L835" i="6" s="1"/>
  <c r="J241" i="2"/>
  <c r="M93" i="6" s="1"/>
  <c r="I241" i="2"/>
  <c r="L93" i="6" s="1"/>
  <c r="J240" i="2"/>
  <c r="M851" i="6" s="1"/>
  <c r="I240" i="2"/>
  <c r="L851" i="6" s="1"/>
  <c r="J239" i="2"/>
  <c r="M750" i="6" s="1"/>
  <c r="I239" i="2"/>
  <c r="L750" i="6" s="1"/>
  <c r="J238" i="2"/>
  <c r="M162" i="6" s="1"/>
  <c r="I238" i="2"/>
  <c r="L162" i="6" s="1"/>
  <c r="J237" i="2"/>
  <c r="M154" i="6" s="1"/>
  <c r="I237" i="2"/>
  <c r="L154" i="6" s="1"/>
  <c r="J236" i="2"/>
  <c r="M1402" i="6" s="1"/>
  <c r="I236" i="2"/>
  <c r="L1402" i="6" s="1"/>
  <c r="J235" i="2"/>
  <c r="M1504" i="6" s="1"/>
  <c r="I235" i="2"/>
  <c r="L1504" i="6" s="1"/>
  <c r="J234" i="2"/>
  <c r="M140" i="6" s="1"/>
  <c r="I234" i="2"/>
  <c r="L140" i="6" s="1"/>
  <c r="J233" i="2"/>
  <c r="M1831" i="6" s="1"/>
  <c r="I233" i="2"/>
  <c r="L1831" i="6" s="1"/>
  <c r="J232" i="2"/>
  <c r="M21" i="6" s="1"/>
  <c r="I232" i="2"/>
  <c r="L21" i="6" s="1"/>
  <c r="J231" i="2"/>
  <c r="M1148" i="6" s="1"/>
  <c r="I231" i="2"/>
  <c r="L1148" i="6" s="1"/>
  <c r="J230" i="2"/>
  <c r="M1580" i="6" s="1"/>
  <c r="I230" i="2"/>
  <c r="L1580" i="6" s="1"/>
  <c r="J229" i="2"/>
  <c r="M658" i="6" s="1"/>
  <c r="I229" i="2"/>
  <c r="L658" i="6" s="1"/>
  <c r="J228" i="2"/>
  <c r="M577" i="6" s="1"/>
  <c r="I228" i="2"/>
  <c r="L577" i="6" s="1"/>
  <c r="J227" i="2"/>
  <c r="M2284" i="6" s="1"/>
  <c r="I227" i="2"/>
  <c r="L2284" i="6" s="1"/>
  <c r="J226" i="2"/>
  <c r="M1206" i="6" s="1"/>
  <c r="I226" i="2"/>
  <c r="L1206" i="6" s="1"/>
  <c r="J225" i="2"/>
  <c r="M655" i="6" s="1"/>
  <c r="I225" i="2"/>
  <c r="L655" i="6" s="1"/>
  <c r="J224" i="2"/>
  <c r="M913" i="6" s="1"/>
  <c r="I224" i="2"/>
  <c r="L913" i="6" s="1"/>
  <c r="J223" i="2"/>
  <c r="M637" i="6" s="1"/>
  <c r="I223" i="2"/>
  <c r="L637" i="6" s="1"/>
  <c r="J222" i="2"/>
  <c r="M1802" i="6" s="1"/>
  <c r="I222" i="2"/>
  <c r="L1802" i="6" s="1"/>
  <c r="J221" i="2"/>
  <c r="M604" i="6" s="1"/>
  <c r="I221" i="2"/>
  <c r="L604" i="6" s="1"/>
  <c r="J220" i="2"/>
  <c r="M894" i="6" s="1"/>
  <c r="I220" i="2"/>
  <c r="L894" i="6" s="1"/>
  <c r="J219" i="2"/>
  <c r="M654" i="6" s="1"/>
  <c r="I219" i="2"/>
  <c r="L654" i="6" s="1"/>
  <c r="J218" i="2"/>
  <c r="M1320" i="6" s="1"/>
  <c r="I218" i="2"/>
  <c r="L1320" i="6" s="1"/>
  <c r="J217" i="2"/>
  <c r="M748" i="6" s="1"/>
  <c r="I217" i="2"/>
  <c r="L748" i="6" s="1"/>
  <c r="J216" i="2"/>
  <c r="M565" i="6" s="1"/>
  <c r="I216" i="2"/>
  <c r="L565" i="6" s="1"/>
  <c r="J215" i="2"/>
  <c r="M1658" i="6" s="1"/>
  <c r="I215" i="2"/>
  <c r="L1658" i="6" s="1"/>
  <c r="J214" i="2"/>
  <c r="M715" i="6" s="1"/>
  <c r="I214" i="2"/>
  <c r="L715" i="6" s="1"/>
  <c r="J213" i="2"/>
  <c r="M1588" i="6" s="1"/>
  <c r="I213" i="2"/>
  <c r="L1588" i="6" s="1"/>
  <c r="J212" i="2"/>
  <c r="M854" i="6" s="1"/>
  <c r="I212" i="2"/>
  <c r="L854" i="6" s="1"/>
  <c r="J211" i="2"/>
  <c r="M745" i="6" s="1"/>
  <c r="I211" i="2"/>
  <c r="L745" i="6" s="1"/>
  <c r="J210" i="2"/>
  <c r="M889" i="6" s="1"/>
  <c r="I210" i="2"/>
  <c r="L889" i="6" s="1"/>
  <c r="J209" i="2"/>
  <c r="M316" i="6" s="1"/>
  <c r="I209" i="2"/>
  <c r="L316" i="6" s="1"/>
  <c r="J208" i="2"/>
  <c r="M304" i="6" s="1"/>
  <c r="I208" i="2"/>
  <c r="L304" i="6" s="1"/>
  <c r="J207" i="2"/>
  <c r="M669" i="6" s="1"/>
  <c r="I207" i="2"/>
  <c r="L669" i="6" s="1"/>
  <c r="J206" i="2"/>
  <c r="M949" i="6" s="1"/>
  <c r="I206" i="2"/>
  <c r="L949" i="6" s="1"/>
  <c r="J205" i="2"/>
  <c r="M1058" i="6" s="1"/>
  <c r="I205" i="2"/>
  <c r="L1058" i="6" s="1"/>
  <c r="J204" i="2"/>
  <c r="M107" i="6" s="1"/>
  <c r="I204" i="2"/>
  <c r="L107" i="6" s="1"/>
  <c r="J203" i="2"/>
  <c r="M1371" i="6" s="1"/>
  <c r="I203" i="2"/>
  <c r="L1371" i="6" s="1"/>
  <c r="J202" i="2"/>
  <c r="M1244" i="6" s="1"/>
  <c r="I202" i="2"/>
  <c r="L1244" i="6" s="1"/>
  <c r="J201" i="2"/>
  <c r="M32" i="6" s="1"/>
  <c r="I201" i="2"/>
  <c r="L32" i="6" s="1"/>
  <c r="J200" i="2"/>
  <c r="M1248" i="6" s="1"/>
  <c r="I200" i="2"/>
  <c r="L1248" i="6" s="1"/>
  <c r="J199" i="2"/>
  <c r="M798" i="6" s="1"/>
  <c r="I199" i="2"/>
  <c r="L798" i="6" s="1"/>
  <c r="J198" i="2"/>
  <c r="M567" i="6" s="1"/>
  <c r="I198" i="2"/>
  <c r="L567" i="6" s="1"/>
  <c r="J197" i="2"/>
  <c r="M763" i="6" s="1"/>
  <c r="I197" i="2"/>
  <c r="L763" i="6" s="1"/>
  <c r="J196" i="2"/>
  <c r="M1343" i="6" s="1"/>
  <c r="I196" i="2"/>
  <c r="L1343" i="6" s="1"/>
  <c r="J195" i="2"/>
  <c r="M546" i="6" s="1"/>
  <c r="I195" i="2"/>
  <c r="L546" i="6" s="1"/>
  <c r="J194" i="2"/>
  <c r="M1901" i="6" s="1"/>
  <c r="I194" i="2"/>
  <c r="L1901" i="6" s="1"/>
  <c r="J193" i="2"/>
  <c r="M1870" i="6" s="1"/>
  <c r="I193" i="2"/>
  <c r="L1870" i="6" s="1"/>
  <c r="J192" i="2"/>
  <c r="M629" i="6" s="1"/>
  <c r="I192" i="2"/>
  <c r="L629" i="6" s="1"/>
  <c r="J191" i="2"/>
  <c r="M119" i="6" s="1"/>
  <c r="I191" i="2"/>
  <c r="L119" i="6" s="1"/>
  <c r="J190" i="2"/>
  <c r="M99" i="6" s="1"/>
  <c r="I190" i="2"/>
  <c r="L99" i="6" s="1"/>
  <c r="J189" i="2"/>
  <c r="M271" i="6" s="1"/>
  <c r="I189" i="2"/>
  <c r="L271" i="6" s="1"/>
  <c r="J188" i="2"/>
  <c r="M276" i="6" s="1"/>
  <c r="I188" i="2"/>
  <c r="L276" i="6" s="1"/>
  <c r="J187" i="2"/>
  <c r="M557" i="6" s="1"/>
  <c r="I187" i="2"/>
  <c r="L557" i="6" s="1"/>
  <c r="J186" i="2"/>
  <c r="M747" i="6" s="1"/>
  <c r="I186" i="2"/>
  <c r="L747" i="6" s="1"/>
  <c r="J185" i="2"/>
  <c r="M635" i="6" s="1"/>
  <c r="I185" i="2"/>
  <c r="L635" i="6" s="1"/>
  <c r="J184" i="2"/>
  <c r="M972" i="6" s="1"/>
  <c r="I184" i="2"/>
  <c r="L972" i="6" s="1"/>
  <c r="J183" i="2"/>
  <c r="M1184" i="6" s="1"/>
  <c r="I183" i="2"/>
  <c r="L1184" i="6" s="1"/>
  <c r="J182" i="2"/>
  <c r="M1153" i="6" s="1"/>
  <c r="I182" i="2"/>
  <c r="L1153" i="6" s="1"/>
  <c r="J181" i="2"/>
  <c r="M1234" i="6" s="1"/>
  <c r="I181" i="2"/>
  <c r="L1234" i="6" s="1"/>
  <c r="J180" i="2"/>
  <c r="M133" i="6" s="1"/>
  <c r="I180" i="2"/>
  <c r="L133" i="6" s="1"/>
  <c r="J179" i="2"/>
  <c r="M118" i="6" s="1"/>
  <c r="I179" i="2"/>
  <c r="L118" i="6" s="1"/>
  <c r="J178" i="2"/>
  <c r="M647" i="6" s="1"/>
  <c r="I178" i="2"/>
  <c r="L647" i="6" s="1"/>
  <c r="J177" i="2"/>
  <c r="M717" i="6" s="1"/>
  <c r="I177" i="2"/>
  <c r="L717" i="6" s="1"/>
  <c r="J176" i="2"/>
  <c r="M273" i="6" s="1"/>
  <c r="I176" i="2"/>
  <c r="L273" i="6" s="1"/>
  <c r="J175" i="2"/>
  <c r="M586" i="6" s="1"/>
  <c r="I175" i="2"/>
  <c r="L586" i="6" s="1"/>
  <c r="J174" i="2"/>
  <c r="M628" i="6" s="1"/>
  <c r="I174" i="2"/>
  <c r="L628" i="6" s="1"/>
  <c r="J173" i="2"/>
  <c r="M1283" i="6" s="1"/>
  <c r="I173" i="2"/>
  <c r="L1283" i="6" s="1"/>
  <c r="J172" i="2"/>
  <c r="M733" i="6" s="1"/>
  <c r="I172" i="2"/>
  <c r="L733" i="6" s="1"/>
  <c r="J171" i="2"/>
  <c r="M1172" i="6" s="1"/>
  <c r="I171" i="2"/>
  <c r="L1172" i="6" s="1"/>
  <c r="J170" i="2"/>
  <c r="M84" i="6" s="1"/>
  <c r="I170" i="2"/>
  <c r="L84" i="6" s="1"/>
  <c r="J169" i="2"/>
  <c r="M1582" i="6" s="1"/>
  <c r="I169" i="2"/>
  <c r="L1582" i="6" s="1"/>
  <c r="J168" i="2"/>
  <c r="M75" i="6" s="1"/>
  <c r="I168" i="2"/>
  <c r="L75" i="6" s="1"/>
  <c r="J167" i="2"/>
  <c r="M1048" i="6" s="1"/>
  <c r="I167" i="2"/>
  <c r="L1048" i="6" s="1"/>
  <c r="J166" i="2"/>
  <c r="M259" i="6" s="1"/>
  <c r="I166" i="2"/>
  <c r="L259" i="6" s="1"/>
  <c r="J165" i="2"/>
  <c r="M1352" i="6" s="1"/>
  <c r="I165" i="2"/>
  <c r="L1352" i="6" s="1"/>
  <c r="J164" i="2"/>
  <c r="M69" i="6" s="1"/>
  <c r="I164" i="2"/>
  <c r="L69" i="6" s="1"/>
  <c r="J163" i="2"/>
  <c r="M530" i="6" s="1"/>
  <c r="I163" i="2"/>
  <c r="L530" i="6" s="1"/>
  <c r="J162" i="2"/>
  <c r="M82" i="6" s="1"/>
  <c r="I162" i="2"/>
  <c r="L82" i="6" s="1"/>
  <c r="J161" i="2"/>
  <c r="M606" i="6" s="1"/>
  <c r="I161" i="2"/>
  <c r="L606" i="6" s="1"/>
  <c r="J160" i="2"/>
  <c r="M1258" i="6" s="1"/>
  <c r="I160" i="2"/>
  <c r="L1258" i="6" s="1"/>
  <c r="J159" i="2"/>
  <c r="M1135" i="6" s="1"/>
  <c r="I159" i="2"/>
  <c r="L1135" i="6" s="1"/>
  <c r="J158" i="2"/>
  <c r="M873" i="6" s="1"/>
  <c r="I158" i="2"/>
  <c r="L873" i="6" s="1"/>
  <c r="J157" i="2"/>
  <c r="M157" i="6" s="1"/>
  <c r="I157" i="2"/>
  <c r="L157" i="6" s="1"/>
  <c r="J156" i="2"/>
  <c r="M1941" i="6" s="1"/>
  <c r="I156" i="2"/>
  <c r="L1941" i="6" s="1"/>
  <c r="J155" i="2"/>
  <c r="M740" i="6" s="1"/>
  <c r="I155" i="2"/>
  <c r="L740" i="6" s="1"/>
  <c r="J154" i="2"/>
  <c r="M566" i="6" s="1"/>
  <c r="I154" i="2"/>
  <c r="L566" i="6" s="1"/>
  <c r="J153" i="2"/>
  <c r="M305" i="6" s="1"/>
  <c r="I153" i="2"/>
  <c r="L305" i="6" s="1"/>
  <c r="J152" i="2"/>
  <c r="M1183" i="6" s="1"/>
  <c r="I152" i="2"/>
  <c r="L1183" i="6" s="1"/>
  <c r="J151" i="2"/>
  <c r="M633" i="6" s="1"/>
  <c r="I151" i="2"/>
  <c r="L633" i="6" s="1"/>
  <c r="J150" i="2"/>
  <c r="M528" i="6" s="1"/>
  <c r="I150" i="2"/>
  <c r="L528" i="6" s="1"/>
  <c r="J149" i="2"/>
  <c r="M36" i="6" s="1"/>
  <c r="I149" i="2"/>
  <c r="L36" i="6" s="1"/>
  <c r="J148" i="2"/>
  <c r="M120" i="6" s="1"/>
  <c r="I148" i="2"/>
  <c r="L120" i="6" s="1"/>
  <c r="J147" i="2"/>
  <c r="M1264" i="6" s="1"/>
  <c r="I147" i="2"/>
  <c r="L1264" i="6" s="1"/>
  <c r="J146" i="2"/>
  <c r="M525" i="6" s="1"/>
  <c r="I146" i="2"/>
  <c r="L525" i="6" s="1"/>
  <c r="J145" i="2"/>
  <c r="M618" i="6" s="1"/>
  <c r="I145" i="2"/>
  <c r="L618" i="6" s="1"/>
  <c r="J144" i="2"/>
  <c r="M149" i="6" s="1"/>
  <c r="I144" i="2"/>
  <c r="L149" i="6" s="1"/>
  <c r="J143" i="2"/>
  <c r="M653" i="6" s="1"/>
  <c r="I143" i="2"/>
  <c r="L653" i="6" s="1"/>
  <c r="J142" i="2"/>
  <c r="M1141" i="6" s="1"/>
  <c r="I142" i="2"/>
  <c r="L1141" i="6" s="1"/>
  <c r="J141" i="2"/>
  <c r="M668" i="6" s="1"/>
  <c r="I141" i="2"/>
  <c r="L668" i="6" s="1"/>
  <c r="J140" i="2"/>
  <c r="M2027" i="6" s="1"/>
  <c r="I140" i="2"/>
  <c r="L2027" i="6" s="1"/>
  <c r="J139" i="2"/>
  <c r="M1816" i="6" s="1"/>
  <c r="I139" i="2"/>
  <c r="L1816" i="6" s="1"/>
  <c r="J138" i="2"/>
  <c r="M1565" i="6" s="1"/>
  <c r="I138" i="2"/>
  <c r="L1565" i="6" s="1"/>
  <c r="J137" i="2"/>
  <c r="M549" i="6" s="1"/>
  <c r="I137" i="2"/>
  <c r="L549" i="6" s="1"/>
  <c r="J136" i="2"/>
  <c r="M559" i="6" s="1"/>
  <c r="I136" i="2"/>
  <c r="L559" i="6" s="1"/>
  <c r="J135" i="2"/>
  <c r="M252" i="6" s="1"/>
  <c r="I135" i="2"/>
  <c r="L252" i="6" s="1"/>
  <c r="J134" i="2"/>
  <c r="M539" i="6" s="1"/>
  <c r="I134" i="2"/>
  <c r="L539" i="6" s="1"/>
  <c r="J133" i="2"/>
  <c r="M954" i="6" s="1"/>
  <c r="I133" i="2"/>
  <c r="L954" i="6" s="1"/>
  <c r="J132" i="2"/>
  <c r="M627" i="6" s="1"/>
  <c r="I132" i="2"/>
  <c r="L627" i="6" s="1"/>
  <c r="J131" i="2"/>
  <c r="M852" i="6" s="1"/>
  <c r="I131" i="2"/>
  <c r="L852" i="6" s="1"/>
  <c r="J130" i="2"/>
  <c r="M137" i="6" s="1"/>
  <c r="I130" i="2"/>
  <c r="L137" i="6" s="1"/>
  <c r="J129" i="2"/>
  <c r="M674" i="6" s="1"/>
  <c r="I129" i="2"/>
  <c r="L674" i="6" s="1"/>
  <c r="J128" i="2"/>
  <c r="M759" i="6" s="1"/>
  <c r="I128" i="2"/>
  <c r="L759" i="6" s="1"/>
  <c r="J127" i="2"/>
  <c r="M659" i="6" s="1"/>
  <c r="I127" i="2"/>
  <c r="L659" i="6" s="1"/>
  <c r="J126" i="2"/>
  <c r="M677" i="6" s="1"/>
  <c r="I126" i="2"/>
  <c r="L677" i="6" s="1"/>
  <c r="J125" i="2"/>
  <c r="M1036" i="6" s="1"/>
  <c r="I125" i="2"/>
  <c r="L1036" i="6" s="1"/>
  <c r="J124" i="2"/>
  <c r="M583" i="6" s="1"/>
  <c r="I124" i="2"/>
  <c r="L583" i="6" s="1"/>
  <c r="J123" i="2"/>
  <c r="M595" i="6" s="1"/>
  <c r="I123" i="2"/>
  <c r="L595" i="6" s="1"/>
  <c r="J122" i="2"/>
  <c r="M779" i="6" s="1"/>
  <c r="I122" i="2"/>
  <c r="L779" i="6" s="1"/>
  <c r="J121" i="2"/>
  <c r="M1115" i="6" s="1"/>
  <c r="I121" i="2"/>
  <c r="L1115" i="6" s="1"/>
  <c r="J120" i="2"/>
  <c r="M2" i="6" s="1"/>
  <c r="I120" i="2"/>
  <c r="L2" i="6" s="1"/>
  <c r="J119" i="2"/>
  <c r="M174" i="6" s="1"/>
  <c r="I119" i="2"/>
  <c r="L174" i="6" s="1"/>
  <c r="J118" i="2"/>
  <c r="M1341" i="6" s="1"/>
  <c r="I118" i="2"/>
  <c r="L1341" i="6" s="1"/>
  <c r="J117" i="2"/>
  <c r="M622" i="6" s="1"/>
  <c r="I117" i="2"/>
  <c r="L622" i="6" s="1"/>
  <c r="J116" i="2"/>
  <c r="M596" i="6" s="1"/>
  <c r="I116" i="2"/>
  <c r="L596" i="6" s="1"/>
  <c r="J115" i="2"/>
  <c r="M35" i="6" s="1"/>
  <c r="I115" i="2"/>
  <c r="L35" i="6" s="1"/>
  <c r="J114" i="2"/>
  <c r="M1157" i="6" s="1"/>
  <c r="I114" i="2"/>
  <c r="L1157" i="6" s="1"/>
  <c r="J113" i="2"/>
  <c r="M125" i="6" s="1"/>
  <c r="I113" i="2"/>
  <c r="L125" i="6" s="1"/>
  <c r="J112" i="2"/>
  <c r="M610" i="6" s="1"/>
  <c r="I112" i="2"/>
  <c r="L610" i="6" s="1"/>
  <c r="J111" i="2"/>
  <c r="M1196" i="6" s="1"/>
  <c r="I111" i="2"/>
  <c r="L1196" i="6" s="1"/>
  <c r="J110" i="2"/>
  <c r="M989" i="6" s="1"/>
  <c r="I110" i="2"/>
  <c r="L989" i="6" s="1"/>
  <c r="J109" i="2"/>
  <c r="M101" i="6" s="1"/>
  <c r="I109" i="2"/>
  <c r="L101" i="6" s="1"/>
  <c r="J108" i="2"/>
  <c r="M96" i="6" s="1"/>
  <c r="I108" i="2"/>
  <c r="L96" i="6" s="1"/>
  <c r="J107" i="2"/>
  <c r="M611" i="6" s="1"/>
  <c r="I107" i="2"/>
  <c r="L611" i="6" s="1"/>
  <c r="J106" i="2"/>
  <c r="M132" i="6" s="1"/>
  <c r="I106" i="2"/>
  <c r="L132" i="6" s="1"/>
  <c r="J105" i="2"/>
  <c r="M727" i="6" s="1"/>
  <c r="I105" i="2"/>
  <c r="L727" i="6" s="1"/>
  <c r="J104" i="2"/>
  <c r="M594" i="6" s="1"/>
  <c r="I104" i="2"/>
  <c r="L594" i="6" s="1"/>
  <c r="J103" i="2"/>
  <c r="M585" i="6" s="1"/>
  <c r="I103" i="2"/>
  <c r="L585" i="6" s="1"/>
  <c r="J102" i="2"/>
  <c r="M620" i="6" s="1"/>
  <c r="I102" i="2"/>
  <c r="L620" i="6" s="1"/>
  <c r="J101" i="2"/>
  <c r="M945" i="6" s="1"/>
  <c r="I101" i="2"/>
  <c r="L945" i="6" s="1"/>
  <c r="J100" i="2"/>
  <c r="M244" i="6" s="1"/>
  <c r="I100" i="2"/>
  <c r="L244" i="6" s="1"/>
  <c r="J99" i="2"/>
  <c r="M74" i="6" s="1"/>
  <c r="I99" i="2"/>
  <c r="L74" i="6" s="1"/>
  <c r="J98" i="2"/>
  <c r="M621" i="6" s="1"/>
  <c r="I98" i="2"/>
  <c r="L621" i="6" s="1"/>
  <c r="J97" i="2"/>
  <c r="M80" i="6" s="1"/>
  <c r="I97" i="2"/>
  <c r="L80" i="6" s="1"/>
  <c r="J96" i="2"/>
  <c r="M180" i="6" s="1"/>
  <c r="I96" i="2"/>
  <c r="L180" i="6" s="1"/>
  <c r="J95" i="2"/>
  <c r="M111" i="6" s="1"/>
  <c r="I95" i="2"/>
  <c r="L111" i="6" s="1"/>
  <c r="J94" i="2"/>
  <c r="M97" i="6" s="1"/>
  <c r="I94" i="2"/>
  <c r="L97" i="6" s="1"/>
  <c r="J93" i="2"/>
  <c r="M535" i="6" s="1"/>
  <c r="I93" i="2"/>
  <c r="L535" i="6" s="1"/>
  <c r="J92" i="2"/>
  <c r="M976" i="6" s="1"/>
  <c r="I92" i="2"/>
  <c r="L976" i="6" s="1"/>
  <c r="J91" i="2"/>
  <c r="M574" i="6" s="1"/>
  <c r="I91" i="2"/>
  <c r="L574" i="6" s="1"/>
  <c r="J90" i="2"/>
  <c r="M1156" i="6" s="1"/>
  <c r="I90" i="2"/>
  <c r="L1156" i="6" s="1"/>
  <c r="J89" i="2"/>
  <c r="M563" i="6" s="1"/>
  <c r="I89" i="2"/>
  <c r="L563" i="6" s="1"/>
  <c r="J88" i="2"/>
  <c r="M126" i="6" s="1"/>
  <c r="I88" i="2"/>
  <c r="L126" i="6" s="1"/>
  <c r="J87" i="2"/>
  <c r="M569" i="6" s="1"/>
  <c r="I87" i="2"/>
  <c r="L569" i="6" s="1"/>
  <c r="J86" i="2"/>
  <c r="M505" i="6" s="1"/>
  <c r="I86" i="2"/>
  <c r="L505" i="6" s="1"/>
  <c r="J85" i="2"/>
  <c r="M175" i="6" s="1"/>
  <c r="I85" i="2"/>
  <c r="L175" i="6" s="1"/>
  <c r="J84" i="2"/>
  <c r="M85" i="6" s="1"/>
  <c r="I84" i="2"/>
  <c r="L85" i="6" s="1"/>
  <c r="J83" i="2"/>
  <c r="M1022" i="6" s="1"/>
  <c r="I83" i="2"/>
  <c r="L1022" i="6" s="1"/>
  <c r="J82" i="2"/>
  <c r="M104" i="6" s="1"/>
  <c r="I82" i="2"/>
  <c r="L104" i="6" s="1"/>
  <c r="J81" i="2"/>
  <c r="M170" i="6" s="1"/>
  <c r="I81" i="2"/>
  <c r="L170" i="6" s="1"/>
  <c r="J80" i="2"/>
  <c r="M665" i="6" s="1"/>
  <c r="I80" i="2"/>
  <c r="L665" i="6" s="1"/>
  <c r="J79" i="2"/>
  <c r="M907" i="6" s="1"/>
  <c r="I79" i="2"/>
  <c r="L907" i="6" s="1"/>
  <c r="J78" i="2"/>
  <c r="M592" i="6" s="1"/>
  <c r="I78" i="2"/>
  <c r="L592" i="6" s="1"/>
  <c r="J77" i="2"/>
  <c r="M488" i="6" s="1"/>
  <c r="I77" i="2"/>
  <c r="L488" i="6" s="1"/>
  <c r="J76" i="2"/>
  <c r="M216" i="6" s="1"/>
  <c r="I76" i="2"/>
  <c r="L216" i="6" s="1"/>
  <c r="J75" i="2"/>
  <c r="M975" i="6" s="1"/>
  <c r="I75" i="2"/>
  <c r="L975" i="6" s="1"/>
  <c r="J74" i="2"/>
  <c r="M108" i="6" s="1"/>
  <c r="I74" i="2"/>
  <c r="L108" i="6" s="1"/>
  <c r="J73" i="2"/>
  <c r="M686" i="6" s="1"/>
  <c r="I73" i="2"/>
  <c r="L686" i="6" s="1"/>
  <c r="J72" i="2"/>
  <c r="M2087" i="6" s="1"/>
  <c r="I72" i="2"/>
  <c r="L2087" i="6" s="1"/>
  <c r="J71" i="2"/>
  <c r="M721" i="6" s="1"/>
  <c r="I71" i="2"/>
  <c r="L721" i="6" s="1"/>
  <c r="J70" i="2"/>
  <c r="M94" i="6" s="1"/>
  <c r="I70" i="2"/>
  <c r="L94" i="6" s="1"/>
  <c r="J69" i="2"/>
  <c r="M59" i="6" s="1"/>
  <c r="I69" i="2"/>
  <c r="L59" i="6" s="1"/>
  <c r="J68" i="2"/>
  <c r="M207" i="6" s="1"/>
  <c r="I68" i="2"/>
  <c r="L207" i="6" s="1"/>
  <c r="J67" i="2"/>
  <c r="M642" i="6" s="1"/>
  <c r="I67" i="2"/>
  <c r="L642" i="6" s="1"/>
  <c r="J66" i="2"/>
  <c r="M81" i="6" s="1"/>
  <c r="I66" i="2"/>
  <c r="L81" i="6" s="1"/>
  <c r="J65" i="2"/>
  <c r="M794" i="6" s="1"/>
  <c r="I65" i="2"/>
  <c r="L794" i="6" s="1"/>
  <c r="J64" i="2"/>
  <c r="M514" i="6" s="1"/>
  <c r="I64" i="2"/>
  <c r="L514" i="6" s="1"/>
  <c r="J63" i="2"/>
  <c r="M255" i="6" s="1"/>
  <c r="I63" i="2"/>
  <c r="L255" i="6" s="1"/>
  <c r="J62" i="2"/>
  <c r="M87" i="6" s="1"/>
  <c r="I62" i="2"/>
  <c r="L87" i="6" s="1"/>
  <c r="J61" i="2"/>
  <c r="M588" i="6" s="1"/>
  <c r="I61" i="2"/>
  <c r="L588" i="6" s="1"/>
  <c r="J60" i="2"/>
  <c r="M515" i="6" s="1"/>
  <c r="I60" i="2"/>
  <c r="L515" i="6" s="1"/>
  <c r="J59" i="2"/>
  <c r="M486" i="6" s="1"/>
  <c r="I59" i="2"/>
  <c r="L486" i="6" s="1"/>
  <c r="J58" i="2"/>
  <c r="M63" i="6" s="1"/>
  <c r="I58" i="2"/>
  <c r="L63" i="6" s="1"/>
  <c r="J57" i="2"/>
  <c r="M113" i="6" s="1"/>
  <c r="I57" i="2"/>
  <c r="L113" i="6" s="1"/>
  <c r="J56" i="2"/>
  <c r="M153" i="6" s="1"/>
  <c r="I56" i="2"/>
  <c r="L153" i="6" s="1"/>
  <c r="J55" i="2"/>
  <c r="M556" i="6" s="1"/>
  <c r="I55" i="2"/>
  <c r="L556" i="6" s="1"/>
  <c r="J54" i="2"/>
  <c r="M685" i="6" s="1"/>
  <c r="I54" i="2"/>
  <c r="L685" i="6" s="1"/>
  <c r="J53" i="2"/>
  <c r="M584" i="6" s="1"/>
  <c r="I53" i="2"/>
  <c r="L584" i="6" s="1"/>
  <c r="J52" i="2"/>
  <c r="M497" i="6" s="1"/>
  <c r="I52" i="2"/>
  <c r="L497" i="6" s="1"/>
  <c r="J51" i="2"/>
  <c r="M550" i="6" s="1"/>
  <c r="I51" i="2"/>
  <c r="L550" i="6" s="1"/>
  <c r="J50" i="2"/>
  <c r="M1018" i="6" s="1"/>
  <c r="I50" i="2"/>
  <c r="L1018" i="6" s="1"/>
  <c r="J49" i="2"/>
  <c r="M615" i="6" s="1"/>
  <c r="I49" i="2"/>
  <c r="L615" i="6" s="1"/>
  <c r="J48" i="2"/>
  <c r="M526" i="6" s="1"/>
  <c r="I48" i="2"/>
  <c r="L526" i="6" s="1"/>
  <c r="J47" i="2"/>
  <c r="M55" i="6" s="1"/>
  <c r="I47" i="2"/>
  <c r="L55" i="6" s="1"/>
  <c r="J46" i="2"/>
  <c r="M536" i="6" s="1"/>
  <c r="I46" i="2"/>
  <c r="L536" i="6" s="1"/>
  <c r="J45" i="2"/>
  <c r="M194" i="6" s="1"/>
  <c r="I45" i="2"/>
  <c r="L194" i="6" s="1"/>
  <c r="J44" i="2"/>
  <c r="M64" i="6" s="1"/>
  <c r="I44" i="2"/>
  <c r="L64" i="6" s="1"/>
  <c r="J43" i="2"/>
  <c r="M134" i="6" s="1"/>
  <c r="I43" i="2"/>
  <c r="L134" i="6" s="1"/>
  <c r="J42" i="2"/>
  <c r="M227" i="6" s="1"/>
  <c r="I42" i="2"/>
  <c r="L227" i="6" s="1"/>
  <c r="J41" i="2"/>
  <c r="M1026" i="6" s="1"/>
  <c r="I41" i="2"/>
  <c r="L1026" i="6" s="1"/>
  <c r="J40" i="2"/>
  <c r="M772" i="6" s="1"/>
  <c r="I40" i="2"/>
  <c r="L772" i="6" s="1"/>
  <c r="J39" i="2"/>
  <c r="M824" i="6" s="1"/>
  <c r="I39" i="2"/>
  <c r="L824" i="6" s="1"/>
  <c r="J38" i="2"/>
  <c r="M42" i="6" s="1"/>
  <c r="I38" i="2"/>
  <c r="L42" i="6" s="1"/>
  <c r="J37" i="2"/>
  <c r="M228" i="6" s="1"/>
  <c r="I37" i="2"/>
  <c r="L228" i="6" s="1"/>
  <c r="J36" i="2"/>
  <c r="M838" i="6" s="1"/>
  <c r="I36" i="2"/>
  <c r="L838" i="6" s="1"/>
  <c r="J35" i="2"/>
  <c r="M260" i="6" s="1"/>
  <c r="I35" i="2"/>
  <c r="L260" i="6" s="1"/>
  <c r="J34" i="2"/>
  <c r="M862" i="6" s="1"/>
  <c r="I34" i="2"/>
  <c r="L862" i="6" s="1"/>
  <c r="J33" i="2"/>
  <c r="M83" i="6" s="1"/>
  <c r="I33" i="2"/>
  <c r="L83" i="6" s="1"/>
  <c r="J32" i="2"/>
  <c r="M250" i="6" s="1"/>
  <c r="I32" i="2"/>
  <c r="L250" i="6" s="1"/>
  <c r="J31" i="2"/>
  <c r="M50" i="6" s="1"/>
  <c r="I31" i="2"/>
  <c r="L50" i="6" s="1"/>
  <c r="J30" i="2"/>
  <c r="M2282" i="6" s="1"/>
  <c r="I30" i="2"/>
  <c r="L2282" i="6" s="1"/>
  <c r="J29" i="2"/>
  <c r="M188" i="6" s="1"/>
  <c r="I29" i="2"/>
  <c r="L188" i="6" s="1"/>
  <c r="J28" i="2"/>
  <c r="M221" i="6" s="1"/>
  <c r="I28" i="2"/>
  <c r="L221" i="6" s="1"/>
  <c r="J27" i="2"/>
  <c r="M558" i="6" s="1"/>
  <c r="I27" i="2"/>
  <c r="L558" i="6" s="1"/>
  <c r="J26" i="2"/>
  <c r="M638" i="6" s="1"/>
  <c r="I26" i="2"/>
  <c r="L638" i="6" s="1"/>
  <c r="L25" i="2"/>
  <c r="J25" i="2"/>
  <c r="M679" i="6" s="1"/>
  <c r="I25" i="2"/>
  <c r="L679" i="6" s="1"/>
  <c r="J24" i="2"/>
  <c r="M755" i="6" s="1"/>
  <c r="I24" i="2"/>
  <c r="L755" i="6" s="1"/>
  <c r="J23" i="2"/>
  <c r="M76" i="6" s="1"/>
  <c r="I23" i="2"/>
  <c r="L76" i="6" s="1"/>
  <c r="J22" i="2"/>
  <c r="M143" i="6" s="1"/>
  <c r="I22" i="2"/>
  <c r="L143" i="6" s="1"/>
  <c r="L21" i="2"/>
  <c r="M21" i="2" s="1"/>
  <c r="J21" i="2"/>
  <c r="M619" i="6" s="1"/>
  <c r="I21" i="2"/>
  <c r="L619" i="6" s="1"/>
  <c r="L20" i="2"/>
  <c r="J20" i="2"/>
  <c r="M103" i="6" s="1"/>
  <c r="I20" i="2"/>
  <c r="L103" i="6" s="1"/>
  <c r="J19" i="2"/>
  <c r="M491" i="6" s="1"/>
  <c r="I19" i="2"/>
  <c r="L491" i="6" s="1"/>
  <c r="M18" i="2"/>
  <c r="J18" i="2"/>
  <c r="M554" i="6" s="1"/>
  <c r="I18" i="2"/>
  <c r="L554" i="6" s="1"/>
  <c r="J17" i="2"/>
  <c r="M1017" i="6" s="1"/>
  <c r="I17" i="2"/>
  <c r="L1017" i="6" s="1"/>
  <c r="M16" i="2"/>
  <c r="J16" i="2"/>
  <c r="M79" i="6" s="1"/>
  <c r="I16" i="2"/>
  <c r="L79" i="6" s="1"/>
  <c r="J15" i="2"/>
  <c r="M477" i="6" s="1"/>
  <c r="I15" i="2"/>
  <c r="L477" i="6" s="1"/>
  <c r="M14" i="2"/>
  <c r="J14" i="2"/>
  <c r="M176" i="6" s="1"/>
  <c r="I14" i="2"/>
  <c r="L176" i="6" s="1"/>
  <c r="J13" i="2"/>
  <c r="M609" i="6" s="1"/>
  <c r="I13" i="2"/>
  <c r="L609" i="6" s="1"/>
  <c r="J12" i="2"/>
  <c r="M608" i="6" s="1"/>
  <c r="I12" i="2"/>
  <c r="L608" i="6" s="1"/>
  <c r="J11" i="2"/>
  <c r="M987" i="6" s="1"/>
  <c r="I11" i="2"/>
  <c r="L987" i="6" s="1"/>
  <c r="J10" i="2"/>
  <c r="M484" i="6" s="1"/>
  <c r="I10" i="2"/>
  <c r="L484" i="6" s="1"/>
  <c r="M9" i="2"/>
  <c r="J9" i="2"/>
  <c r="M770" i="6" s="1"/>
  <c r="I9" i="2"/>
  <c r="L770" i="6" s="1"/>
  <c r="J8" i="2"/>
  <c r="M630" i="6" s="1"/>
  <c r="I8" i="2"/>
  <c r="L630" i="6" s="1"/>
  <c r="J7" i="2"/>
  <c r="M782" i="6" s="1"/>
  <c r="I7" i="2"/>
  <c r="L782" i="6" s="1"/>
  <c r="M6" i="2"/>
  <c r="J6" i="2"/>
  <c r="M90" i="6" s="1"/>
  <c r="I6" i="2"/>
  <c r="L90" i="6" s="1"/>
  <c r="J5" i="2"/>
  <c r="M61" i="6" s="1"/>
  <c r="I5" i="2"/>
  <c r="L61" i="6" s="1"/>
  <c r="N4" i="2"/>
  <c r="M4" i="2"/>
  <c r="J4" i="2"/>
  <c r="M613" i="6" s="1"/>
  <c r="I4" i="2"/>
  <c r="L613" i="6" s="1"/>
  <c r="J3" i="2"/>
  <c r="M67" i="6" s="1"/>
  <c r="I3" i="2"/>
  <c r="L67" i="6" s="1"/>
  <c r="M2" i="2"/>
  <c r="J2" i="2"/>
  <c r="M465" i="6" s="1"/>
  <c r="I2" i="2"/>
  <c r="L465" i="6" s="1"/>
  <c r="G8" i="3"/>
  <c r="K3" i="1" l="1"/>
  <c r="K5" i="1"/>
  <c r="T706" i="6" s="1"/>
  <c r="K15" i="1"/>
  <c r="T616" i="6" s="1"/>
  <c r="K17" i="1"/>
  <c r="T389" i="6" s="1"/>
  <c r="K31" i="1"/>
  <c r="T726" i="6" s="1"/>
  <c r="K34" i="1"/>
  <c r="T703" i="6" s="1"/>
  <c r="K37" i="1"/>
  <c r="T688" i="6" s="1"/>
  <c r="K40" i="1"/>
  <c r="T631" i="6" s="1"/>
  <c r="K43" i="1"/>
  <c r="T12" i="6" s="1"/>
  <c r="K46" i="1"/>
  <c r="T773" i="6" s="1"/>
  <c r="K49" i="1"/>
  <c r="T359" i="6" s="1"/>
  <c r="K52" i="1"/>
  <c r="T729" i="6" s="1"/>
  <c r="K55" i="1"/>
  <c r="T646" i="6" s="1"/>
  <c r="K58" i="1"/>
  <c r="T37" i="6" s="1"/>
  <c r="K61" i="1"/>
  <c r="T812" i="6" s="1"/>
  <c r="K64" i="1"/>
  <c r="T766" i="6" s="1"/>
  <c r="K67" i="1"/>
  <c r="T762" i="6" s="1"/>
  <c r="K70" i="1"/>
  <c r="T362" i="6" s="1"/>
  <c r="K73" i="1"/>
  <c r="T30" i="6" s="1"/>
  <c r="K76" i="1"/>
  <c r="T719" i="6" s="1"/>
  <c r="K79" i="1"/>
  <c r="T306" i="6" s="1"/>
  <c r="K82" i="1"/>
  <c r="T854" i="6" s="1"/>
  <c r="K85" i="1"/>
  <c r="T798" i="6" s="1"/>
  <c r="K88" i="1"/>
  <c r="T789" i="6" s="1"/>
  <c r="K91" i="1"/>
  <c r="T753" i="6" s="1"/>
  <c r="K94" i="1"/>
  <c r="T349" i="6" s="1"/>
  <c r="K97" i="1"/>
  <c r="T256" i="6" s="1"/>
  <c r="K100" i="1"/>
  <c r="T75" i="6" s="1"/>
  <c r="K103" i="1"/>
  <c r="T14" i="6" s="1"/>
  <c r="K106" i="1"/>
  <c r="T683" i="6" s="1"/>
  <c r="K109" i="1"/>
  <c r="T651" i="6" s="1"/>
  <c r="K112" i="1"/>
  <c r="T623" i="6" s="1"/>
  <c r="K115" i="1"/>
  <c r="T465" i="6" s="1"/>
  <c r="K118" i="1"/>
  <c r="T39" i="6" s="1"/>
  <c r="K121" i="1"/>
  <c r="T1329" i="6" s="1"/>
  <c r="K124" i="1"/>
  <c r="T1099" i="6" s="1"/>
  <c r="K127" i="1"/>
  <c r="T892" i="6" s="1"/>
  <c r="K130" i="1"/>
  <c r="T856" i="6" s="1"/>
  <c r="K133" i="1"/>
  <c r="T842" i="6" s="1"/>
  <c r="K136" i="1"/>
  <c r="T833" i="6" s="1"/>
  <c r="K139" i="1"/>
  <c r="T795" i="6" s="1"/>
  <c r="K142" i="1"/>
  <c r="T784" i="6" s="1"/>
  <c r="K145" i="1"/>
  <c r="T565" i="6" s="1"/>
  <c r="K148" i="1"/>
  <c r="T528" i="6" s="1"/>
  <c r="K151" i="1"/>
  <c r="T357" i="6" s="1"/>
  <c r="K154" i="1"/>
  <c r="T19" i="6" s="1"/>
  <c r="K157" i="1"/>
  <c r="T724" i="6" s="1"/>
  <c r="K160" i="1"/>
  <c r="T682" i="6" s="1"/>
  <c r="K163" i="1"/>
  <c r="T577" i="6" s="1"/>
  <c r="K166" i="1"/>
  <c r="T204" i="6" s="1"/>
  <c r="K169" i="1"/>
  <c r="T1332" i="6" s="1"/>
  <c r="K172" i="1"/>
  <c r="T1100" i="6" s="1"/>
  <c r="K175" i="1"/>
  <c r="T934" i="6" s="1"/>
  <c r="K178" i="1"/>
  <c r="T881" i="6" s="1"/>
  <c r="K181" i="1"/>
  <c r="T870" i="6" s="1"/>
  <c r="K184" i="1"/>
  <c r="T830" i="6" s="1"/>
  <c r="K187" i="1"/>
  <c r="T819" i="6" s="1"/>
  <c r="K190" i="1"/>
  <c r="T793" i="6" s="1"/>
  <c r="K193" i="1"/>
  <c r="T461" i="6" s="1"/>
  <c r="K196" i="1"/>
  <c r="T20" i="6" s="1"/>
  <c r="K199" i="1"/>
  <c r="T430" i="6" s="1"/>
  <c r="K202" i="1"/>
  <c r="T1449" i="6" s="1"/>
  <c r="K205" i="1"/>
  <c r="T1163" i="6" s="1"/>
  <c r="K208" i="1"/>
  <c r="T1076" i="6" s="1"/>
  <c r="K211" i="1"/>
  <c r="T981" i="6" s="1"/>
  <c r="K214" i="1"/>
  <c r="T976" i="6" s="1"/>
  <c r="K217" i="1"/>
  <c r="T933" i="6" s="1"/>
  <c r="K220" i="1"/>
  <c r="T925" i="6" s="1"/>
  <c r="K223" i="1"/>
  <c r="T916" i="6" s="1"/>
  <c r="K226" i="1"/>
  <c r="T912" i="6" s="1"/>
  <c r="K229" i="1"/>
  <c r="T886" i="6" s="1"/>
  <c r="K232" i="1"/>
  <c r="T863" i="6" s="1"/>
  <c r="K235" i="1"/>
  <c r="T778" i="6" s="1"/>
  <c r="K238" i="1"/>
  <c r="T549" i="6" s="1"/>
  <c r="K241" i="1"/>
  <c r="T699" i="6" s="1"/>
  <c r="K244" i="1"/>
  <c r="T632" i="6" s="1"/>
  <c r="K247" i="1"/>
  <c r="T381" i="6" s="1"/>
  <c r="K250" i="1"/>
  <c r="T55" i="6" s="1"/>
  <c r="K253" i="1"/>
  <c r="T1446" i="6" s="1"/>
  <c r="K256" i="1"/>
  <c r="T1395" i="6" s="1"/>
  <c r="K259" i="1"/>
  <c r="T1345" i="6" s="1"/>
  <c r="K262" i="1"/>
  <c r="T1232" i="6" s="1"/>
  <c r="K265" i="1"/>
  <c r="T1032" i="6" s="1"/>
  <c r="K268" i="1"/>
  <c r="T983" i="6" s="1"/>
  <c r="K271" i="1"/>
  <c r="T955" i="6" s="1"/>
  <c r="K274" i="1"/>
  <c r="T949" i="6" s="1"/>
  <c r="K277" i="1"/>
  <c r="T924" i="6" s="1"/>
  <c r="K280" i="1"/>
  <c r="T904" i="6" s="1"/>
  <c r="K283" i="1"/>
  <c r="T803" i="6" s="1"/>
  <c r="K286" i="1"/>
  <c r="T454" i="6" s="1"/>
  <c r="K289" i="1"/>
  <c r="T497" i="6" s="1"/>
  <c r="K292" i="1"/>
  <c r="T74" i="6" s="1"/>
  <c r="K295" i="1"/>
  <c r="T124" i="6" s="1"/>
  <c r="K298" i="1"/>
  <c r="T48" i="6" s="1"/>
  <c r="K301" i="1"/>
  <c r="T1366" i="6" s="1"/>
  <c r="K304" i="1"/>
  <c r="T1164" i="6" s="1"/>
  <c r="K307" i="1"/>
  <c r="T1065" i="6" s="1"/>
  <c r="K310" i="1"/>
  <c r="T1029" i="6" s="1"/>
  <c r="K313" i="1"/>
  <c r="T1011" i="6" s="1"/>
  <c r="K316" i="1"/>
  <c r="T967" i="6" s="1"/>
  <c r="K319" i="1"/>
  <c r="T944" i="6" s="1"/>
  <c r="K322" i="1"/>
  <c r="T931" i="6" s="1"/>
  <c r="K325" i="1"/>
  <c r="T877" i="6" s="1"/>
  <c r="K328" i="1"/>
  <c r="T857" i="6" s="1"/>
  <c r="K331" i="1"/>
  <c r="T768" i="6" s="1"/>
  <c r="K334" i="1"/>
  <c r="T450" i="6" s="1"/>
  <c r="K337" i="1"/>
  <c r="T323" i="6" s="1"/>
  <c r="K340" i="1"/>
  <c r="T80" i="6" s="1"/>
  <c r="K343" i="1"/>
  <c r="T702" i="6" s="1"/>
  <c r="K346" i="1"/>
  <c r="T681" i="6" s="1"/>
  <c r="K349" i="1"/>
  <c r="T479" i="6" s="1"/>
  <c r="K352" i="1"/>
  <c r="T229" i="6" s="1"/>
  <c r="K355" i="1"/>
  <c r="T1421" i="6" s="1"/>
  <c r="K358" i="1"/>
  <c r="T1247" i="6" s="1"/>
  <c r="K361" i="1"/>
  <c r="T1064" i="6" s="1"/>
  <c r="K364" i="1"/>
  <c r="T1049" i="6" s="1"/>
  <c r="S1013" i="6"/>
  <c r="K368" i="1"/>
  <c r="T1013" i="6" s="1"/>
  <c r="K375" i="1"/>
  <c r="T876" i="6" s="1"/>
  <c r="K382" i="1"/>
  <c r="T64" i="6" s="1"/>
  <c r="S716" i="6"/>
  <c r="K386" i="1"/>
  <c r="T716" i="6" s="1"/>
  <c r="K393" i="1"/>
  <c r="T407" i="6" s="1"/>
  <c r="K400" i="1"/>
  <c r="T1550" i="6" s="1"/>
  <c r="S1465" i="6"/>
  <c r="K404" i="1"/>
  <c r="T1465" i="6" s="1"/>
  <c r="K411" i="1"/>
  <c r="T1081" i="6" s="1"/>
  <c r="K418" i="1"/>
  <c r="T991" i="6" s="1"/>
  <c r="S899" i="6"/>
  <c r="K422" i="1"/>
  <c r="T899" i="6" s="1"/>
  <c r="K429" i="1"/>
  <c r="T526" i="6" s="1"/>
  <c r="K436" i="1"/>
  <c r="T1589" i="6" s="1"/>
  <c r="S1270" i="6"/>
  <c r="K440" i="1"/>
  <c r="T1270" i="6" s="1"/>
  <c r="K447" i="1"/>
  <c r="T604" i="6" s="1"/>
  <c r="K454" i="1"/>
  <c r="T54" i="6" s="1"/>
  <c r="S1123" i="6"/>
  <c r="K458" i="1"/>
  <c r="T1123" i="6" s="1"/>
  <c r="K465" i="1"/>
  <c r="T1066" i="6" s="1"/>
  <c r="K472" i="1"/>
  <c r="T998" i="6" s="1"/>
  <c r="S853" i="6"/>
  <c r="K476" i="1"/>
  <c r="T853" i="6" s="1"/>
  <c r="K483" i="1"/>
  <c r="T563" i="6" s="1"/>
  <c r="K490" i="1"/>
  <c r="T1628" i="6" s="1"/>
  <c r="S1578" i="6"/>
  <c r="K494" i="1"/>
  <c r="T1578" i="6" s="1"/>
  <c r="K501" i="1"/>
  <c r="T1226" i="6" s="1"/>
  <c r="K508" i="1"/>
  <c r="T596" i="6" s="1"/>
  <c r="S421" i="6"/>
  <c r="K512" i="1"/>
  <c r="T421" i="6" s="1"/>
  <c r="K519" i="1"/>
  <c r="T161" i="6" s="1"/>
  <c r="K526" i="1"/>
  <c r="T1102" i="6" s="1"/>
  <c r="S1004" i="6"/>
  <c r="K530" i="1"/>
  <c r="T1004" i="6" s="1"/>
  <c r="K537" i="1"/>
  <c r="T852" i="6" s="1"/>
  <c r="K544" i="1"/>
  <c r="T31" i="6" s="1"/>
  <c r="S1569" i="6"/>
  <c r="K548" i="1"/>
  <c r="T1569" i="6" s="1"/>
  <c r="K555" i="1"/>
  <c r="T1245" i="6" s="1"/>
  <c r="K562" i="1"/>
  <c r="T1145" i="6" s="1"/>
  <c r="S1138" i="6"/>
  <c r="K566" i="1"/>
  <c r="T1138" i="6" s="1"/>
  <c r="K573" i="1"/>
  <c r="T453" i="6" s="1"/>
  <c r="K580" i="1"/>
  <c r="T44" i="6" s="1"/>
  <c r="S1200" i="6"/>
  <c r="K584" i="1"/>
  <c r="T1200" i="6" s="1"/>
  <c r="K591" i="1"/>
  <c r="T997" i="6" s="1"/>
  <c r="K598" i="1"/>
  <c r="T183" i="6" s="1"/>
  <c r="S58" i="6"/>
  <c r="K602" i="1"/>
  <c r="T58" i="6" s="1"/>
  <c r="K609" i="1"/>
  <c r="T1599" i="6" s="1"/>
  <c r="K616" i="1"/>
  <c r="T1183" i="6" s="1"/>
  <c r="S1149" i="6"/>
  <c r="K620" i="1"/>
  <c r="T1149" i="6" s="1"/>
  <c r="K627" i="1"/>
  <c r="T404" i="6" s="1"/>
  <c r="K634" i="1"/>
  <c r="T1301" i="6" s="1"/>
  <c r="S1176" i="6"/>
  <c r="K638" i="1"/>
  <c r="T1176" i="6" s="1"/>
  <c r="K645" i="1"/>
  <c r="T1051" i="6" s="1"/>
  <c r="K652" i="1"/>
  <c r="T831" i="6" s="1"/>
  <c r="S116" i="6"/>
  <c r="K656" i="1"/>
  <c r="T116" i="6" s="1"/>
  <c r="K663" i="1"/>
  <c r="T1454" i="6" s="1"/>
  <c r="K670" i="1"/>
  <c r="T1238" i="6" s="1"/>
  <c r="S1186" i="6"/>
  <c r="K674" i="1"/>
  <c r="T1186" i="6" s="1"/>
  <c r="K681" i="1"/>
  <c r="T437" i="6" s="1"/>
  <c r="K688" i="1"/>
  <c r="T1336" i="6" s="1"/>
  <c r="S1210" i="6"/>
  <c r="K692" i="1"/>
  <c r="T1210" i="6" s="1"/>
  <c r="K699" i="1"/>
  <c r="T1084" i="6" s="1"/>
  <c r="K706" i="1"/>
  <c r="T192" i="6" s="1"/>
  <c r="S1724" i="6"/>
  <c r="K710" i="1"/>
  <c r="T1724" i="6" s="1"/>
  <c r="K717" i="1"/>
  <c r="T1495" i="6" s="1"/>
  <c r="K724" i="1"/>
  <c r="T1251" i="6" s="1"/>
  <c r="S1166" i="6"/>
  <c r="K728" i="1"/>
  <c r="T1166" i="6" s="1"/>
  <c r="K735" i="1"/>
  <c r="T588" i="6" s="1"/>
  <c r="K742" i="1"/>
  <c r="T46" i="6" s="1"/>
  <c r="S1182" i="6"/>
  <c r="K746" i="1"/>
  <c r="T1182" i="6" s="1"/>
  <c r="K753" i="1"/>
  <c r="T1021" i="6" s="1"/>
  <c r="K760" i="1"/>
  <c r="T472" i="6" s="1"/>
  <c r="S97" i="6"/>
  <c r="K764" i="1"/>
  <c r="T97" i="6" s="1"/>
  <c r="K771" i="1"/>
  <c r="T1514" i="6" s="1"/>
  <c r="K778" i="1"/>
  <c r="T1272" i="6" s="1"/>
  <c r="S1160" i="6"/>
  <c r="K782" i="1"/>
  <c r="T1160" i="6" s="1"/>
  <c r="K789" i="1"/>
  <c r="T439" i="6" s="1"/>
  <c r="K796" i="1"/>
  <c r="T247" i="6" s="1"/>
  <c r="S1348" i="6"/>
  <c r="K800" i="1"/>
  <c r="T1348" i="6" s="1"/>
  <c r="K807" i="1"/>
  <c r="T1105" i="6" s="1"/>
  <c r="K814" i="1"/>
  <c r="T326" i="6" s="1"/>
  <c r="S33" i="6"/>
  <c r="K818" i="1"/>
  <c r="T33" i="6" s="1"/>
  <c r="K825" i="1"/>
  <c r="T1354" i="6" s="1"/>
  <c r="K832" i="1"/>
  <c r="T1256" i="6" s="1"/>
  <c r="S1198" i="6"/>
  <c r="K836" i="1"/>
  <c r="T1198" i="6" s="1"/>
  <c r="K843" i="1"/>
  <c r="T628" i="6" s="1"/>
  <c r="K850" i="1"/>
  <c r="T159" i="6" s="1"/>
  <c r="S1475" i="6"/>
  <c r="K854" i="1"/>
  <c r="T1475" i="6" s="1"/>
  <c r="K861" i="1"/>
  <c r="T1152" i="6" s="1"/>
  <c r="K868" i="1"/>
  <c r="T464" i="6" s="1"/>
  <c r="S101" i="6"/>
  <c r="K872" i="1"/>
  <c r="T101" i="6" s="1"/>
  <c r="K879" i="1"/>
  <c r="T1490" i="6" s="1"/>
  <c r="K886" i="1"/>
  <c r="T1293" i="6" s="1"/>
  <c r="S1273" i="6"/>
  <c r="K890" i="1"/>
  <c r="T1273" i="6" s="1"/>
  <c r="K897" i="1"/>
  <c r="T298" i="6" s="1"/>
  <c r="K904" i="1"/>
  <c r="T1423" i="6" s="1"/>
  <c r="S1071" i="6"/>
  <c r="K908" i="1"/>
  <c r="T1071" i="6" s="1"/>
  <c r="K915" i="1"/>
  <c r="T504" i="6" s="1"/>
  <c r="K922" i="1"/>
  <c r="T56" i="6" s="1"/>
  <c r="S1754" i="6"/>
  <c r="K926" i="1"/>
  <c r="T1754" i="6" s="1"/>
  <c r="K933" i="1"/>
  <c r="T1500" i="6" s="1"/>
  <c r="K940" i="1"/>
  <c r="T1406" i="6" s="1"/>
  <c r="S1386" i="6"/>
  <c r="K944" i="1"/>
  <c r="T1386" i="6" s="1"/>
  <c r="K951" i="1"/>
  <c r="T647" i="6" s="1"/>
  <c r="K958" i="1"/>
  <c r="T1316" i="6" s="1"/>
  <c r="S797" i="6"/>
  <c r="K962" i="1"/>
  <c r="T797" i="6" s="1"/>
  <c r="K969" i="1"/>
  <c r="T500" i="6" s="1"/>
  <c r="S1788" i="6"/>
  <c r="K977" i="1"/>
  <c r="T1788" i="6" s="1"/>
  <c r="K981" i="1"/>
  <c r="T1561" i="6" s="1"/>
  <c r="S137" i="6"/>
  <c r="K998" i="1"/>
  <c r="T137" i="6" s="1"/>
  <c r="S1083" i="6"/>
  <c r="K1003" i="1"/>
  <c r="T1083" i="6" s="1"/>
  <c r="S277" i="6"/>
  <c r="K1016" i="1"/>
  <c r="T277" i="6" s="1"/>
  <c r="S1756" i="6"/>
  <c r="K1021" i="1"/>
  <c r="T1756" i="6" s="1"/>
  <c r="S1486" i="6"/>
  <c r="K1034" i="1"/>
  <c r="T1486" i="6" s="1"/>
  <c r="S1425" i="6"/>
  <c r="K1039" i="1"/>
  <c r="T1425" i="6" s="1"/>
  <c r="S132" i="6"/>
  <c r="K1052" i="1"/>
  <c r="T132" i="6" s="1"/>
  <c r="S1009" i="6"/>
  <c r="K1057" i="1"/>
  <c r="T1009" i="6" s="1"/>
  <c r="S1915" i="6"/>
  <c r="K1070" i="1"/>
  <c r="T1915" i="6" s="1"/>
  <c r="S1673" i="6"/>
  <c r="K1075" i="1"/>
  <c r="T1673" i="6" s="1"/>
  <c r="S1435" i="6"/>
  <c r="K1088" i="1"/>
  <c r="T1435" i="6" s="1"/>
  <c r="S1289" i="6"/>
  <c r="K1093" i="1"/>
  <c r="T1289" i="6" s="1"/>
  <c r="S1455" i="6"/>
  <c r="K1106" i="1"/>
  <c r="T1455" i="6" s="1"/>
  <c r="S746" i="6"/>
  <c r="K1111" i="1"/>
  <c r="T746" i="6" s="1"/>
  <c r="S1653" i="6"/>
  <c r="K1124" i="1"/>
  <c r="T1653" i="6" s="1"/>
  <c r="S1554" i="6"/>
  <c r="K1129" i="1"/>
  <c r="T1554" i="6" s="1"/>
  <c r="S1282" i="6"/>
  <c r="K1142" i="1"/>
  <c r="T1282" i="6" s="1"/>
  <c r="S621" i="6"/>
  <c r="K1147" i="1"/>
  <c r="T621" i="6" s="1"/>
  <c r="S1464" i="6"/>
  <c r="K1160" i="1"/>
  <c r="T1464" i="6" s="1"/>
  <c r="S930" i="6"/>
  <c r="K1165" i="1"/>
  <c r="T930" i="6" s="1"/>
  <c r="S1666" i="6"/>
  <c r="K1178" i="1"/>
  <c r="T1666" i="6" s="1"/>
  <c r="S1462" i="6"/>
  <c r="K1183" i="1"/>
  <c r="T1462" i="6" s="1"/>
  <c r="S308" i="6"/>
  <c r="K1196" i="1"/>
  <c r="T308" i="6" s="1"/>
  <c r="S1582" i="6"/>
  <c r="K1201" i="1"/>
  <c r="T1582" i="6" s="1"/>
  <c r="S1944" i="6"/>
  <c r="K1214" i="1"/>
  <c r="T1944" i="6" s="1"/>
  <c r="S1742" i="6"/>
  <c r="K1219" i="1"/>
  <c r="T1742" i="6" s="1"/>
  <c r="S1549" i="6"/>
  <c r="K1232" i="1"/>
  <c r="T1549" i="6" s="1"/>
  <c r="S1476" i="6"/>
  <c r="K1237" i="1"/>
  <c r="T1476" i="6" s="1"/>
  <c r="S1537" i="6"/>
  <c r="K1250" i="1"/>
  <c r="T1537" i="6" s="1"/>
  <c r="S1823" i="6"/>
  <c r="K1255" i="1"/>
  <c r="T1823" i="6" s="1"/>
  <c r="S98" i="6"/>
  <c r="K1268" i="1"/>
  <c r="T98" i="6" s="1"/>
  <c r="S1687" i="6"/>
  <c r="K1273" i="1"/>
  <c r="T1687" i="6" s="1"/>
  <c r="S1351" i="6"/>
  <c r="K1286" i="1"/>
  <c r="T1351" i="6" s="1"/>
  <c r="S372" i="6"/>
  <c r="K1291" i="1"/>
  <c r="T372" i="6" s="1"/>
  <c r="S748" i="6"/>
  <c r="K1304" i="1"/>
  <c r="T748" i="6" s="1"/>
  <c r="S243" i="6"/>
  <c r="K1309" i="1"/>
  <c r="T243" i="6" s="1"/>
  <c r="S1760" i="6"/>
  <c r="K1322" i="1"/>
  <c r="T1760" i="6" s="1"/>
  <c r="S1699" i="6"/>
  <c r="K1327" i="1"/>
  <c r="T1699" i="6" s="1"/>
  <c r="S52" i="6"/>
  <c r="K1340" i="1"/>
  <c r="T52" i="6" s="1"/>
  <c r="S947" i="6"/>
  <c r="K1345" i="1"/>
  <c r="T947" i="6" s="1"/>
  <c r="S1972" i="6"/>
  <c r="K1358" i="1"/>
  <c r="T1972" i="6" s="1"/>
  <c r="S1751" i="6"/>
  <c r="K1363" i="1"/>
  <c r="T1751" i="6" s="1"/>
  <c r="S1367" i="6"/>
  <c r="K1376" i="1"/>
  <c r="T1367" i="6" s="1"/>
  <c r="S218" i="6"/>
  <c r="K1394" i="1"/>
  <c r="T218" i="6" s="1"/>
  <c r="S1957" i="6"/>
  <c r="K1399" i="1"/>
  <c r="T1957" i="6" s="1"/>
  <c r="S1764" i="6"/>
  <c r="K1412" i="1"/>
  <c r="T1764" i="6" s="1"/>
  <c r="S1692" i="6"/>
  <c r="K1417" i="1"/>
  <c r="T1692" i="6" s="1"/>
  <c r="S642" i="6"/>
  <c r="K1430" i="1"/>
  <c r="T642" i="6" s="1"/>
  <c r="S496" i="6"/>
  <c r="K1435" i="1"/>
  <c r="T496" i="6" s="1"/>
  <c r="S957" i="6"/>
  <c r="K1448" i="1"/>
  <c r="T957" i="6" s="1"/>
  <c r="S364" i="6"/>
  <c r="K1453" i="1"/>
  <c r="T364" i="6" s="1"/>
  <c r="S1797" i="6"/>
  <c r="K1466" i="1"/>
  <c r="T1797" i="6" s="1"/>
  <c r="S1713" i="6"/>
  <c r="K1471" i="1"/>
  <c r="T1713" i="6" s="1"/>
  <c r="S591" i="6"/>
  <c r="K1484" i="1"/>
  <c r="T591" i="6" s="1"/>
  <c r="S1045" i="6"/>
  <c r="K1489" i="1"/>
  <c r="T1045" i="6" s="1"/>
  <c r="S356" i="6"/>
  <c r="K1502" i="1"/>
  <c r="T356" i="6" s="1"/>
  <c r="S163" i="6"/>
  <c r="K1507" i="1"/>
  <c r="T163" i="6" s="1"/>
  <c r="S1830" i="6"/>
  <c r="K1520" i="1"/>
  <c r="T1830" i="6" s="1"/>
  <c r="S143" i="6"/>
  <c r="K1538" i="1"/>
  <c r="T143" i="6" s="1"/>
  <c r="S1044" i="6"/>
  <c r="K365" i="1"/>
  <c r="T1044" i="6" s="1"/>
  <c r="S15" i="6"/>
  <c r="K383" i="1"/>
  <c r="T15" i="6" s="1"/>
  <c r="S1531" i="6"/>
  <c r="K401" i="1"/>
  <c r="T1531" i="6" s="1"/>
  <c r="S985" i="6"/>
  <c r="K419" i="1"/>
  <c r="T985" i="6" s="1"/>
  <c r="S1553" i="6"/>
  <c r="K437" i="1"/>
  <c r="T1553" i="6" s="1"/>
  <c r="S1189" i="6"/>
  <c r="K455" i="1"/>
  <c r="T1189" i="6" s="1"/>
  <c r="S961" i="6"/>
  <c r="K473" i="1"/>
  <c r="T961" i="6" s="1"/>
  <c r="S1618" i="6"/>
  <c r="K491" i="1"/>
  <c r="T1618" i="6" s="1"/>
  <c r="S446" i="6"/>
  <c r="K509" i="1"/>
  <c r="T446" i="6" s="1"/>
  <c r="S1096" i="6"/>
  <c r="K527" i="1"/>
  <c r="T1096" i="6" s="1"/>
  <c r="S21" i="6"/>
  <c r="K545" i="1"/>
  <c r="T21" i="6" s="1"/>
  <c r="S1143" i="6"/>
  <c r="K563" i="1"/>
  <c r="T1143" i="6" s="1"/>
  <c r="S40" i="6"/>
  <c r="K581" i="1"/>
  <c r="T40" i="6" s="1"/>
  <c r="S94" i="6"/>
  <c r="K599" i="1"/>
  <c r="T94" i="6" s="1"/>
  <c r="S1170" i="6"/>
  <c r="K617" i="1"/>
  <c r="T1170" i="6" s="1"/>
  <c r="S1253" i="6"/>
  <c r="K635" i="1"/>
  <c r="T1253" i="6" s="1"/>
  <c r="S806" i="6"/>
  <c r="K653" i="1"/>
  <c r="T806" i="6" s="1"/>
  <c r="S1224" i="6"/>
  <c r="K671" i="1"/>
  <c r="T1224" i="6" s="1"/>
  <c r="S1266" i="6"/>
  <c r="K689" i="1"/>
  <c r="T1266" i="6" s="1"/>
  <c r="S79" i="6"/>
  <c r="K707" i="1"/>
  <c r="T79" i="6" s="1"/>
  <c r="S1239" i="6"/>
  <c r="K725" i="1"/>
  <c r="T1239" i="6" s="1"/>
  <c r="S38" i="6"/>
  <c r="K743" i="1"/>
  <c r="T38" i="6" s="1"/>
  <c r="S550" i="6"/>
  <c r="K761" i="1"/>
  <c r="T550" i="6" s="1"/>
  <c r="S1246" i="6"/>
  <c r="K779" i="1"/>
  <c r="T1246" i="6" s="1"/>
  <c r="S225" i="6"/>
  <c r="K797" i="1"/>
  <c r="T225" i="6" s="1"/>
  <c r="S95" i="6"/>
  <c r="K815" i="1"/>
  <c r="T95" i="6" s="1"/>
  <c r="S1254" i="6"/>
  <c r="K833" i="1"/>
  <c r="T1254" i="6" s="1"/>
  <c r="S140" i="6"/>
  <c r="K851" i="1"/>
  <c r="T140" i="6" s="1"/>
  <c r="S552" i="6"/>
  <c r="K869" i="1"/>
  <c r="T552" i="6" s="1"/>
  <c r="S1291" i="6"/>
  <c r="K887" i="1"/>
  <c r="T1291" i="6" s="1"/>
  <c r="S1353" i="6"/>
  <c r="K905" i="1"/>
  <c r="T1353" i="6" s="1"/>
  <c r="S32" i="6"/>
  <c r="K923" i="1"/>
  <c r="T32" i="6" s="1"/>
  <c r="S1405" i="6"/>
  <c r="K941" i="1"/>
  <c r="T1405" i="6" s="1"/>
  <c r="S1073" i="6"/>
  <c r="K959" i="1"/>
  <c r="T1073" i="6" s="1"/>
  <c r="S1741" i="6"/>
  <c r="K978" i="1"/>
  <c r="T1741" i="6" s="1"/>
  <c r="N14" i="2"/>
  <c r="S566" i="6"/>
  <c r="K380" i="1"/>
  <c r="T566" i="6" s="1"/>
  <c r="S119" i="6"/>
  <c r="K398" i="1"/>
  <c r="T119" i="6" s="1"/>
  <c r="S1034" i="6"/>
  <c r="K416" i="1"/>
  <c r="T1034" i="6" s="1"/>
  <c r="S29" i="6"/>
  <c r="K434" i="1"/>
  <c r="T29" i="6" s="1"/>
  <c r="S315" i="6"/>
  <c r="K452" i="1"/>
  <c r="T315" i="6" s="1"/>
  <c r="S1002" i="6"/>
  <c r="K470" i="1"/>
  <c r="T1002" i="6" s="1"/>
  <c r="S4" i="6"/>
  <c r="K488" i="1"/>
  <c r="T4" i="6" s="1"/>
  <c r="S667" i="6"/>
  <c r="K506" i="1"/>
  <c r="T667" i="6" s="1"/>
  <c r="S1158" i="6"/>
  <c r="K524" i="1"/>
  <c r="T1158" i="6" s="1"/>
  <c r="S73" i="6"/>
  <c r="K542" i="1"/>
  <c r="T73" i="6" s="1"/>
  <c r="S1167" i="6"/>
  <c r="K560" i="1"/>
  <c r="T1167" i="6" s="1"/>
  <c r="S219" i="6"/>
  <c r="K578" i="1"/>
  <c r="T219" i="6" s="1"/>
  <c r="S501" i="6"/>
  <c r="K596" i="1"/>
  <c r="T501" i="6" s="1"/>
  <c r="S1235" i="6"/>
  <c r="K614" i="1"/>
  <c r="T1235" i="6" s="1"/>
  <c r="S251" i="6"/>
  <c r="K632" i="1"/>
  <c r="T251" i="6" s="1"/>
  <c r="S865" i="6"/>
  <c r="K650" i="1"/>
  <c r="T865" i="6" s="1"/>
  <c r="S1268" i="6"/>
  <c r="K668" i="1"/>
  <c r="T1268" i="6" s="1"/>
  <c r="S189" i="6"/>
  <c r="K686" i="1"/>
  <c r="T189" i="6" s="1"/>
  <c r="S354" i="6"/>
  <c r="K704" i="1"/>
  <c r="T354" i="6" s="1"/>
  <c r="S1269" i="6"/>
  <c r="K722" i="1"/>
  <c r="T1269" i="6" s="1"/>
  <c r="S209" i="6"/>
  <c r="K740" i="1"/>
  <c r="T209" i="6" s="1"/>
  <c r="S839" i="6"/>
  <c r="K758" i="1"/>
  <c r="T839" i="6" s="1"/>
  <c r="S1285" i="6"/>
  <c r="K776" i="1"/>
  <c r="T1285" i="6" s="1"/>
  <c r="S296" i="6"/>
  <c r="K794" i="1"/>
  <c r="T296" i="6" s="1"/>
  <c r="S556" i="6"/>
  <c r="K812" i="1"/>
  <c r="T556" i="6" s="1"/>
  <c r="S1265" i="6"/>
  <c r="K830" i="1"/>
  <c r="T1265" i="6" s="1"/>
  <c r="S237" i="6"/>
  <c r="K848" i="1"/>
  <c r="T237" i="6" s="1"/>
  <c r="S1003" i="6"/>
  <c r="K866" i="1"/>
  <c r="T1003" i="6" s="1"/>
  <c r="S1295" i="6"/>
  <c r="K884" i="1"/>
  <c r="T1295" i="6" s="1"/>
  <c r="S1427" i="6"/>
  <c r="K902" i="1"/>
  <c r="T1427" i="6" s="1"/>
  <c r="S123" i="6"/>
  <c r="K920" i="1"/>
  <c r="T123" i="6" s="1"/>
  <c r="S1416" i="6"/>
  <c r="K938" i="1"/>
  <c r="T1416" i="6" s="1"/>
  <c r="S1384" i="6"/>
  <c r="K956" i="1"/>
  <c r="T1384" i="6" s="1"/>
  <c r="S68" i="6"/>
  <c r="K974" i="1"/>
  <c r="T68" i="6" s="1"/>
  <c r="S1444" i="6"/>
  <c r="K983" i="1"/>
  <c r="T1444" i="6" s="1"/>
  <c r="S322" i="6"/>
  <c r="K995" i="1"/>
  <c r="T322" i="6" s="1"/>
  <c r="K4" i="1"/>
  <c r="T714" i="6" s="1"/>
  <c r="K6" i="1"/>
  <c r="T705" i="6" s="1"/>
  <c r="K14" i="1"/>
  <c r="T617" i="6" s="1"/>
  <c r="K16" i="1"/>
  <c r="T600" i="6" s="1"/>
  <c r="K23" i="1"/>
  <c r="T739" i="6" s="1"/>
  <c r="K30" i="1"/>
  <c r="T728" i="6" s="1"/>
  <c r="K366" i="1"/>
  <c r="T1042" i="6" s="1"/>
  <c r="K373" i="1"/>
  <c r="T918" i="6" s="1"/>
  <c r="S859" i="6"/>
  <c r="K377" i="1"/>
  <c r="T859" i="6" s="1"/>
  <c r="K384" i="1"/>
  <c r="T2" i="6" s="1"/>
  <c r="K391" i="1"/>
  <c r="T586" i="6" s="1"/>
  <c r="S303" i="6"/>
  <c r="K395" i="1"/>
  <c r="T303" i="6" s="1"/>
  <c r="K402" i="1"/>
  <c r="T1526" i="6" s="1"/>
  <c r="K409" i="1"/>
  <c r="T1094" i="6" s="1"/>
  <c r="S1079" i="6"/>
  <c r="K413" i="1"/>
  <c r="T1079" i="6" s="1"/>
  <c r="K420" i="1"/>
  <c r="T959" i="6" s="1"/>
  <c r="K427" i="1"/>
  <c r="T858" i="6" s="1"/>
  <c r="S292" i="6"/>
  <c r="K431" i="1"/>
  <c r="T292" i="6" s="1"/>
  <c r="K438" i="1"/>
  <c r="T1506" i="6" s="1"/>
  <c r="K445" i="1"/>
  <c r="T676" i="6" s="1"/>
  <c r="S442" i="6"/>
  <c r="K449" i="1"/>
  <c r="T442" i="6" s="1"/>
  <c r="K456" i="1"/>
  <c r="T1144" i="6" s="1"/>
  <c r="K463" i="1"/>
  <c r="T1075" i="6" s="1"/>
  <c r="S1031" i="6"/>
  <c r="K467" i="1"/>
  <c r="T1031" i="6" s="1"/>
  <c r="K474" i="1"/>
  <c r="T939" i="6" s="1"/>
  <c r="K481" i="1"/>
  <c r="T474" i="6" s="1"/>
  <c r="S186" i="6"/>
  <c r="K485" i="1"/>
  <c r="T186" i="6" s="1"/>
  <c r="K492" i="1"/>
  <c r="T1613" i="6" s="1"/>
  <c r="K499" i="1"/>
  <c r="T1364" i="6" s="1"/>
  <c r="S1168" i="6"/>
  <c r="K503" i="1"/>
  <c r="T1168" i="6" s="1"/>
  <c r="K510" i="1"/>
  <c r="T435" i="6" s="1"/>
  <c r="K517" i="1"/>
  <c r="T310" i="6" s="1"/>
  <c r="S1230" i="6"/>
  <c r="K521" i="1"/>
  <c r="T1230" i="6" s="1"/>
  <c r="K528" i="1"/>
  <c r="T1041" i="6" s="1"/>
  <c r="K535" i="1"/>
  <c r="T956" i="6" s="1"/>
  <c r="S836" i="6"/>
  <c r="K539" i="1"/>
  <c r="T836" i="6" s="1"/>
  <c r="K546" i="1"/>
  <c r="T1670" i="6" s="1"/>
  <c r="K553" i="1"/>
  <c r="T1261" i="6" s="1"/>
  <c r="S1215" i="6"/>
  <c r="K557" i="1"/>
  <c r="T1215" i="6" s="1"/>
  <c r="K564" i="1"/>
  <c r="T1140" i="6" s="1"/>
  <c r="K571" i="1"/>
  <c r="T652" i="6" s="1"/>
  <c r="S321" i="6"/>
  <c r="K575" i="1"/>
  <c r="T321" i="6" s="1"/>
  <c r="K582" i="1"/>
  <c r="T1225" i="6" s="1"/>
  <c r="K589" i="1"/>
  <c r="T1037" i="6" s="1"/>
  <c r="S958" i="6"/>
  <c r="K593" i="1"/>
  <c r="T958" i="6" s="1"/>
  <c r="K600" i="1"/>
  <c r="T87" i="6" s="1"/>
  <c r="K607" i="1"/>
  <c r="T1604" i="6" s="1"/>
  <c r="S1362" i="6"/>
  <c r="K611" i="1"/>
  <c r="T1362" i="6" s="1"/>
  <c r="K618" i="1"/>
  <c r="T1161" i="6" s="1"/>
  <c r="K625" i="1"/>
  <c r="T424" i="6" s="1"/>
  <c r="S288" i="6"/>
  <c r="K629" i="1"/>
  <c r="T288" i="6" s="1"/>
  <c r="K636" i="1"/>
  <c r="T1252" i="6" s="1"/>
  <c r="K643" i="1"/>
  <c r="T1072" i="6" s="1"/>
  <c r="S1005" i="6"/>
  <c r="K647" i="1"/>
  <c r="T1005" i="6" s="1"/>
  <c r="K654" i="1"/>
  <c r="T333" i="6" s="1"/>
  <c r="K661" i="1"/>
  <c r="T1617" i="6" s="1"/>
  <c r="S1335" i="6"/>
  <c r="K665" i="1"/>
  <c r="T1335" i="6" s="1"/>
  <c r="K672" i="1"/>
  <c r="T1213" i="6" s="1"/>
  <c r="K679" i="1"/>
  <c r="T629" i="6" s="1"/>
  <c r="S432" i="6"/>
  <c r="K683" i="1"/>
  <c r="T432" i="6" s="1"/>
  <c r="K690" i="1"/>
  <c r="T1216" i="6" s="1"/>
  <c r="K697" i="1"/>
  <c r="T1089" i="6" s="1"/>
  <c r="S952" i="6"/>
  <c r="K701" i="1"/>
  <c r="T952" i="6" s="1"/>
  <c r="K708" i="1"/>
  <c r="T1787" i="6" s="1"/>
  <c r="K715" i="1"/>
  <c r="T1637" i="6" s="1"/>
  <c r="S1321" i="6"/>
  <c r="K719" i="1"/>
  <c r="T1321" i="6" s="1"/>
  <c r="K726" i="1"/>
  <c r="T1218" i="6" s="1"/>
  <c r="K733" i="1"/>
  <c r="T610" i="6" s="1"/>
  <c r="S396" i="6"/>
  <c r="K737" i="1"/>
  <c r="T396" i="6" s="1"/>
  <c r="K744" i="1"/>
  <c r="T1242" i="6" s="1"/>
  <c r="K751" i="1"/>
  <c r="T1047" i="6" s="1"/>
  <c r="S921" i="6"/>
  <c r="K755" i="1"/>
  <c r="T921" i="6" s="1"/>
  <c r="K762" i="1"/>
  <c r="T335" i="6" s="1"/>
  <c r="K769" i="1"/>
  <c r="T1705" i="6" s="1"/>
  <c r="S1363" i="6"/>
  <c r="K773" i="1"/>
  <c r="T1363" i="6" s="1"/>
  <c r="K780" i="1"/>
  <c r="T1201" i="6" s="1"/>
  <c r="K787" i="1"/>
  <c r="T478" i="6" s="1"/>
  <c r="S413" i="6"/>
  <c r="K791" i="1"/>
  <c r="T413" i="6" s="1"/>
  <c r="K798" i="1"/>
  <c r="T168" i="6" s="1"/>
  <c r="K805" i="1"/>
  <c r="T1174" i="6" s="1"/>
  <c r="S767" i="6"/>
  <c r="K809" i="1"/>
  <c r="T767" i="6" s="1"/>
  <c r="K816" i="1"/>
  <c r="T78" i="6" s="1"/>
  <c r="K823" i="1"/>
  <c r="T1452" i="6" s="1"/>
  <c r="S1325" i="6"/>
  <c r="K827" i="1"/>
  <c r="T1325" i="6" s="1"/>
  <c r="K834" i="1"/>
  <c r="T1223" i="6" s="1"/>
  <c r="K841" i="1"/>
  <c r="T689" i="6" s="1"/>
  <c r="S314" i="6"/>
  <c r="K845" i="1"/>
  <c r="T314" i="6" s="1"/>
  <c r="K852" i="1"/>
  <c r="T133" i="6" s="1"/>
  <c r="K859" i="1"/>
  <c r="T1311" i="6" s="1"/>
  <c r="S1077" i="6"/>
  <c r="K863" i="1"/>
  <c r="T1077" i="6" s="1"/>
  <c r="K870" i="1"/>
  <c r="T355" i="6" s="1"/>
  <c r="K877" i="1"/>
  <c r="T1701" i="6" s="1"/>
  <c r="S1438" i="6"/>
  <c r="K881" i="1"/>
  <c r="T1438" i="6" s="1"/>
  <c r="K888" i="1"/>
  <c r="T1277" i="6" s="1"/>
  <c r="K895" i="1"/>
  <c r="T594" i="6" s="1"/>
  <c r="S120" i="6"/>
  <c r="K899" i="1"/>
  <c r="T120" i="6" s="1"/>
  <c r="K906" i="1"/>
  <c r="T1305" i="6" s="1"/>
  <c r="K913" i="1"/>
  <c r="T1387" i="6" s="1"/>
  <c r="S340" i="6"/>
  <c r="K917" i="1"/>
  <c r="T340" i="6" s="1"/>
  <c r="K924" i="1"/>
  <c r="T11" i="6" s="1"/>
  <c r="K931" i="1"/>
  <c r="T1527" i="6" s="1"/>
  <c r="S1474" i="6"/>
  <c r="K935" i="1"/>
  <c r="T1474" i="6" s="1"/>
  <c r="K942" i="1"/>
  <c r="T1404" i="6" s="1"/>
  <c r="K949" i="1"/>
  <c r="T735" i="6" s="1"/>
  <c r="S210" i="6"/>
  <c r="K953" i="1"/>
  <c r="T210" i="6" s="1"/>
  <c r="K960" i="1"/>
  <c r="T978" i="6" s="1"/>
  <c r="K967" i="1"/>
  <c r="T531" i="6" s="1"/>
  <c r="K991" i="1"/>
  <c r="T1171" i="6" s="1"/>
  <c r="S202" i="6"/>
  <c r="K996" i="1"/>
  <c r="T202" i="6" s="1"/>
  <c r="K1005" i="1"/>
  <c r="T903" i="6" s="1"/>
  <c r="S463" i="6"/>
  <c r="K1009" i="1"/>
  <c r="T463" i="6" s="1"/>
  <c r="S498" i="6"/>
  <c r="K1014" i="1"/>
  <c r="T498" i="6" s="1"/>
  <c r="K1023" i="1"/>
  <c r="T1664" i="6" s="1"/>
  <c r="S1581" i="6"/>
  <c r="K1027" i="1"/>
  <c r="T1581" i="6" s="1"/>
  <c r="S1488" i="6"/>
  <c r="K1032" i="1"/>
  <c r="T1488" i="6" s="1"/>
  <c r="K1041" i="1"/>
  <c r="T1400" i="6" s="1"/>
  <c r="S1219" i="6"/>
  <c r="K1045" i="1"/>
  <c r="T1219" i="6" s="1"/>
  <c r="S469" i="6"/>
  <c r="K1050" i="1"/>
  <c r="T469" i="6" s="1"/>
  <c r="K1059" i="1"/>
  <c r="T471" i="6" s="1"/>
  <c r="S122" i="6"/>
  <c r="K1063" i="1"/>
  <c r="T122" i="6" s="1"/>
  <c r="S1928" i="6"/>
  <c r="K1068" i="1"/>
  <c r="T1928" i="6" s="1"/>
  <c r="K1077" i="1"/>
  <c r="T1610" i="6" s="1"/>
  <c r="S1548" i="6"/>
  <c r="K1081" i="1"/>
  <c r="T1548" i="6" s="1"/>
  <c r="S1505" i="6"/>
  <c r="K1086" i="1"/>
  <c r="T1505" i="6" s="1"/>
  <c r="K1095" i="1"/>
  <c r="T1178" i="6" s="1"/>
  <c r="S375" i="6"/>
  <c r="K1099" i="1"/>
  <c r="T375" i="6" s="1"/>
  <c r="S1534" i="6"/>
  <c r="K1104" i="1"/>
  <c r="T1534" i="6" s="1"/>
  <c r="K1113" i="1"/>
  <c r="T510" i="6" s="1"/>
  <c r="S109" i="6"/>
  <c r="K1117" i="1"/>
  <c r="T109" i="6" s="1"/>
  <c r="S1680" i="6"/>
  <c r="K1122" i="1"/>
  <c r="T1680" i="6" s="1"/>
  <c r="K1131" i="1"/>
  <c r="T1544" i="6" s="1"/>
  <c r="S1457" i="6"/>
  <c r="K1135" i="1"/>
  <c r="T1457" i="6" s="1"/>
  <c r="S1290" i="6"/>
  <c r="K1140" i="1"/>
  <c r="T1290" i="6" s="1"/>
  <c r="K1149" i="1"/>
  <c r="T575" i="6" s="1"/>
  <c r="S126" i="6"/>
  <c r="K1153" i="1"/>
  <c r="T126" i="6" s="1"/>
  <c r="S1493" i="6"/>
  <c r="K1158" i="1"/>
  <c r="T1493" i="6" s="1"/>
  <c r="K1167" i="1"/>
  <c r="T787" i="6" s="1"/>
  <c r="S1896" i="6"/>
  <c r="K1171" i="1"/>
  <c r="T1896" i="6" s="1"/>
  <c r="S1685" i="6"/>
  <c r="K1176" i="1"/>
  <c r="T1685" i="6" s="1"/>
  <c r="K1185" i="1"/>
  <c r="T1430" i="6" s="1"/>
  <c r="S1279" i="6"/>
  <c r="K1189" i="1"/>
  <c r="T1279" i="6" s="1"/>
  <c r="S438" i="6"/>
  <c r="K1194" i="1"/>
  <c r="T438" i="6" s="1"/>
  <c r="K1203" i="1"/>
  <c r="T1417" i="6" s="1"/>
  <c r="S776" i="6"/>
  <c r="K1207" i="1"/>
  <c r="T776" i="6" s="1"/>
  <c r="S1629" i="6"/>
  <c r="K1212" i="1"/>
  <c r="T1629" i="6" s="1"/>
  <c r="K1221" i="1"/>
  <c r="T1707" i="6" s="1"/>
  <c r="S1656" i="6"/>
  <c r="K1225" i="1"/>
  <c r="T1656" i="6" s="1"/>
  <c r="S1577" i="6"/>
  <c r="K1230" i="1"/>
  <c r="T1577" i="6" s="1"/>
  <c r="K1239" i="1"/>
  <c r="T1443" i="6" s="1"/>
  <c r="S625" i="6"/>
  <c r="K1243" i="1"/>
  <c r="T625" i="6" s="1"/>
  <c r="S1632" i="6"/>
  <c r="K1248" i="1"/>
  <c r="T1632" i="6" s="1"/>
  <c r="S365" i="6"/>
  <c r="K1261" i="1"/>
  <c r="T365" i="6" s="1"/>
  <c r="S112" i="6"/>
  <c r="K1266" i="1"/>
  <c r="T112" i="6" s="1"/>
  <c r="K1275" i="1"/>
  <c r="T1626" i="6" s="1"/>
  <c r="S1607" i="6"/>
  <c r="K1279" i="1"/>
  <c r="T1607" i="6" s="1"/>
  <c r="S1494" i="6"/>
  <c r="K1284" i="1"/>
  <c r="T1494" i="6" s="1"/>
  <c r="K1293" i="1"/>
  <c r="T264" i="6" s="1"/>
  <c r="S1565" i="6"/>
  <c r="K1297" i="1"/>
  <c r="T1565" i="6" s="1"/>
  <c r="S799" i="6"/>
  <c r="K1302" i="1"/>
  <c r="T799" i="6" s="1"/>
  <c r="K1311" i="1"/>
  <c r="T145" i="6" s="1"/>
  <c r="S1937" i="6"/>
  <c r="K1315" i="1"/>
  <c r="T1937" i="6" s="1"/>
  <c r="S1782" i="6"/>
  <c r="K1320" i="1"/>
  <c r="T1782" i="6" s="1"/>
  <c r="K1329" i="1"/>
  <c r="T1696" i="6" s="1"/>
  <c r="S1459" i="6"/>
  <c r="K1333" i="1"/>
  <c r="T1459" i="6" s="1"/>
  <c r="S311" i="6"/>
  <c r="K1338" i="1"/>
  <c r="T311" i="6" s="1"/>
  <c r="K1347" i="1"/>
  <c r="T878" i="6" s="1"/>
  <c r="S1669" i="6"/>
  <c r="K1351" i="1"/>
  <c r="T1669" i="6" s="1"/>
  <c r="S2024" i="6"/>
  <c r="K1356" i="1"/>
  <c r="T2024" i="6" s="1"/>
  <c r="S1681" i="6"/>
  <c r="K1369" i="1"/>
  <c r="T1681" i="6" s="1"/>
  <c r="S1481" i="6"/>
  <c r="K1374" i="1"/>
  <c r="T1481" i="6" s="1"/>
  <c r="S1652" i="6"/>
  <c r="K1387" i="1"/>
  <c r="T1652" i="6" s="1"/>
  <c r="S520" i="6"/>
  <c r="K1392" i="1"/>
  <c r="T520" i="6" s="1"/>
  <c r="S1858" i="6"/>
  <c r="K1405" i="1"/>
  <c r="T1858" i="6" s="1"/>
  <c r="S1768" i="6"/>
  <c r="K1410" i="1"/>
  <c r="T1768" i="6" s="1"/>
  <c r="S1419" i="6"/>
  <c r="K1423" i="1"/>
  <c r="T1419" i="6" s="1"/>
  <c r="S1205" i="6"/>
  <c r="K1428" i="1"/>
  <c r="T1205" i="6" s="1"/>
  <c r="S160" i="6"/>
  <c r="K1441" i="1"/>
  <c r="T160" i="6" s="1"/>
  <c r="S1101" i="6"/>
  <c r="K1446" i="1"/>
  <c r="T1101" i="6" s="1"/>
  <c r="S2014" i="6"/>
  <c r="K1459" i="1"/>
  <c r="T2014" i="6" s="1"/>
  <c r="S1800" i="6"/>
  <c r="K1464" i="1"/>
  <c r="T1800" i="6" s="1"/>
  <c r="S1540" i="6"/>
  <c r="K1477" i="1"/>
  <c r="T1540" i="6" s="1"/>
  <c r="S686" i="6"/>
  <c r="K1482" i="1"/>
  <c r="T686" i="6" s="1"/>
  <c r="S866" i="6"/>
  <c r="K1495" i="1"/>
  <c r="T866" i="6" s="1"/>
  <c r="S502" i="6"/>
  <c r="K1500" i="1"/>
  <c r="T502" i="6" s="1"/>
  <c r="S1902" i="6"/>
  <c r="K1513" i="1"/>
  <c r="T1902" i="6" s="1"/>
  <c r="S1846" i="6"/>
  <c r="K1518" i="1"/>
  <c r="T1846" i="6" s="1"/>
  <c r="S727" i="6"/>
  <c r="K1531" i="1"/>
  <c r="T727" i="6" s="1"/>
  <c r="M12" i="2"/>
  <c r="K2" i="1"/>
  <c r="K8" i="1"/>
  <c r="T697" i="6" s="1"/>
  <c r="K10" i="1"/>
  <c r="T675" i="6" s="1"/>
  <c r="K12" i="1"/>
  <c r="T662" i="6" s="1"/>
  <c r="K19" i="1"/>
  <c r="T27" i="6" s="1"/>
  <c r="K21" i="1"/>
  <c r="T18" i="6" s="1"/>
  <c r="K28" i="1"/>
  <c r="T732" i="6" s="1"/>
  <c r="K33" i="1"/>
  <c r="T711" i="6" s="1"/>
  <c r="K36" i="1"/>
  <c r="T691" i="6" s="1"/>
  <c r="K39" i="1"/>
  <c r="T634" i="6" s="1"/>
  <c r="K42" i="1"/>
  <c r="T23" i="6" s="1"/>
  <c r="K45" i="1"/>
  <c r="T774" i="6" s="1"/>
  <c r="K48" i="1"/>
  <c r="T366" i="6" s="1"/>
  <c r="K51" i="1"/>
  <c r="T736" i="6" s="1"/>
  <c r="K54" i="1"/>
  <c r="T660" i="6" s="1"/>
  <c r="K57" i="1"/>
  <c r="T299" i="6" s="1"/>
  <c r="K60" i="1"/>
  <c r="T813" i="6" s="1"/>
  <c r="K63" i="1"/>
  <c r="T780" i="6" s="1"/>
  <c r="K66" i="1"/>
  <c r="T764" i="6" s="1"/>
  <c r="K69" i="1"/>
  <c r="T757" i="6" s="1"/>
  <c r="K72" i="1"/>
  <c r="T343" i="6" s="1"/>
  <c r="K75" i="1"/>
  <c r="T16" i="6" s="1"/>
  <c r="K78" i="1"/>
  <c r="T425" i="6" s="1"/>
  <c r="K81" i="1"/>
  <c r="T855" i="6" s="1"/>
  <c r="K84" i="1"/>
  <c r="T802" i="6" s="1"/>
  <c r="K87" i="1"/>
  <c r="T790" i="6" s="1"/>
  <c r="K90" i="1"/>
  <c r="T769" i="6" s="1"/>
  <c r="K93" i="1"/>
  <c r="T530" i="6" s="1"/>
  <c r="K96" i="1"/>
  <c r="T270" i="6" s="1"/>
  <c r="K99" i="1"/>
  <c r="T100" i="6" s="1"/>
  <c r="K102" i="1"/>
  <c r="T17" i="6" s="1"/>
  <c r="K105" i="1"/>
  <c r="T730" i="6" s="1"/>
  <c r="K108" i="1"/>
  <c r="T663" i="6" s="1"/>
  <c r="K111" i="1"/>
  <c r="T640" i="6" s="1"/>
  <c r="K114" i="1"/>
  <c r="T486" i="6" s="1"/>
  <c r="K117" i="1"/>
  <c r="T128" i="6" s="1"/>
  <c r="K120" i="1"/>
  <c r="T1359" i="6" s="1"/>
  <c r="K123" i="1"/>
  <c r="T1134" i="6" s="1"/>
  <c r="K126" i="1"/>
  <c r="T895" i="6" s="1"/>
  <c r="K129" i="1"/>
  <c r="T867" i="6" s="1"/>
  <c r="K132" i="1"/>
  <c r="T845" i="6" s="1"/>
  <c r="K135" i="1"/>
  <c r="T834" i="6" s="1"/>
  <c r="K138" i="1"/>
  <c r="T805" i="6" s="1"/>
  <c r="K141" i="1"/>
  <c r="T786" i="6" s="1"/>
  <c r="K144" i="1"/>
  <c r="T488" i="6" s="1"/>
  <c r="K147" i="1"/>
  <c r="T546" i="6" s="1"/>
  <c r="K150" i="1"/>
  <c r="T505" i="6" s="1"/>
  <c r="K153" i="1"/>
  <c r="T84" i="6" s="1"/>
  <c r="K156" i="1"/>
  <c r="T725" i="6" s="1"/>
  <c r="K159" i="1"/>
  <c r="T700" i="6" s="1"/>
  <c r="K162" i="1"/>
  <c r="T597" i="6" s="1"/>
  <c r="K165" i="1"/>
  <c r="T403" i="6" s="1"/>
  <c r="K168" i="1"/>
  <c r="T136" i="6" s="1"/>
  <c r="K171" i="1"/>
  <c r="T1303" i="6" s="1"/>
  <c r="K174" i="1"/>
  <c r="T988" i="6" s="1"/>
  <c r="K177" i="1"/>
  <c r="T884" i="6" s="1"/>
  <c r="K180" i="1"/>
  <c r="T871" i="6" s="1"/>
  <c r="K183" i="1"/>
  <c r="T849" i="6" s="1"/>
  <c r="K186" i="1"/>
  <c r="T822" i="6" s="1"/>
  <c r="K189" i="1"/>
  <c r="T817" i="6" s="1"/>
  <c r="K192" i="1"/>
  <c r="T749" i="6" s="1"/>
  <c r="K195" i="1"/>
  <c r="T82" i="6" s="1"/>
  <c r="K198" i="1"/>
  <c r="T477" i="6" s="1"/>
  <c r="K201" i="1"/>
  <c r="T152" i="6" s="1"/>
  <c r="K204" i="1"/>
  <c r="T1177" i="6" s="1"/>
  <c r="K207" i="1"/>
  <c r="T1078" i="6" s="1"/>
  <c r="K210" i="1"/>
  <c r="T984" i="6" s="1"/>
  <c r="K213" i="1"/>
  <c r="T979" i="6" s="1"/>
  <c r="K216" i="1"/>
  <c r="T937" i="6" s="1"/>
  <c r="K219" i="1"/>
  <c r="T927" i="6" s="1"/>
  <c r="K222" i="1"/>
  <c r="T922" i="6" s="1"/>
  <c r="K225" i="1"/>
  <c r="T914" i="6" s="1"/>
  <c r="K228" i="1"/>
  <c r="T887" i="6" s="1"/>
  <c r="K231" i="1"/>
  <c r="T883" i="6" s="1"/>
  <c r="K234" i="1"/>
  <c r="T804" i="6" s="1"/>
  <c r="K237" i="1"/>
  <c r="T567" i="6" s="1"/>
  <c r="K240" i="1"/>
  <c r="T13" i="6" s="1"/>
  <c r="K243" i="1"/>
  <c r="T671" i="6" s="1"/>
  <c r="K246" i="1"/>
  <c r="T578" i="6" s="1"/>
  <c r="K249" i="1"/>
  <c r="T185" i="6" s="1"/>
  <c r="K252" i="1"/>
  <c r="T1448" i="6" s="1"/>
  <c r="K255" i="1"/>
  <c r="T1431" i="6" s="1"/>
  <c r="K258" i="1"/>
  <c r="T1347" i="6" s="1"/>
  <c r="K261" i="1"/>
  <c r="T1259" i="6" s="1"/>
  <c r="K264" i="1"/>
  <c r="T1059" i="6" s="1"/>
  <c r="K267" i="1"/>
  <c r="T1027" i="6" s="1"/>
  <c r="K270" i="1"/>
  <c r="T966" i="6" s="1"/>
  <c r="K273" i="1"/>
  <c r="T950" i="6" s="1"/>
  <c r="K276" i="1"/>
  <c r="T926" i="6" s="1"/>
  <c r="K279" i="1"/>
  <c r="T905" i="6" s="1"/>
  <c r="K282" i="1"/>
  <c r="T841" i="6" s="1"/>
  <c r="K285" i="1"/>
  <c r="T482" i="6" s="1"/>
  <c r="K288" i="1"/>
  <c r="T514" i="6" s="1"/>
  <c r="K291" i="1"/>
  <c r="T99" i="6" s="1"/>
  <c r="K294" i="1"/>
  <c r="T399" i="6" s="1"/>
  <c r="K297" i="1"/>
  <c r="T50" i="6" s="1"/>
  <c r="K300" i="1"/>
  <c r="T1450" i="6" s="1"/>
  <c r="K303" i="1"/>
  <c r="T1180" i="6" s="1"/>
  <c r="K306" i="1"/>
  <c r="T1067" i="6" s="1"/>
  <c r="K309" i="1"/>
  <c r="T1060" i="6" s="1"/>
  <c r="K312" i="1"/>
  <c r="T1014" i="6" s="1"/>
  <c r="K315" i="1"/>
  <c r="T1006" i="6" s="1"/>
  <c r="K318" i="1"/>
  <c r="T946" i="6" s="1"/>
  <c r="K321" i="1"/>
  <c r="T942" i="6" s="1"/>
  <c r="K324" i="1"/>
  <c r="T882" i="6" s="1"/>
  <c r="K327" i="1"/>
  <c r="T868" i="6" s="1"/>
  <c r="K330" i="1"/>
  <c r="T816" i="6" s="1"/>
  <c r="K333" i="1"/>
  <c r="T484" i="6" s="1"/>
  <c r="K336" i="1"/>
  <c r="T515" i="6" s="1"/>
  <c r="K339" i="1"/>
  <c r="T135" i="6" s="1"/>
  <c r="K342" i="1"/>
  <c r="T63" i="6" s="1"/>
  <c r="K345" i="1"/>
  <c r="T693" i="6" s="1"/>
  <c r="K348" i="1"/>
  <c r="T483" i="6" s="1"/>
  <c r="K351" i="1"/>
  <c r="T272" i="6" s="1"/>
  <c r="K354" i="1"/>
  <c r="T43" i="6" s="1"/>
  <c r="K357" i="1"/>
  <c r="T1340" i="6" s="1"/>
  <c r="K360" i="1"/>
  <c r="T1107" i="6" s="1"/>
  <c r="K363" i="1"/>
  <c r="T1050" i="6" s="1"/>
  <c r="K370" i="1"/>
  <c r="T974" i="6" s="1"/>
  <c r="S909" i="6"/>
  <c r="K374" i="1"/>
  <c r="T909" i="6" s="1"/>
  <c r="K381" i="1"/>
  <c r="T71" i="6" s="1"/>
  <c r="K388" i="1"/>
  <c r="T664" i="6" s="1"/>
  <c r="S426" i="6"/>
  <c r="K392" i="1"/>
  <c r="T426" i="6" s="1"/>
  <c r="K399" i="1"/>
  <c r="T45" i="6" s="1"/>
  <c r="K406" i="1"/>
  <c r="T1169" i="6" s="1"/>
  <c r="S1082" i="6"/>
  <c r="K410" i="1"/>
  <c r="T1082" i="6" s="1"/>
  <c r="K417" i="1"/>
  <c r="T1025" i="6" s="1"/>
  <c r="K424" i="1"/>
  <c r="T897" i="6" s="1"/>
  <c r="S756" i="6"/>
  <c r="K428" i="1"/>
  <c r="T756" i="6" s="1"/>
  <c r="K435" i="1"/>
  <c r="T1621" i="6" s="1"/>
  <c r="K442" i="1"/>
  <c r="T1214" i="6" s="1"/>
  <c r="S645" i="6"/>
  <c r="K446" i="1"/>
  <c r="T645" i="6" s="1"/>
  <c r="K453" i="1"/>
  <c r="T269" i="6" s="1"/>
  <c r="K460" i="1"/>
  <c r="T1121" i="6" s="1"/>
  <c r="S1068" i="6"/>
  <c r="K464" i="1"/>
  <c r="T1068" i="6" s="1"/>
  <c r="K471" i="1"/>
  <c r="T1000" i="6" s="1"/>
  <c r="K478" i="1"/>
  <c r="T801" i="6" s="1"/>
  <c r="S569" i="6"/>
  <c r="K482" i="1"/>
  <c r="T569" i="6" s="1"/>
  <c r="K489" i="1"/>
  <c r="T1641" i="6" s="1"/>
  <c r="K496" i="1"/>
  <c r="T1560" i="6" s="1"/>
  <c r="S1349" i="6"/>
  <c r="K500" i="1"/>
  <c r="T1349" i="6" s="1"/>
  <c r="K507" i="1"/>
  <c r="T658" i="6" s="1"/>
  <c r="K514" i="1"/>
  <c r="T402" i="6" s="1"/>
  <c r="S263" i="6"/>
  <c r="K518" i="1"/>
  <c r="T263" i="6" s="1"/>
  <c r="K525" i="1"/>
  <c r="T1109" i="6" s="1"/>
  <c r="K532" i="1"/>
  <c r="T973" i="6" s="1"/>
  <c r="S941" i="6"/>
  <c r="K536" i="1"/>
  <c r="T941" i="6" s="1"/>
  <c r="K543" i="1"/>
  <c r="T61" i="6" s="1"/>
  <c r="K550" i="1"/>
  <c r="T1391" i="6" s="1"/>
  <c r="S1260" i="6"/>
  <c r="K554" i="1"/>
  <c r="T1260" i="6" s="1"/>
  <c r="K561" i="1"/>
  <c r="T1146" i="6" s="1"/>
  <c r="K568" i="1"/>
  <c r="T1129" i="6" s="1"/>
  <c r="S583" i="6"/>
  <c r="K572" i="1"/>
  <c r="T583" i="6" s="1"/>
  <c r="K579" i="1"/>
  <c r="T146" i="6" s="1"/>
  <c r="K586" i="1"/>
  <c r="T1090" i="6" s="1"/>
  <c r="S1016" i="6"/>
  <c r="K590" i="1"/>
  <c r="T1016" i="6" s="1"/>
  <c r="K597" i="1"/>
  <c r="T317" i="6" s="1"/>
  <c r="K604" i="1"/>
  <c r="T1676" i="6" s="1"/>
  <c r="S1600" i="6"/>
  <c r="K608" i="1"/>
  <c r="T1600" i="6" s="1"/>
  <c r="K615" i="1"/>
  <c r="T1184" i="6" s="1"/>
  <c r="K622" i="1"/>
  <c r="T709" i="6" s="1"/>
  <c r="S408" i="6"/>
  <c r="K626" i="1"/>
  <c r="T408" i="6" s="1"/>
  <c r="K633" i="1"/>
  <c r="T154" i="6" s="1"/>
  <c r="K640" i="1"/>
  <c r="T1118" i="6" s="1"/>
  <c r="S1063" i="6"/>
  <c r="K644" i="1"/>
  <c r="T1063" i="6" s="1"/>
  <c r="K651" i="1"/>
  <c r="T844" i="6" s="1"/>
  <c r="K658" i="1"/>
  <c r="T67" i="6" s="1"/>
  <c r="S1542" i="6"/>
  <c r="K662" i="1"/>
  <c r="T1542" i="6" s="1"/>
  <c r="K669" i="1"/>
  <c r="T1250" i="6" s="1"/>
  <c r="K676" i="1"/>
  <c r="T1179" i="6" s="1"/>
  <c r="S440" i="6"/>
  <c r="K680" i="1"/>
  <c r="T440" i="6" s="1"/>
  <c r="K687" i="1"/>
  <c r="T1337" i="6" s="1"/>
  <c r="K694" i="1"/>
  <c r="T1104" i="6" s="1"/>
  <c r="S1088" i="6"/>
  <c r="K698" i="1"/>
  <c r="T1088" i="6" s="1"/>
  <c r="K705" i="1"/>
  <c r="T279" i="6" s="1"/>
  <c r="K712" i="1"/>
  <c r="T1688" i="6" s="1"/>
  <c r="S1590" i="6"/>
  <c r="K716" i="1"/>
  <c r="T1590" i="6" s="1"/>
  <c r="K723" i="1"/>
  <c r="T1262" i="6" s="1"/>
  <c r="K730" i="1"/>
  <c r="T635" i="6" s="1"/>
  <c r="S592" i="6"/>
  <c r="K734" i="1"/>
  <c r="T592" i="6" s="1"/>
  <c r="K741" i="1"/>
  <c r="T199" i="6" s="1"/>
  <c r="K748" i="1"/>
  <c r="T1114" i="6" s="1"/>
  <c r="S1024" i="6"/>
  <c r="K752" i="1"/>
  <c r="T1024" i="6" s="1"/>
  <c r="K759" i="1"/>
  <c r="T473" i="6" s="1"/>
  <c r="K766" i="1"/>
  <c r="T76" i="6" s="1"/>
  <c r="S1566" i="6"/>
  <c r="K770" i="1"/>
  <c r="T1566" i="6" s="1"/>
  <c r="K777" i="1"/>
  <c r="T1283" i="6" s="1"/>
  <c r="K784" i="1"/>
  <c r="T655" i="6" s="1"/>
  <c r="S445" i="6"/>
  <c r="K788" i="1"/>
  <c r="T445" i="6" s="1"/>
  <c r="K795" i="1"/>
  <c r="T290" i="6" s="1"/>
  <c r="K802" i="1"/>
  <c r="T1341" i="6" s="1"/>
  <c r="S1117" i="6"/>
  <c r="K806" i="1"/>
  <c r="T1117" i="6" s="1"/>
  <c r="K813" i="1"/>
  <c r="T342" i="6" s="1"/>
  <c r="K820" i="1"/>
  <c r="T1576" i="6" s="1"/>
  <c r="S1394" i="6"/>
  <c r="K824" i="1"/>
  <c r="T1394" i="6" s="1"/>
  <c r="K831" i="1"/>
  <c r="T1257" i="6" s="1"/>
  <c r="K838" i="1"/>
  <c r="T1196" i="6" s="1"/>
  <c r="S637" i="6"/>
  <c r="K842" i="1"/>
  <c r="T637" i="6" s="1"/>
  <c r="K849" i="1"/>
  <c r="T208" i="6" s="1"/>
  <c r="K856" i="1"/>
  <c r="T1380" i="6" s="1"/>
  <c r="S1244" i="6"/>
  <c r="K860" i="1"/>
  <c r="T1244" i="6" s="1"/>
  <c r="K867" i="1"/>
  <c r="T781" i="6" s="1"/>
  <c r="K874" i="1"/>
  <c r="T60" i="6" s="1"/>
  <c r="S1510" i="6"/>
  <c r="K878" i="1"/>
  <c r="T1510" i="6" s="1"/>
  <c r="K885" i="1"/>
  <c r="T1294" i="6" s="1"/>
  <c r="K892" i="1"/>
  <c r="T1231" i="6" s="1"/>
  <c r="S585" i="6"/>
  <c r="K896" i="1"/>
  <c r="T585" i="6" s="1"/>
  <c r="K903" i="1"/>
  <c r="T1424" i="6" s="1"/>
  <c r="K910" i="1"/>
  <c r="T888" i="6" s="1"/>
  <c r="S1381" i="6"/>
  <c r="K914" i="1"/>
  <c r="T1381" i="6" s="1"/>
  <c r="K921" i="1"/>
  <c r="T108" i="6" s="1"/>
  <c r="K928" i="1"/>
  <c r="T1679" i="6" s="1"/>
  <c r="S1507" i="6"/>
  <c r="K932" i="1"/>
  <c r="T1507" i="6" s="1"/>
  <c r="K939" i="1"/>
  <c r="T1414" i="6" s="1"/>
  <c r="K946" i="1"/>
  <c r="T1328" i="6" s="1"/>
  <c r="S653" i="6"/>
  <c r="K950" i="1"/>
  <c r="T653" i="6" s="1"/>
  <c r="K957" i="1"/>
  <c r="T1338" i="6" s="1"/>
  <c r="K964" i="1"/>
  <c r="T558" i="6" s="1"/>
  <c r="S1601" i="6"/>
  <c r="K980" i="1"/>
  <c r="T1601" i="6" s="1"/>
  <c r="K984" i="1"/>
  <c r="T1442" i="6" s="1"/>
  <c r="K988" i="1"/>
  <c r="T1292" i="6" s="1"/>
  <c r="S687" i="6"/>
  <c r="K992" i="1"/>
  <c r="T687" i="6" s="1"/>
  <c r="S1426" i="6"/>
  <c r="K1001" i="1"/>
  <c r="T1426" i="6" s="1"/>
  <c r="S462" i="6"/>
  <c r="K1010" i="1"/>
  <c r="T462" i="6" s="1"/>
  <c r="S1837" i="6"/>
  <c r="K1019" i="1"/>
  <c r="T1837" i="6" s="1"/>
  <c r="S1517" i="6"/>
  <c r="K1028" i="1"/>
  <c r="T1517" i="6" s="1"/>
  <c r="S1469" i="6"/>
  <c r="K1037" i="1"/>
  <c r="T1469" i="6" s="1"/>
  <c r="S668" i="6"/>
  <c r="K1046" i="1"/>
  <c r="T668" i="6" s="1"/>
  <c r="S1385" i="6"/>
  <c r="K1055" i="1"/>
  <c r="T1385" i="6" s="1"/>
  <c r="S103" i="6"/>
  <c r="K1064" i="1"/>
  <c r="T103" i="6" s="1"/>
  <c r="S1776" i="6"/>
  <c r="K1073" i="1"/>
  <c r="T1776" i="6" s="1"/>
  <c r="S1520" i="6"/>
  <c r="K1082" i="1"/>
  <c r="T1520" i="6" s="1"/>
  <c r="S1379" i="6"/>
  <c r="K1091" i="1"/>
  <c r="T1379" i="6" s="1"/>
  <c r="S324" i="6"/>
  <c r="K1100" i="1"/>
  <c r="T324" i="6" s="1"/>
  <c r="S999" i="6"/>
  <c r="K1109" i="1"/>
  <c r="T999" i="6" s="1"/>
  <c r="S1873" i="6"/>
  <c r="K1118" i="1"/>
  <c r="T1873" i="6" s="1"/>
  <c r="S1558" i="6"/>
  <c r="K1127" i="1"/>
  <c r="T1558" i="6" s="1"/>
  <c r="S1389" i="6"/>
  <c r="K1136" i="1"/>
  <c r="T1389" i="6" s="1"/>
  <c r="S674" i="6"/>
  <c r="K1145" i="1"/>
  <c r="T674" i="6" s="1"/>
  <c r="S113" i="6"/>
  <c r="K1154" i="1"/>
  <c r="T113" i="6" s="1"/>
  <c r="S962" i="6"/>
  <c r="K1163" i="1"/>
  <c r="T962" i="6" s="1"/>
  <c r="S1891" i="6"/>
  <c r="K1172" i="1"/>
  <c r="T1891" i="6" s="1"/>
  <c r="S1583" i="6"/>
  <c r="K1181" i="1"/>
  <c r="T1583" i="6" s="1"/>
  <c r="S1241" i="6"/>
  <c r="K1190" i="1"/>
  <c r="T1241" i="6" s="1"/>
  <c r="S157" i="6"/>
  <c r="K1199" i="1"/>
  <c r="T157" i="6" s="1"/>
  <c r="S476" i="6"/>
  <c r="K1208" i="1"/>
  <c r="T476" i="6" s="1"/>
  <c r="S1790" i="6"/>
  <c r="K1217" i="1"/>
  <c r="T1790" i="6" s="1"/>
  <c r="S1643" i="6"/>
  <c r="K1226" i="1"/>
  <c r="T1643" i="6" s="1"/>
  <c r="S1501" i="6"/>
  <c r="K1235" i="1"/>
  <c r="T1501" i="6" s="1"/>
  <c r="S373" i="6"/>
  <c r="K1244" i="1"/>
  <c r="T373" i="6" s="1"/>
  <c r="S821" i="6"/>
  <c r="K1253" i="1"/>
  <c r="T821" i="6" s="1"/>
  <c r="S360" i="6"/>
  <c r="K1262" i="1"/>
  <c r="T360" i="6" s="1"/>
  <c r="S1714" i="6"/>
  <c r="K1271" i="1"/>
  <c r="T1714" i="6" s="1"/>
  <c r="S1587" i="6"/>
  <c r="K1280" i="1"/>
  <c r="T1587" i="6" s="1"/>
  <c r="S615" i="6"/>
  <c r="K1289" i="1"/>
  <c r="T615" i="6" s="1"/>
  <c r="S1524" i="6"/>
  <c r="K1298" i="1"/>
  <c r="T1524" i="6" s="1"/>
  <c r="S487" i="6"/>
  <c r="K1307" i="1"/>
  <c r="T487" i="6" s="1"/>
  <c r="S1934" i="6"/>
  <c r="K1316" i="1"/>
  <c r="T1934" i="6" s="1"/>
  <c r="S1726" i="6"/>
  <c r="K1325" i="1"/>
  <c r="T1726" i="6" s="1"/>
  <c r="S1458" i="6"/>
  <c r="K1334" i="1"/>
  <c r="T1458" i="6" s="1"/>
  <c r="S1525" i="6"/>
  <c r="K1343" i="1"/>
  <c r="T1525" i="6" s="1"/>
  <c r="S512" i="6"/>
  <c r="K1352" i="1"/>
  <c r="T512" i="6" s="1"/>
  <c r="S1804" i="6"/>
  <c r="K1361" i="1"/>
  <c r="T1804" i="6" s="1"/>
  <c r="S1660" i="6"/>
  <c r="K1370" i="1"/>
  <c r="T1660" i="6" s="1"/>
  <c r="S1649" i="6"/>
  <c r="K1388" i="1"/>
  <c r="T1649" i="6" s="1"/>
  <c r="S1855" i="6"/>
  <c r="K1406" i="1"/>
  <c r="T1855" i="6" s="1"/>
  <c r="S1412" i="6"/>
  <c r="K1424" i="1"/>
  <c r="T1412" i="6" s="1"/>
  <c r="S47" i="6"/>
  <c r="K1442" i="1"/>
  <c r="T47" i="6" s="1"/>
  <c r="S1939" i="6"/>
  <c r="K1460" i="1"/>
  <c r="T1939" i="6" s="1"/>
  <c r="S1536" i="6"/>
  <c r="K1478" i="1"/>
  <c r="T1536" i="6" s="1"/>
  <c r="S457" i="6"/>
  <c r="K1496" i="1"/>
  <c r="T457" i="6" s="1"/>
  <c r="S1901" i="6"/>
  <c r="K1514" i="1"/>
  <c r="T1901" i="6" s="1"/>
  <c r="S920" i="6"/>
  <c r="K371" i="1"/>
  <c r="T920" i="6" s="1"/>
  <c r="S656" i="6"/>
  <c r="K389" i="1"/>
  <c r="T656" i="6" s="1"/>
  <c r="S1147" i="6"/>
  <c r="K407" i="1"/>
  <c r="T1147" i="6" s="1"/>
  <c r="S861" i="6"/>
  <c r="K425" i="1"/>
  <c r="T861" i="6" s="1"/>
  <c r="S1203" i="6"/>
  <c r="K443" i="1"/>
  <c r="T1203" i="6" s="1"/>
  <c r="S1091" i="6"/>
  <c r="K461" i="1"/>
  <c r="T1091" i="6" s="1"/>
  <c r="S752" i="6"/>
  <c r="K479" i="1"/>
  <c r="T752" i="6" s="1"/>
  <c r="S1538" i="6"/>
  <c r="K497" i="1"/>
  <c r="T1538" i="6" s="1"/>
  <c r="S393" i="6"/>
  <c r="K515" i="1"/>
  <c r="T393" i="6" s="1"/>
  <c r="S972" i="6"/>
  <c r="K533" i="1"/>
  <c r="T972" i="6" s="1"/>
  <c r="S1308" i="6"/>
  <c r="K551" i="1"/>
  <c r="T1308" i="6" s="1"/>
  <c r="S1128" i="6"/>
  <c r="K569" i="1"/>
  <c r="T1128" i="6" s="1"/>
  <c r="S1070" i="6"/>
  <c r="K587" i="1"/>
  <c r="T1070" i="6" s="1"/>
  <c r="S1668" i="6"/>
  <c r="K605" i="1"/>
  <c r="T1668" i="6" s="1"/>
  <c r="S654" i="6"/>
  <c r="K623" i="1"/>
  <c r="T654" i="6" s="1"/>
  <c r="S1116" i="6"/>
  <c r="K641" i="1"/>
  <c r="T1116" i="6" s="1"/>
  <c r="S1769" i="6"/>
  <c r="K659" i="1"/>
  <c r="T1769" i="6" s="1"/>
  <c r="S1154" i="6"/>
  <c r="K677" i="1"/>
  <c r="T1154" i="6" s="1"/>
  <c r="S1103" i="6"/>
  <c r="K695" i="1"/>
  <c r="T1103" i="6" s="1"/>
  <c r="S1674" i="6"/>
  <c r="K713" i="1"/>
  <c r="T1674" i="6" s="1"/>
  <c r="S633" i="6"/>
  <c r="K731" i="1"/>
  <c r="T633" i="6" s="1"/>
  <c r="S1092" i="6"/>
  <c r="K749" i="1"/>
  <c r="T1092" i="6" s="1"/>
  <c r="S66" i="6"/>
  <c r="K767" i="1"/>
  <c r="T66" i="6" s="1"/>
  <c r="S595" i="6"/>
  <c r="K785" i="1"/>
  <c r="T595" i="6" s="1"/>
  <c r="S1304" i="6"/>
  <c r="K803" i="1"/>
  <c r="T1304" i="6" s="1"/>
  <c r="S1567" i="6"/>
  <c r="K821" i="1"/>
  <c r="T1567" i="6" s="1"/>
  <c r="S1190" i="6"/>
  <c r="K839" i="1"/>
  <c r="T1190" i="6" s="1"/>
  <c r="S1313" i="6"/>
  <c r="K857" i="1"/>
  <c r="T1313" i="6" s="1"/>
  <c r="S1814" i="6"/>
  <c r="K875" i="1"/>
  <c r="T1814" i="6" s="1"/>
  <c r="S1208" i="6"/>
  <c r="K893" i="1"/>
  <c r="T1208" i="6" s="1"/>
  <c r="S475" i="6"/>
  <c r="K911" i="1"/>
  <c r="T475" i="6" s="1"/>
  <c r="S1620" i="6"/>
  <c r="K929" i="1"/>
  <c r="T1620" i="6" s="1"/>
  <c r="S1327" i="6"/>
  <c r="K947" i="1"/>
  <c r="T1327" i="6" s="1"/>
  <c r="S554" i="6"/>
  <c r="K965" i="1"/>
  <c r="T554" i="6" s="1"/>
  <c r="S1439" i="6"/>
  <c r="K985" i="1"/>
  <c r="T1439" i="6" s="1"/>
  <c r="S1125" i="6"/>
  <c r="K1002" i="1"/>
  <c r="T1125" i="6" s="1"/>
  <c r="S1809" i="6"/>
  <c r="K1020" i="1"/>
  <c r="T1809" i="6" s="1"/>
  <c r="S1468" i="6"/>
  <c r="K1038" i="1"/>
  <c r="T1468" i="6" s="1"/>
  <c r="S1085" i="6"/>
  <c r="K1056" i="1"/>
  <c r="T1085" i="6" s="1"/>
  <c r="S1691" i="6"/>
  <c r="K1074" i="1"/>
  <c r="T1691" i="6" s="1"/>
  <c r="S1365" i="6"/>
  <c r="K1092" i="1"/>
  <c r="T1365" i="6" s="1"/>
  <c r="S809" i="6"/>
  <c r="K1110" i="1"/>
  <c r="T809" i="6" s="1"/>
  <c r="S1555" i="6"/>
  <c r="K1128" i="1"/>
  <c r="T1555" i="6" s="1"/>
  <c r="S624" i="6"/>
  <c r="K1146" i="1"/>
  <c r="T624" i="6" s="1"/>
  <c r="S940" i="6"/>
  <c r="K1164" i="1"/>
  <c r="T940" i="6" s="1"/>
  <c r="S1463" i="6"/>
  <c r="K1182" i="1"/>
  <c r="T1463" i="6" s="1"/>
  <c r="S1623" i="6"/>
  <c r="K1200" i="1"/>
  <c r="T1623" i="6" s="1"/>
  <c r="S1746" i="6"/>
  <c r="K1218" i="1"/>
  <c r="T1746" i="6" s="1"/>
  <c r="S1478" i="6"/>
  <c r="K1236" i="1"/>
  <c r="T1478" i="6" s="1"/>
  <c r="S750" i="6"/>
  <c r="K1254" i="1"/>
  <c r="T750" i="6" s="1"/>
  <c r="S1706" i="6"/>
  <c r="K1272" i="1"/>
  <c r="T1706" i="6" s="1"/>
  <c r="S376" i="6"/>
  <c r="K1290" i="1"/>
  <c r="T376" i="6" s="1"/>
  <c r="S538" i="6"/>
  <c r="K1308" i="1"/>
  <c r="T538" i="6" s="1"/>
  <c r="S1712" i="6"/>
  <c r="K1326" i="1"/>
  <c r="T1712" i="6" s="1"/>
  <c r="S1046" i="6"/>
  <c r="K1344" i="1"/>
  <c r="T1046" i="6" s="1"/>
  <c r="S1798" i="6"/>
  <c r="K1362" i="1"/>
  <c r="T1798" i="6" s="1"/>
  <c r="S492" i="6"/>
  <c r="K1380" i="1"/>
  <c r="T492" i="6" s="1"/>
  <c r="S1963" i="6"/>
  <c r="K1398" i="1"/>
  <c r="T1963" i="6" s="1"/>
  <c r="S1710" i="6"/>
  <c r="K1416" i="1"/>
  <c r="T1710" i="6" s="1"/>
  <c r="S608" i="6"/>
  <c r="K1434" i="1"/>
  <c r="T608" i="6" s="1"/>
  <c r="S553" i="6"/>
  <c r="K1452" i="1"/>
  <c r="T553" i="6" s="1"/>
  <c r="S1716" i="6"/>
  <c r="K1470" i="1"/>
  <c r="T1716" i="6" s="1"/>
  <c r="S1533" i="6"/>
  <c r="K1488" i="1"/>
  <c r="T1533" i="6" s="1"/>
  <c r="S239" i="6"/>
  <c r="K1506" i="1"/>
  <c r="T239" i="6" s="1"/>
  <c r="S1779" i="6"/>
  <c r="K1524" i="1"/>
  <c r="T1779" i="6" s="1"/>
  <c r="S1731" i="6"/>
  <c r="K1542" i="1"/>
  <c r="T1731" i="6" s="1"/>
  <c r="S508" i="6"/>
  <c r="K1013" i="1"/>
  <c r="T508" i="6" s="1"/>
  <c r="S1496" i="6"/>
  <c r="K1031" i="1"/>
  <c r="T1496" i="6" s="1"/>
  <c r="S584" i="6"/>
  <c r="K1049" i="1"/>
  <c r="T584" i="6" s="1"/>
  <c r="S1942" i="6"/>
  <c r="K1067" i="1"/>
  <c r="T1942" i="6" s="1"/>
  <c r="S1508" i="6"/>
  <c r="K1085" i="1"/>
  <c r="T1508" i="6" s="1"/>
  <c r="S1671" i="6"/>
  <c r="K1103" i="1"/>
  <c r="T1671" i="6" s="1"/>
  <c r="S1704" i="6"/>
  <c r="K1121" i="1"/>
  <c r="T1704" i="6" s="1"/>
  <c r="S1323" i="6"/>
  <c r="K1139" i="1"/>
  <c r="T1323" i="6" s="1"/>
  <c r="S1543" i="6"/>
  <c r="K1157" i="1"/>
  <c r="T1543" i="6" s="1"/>
  <c r="S1711" i="6"/>
  <c r="K1175" i="1"/>
  <c r="T1711" i="6" s="1"/>
  <c r="S495" i="6"/>
  <c r="K1193" i="1"/>
  <c r="T495" i="6" s="1"/>
  <c r="S1630" i="6"/>
  <c r="K1211" i="1"/>
  <c r="T1630" i="6" s="1"/>
  <c r="S1596" i="6"/>
  <c r="K1229" i="1"/>
  <c r="T1596" i="6" s="1"/>
  <c r="S241" i="6"/>
  <c r="K1247" i="1"/>
  <c r="T241" i="6" s="1"/>
  <c r="S130" i="6"/>
  <c r="K1265" i="1"/>
  <c r="T130" i="6" s="1"/>
  <c r="S1503" i="6"/>
  <c r="K1283" i="1"/>
  <c r="T1503" i="6" s="1"/>
  <c r="S970" i="6"/>
  <c r="K1301" i="1"/>
  <c r="T970" i="6" s="1"/>
  <c r="S1805" i="6"/>
  <c r="K1319" i="1"/>
  <c r="T1805" i="6" s="1"/>
  <c r="S480" i="6"/>
  <c r="K1337" i="1"/>
  <c r="T480" i="6" s="1"/>
  <c r="S115" i="6"/>
  <c r="K1355" i="1"/>
  <c r="T115" i="6" s="1"/>
  <c r="S1568" i="6"/>
  <c r="K1373" i="1"/>
  <c r="T1568" i="6" s="1"/>
  <c r="S522" i="6"/>
  <c r="K1391" i="1"/>
  <c r="T522" i="6" s="1"/>
  <c r="S1831" i="6"/>
  <c r="K1409" i="1"/>
  <c r="T1831" i="6" s="1"/>
  <c r="S1207" i="6"/>
  <c r="K1427" i="1"/>
  <c r="T1207" i="6" s="1"/>
  <c r="S1126" i="6"/>
  <c r="K1445" i="1"/>
  <c r="T1126" i="6" s="1"/>
  <c r="S1826" i="6"/>
  <c r="K1463" i="1"/>
  <c r="T1826" i="6" s="1"/>
  <c r="S1356" i="6"/>
  <c r="K1481" i="1"/>
  <c r="T1356" i="6" s="1"/>
  <c r="S562" i="6"/>
  <c r="K1499" i="1"/>
  <c r="T562" i="6" s="1"/>
  <c r="S1861" i="6"/>
  <c r="K1517" i="1"/>
  <c r="T1861" i="6" s="1"/>
  <c r="S280" i="6"/>
  <c r="K1535" i="1"/>
  <c r="T280" i="6" s="1"/>
  <c r="K1549" i="1"/>
  <c r="T517" i="6" s="1"/>
  <c r="S139" i="6"/>
  <c r="K1553" i="1"/>
  <c r="T139" i="6" s="1"/>
  <c r="K1560" i="1"/>
  <c r="T1933" i="6" s="1"/>
  <c r="K1567" i="1"/>
  <c r="T1807" i="6" s="1"/>
  <c r="S1743" i="6"/>
  <c r="K1571" i="1"/>
  <c r="T1743" i="6" s="1"/>
  <c r="K1578" i="1"/>
  <c r="T679" i="6" s="1"/>
  <c r="K1585" i="1"/>
  <c r="T1874" i="6" s="1"/>
  <c r="S1097" i="6"/>
  <c r="K1589" i="1"/>
  <c r="T1097" i="6" s="1"/>
  <c r="K1596" i="1"/>
  <c r="T534" i="6" s="1"/>
  <c r="K1603" i="1"/>
  <c r="T177" i="6" s="1"/>
  <c r="S2335" i="6"/>
  <c r="K1607" i="1"/>
  <c r="T2335" i="6" s="1"/>
  <c r="K1614" i="1"/>
  <c r="T1854" i="6" s="1"/>
  <c r="K1621" i="1"/>
  <c r="T1675" i="6" s="1"/>
  <c r="S1243" i="6"/>
  <c r="K1625" i="1"/>
  <c r="T1243" i="6" s="1"/>
  <c r="K1632" i="1"/>
  <c r="T207" i="6" s="1"/>
  <c r="K1639" i="1"/>
  <c r="T1898" i="6" s="1"/>
  <c r="S1702" i="6"/>
  <c r="K1643" i="1"/>
  <c r="T1702" i="6" s="1"/>
  <c r="K1650" i="1"/>
  <c r="T481" i="6" s="1"/>
  <c r="K1657" i="1"/>
  <c r="T197" i="6" s="1"/>
  <c r="S1982" i="6"/>
  <c r="K1661" i="1"/>
  <c r="T1982" i="6" s="1"/>
  <c r="K1668" i="1"/>
  <c r="T1852" i="6" s="1"/>
  <c r="K1675" i="1"/>
  <c r="T1672" i="6" s="1"/>
  <c r="S1594" i="6"/>
  <c r="K1679" i="1"/>
  <c r="T1594" i="6" s="1"/>
  <c r="S1397" i="6"/>
  <c r="K1683" i="1"/>
  <c r="T1397" i="6" s="1"/>
  <c r="K1694" i="1"/>
  <c r="T2322" i="6" s="1"/>
  <c r="S2035" i="6"/>
  <c r="K1698" i="1"/>
  <c r="T2035" i="6" s="1"/>
  <c r="K1702" i="1"/>
  <c r="T824" i="6" s="1"/>
  <c r="K1709" i="1"/>
  <c r="T8" i="6" s="1"/>
  <c r="K1714" i="1"/>
  <c r="T2009" i="6" s="1"/>
  <c r="S1936" i="6"/>
  <c r="K1719" i="1"/>
  <c r="T1936" i="6" s="1"/>
  <c r="S1863" i="6"/>
  <c r="K1724" i="1"/>
  <c r="T1863" i="6" s="1"/>
  <c r="S1715" i="6"/>
  <c r="K1729" i="1"/>
  <c r="T1715" i="6" s="1"/>
  <c r="S441" i="6"/>
  <c r="K1739" i="1"/>
  <c r="T441" i="6" s="1"/>
  <c r="S2157" i="6"/>
  <c r="K1749" i="1"/>
  <c r="T2157" i="6" s="1"/>
  <c r="K1753" i="1"/>
  <c r="T1924" i="6" s="1"/>
  <c r="S532" i="6"/>
  <c r="K1763" i="1"/>
  <c r="T532" i="6" s="1"/>
  <c r="K1768" i="1"/>
  <c r="T233" i="6" s="1"/>
  <c r="S2025" i="6"/>
  <c r="K1773" i="1"/>
  <c r="T2025" i="6" s="1"/>
  <c r="S1941" i="6"/>
  <c r="K1778" i="1"/>
  <c r="T1941" i="6" s="1"/>
  <c r="S1659" i="6"/>
  <c r="K1783" i="1"/>
  <c r="T1659" i="6" s="1"/>
  <c r="S417" i="6"/>
  <c r="K1793" i="1"/>
  <c r="T417" i="6" s="1"/>
  <c r="S2079" i="6"/>
  <c r="K1803" i="1"/>
  <c r="T2079" i="6" s="1"/>
  <c r="K1807" i="1"/>
  <c r="T1892" i="6" s="1"/>
  <c r="S2235" i="6"/>
  <c r="K1817" i="1"/>
  <c r="T2235" i="6" s="1"/>
  <c r="K1822" i="1"/>
  <c r="T2027" i="6" s="1"/>
  <c r="S1981" i="6"/>
  <c r="K1827" i="1"/>
  <c r="T1981" i="6" s="1"/>
  <c r="S1904" i="6"/>
  <c r="K1832" i="1"/>
  <c r="T1904" i="6" s="1"/>
  <c r="S1591" i="6"/>
  <c r="K1837" i="1"/>
  <c r="T1591" i="6" s="1"/>
  <c r="S420" i="6"/>
  <c r="K1847" i="1"/>
  <c r="T420" i="6" s="1"/>
  <c r="S555" i="6"/>
  <c r="K1857" i="1"/>
  <c r="T555" i="6" s="1"/>
  <c r="K1861" i="1"/>
  <c r="T221" i="6" s="1"/>
  <c r="S2231" i="6"/>
  <c r="K1871" i="1"/>
  <c r="T2231" i="6" s="1"/>
  <c r="K1876" i="1"/>
  <c r="T2017" i="6" s="1"/>
  <c r="S1995" i="6"/>
  <c r="K1881" i="1"/>
  <c r="T1995" i="6" s="1"/>
  <c r="S1759" i="6"/>
  <c r="K1886" i="1"/>
  <c r="T1759" i="6" s="1"/>
  <c r="S1378" i="6"/>
  <c r="K1891" i="1"/>
  <c r="T1378" i="6" s="1"/>
  <c r="S2327" i="6"/>
  <c r="K1901" i="1"/>
  <c r="T2327" i="6" s="1"/>
  <c r="S975" i="6"/>
  <c r="K1911" i="1"/>
  <c r="T975" i="6" s="1"/>
  <c r="K1915" i="1"/>
  <c r="T245" i="6" s="1"/>
  <c r="S2226" i="6"/>
  <c r="K1925" i="1"/>
  <c r="T2226" i="6" s="1"/>
  <c r="K1930" i="1"/>
  <c r="T2038" i="6" s="1"/>
  <c r="S1953" i="6"/>
  <c r="K1935" i="1"/>
  <c r="T1953" i="6" s="1"/>
  <c r="S1172" i="6"/>
  <c r="K1940" i="1"/>
  <c r="T1172" i="6" s="1"/>
  <c r="S313" i="6"/>
  <c r="K1945" i="1"/>
  <c r="T313" i="6" s="1"/>
  <c r="S2094" i="6"/>
  <c r="K1955" i="1"/>
  <c r="T2094" i="6" s="1"/>
  <c r="K1965" i="1"/>
  <c r="T93" i="6" s="1"/>
  <c r="S93" i="6"/>
  <c r="K1969" i="1"/>
  <c r="T2240" i="6" s="1"/>
  <c r="S2010" i="6"/>
  <c r="K1979" i="1"/>
  <c r="T2010" i="6" s="1"/>
  <c r="K1984" i="1"/>
  <c r="T1843" i="6" s="1"/>
  <c r="S1477" i="6"/>
  <c r="K1989" i="1"/>
  <c r="T1477" i="6" s="1"/>
  <c r="S467" i="6"/>
  <c r="K1994" i="1"/>
  <c r="T467" i="6" s="1"/>
  <c r="S144" i="6"/>
  <c r="K1999" i="1"/>
  <c r="T144" i="6" s="1"/>
  <c r="S304" i="6"/>
  <c r="K2009" i="1"/>
  <c r="T304" i="6" s="1"/>
  <c r="S2125" i="6"/>
  <c r="K2019" i="1"/>
  <c r="T2125" i="6" s="1"/>
  <c r="K2023" i="1"/>
  <c r="T2121" i="6" s="1"/>
  <c r="S2039" i="6"/>
  <c r="K2033" i="1"/>
  <c r="T2039" i="6" s="1"/>
  <c r="K2038" i="1"/>
  <c r="T1912" i="6" s="1"/>
  <c r="S1786" i="6"/>
  <c r="K2043" i="1"/>
  <c r="T1786" i="6" s="1"/>
  <c r="S401" i="6"/>
  <c r="K2048" i="1"/>
  <c r="T401" i="6" s="1"/>
  <c r="S212" i="6"/>
  <c r="K2053" i="1"/>
  <c r="T212" i="6" s="1"/>
  <c r="S2280" i="6"/>
  <c r="K2063" i="1"/>
  <c r="T2280" i="6" s="1"/>
  <c r="S2012" i="6"/>
  <c r="K2073" i="1"/>
  <c r="T2012" i="6" s="1"/>
  <c r="K2077" i="1"/>
  <c r="T1975" i="6" s="1"/>
  <c r="S643" i="6"/>
  <c r="K2087" i="1"/>
  <c r="T643" i="6" s="1"/>
  <c r="K2092" i="1"/>
  <c r="T2312" i="6" s="1"/>
  <c r="S2145" i="6"/>
  <c r="K2097" i="1"/>
  <c r="T2145" i="6" s="1"/>
  <c r="S2137" i="6"/>
  <c r="K2102" i="1"/>
  <c r="T2137" i="6" s="1"/>
  <c r="S262" i="6"/>
  <c r="K2107" i="1"/>
  <c r="T262" i="6" s="1"/>
  <c r="S2241" i="6"/>
  <c r="K2117" i="1"/>
  <c r="T2241" i="6" s="1"/>
  <c r="S2028" i="6"/>
  <c r="K2127" i="1"/>
  <c r="T2028" i="6" s="1"/>
  <c r="K2131" i="1"/>
  <c r="T1911" i="6" s="1"/>
  <c r="S398" i="6"/>
  <c r="K2141" i="1"/>
  <c r="T398" i="6" s="1"/>
  <c r="K2146" i="1"/>
  <c r="T2306" i="6" s="1"/>
  <c r="S2287" i="6"/>
  <c r="K2151" i="1"/>
  <c r="T2287" i="6" s="1"/>
  <c r="S2159" i="6"/>
  <c r="K2156" i="1"/>
  <c r="T2159" i="6" s="1"/>
  <c r="S987" i="6"/>
  <c r="K2161" i="1"/>
  <c r="T987" i="6" s="1"/>
  <c r="S196" i="6"/>
  <c r="K2171" i="1"/>
  <c r="T196" i="6" s="1"/>
  <c r="S2259" i="6"/>
  <c r="K2181" i="1"/>
  <c r="T2259" i="6" s="1"/>
  <c r="K2185" i="1"/>
  <c r="T2217" i="6" s="1"/>
  <c r="S2134" i="6"/>
  <c r="K2195" i="1"/>
  <c r="T2134" i="6" s="1"/>
  <c r="K2200" i="1"/>
  <c r="T2127" i="6" s="1"/>
  <c r="S2054" i="6"/>
  <c r="K2205" i="1"/>
  <c r="T2054" i="6" s="1"/>
  <c r="S1988" i="6"/>
  <c r="K2210" i="1"/>
  <c r="T1988" i="6" s="1"/>
  <c r="S1836" i="6"/>
  <c r="K2215" i="1"/>
  <c r="T1836" i="6" s="1"/>
  <c r="S581" i="6"/>
  <c r="K2225" i="1"/>
  <c r="T581" i="6" s="1"/>
  <c r="S191" i="6"/>
  <c r="K2235" i="1"/>
  <c r="T191" i="6" s="1"/>
  <c r="K2239" i="1"/>
  <c r="T2181" i="6" s="1"/>
  <c r="S544" i="6"/>
  <c r="K2249" i="1"/>
  <c r="T544" i="6" s="1"/>
  <c r="K2254" i="1"/>
  <c r="T2286" i="6" s="1"/>
  <c r="S2254" i="6"/>
  <c r="K2259" i="1"/>
  <c r="T2254" i="6" s="1"/>
  <c r="S2215" i="6"/>
  <c r="K2264" i="1"/>
  <c r="T2215" i="6" s="1"/>
  <c r="S2205" i="6"/>
  <c r="K2269" i="1"/>
  <c r="T2205" i="6" s="1"/>
  <c r="S2117" i="6"/>
  <c r="K2279" i="1"/>
  <c r="T2117" i="6" s="1"/>
  <c r="S2106" i="6"/>
  <c r="K2289" i="1"/>
  <c r="T2106" i="6" s="1"/>
  <c r="S1647" i="6"/>
  <c r="K2303" i="1"/>
  <c r="T1647" i="6" s="1"/>
  <c r="K2308" i="1"/>
  <c r="T708" i="6" s="1"/>
  <c r="S392" i="6"/>
  <c r="K2313" i="1"/>
  <c r="T392" i="6" s="1"/>
  <c r="S638" i="6"/>
  <c r="K1532" i="1"/>
  <c r="T638" i="6" s="1"/>
  <c r="S513" i="6"/>
  <c r="K1550" i="1"/>
  <c r="T513" i="6" s="1"/>
  <c r="S1773" i="6"/>
  <c r="K1568" i="1"/>
  <c r="T1773" i="6" s="1"/>
  <c r="S1844" i="6"/>
  <c r="K1586" i="1"/>
  <c r="T1844" i="6" s="1"/>
  <c r="S127" i="6"/>
  <c r="K1604" i="1"/>
  <c r="T127" i="6" s="1"/>
  <c r="S1605" i="6"/>
  <c r="K1622" i="1"/>
  <c r="T1605" i="6" s="1"/>
  <c r="S1876" i="6"/>
  <c r="K1640" i="1"/>
  <c r="T1876" i="6" s="1"/>
  <c r="S2334" i="6"/>
  <c r="K1658" i="1"/>
  <c r="T2334" i="6" s="1"/>
  <c r="S1667" i="6"/>
  <c r="K1676" i="1"/>
  <c r="T1667" i="6" s="1"/>
  <c r="S2320" i="6"/>
  <c r="K1695" i="1"/>
  <c r="T2320" i="6" s="1"/>
  <c r="S2283" i="6"/>
  <c r="K1710" i="1"/>
  <c r="T2283" i="6" s="1"/>
  <c r="S2006" i="6"/>
  <c r="K1715" i="1"/>
  <c r="T2006" i="6" s="1"/>
  <c r="S1930" i="6"/>
  <c r="K1720" i="1"/>
  <c r="T1930" i="6" s="1"/>
  <c r="S1682" i="6"/>
  <c r="K1730" i="1"/>
  <c r="T1682" i="6" s="1"/>
  <c r="S418" i="6"/>
  <c r="K1740" i="1"/>
  <c r="T418" i="6" s="1"/>
  <c r="S1853" i="6"/>
  <c r="K1754" i="1"/>
  <c r="T1853" i="6" s="1"/>
  <c r="S527" i="6"/>
  <c r="K1764" i="1"/>
  <c r="T527" i="6" s="1"/>
  <c r="S121" i="6"/>
  <c r="K1769" i="1"/>
  <c r="T121" i="6" s="1"/>
  <c r="S1983" i="6"/>
  <c r="K1774" i="1"/>
  <c r="T1983" i="6" s="1"/>
  <c r="S1627" i="6"/>
  <c r="K1784" i="1"/>
  <c r="T1627" i="6" s="1"/>
  <c r="S412" i="6"/>
  <c r="K1794" i="1"/>
  <c r="T412" i="6" s="1"/>
  <c r="S1872" i="6"/>
  <c r="K1808" i="1"/>
  <c r="T1872" i="6" s="1"/>
  <c r="S2096" i="6"/>
  <c r="K1818" i="1"/>
  <c r="T2096" i="6" s="1"/>
  <c r="S2004" i="6"/>
  <c r="K1823" i="1"/>
  <c r="T2004" i="6" s="1"/>
  <c r="S1980" i="6"/>
  <c r="K1828" i="1"/>
  <c r="T1980" i="6" s="1"/>
  <c r="S1579" i="6"/>
  <c r="K1838" i="1"/>
  <c r="T1579" i="6" s="1"/>
  <c r="S2321" i="6"/>
  <c r="K1848" i="1"/>
  <c r="T2321" i="6" s="1"/>
  <c r="S201" i="6"/>
  <c r="K1862" i="1"/>
  <c r="T201" i="6" s="1"/>
  <c r="S2228" i="6"/>
  <c r="K1872" i="1"/>
  <c r="T2228" i="6" s="1"/>
  <c r="S1999" i="6"/>
  <c r="K1877" i="1"/>
  <c r="T1999" i="6" s="1"/>
  <c r="S1952" i="6"/>
  <c r="K1882" i="1"/>
  <c r="T1952" i="6" s="1"/>
  <c r="S1375" i="6"/>
  <c r="K1892" i="1"/>
  <c r="T1375" i="6" s="1"/>
  <c r="S2301" i="6"/>
  <c r="K1902" i="1"/>
  <c r="T2301" i="6" s="1"/>
  <c r="S238" i="6"/>
  <c r="K1916" i="1"/>
  <c r="T238" i="6" s="1"/>
  <c r="S2085" i="6"/>
  <c r="K1926" i="1"/>
  <c r="T2085" i="6" s="1"/>
  <c r="S2037" i="6"/>
  <c r="K1931" i="1"/>
  <c r="T2037" i="6" s="1"/>
  <c r="S1882" i="6"/>
  <c r="K1936" i="1"/>
  <c r="T1882" i="6" s="1"/>
  <c r="S228" i="6"/>
  <c r="K1946" i="1"/>
  <c r="T228" i="6" s="1"/>
  <c r="S1965" i="6"/>
  <c r="K1956" i="1"/>
  <c r="T1965" i="6" s="1"/>
  <c r="S2091" i="6"/>
  <c r="K1970" i="1"/>
  <c r="T2091" i="6" s="1"/>
  <c r="S1966" i="6"/>
  <c r="K1980" i="1"/>
  <c r="T1966" i="6" s="1"/>
  <c r="S1752" i="6"/>
  <c r="K1985" i="1"/>
  <c r="T1752" i="6" s="1"/>
  <c r="S1399" i="6"/>
  <c r="K1990" i="1"/>
  <c r="T1399" i="6" s="1"/>
  <c r="S2324" i="6"/>
  <c r="K2000" i="1"/>
  <c r="T2324" i="6" s="1"/>
  <c r="S2104" i="6"/>
  <c r="K2024" i="1"/>
  <c r="T2104" i="6" s="1"/>
  <c r="S2032" i="6"/>
  <c r="K2034" i="1"/>
  <c r="T2032" i="6" s="1"/>
  <c r="S1899" i="6"/>
  <c r="K2039" i="1"/>
  <c r="T1899" i="6" s="1"/>
  <c r="S1722" i="6"/>
  <c r="K2044" i="1"/>
  <c r="T1722" i="6" s="1"/>
  <c r="S211" i="6"/>
  <c r="K2054" i="1"/>
  <c r="T211" i="6" s="1"/>
  <c r="S2250" i="6"/>
  <c r="K2064" i="1"/>
  <c r="T2250" i="6" s="1"/>
  <c r="S1955" i="6"/>
  <c r="K2078" i="1"/>
  <c r="T1955" i="6" s="1"/>
  <c r="S598" i="6"/>
  <c r="K2088" i="1"/>
  <c r="T598" i="6" s="1"/>
  <c r="S2289" i="6"/>
  <c r="K2093" i="1"/>
  <c r="T2289" i="6" s="1"/>
  <c r="S2144" i="6"/>
  <c r="K2098" i="1"/>
  <c r="T2144" i="6" s="1"/>
  <c r="K2108" i="1"/>
  <c r="T165" i="6" s="1"/>
  <c r="S165" i="6"/>
  <c r="S2239" i="6"/>
  <c r="K2118" i="1"/>
  <c r="T2239" i="6" s="1"/>
  <c r="S1890" i="6"/>
  <c r="K2132" i="1"/>
  <c r="T1890" i="6" s="1"/>
  <c r="S388" i="6"/>
  <c r="K2142" i="1"/>
  <c r="T388" i="6" s="1"/>
  <c r="S2305" i="6"/>
  <c r="K2147" i="1"/>
  <c r="T2305" i="6" s="1"/>
  <c r="S2174" i="6"/>
  <c r="K2152" i="1"/>
  <c r="T2174" i="6" s="1"/>
  <c r="S494" i="6"/>
  <c r="K2162" i="1"/>
  <c r="T494" i="6" s="1"/>
  <c r="K2172" i="1"/>
  <c r="T118" i="6" s="1"/>
  <c r="S118" i="6"/>
  <c r="S2214" i="6"/>
  <c r="K2186" i="1"/>
  <c r="T2214" i="6" s="1"/>
  <c r="S2132" i="6"/>
  <c r="K2196" i="1"/>
  <c r="T2132" i="6" s="1"/>
  <c r="S2105" i="6"/>
  <c r="K2201" i="1"/>
  <c r="T2105" i="6" s="1"/>
  <c r="S2053" i="6"/>
  <c r="K2206" i="1"/>
  <c r="T2053" i="6" s="1"/>
  <c r="S1817" i="6"/>
  <c r="K2216" i="1"/>
  <c r="T1817" i="6" s="1"/>
  <c r="S572" i="6"/>
  <c r="K2226" i="1"/>
  <c r="T572" i="6" s="1"/>
  <c r="S2180" i="6"/>
  <c r="K2240" i="1"/>
  <c r="T2180" i="6" s="1"/>
  <c r="S258" i="6"/>
  <c r="K2250" i="1"/>
  <c r="T258" i="6" s="1"/>
  <c r="S2284" i="6"/>
  <c r="K2255" i="1"/>
  <c r="T2284" i="6" s="1"/>
  <c r="S2253" i="6"/>
  <c r="K2260" i="1"/>
  <c r="T2253" i="6" s="1"/>
  <c r="S2204" i="6"/>
  <c r="K2270" i="1"/>
  <c r="T2204" i="6" s="1"/>
  <c r="S2116" i="6"/>
  <c r="K2280" i="1"/>
  <c r="T2116" i="6" s="1"/>
  <c r="S1977" i="6"/>
  <c r="K2294" i="1"/>
  <c r="T1977" i="6" s="1"/>
  <c r="S1588" i="6"/>
  <c r="K2304" i="1"/>
  <c r="T1588" i="6" s="1"/>
  <c r="S636" i="6"/>
  <c r="K2309" i="1"/>
  <c r="T636" i="6" s="1"/>
  <c r="S104" i="6"/>
  <c r="K971" i="1"/>
  <c r="T104" i="6" s="1"/>
  <c r="S1237" i="6"/>
  <c r="K989" i="1"/>
  <c r="T1237" i="6" s="1"/>
  <c r="S810" i="6"/>
  <c r="K1007" i="1"/>
  <c r="T810" i="6" s="1"/>
  <c r="S1640" i="6"/>
  <c r="K1025" i="1"/>
  <c r="T1640" i="6" s="1"/>
  <c r="S1357" i="6"/>
  <c r="K1043" i="1"/>
  <c r="T1357" i="6" s="1"/>
  <c r="S331" i="6"/>
  <c r="K1061" i="1"/>
  <c r="T331" i="6" s="1"/>
  <c r="S1592" i="6"/>
  <c r="K1079" i="1"/>
  <c r="T1592" i="6" s="1"/>
  <c r="S677" i="6"/>
  <c r="K1097" i="1"/>
  <c r="T677" i="6" s="1"/>
  <c r="S330" i="6"/>
  <c r="K1115" i="1"/>
  <c r="T330" i="6" s="1"/>
  <c r="S1492" i="6"/>
  <c r="K1133" i="1"/>
  <c r="T1492" i="6" s="1"/>
  <c r="S226" i="6"/>
  <c r="K1151" i="1"/>
  <c r="T226" i="6" s="1"/>
  <c r="S106" i="6"/>
  <c r="K1169" i="1"/>
  <c r="T106" i="6" s="1"/>
  <c r="S1360" i="6"/>
  <c r="K1187" i="1"/>
  <c r="T1360" i="6" s="1"/>
  <c r="S908" i="6"/>
  <c r="K1205" i="1"/>
  <c r="T908" i="6" s="1"/>
  <c r="S1693" i="6"/>
  <c r="K1223" i="1"/>
  <c r="T1693" i="6" s="1"/>
  <c r="S1299" i="6"/>
  <c r="K1241" i="1"/>
  <c r="T1299" i="6" s="1"/>
  <c r="S516" i="6"/>
  <c r="K1259" i="1"/>
  <c r="T516" i="6" s="1"/>
  <c r="S1614" i="6"/>
  <c r="K1277" i="1"/>
  <c r="T1614" i="6" s="1"/>
  <c r="S114" i="6"/>
  <c r="K1295" i="1"/>
  <c r="T114" i="6" s="1"/>
  <c r="S1974" i="6"/>
  <c r="K1313" i="1"/>
  <c r="T1974" i="6" s="1"/>
  <c r="S1584" i="6"/>
  <c r="K1331" i="1"/>
  <c r="T1584" i="6" s="1"/>
  <c r="S740" i="6"/>
  <c r="K1349" i="1"/>
  <c r="T740" i="6" s="1"/>
  <c r="S1732" i="6"/>
  <c r="K1367" i="1"/>
  <c r="T1732" i="6" s="1"/>
  <c r="S1803" i="6"/>
  <c r="K1385" i="1"/>
  <c r="T1803" i="6" s="1"/>
  <c r="S1894" i="6"/>
  <c r="K1403" i="1"/>
  <c r="T1894" i="6" s="1"/>
  <c r="S1609" i="6"/>
  <c r="K1421" i="1"/>
  <c r="T1609" i="6" s="1"/>
  <c r="S220" i="6"/>
  <c r="K1439" i="1"/>
  <c r="T220" i="6" s="1"/>
  <c r="S2135" i="6"/>
  <c r="K1457" i="1"/>
  <c r="T2135" i="6" s="1"/>
  <c r="S1580" i="6"/>
  <c r="K1475" i="1"/>
  <c r="T1580" i="6" s="1"/>
  <c r="S960" i="6"/>
  <c r="K1493" i="1"/>
  <c r="T960" i="6" s="1"/>
  <c r="S1946" i="6"/>
  <c r="K1511" i="1"/>
  <c r="T1946" i="6" s="1"/>
  <c r="K1525" i="1"/>
  <c r="T1745" i="6" s="1"/>
  <c r="S1334" i="6"/>
  <c r="K1529" i="1"/>
  <c r="T1334" i="6" s="1"/>
  <c r="K1536" i="1"/>
  <c r="T267" i="6" s="1"/>
  <c r="K1543" i="1"/>
  <c r="T1057" i="6" s="1"/>
  <c r="S1848" i="6"/>
  <c r="K1547" i="1"/>
  <c r="T1848" i="6" s="1"/>
  <c r="K1554" i="1"/>
  <c r="T2119" i="6" s="1"/>
  <c r="K1561" i="1"/>
  <c r="T1932" i="6" s="1"/>
  <c r="S1875" i="6"/>
  <c r="K1565" i="1"/>
  <c r="T1875" i="6" s="1"/>
  <c r="K1572" i="1"/>
  <c r="T1718" i="6" s="1"/>
  <c r="K1579" i="1"/>
  <c r="T390" i="6" s="1"/>
  <c r="S1994" i="6"/>
  <c r="K1583" i="1"/>
  <c r="T1994" i="6" s="1"/>
  <c r="K1590" i="1"/>
  <c r="T1023" i="6" s="1"/>
  <c r="K1597" i="1"/>
  <c r="T523" i="6" s="1"/>
  <c r="S188" i="6"/>
  <c r="K1601" i="1"/>
  <c r="T188" i="6" s="1"/>
  <c r="K1608" i="1"/>
  <c r="T2275" i="6" s="1"/>
  <c r="K1615" i="1"/>
  <c r="T1841" i="6" s="1"/>
  <c r="S1802" i="6"/>
  <c r="K1619" i="1"/>
  <c r="T1802" i="6" s="1"/>
  <c r="K1626" i="1"/>
  <c r="T1188" i="6" s="1"/>
  <c r="K1633" i="1"/>
  <c r="T194" i="6" s="1"/>
  <c r="S2330" i="6"/>
  <c r="K1637" i="1"/>
  <c r="T2330" i="6" s="1"/>
  <c r="K1644" i="1"/>
  <c r="T1058" i="6" s="1"/>
  <c r="K1651" i="1"/>
  <c r="T2034" i="6" s="1"/>
  <c r="S334" i="6"/>
  <c r="K1655" i="1"/>
  <c r="T334" i="6" s="1"/>
  <c r="K1662" i="1"/>
  <c r="T1970" i="6" s="1"/>
  <c r="K1669" i="1"/>
  <c r="T1851" i="6" s="1"/>
  <c r="S1755" i="6"/>
  <c r="K1673" i="1"/>
  <c r="T1755" i="6" s="1"/>
  <c r="K1680" i="1"/>
  <c r="T1479" i="6" s="1"/>
  <c r="K1684" i="1"/>
  <c r="T1344" i="6" s="1"/>
  <c r="K1691" i="1"/>
  <c r="T493" i="6" s="1"/>
  <c r="K1699" i="1"/>
  <c r="T1895" i="6" s="1"/>
  <c r="K1703" i="1"/>
  <c r="T490" i="6" s="1"/>
  <c r="S271" i="6"/>
  <c r="K1707" i="1"/>
  <c r="T271" i="6" s="1"/>
  <c r="S2120" i="6"/>
  <c r="K1711" i="1"/>
  <c r="T2120" i="6" s="1"/>
  <c r="S1887" i="6"/>
  <c r="K1721" i="1"/>
  <c r="T1887" i="6" s="1"/>
  <c r="S1650" i="6"/>
  <c r="K1731" i="1"/>
  <c r="T1650" i="6" s="1"/>
  <c r="K1735" i="1"/>
  <c r="T1513" i="6" s="1"/>
  <c r="S2311" i="6"/>
  <c r="K1745" i="1"/>
  <c r="T2311" i="6" s="1"/>
  <c r="K1750" i="1"/>
  <c r="T2059" i="6" s="1"/>
  <c r="S1850" i="6"/>
  <c r="K1755" i="1"/>
  <c r="T1850" i="6" s="1"/>
  <c r="S1794" i="6"/>
  <c r="K1760" i="1"/>
  <c r="T1794" i="6" s="1"/>
  <c r="S276" i="6"/>
  <c r="K1765" i="1"/>
  <c r="T276" i="6" s="1"/>
  <c r="S1960" i="6"/>
  <c r="K1775" i="1"/>
  <c r="T1960" i="6" s="1"/>
  <c r="S1597" i="6"/>
  <c r="K1785" i="1"/>
  <c r="T1597" i="6" s="1"/>
  <c r="K1789" i="1"/>
  <c r="T661" i="6" s="1"/>
  <c r="S2318" i="6"/>
  <c r="K1799" i="1"/>
  <c r="T2318" i="6" s="1"/>
  <c r="K1804" i="1"/>
  <c r="T2078" i="6" s="1"/>
  <c r="S989" i="6"/>
  <c r="K1809" i="1"/>
  <c r="T989" i="6" s="1"/>
  <c r="S203" i="6"/>
  <c r="K1814" i="1"/>
  <c r="T203" i="6" s="1"/>
  <c r="S2057" i="6"/>
  <c r="K1819" i="1"/>
  <c r="T2057" i="6" s="1"/>
  <c r="S1979" i="6"/>
  <c r="K1829" i="1"/>
  <c r="T1979" i="6" s="1"/>
  <c r="S1420" i="6"/>
  <c r="K1839" i="1"/>
  <c r="T1420" i="6" s="1"/>
  <c r="K1843" i="1"/>
  <c r="T1153" i="6" s="1"/>
  <c r="S1968" i="6"/>
  <c r="K1853" i="1"/>
  <c r="T1968" i="6" s="1"/>
  <c r="K1858" i="1"/>
  <c r="T545" i="6" s="1"/>
  <c r="K1863" i="1"/>
  <c r="T69" i="6" s="1"/>
  <c r="S69" i="6"/>
  <c r="S2243" i="6"/>
  <c r="K1868" i="1"/>
  <c r="T2243" i="6" s="1"/>
  <c r="S2064" i="6"/>
  <c r="K1873" i="1"/>
  <c r="T2064" i="6" s="1"/>
  <c r="S1878" i="6"/>
  <c r="K1883" i="1"/>
  <c r="T1878" i="6" s="1"/>
  <c r="S1330" i="6"/>
  <c r="K1893" i="1"/>
  <c r="T1330" i="6" s="1"/>
  <c r="K1897" i="1"/>
  <c r="T443" i="6" s="1"/>
  <c r="S1986" i="6"/>
  <c r="K1907" i="1"/>
  <c r="T1986" i="6" s="1"/>
  <c r="K1912" i="1"/>
  <c r="T537" i="6" s="1"/>
  <c r="S223" i="6"/>
  <c r="K1917" i="1"/>
  <c r="T223" i="6" s="1"/>
  <c r="S2242" i="6"/>
  <c r="K1922" i="1"/>
  <c r="T2242" i="6" s="1"/>
  <c r="S2083" i="6"/>
  <c r="K1927" i="1"/>
  <c r="T2083" i="6" s="1"/>
  <c r="S1877" i="6"/>
  <c r="K1937" i="1"/>
  <c r="T1877" i="6" s="1"/>
  <c r="S2332" i="6"/>
  <c r="K1947" i="1"/>
  <c r="T2332" i="6" s="1"/>
  <c r="K1951" i="1"/>
  <c r="T2151" i="6" s="1"/>
  <c r="S361" i="6"/>
  <c r="K1961" i="1"/>
  <c r="T361" i="6" s="1"/>
  <c r="K1966" i="1"/>
  <c r="T2276" i="6" s="1"/>
  <c r="S2090" i="6"/>
  <c r="K1971" i="1"/>
  <c r="T2090" i="6" s="1"/>
  <c r="S2043" i="6"/>
  <c r="K1976" i="1"/>
  <c r="T2043" i="6" s="1"/>
  <c r="S1951" i="6"/>
  <c r="K1981" i="1"/>
  <c r="T1951" i="6" s="1"/>
  <c r="S1376" i="6"/>
  <c r="K1991" i="1"/>
  <c r="T1376" i="6" s="1"/>
  <c r="S2309" i="6"/>
  <c r="K2001" i="1"/>
  <c r="T2309" i="6" s="1"/>
  <c r="K2005" i="1"/>
  <c r="T2167" i="6" s="1"/>
  <c r="S2223" i="6"/>
  <c r="K2015" i="1"/>
  <c r="T2223" i="6" s="1"/>
  <c r="K2020" i="1"/>
  <c r="T2124" i="6" s="1"/>
  <c r="S2103" i="6"/>
  <c r="K2025" i="1"/>
  <c r="T2103" i="6" s="1"/>
  <c r="S2048" i="6"/>
  <c r="K2030" i="1"/>
  <c r="T2048" i="6" s="1"/>
  <c r="S2002" i="6"/>
  <c r="K2035" i="1"/>
  <c r="T2002" i="6" s="1"/>
  <c r="S1511" i="6"/>
  <c r="K2045" i="1"/>
  <c r="T1511" i="6" s="1"/>
  <c r="S42" i="6"/>
  <c r="K2055" i="1"/>
  <c r="T42" i="6" s="1"/>
  <c r="K2059" i="1"/>
  <c r="T2140" i="6" s="1"/>
  <c r="S2136" i="6"/>
  <c r="K2069" i="1"/>
  <c r="T2136" i="6" s="1"/>
  <c r="K2074" i="1"/>
  <c r="T2007" i="6" s="1"/>
  <c r="S1921" i="6"/>
  <c r="K2079" i="1"/>
  <c r="T1921" i="6" s="1"/>
  <c r="S1343" i="6"/>
  <c r="K2084" i="1"/>
  <c r="T1343" i="6" s="1"/>
  <c r="S405" i="6"/>
  <c r="K2089" i="1"/>
  <c r="T405" i="6" s="1"/>
  <c r="S2143" i="6"/>
  <c r="K2099" i="1"/>
  <c r="T2143" i="6" s="1"/>
  <c r="K2109" i="1"/>
  <c r="T148" i="6" s="1"/>
  <c r="S148" i="6"/>
  <c r="K2113" i="1"/>
  <c r="T2267" i="6" s="1"/>
  <c r="S2086" i="6"/>
  <c r="K2123" i="1"/>
  <c r="T2086" i="6" s="1"/>
  <c r="K2128" i="1"/>
  <c r="T2026" i="6" s="1"/>
  <c r="S1869" i="6"/>
  <c r="K2133" i="1"/>
  <c r="T1869" i="6" s="1"/>
  <c r="S673" i="6"/>
  <c r="K2138" i="1"/>
  <c r="T673" i="6" s="1"/>
  <c r="S250" i="6"/>
  <c r="K2143" i="1"/>
  <c r="T250" i="6" s="1"/>
  <c r="S2162" i="6"/>
  <c r="K2153" i="1"/>
  <c r="T2162" i="6" s="1"/>
  <c r="S560" i="6"/>
  <c r="K2163" i="1"/>
  <c r="T560" i="6" s="1"/>
  <c r="K2167" i="1"/>
  <c r="T260" i="6" s="1"/>
  <c r="S2264" i="6"/>
  <c r="K2177" i="1"/>
  <c r="T2264" i="6" s="1"/>
  <c r="K2182" i="1"/>
  <c r="T2258" i="6" s="1"/>
  <c r="S2213" i="6"/>
  <c r="K2187" i="1"/>
  <c r="T2213" i="6" s="1"/>
  <c r="S2202" i="6"/>
  <c r="K2192" i="1"/>
  <c r="T2202" i="6" s="1"/>
  <c r="S2131" i="6"/>
  <c r="K2197" i="1"/>
  <c r="T2131" i="6" s="1"/>
  <c r="S2049" i="6"/>
  <c r="K2207" i="1"/>
  <c r="T2049" i="6" s="1"/>
  <c r="S1815" i="6"/>
  <c r="K2217" i="1"/>
  <c r="T1815" i="6" s="1"/>
  <c r="K2221" i="1"/>
  <c r="T1352" i="6" s="1"/>
  <c r="S433" i="6"/>
  <c r="K2231" i="1"/>
  <c r="T433" i="6" s="1"/>
  <c r="K2236" i="1"/>
  <c r="T182" i="6" s="1"/>
  <c r="S2179" i="6"/>
  <c r="K2241" i="1"/>
  <c r="T2179" i="6" s="1"/>
  <c r="S2168" i="6"/>
  <c r="K2246" i="1"/>
  <c r="T2168" i="6" s="1"/>
  <c r="S2220" i="6"/>
  <c r="K2261" i="1"/>
  <c r="T2220" i="6" s="1"/>
  <c r="S2196" i="6"/>
  <c r="K2271" i="1"/>
  <c r="T2196" i="6" s="1"/>
  <c r="K2275" i="1"/>
  <c r="T2192" i="6" s="1"/>
  <c r="S2111" i="6"/>
  <c r="K2285" i="1"/>
  <c r="T2111" i="6" s="1"/>
  <c r="K2290" i="1"/>
  <c r="T2097" i="6" s="1"/>
  <c r="S1969" i="6"/>
  <c r="K2295" i="1"/>
  <c r="T1969" i="6" s="1"/>
  <c r="S1806" i="6"/>
  <c r="K2300" i="1"/>
  <c r="T1806" i="6" s="1"/>
  <c r="S1504" i="6"/>
  <c r="K2305" i="1"/>
  <c r="T1504" i="6" s="1"/>
  <c r="K968" i="1"/>
  <c r="T518" i="6" s="1"/>
  <c r="K975" i="1"/>
  <c r="T62" i="6" s="1"/>
  <c r="K982" i="1"/>
  <c r="T1509" i="6" s="1"/>
  <c r="S1315" i="6"/>
  <c r="K986" i="1"/>
  <c r="T1315" i="6" s="1"/>
  <c r="K993" i="1"/>
  <c r="T669" i="6" s="1"/>
  <c r="K1000" i="1"/>
  <c r="T1512" i="6" s="1"/>
  <c r="S932" i="6"/>
  <c r="K1004" i="1"/>
  <c r="T932" i="6" s="1"/>
  <c r="K1011" i="1"/>
  <c r="T460" i="6" s="1"/>
  <c r="K1018" i="1"/>
  <c r="T149" i="6" s="1"/>
  <c r="S1690" i="6"/>
  <c r="K1022" i="1"/>
  <c r="T1690" i="6" s="1"/>
  <c r="K1029" i="1"/>
  <c r="T1499" i="6" s="1"/>
  <c r="K1036" i="1"/>
  <c r="T1470" i="6" s="1"/>
  <c r="S1401" i="6"/>
  <c r="K1040" i="1"/>
  <c r="T1401" i="6" s="1"/>
  <c r="K1047" i="1"/>
  <c r="T622" i="6" s="1"/>
  <c r="K1054" i="1"/>
  <c r="T1645" i="6" s="1"/>
  <c r="S969" i="6"/>
  <c r="K1058" i="1"/>
  <c r="T969" i="6" s="1"/>
  <c r="K1065" i="1"/>
  <c r="T102" i="6" s="1"/>
  <c r="K1072" i="1"/>
  <c r="T1795" i="6" s="1"/>
  <c r="S1611" i="6"/>
  <c r="K1076" i="1"/>
  <c r="T1611" i="6" s="1"/>
  <c r="K1083" i="1"/>
  <c r="T1519" i="6" s="1"/>
  <c r="K1090" i="1"/>
  <c r="T1390" i="6" s="1"/>
  <c r="S1221" i="6"/>
  <c r="K1094" i="1"/>
  <c r="T1221" i="6" s="1"/>
  <c r="K1101" i="1"/>
  <c r="T286" i="6" s="1"/>
  <c r="K1108" i="1"/>
  <c r="T1113" i="6" s="1"/>
  <c r="S1575" i="6"/>
  <c r="K1112" i="1"/>
  <c r="T1575" i="6" s="1"/>
  <c r="K1119" i="1"/>
  <c r="T1859" i="6" s="1"/>
  <c r="K1126" i="1"/>
  <c r="T1559" i="6" s="1"/>
  <c r="S1546" i="6"/>
  <c r="K1130" i="1"/>
  <c r="T1546" i="6" s="1"/>
  <c r="K1137" i="1"/>
  <c r="T1350" i="6" s="1"/>
  <c r="K1144" i="1"/>
  <c r="T1175" i="6" s="1"/>
  <c r="S611" i="6"/>
  <c r="K1148" i="1"/>
  <c r="T611" i="6" s="1"/>
  <c r="K1155" i="1"/>
  <c r="T1700" i="6" s="1"/>
  <c r="K1162" i="1"/>
  <c r="T1095" i="6" s="1"/>
  <c r="S906" i="6"/>
  <c r="K1166" i="1"/>
  <c r="T906" i="6" s="1"/>
  <c r="K1173" i="1"/>
  <c r="T1871" i="6" s="1"/>
  <c r="K1180" i="1"/>
  <c r="T1602" i="6" s="1"/>
  <c r="S1436" i="6"/>
  <c r="K1184" i="1"/>
  <c r="T1436" i="6" s="1"/>
  <c r="K1191" i="1"/>
  <c r="T1131" i="6" s="1"/>
  <c r="K1198" i="1"/>
  <c r="T230" i="6" s="1"/>
  <c r="S1529" i="6"/>
  <c r="K1202" i="1"/>
  <c r="T1529" i="6" s="1"/>
  <c r="K1209" i="1"/>
  <c r="T466" i="6" s="1"/>
  <c r="K1216" i="1"/>
  <c r="T1881" i="6" s="1"/>
  <c r="S1708" i="6"/>
  <c r="K1220" i="1"/>
  <c r="T1708" i="6" s="1"/>
  <c r="K1227" i="1"/>
  <c r="T1642" i="6" s="1"/>
  <c r="K1234" i="1"/>
  <c r="T1539" i="6" s="1"/>
  <c r="S1473" i="6"/>
  <c r="K1238" i="1"/>
  <c r="T1473" i="6" s="1"/>
  <c r="K1245" i="1"/>
  <c r="T297" i="6" s="1"/>
  <c r="K1252" i="1"/>
  <c r="T900" i="6" s="1"/>
  <c r="S1762" i="6"/>
  <c r="K1256" i="1"/>
  <c r="T1762" i="6" s="1"/>
  <c r="K1263" i="1"/>
  <c r="T352" i="6" s="1"/>
  <c r="K1270" i="1"/>
  <c r="T1913" i="6" s="1"/>
  <c r="S1657" i="6"/>
  <c r="K1274" i="1"/>
  <c r="T1657" i="6" s="1"/>
  <c r="K1281" i="1"/>
  <c r="T1586" i="6" s="1"/>
  <c r="K1288" i="1"/>
  <c r="T733" i="6" s="1"/>
  <c r="S268" i="6"/>
  <c r="K1292" i="1"/>
  <c r="T268" i="6" s="1"/>
  <c r="K1299" i="1"/>
  <c r="T1516" i="6" s="1"/>
  <c r="K1306" i="1"/>
  <c r="T489" i="6" s="1"/>
  <c r="S158" i="6"/>
  <c r="K1310" i="1"/>
  <c r="T158" i="6" s="1"/>
  <c r="K1317" i="1"/>
  <c r="T1856" i="6" s="1"/>
  <c r="K1324" i="1"/>
  <c r="T1727" i="6" s="1"/>
  <c r="S1697" i="6"/>
  <c r="K1328" i="1"/>
  <c r="T1697" i="6" s="1"/>
  <c r="K1335" i="1"/>
  <c r="T1441" i="6" s="1"/>
  <c r="K1342" i="1"/>
  <c r="T1686" i="6" s="1"/>
  <c r="S901" i="6"/>
  <c r="K1346" i="1"/>
  <c r="T901" i="6" s="1"/>
  <c r="K1353" i="1"/>
  <c r="T509" i="6" s="1"/>
  <c r="K1360" i="1"/>
  <c r="T1835" i="6" s="1"/>
  <c r="S1735" i="6"/>
  <c r="K1364" i="1"/>
  <c r="T1735" i="6" s="1"/>
  <c r="K1371" i="1"/>
  <c r="T1658" i="6" s="1"/>
  <c r="K1378" i="1"/>
  <c r="T1193" i="6" s="1"/>
  <c r="S414" i="6"/>
  <c r="K1382" i="1"/>
  <c r="T414" i="6" s="1"/>
  <c r="K1389" i="1"/>
  <c r="T1074" i="6" s="1"/>
  <c r="K1396" i="1"/>
  <c r="T2051" i="6" s="1"/>
  <c r="S1950" i="6"/>
  <c r="K1400" i="1"/>
  <c r="T1950" i="6" s="1"/>
  <c r="K1407" i="1"/>
  <c r="T1840" i="6" s="1"/>
  <c r="K1414" i="1"/>
  <c r="T1750" i="6" s="1"/>
  <c r="S1684" i="6"/>
  <c r="K1418" i="1"/>
  <c r="T1684" i="6" s="1"/>
  <c r="K1425" i="1"/>
  <c r="T1284" i="6" s="1"/>
  <c r="K1432" i="1"/>
  <c r="T619" i="6" s="1"/>
  <c r="S391" i="6"/>
  <c r="K1436" i="1"/>
  <c r="T391" i="6" s="1"/>
  <c r="K1443" i="1"/>
  <c r="T1910" i="6" s="1"/>
  <c r="K1450" i="1"/>
  <c r="T851" i="6" s="1"/>
  <c r="S329" i="6"/>
  <c r="K1454" i="1"/>
  <c r="T329" i="6" s="1"/>
  <c r="K1461" i="1"/>
  <c r="T1900" i="6" s="1"/>
  <c r="K1468" i="1"/>
  <c r="T1730" i="6" s="1"/>
  <c r="S1709" i="6"/>
  <c r="K1472" i="1"/>
  <c r="T1709" i="6" s="1"/>
  <c r="K1479" i="1"/>
  <c r="T1502" i="6" s="1"/>
  <c r="K1486" i="1"/>
  <c r="T153" i="6" s="1"/>
  <c r="S1020" i="6"/>
  <c r="K1490" i="1"/>
  <c r="T1020" i="6" s="1"/>
  <c r="K1497" i="1"/>
  <c r="T1920" i="6" s="1"/>
  <c r="K1504" i="1"/>
  <c r="T283" i="6" s="1"/>
  <c r="S5" i="6"/>
  <c r="K1508" i="1"/>
  <c r="T5" i="6" s="1"/>
  <c r="K1515" i="1"/>
  <c r="T1888" i="6" s="1"/>
  <c r="K1522" i="1"/>
  <c r="T1820" i="6" s="1"/>
  <c r="S1744" i="6"/>
  <c r="K1526" i="1"/>
  <c r="T1744" i="6" s="1"/>
  <c r="K1533" i="1"/>
  <c r="T468" i="6" s="1"/>
  <c r="K1540" i="1"/>
  <c r="T1821" i="6" s="1"/>
  <c r="S873" i="6"/>
  <c r="K1544" i="1"/>
  <c r="T873" i="6" s="1"/>
  <c r="K1551" i="1"/>
  <c r="T325" i="6" s="1"/>
  <c r="K1558" i="1"/>
  <c r="T2023" i="6" s="1"/>
  <c r="S1931" i="6"/>
  <c r="K1562" i="1"/>
  <c r="T1931" i="6" s="1"/>
  <c r="K1569" i="1"/>
  <c r="T1772" i="6" s="1"/>
  <c r="K1576" i="1"/>
  <c r="T1373" i="6" s="1"/>
  <c r="S180" i="6"/>
  <c r="K1580" i="1"/>
  <c r="T180" i="6" s="1"/>
  <c r="K1587" i="1"/>
  <c r="T1761" i="6" s="1"/>
  <c r="K1594" i="1"/>
  <c r="T1947" i="6" s="1"/>
  <c r="S507" i="6"/>
  <c r="K1598" i="1"/>
  <c r="T507" i="6" s="1"/>
  <c r="K1605" i="1"/>
  <c r="T92" i="6" s="1"/>
  <c r="K1612" i="1"/>
  <c r="T1884" i="6" s="1"/>
  <c r="S1833" i="6"/>
  <c r="K1616" i="1"/>
  <c r="T1833" i="6" s="1"/>
  <c r="K1623" i="1"/>
  <c r="T1482" i="6" s="1"/>
  <c r="K1630" i="1"/>
  <c r="T371" i="6" s="1"/>
  <c r="S184" i="6"/>
  <c r="K1634" i="1"/>
  <c r="T184" i="6" s="1"/>
  <c r="K1641" i="1"/>
  <c r="T1870" i="6" s="1"/>
  <c r="K1648" i="1"/>
  <c r="T772" i="6" s="1"/>
  <c r="S547" i="6"/>
  <c r="K1652" i="1"/>
  <c r="T547" i="6" s="1"/>
  <c r="K1659" i="1"/>
  <c r="T2008" i="6" s="1"/>
  <c r="K1666" i="1"/>
  <c r="T1908" i="6" s="1"/>
  <c r="S1832" i="6"/>
  <c r="K1670" i="1"/>
  <c r="T1832" i="6" s="1"/>
  <c r="K1677" i="1"/>
  <c r="T1655" i="6" s="1"/>
  <c r="K1688" i="1"/>
  <c r="T614" i="6" s="1"/>
  <c r="S259" i="6"/>
  <c r="K1692" i="1"/>
  <c r="T259" i="6" s="1"/>
  <c r="K1696" i="1"/>
  <c r="T2315" i="6" s="1"/>
  <c r="S1738" i="6"/>
  <c r="K1700" i="1"/>
  <c r="T1738" i="6" s="1"/>
  <c r="S2109" i="6"/>
  <c r="K1712" i="1"/>
  <c r="T2109" i="6" s="1"/>
  <c r="S1866" i="6"/>
  <c r="K1722" i="1"/>
  <c r="T1866" i="6" s="1"/>
  <c r="K1726" i="1"/>
  <c r="T1810" i="6" s="1"/>
  <c r="S1411" i="6"/>
  <c r="K1736" i="1"/>
  <c r="T1411" i="6" s="1"/>
  <c r="K1741" i="1"/>
  <c r="T384" i="6" s="1"/>
  <c r="S2307" i="6"/>
  <c r="K1746" i="1"/>
  <c r="T2307" i="6" s="1"/>
  <c r="S2015" i="6"/>
  <c r="K1751" i="1"/>
  <c r="T2015" i="6" s="1"/>
  <c r="S1036" i="6"/>
  <c r="K1756" i="1"/>
  <c r="T1036" i="6" s="1"/>
  <c r="S273" i="6"/>
  <c r="K1766" i="1"/>
  <c r="T273" i="6" s="1"/>
  <c r="S1959" i="6"/>
  <c r="K1776" i="1"/>
  <c r="T1959" i="6" s="1"/>
  <c r="K1780" i="1"/>
  <c r="T1879" i="6" s="1"/>
  <c r="S602" i="6"/>
  <c r="K1790" i="1"/>
  <c r="T602" i="6" s="1"/>
  <c r="K1795" i="1"/>
  <c r="T302" i="6" s="1"/>
  <c r="S2313" i="6"/>
  <c r="K1800" i="1"/>
  <c r="T2313" i="6" s="1"/>
  <c r="S2077" i="6"/>
  <c r="K1805" i="1"/>
  <c r="T2077" i="6" s="1"/>
  <c r="S862" i="6"/>
  <c r="K1810" i="1"/>
  <c r="T862" i="6" s="1"/>
  <c r="S2030" i="6"/>
  <c r="K1820" i="1"/>
  <c r="T2030" i="6" s="1"/>
  <c r="S1978" i="6"/>
  <c r="K1830" i="1"/>
  <c r="T1978" i="6" s="1"/>
  <c r="K1834" i="1"/>
  <c r="T1827" i="6" s="1"/>
  <c r="S1135" i="6"/>
  <c r="K1844" i="1"/>
  <c r="T1135" i="6" s="1"/>
  <c r="K1849" i="1"/>
  <c r="T2319" i="6" s="1"/>
  <c r="S1022" i="6"/>
  <c r="K1854" i="1"/>
  <c r="T1022" i="6" s="1"/>
  <c r="S499" i="6"/>
  <c r="K1859" i="1"/>
  <c r="T499" i="6" s="1"/>
  <c r="S2278" i="6"/>
  <c r="K1864" i="1"/>
  <c r="T2278" i="6" s="1"/>
  <c r="S2045" i="6"/>
  <c r="K1874" i="1"/>
  <c r="T2045" i="6" s="1"/>
  <c r="S1860" i="6"/>
  <c r="K1884" i="1"/>
  <c r="T1860" i="6" s="1"/>
  <c r="K1888" i="1"/>
  <c r="T1574" i="6" s="1"/>
  <c r="S370" i="6"/>
  <c r="K1898" i="1"/>
  <c r="T370" i="6" s="1"/>
  <c r="K1903" i="1"/>
  <c r="T2128" i="6" s="1"/>
  <c r="S1914" i="6"/>
  <c r="K1908" i="1"/>
  <c r="T1914" i="6" s="1"/>
  <c r="S524" i="6"/>
  <c r="K1913" i="1"/>
  <c r="T524" i="6" s="1"/>
  <c r="S155" i="6"/>
  <c r="K1918" i="1"/>
  <c r="T155" i="6" s="1"/>
  <c r="S2082" i="6"/>
  <c r="K1928" i="1"/>
  <c r="T2082" i="6" s="1"/>
  <c r="S1824" i="6"/>
  <c r="K1938" i="1"/>
  <c r="T1824" i="6" s="1"/>
  <c r="K1942" i="1"/>
  <c r="T684" i="6" s="1"/>
  <c r="S2150" i="6"/>
  <c r="K1952" i="1"/>
  <c r="T2150" i="6" s="1"/>
  <c r="K1957" i="1"/>
  <c r="T850" i="6" s="1"/>
  <c r="S358" i="6"/>
  <c r="K1962" i="1"/>
  <c r="T358" i="6" s="1"/>
  <c r="S2248" i="6"/>
  <c r="K1967" i="1"/>
  <c r="T2248" i="6" s="1"/>
  <c r="S2088" i="6"/>
  <c r="K1972" i="1"/>
  <c r="T2088" i="6" s="1"/>
  <c r="S1926" i="6"/>
  <c r="K1982" i="1"/>
  <c r="T1926" i="6" s="1"/>
  <c r="S1264" i="6"/>
  <c r="K1992" i="1"/>
  <c r="T1264" i="6" s="1"/>
  <c r="K1996" i="1"/>
  <c r="T380" i="6" s="1"/>
  <c r="S1043" i="6"/>
  <c r="K2006" i="1"/>
  <c r="T1043" i="6" s="1"/>
  <c r="K2011" i="1"/>
  <c r="T171" i="6" s="1"/>
  <c r="S2199" i="6"/>
  <c r="K2016" i="1"/>
  <c r="T2199" i="6" s="1"/>
  <c r="S2123" i="6"/>
  <c r="K2021" i="1"/>
  <c r="T2123" i="6" s="1"/>
  <c r="S2089" i="6"/>
  <c r="K2026" i="1"/>
  <c r="T2089" i="6" s="1"/>
  <c r="S1973" i="6"/>
  <c r="K2036" i="1"/>
  <c r="T1973" i="6" s="1"/>
  <c r="S1422" i="6"/>
  <c r="K2046" i="1"/>
  <c r="T1422" i="6" s="1"/>
  <c r="K2050" i="1"/>
  <c r="T387" i="6" s="1"/>
  <c r="S1026" i="6"/>
  <c r="K2060" i="1"/>
  <c r="T1026" i="6" s="1"/>
  <c r="K2065" i="1"/>
  <c r="T2234" i="6" s="1"/>
  <c r="S2067" i="6"/>
  <c r="K2070" i="1"/>
  <c r="T2067" i="6" s="1"/>
  <c r="S2001" i="6"/>
  <c r="K2075" i="1"/>
  <c r="T2001" i="6" s="1"/>
  <c r="S1767" i="6"/>
  <c r="K2080" i="1"/>
  <c r="T1767" i="6" s="1"/>
  <c r="S2331" i="6"/>
  <c r="K2090" i="1"/>
  <c r="T2331" i="6" s="1"/>
  <c r="S2142" i="6"/>
  <c r="K2100" i="1"/>
  <c r="T2142" i="6" s="1"/>
  <c r="K2104" i="1"/>
  <c r="T456" i="6" s="1"/>
  <c r="S2256" i="6"/>
  <c r="K2114" i="1"/>
  <c r="T2256" i="6" s="1"/>
  <c r="K2119" i="1"/>
  <c r="T2238" i="6" s="1"/>
  <c r="S2084" i="6"/>
  <c r="K2124" i="1"/>
  <c r="T2084" i="6" s="1"/>
  <c r="S2022" i="6"/>
  <c r="K2129" i="1"/>
  <c r="T2022" i="6" s="1"/>
  <c r="S1793" i="6"/>
  <c r="K2134" i="1"/>
  <c r="T1793" i="6" s="1"/>
  <c r="S2328" i="6"/>
  <c r="K2144" i="1"/>
  <c r="T2328" i="6" s="1"/>
  <c r="S2161" i="6"/>
  <c r="K2154" i="1"/>
  <c r="T2161" i="6" s="1"/>
  <c r="K2158" i="1"/>
  <c r="T2153" i="6" s="1"/>
  <c r="S257" i="6"/>
  <c r="K2168" i="1"/>
  <c r="T257" i="6" s="1"/>
  <c r="K2173" i="1"/>
  <c r="T2285" i="6" s="1"/>
  <c r="S2263" i="6"/>
  <c r="K2178" i="1"/>
  <c r="T2263" i="6" s="1"/>
  <c r="S2257" i="6"/>
  <c r="K2183" i="1"/>
  <c r="T2257" i="6" s="1"/>
  <c r="S2212" i="6"/>
  <c r="K2188" i="1"/>
  <c r="T2212" i="6" s="1"/>
  <c r="S2130" i="6"/>
  <c r="K2198" i="1"/>
  <c r="T2130" i="6" s="1"/>
  <c r="S2040" i="6"/>
  <c r="K2208" i="1"/>
  <c r="T2040" i="6" s="1"/>
  <c r="K2212" i="1"/>
  <c r="T1971" i="6" s="1"/>
  <c r="S605" i="6"/>
  <c r="K2222" i="1"/>
  <c r="T605" i="6" s="1"/>
  <c r="K2227" i="1"/>
  <c r="T570" i="6" s="1"/>
  <c r="S316" i="6"/>
  <c r="K2232" i="1"/>
  <c r="T316" i="6" s="1"/>
  <c r="S2183" i="6"/>
  <c r="K2237" i="1"/>
  <c r="T2183" i="6" s="1"/>
  <c r="S2178" i="6"/>
  <c r="K2242" i="1"/>
  <c r="T2178" i="6" s="1"/>
  <c r="S236" i="6"/>
  <c r="K2252" i="1"/>
  <c r="T236" i="6" s="1"/>
  <c r="S2219" i="6"/>
  <c r="K2262" i="1"/>
  <c r="T2219" i="6" s="1"/>
  <c r="K2266" i="1"/>
  <c r="T2210" i="6" s="1"/>
  <c r="S2133" i="6"/>
  <c r="K2276" i="1"/>
  <c r="T2133" i="6" s="1"/>
  <c r="K2281" i="1"/>
  <c r="T2115" i="6" s="1"/>
  <c r="S2110" i="6"/>
  <c r="K2286" i="1"/>
  <c r="T2110" i="6" s="1"/>
  <c r="S2076" i="6"/>
  <c r="K2291" i="1"/>
  <c r="T2076" i="6" s="1"/>
  <c r="S1938" i="6"/>
  <c r="K2296" i="1"/>
  <c r="T1938" i="6" s="1"/>
  <c r="S613" i="6"/>
  <c r="K1379" i="1"/>
  <c r="T613" i="6" s="1"/>
  <c r="S2021" i="6"/>
  <c r="K1397" i="1"/>
  <c r="T2021" i="6" s="1"/>
  <c r="S1748" i="6"/>
  <c r="K1415" i="1"/>
  <c r="T1748" i="6" s="1"/>
  <c r="S609" i="6"/>
  <c r="K1433" i="1"/>
  <c r="T609" i="6" s="1"/>
  <c r="S835" i="6"/>
  <c r="K1451" i="1"/>
  <c r="T835" i="6" s="1"/>
  <c r="S1729" i="6"/>
  <c r="K1469" i="1"/>
  <c r="T1729" i="6" s="1"/>
  <c r="S1780" i="6"/>
  <c r="K1487" i="1"/>
  <c r="T1780" i="6" s="1"/>
  <c r="S281" i="6"/>
  <c r="K1505" i="1"/>
  <c r="T281" i="6" s="1"/>
  <c r="S1819" i="6"/>
  <c r="K1523" i="1"/>
  <c r="T1819" i="6" s="1"/>
  <c r="S1816" i="6"/>
  <c r="K1541" i="1"/>
  <c r="T1816" i="6" s="1"/>
  <c r="S1985" i="6"/>
  <c r="K1559" i="1"/>
  <c r="T1985" i="6" s="1"/>
  <c r="S721" i="6"/>
  <c r="K1577" i="1"/>
  <c r="T721" i="6" s="1"/>
  <c r="S542" i="6"/>
  <c r="K1595" i="1"/>
  <c r="T542" i="6" s="1"/>
  <c r="S1883" i="6"/>
  <c r="K1613" i="1"/>
  <c r="T1883" i="6" s="1"/>
  <c r="S216" i="6"/>
  <c r="K1631" i="1"/>
  <c r="T216" i="6" s="1"/>
  <c r="S755" i="6"/>
  <c r="K1649" i="1"/>
  <c r="T755" i="6" s="1"/>
  <c r="S1893" i="6"/>
  <c r="K1667" i="1"/>
  <c r="T1893" i="6" s="1"/>
  <c r="S612" i="6"/>
  <c r="K1689" i="1"/>
  <c r="T612" i="6" s="1"/>
  <c r="S41" i="6"/>
  <c r="K1693" i="1"/>
  <c r="T41" i="6" s="1"/>
  <c r="S907" i="6"/>
  <c r="K1701" i="1"/>
  <c r="T907" i="6" s="1"/>
  <c r="S2060" i="6"/>
  <c r="K1713" i="1"/>
  <c r="T2060" i="6" s="1"/>
  <c r="K1717" i="1"/>
  <c r="T1992" i="6" s="1"/>
  <c r="S1736" i="6"/>
  <c r="K1727" i="1"/>
  <c r="T1736" i="6" s="1"/>
  <c r="K1732" i="1"/>
  <c r="T1633" i="6" s="1"/>
  <c r="S1370" i="6"/>
  <c r="K1737" i="1"/>
  <c r="T1370" i="6" s="1"/>
  <c r="S291" i="6"/>
  <c r="K1742" i="1"/>
  <c r="T291" i="6" s="1"/>
  <c r="S2304" i="6"/>
  <c r="K1747" i="1"/>
  <c r="T2304" i="6" s="1"/>
  <c r="S945" i="6"/>
  <c r="K1757" i="1"/>
  <c r="T945" i="6" s="1"/>
  <c r="S244" i="6"/>
  <c r="K1767" i="1"/>
  <c r="T244" i="6" s="1"/>
  <c r="K1771" i="1"/>
  <c r="T2227" i="6" s="1"/>
  <c r="S1789" i="6"/>
  <c r="K1781" i="1"/>
  <c r="T1789" i="6" s="1"/>
  <c r="K1786" i="1"/>
  <c r="T1489" i="6" s="1"/>
  <c r="S599" i="6"/>
  <c r="K1791" i="1"/>
  <c r="T599" i="6" s="1"/>
  <c r="S231" i="6"/>
  <c r="K1796" i="1"/>
  <c r="T231" i="6" s="1"/>
  <c r="S2308" i="6"/>
  <c r="K1801" i="1"/>
  <c r="T2308" i="6" s="1"/>
  <c r="S2098" i="6"/>
  <c r="K1811" i="1"/>
  <c r="T2098" i="6" s="1"/>
  <c r="S2029" i="6"/>
  <c r="K1821" i="1"/>
  <c r="T2029" i="6" s="1"/>
  <c r="K1825" i="1"/>
  <c r="T2000" i="6" s="1"/>
  <c r="S1822" i="6"/>
  <c r="K1835" i="1"/>
  <c r="T1822" i="6" s="1"/>
  <c r="K1840" i="1"/>
  <c r="T1407" i="6" s="1"/>
  <c r="S690" i="6"/>
  <c r="K1845" i="1"/>
  <c r="T690" i="6" s="1"/>
  <c r="S2163" i="6"/>
  <c r="K1850" i="1"/>
  <c r="T2163" i="6" s="1"/>
  <c r="S2052" i="6"/>
  <c r="K1855" i="1"/>
  <c r="T2052" i="6" s="1"/>
  <c r="S2262" i="6"/>
  <c r="K1865" i="1"/>
  <c r="T2262" i="6" s="1"/>
  <c r="S2020" i="6"/>
  <c r="K1875" i="1"/>
  <c r="T2020" i="6" s="1"/>
  <c r="K1879" i="1"/>
  <c r="T1997" i="6" s="1"/>
  <c r="S1418" i="6"/>
  <c r="K1889" i="1"/>
  <c r="T1418" i="6" s="1"/>
  <c r="K1894" i="1"/>
  <c r="T1248" i="6" s="1"/>
  <c r="S254" i="6"/>
  <c r="K1899" i="1"/>
  <c r="T254" i="6" s="1"/>
  <c r="S2074" i="6"/>
  <c r="K1904" i="1"/>
  <c r="T2074" i="6" s="1"/>
  <c r="S1753" i="6"/>
  <c r="K1909" i="1"/>
  <c r="T1753" i="6" s="1"/>
  <c r="S2270" i="6"/>
  <c r="K1919" i="1"/>
  <c r="T2270" i="6" s="1"/>
  <c r="S2081" i="6"/>
  <c r="K1929" i="1"/>
  <c r="T2081" i="6" s="1"/>
  <c r="K1933" i="1"/>
  <c r="T2019" i="6" s="1"/>
  <c r="S411" i="6"/>
  <c r="K1943" i="1"/>
  <c r="T411" i="6" s="1"/>
  <c r="K1948" i="1"/>
  <c r="T2300" i="6" s="1"/>
  <c r="S2148" i="6"/>
  <c r="K1953" i="1"/>
  <c r="T2148" i="6" s="1"/>
  <c r="S2325" i="6"/>
  <c r="K1958" i="1"/>
  <c r="T2325" i="6" s="1"/>
  <c r="S309" i="6"/>
  <c r="K1963" i="1"/>
  <c r="T309" i="6" s="1"/>
  <c r="S2087" i="6"/>
  <c r="K1973" i="1"/>
  <c r="T2087" i="6" s="1"/>
  <c r="S1907" i="6"/>
  <c r="K1983" i="1"/>
  <c r="T1907" i="6" s="1"/>
  <c r="K1987" i="1"/>
  <c r="T1689" i="6" s="1"/>
  <c r="S249" i="6"/>
  <c r="K1997" i="1"/>
  <c r="T249" i="6" s="1"/>
  <c r="K2002" i="1"/>
  <c r="T2173" i="6" s="1"/>
  <c r="S792" i="6"/>
  <c r="K2007" i="1"/>
  <c r="T792" i="6" s="1"/>
  <c r="K2012" i="1"/>
  <c r="T164" i="6" s="1"/>
  <c r="S164" i="6"/>
  <c r="S2198" i="6"/>
  <c r="K2017" i="1"/>
  <c r="T2198" i="6" s="1"/>
  <c r="S2073" i="6"/>
  <c r="K2027" i="1"/>
  <c r="T2073" i="6" s="1"/>
  <c r="S1922" i="6"/>
  <c r="K2037" i="1"/>
  <c r="T1922" i="6" s="1"/>
  <c r="K2041" i="1"/>
  <c r="T1825" i="6" s="1"/>
  <c r="S255" i="6"/>
  <c r="K2051" i="1"/>
  <c r="T255" i="6" s="1"/>
  <c r="K2056" i="1"/>
  <c r="T2316" i="6" s="1"/>
  <c r="S1017" i="6"/>
  <c r="K2061" i="1"/>
  <c r="T1017" i="6" s="1"/>
  <c r="S2225" i="6"/>
  <c r="K2066" i="1"/>
  <c r="T2225" i="6" s="1"/>
  <c r="S2066" i="6"/>
  <c r="K2071" i="1"/>
  <c r="T2066" i="6" s="1"/>
  <c r="S1758" i="6"/>
  <c r="K2081" i="1"/>
  <c r="T1758" i="6" s="1"/>
  <c r="S2326" i="6"/>
  <c r="K2091" i="1"/>
  <c r="T2326" i="6" s="1"/>
  <c r="K2095" i="1"/>
  <c r="T2156" i="6" s="1"/>
  <c r="S564" i="6"/>
  <c r="K2105" i="1"/>
  <c r="T564" i="6" s="1"/>
  <c r="K2110" i="1"/>
  <c r="T2281" i="6" s="1"/>
  <c r="S2249" i="6"/>
  <c r="K2115" i="1"/>
  <c r="T2249" i="6" s="1"/>
  <c r="S2102" i="6"/>
  <c r="K2120" i="1"/>
  <c r="T2102" i="6" s="1"/>
  <c r="S2069" i="6"/>
  <c r="K2125" i="1"/>
  <c r="T2069" i="6" s="1"/>
  <c r="S1775" i="6"/>
  <c r="K2135" i="1"/>
  <c r="T1775" i="6" s="1"/>
  <c r="S2323" i="6"/>
  <c r="K2145" i="1"/>
  <c r="T2323" i="6" s="1"/>
  <c r="K2149" i="1"/>
  <c r="T2296" i="6" s="1"/>
  <c r="S2149" i="6"/>
  <c r="K2159" i="1"/>
  <c r="T2149" i="6" s="1"/>
  <c r="K2164" i="1"/>
  <c r="T529" i="6" s="1"/>
  <c r="S234" i="6"/>
  <c r="K2169" i="1"/>
  <c r="T234" i="6" s="1"/>
  <c r="S2274" i="6"/>
  <c r="K2174" i="1"/>
  <c r="T2274" i="6" s="1"/>
  <c r="S2261" i="6"/>
  <c r="K2179" i="1"/>
  <c r="T2261" i="6" s="1"/>
  <c r="S2208" i="6"/>
  <c r="K2189" i="1"/>
  <c r="T2208" i="6" s="1"/>
  <c r="S2129" i="6"/>
  <c r="K2199" i="1"/>
  <c r="T2129" i="6" s="1"/>
  <c r="K2203" i="1"/>
  <c r="T2056" i="6" s="1"/>
  <c r="S1964" i="6"/>
  <c r="K2213" i="1"/>
  <c r="T1964" i="6" s="1"/>
  <c r="K2218" i="1"/>
  <c r="T1740" i="6" s="1"/>
  <c r="S601" i="6"/>
  <c r="K2223" i="1"/>
  <c r="T601" i="6" s="1"/>
  <c r="S459" i="6"/>
  <c r="K2228" i="1"/>
  <c r="T459" i="6" s="1"/>
  <c r="S266" i="6"/>
  <c r="K2233" i="1"/>
  <c r="T266" i="6" s="1"/>
  <c r="S2177" i="6"/>
  <c r="K2243" i="1"/>
  <c r="T2177" i="6" s="1"/>
  <c r="S195" i="6"/>
  <c r="K2253" i="1"/>
  <c r="T195" i="6" s="1"/>
  <c r="K2257" i="1"/>
  <c r="T2272" i="6" s="1"/>
  <c r="S2209" i="6"/>
  <c r="K2267" i="1"/>
  <c r="T2209" i="6" s="1"/>
  <c r="K2272" i="1"/>
  <c r="T2195" i="6" s="1"/>
  <c r="S2126" i="6"/>
  <c r="K2277" i="1"/>
  <c r="T2126" i="6" s="1"/>
  <c r="S2114" i="6"/>
  <c r="K2282" i="1"/>
  <c r="T2114" i="6" s="1"/>
  <c r="S2108" i="6"/>
  <c r="K2287" i="1"/>
  <c r="T2108" i="6" s="1"/>
  <c r="S718" i="6"/>
  <c r="K2307" i="1"/>
  <c r="T718" i="6" s="1"/>
  <c r="S2075" i="6"/>
  <c r="K1556" i="1"/>
  <c r="T2075" i="6" s="1"/>
  <c r="S1625" i="6"/>
  <c r="K1574" i="1"/>
  <c r="T1625" i="6" s="1"/>
  <c r="S894" i="6"/>
  <c r="K1592" i="1"/>
  <c r="T894" i="6" s="1"/>
  <c r="S1962" i="6"/>
  <c r="K1610" i="1"/>
  <c r="T1962" i="6" s="1"/>
  <c r="S571" i="6"/>
  <c r="K1628" i="1"/>
  <c r="T571" i="6" s="1"/>
  <c r="S838" i="6"/>
  <c r="K1646" i="1"/>
  <c r="T838" i="6" s="1"/>
  <c r="S1916" i="6"/>
  <c r="K1664" i="1"/>
  <c r="T1916" i="6" s="1"/>
  <c r="S1432" i="6"/>
  <c r="K1682" i="1"/>
  <c r="T1432" i="6" s="1"/>
  <c r="S1961" i="6"/>
  <c r="K1718" i="1"/>
  <c r="T1961" i="6" s="1"/>
  <c r="S1721" i="6"/>
  <c r="K1728" i="1"/>
  <c r="T1721" i="6" s="1"/>
  <c r="S1557" i="6"/>
  <c r="K1733" i="1"/>
  <c r="T1557" i="6" s="1"/>
  <c r="S1342" i="6"/>
  <c r="K1738" i="1"/>
  <c r="T1342" i="6" s="1"/>
  <c r="S2165" i="6"/>
  <c r="K1748" i="1"/>
  <c r="T2165" i="6" s="1"/>
  <c r="S782" i="6"/>
  <c r="K1758" i="1"/>
  <c r="T782" i="6" s="1"/>
  <c r="S2218" i="6"/>
  <c r="K1772" i="1"/>
  <c r="T2218" i="6" s="1"/>
  <c r="S1785" i="6"/>
  <c r="K1782" i="1"/>
  <c r="T1785" i="6" s="1"/>
  <c r="S1392" i="6"/>
  <c r="K1787" i="1"/>
  <c r="T1392" i="6" s="1"/>
  <c r="S589" i="6"/>
  <c r="K1792" i="1"/>
  <c r="T589" i="6" s="1"/>
  <c r="S2080" i="6"/>
  <c r="K1802" i="1"/>
  <c r="T2080" i="6" s="1"/>
  <c r="S1967" i="6"/>
  <c r="K1812" i="1"/>
  <c r="T1967" i="6" s="1"/>
  <c r="S1989" i="6"/>
  <c r="K1826" i="1"/>
  <c r="T1989" i="6" s="1"/>
  <c r="S1634" i="6"/>
  <c r="K1836" i="1"/>
  <c r="T1634" i="6" s="1"/>
  <c r="S1393" i="6"/>
  <c r="K1841" i="1"/>
  <c r="T1393" i="6" s="1"/>
  <c r="S582" i="6"/>
  <c r="K1846" i="1"/>
  <c r="T582" i="6" s="1"/>
  <c r="S1839" i="6"/>
  <c r="K1856" i="1"/>
  <c r="T1839" i="6" s="1"/>
  <c r="S2255" i="6"/>
  <c r="K1866" i="1"/>
  <c r="T2255" i="6" s="1"/>
  <c r="S1996" i="6"/>
  <c r="K1880" i="1"/>
  <c r="T1996" i="6" s="1"/>
  <c r="S1409" i="6"/>
  <c r="K1890" i="1"/>
  <c r="T1409" i="6" s="1"/>
  <c r="S626" i="6"/>
  <c r="K1895" i="1"/>
  <c r="T626" i="6" s="1"/>
  <c r="S227" i="6"/>
  <c r="K1900" i="1"/>
  <c r="T227" i="6" s="1"/>
  <c r="S1115" i="6"/>
  <c r="K1910" i="1"/>
  <c r="T1115" i="6" s="1"/>
  <c r="S2268" i="6"/>
  <c r="K1920" i="1"/>
  <c r="T2268" i="6" s="1"/>
  <c r="S2018" i="6"/>
  <c r="K1934" i="1"/>
  <c r="T2018" i="6" s="1"/>
  <c r="S410" i="6"/>
  <c r="K1944" i="1"/>
  <c r="T410" i="6" s="1"/>
  <c r="S2176" i="6"/>
  <c r="K1949" i="1"/>
  <c r="T2176" i="6" s="1"/>
  <c r="S2146" i="6"/>
  <c r="K1954" i="1"/>
  <c r="T2146" i="6" s="1"/>
  <c r="S198" i="6"/>
  <c r="K1964" i="1"/>
  <c r="T198" i="6" s="1"/>
  <c r="S2058" i="6"/>
  <c r="K1974" i="1"/>
  <c r="T2058" i="6" s="1"/>
  <c r="S1606" i="6"/>
  <c r="K1988" i="1"/>
  <c r="T1606" i="6" s="1"/>
  <c r="S205" i="6"/>
  <c r="K1998" i="1"/>
  <c r="T205" i="6" s="1"/>
  <c r="S2171" i="6"/>
  <c r="K2003" i="1"/>
  <c r="T2171" i="6" s="1"/>
  <c r="S451" i="6"/>
  <c r="K2008" i="1"/>
  <c r="T451" i="6" s="1"/>
  <c r="S2197" i="6"/>
  <c r="K2018" i="1"/>
  <c r="T2197" i="6" s="1"/>
  <c r="S2063" i="6"/>
  <c r="K2028" i="1"/>
  <c r="T2063" i="6" s="1"/>
  <c r="S1792" i="6"/>
  <c r="K2042" i="1"/>
  <c r="T1792" i="6" s="1"/>
  <c r="S253" i="6"/>
  <c r="K2052" i="1"/>
  <c r="T253" i="6" s="1"/>
  <c r="S2310" i="6"/>
  <c r="K2057" i="1"/>
  <c r="T2310" i="6" s="1"/>
  <c r="S551" i="6"/>
  <c r="K2062" i="1"/>
  <c r="T551" i="6" s="1"/>
  <c r="S2065" i="6"/>
  <c r="K2072" i="1"/>
  <c r="T2065" i="6" s="1"/>
  <c r="S1402" i="6"/>
  <c r="K2082" i="1"/>
  <c r="T1402" i="6" s="1"/>
  <c r="S2155" i="6"/>
  <c r="K2096" i="1"/>
  <c r="T2155" i="6" s="1"/>
  <c r="S367" i="6"/>
  <c r="K2106" i="1"/>
  <c r="T367" i="6" s="1"/>
  <c r="S2277" i="6"/>
  <c r="K2111" i="1"/>
  <c r="T2277" i="6" s="1"/>
  <c r="S2247" i="6"/>
  <c r="K2116" i="1"/>
  <c r="T2247" i="6" s="1"/>
  <c r="S2068" i="6"/>
  <c r="K2126" i="1"/>
  <c r="T2068" i="6" s="1"/>
  <c r="S1662" i="6"/>
  <c r="K2136" i="1"/>
  <c r="T1662" i="6" s="1"/>
  <c r="S2292" i="6"/>
  <c r="K2150" i="1"/>
  <c r="T2292" i="6" s="1"/>
  <c r="S2147" i="6"/>
  <c r="K2160" i="1"/>
  <c r="T2147" i="6" s="1"/>
  <c r="S347" i="6"/>
  <c r="K2165" i="1"/>
  <c r="T347" i="6" s="1"/>
  <c r="S232" i="6"/>
  <c r="K2170" i="1"/>
  <c r="T232" i="6" s="1"/>
  <c r="S2260" i="6"/>
  <c r="K2180" i="1"/>
  <c r="T2260" i="6" s="1"/>
  <c r="S2207" i="6"/>
  <c r="K2190" i="1"/>
  <c r="T2207" i="6" s="1"/>
  <c r="S2055" i="6"/>
  <c r="K2204" i="1"/>
  <c r="T2055" i="6" s="1"/>
  <c r="S1943" i="6"/>
  <c r="K2214" i="1"/>
  <c r="T1943" i="6" s="1"/>
  <c r="S1648" i="6"/>
  <c r="K2219" i="1"/>
  <c r="T1648" i="6" s="1"/>
  <c r="S587" i="6"/>
  <c r="K2224" i="1"/>
  <c r="T587" i="6" s="1"/>
  <c r="S240" i="6"/>
  <c r="K2234" i="1"/>
  <c r="T240" i="6" s="1"/>
  <c r="S2175" i="6"/>
  <c r="K2244" i="1"/>
  <c r="T2175" i="6" s="1"/>
  <c r="S2271" i="6"/>
  <c r="K2258" i="1"/>
  <c r="T2271" i="6" s="1"/>
  <c r="S2206" i="6"/>
  <c r="K2268" i="1"/>
  <c r="T2206" i="6" s="1"/>
  <c r="S2194" i="6"/>
  <c r="K2273" i="1"/>
  <c r="T2194" i="6" s="1"/>
  <c r="S2118" i="6"/>
  <c r="K2278" i="1"/>
  <c r="T2118" i="6" s="1"/>
  <c r="S2107" i="6"/>
  <c r="K2288" i="1"/>
  <c r="T2107" i="6" s="1"/>
  <c r="S1842" i="6"/>
  <c r="K2298" i="1"/>
  <c r="T1842" i="6" s="1"/>
  <c r="S395" i="6"/>
  <c r="K2312" i="1"/>
  <c r="T395" i="6" s="1"/>
  <c r="S2294" i="6"/>
  <c r="K2322" i="1"/>
  <c r="T2294" i="6" s="1"/>
  <c r="S2302" i="6"/>
  <c r="K2318" i="1"/>
  <c r="T2302" i="6" s="1"/>
  <c r="S2288" i="6"/>
  <c r="K2327" i="1"/>
  <c r="T2288" i="6" s="1"/>
  <c r="S2172" i="6"/>
  <c r="K2336" i="1"/>
  <c r="T2172" i="6" s="1"/>
  <c r="S1296" i="6"/>
  <c r="K1686" i="1"/>
  <c r="T1296" i="6" s="1"/>
  <c r="S1847" i="6"/>
  <c r="K1704" i="1"/>
  <c r="T1847" i="6" s="1"/>
  <c r="S2005" i="6"/>
  <c r="K1716" i="1"/>
  <c r="T2005" i="6" s="1"/>
  <c r="S1849" i="6"/>
  <c r="K1725" i="1"/>
  <c r="T1849" i="6" s="1"/>
  <c r="S1528" i="6"/>
  <c r="K1734" i="1"/>
  <c r="T1528" i="6" s="1"/>
  <c r="S252" i="6"/>
  <c r="K1743" i="1"/>
  <c r="T252" i="6" s="1"/>
  <c r="S1993" i="6"/>
  <c r="K1752" i="1"/>
  <c r="T1993" i="6" s="1"/>
  <c r="S543" i="6"/>
  <c r="K1761" i="1"/>
  <c r="T543" i="6" s="1"/>
  <c r="S2244" i="6"/>
  <c r="K1770" i="1"/>
  <c r="T2244" i="6" s="1"/>
  <c r="S1906" i="6"/>
  <c r="K1779" i="1"/>
  <c r="T1906" i="6" s="1"/>
  <c r="S1358" i="6"/>
  <c r="K1788" i="1"/>
  <c r="T1358" i="6" s="1"/>
  <c r="K1797" i="1"/>
  <c r="T172" i="6" s="1"/>
  <c r="S172" i="6"/>
  <c r="S2013" i="6"/>
  <c r="K1806" i="1"/>
  <c r="T2013" i="6" s="1"/>
  <c r="S2279" i="6"/>
  <c r="K1815" i="1"/>
  <c r="T2279" i="6" s="1"/>
  <c r="S2003" i="6"/>
  <c r="K1824" i="1"/>
  <c r="T2003" i="6" s="1"/>
  <c r="S1903" i="6"/>
  <c r="K1833" i="1"/>
  <c r="T1903" i="6" s="1"/>
  <c r="S1206" i="6"/>
  <c r="K1842" i="1"/>
  <c r="T1206" i="6" s="1"/>
  <c r="S2061" i="6"/>
  <c r="K1851" i="1"/>
  <c r="T2061" i="6" s="1"/>
  <c r="S369" i="6"/>
  <c r="K1860" i="1"/>
  <c r="T369" i="6" s="1"/>
  <c r="S2236" i="6"/>
  <c r="K1869" i="1"/>
  <c r="T2236" i="6" s="1"/>
  <c r="S1998" i="6"/>
  <c r="K1878" i="1"/>
  <c r="T1998" i="6" s="1"/>
  <c r="S1757" i="6"/>
  <c r="K1887" i="1"/>
  <c r="T1757" i="6" s="1"/>
  <c r="S579" i="6"/>
  <c r="K1896" i="1"/>
  <c r="T579" i="6" s="1"/>
  <c r="S2072" i="6"/>
  <c r="K1905" i="1"/>
  <c r="T2072" i="6" s="1"/>
  <c r="S332" i="6"/>
  <c r="K1914" i="1"/>
  <c r="T332" i="6" s="1"/>
  <c r="S2237" i="6"/>
  <c r="K1923" i="1"/>
  <c r="T2237" i="6" s="1"/>
  <c r="S2036" i="6"/>
  <c r="K1932" i="1"/>
  <c r="T2036" i="6" s="1"/>
  <c r="S1141" i="6"/>
  <c r="K1941" i="1"/>
  <c r="T1141" i="6" s="1"/>
  <c r="S2152" i="6"/>
  <c r="K1950" i="1"/>
  <c r="T2152" i="6" s="1"/>
  <c r="S548" i="6"/>
  <c r="K1959" i="1"/>
  <c r="T548" i="6" s="1"/>
  <c r="S2246" i="6"/>
  <c r="K1968" i="1"/>
  <c r="T2246" i="6" s="1"/>
  <c r="S2042" i="6"/>
  <c r="K1977" i="1"/>
  <c r="T2042" i="6" s="1"/>
  <c r="S1737" i="6"/>
  <c r="K1986" i="1"/>
  <c r="T1737" i="6" s="1"/>
  <c r="S428" i="6"/>
  <c r="K1995" i="1"/>
  <c r="T428" i="6" s="1"/>
  <c r="S2170" i="6"/>
  <c r="K2004" i="1"/>
  <c r="T2170" i="6" s="1"/>
  <c r="S2252" i="6"/>
  <c r="K2013" i="1"/>
  <c r="T2252" i="6" s="1"/>
  <c r="S2122" i="6"/>
  <c r="K2022" i="1"/>
  <c r="T2122" i="6" s="1"/>
  <c r="S2047" i="6"/>
  <c r="K2031" i="1"/>
  <c r="T2047" i="6" s="1"/>
  <c r="S1868" i="6"/>
  <c r="K2040" i="1"/>
  <c r="T1868" i="6" s="1"/>
  <c r="S400" i="6"/>
  <c r="K2049" i="1"/>
  <c r="T400" i="6" s="1"/>
  <c r="S2141" i="6"/>
  <c r="K2058" i="1"/>
  <c r="T2141" i="6" s="1"/>
  <c r="S2224" i="6"/>
  <c r="K2067" i="1"/>
  <c r="T2224" i="6" s="1"/>
  <c r="S1991" i="6"/>
  <c r="K2076" i="1"/>
  <c r="T1991" i="6" s="1"/>
  <c r="S1258" i="6"/>
  <c r="K2085" i="1"/>
  <c r="T1258" i="6" s="1"/>
  <c r="S2158" i="6"/>
  <c r="K2094" i="1"/>
  <c r="T2158" i="6" s="1"/>
  <c r="S1018" i="6"/>
  <c r="K2103" i="1"/>
  <c r="T1018" i="6" s="1"/>
  <c r="S2269" i="6"/>
  <c r="K2112" i="1"/>
  <c r="T2269" i="6" s="1"/>
  <c r="S2101" i="6"/>
  <c r="K2121" i="1"/>
  <c r="T2101" i="6" s="1"/>
  <c r="S2016" i="6"/>
  <c r="K2130" i="1"/>
  <c r="T2016" i="6" s="1"/>
  <c r="S607" i="6"/>
  <c r="K2139" i="1"/>
  <c r="T607" i="6" s="1"/>
  <c r="S2299" i="6"/>
  <c r="K2148" i="1"/>
  <c r="T2299" i="6" s="1"/>
  <c r="S2154" i="6"/>
  <c r="K2157" i="1"/>
  <c r="T2154" i="6" s="1"/>
  <c r="S284" i="6"/>
  <c r="K2166" i="1"/>
  <c r="T284" i="6" s="1"/>
  <c r="S2266" i="6"/>
  <c r="K2175" i="1"/>
  <c r="T2266" i="6" s="1"/>
  <c r="S2230" i="6"/>
  <c r="K2184" i="1"/>
  <c r="T2230" i="6" s="1"/>
  <c r="S2201" i="6"/>
  <c r="K2193" i="1"/>
  <c r="T2201" i="6" s="1"/>
  <c r="S2095" i="6"/>
  <c r="K2202" i="1"/>
  <c r="T2095" i="6" s="1"/>
  <c r="S1987" i="6"/>
  <c r="K2211" i="1"/>
  <c r="T1987" i="6" s="1"/>
  <c r="S1541" i="6"/>
  <c r="K2220" i="1"/>
  <c r="T1541" i="6" s="1"/>
  <c r="S447" i="6"/>
  <c r="K2229" i="1"/>
  <c r="T447" i="6" s="1"/>
  <c r="S2182" i="6"/>
  <c r="K2238" i="1"/>
  <c r="T2182" i="6" s="1"/>
  <c r="S2166" i="6"/>
  <c r="K2247" i="1"/>
  <c r="T2166" i="6" s="1"/>
  <c r="S2282" i="6"/>
  <c r="K2256" i="1"/>
  <c r="T2282" i="6" s="1"/>
  <c r="S2211" i="6"/>
  <c r="K2265" i="1"/>
  <c r="T2211" i="6" s="1"/>
  <c r="S2193" i="6"/>
  <c r="K2274" i="1"/>
  <c r="T2193" i="6" s="1"/>
  <c r="S2113" i="6"/>
  <c r="K2283" i="1"/>
  <c r="T2113" i="6" s="1"/>
  <c r="S2044" i="6"/>
  <c r="K2292" i="1"/>
  <c r="T2044" i="6" s="1"/>
  <c r="S1723" i="6"/>
  <c r="K2301" i="1"/>
  <c r="T1723" i="6" s="1"/>
  <c r="S576" i="6"/>
  <c r="K2310" i="1"/>
  <c r="T576" i="6" s="1"/>
  <c r="K2314" i="1"/>
  <c r="T305" i="6" s="1"/>
  <c r="S2298" i="6"/>
  <c r="K2319" i="1"/>
  <c r="T2298" i="6" s="1"/>
  <c r="K2323" i="1"/>
  <c r="T2293" i="6" s="1"/>
  <c r="S2191" i="6"/>
  <c r="K2328" i="1"/>
  <c r="T2191" i="6" s="1"/>
  <c r="K2332" i="1"/>
  <c r="T2187" i="6" s="1"/>
  <c r="S2164" i="6"/>
  <c r="K2337" i="1"/>
  <c r="T2164" i="6" s="1"/>
  <c r="K2341" i="1"/>
  <c r="T825" i="6" s="1"/>
  <c r="S1917" i="6"/>
  <c r="K2297" i="1"/>
  <c r="T1917" i="6" s="1"/>
  <c r="S1445" i="6"/>
  <c r="K2306" i="1"/>
  <c r="T1445" i="6" s="1"/>
  <c r="S200" i="6"/>
  <c r="K2315" i="1"/>
  <c r="T200" i="6" s="1"/>
  <c r="S2186" i="6"/>
  <c r="K2333" i="1"/>
  <c r="T2186" i="6" s="1"/>
  <c r="S820" i="6"/>
  <c r="K2342" i="1"/>
  <c r="T820" i="6" s="1"/>
  <c r="S138" i="6"/>
  <c r="K2316" i="1"/>
  <c r="T138" i="6" s="1"/>
  <c r="S2291" i="6"/>
  <c r="K2325" i="1"/>
  <c r="T2291" i="6" s="1"/>
  <c r="S2185" i="6"/>
  <c r="K2334" i="1"/>
  <c r="T2185" i="6" s="1"/>
  <c r="S743" i="6"/>
  <c r="K2343" i="1"/>
  <c r="T743" i="6" s="1"/>
  <c r="S2295" i="6"/>
  <c r="K2321" i="1"/>
  <c r="T2295" i="6" s="1"/>
  <c r="S2189" i="6"/>
  <c r="K2330" i="1"/>
  <c r="T2189" i="6" s="1"/>
  <c r="S996" i="6"/>
  <c r="K2339" i="1"/>
  <c r="T996" i="6" s="1"/>
  <c r="S2188" i="6"/>
  <c r="K2331" i="1"/>
  <c r="T2188" i="6" s="1"/>
  <c r="S964" i="6"/>
  <c r="K2340" i="1"/>
  <c r="T964" i="6" s="1"/>
  <c r="T339" i="6" l="1"/>
  <c r="O30" i="1"/>
  <c r="O14" i="1"/>
  <c r="T320" i="6"/>
  <c r="O15" i="1"/>
</calcChain>
</file>

<file path=xl/sharedStrings.xml><?xml version="1.0" encoding="utf-8"?>
<sst xmlns="http://schemas.openxmlformats.org/spreadsheetml/2006/main" count="35320" uniqueCount="6129">
  <si>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</si>
  <si>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</si>
  <si>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</si>
  <si>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</si>
  <si>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</si>
  <si>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</si>
  <si>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</si>
  <si>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</si>
  <si>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</si>
  <si>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</si>
  <si>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</si>
  <si>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</si>
  <si>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</si>
  <si>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</si>
  <si>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</si>
  <si>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</si>
  <si>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</si>
  <si>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</si>
  <si>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</si>
  <si>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</si>
  <si>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</si>
  <si>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</si>
  <si>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</si>
  <si>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</si>
  <si>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</si>
  <si>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</si>
  <si>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</si>
  <si>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</si>
  <si>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</si>
  <si>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</si>
  <si>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</si>
  <si>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</si>
  <si>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</si>
  <si>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</si>
  <si>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</si>
  <si>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</si>
  <si>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</si>
  <si>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</si>
  <si>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</si>
  <si>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</si>
  <si>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</si>
  <si>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</si>
  <si>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</si>
  <si>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</si>
  <si>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</si>
  <si>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</si>
  <si>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</si>
  <si>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</si>
  <si>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</si>
  <si>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</si>
  <si>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</si>
  <si>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</si>
  <si>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</si>
  <si>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</si>
  <si>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</si>
  <si>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</si>
  <si>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</si>
  <si>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</si>
  <si>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</si>
  <si>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</si>
  <si>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</si>
  <si>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</si>
  <si>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</si>
  <si>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</si>
  <si>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</si>
  <si>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</si>
  <si>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</si>
  <si>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</si>
  <si>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</si>
  <si>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</si>
  <si>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</si>
  <si>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</si>
  <si>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</si>
  <si>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</si>
  <si>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</si>
  <si>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</si>
  <si>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</si>
  <si>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</si>
  <si>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</si>
  <si>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</si>
  <si>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</si>
  <si>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</si>
  <si>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</si>
  <si>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</si>
  <si>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</si>
  <si>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</si>
  <si>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</si>
  <si>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</si>
  <si>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</si>
  <si>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</si>
  <si>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</si>
  <si>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</si>
  <si>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</si>
  <si>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</si>
  <si>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</si>
  <si>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</si>
  <si>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</si>
  <si>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</si>
  <si>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</si>
  <si>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</si>
  <si>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</si>
  <si>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</si>
  <si>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</si>
  <si>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</si>
  <si>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</si>
  <si>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</si>
  <si>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</si>
  <si>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</si>
  <si>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</si>
  <si>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</si>
  <si>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</si>
  <si>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</si>
  <si>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</si>
  <si>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</si>
  <si>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</si>
  <si>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</si>
  <si>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</si>
  <si>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</si>
  <si>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</si>
  <si>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</si>
  <si>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</si>
  <si>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</si>
  <si>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</si>
  <si>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</si>
  <si>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</si>
  <si>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</si>
  <si>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</si>
  <si>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</si>
  <si>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</si>
  <si>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</si>
  <si>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</si>
  <si>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</si>
  <si>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</si>
  <si>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</si>
  <si>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</si>
  <si>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</si>
  <si>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</si>
  <si>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</si>
  <si>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</si>
  <si>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</si>
  <si>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</si>
  <si>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</si>
  <si>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</si>
  <si>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</si>
  <si>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</si>
  <si>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</si>
  <si>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</si>
  <si>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</si>
  <si>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</si>
  <si>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</si>
  <si>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</si>
  <si>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</si>
  <si>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</si>
  <si>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</si>
  <si>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</si>
  <si>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</si>
  <si>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</si>
  <si>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</si>
  <si>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</si>
  <si>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</si>
  <si>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</si>
  <si>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</si>
  <si>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</si>
  <si>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</si>
  <si>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</si>
  <si>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</si>
  <si>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</si>
  <si>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</si>
  <si>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</si>
  <si>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</si>
  <si>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</si>
  <si>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</si>
  <si>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</si>
  <si>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</si>
  <si>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</si>
  <si>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</si>
  <si>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</si>
  <si>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</si>
  <si>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</si>
  <si>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</si>
  <si>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</si>
  <si>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</si>
  <si>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</si>
  <si>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</si>
  <si>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</si>
  <si>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</si>
  <si>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</si>
  <si>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</si>
  <si>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</si>
  <si>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</si>
  <si>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</si>
  <si>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</si>
  <si>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</si>
  <si>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</si>
  <si>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</si>
  <si>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</si>
  <si>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</si>
  <si>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</si>
  <si>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</si>
  <si>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</si>
  <si>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</si>
  <si>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</si>
  <si>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</si>
  <si>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</si>
  <si>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</si>
  <si>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</si>
  <si>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</si>
  <si>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</si>
  <si>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</si>
  <si>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</si>
  <si>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</si>
  <si>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</si>
  <si>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</si>
  <si>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</si>
  <si>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</si>
  <si>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</si>
  <si>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</si>
  <si>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</si>
  <si>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</si>
  <si>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</si>
  <si>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</si>
  <si>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</si>
  <si>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</si>
  <si>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</si>
  <si>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</si>
  <si>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</si>
  <si>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</si>
  <si>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</si>
  <si>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</si>
  <si>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</si>
  <si>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</si>
  <si>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</si>
  <si>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</si>
  <si>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</si>
  <si>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</si>
  <si>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</si>
  <si>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</si>
  <si>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</si>
  <si>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</si>
  <si>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</si>
  <si>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</si>
  <si>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</si>
  <si>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</si>
  <si>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</si>
  <si>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</si>
  <si>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</si>
  <si>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</si>
  <si>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</si>
  <si>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</si>
  <si>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</si>
  <si>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</si>
  <si>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</si>
  <si>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</si>
  <si>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</si>
  <si>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</si>
  <si>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</si>
  <si>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</si>
  <si>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</si>
  <si>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</si>
  <si>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</si>
  <si>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</si>
  <si>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</si>
  <si>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</si>
  <si>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</si>
  <si>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</si>
  <si>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</si>
  <si>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</si>
  <si>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</si>
  <si>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</si>
  <si>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</si>
  <si>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</si>
  <si>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</si>
  <si>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</si>
  <si>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</si>
  <si>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</si>
  <si>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</si>
  <si>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</si>
  <si>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</si>
  <si>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</si>
  <si>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</si>
  <si>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</si>
  <si>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</si>
  <si>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</si>
  <si>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</si>
  <si>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</si>
  <si>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</si>
  <si>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</si>
  <si>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</si>
  <si>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</si>
  <si>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</si>
  <si>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</si>
  <si>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</si>
  <si>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</si>
  <si>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</si>
  <si>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</si>
  <si>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</si>
  <si>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</si>
  <si>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</si>
  <si>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</si>
  <si>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</si>
  <si>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</si>
  <si>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</si>
  <si>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</si>
  <si>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</si>
  <si>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</si>
  <si>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</si>
  <si>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</si>
  <si>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</si>
  <si>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</si>
  <si>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</si>
  <si>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</si>
  <si>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</si>
  <si>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</si>
  <si>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</si>
  <si>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</si>
  <si>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</si>
  <si>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</si>
  <si>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</si>
  <si>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</si>
  <si>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</si>
  <si>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</si>
  <si>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</si>
  <si>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</si>
  <si>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</si>
  <si>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</si>
  <si>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</si>
  <si>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</si>
  <si>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</si>
  <si>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</si>
  <si>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</si>
  <si>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</si>
  <si>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</si>
  <si>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</si>
  <si>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</si>
  <si>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</si>
  <si>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</si>
  <si>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</si>
  <si>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</si>
  <si>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</si>
  <si>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</si>
  <si>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</si>
  <si>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</si>
  <si>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</si>
  <si>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</si>
  <si>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</si>
  <si>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</si>
  <si>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</si>
  <si>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</si>
  <si>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</si>
  <si>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</si>
  <si>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</si>
  <si>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</si>
  <si>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</si>
  <si>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</si>
  <si>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</si>
  <si>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</si>
  <si>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</si>
  <si>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</si>
  <si>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</si>
  <si>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</si>
  <si>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</si>
  <si>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</si>
  <si>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</si>
  <si>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</si>
  <si>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</si>
  <si>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</si>
  <si>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</si>
  <si>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</si>
  <si>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</si>
  <si>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</si>
  <si>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</si>
  <si>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</si>
  <si>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</si>
  <si>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</si>
  <si>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</si>
  <si>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</si>
  <si>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</si>
  <si>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</si>
  <si>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</si>
  <si>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</si>
  <si>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</si>
  <si>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</si>
  <si>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</si>
  <si>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</si>
  <si>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</si>
  <si>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</si>
  <si>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</si>
  <si>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</si>
  <si>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</si>
  <si>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</si>
  <si>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</si>
  <si>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</si>
  <si>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</si>
  <si>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</si>
  <si>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</si>
  <si>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</si>
  <si>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</si>
  <si>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</si>
  <si>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</si>
  <si>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</si>
  <si>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</si>
  <si>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</si>
  <si>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</si>
  <si>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</si>
  <si>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</si>
  <si>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</si>
  <si>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</si>
  <si>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</si>
  <si>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</si>
  <si>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</si>
  <si>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</si>
  <si>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</si>
  <si>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</si>
  <si>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</si>
  <si>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</si>
  <si>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</si>
  <si>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</si>
  <si>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</si>
  <si>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</si>
  <si>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</si>
  <si>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</si>
  <si>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</si>
  <si>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</si>
  <si>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</si>
  <si>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</si>
  <si>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</si>
  <si>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</si>
  <si>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</si>
  <si>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</si>
  <si>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</si>
  <si>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</si>
  <si>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</si>
  <si>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</si>
  <si>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</si>
  <si>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</si>
  <si>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</si>
  <si>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</si>
  <si>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</si>
  <si>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</si>
  <si>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</si>
  <si>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</si>
  <si>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</si>
  <si>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</si>
  <si>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</si>
  <si>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</si>
  <si>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</si>
  <si>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</si>
  <si>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</si>
  <si>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</si>
  <si>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</si>
  <si>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</si>
  <si>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</si>
  <si>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</si>
  <si>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</si>
  <si>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</si>
  <si>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</si>
  <si>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</si>
  <si>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</si>
  <si>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</si>
  <si>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</si>
  <si>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</si>
  <si>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</si>
  <si>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</si>
  <si>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</si>
  <si>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</si>
  <si>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</si>
  <si>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</si>
  <si>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</si>
  <si>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</si>
  <si>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</si>
  <si>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</si>
  <si>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</si>
  <si>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</si>
  <si>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</si>
  <si>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</si>
  <si>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</si>
  <si>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</si>
  <si>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</si>
  <si>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</si>
  <si>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</si>
  <si>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</si>
  <si>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</si>
  <si>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</si>
  <si>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</si>
  <si>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</si>
  <si>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</si>
  <si>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</si>
  <si>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</si>
  <si>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</si>
  <si>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</si>
  <si>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</si>
  <si>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</si>
  <si>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</si>
  <si>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</si>
  <si>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</si>
  <si>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</si>
  <si>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</si>
  <si>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</si>
  <si>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</si>
  <si>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</si>
  <si>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</si>
  <si>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</si>
  <si>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</si>
  <si>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</si>
  <si>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</si>
  <si>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</si>
  <si>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</si>
  <si>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</si>
  <si>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</si>
  <si>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</si>
  <si>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</si>
  <si>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</si>
  <si>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</si>
  <si>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</si>
  <si>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</si>
  <si>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</si>
  <si>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</si>
  <si>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</si>
  <si>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</si>
  <si>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</si>
  <si>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</si>
  <si>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</si>
  <si>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</si>
  <si>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</si>
  <si>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</si>
  <si>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</si>
  <si>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</si>
  <si>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</si>
  <si>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</si>
  <si>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</si>
  <si>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</si>
  <si>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</si>
  <si>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</si>
  <si>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</si>
  <si>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</si>
  <si>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</si>
  <si>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</si>
  <si>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</si>
  <si>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</si>
  <si>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</si>
  <si>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</si>
  <si>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</si>
  <si>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</si>
  <si>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</si>
  <si>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</si>
  <si>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</si>
  <si>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</si>
  <si>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</si>
  <si>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</si>
  <si>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</si>
  <si>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</si>
  <si>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</si>
  <si>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</si>
  <si>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</si>
  <si>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</si>
  <si>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</si>
  <si>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</si>
  <si>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</si>
  <si>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</si>
  <si>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</si>
  <si>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</si>
  <si>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</si>
  <si>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</si>
  <si>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</si>
  <si>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</si>
  <si>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</si>
  <si>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</si>
  <si>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</si>
  <si>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</si>
  <si>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</si>
  <si>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</si>
  <si>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</si>
  <si>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</si>
  <si>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</si>
  <si>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</si>
  <si>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</si>
  <si>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</si>
  <si>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</si>
  <si>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</si>
  <si>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</si>
  <si>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</si>
  <si>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</si>
  <si>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</si>
  <si>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</si>
  <si>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</si>
  <si>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</si>
  <si>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</si>
  <si>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</si>
  <si>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</si>
  <si>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</si>
  <si>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</si>
  <si>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</si>
  <si>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</si>
  <si>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</si>
  <si>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</si>
  <si>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</si>
  <si>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</si>
  <si>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</si>
  <si>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</si>
  <si>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</si>
  <si>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</si>
  <si>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</si>
  <si>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</si>
  <si>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</si>
  <si>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</si>
  <si>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</si>
  <si>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</si>
  <si>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</si>
  <si>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</si>
  <si>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</si>
  <si>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</si>
  <si>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</si>
  <si>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</si>
  <si>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</si>
  <si>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</si>
  <si>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</si>
  <si>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</si>
  <si>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</si>
  <si>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</si>
  <si>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</si>
  <si>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</si>
  <si>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</si>
  <si>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</si>
  <si>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</si>
  <si>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</si>
  <si>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</si>
  <si>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</si>
  <si>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</si>
  <si>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</si>
  <si>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</si>
  <si>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</si>
  <si>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</si>
  <si>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</si>
  <si>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</si>
  <si>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</si>
  <si>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</si>
  <si>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</si>
  <si>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</si>
  <si>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</si>
  <si>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</si>
  <si>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</si>
  <si>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</si>
  <si>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</si>
  <si>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</si>
  <si>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</si>
  <si>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</si>
  <si>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</si>
  <si>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</si>
  <si>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</si>
  <si>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</si>
  <si>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</si>
  <si>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</si>
  <si>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</si>
  <si>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</si>
  <si>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</si>
  <si>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</si>
  <si>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</si>
  <si>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</si>
  <si>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</si>
  <si>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</si>
  <si>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</si>
  <si>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</si>
  <si>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</si>
  <si>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</si>
  <si>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</si>
  <si>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</si>
  <si>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</si>
  <si>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</si>
  <si>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</si>
  <si>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</si>
  <si>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</si>
  <si>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</si>
  <si>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</si>
  <si>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</si>
  <si>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</si>
  <si>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</si>
  <si>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</si>
  <si>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</si>
  <si>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</si>
  <si>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</si>
  <si>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</si>
  <si>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</si>
  <si>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</si>
  <si>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</si>
  <si>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</si>
  <si>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</si>
  <si>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</si>
  <si>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</si>
  <si>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</si>
  <si>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</si>
  <si>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</si>
  <si>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</si>
  <si>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</si>
  <si>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</si>
  <si>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</si>
  <si>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</si>
  <si>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</si>
  <si>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</si>
  <si>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</si>
  <si>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</si>
  <si>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</si>
  <si>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</si>
  <si>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</si>
  <si>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</si>
  <si>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</si>
  <si>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</si>
  <si>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</si>
  <si>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</si>
  <si>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</si>
  <si>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</si>
  <si>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</si>
  <si>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</si>
  <si>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</si>
  <si>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</si>
  <si>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</si>
  <si>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</si>
  <si>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</si>
  <si>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</si>
  <si>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</si>
  <si>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</si>
  <si>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</si>
  <si>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</si>
  <si>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</si>
  <si>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</si>
  <si>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</si>
  <si>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</si>
  <si>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</si>
  <si>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</si>
  <si>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</si>
  <si>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</si>
  <si>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</si>
  <si>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</si>
  <si>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</si>
  <si>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</si>
  <si>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</si>
  <si>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</si>
  <si>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</si>
  <si>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</si>
  <si>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</si>
  <si>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</si>
  <si>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</si>
  <si>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</si>
  <si>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</si>
  <si>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</si>
  <si>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</si>
  <si>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</si>
  <si>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</si>
  <si>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</si>
  <si>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</si>
  <si>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</si>
  <si>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</si>
  <si>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</si>
  <si>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</si>
  <si>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</si>
  <si>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</si>
  <si>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</si>
  <si>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</si>
  <si>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</si>
  <si>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</si>
  <si>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</si>
  <si>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</si>
  <si>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</si>
  <si>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</si>
  <si>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</si>
  <si>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</si>
  <si>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</si>
  <si>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</si>
  <si>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</si>
  <si>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</si>
  <si>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</si>
  <si>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</si>
  <si>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</si>
  <si>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</si>
  <si>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</si>
  <si>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</si>
  <si>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</si>
  <si>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</si>
  <si>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</si>
  <si>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</si>
  <si>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</si>
  <si>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</si>
  <si>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</si>
  <si>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</si>
  <si>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</si>
  <si>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</si>
  <si>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</si>
  <si>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</si>
  <si>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</si>
  <si>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</si>
  <si>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</si>
  <si>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</si>
  <si>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</si>
  <si>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</si>
  <si>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</si>
  <si>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</si>
  <si>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</si>
  <si>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</si>
  <si>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</si>
  <si>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</si>
  <si>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</si>
  <si>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</si>
  <si>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</si>
  <si>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</si>
  <si>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</si>
  <si>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</si>
  <si>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</si>
  <si>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</si>
  <si>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</si>
  <si>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</si>
  <si>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</si>
  <si>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</si>
  <si>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</si>
  <si>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</si>
  <si>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</si>
  <si>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</si>
  <si>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</si>
  <si>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</si>
  <si>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</si>
  <si>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</si>
  <si>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</si>
  <si>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</si>
  <si>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</si>
  <si>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</si>
  <si>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</si>
  <si>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</si>
  <si>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</si>
  <si>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</si>
  <si>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</si>
  <si>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</si>
  <si>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</si>
  <si>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</si>
  <si>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</si>
  <si>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</si>
  <si>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</si>
  <si>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</si>
  <si>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</si>
  <si>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</si>
  <si>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</si>
  <si>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</si>
  <si>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</si>
  <si>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</si>
  <si>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</si>
  <si>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</si>
  <si>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</si>
  <si>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</si>
  <si>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</si>
  <si>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</si>
  <si>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</si>
  <si>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</si>
  <si>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</si>
  <si>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</si>
  <si>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</si>
  <si>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</si>
  <si>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</si>
  <si>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</si>
  <si>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</si>
  <si>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</si>
  <si>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</si>
  <si>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</si>
  <si>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</si>
  <si>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</si>
  <si>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</si>
  <si>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</si>
  <si>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</si>
  <si>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</si>
  <si>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</si>
  <si>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</si>
  <si>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</si>
  <si>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</si>
  <si>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</si>
  <si>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</si>
  <si>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</si>
  <si>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</si>
  <si>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</si>
  <si>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</si>
  <si>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</si>
  <si>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</si>
  <si>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</si>
  <si>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</si>
  <si>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</si>
  <si>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</si>
  <si>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</si>
  <si>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</si>
  <si>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</si>
  <si>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</si>
  <si>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</si>
  <si>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</si>
  <si>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</si>
  <si>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</si>
  <si>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</si>
  <si>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</si>
  <si>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</si>
  <si>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</si>
  <si>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</si>
  <si>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</si>
  <si>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</si>
  <si>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</si>
  <si>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</si>
  <si>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</si>
  <si>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</si>
  <si>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</si>
  <si>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</si>
  <si>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</si>
  <si>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</si>
  <si>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</si>
  <si>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</si>
  <si>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</si>
  <si>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</si>
  <si>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</si>
  <si>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</si>
  <si>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</si>
  <si>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</si>
  <si>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</si>
  <si>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</si>
  <si>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</si>
  <si>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</si>
  <si>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</si>
  <si>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</si>
  <si>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</si>
  <si>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</si>
  <si>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</si>
  <si>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</si>
  <si>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</si>
  <si>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</si>
  <si>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</si>
  <si>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</si>
  <si>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</si>
  <si>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</si>
  <si>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</si>
  <si>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</si>
  <si>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</si>
  <si>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</si>
  <si>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</si>
  <si>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</si>
  <si>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</si>
  <si>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</si>
  <si>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</si>
  <si>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</si>
  <si>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</si>
  <si>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</si>
  <si>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</si>
  <si>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</si>
  <si>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</si>
  <si>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</si>
  <si>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</si>
  <si>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</si>
  <si>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</si>
  <si>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</si>
  <si>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</si>
  <si>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</si>
  <si>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</si>
  <si>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</si>
  <si>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</si>
  <si>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</si>
  <si>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</si>
  <si>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</si>
  <si>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</si>
  <si>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</si>
  <si>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</si>
  <si>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</si>
  <si>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</si>
  <si>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</si>
  <si>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</si>
  <si>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</si>
  <si>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</si>
  <si>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</si>
  <si>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</si>
  <si>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</si>
  <si>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</si>
  <si>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</si>
  <si>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</si>
  <si>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</si>
  <si>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</si>
  <si>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</si>
  <si>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</si>
  <si>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</si>
  <si>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</si>
  <si>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</si>
  <si>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</si>
  <si>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</si>
  <si>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</si>
  <si>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</si>
  <si>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</si>
  <si>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</si>
  <si>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</si>
  <si>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</si>
  <si>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</si>
  <si>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</si>
  <si>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</si>
  <si>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</si>
  <si>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</si>
  <si>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</si>
  <si>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</si>
  <si>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</si>
  <si>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</si>
  <si>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</si>
  <si>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</si>
  <si>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</si>
  <si>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</si>
  <si>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</si>
  <si>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</si>
  <si>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</si>
  <si>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</si>
  <si>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</si>
  <si>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</si>
  <si>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</si>
  <si>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</si>
  <si>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</si>
  <si>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</si>
  <si>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</si>
  <si>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</si>
  <si>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</si>
  <si>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</si>
  <si>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</si>
  <si>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</si>
  <si>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</si>
  <si>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</si>
  <si>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</si>
  <si>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</si>
  <si>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</si>
  <si>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</si>
  <si>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</si>
  <si>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</si>
  <si>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</si>
  <si>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</si>
  <si>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</si>
  <si>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</si>
  <si>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</si>
  <si>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</si>
  <si>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</si>
  <si>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</si>
  <si>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</si>
  <si>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</si>
  <si>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</si>
  <si>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</si>
  <si>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</si>
  <si>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</si>
  <si>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</si>
  <si>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</si>
  <si>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</si>
  <si>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</si>
  <si>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</si>
  <si>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</si>
  <si>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</si>
  <si>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</si>
  <si>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</si>
  <si>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</si>
  <si>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</si>
  <si>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</si>
  <si>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</si>
  <si>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</si>
  <si>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</si>
  <si>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</si>
  <si>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</si>
  <si>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</si>
  <si>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</si>
  <si>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</si>
  <si>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</si>
  <si>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</si>
  <si>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</si>
  <si>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</si>
  <si>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</si>
  <si>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</si>
  <si>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</si>
  <si>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</si>
  <si>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</si>
  <si>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</si>
  <si>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</si>
  <si>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</si>
  <si>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</si>
  <si>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</si>
  <si>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</si>
  <si>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</si>
  <si>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</si>
  <si>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</si>
  <si>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</si>
  <si>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</si>
  <si>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</si>
  <si>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</si>
  <si>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</si>
  <si>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</si>
  <si>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</si>
  <si>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</si>
  <si>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</si>
  <si>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</si>
  <si>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</si>
  <si>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</si>
  <si>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</si>
  <si>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</si>
  <si>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</si>
  <si>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</si>
  <si>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</si>
  <si>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</si>
  <si>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</si>
  <si>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</si>
  <si>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</si>
  <si>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</si>
  <si>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</si>
  <si>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</si>
  <si>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</si>
  <si>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</si>
  <si>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</si>
  <si>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</si>
  <si>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</si>
  <si>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</si>
  <si>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</si>
  <si>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</si>
  <si>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</si>
  <si>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</si>
  <si>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</si>
  <si>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</si>
  <si>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</si>
  <si>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</si>
  <si>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</si>
  <si>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</si>
  <si>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</si>
  <si>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</si>
  <si>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</si>
  <si>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</si>
  <si>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</si>
  <si>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</si>
  <si>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</si>
  <si>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</si>
  <si>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</si>
  <si>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</si>
  <si>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</si>
  <si>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</si>
  <si>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</si>
  <si>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</si>
  <si>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</si>
  <si>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</si>
  <si>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</si>
  <si>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</si>
  <si>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</si>
  <si>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</si>
  <si>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</si>
  <si>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</si>
  <si>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</si>
  <si>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</si>
  <si>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</si>
  <si>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</si>
  <si>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</si>
  <si>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</si>
  <si>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</si>
  <si>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</si>
  <si>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</si>
  <si>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</si>
  <si>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</si>
  <si>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</si>
  <si>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</si>
  <si>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</si>
  <si>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</si>
  <si>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</si>
  <si>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</si>
  <si>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</si>
  <si>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</si>
  <si>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</si>
  <si>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</si>
  <si>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</si>
  <si>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</si>
  <si>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</si>
  <si>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</si>
  <si>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</si>
  <si>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</si>
  <si>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</si>
  <si>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</si>
  <si>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</si>
  <si>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</si>
  <si>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</si>
  <si>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</si>
  <si>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</si>
  <si>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</si>
  <si>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</si>
  <si>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</si>
  <si>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</si>
  <si>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</si>
  <si>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</si>
  <si>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</si>
  <si>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</si>
  <si>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</si>
  <si>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</si>
  <si>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</si>
  <si>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</si>
  <si>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</si>
  <si>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</si>
  <si>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</si>
  <si>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</si>
  <si>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</si>
  <si>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</si>
  <si>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</si>
  <si>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</si>
  <si>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</si>
  <si>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</si>
  <si>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</si>
  <si>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</si>
  <si>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</si>
  <si>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</si>
  <si>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</si>
  <si>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</si>
  <si>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</si>
  <si>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</si>
  <si>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</si>
  <si>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</si>
  <si>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</si>
  <si>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</si>
  <si>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</si>
  <si>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</si>
  <si>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</si>
  <si>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</si>
  <si>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</si>
  <si>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</si>
  <si>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</si>
  <si>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</si>
  <si>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</si>
  <si>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</si>
  <si>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</si>
  <si>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</si>
  <si>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</si>
  <si>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</si>
  <si>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</si>
  <si>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</si>
  <si>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</si>
  <si>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</si>
  <si>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</si>
  <si>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</si>
  <si>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</si>
  <si>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</si>
  <si>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</si>
  <si>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</si>
  <si>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</si>
  <si>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</si>
  <si>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</si>
  <si>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</si>
  <si>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</si>
  <si>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</si>
  <si>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</si>
  <si>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</si>
  <si>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</si>
  <si>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</si>
  <si>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</si>
  <si>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</si>
  <si>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</si>
  <si>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</si>
  <si>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</si>
  <si>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</si>
  <si>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</si>
  <si>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</si>
  <si>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</si>
  <si>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</si>
  <si>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</si>
  <si>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</si>
  <si>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</si>
  <si>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</si>
  <si>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</si>
  <si>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</si>
  <si>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</si>
  <si>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</si>
  <si>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</si>
  <si>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</si>
  <si>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</si>
  <si>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</si>
  <si>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</si>
  <si>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</si>
  <si>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</si>
  <si>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</si>
  <si>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</si>
  <si>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</si>
  <si>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</si>
  <si>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</si>
  <si>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</si>
  <si>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</si>
  <si>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</si>
  <si>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</si>
  <si>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</si>
  <si>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</si>
  <si>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</si>
  <si>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</si>
  <si>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</si>
  <si>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</si>
  <si>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</si>
  <si>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</si>
  <si>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</si>
  <si>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</si>
  <si>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</si>
  <si>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</si>
  <si>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</si>
  <si>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</si>
  <si>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</si>
  <si>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</si>
  <si>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</si>
  <si>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</si>
  <si>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</si>
  <si>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</si>
  <si>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</si>
  <si>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</si>
  <si>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</si>
  <si>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</si>
  <si>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</si>
  <si>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</si>
  <si>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</si>
  <si>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</si>
  <si>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</si>
  <si>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</si>
  <si>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</si>
  <si>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</si>
  <si>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</si>
  <si>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</si>
  <si>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</si>
  <si>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</si>
  <si>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</si>
  <si>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</si>
  <si>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</si>
  <si>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</si>
  <si>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</si>
  <si>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</si>
  <si>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</si>
  <si>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</si>
  <si>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</si>
  <si>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</si>
  <si>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</si>
  <si>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</si>
  <si>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</si>
  <si>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</si>
  <si>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</si>
  <si>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</si>
  <si>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</si>
  <si>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</si>
  <si>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</si>
  <si>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</si>
  <si>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</si>
  <si>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</si>
  <si>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</si>
  <si>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</si>
  <si>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</si>
  <si>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</si>
  <si>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</si>
  <si>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</si>
  <si>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</si>
  <si>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</si>
  <si>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</si>
  <si>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</si>
  <si>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</si>
  <si>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</si>
  <si>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</si>
  <si>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</si>
  <si>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</si>
  <si>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</si>
  <si>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</si>
  <si>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</si>
  <si>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</si>
  <si>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</si>
  <si>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</si>
  <si>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</si>
  <si>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</si>
  <si>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</si>
  <si>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</si>
  <si>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</si>
  <si>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</si>
  <si>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</si>
  <si>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</si>
  <si>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</si>
  <si>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</si>
  <si>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</si>
  <si>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</si>
  <si>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</si>
  <si>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</si>
  <si>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</si>
  <si>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</si>
  <si>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</si>
  <si>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</si>
  <si>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</si>
  <si>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</si>
  <si>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</si>
  <si>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</si>
  <si>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</si>
  <si>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</si>
  <si>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</si>
  <si>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</si>
  <si>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</si>
  <si>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</si>
  <si>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</si>
  <si>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</si>
  <si>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</si>
  <si>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</si>
  <si>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</si>
  <si>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</si>
  <si>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</si>
  <si>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</si>
  <si>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</si>
  <si>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</si>
  <si>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</si>
  <si>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</si>
  <si>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</si>
  <si>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</si>
  <si>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</si>
  <si>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</si>
  <si>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</si>
  <si>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</si>
  <si>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</si>
  <si>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</si>
  <si>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</si>
  <si>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</si>
  <si>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</si>
  <si>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</si>
  <si>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</si>
  <si>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</si>
  <si>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</si>
  <si>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</si>
  <si>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</si>
  <si>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</si>
  <si>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</si>
  <si>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</si>
  <si>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</si>
  <si>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</si>
  <si>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</si>
  <si>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</si>
  <si>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</si>
  <si>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</si>
  <si>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</si>
  <si>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</si>
  <si>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</si>
  <si>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</si>
  <si>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</si>
  <si>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</si>
  <si>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</si>
  <si>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</si>
  <si>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</si>
  <si>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</si>
  <si>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</si>
  <si>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</si>
  <si>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</si>
  <si>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</si>
  <si>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</si>
  <si>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</si>
  <si>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</si>
  <si>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</si>
  <si>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</si>
  <si>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</si>
  <si>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</si>
  <si>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</si>
  <si>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</si>
  <si>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</si>
  <si>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</si>
  <si>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</si>
  <si>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</si>
  <si>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</si>
  <si>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</si>
  <si>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</si>
  <si>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</si>
  <si>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</si>
  <si>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</si>
  <si>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</si>
  <si>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</si>
  <si>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</si>
  <si>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</si>
  <si>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</si>
  <si>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</si>
  <si>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</si>
  <si>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</si>
  <si>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</si>
  <si>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</si>
  <si>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</si>
  <si>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</si>
  <si>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</si>
  <si>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</si>
  <si>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</si>
  <si>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</si>
  <si>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</si>
  <si>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</si>
  <si>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</si>
  <si>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</si>
  <si>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</si>
  <si>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</si>
  <si>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</si>
  <si>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</si>
  <si>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</si>
  <si>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</si>
  <si>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</si>
  <si>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</si>
  <si>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</si>
  <si>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</si>
  <si>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</si>
  <si>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</si>
  <si>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</si>
  <si>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</si>
  <si>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</si>
  <si>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</si>
  <si>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</si>
  <si>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</si>
  <si>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</si>
  <si>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</si>
  <si>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</si>
  <si>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</si>
  <si>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</si>
  <si>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</si>
  <si>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</si>
  <si>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</si>
  <si>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</si>
  <si>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</si>
  <si>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</si>
  <si>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</si>
  <si>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</si>
  <si>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</si>
  <si>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</si>
  <si>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</si>
  <si>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</si>
  <si>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</si>
  <si>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</si>
  <si>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</si>
  <si>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</si>
  <si>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</si>
  <si>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</si>
  <si>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</si>
  <si>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</si>
  <si>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</si>
  <si>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</si>
  <si>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</si>
  <si>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</si>
  <si>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</si>
  <si>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</si>
  <si>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</si>
  <si>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</si>
  <si>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</si>
  <si>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</si>
  <si>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</si>
  <si>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</si>
  <si>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</si>
  <si>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</si>
  <si>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</si>
  <si>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</si>
  <si>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</si>
  <si>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</si>
  <si>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</si>
  <si>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</si>
  <si>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</si>
  <si>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</si>
  <si>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</si>
  <si>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</si>
  <si>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</si>
  <si>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</si>
  <si>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</si>
  <si>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</si>
  <si>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</si>
  <si>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</si>
  <si>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</si>
  <si>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</si>
  <si>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</si>
  <si>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</si>
  <si>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</si>
  <si>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</si>
  <si>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</si>
  <si>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</si>
  <si>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</si>
  <si>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</si>
  <si>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</si>
  <si>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</si>
  <si>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</si>
  <si>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</si>
  <si>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</si>
  <si>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</si>
  <si>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</si>
  <si>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</si>
  <si>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</si>
  <si>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</si>
  <si>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</si>
  <si>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</si>
  <si>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</si>
  <si>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</si>
  <si>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</si>
  <si>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</si>
  <si>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</si>
  <si>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</si>
  <si>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</si>
  <si>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</si>
  <si>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</si>
  <si>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</si>
  <si>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</si>
  <si>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</si>
  <si>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</si>
  <si>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</si>
  <si>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</si>
  <si>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</si>
  <si>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</si>
  <si>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</si>
  <si>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</si>
  <si>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</si>
  <si>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</si>
  <si>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</si>
  <si>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</si>
  <si>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</si>
  <si>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</si>
  <si>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</si>
  <si>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</si>
  <si>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</si>
  <si>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</si>
  <si>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</si>
  <si>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</si>
  <si>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</si>
  <si>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</si>
  <si>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</si>
  <si>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</si>
  <si>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</si>
  <si>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</si>
  <si>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</si>
  <si>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</si>
  <si>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</si>
  <si>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</si>
  <si>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</si>
  <si>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</si>
  <si>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</si>
  <si>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</si>
  <si>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</si>
  <si>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</si>
  <si>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</si>
  <si>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</si>
  <si>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</si>
  <si>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</si>
  <si>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</si>
  <si>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</si>
  <si>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</si>
  <si>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</si>
  <si>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</si>
  <si>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</si>
  <si>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</si>
  <si>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</si>
  <si>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</si>
  <si>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</si>
  <si>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</si>
  <si>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</si>
  <si>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</si>
  <si>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</si>
  <si>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</si>
  <si>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</si>
  <si>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</si>
  <si>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</si>
  <si>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</si>
  <si>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</si>
  <si>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</si>
  <si>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</si>
  <si>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</si>
  <si>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</si>
  <si>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</si>
  <si>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</si>
  <si>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</si>
  <si>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</si>
  <si>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</si>
  <si>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</si>
  <si>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</si>
  <si>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</si>
  <si>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</si>
  <si>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</si>
  <si>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</si>
  <si>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</si>
  <si>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</si>
  <si>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</si>
  <si>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</si>
  <si>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</si>
  <si>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</si>
  <si>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</si>
  <si>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</si>
  <si>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</si>
  <si>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</si>
  <si>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</si>
  <si>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</si>
  <si>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</si>
  <si>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</si>
  <si>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</si>
  <si>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</si>
  <si>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</si>
  <si>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</si>
  <si>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</si>
  <si>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</si>
  <si>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</si>
  <si>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</si>
  <si>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</si>
  <si>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</si>
  <si>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</si>
  <si>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</si>
  <si>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</si>
  <si>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</si>
  <si>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</si>
  <si>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</si>
  <si>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</si>
  <si>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</si>
  <si>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</si>
  <si>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</si>
  <si>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</si>
  <si>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</si>
  <si>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</si>
  <si>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</si>
  <si>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</si>
  <si>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</si>
  <si>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</si>
  <si>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</si>
  <si>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</si>
  <si>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</si>
  <si>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</si>
  <si>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</si>
  <si>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</si>
  <si>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</si>
  <si>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</si>
  <si>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</si>
  <si>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</si>
  <si>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</si>
  <si>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</si>
  <si>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</si>
  <si>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</si>
  <si>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</si>
  <si>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</si>
  <si>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</si>
  <si>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</si>
  <si>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</si>
  <si>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</si>
  <si>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</si>
  <si>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</si>
  <si>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</si>
  <si>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</si>
  <si>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</si>
  <si>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</si>
  <si>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</si>
  <si>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</si>
  <si>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</si>
  <si>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</si>
  <si>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</si>
  <si>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</si>
  <si>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</si>
  <si>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</si>
  <si>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</si>
  <si>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</si>
  <si>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</si>
  <si>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</si>
  <si>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</si>
  <si>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</si>
  <si>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</si>
  <si>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</si>
  <si>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</si>
  <si>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</si>
  <si>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</si>
  <si>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</si>
  <si>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</si>
  <si>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</si>
  <si>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</si>
  <si>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</si>
  <si>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</si>
  <si>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</si>
  <si>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</si>
  <si>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</si>
  <si>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</si>
  <si>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</si>
  <si>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</si>
  <si>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</si>
  <si>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</si>
  <si>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</si>
  <si>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</si>
  <si>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</si>
  <si>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</si>
  <si>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</si>
  <si>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</si>
  <si>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</si>
  <si>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</si>
  <si>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</si>
  <si>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</si>
  <si>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</si>
  <si>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</si>
  <si>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</si>
  <si>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</si>
  <si>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</si>
  <si>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</si>
  <si>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</si>
  <si>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</si>
  <si>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</si>
  <si>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</si>
  <si>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</si>
  <si>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</si>
  <si>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</si>
  <si>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</si>
  <si>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</si>
  <si>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</si>
  <si>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</si>
  <si>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</si>
  <si>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</si>
  <si>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</si>
  <si>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</si>
  <si>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</si>
  <si>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</si>
  <si>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</si>
  <si>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</si>
  <si>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</si>
  <si>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</si>
  <si>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</si>
  <si>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</si>
  <si>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</si>
  <si>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</si>
  <si>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</si>
  <si>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</si>
  <si>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</si>
  <si>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</si>
  <si>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</si>
  <si>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</si>
  <si>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</si>
  <si>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</si>
  <si>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</si>
  <si>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</si>
  <si>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</si>
  <si>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</si>
  <si>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</si>
  <si>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</si>
  <si>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</si>
  <si>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</si>
  <si>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</si>
  <si>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</si>
  <si>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</si>
  <si>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</si>
  <si>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</si>
  <si>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</si>
  <si>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</si>
  <si>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</si>
  <si>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</si>
  <si>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</si>
  <si>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</si>
  <si>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</si>
  <si>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</si>
  <si>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</si>
  <si>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</si>
  <si>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</si>
  <si>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</si>
  <si>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</si>
  <si>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</si>
  <si>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</si>
  <si>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</si>
  <si>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</si>
  <si>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</si>
  <si>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</si>
  <si>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</si>
  <si>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</si>
  <si>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</si>
  <si>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</si>
  <si>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</si>
  <si>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</si>
  <si>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</si>
  <si>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</si>
  <si>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</si>
  <si>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</si>
  <si>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</si>
  <si>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</si>
  <si>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</si>
  <si>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</si>
  <si>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</si>
  <si>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</si>
  <si>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</si>
  <si>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</si>
  <si>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</si>
  <si>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</si>
  <si>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</si>
  <si>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</si>
  <si>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</si>
  <si>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</si>
  <si>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</si>
  <si>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</si>
  <si>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</si>
  <si>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</si>
  <si>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</si>
  <si>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</si>
  <si>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</si>
  <si>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</si>
  <si>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</si>
  <si>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</si>
  <si>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</si>
  <si>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</si>
  <si>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</si>
  <si>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</si>
  <si>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</si>
  <si>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</si>
  <si>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</si>
  <si>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</si>
  <si>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</si>
  <si>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</si>
  <si>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</si>
  <si>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</si>
  <si>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</si>
  <si>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</si>
  <si>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</si>
  <si>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</si>
  <si>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</si>
  <si>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</si>
  <si>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</si>
  <si>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</si>
  <si>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</si>
  <si>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</si>
  <si>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</si>
  <si>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</si>
  <si>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</si>
  <si>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</si>
  <si>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</si>
  <si>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</si>
  <si>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</si>
  <si>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</si>
  <si>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</si>
  <si>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</si>
  <si>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</si>
  <si>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</si>
  <si>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</si>
  <si>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</si>
  <si>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</si>
  <si>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</si>
  <si>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</si>
  <si>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</si>
  <si>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</si>
  <si>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</si>
  <si>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</si>
  <si>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</si>
  <si>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</si>
  <si>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</si>
  <si>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</si>
  <si>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</si>
  <si>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</si>
  <si>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</si>
  <si>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</si>
  <si>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</si>
  <si>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</si>
  <si>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</si>
  <si>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</si>
  <si>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</si>
  <si>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</si>
  <si>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</si>
  <si>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</si>
  <si>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</si>
  <si>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</si>
  <si>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</si>
  <si>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</si>
  <si>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</si>
  <si>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</si>
  <si>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</si>
  <si>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</si>
  <si>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</si>
  <si>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</si>
  <si>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</si>
  <si>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</si>
  <si>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</si>
  <si>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</si>
  <si>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</si>
  <si>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</si>
  <si>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</si>
  <si>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</si>
  <si>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</si>
  <si>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</si>
  <si>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</si>
  <si>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</si>
  <si>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</si>
  <si>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</si>
  <si>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</si>
  <si>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</si>
  <si>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</si>
  <si>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</si>
  <si>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</si>
  <si>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</si>
  <si>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</si>
  <si>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</si>
  <si>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</si>
  <si>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</si>
  <si>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</si>
  <si>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</si>
  <si>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</si>
  <si>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</si>
  <si>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</si>
  <si>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</si>
  <si>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</si>
  <si>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</si>
  <si>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</si>
  <si>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</si>
  <si>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</si>
  <si>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</si>
  <si>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</si>
  <si>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</si>
  <si>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</si>
  <si>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</si>
  <si>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</si>
  <si>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</si>
  <si>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</si>
  <si>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</si>
  <si>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</si>
  <si>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</si>
  <si>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</si>
  <si>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</si>
  <si>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</si>
  <si>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</si>
  <si>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</si>
  <si>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</si>
  <si>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</si>
  <si>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</si>
  <si>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</si>
  <si>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</si>
  <si>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</si>
  <si>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</si>
  <si>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</si>
  <si>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</si>
  <si>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</si>
  <si>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</si>
  <si>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</si>
  <si>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</si>
  <si>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</si>
  <si>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</si>
  <si>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</si>
  <si>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</si>
  <si>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</si>
  <si>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</si>
  <si>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</si>
  <si>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</si>
  <si>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</si>
  <si>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</si>
  <si>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</si>
  <si>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</si>
  <si>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</si>
  <si>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</si>
  <si>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</si>
  <si>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</si>
  <si>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</si>
  <si>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</si>
  <si>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</si>
  <si>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</si>
  <si>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</si>
  <si>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</si>
  <si>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</si>
  <si>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</si>
  <si>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</si>
  <si>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</si>
  <si>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</si>
  <si>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</si>
  <si>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</si>
  <si>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</si>
  <si>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</si>
  <si>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</si>
  <si>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</si>
  <si>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</si>
  <si>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</si>
  <si>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</si>
  <si>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</si>
  <si>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</si>
  <si>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</si>
  <si>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</si>
  <si>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</si>
  <si>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</si>
  <si>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</si>
  <si>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</si>
  <si>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</si>
  <si>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</si>
  <si>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</si>
  <si>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</si>
  <si>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</si>
  <si>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</si>
  <si>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</si>
  <si>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</si>
  <si>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</si>
  <si>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</si>
  <si>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</si>
  <si>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</si>
  <si>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</si>
  <si>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</si>
  <si>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</si>
  <si>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</si>
  <si>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</si>
  <si>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</si>
  <si>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</si>
  <si>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</si>
  <si>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</si>
  <si>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</si>
  <si>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</si>
  <si>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</si>
  <si>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</si>
  <si>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</si>
  <si>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</si>
  <si>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</si>
  <si>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</si>
  <si>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</si>
  <si>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</si>
  <si>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</si>
  <si>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</si>
  <si>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</si>
  <si>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</si>
  <si>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</si>
  <si>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</si>
  <si>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</si>
  <si>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</si>
  <si>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</si>
  <si>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</si>
  <si>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</si>
  <si>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</si>
  <si>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</si>
  <si>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</si>
  <si>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</si>
  <si>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</si>
  <si>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</si>
  <si>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</si>
  <si>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</si>
  <si>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</si>
  <si>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</si>
  <si>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</si>
  <si>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</si>
  <si>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</si>
  <si>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</si>
  <si>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</si>
  <si>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</si>
  <si>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</si>
  <si>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</si>
  <si>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</si>
  <si>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</si>
  <si>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</si>
  <si>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</si>
  <si>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</si>
  <si>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</si>
  <si>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</si>
  <si>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</si>
  <si>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</si>
  <si>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</si>
  <si>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</si>
  <si>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</si>
  <si>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</si>
  <si>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</si>
  <si>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</si>
  <si>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</si>
  <si>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</si>
  <si>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</si>
  <si>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</si>
  <si>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</si>
  <si>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</si>
  <si>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</si>
  <si>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</si>
  <si>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</si>
  <si>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</si>
  <si>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</si>
  <si>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</si>
  <si>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</si>
  <si>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</si>
  <si>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</si>
  <si>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</si>
  <si>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</si>
  <si>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</si>
  <si>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</si>
  <si>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</si>
  <si>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</si>
  <si>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</si>
  <si>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</si>
  <si>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</si>
  <si>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</si>
  <si>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</si>
  <si>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</si>
  <si>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</si>
  <si>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</si>
  <si>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</si>
  <si>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</si>
  <si>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</si>
  <si>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</si>
  <si>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</si>
  <si>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</si>
  <si>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</si>
  <si>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</si>
  <si>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</si>
  <si>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</si>
  <si>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</si>
  <si>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</si>
  <si>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</si>
  <si>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</si>
  <si>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</si>
  <si>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</si>
  <si>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</si>
  <si>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</si>
  <si>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</si>
  <si>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</si>
  <si>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</si>
  <si>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</si>
  <si>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</si>
  <si>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</si>
  <si>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</si>
  <si>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</si>
  <si>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</si>
  <si>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</si>
  <si>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</si>
  <si>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</si>
  <si>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</si>
  <si>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</si>
  <si>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</si>
  <si>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</si>
  <si>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</si>
  <si>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</si>
  <si>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</si>
  <si>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</si>
  <si>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</si>
  <si>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</si>
  <si>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</si>
  <si>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</si>
  <si>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</si>
  <si>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</si>
  <si>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</si>
  <si>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</si>
  <si>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</si>
  <si>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</si>
  <si>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</si>
  <si>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</si>
  <si>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</si>
  <si>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</si>
  <si>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</si>
  <si>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</si>
  <si>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</si>
  <si>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</si>
  <si>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</si>
  <si>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</si>
  <si>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</si>
  <si>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</si>
  <si>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</si>
  <si>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</si>
  <si>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</si>
  <si>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</si>
  <si>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</si>
  <si>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</si>
  <si>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</si>
  <si>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</si>
  <si>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</si>
  <si>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</si>
  <si>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</si>
  <si>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</si>
  <si>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</si>
  <si>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</si>
  <si>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</si>
  <si>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</si>
  <si>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</si>
  <si>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</si>
  <si>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</si>
  <si>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</si>
  <si>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</si>
  <si>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</si>
  <si>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</si>
  <si>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</si>
  <si>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</si>
  <si>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</si>
  <si>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</si>
  <si>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</si>
  <si>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</si>
  <si>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</si>
  <si>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</si>
  <si>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</si>
  <si>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</si>
  <si>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</si>
  <si>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</si>
  <si>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</si>
  <si>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</si>
  <si>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</si>
  <si>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</si>
  <si>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</si>
  <si>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</si>
  <si>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</si>
  <si>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</si>
  <si>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</si>
  <si>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</si>
  <si>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</si>
  <si>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</si>
  <si>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</si>
  <si>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</si>
  <si>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</si>
  <si>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</si>
  <si>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</si>
  <si>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</si>
  <si>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</si>
  <si>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</si>
  <si>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</si>
  <si>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</si>
  <si>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</si>
  <si>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</si>
  <si>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</si>
  <si>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</si>
  <si>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</si>
  <si>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</si>
  <si>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</si>
  <si>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</si>
  <si>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</si>
  <si>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</si>
  <si>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</si>
  <si>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</si>
  <si>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</si>
  <si>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</si>
  <si>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</si>
  <si>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</si>
  <si>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</si>
  <si>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</si>
  <si>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</si>
  <si>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</si>
  <si>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</si>
  <si>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</si>
  <si>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</si>
  <si>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</si>
  <si>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</si>
  <si>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</si>
  <si>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</si>
  <si>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</si>
  <si>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</si>
  <si>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</si>
  <si>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</si>
  <si>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</si>
  <si>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</si>
  <si>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</si>
  <si>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</si>
  <si>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</si>
  <si>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</si>
  <si>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</si>
  <si>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</si>
  <si>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</si>
  <si>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</si>
  <si>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</si>
  <si>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</si>
  <si>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</si>
  <si>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</si>
  <si>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</si>
  <si>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</si>
  <si>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</si>
  <si>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</si>
  <si>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</si>
  <si>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</si>
  <si>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</si>
  <si>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</si>
  <si>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</si>
  <si>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</si>
  <si>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</si>
  <si>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</si>
  <si>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</si>
  <si>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</si>
  <si>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</si>
  <si>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</si>
  <si>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</si>
  <si>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</si>
  <si>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</si>
  <si>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</si>
  <si>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</si>
  <si>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</si>
  <si>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</si>
  <si>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</si>
  <si>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</si>
  <si>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</si>
  <si>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</si>
  <si>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</si>
  <si>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</si>
  <si>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</si>
  <si>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</si>
  <si>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</si>
  <si>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</si>
  <si>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</si>
  <si>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</si>
  <si>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</si>
  <si>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</si>
  <si>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</si>
  <si>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</si>
  <si>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</si>
  <si>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</si>
  <si>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</si>
  <si>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</si>
  <si>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</si>
  <si>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</si>
  <si>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</si>
  <si>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</si>
  <si>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</si>
  <si>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</si>
  <si>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</si>
  <si>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</si>
  <si>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</si>
  <si>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</si>
  <si>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</si>
  <si>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</si>
  <si>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</si>
  <si>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</si>
  <si>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</si>
  <si>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</si>
  <si>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</si>
  <si>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</si>
  <si>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</si>
  <si>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</si>
  <si>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</si>
  <si>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</si>
  <si>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</si>
  <si>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</si>
  <si>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</si>
  <si>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No</t>
  </si>
  <si>
    <t>Yes</t>
  </si>
  <si>
    <t>Unknown</t>
  </si>
  <si>
    <t>CUSTOMER ID COUNT</t>
  </si>
  <si>
    <t>Title</t>
  </si>
  <si>
    <t>Last Name</t>
  </si>
  <si>
    <t>Hawks</t>
  </si>
  <si>
    <t>Kelly</t>
  </si>
  <si>
    <t>Lehner</t>
  </si>
  <si>
    <t>Lu</t>
  </si>
  <si>
    <t>Osborne</t>
  </si>
  <si>
    <t>Kadala</t>
  </si>
  <si>
    <t>Baker</t>
  </si>
  <si>
    <t>Macpherson</t>
  </si>
  <si>
    <t>Scott</t>
  </si>
  <si>
    <t>Hallman</t>
  </si>
  <si>
    <t>Moran</t>
  </si>
  <si>
    <t>Patrick</t>
  </si>
  <si>
    <t>Benner</t>
  </si>
  <si>
    <t>Franz</t>
  </si>
  <si>
    <t>Foster</t>
  </si>
  <si>
    <t>Tenorio</t>
  </si>
  <si>
    <t>Rios</t>
  </si>
  <si>
    <t>Viau-Dupuis</t>
  </si>
  <si>
    <t>Cronin</t>
  </si>
  <si>
    <t>Noordstar</t>
  </si>
  <si>
    <t>Boudalia</t>
  </si>
  <si>
    <t>Flor</t>
  </si>
  <si>
    <t>Fennon</t>
  </si>
  <si>
    <t>Hribar</t>
  </si>
  <si>
    <t>Tassello</t>
  </si>
  <si>
    <t>Mauricette</t>
  </si>
  <si>
    <t>Garcia</t>
  </si>
  <si>
    <t>Airoldi</t>
  </si>
  <si>
    <t>Cater-Cyker</t>
  </si>
  <si>
    <t>Hamm</t>
  </si>
  <si>
    <t>Cox</t>
  </si>
  <si>
    <t>Sachrajda</t>
  </si>
  <si>
    <t>Gareri</t>
  </si>
  <si>
    <t>Welch</t>
  </si>
  <si>
    <t>Prindiville</t>
  </si>
  <si>
    <t>Kincaid</t>
  </si>
  <si>
    <t>Bruestle</t>
  </si>
  <si>
    <t>Lachance</t>
  </si>
  <si>
    <t>Eason</t>
  </si>
  <si>
    <t>Ryan</t>
  </si>
  <si>
    <t>Grummon</t>
  </si>
  <si>
    <t>Vanwechel</t>
  </si>
  <si>
    <t>Fisher</t>
  </si>
  <si>
    <t>Jenkins</t>
  </si>
  <si>
    <t>Peters</t>
  </si>
  <si>
    <t>Aha</t>
  </si>
  <si>
    <t>McElwain</t>
  </si>
  <si>
    <t>Spencer</t>
  </si>
  <si>
    <t>Januszewski</t>
  </si>
  <si>
    <t>Rohne</t>
  </si>
  <si>
    <t>O'Grady</t>
  </si>
  <si>
    <t>Thomas</t>
  </si>
  <si>
    <t>Simone</t>
  </si>
  <si>
    <t>Beckett</t>
  </si>
  <si>
    <t>Sobrilsky</t>
  </si>
  <si>
    <t>Anthony</t>
  </si>
  <si>
    <t>Wang</t>
  </si>
  <si>
    <t>Campa</t>
  </si>
  <si>
    <t>Clifford</t>
  </si>
  <si>
    <t>Andrew</t>
  </si>
  <si>
    <t>Dalmata</t>
  </si>
  <si>
    <t>Vishik</t>
  </si>
  <si>
    <t>Schorr</t>
  </si>
  <si>
    <t>Lusardi</t>
  </si>
  <si>
    <t>Lindsey</t>
  </si>
  <si>
    <t>Rayner</t>
  </si>
  <si>
    <t>Voghel</t>
  </si>
  <si>
    <t>Rieth</t>
  </si>
  <si>
    <t>Gollotto</t>
  </si>
  <si>
    <t>Dunn</t>
  </si>
  <si>
    <t>Casey</t>
  </si>
  <si>
    <t>Blitzer</t>
  </si>
  <si>
    <t>Smith</t>
  </si>
  <si>
    <t>Hyland</t>
  </si>
  <si>
    <t>Ducharme</t>
  </si>
  <si>
    <t>Johnson</t>
  </si>
  <si>
    <t>Mutz</t>
  </si>
  <si>
    <t>Lee</t>
  </si>
  <si>
    <t>Freeman</t>
  </si>
  <si>
    <t>Turner</t>
  </si>
  <si>
    <t>Rangel</t>
  </si>
  <si>
    <t>Lacey</t>
  </si>
  <si>
    <t>Stiger</t>
  </si>
  <si>
    <t>Caldwell</t>
  </si>
  <si>
    <t>Marmillod</t>
  </si>
  <si>
    <t>Cloutier-Simons</t>
  </si>
  <si>
    <t>Vegas</t>
  </si>
  <si>
    <t>Julia</t>
  </si>
  <si>
    <t>Cochran</t>
  </si>
  <si>
    <t>Holtzapple</t>
  </si>
  <si>
    <t>Meyer</t>
  </si>
  <si>
    <t>Brickley</t>
  </si>
  <si>
    <t>Magee</t>
  </si>
  <si>
    <t>Thoma</t>
  </si>
  <si>
    <t>Heagy</t>
  </si>
  <si>
    <t>Regnier</t>
  </si>
  <si>
    <t>Parendo</t>
  </si>
  <si>
    <t>Schell</t>
  </si>
  <si>
    <t>Driscoll</t>
  </si>
  <si>
    <t>Kelley</t>
  </si>
  <si>
    <t>Mitchell</t>
  </si>
  <si>
    <t>Cutler</t>
  </si>
  <si>
    <t>Derian</t>
  </si>
  <si>
    <t>Farina</t>
  </si>
  <si>
    <t>Saunders</t>
  </si>
  <si>
    <t>Kratz</t>
  </si>
  <si>
    <t>Boland</t>
  </si>
  <si>
    <t>Ramsey</t>
  </si>
  <si>
    <t>Gage</t>
  </si>
  <si>
    <t>Gollins</t>
  </si>
  <si>
    <t>Benestad</t>
  </si>
  <si>
    <t>Brian</t>
  </si>
  <si>
    <t>Aviv</t>
  </si>
  <si>
    <t>Burns</t>
  </si>
  <si>
    <t>Maldonado</t>
  </si>
  <si>
    <t>Yitref</t>
  </si>
  <si>
    <t>Loudon-Brown</t>
  </si>
  <si>
    <t>Sugathadasa</t>
  </si>
  <si>
    <t>Ganley</t>
  </si>
  <si>
    <t>Potter</t>
  </si>
  <si>
    <t>Rasmussen</t>
  </si>
  <si>
    <t>Robinson</t>
  </si>
  <si>
    <t>Antonopoulos</t>
  </si>
  <si>
    <t>Groner</t>
  </si>
  <si>
    <t>Zywicki</t>
  </si>
  <si>
    <t>Cardinal</t>
  </si>
  <si>
    <t>Craig</t>
  </si>
  <si>
    <t>Alleman</t>
  </si>
  <si>
    <t>Stroffolino</t>
  </si>
  <si>
    <t>Clubb</t>
  </si>
  <si>
    <t>McGoogan</t>
  </si>
  <si>
    <t>Keflezighi</t>
  </si>
  <si>
    <t>Syed</t>
  </si>
  <si>
    <t>Segal</t>
  </si>
  <si>
    <t>Defranco</t>
  </si>
  <si>
    <t>Kells</t>
  </si>
  <si>
    <t>Lawton</t>
  </si>
  <si>
    <t>Bejar</t>
  </si>
  <si>
    <t>Castro</t>
  </si>
  <si>
    <t>Tice</t>
  </si>
  <si>
    <t>Wolf</t>
  </si>
  <si>
    <t>Oppedal</t>
  </si>
  <si>
    <t>Wright</t>
  </si>
  <si>
    <t>George</t>
  </si>
  <si>
    <t>Ellis</t>
  </si>
  <si>
    <t>Taormina</t>
  </si>
  <si>
    <t>Lynch</t>
  </si>
  <si>
    <t>Tavella</t>
  </si>
  <si>
    <t>Neufeld</t>
  </si>
  <si>
    <t>Walhovd</t>
  </si>
  <si>
    <t>Washburn</t>
  </si>
  <si>
    <t>Taylor</t>
  </si>
  <si>
    <t>Mroz</t>
  </si>
  <si>
    <t>Canaday</t>
  </si>
  <si>
    <t>Atkins</t>
  </si>
  <si>
    <t>Kropelnicki</t>
  </si>
  <si>
    <t>Braund</t>
  </si>
  <si>
    <t>Anderson</t>
  </si>
  <si>
    <t>Bilbrey</t>
  </si>
  <si>
    <t>Curtis</t>
  </si>
  <si>
    <t>Bardeesy</t>
  </si>
  <si>
    <t>Shanahan</t>
  </si>
  <si>
    <t>Sutter</t>
  </si>
  <si>
    <t>Yesian</t>
  </si>
  <si>
    <t>Meers</t>
  </si>
  <si>
    <t>Conlon</t>
  </si>
  <si>
    <t>Paul</t>
  </si>
  <si>
    <t>Arnstein</t>
  </si>
  <si>
    <t>Jurek</t>
  </si>
  <si>
    <t>Thill</t>
  </si>
  <si>
    <t>Glaz</t>
  </si>
  <si>
    <t>Sampson</t>
  </si>
  <si>
    <t>Duliba</t>
  </si>
  <si>
    <t>Tanguay</t>
  </si>
  <si>
    <t>McClelland</t>
  </si>
  <si>
    <t>Gorman</t>
  </si>
  <si>
    <t>Nishimura</t>
  </si>
  <si>
    <t>Brimble</t>
  </si>
  <si>
    <t>Trenk</t>
  </si>
  <si>
    <t>Wittmann</t>
  </si>
  <si>
    <t>Tremblay</t>
  </si>
  <si>
    <t>Scofield</t>
  </si>
  <si>
    <t>Yost</t>
  </si>
  <si>
    <t>Gardner</t>
  </si>
  <si>
    <t>Torphy</t>
  </si>
  <si>
    <t>Busby</t>
  </si>
  <si>
    <t>Nguyen</t>
  </si>
  <si>
    <t>Hanley</t>
  </si>
  <si>
    <t>Scheer</t>
  </si>
  <si>
    <t>Rankin</t>
  </si>
  <si>
    <t>Ricardi</t>
  </si>
  <si>
    <t>Karkos</t>
  </si>
  <si>
    <t>Price-Dierksen</t>
  </si>
  <si>
    <t>Knispel</t>
  </si>
  <si>
    <t>King</t>
  </si>
  <si>
    <t>Samuelson</t>
  </si>
  <si>
    <t>Fredsall</t>
  </si>
  <si>
    <t>Eggleston</t>
  </si>
  <si>
    <t>Palombaro</t>
  </si>
  <si>
    <t>Silva</t>
  </si>
  <si>
    <t>Bugala</t>
  </si>
  <si>
    <t>Dublin</t>
  </si>
  <si>
    <t>Cleland</t>
  </si>
  <si>
    <t>Evans</t>
  </si>
  <si>
    <t>Boyd</t>
  </si>
  <si>
    <t>Roulier</t>
  </si>
  <si>
    <t>Mullins</t>
  </si>
  <si>
    <t>Hofmann</t>
  </si>
  <si>
    <t>Klecker</t>
  </si>
  <si>
    <t>Cancre</t>
  </si>
  <si>
    <t>Denucci</t>
  </si>
  <si>
    <t>Saldana</t>
  </si>
  <si>
    <t>Weinberg</t>
  </si>
  <si>
    <t>Walsh</t>
  </si>
  <si>
    <t>Pasten</t>
  </si>
  <si>
    <t>LaBelle</t>
  </si>
  <si>
    <t>Guzman</t>
  </si>
  <si>
    <t>Turnbull</t>
  </si>
  <si>
    <t>Aguero</t>
  </si>
  <si>
    <t>Woodward</t>
  </si>
  <si>
    <t>McElroy</t>
  </si>
  <si>
    <t>Lopez</t>
  </si>
  <si>
    <t>Cardosi</t>
  </si>
  <si>
    <t>Looney</t>
  </si>
  <si>
    <t>Zyryanov</t>
  </si>
  <si>
    <t>Gavin</t>
  </si>
  <si>
    <t>Littlefield</t>
  </si>
  <si>
    <t>Shearer</t>
  </si>
  <si>
    <t>Armstrong</t>
  </si>
  <si>
    <t>Warriner</t>
  </si>
  <si>
    <t>White</t>
  </si>
  <si>
    <t>Cordaro</t>
  </si>
  <si>
    <t>Hamilton</t>
  </si>
  <si>
    <t>Duke</t>
  </si>
  <si>
    <t>Malatesta</t>
  </si>
  <si>
    <t>Hinrichsen</t>
  </si>
  <si>
    <t>Lucan</t>
  </si>
  <si>
    <t>Koch</t>
  </si>
  <si>
    <t>O'Connor</t>
  </si>
  <si>
    <t>Kampwerth</t>
  </si>
  <si>
    <t>Federoff</t>
  </si>
  <si>
    <t>Goya</t>
  </si>
  <si>
    <t>Hodges</t>
  </si>
  <si>
    <t>Erickson</t>
  </si>
  <si>
    <t>Welleck</t>
  </si>
  <si>
    <t>Polen</t>
  </si>
  <si>
    <t>Hufstader</t>
  </si>
  <si>
    <t>Doak</t>
  </si>
  <si>
    <t>Noya</t>
  </si>
  <si>
    <t>Heninger</t>
  </si>
  <si>
    <t>Richardson</t>
  </si>
  <si>
    <t>Deucher</t>
  </si>
  <si>
    <t>Wilson</t>
  </si>
  <si>
    <t>Douglas</t>
  </si>
  <si>
    <t>Hall</t>
  </si>
  <si>
    <t>Reed</t>
  </si>
  <si>
    <t>Frome</t>
  </si>
  <si>
    <t>Creasy</t>
  </si>
  <si>
    <t>Latimer</t>
  </si>
  <si>
    <t>Wei</t>
  </si>
  <si>
    <t>Hayes</t>
  </si>
  <si>
    <t>Ashley</t>
  </si>
  <si>
    <t>Velardo</t>
  </si>
  <si>
    <t>Kastes</t>
  </si>
  <si>
    <t>Escorcia</t>
  </si>
  <si>
    <t>Larscheid</t>
  </si>
  <si>
    <t>O'Bannon</t>
  </si>
  <si>
    <t>Ridgway</t>
  </si>
  <si>
    <t>Black</t>
  </si>
  <si>
    <t>Canton</t>
  </si>
  <si>
    <t>Fine</t>
  </si>
  <si>
    <t>Bui</t>
  </si>
  <si>
    <t>Riepma</t>
  </si>
  <si>
    <t>Inman</t>
  </si>
  <si>
    <t>Kruzel</t>
  </si>
  <si>
    <t>Lindsay</t>
  </si>
  <si>
    <t>Simon</t>
  </si>
  <si>
    <t>Land</t>
  </si>
  <si>
    <t>Ainsley</t>
  </si>
  <si>
    <t>Brecher</t>
  </si>
  <si>
    <t>Debolt</t>
  </si>
  <si>
    <t>Oswalt</t>
  </si>
  <si>
    <t>Bulewich</t>
  </si>
  <si>
    <t>Fukuda</t>
  </si>
  <si>
    <t>Phillips</t>
  </si>
  <si>
    <t>Maddison</t>
  </si>
  <si>
    <t>Lockwood</t>
  </si>
  <si>
    <t>Defilippi</t>
  </si>
  <si>
    <t>Jackson</t>
  </si>
  <si>
    <t>Ozahowski</t>
  </si>
  <si>
    <t>Guthals</t>
  </si>
  <si>
    <t>Yates</t>
  </si>
  <si>
    <t>Lemos</t>
  </si>
  <si>
    <t>Seynders</t>
  </si>
  <si>
    <t>Walker</t>
  </si>
  <si>
    <t>Lam</t>
  </si>
  <si>
    <t>Sweigart</t>
  </si>
  <si>
    <t>Sieczkowski</t>
  </si>
  <si>
    <t>Jurgens</t>
  </si>
  <si>
    <t>Hackman</t>
  </si>
  <si>
    <t>Klarich</t>
  </si>
  <si>
    <t>Schulten</t>
  </si>
  <si>
    <t>Fagerstrom</t>
  </si>
  <si>
    <t>Bien</t>
  </si>
  <si>
    <t>Hess</t>
  </si>
  <si>
    <t>Shaw</t>
  </si>
  <si>
    <t>Williams</t>
  </si>
  <si>
    <t>Menzies</t>
  </si>
  <si>
    <t>Buehler</t>
  </si>
  <si>
    <t>Degen</t>
  </si>
  <si>
    <t>Arsenault</t>
  </si>
  <si>
    <t>Hoff</t>
  </si>
  <si>
    <t>Kyle</t>
  </si>
  <si>
    <t>Rindahl</t>
  </si>
  <si>
    <t>Martin</t>
  </si>
  <si>
    <t>Clark</t>
  </si>
  <si>
    <t>Irish</t>
  </si>
  <si>
    <t>Dewitt</t>
  </si>
  <si>
    <t>Hickman</t>
  </si>
  <si>
    <t>Gonzalez</t>
  </si>
  <si>
    <t>Difani</t>
  </si>
  <si>
    <t>Widmann</t>
  </si>
  <si>
    <t>Tunney</t>
  </si>
  <si>
    <t>Croll</t>
  </si>
  <si>
    <t>Rolfes</t>
  </si>
  <si>
    <t>Hinkle</t>
  </si>
  <si>
    <t>Leuchanka</t>
  </si>
  <si>
    <t>Ayr</t>
  </si>
  <si>
    <t>Siegel</t>
  </si>
  <si>
    <t>Penrose</t>
  </si>
  <si>
    <t>Schuler</t>
  </si>
  <si>
    <t>Stange</t>
  </si>
  <si>
    <t>Roy</t>
  </si>
  <si>
    <t>Potere</t>
  </si>
  <si>
    <t>Podgurski</t>
  </si>
  <si>
    <t>Diamond</t>
  </si>
  <si>
    <t>Sallade</t>
  </si>
  <si>
    <t>Zhang</t>
  </si>
  <si>
    <t>Chatfield</t>
  </si>
  <si>
    <t>Bruns</t>
  </si>
  <si>
    <t>Yochum</t>
  </si>
  <si>
    <t>Freeburn</t>
  </si>
  <si>
    <t>Jarosik</t>
  </si>
  <si>
    <t>Heinzen</t>
  </si>
  <si>
    <t>Thacker</t>
  </si>
  <si>
    <t>Jeseritz</t>
  </si>
  <si>
    <t>Hohman</t>
  </si>
  <si>
    <t>Hill</t>
  </si>
  <si>
    <t>Kuepfer</t>
  </si>
  <si>
    <t>Kaczmarek</t>
  </si>
  <si>
    <t>Bruce</t>
  </si>
  <si>
    <t>Pitt</t>
  </si>
  <si>
    <t>Lorton</t>
  </si>
  <si>
    <t>Castaneda</t>
  </si>
  <si>
    <t>Cherop</t>
  </si>
  <si>
    <t>Howell</t>
  </si>
  <si>
    <t>Palmer</t>
  </si>
  <si>
    <t>Olson</t>
  </si>
  <si>
    <t>Waldron</t>
  </si>
  <si>
    <t>Stack</t>
  </si>
  <si>
    <t>Daniels</t>
  </si>
  <si>
    <t>Pepp</t>
  </si>
  <si>
    <t>Frank</t>
  </si>
  <si>
    <t>Buechler</t>
  </si>
  <si>
    <t>Buenting</t>
  </si>
  <si>
    <t>Arcand</t>
  </si>
  <si>
    <t>Kesack</t>
  </si>
  <si>
    <t>Post</t>
  </si>
  <si>
    <t>Dunne</t>
  </si>
  <si>
    <t>Morgan</t>
  </si>
  <si>
    <t>Kilel</t>
  </si>
  <si>
    <t>Nicholson</t>
  </si>
  <si>
    <t>Susmann</t>
  </si>
  <si>
    <t>Harsh</t>
  </si>
  <si>
    <t>Pocasangre</t>
  </si>
  <si>
    <t>Riegel</t>
  </si>
  <si>
    <t>Monson</t>
  </si>
  <si>
    <t>Klubben</t>
  </si>
  <si>
    <t>Mascaro</t>
  </si>
  <si>
    <t>Norvell</t>
  </si>
  <si>
    <t>Ornelas</t>
  </si>
  <si>
    <t>Fitzpatrick</t>
  </si>
  <si>
    <t>Bloomquist</t>
  </si>
  <si>
    <t>Wick</t>
  </si>
  <si>
    <t>Zappala</t>
  </si>
  <si>
    <t>Earle</t>
  </si>
  <si>
    <t>Majewski</t>
  </si>
  <si>
    <t>Apfelbaum</t>
  </si>
  <si>
    <t>Graham</t>
  </si>
  <si>
    <t>Whitacre</t>
  </si>
  <si>
    <t>Wegener</t>
  </si>
  <si>
    <t>Collie</t>
  </si>
  <si>
    <t>Murphy</t>
  </si>
  <si>
    <t>Butters</t>
  </si>
  <si>
    <t>Cook</t>
  </si>
  <si>
    <t>Breen</t>
  </si>
  <si>
    <t>Fitzsimons</t>
  </si>
  <si>
    <t>Houle</t>
  </si>
  <si>
    <t>Ray</t>
  </si>
  <si>
    <t>Jennings</t>
  </si>
  <si>
    <t>Fuller</t>
  </si>
  <si>
    <t>Lovisek</t>
  </si>
  <si>
    <t>Painter</t>
  </si>
  <si>
    <t>Edwards</t>
  </si>
  <si>
    <t>Liebl</t>
  </si>
  <si>
    <t>Kasabian-Larson</t>
  </si>
  <si>
    <t>Creamer</t>
  </si>
  <si>
    <t>Kimbel</t>
  </si>
  <si>
    <t>Livensparger</t>
  </si>
  <si>
    <t>Grange</t>
  </si>
  <si>
    <t>Nunlist</t>
  </si>
  <si>
    <t>Cutter</t>
  </si>
  <si>
    <t>Cooney</t>
  </si>
  <si>
    <t>Bier</t>
  </si>
  <si>
    <t>Muskopf</t>
  </si>
  <si>
    <t>Sirak</t>
  </si>
  <si>
    <t>Nelsen</t>
  </si>
  <si>
    <t>Schallner</t>
  </si>
  <si>
    <t>Dunlap</t>
  </si>
  <si>
    <t>Messing</t>
  </si>
  <si>
    <t>Bondell</t>
  </si>
  <si>
    <t>Gaughan</t>
  </si>
  <si>
    <t>Gruman</t>
  </si>
  <si>
    <t>Whitlow</t>
  </si>
  <si>
    <t>Sabo</t>
  </si>
  <si>
    <t>Nazarian</t>
  </si>
  <si>
    <t>Lerma</t>
  </si>
  <si>
    <t>Dahl</t>
  </si>
  <si>
    <t>Surtees</t>
  </si>
  <si>
    <t>Spetner</t>
  </si>
  <si>
    <t>Brandon</t>
  </si>
  <si>
    <t>Eley</t>
  </si>
  <si>
    <t>Sedicum</t>
  </si>
  <si>
    <t>Markle</t>
  </si>
  <si>
    <t>Kunz</t>
  </si>
  <si>
    <t>Wimert</t>
  </si>
  <si>
    <t>Peterson</t>
  </si>
  <si>
    <t>Mercier</t>
  </si>
  <si>
    <t>Laurie</t>
  </si>
  <si>
    <t>Sekaquaptewa</t>
  </si>
  <si>
    <t>Frash</t>
  </si>
  <si>
    <t>Bukowski</t>
  </si>
  <si>
    <t>Sandahl</t>
  </si>
  <si>
    <t>Speight</t>
  </si>
  <si>
    <t>Nielsen</t>
  </si>
  <si>
    <t>Zirdok</t>
  </si>
  <si>
    <t>Crudale</t>
  </si>
  <si>
    <t>Koopmans</t>
  </si>
  <si>
    <t>Milani</t>
  </si>
  <si>
    <t>Finelli</t>
  </si>
  <si>
    <t>Beasley</t>
  </si>
  <si>
    <t>Bedbury</t>
  </si>
  <si>
    <t>Stemberger</t>
  </si>
  <si>
    <t>Chebet</t>
  </si>
  <si>
    <t>Muir</t>
  </si>
  <si>
    <t>Yang</t>
  </si>
  <si>
    <t>Gravel</t>
  </si>
  <si>
    <t>Todd</t>
  </si>
  <si>
    <t>Jamieson</t>
  </si>
  <si>
    <t>Dufeal</t>
  </si>
  <si>
    <t>Jean</t>
  </si>
  <si>
    <t>Sansonetti</t>
  </si>
  <si>
    <t>Koneazny</t>
  </si>
  <si>
    <t>Glasson</t>
  </si>
  <si>
    <t>Canitz</t>
  </si>
  <si>
    <t>Li</t>
  </si>
  <si>
    <t>Parsons</t>
  </si>
  <si>
    <t>Raulli</t>
  </si>
  <si>
    <t>Sevcik</t>
  </si>
  <si>
    <t>Narang</t>
  </si>
  <si>
    <t>Royston</t>
  </si>
  <si>
    <t>Tieri</t>
  </si>
  <si>
    <t>Whitney</t>
  </si>
  <si>
    <t>Blake</t>
  </si>
  <si>
    <t>Wandzilak</t>
  </si>
  <si>
    <t>Valenzona</t>
  </si>
  <si>
    <t>Young</t>
  </si>
  <si>
    <t>Richards</t>
  </si>
  <si>
    <t>Alexson</t>
  </si>
  <si>
    <t>McKenna</t>
  </si>
  <si>
    <t>Argall</t>
  </si>
  <si>
    <t>Patchell</t>
  </si>
  <si>
    <t>Catoggio</t>
  </si>
  <si>
    <t>Adams</t>
  </si>
  <si>
    <t>Windt</t>
  </si>
  <si>
    <t>Marion</t>
  </si>
  <si>
    <t>Raffetto</t>
  </si>
  <si>
    <t>Oehlke</t>
  </si>
  <si>
    <t>Sudol</t>
  </si>
  <si>
    <t>Dolge</t>
  </si>
  <si>
    <t>Marlier</t>
  </si>
  <si>
    <t>Girard</t>
  </si>
  <si>
    <t>Hubbard</t>
  </si>
  <si>
    <t>Koester</t>
  </si>
  <si>
    <t>Matthews</t>
  </si>
  <si>
    <t>Rubinich</t>
  </si>
  <si>
    <t>Alban</t>
  </si>
  <si>
    <t>Corcoran</t>
  </si>
  <si>
    <t>Sargent</t>
  </si>
  <si>
    <t>Watson</t>
  </si>
  <si>
    <t>Esponda</t>
  </si>
  <si>
    <t>Krall</t>
  </si>
  <si>
    <t>Poskin</t>
  </si>
  <si>
    <t>Brady</t>
  </si>
  <si>
    <t>Halfmann</t>
  </si>
  <si>
    <t>Klapper</t>
  </si>
  <si>
    <t>Hicks</t>
  </si>
  <si>
    <t>Lockyer</t>
  </si>
  <si>
    <t>Byrnes</t>
  </si>
  <si>
    <t>Norris</t>
  </si>
  <si>
    <t>Darda</t>
  </si>
  <si>
    <t>Otstot</t>
  </si>
  <si>
    <t>Bowley</t>
  </si>
  <si>
    <t>Rogers</t>
  </si>
  <si>
    <t>Mclaughlin</t>
  </si>
  <si>
    <t>Ziegler</t>
  </si>
  <si>
    <t>Hughey</t>
  </si>
  <si>
    <t>Knast</t>
  </si>
  <si>
    <t>Stob</t>
  </si>
  <si>
    <t>Jensen</t>
  </si>
  <si>
    <t>Mutter</t>
  </si>
  <si>
    <t>Ahern</t>
  </si>
  <si>
    <t>Chviruk</t>
  </si>
  <si>
    <t>Meehan</t>
  </si>
  <si>
    <t>Gammon</t>
  </si>
  <si>
    <t>Franco</t>
  </si>
  <si>
    <t>Patterson</t>
  </si>
  <si>
    <t>Valdes</t>
  </si>
  <si>
    <t>Whipple</t>
  </si>
  <si>
    <t>Marton</t>
  </si>
  <si>
    <t>Hildebrandt</t>
  </si>
  <si>
    <t>Biggs</t>
  </si>
  <si>
    <t>Shigezumi</t>
  </si>
  <si>
    <t>Meineke</t>
  </si>
  <si>
    <t>Ludington</t>
  </si>
  <si>
    <t>Perrich</t>
  </si>
  <si>
    <t>Cervantes</t>
  </si>
  <si>
    <t>Andrews</t>
  </si>
  <si>
    <t>Ruvalcaba</t>
  </si>
  <si>
    <t>Stone</t>
  </si>
  <si>
    <t>Campbell</t>
  </si>
  <si>
    <t>Asher</t>
  </si>
  <si>
    <t>Mazzotta</t>
  </si>
  <si>
    <t>Huttl</t>
  </si>
  <si>
    <t>Ferron</t>
  </si>
  <si>
    <t>Colarusso</t>
  </si>
  <si>
    <t>Pearlman</t>
  </si>
  <si>
    <t>O'Mara</t>
  </si>
  <si>
    <t>Niska</t>
  </si>
  <si>
    <t>Schlich</t>
  </si>
  <si>
    <t>Zidek</t>
  </si>
  <si>
    <t>Ellgass</t>
  </si>
  <si>
    <t>Lowe</t>
  </si>
  <si>
    <t>Malone</t>
  </si>
  <si>
    <t>Dumke</t>
  </si>
  <si>
    <t>Haley</t>
  </si>
  <si>
    <t>Strong</t>
  </si>
  <si>
    <t>Ferguson</t>
  </si>
  <si>
    <t>Klein</t>
  </si>
  <si>
    <t>Eusebio</t>
  </si>
  <si>
    <t>Szolosi</t>
  </si>
  <si>
    <t>Butler</t>
  </si>
  <si>
    <t>Fukuchi</t>
  </si>
  <si>
    <t>Drucker</t>
  </si>
  <si>
    <t>Aziz</t>
  </si>
  <si>
    <t>Pak</t>
  </si>
  <si>
    <t>Kieta</t>
  </si>
  <si>
    <t>Velez</t>
  </si>
  <si>
    <t>Bussiere</t>
  </si>
  <si>
    <t>McCartney</t>
  </si>
  <si>
    <t>Bambauer</t>
  </si>
  <si>
    <t>Mertz</t>
  </si>
  <si>
    <t>Mason</t>
  </si>
  <si>
    <t>Rotich</t>
  </si>
  <si>
    <t>Fetzer</t>
  </si>
  <si>
    <t>Mattis</t>
  </si>
  <si>
    <t>Balinsky</t>
  </si>
  <si>
    <t>Reilly</t>
  </si>
  <si>
    <t>Petry</t>
  </si>
  <si>
    <t>Laleman</t>
  </si>
  <si>
    <t>Colby</t>
  </si>
  <si>
    <t>Wathke</t>
  </si>
  <si>
    <t>Daly</t>
  </si>
  <si>
    <t>Dillon</t>
  </si>
  <si>
    <t>Pontes</t>
  </si>
  <si>
    <t>Spies</t>
  </si>
  <si>
    <t>Greig</t>
  </si>
  <si>
    <t>Erlandson</t>
  </si>
  <si>
    <t>Autrey</t>
  </si>
  <si>
    <t>Michalski</t>
  </si>
  <si>
    <t>Grillo</t>
  </si>
  <si>
    <t>Coronado</t>
  </si>
  <si>
    <t>Dewine</t>
  </si>
  <si>
    <t>Carman</t>
  </si>
  <si>
    <t>Neems</t>
  </si>
  <si>
    <t>Pesyna</t>
  </si>
  <si>
    <t>Meling</t>
  </si>
  <si>
    <t>Widlowski</t>
  </si>
  <si>
    <t>Nadar</t>
  </si>
  <si>
    <t>Leedham</t>
  </si>
  <si>
    <t>Haglund</t>
  </si>
  <si>
    <t>Mills</t>
  </si>
  <si>
    <t>Drnjevich</t>
  </si>
  <si>
    <t>Clay</t>
  </si>
  <si>
    <t>Marbury</t>
  </si>
  <si>
    <t>Coon</t>
  </si>
  <si>
    <t>Vanttinen</t>
  </si>
  <si>
    <t>Garges</t>
  </si>
  <si>
    <t>Rivel</t>
  </si>
  <si>
    <t>Lawson</t>
  </si>
  <si>
    <t>Cale</t>
  </si>
  <si>
    <t>Stewart</t>
  </si>
  <si>
    <t>Drotz</t>
  </si>
  <si>
    <t>Mutai</t>
  </si>
  <si>
    <t>Lovlien</t>
  </si>
  <si>
    <t>Stoney</t>
  </si>
  <si>
    <t>Markert</t>
  </si>
  <si>
    <t>McLucas</t>
  </si>
  <si>
    <t>Erwin</t>
  </si>
  <si>
    <t>Otsuka</t>
  </si>
  <si>
    <t>Myers</t>
  </si>
  <si>
    <t>Cote</t>
  </si>
  <si>
    <t>Ehrhardt</t>
  </si>
  <si>
    <t>Petersen</t>
  </si>
  <si>
    <t>Ertel</t>
  </si>
  <si>
    <t>Lanza</t>
  </si>
  <si>
    <t>Picklesimer</t>
  </si>
  <si>
    <t>Giles</t>
  </si>
  <si>
    <t>Harmon</t>
  </si>
  <si>
    <t>Pennings</t>
  </si>
  <si>
    <t>Tseronis</t>
  </si>
  <si>
    <t>Aliff</t>
  </si>
  <si>
    <t>Willenberg</t>
  </si>
  <si>
    <t>Millett</t>
  </si>
  <si>
    <t>Ackerman</t>
  </si>
  <si>
    <t>Valdez</t>
  </si>
  <si>
    <t>Michaud</t>
  </si>
  <si>
    <t>Gunnink</t>
  </si>
  <si>
    <t>Knight</t>
  </si>
  <si>
    <t>Grosscup</t>
  </si>
  <si>
    <t>Koniuch</t>
  </si>
  <si>
    <t>Heitzman</t>
  </si>
  <si>
    <t>Tatton</t>
  </si>
  <si>
    <t>Flanagan</t>
  </si>
  <si>
    <t>Funk</t>
  </si>
  <si>
    <t>Davenport</t>
  </si>
  <si>
    <t>Lindbloom</t>
  </si>
  <si>
    <t>Wijayaratne</t>
  </si>
  <si>
    <t>Ainsworth</t>
  </si>
  <si>
    <t>Gayagoy</t>
  </si>
  <si>
    <t>Fitzmaurice</t>
  </si>
  <si>
    <t>Rodriguez</t>
  </si>
  <si>
    <t>Tsoucas</t>
  </si>
  <si>
    <t>Muhly</t>
  </si>
  <si>
    <t>Lund</t>
  </si>
  <si>
    <t>Battaglino</t>
  </si>
  <si>
    <t>Pena</t>
  </si>
  <si>
    <t>Thomason</t>
  </si>
  <si>
    <t>Hancox</t>
  </si>
  <si>
    <t>Canarecci</t>
  </si>
  <si>
    <t>Toupin</t>
  </si>
  <si>
    <t>Mulley</t>
  </si>
  <si>
    <t>Parry</t>
  </si>
  <si>
    <t>Thompson</t>
  </si>
  <si>
    <t>Nelson</t>
  </si>
  <si>
    <t>Forte</t>
  </si>
  <si>
    <t>McCollum</t>
  </si>
  <si>
    <t>Hevner</t>
  </si>
  <si>
    <t>Looi</t>
  </si>
  <si>
    <t>Alexander</t>
  </si>
  <si>
    <t>Power</t>
  </si>
  <si>
    <t>Rich</t>
  </si>
  <si>
    <t>Routon</t>
  </si>
  <si>
    <t>Dochelli</t>
  </si>
  <si>
    <t>Gillespie</t>
  </si>
  <si>
    <t>Oskvig</t>
  </si>
  <si>
    <t>Holland-Stergar</t>
  </si>
  <si>
    <t>Arai</t>
  </si>
  <si>
    <t>Olausson</t>
  </si>
  <si>
    <t>Wagner</t>
  </si>
  <si>
    <t>Delong</t>
  </si>
  <si>
    <t>Mehech</t>
  </si>
  <si>
    <t>Machiela</t>
  </si>
  <si>
    <t>Dupere</t>
  </si>
  <si>
    <t>Iandolo</t>
  </si>
  <si>
    <t>Ito</t>
  </si>
  <si>
    <t>Barry</t>
  </si>
  <si>
    <t>Boyce</t>
  </si>
  <si>
    <t>Lin</t>
  </si>
  <si>
    <t>Nalven</t>
  </si>
  <si>
    <t>Bourgeois</t>
  </si>
  <si>
    <t>Orloff</t>
  </si>
  <si>
    <t>Conrad</t>
  </si>
  <si>
    <t>Ramirez</t>
  </si>
  <si>
    <t>Fouquet</t>
  </si>
  <si>
    <t>McPhillips</t>
  </si>
  <si>
    <t>Burgin</t>
  </si>
  <si>
    <t>Roberts</t>
  </si>
  <si>
    <t>Nemec</t>
  </si>
  <si>
    <t>Appman</t>
  </si>
  <si>
    <t>Glotzbach</t>
  </si>
  <si>
    <t>Tenforde</t>
  </si>
  <si>
    <t>Vandongen</t>
  </si>
  <si>
    <t>Liebald</t>
  </si>
  <si>
    <t>Holte</t>
  </si>
  <si>
    <t>Bartlett</t>
  </si>
  <si>
    <t>Bergman</t>
  </si>
  <si>
    <t>Aitken</t>
  </si>
  <si>
    <t>Berger</t>
  </si>
  <si>
    <t>Richey</t>
  </si>
  <si>
    <t>Trotter</t>
  </si>
  <si>
    <t>Chavez</t>
  </si>
  <si>
    <t>Orifice</t>
  </si>
  <si>
    <t>Farkash</t>
  </si>
  <si>
    <t>Crawford</t>
  </si>
  <si>
    <t>Sittlington</t>
  </si>
  <si>
    <t>Silbert</t>
  </si>
  <si>
    <t>Carrique</t>
  </si>
  <si>
    <t>Kosla</t>
  </si>
  <si>
    <t>Parker</t>
  </si>
  <si>
    <t>Horton</t>
  </si>
  <si>
    <t>Boller</t>
  </si>
  <si>
    <t>Olaru</t>
  </si>
  <si>
    <t>Prescott</t>
  </si>
  <si>
    <t>Hines</t>
  </si>
  <si>
    <t>Blanton</t>
  </si>
  <si>
    <t>Bustamante</t>
  </si>
  <si>
    <t>McCann</t>
  </si>
  <si>
    <t>Schmole</t>
  </si>
  <si>
    <t>Barber</t>
  </si>
  <si>
    <t>Reichmann</t>
  </si>
  <si>
    <t>Cavatorta</t>
  </si>
  <si>
    <t>Yaeger</t>
  </si>
  <si>
    <t>Hughes</t>
  </si>
  <si>
    <t>Donahue</t>
  </si>
  <si>
    <t>Greenwell</t>
  </si>
  <si>
    <t>Steele</t>
  </si>
  <si>
    <t>Gunter</t>
  </si>
  <si>
    <t>McDonough</t>
  </si>
  <si>
    <t>Sweetland</t>
  </si>
  <si>
    <t>Hammersmith</t>
  </si>
  <si>
    <t>French</t>
  </si>
  <si>
    <t>Garbe</t>
  </si>
  <si>
    <t>Duncan</t>
  </si>
  <si>
    <t>Wallace</t>
  </si>
  <si>
    <t>Tillman</t>
  </si>
  <si>
    <t>McSween</t>
  </si>
  <si>
    <t>Schubert</t>
  </si>
  <si>
    <t>Lalanne</t>
  </si>
  <si>
    <t>Arellano</t>
  </si>
  <si>
    <t>Charette</t>
  </si>
  <si>
    <t>Reyes</t>
  </si>
  <si>
    <t>Broderick</t>
  </si>
  <si>
    <t>Summers</t>
  </si>
  <si>
    <t>Zhou</t>
  </si>
  <si>
    <t>Clarke-Ames</t>
  </si>
  <si>
    <t>Staton</t>
  </si>
  <si>
    <t>Forster</t>
  </si>
  <si>
    <t>Monaghan</t>
  </si>
  <si>
    <t>Kawamoto</t>
  </si>
  <si>
    <t>Dicharry</t>
  </si>
  <si>
    <t>Berry</t>
  </si>
  <si>
    <t>Porfirio</t>
  </si>
  <si>
    <t>Thind</t>
  </si>
  <si>
    <t>Horn</t>
  </si>
  <si>
    <t>Sabadosa</t>
  </si>
  <si>
    <t>Casady</t>
  </si>
  <si>
    <t>Ahokas</t>
  </si>
  <si>
    <t>Hebert</t>
  </si>
  <si>
    <t>Fair</t>
  </si>
  <si>
    <t>Swenson</t>
  </si>
  <si>
    <t>Revenis</t>
  </si>
  <si>
    <t>Engnes</t>
  </si>
  <si>
    <t>Wiltse</t>
  </si>
  <si>
    <t>Fernandez</t>
  </si>
  <si>
    <t>Pinney</t>
  </si>
  <si>
    <t>Levy</t>
  </si>
  <si>
    <t>Takeda</t>
  </si>
  <si>
    <t>Burke</t>
  </si>
  <si>
    <t>Duarte</t>
  </si>
  <si>
    <t>Nice</t>
  </si>
  <si>
    <t>Windler</t>
  </si>
  <si>
    <t>Jones</t>
  </si>
  <si>
    <t>Marcus</t>
  </si>
  <si>
    <t>Stevenson</t>
  </si>
  <si>
    <t>Humphrey</t>
  </si>
  <si>
    <t>Payne</t>
  </si>
  <si>
    <t>Hails</t>
  </si>
  <si>
    <t>Proctor</t>
  </si>
  <si>
    <t>Gresh</t>
  </si>
  <si>
    <t>Anis</t>
  </si>
  <si>
    <t>Swartz</t>
  </si>
  <si>
    <t>Schluneker</t>
  </si>
  <si>
    <t>Bellemare</t>
  </si>
  <si>
    <t>Vitalo</t>
  </si>
  <si>
    <t>Marshall</t>
  </si>
  <si>
    <t>Pittaway</t>
  </si>
  <si>
    <t>Bill</t>
  </si>
  <si>
    <t>Antrim</t>
  </si>
  <si>
    <t>Doolittle-Crider</t>
  </si>
  <si>
    <t>Ruhlman</t>
  </si>
  <si>
    <t>Uchiyama</t>
  </si>
  <si>
    <t>Desota</t>
  </si>
  <si>
    <t>Edmonds</t>
  </si>
  <si>
    <t>Otto</t>
  </si>
  <si>
    <t>Kurt</t>
  </si>
  <si>
    <t>Duhaime</t>
  </si>
  <si>
    <t>Swann</t>
  </si>
  <si>
    <t>Burton</t>
  </si>
  <si>
    <t>Joslyn</t>
  </si>
  <si>
    <t>Bennie</t>
  </si>
  <si>
    <t>Kanyane</t>
  </si>
  <si>
    <t>McFadden</t>
  </si>
  <si>
    <t>Connolly</t>
  </si>
  <si>
    <t>Merino</t>
  </si>
  <si>
    <t>Baird</t>
  </si>
  <si>
    <t>Locatelli</t>
  </si>
  <si>
    <t>Brake</t>
  </si>
  <si>
    <t>Jacobs</t>
  </si>
  <si>
    <t>Vaught</t>
  </si>
  <si>
    <t>Monteleone</t>
  </si>
  <si>
    <t>Verdugo</t>
  </si>
  <si>
    <t>Sellers</t>
  </si>
  <si>
    <t>Bowman</t>
  </si>
  <si>
    <t>Marley</t>
  </si>
  <si>
    <t>Grey</t>
  </si>
  <si>
    <t>O'Rourke</t>
  </si>
  <si>
    <t>Fatehali</t>
  </si>
  <si>
    <t>Piza-Taylor</t>
  </si>
  <si>
    <t>Cavanaugh</t>
  </si>
  <si>
    <t>Amako</t>
  </si>
  <si>
    <t>Musa</t>
  </si>
  <si>
    <t>Phillippi</t>
  </si>
  <si>
    <t>Hoskins</t>
  </si>
  <si>
    <t>Triedman</t>
  </si>
  <si>
    <t>Lovuolo</t>
  </si>
  <si>
    <t>Chung</t>
  </si>
  <si>
    <t>Newsom</t>
  </si>
  <si>
    <t>Harrington</t>
  </si>
  <si>
    <t>Hoffman</t>
  </si>
  <si>
    <t>Feehley</t>
  </si>
  <si>
    <t>Ashworth</t>
  </si>
  <si>
    <t>Hansen</t>
  </si>
  <si>
    <t>Czyz</t>
  </si>
  <si>
    <t>Bauder</t>
  </si>
  <si>
    <t>Mendoza</t>
  </si>
  <si>
    <t>Glass</t>
  </si>
  <si>
    <t>Butcher</t>
  </si>
  <si>
    <t>Traiser</t>
  </si>
  <si>
    <t>Miles</t>
  </si>
  <si>
    <t>Mudy-Mader</t>
  </si>
  <si>
    <t>Woo</t>
  </si>
  <si>
    <t>April</t>
  </si>
  <si>
    <t>Sheppard</t>
  </si>
  <si>
    <t>Doran</t>
  </si>
  <si>
    <t>Labrosse</t>
  </si>
  <si>
    <t>Lesniak</t>
  </si>
  <si>
    <t>Prowse</t>
  </si>
  <si>
    <t>Seigel</t>
  </si>
  <si>
    <t>Blas</t>
  </si>
  <si>
    <t>Simpson</t>
  </si>
  <si>
    <t>Gierman</t>
  </si>
  <si>
    <t>Jeuland</t>
  </si>
  <si>
    <t>Chorney</t>
  </si>
  <si>
    <t>Rook</t>
  </si>
  <si>
    <t>Chin</t>
  </si>
  <si>
    <t>Savage</t>
  </si>
  <si>
    <t>Hitchings</t>
  </si>
  <si>
    <t>Truitt</t>
  </si>
  <si>
    <t>Chang</t>
  </si>
  <si>
    <t>Frey</t>
  </si>
  <si>
    <t>Krishna</t>
  </si>
  <si>
    <t>Maher</t>
  </si>
  <si>
    <t>Boivin</t>
  </si>
  <si>
    <t>McAlister</t>
  </si>
  <si>
    <t>Akhmedova</t>
  </si>
  <si>
    <t>Tucker</t>
  </si>
  <si>
    <t>Gramelspacher</t>
  </si>
  <si>
    <t>Goldsmith</t>
  </si>
  <si>
    <t>Tranter</t>
  </si>
  <si>
    <t>Tu</t>
  </si>
  <si>
    <t>Kaczka</t>
  </si>
  <si>
    <t>Hunter</t>
  </si>
  <si>
    <t>Ashby</t>
  </si>
  <si>
    <t>Ausen</t>
  </si>
  <si>
    <t>O'Leary</t>
  </si>
  <si>
    <t>Scoville</t>
  </si>
  <si>
    <t>Kaus</t>
  </si>
  <si>
    <t>Rainey</t>
  </si>
  <si>
    <t>Chandler</t>
  </si>
  <si>
    <t>Rasch</t>
  </si>
  <si>
    <t>Plunkett</t>
  </si>
  <si>
    <t>Gusmer</t>
  </si>
  <si>
    <t>Loftus</t>
  </si>
  <si>
    <t>Alvarez</t>
  </si>
  <si>
    <t>Petersson</t>
  </si>
  <si>
    <t>Liaw</t>
  </si>
  <si>
    <t>Tripaldi</t>
  </si>
  <si>
    <t>Endara</t>
  </si>
  <si>
    <t>Valle</t>
  </si>
  <si>
    <t>Germain</t>
  </si>
  <si>
    <t>Finecey</t>
  </si>
  <si>
    <t>Roe</t>
  </si>
  <si>
    <t>Webb</t>
  </si>
  <si>
    <t>Stocker</t>
  </si>
  <si>
    <t>Jacobson</t>
  </si>
  <si>
    <t>Goodwin</t>
  </si>
  <si>
    <t>Brock</t>
  </si>
  <si>
    <t>Papp</t>
  </si>
  <si>
    <t>Siragusa</t>
  </si>
  <si>
    <t>Pizarro</t>
  </si>
  <si>
    <t>Strange</t>
  </si>
  <si>
    <t>Eidinger</t>
  </si>
  <si>
    <t>Ginsburg</t>
  </si>
  <si>
    <t>Truex</t>
  </si>
  <si>
    <t>Higgins</t>
  </si>
  <si>
    <t>McCurdy</t>
  </si>
  <si>
    <t>Varner</t>
  </si>
  <si>
    <t>Dahmen</t>
  </si>
  <si>
    <t>Fraser</t>
  </si>
  <si>
    <t>Deeg</t>
  </si>
  <si>
    <t>Robertson</t>
  </si>
  <si>
    <t>Peck</t>
  </si>
  <si>
    <t>Burger</t>
  </si>
  <si>
    <t>Blain</t>
  </si>
  <si>
    <t>Winters</t>
  </si>
  <si>
    <t>McCue</t>
  </si>
  <si>
    <t>Webster</t>
  </si>
  <si>
    <t>Chiappone</t>
  </si>
  <si>
    <t>Opie</t>
  </si>
  <si>
    <t>Donnelly</t>
  </si>
  <si>
    <t>Rall</t>
  </si>
  <si>
    <t>Chen</t>
  </si>
  <si>
    <t>Tufaro</t>
  </si>
  <si>
    <t>Susedik</t>
  </si>
  <si>
    <t>Deady</t>
  </si>
  <si>
    <t>Schaefer</t>
  </si>
  <si>
    <t>D'Alessandro</t>
  </si>
  <si>
    <t>Wyss</t>
  </si>
  <si>
    <t>Rose</t>
  </si>
  <si>
    <t>Hopper</t>
  </si>
  <si>
    <t>Finneran</t>
  </si>
  <si>
    <t>Basham</t>
  </si>
  <si>
    <t>Oscal</t>
  </si>
  <si>
    <t>Craft</t>
  </si>
  <si>
    <t>Kebede</t>
  </si>
  <si>
    <t>Strobel</t>
  </si>
  <si>
    <t>Dalton</t>
  </si>
  <si>
    <t>Morimoto</t>
  </si>
  <si>
    <t>Manlove</t>
  </si>
  <si>
    <t>Madzik</t>
  </si>
  <si>
    <t>Hobson</t>
  </si>
  <si>
    <t>Tierney</t>
  </si>
  <si>
    <t>Gabris</t>
  </si>
  <si>
    <t>Howard</t>
  </si>
  <si>
    <t>Kallay</t>
  </si>
  <si>
    <t>Leguizamo</t>
  </si>
  <si>
    <t>Escartin</t>
  </si>
  <si>
    <t>Chorey</t>
  </si>
  <si>
    <t>McVay</t>
  </si>
  <si>
    <t>Vinson</t>
  </si>
  <si>
    <t>Astrike-Davis</t>
  </si>
  <si>
    <t>Harder</t>
  </si>
  <si>
    <t>Bell</t>
  </si>
  <si>
    <t>Dawes</t>
  </si>
  <si>
    <t>Larios</t>
  </si>
  <si>
    <t>Yaremczuk</t>
  </si>
  <si>
    <t>Eversman</t>
  </si>
  <si>
    <t>Hickory</t>
  </si>
  <si>
    <t>Mooney</t>
  </si>
  <si>
    <t>Craighead</t>
  </si>
  <si>
    <t>Lohrenz</t>
  </si>
  <si>
    <t>Demise</t>
  </si>
  <si>
    <t>Guitard</t>
  </si>
  <si>
    <t>Navas</t>
  </si>
  <si>
    <t>Ptucha</t>
  </si>
  <si>
    <t>Kirouac</t>
  </si>
  <si>
    <t>Toews</t>
  </si>
  <si>
    <t>Perry</t>
  </si>
  <si>
    <t>Kretz</t>
  </si>
  <si>
    <t>Hempel</t>
  </si>
  <si>
    <t>McBroom</t>
  </si>
  <si>
    <t>Yoo</t>
  </si>
  <si>
    <t>Rand</t>
  </si>
  <si>
    <t>Wolfe</t>
  </si>
  <si>
    <t>Vance</t>
  </si>
  <si>
    <t>Burnett</t>
  </si>
  <si>
    <t>Clason</t>
  </si>
  <si>
    <t>Pietz</t>
  </si>
  <si>
    <t>Tegenkamp</t>
  </si>
  <si>
    <t>Dover</t>
  </si>
  <si>
    <t>Dockemeyer</t>
  </si>
  <si>
    <t>Harel</t>
  </si>
  <si>
    <t>Aguila</t>
  </si>
  <si>
    <t>Beisheim</t>
  </si>
  <si>
    <t>Lenhoff</t>
  </si>
  <si>
    <t>Wehrwein</t>
  </si>
  <si>
    <t>Markowitz</t>
  </si>
  <si>
    <t>Lynn</t>
  </si>
  <si>
    <t>Vos</t>
  </si>
  <si>
    <t>McLeod</t>
  </si>
  <si>
    <t>Balcom</t>
  </si>
  <si>
    <t>Dirth</t>
  </si>
  <si>
    <t>Inglish</t>
  </si>
  <si>
    <t>Massa-Musiak</t>
  </si>
  <si>
    <t>Bailey</t>
  </si>
  <si>
    <t>Jacoby</t>
  </si>
  <si>
    <t>Crimmings</t>
  </si>
  <si>
    <t>Crane</t>
  </si>
  <si>
    <t>Swartzfager</t>
  </si>
  <si>
    <t>Clevenger</t>
  </si>
  <si>
    <t>Reichardt</t>
  </si>
  <si>
    <t>Morton</t>
  </si>
  <si>
    <t>Sunstrum</t>
  </si>
  <si>
    <t>Frownfelter</t>
  </si>
  <si>
    <t>Richter</t>
  </si>
  <si>
    <t>England</t>
  </si>
  <si>
    <t>McLean</t>
  </si>
  <si>
    <t>Lane</t>
  </si>
  <si>
    <t>Vonachen</t>
  </si>
  <si>
    <t>Kidwell</t>
  </si>
  <si>
    <t>Betancourth</t>
  </si>
  <si>
    <t>Henstrom</t>
  </si>
  <si>
    <t>Pereira</t>
  </si>
  <si>
    <t>Brown</t>
  </si>
  <si>
    <t>Reasoner</t>
  </si>
  <si>
    <t>Carver</t>
  </si>
  <si>
    <t>Borror</t>
  </si>
  <si>
    <t>Saad</t>
  </si>
  <si>
    <t>Trail</t>
  </si>
  <si>
    <t>Benton</t>
  </si>
  <si>
    <t>Bauman</t>
  </si>
  <si>
    <t>Bakula</t>
  </si>
  <si>
    <t>Davis</t>
  </si>
  <si>
    <t>Weiler</t>
  </si>
  <si>
    <t>Schaaf</t>
  </si>
  <si>
    <t>Sack</t>
  </si>
  <si>
    <t>Chenard</t>
  </si>
  <si>
    <t>Williamson</t>
  </si>
  <si>
    <t>Dollas</t>
  </si>
  <si>
    <t>Sprague</t>
  </si>
  <si>
    <t>Michell</t>
  </si>
  <si>
    <t>Datwyler</t>
  </si>
  <si>
    <t>Mead</t>
  </si>
  <si>
    <t>Kennedy</t>
  </si>
  <si>
    <t>Czech</t>
  </si>
  <si>
    <t>O'Brien</t>
  </si>
  <si>
    <t>Bachman</t>
  </si>
  <si>
    <t>Bednar</t>
  </si>
  <si>
    <t>Daye</t>
  </si>
  <si>
    <t>Clarke</t>
  </si>
  <si>
    <t>Koren</t>
  </si>
  <si>
    <t>Kuramoto</t>
  </si>
  <si>
    <t>Dierksen</t>
  </si>
  <si>
    <t>Zoeller</t>
  </si>
  <si>
    <t>Flesch</t>
  </si>
  <si>
    <t>Maltby</t>
  </si>
  <si>
    <t>Custance</t>
  </si>
  <si>
    <t>Choi</t>
  </si>
  <si>
    <t>Barnett</t>
  </si>
  <si>
    <t>Proulx</t>
  </si>
  <si>
    <t>Lundine</t>
  </si>
  <si>
    <t>Paullin</t>
  </si>
  <si>
    <t>Delucia</t>
  </si>
  <si>
    <t>Valentine</t>
  </si>
  <si>
    <t>Mohara</t>
  </si>
  <si>
    <t>Fairbrother</t>
  </si>
  <si>
    <t>Fagan</t>
  </si>
  <si>
    <t>Toth</t>
  </si>
  <si>
    <t>Guinn</t>
  </si>
  <si>
    <t>Diviney</t>
  </si>
  <si>
    <t>Marlatt</t>
  </si>
  <si>
    <t>Ohler</t>
  </si>
  <si>
    <t>Mossler</t>
  </si>
  <si>
    <t>Segall</t>
  </si>
  <si>
    <t>Sprieser</t>
  </si>
  <si>
    <t>Blanco</t>
  </si>
  <si>
    <t>Sheptock</t>
  </si>
  <si>
    <t>Chruniak</t>
  </si>
  <si>
    <t>Miller</t>
  </si>
  <si>
    <t>Theis</t>
  </si>
  <si>
    <t>Sadler</t>
  </si>
  <si>
    <t>Auger</t>
  </si>
  <si>
    <t>Steadman</t>
  </si>
  <si>
    <t>McCarron</t>
  </si>
  <si>
    <t>Roecker</t>
  </si>
  <si>
    <t>Giumarra</t>
  </si>
  <si>
    <t>Bower</t>
  </si>
  <si>
    <t>Capriccioso</t>
  </si>
  <si>
    <t>Starbuck</t>
  </si>
  <si>
    <t>McMahon</t>
  </si>
  <si>
    <t>Rissell</t>
  </si>
  <si>
    <t>Kromroy</t>
  </si>
  <si>
    <t>Manfredi</t>
  </si>
  <si>
    <t>Manwaring</t>
  </si>
  <si>
    <t>Tomaszewski</t>
  </si>
  <si>
    <t>Gannon</t>
  </si>
  <si>
    <t>Frye</t>
  </si>
  <si>
    <t>Currier</t>
  </si>
  <si>
    <t>Whittendale</t>
  </si>
  <si>
    <t>Rixe</t>
  </si>
  <si>
    <t>Ballon-Landa</t>
  </si>
  <si>
    <t>Zaferos</t>
  </si>
  <si>
    <t>Jacob</t>
  </si>
  <si>
    <t>Samland</t>
  </si>
  <si>
    <t>Shapiro</t>
  </si>
  <si>
    <t>Snitzer</t>
  </si>
  <si>
    <t>Watters</t>
  </si>
  <si>
    <t>Steele-Belkin</t>
  </si>
  <si>
    <t>Christensen</t>
  </si>
  <si>
    <t>Hodge</t>
  </si>
  <si>
    <t>Rusterholz</t>
  </si>
  <si>
    <t>Lafrance</t>
  </si>
  <si>
    <t>Hallis</t>
  </si>
  <si>
    <t>Salowitz</t>
  </si>
  <si>
    <t>Langerak</t>
  </si>
  <si>
    <t>Bonilla</t>
  </si>
  <si>
    <t>Ciabattoni</t>
  </si>
  <si>
    <t>Osmark</t>
  </si>
  <si>
    <t>Warwick</t>
  </si>
  <si>
    <t>Magnuson</t>
  </si>
  <si>
    <t>Marsh</t>
  </si>
  <si>
    <t>Kari</t>
  </si>
  <si>
    <t>Standiford</t>
  </si>
  <si>
    <t>Sherwin</t>
  </si>
  <si>
    <t>Blekeli</t>
  </si>
  <si>
    <t>Vangampleare</t>
  </si>
  <si>
    <t>Hiatt</t>
  </si>
  <si>
    <t>Tadesse</t>
  </si>
  <si>
    <t>Jaswell</t>
  </si>
  <si>
    <t>Phillips-Cook</t>
  </si>
  <si>
    <t>Desruisseaux</t>
  </si>
  <si>
    <t>Ripp</t>
  </si>
  <si>
    <t>Harris</t>
  </si>
  <si>
    <t>Shafer</t>
  </si>
  <si>
    <t>Hemesath</t>
  </si>
  <si>
    <t>Vinci</t>
  </si>
  <si>
    <t>Diamond-Husmann</t>
  </si>
  <si>
    <t>Soto</t>
  </si>
  <si>
    <t>Dacko</t>
  </si>
  <si>
    <t>Glassey</t>
  </si>
  <si>
    <t>Frechette</t>
  </si>
  <si>
    <t>Benitez</t>
  </si>
  <si>
    <t>Gauthier</t>
  </si>
  <si>
    <t>Fazioli</t>
  </si>
  <si>
    <t>Dannenhauer</t>
  </si>
  <si>
    <t>McComb</t>
  </si>
  <si>
    <t>Sambasivam</t>
  </si>
  <si>
    <t>Maina</t>
  </si>
  <si>
    <t>Keshian</t>
  </si>
  <si>
    <t>Maas</t>
  </si>
  <si>
    <t>Sinasac</t>
  </si>
  <si>
    <t>Ruffo</t>
  </si>
  <si>
    <t>Long</t>
  </si>
  <si>
    <t>Rohde</t>
  </si>
  <si>
    <t>Bonzi</t>
  </si>
  <si>
    <t>Moore</t>
  </si>
  <si>
    <t>McGrane</t>
  </si>
  <si>
    <t>Stepnowski</t>
  </si>
  <si>
    <t>Merkle</t>
  </si>
  <si>
    <t>Vigneron</t>
  </si>
  <si>
    <t>Mucci</t>
  </si>
  <si>
    <t>MacDonald</t>
  </si>
  <si>
    <t>Deng</t>
  </si>
  <si>
    <t>Strickland</t>
  </si>
  <si>
    <t>Cheney</t>
  </si>
  <si>
    <t>Godoy</t>
  </si>
  <si>
    <t>Rider</t>
  </si>
  <si>
    <t>Walters</t>
  </si>
  <si>
    <t>Leboeuf</t>
  </si>
  <si>
    <t>Scheibel</t>
  </si>
  <si>
    <t>Ritter</t>
  </si>
  <si>
    <t>Pretot</t>
  </si>
  <si>
    <t>Willsey</t>
  </si>
  <si>
    <t>Roach</t>
  </si>
  <si>
    <t>Jacobsen</t>
  </si>
  <si>
    <t>O'Hora</t>
  </si>
  <si>
    <t>Amato</t>
  </si>
  <si>
    <t>Wegner</t>
  </si>
  <si>
    <t>Bokun</t>
  </si>
  <si>
    <t>Overpeck</t>
  </si>
  <si>
    <t>Levine</t>
  </si>
  <si>
    <t>Wild</t>
  </si>
  <si>
    <t>Tabor</t>
  </si>
  <si>
    <t>Steffen</t>
  </si>
  <si>
    <t>Tadich</t>
  </si>
  <si>
    <t>Christenson</t>
  </si>
  <si>
    <t>Shell</t>
  </si>
  <si>
    <t>Rao</t>
  </si>
  <si>
    <t>Gomez</t>
  </si>
  <si>
    <t>Hemingway</t>
  </si>
  <si>
    <t>Pett</t>
  </si>
  <si>
    <t>Meingast</t>
  </si>
  <si>
    <t>McCarthy</t>
  </si>
  <si>
    <t>Boyle</t>
  </si>
  <si>
    <t>Gundersen</t>
  </si>
  <si>
    <t>Wolswinkel</t>
  </si>
  <si>
    <t>Bomberger</t>
  </si>
  <si>
    <t>Lapierre</t>
  </si>
  <si>
    <t>Beaty</t>
  </si>
  <si>
    <t>Hammer</t>
  </si>
  <si>
    <t>Randolph</t>
  </si>
  <si>
    <t>Masterson</t>
  </si>
  <si>
    <t>Friess</t>
  </si>
  <si>
    <t>Mantoni</t>
  </si>
  <si>
    <t>Bodeen</t>
  </si>
  <si>
    <t>McPherson</t>
  </si>
  <si>
    <t>Palko</t>
  </si>
  <si>
    <t>Breathitt</t>
  </si>
  <si>
    <t>Evora</t>
  </si>
  <si>
    <t>Fischer</t>
  </si>
  <si>
    <t>Deba</t>
  </si>
  <si>
    <t>Leloup</t>
  </si>
  <si>
    <t>Labare</t>
  </si>
  <si>
    <t>Arouca</t>
  </si>
  <si>
    <t>Reese</t>
  </si>
  <si>
    <t>McCloskey</t>
  </si>
  <si>
    <t>Tedsen</t>
  </si>
  <si>
    <t>Koehlinger</t>
  </si>
  <si>
    <t>Pielechaty</t>
  </si>
  <si>
    <t>Korhonen</t>
  </si>
  <si>
    <t>Kehr</t>
  </si>
  <si>
    <t>Montagna</t>
  </si>
  <si>
    <t>M√ºller</t>
  </si>
  <si>
    <t>Sidebottom</t>
  </si>
  <si>
    <t>Morris</t>
  </si>
  <si>
    <t>Chaisson</t>
  </si>
  <si>
    <t>Pigott</t>
  </si>
  <si>
    <t>Cochrane</t>
  </si>
  <si>
    <t>Armitage</t>
  </si>
  <si>
    <t>Shen</t>
  </si>
  <si>
    <t>O'Kelly</t>
  </si>
  <si>
    <t>Huff</t>
  </si>
  <si>
    <t>Dye</t>
  </si>
  <si>
    <t>Willard</t>
  </si>
  <si>
    <t>D'Addario</t>
  </si>
  <si>
    <t>Buchanan</t>
  </si>
  <si>
    <t>Waterson</t>
  </si>
  <si>
    <t>Piras</t>
  </si>
  <si>
    <t>Landberg</t>
  </si>
  <si>
    <t>Flynn</t>
  </si>
  <si>
    <t>Bishop</t>
  </si>
  <si>
    <t>Devitt</t>
  </si>
  <si>
    <t>Tramontano</t>
  </si>
  <si>
    <t>Gennaro</t>
  </si>
  <si>
    <t>Davidson</t>
  </si>
  <si>
    <t>McGraw</t>
  </si>
  <si>
    <t>Fellure</t>
  </si>
  <si>
    <t>Sanford</t>
  </si>
  <si>
    <t>Wrenn</t>
  </si>
  <si>
    <t>Krueger</t>
  </si>
  <si>
    <t>Babler</t>
  </si>
  <si>
    <t>Brezenski</t>
  </si>
  <si>
    <t>Marschner</t>
  </si>
  <si>
    <t>Montez</t>
  </si>
  <si>
    <t>Hurt</t>
  </si>
  <si>
    <t>Garey</t>
  </si>
  <si>
    <t>Reddy</t>
  </si>
  <si>
    <t>Mueller</t>
  </si>
  <si>
    <t>Uribe</t>
  </si>
  <si>
    <t>Hand</t>
  </si>
  <si>
    <t>Mac-Thiong</t>
  </si>
  <si>
    <t>Steidl</t>
  </si>
  <si>
    <t>Alderfer</t>
  </si>
  <si>
    <t>Ryland</t>
  </si>
  <si>
    <t>Bethea</t>
  </si>
  <si>
    <t>Blois</t>
  </si>
  <si>
    <t>Dayton</t>
  </si>
  <si>
    <t>Cloud</t>
  </si>
  <si>
    <t>Betournay</t>
  </si>
  <si>
    <t>Temple</t>
  </si>
  <si>
    <t>Rollie</t>
  </si>
  <si>
    <t>Roybal</t>
  </si>
  <si>
    <t>Turgeon</t>
  </si>
  <si>
    <t>Deingenis</t>
  </si>
  <si>
    <t>Gibbs</t>
  </si>
  <si>
    <t>Trom</t>
  </si>
  <si>
    <t>Sizer</t>
  </si>
  <si>
    <t>Ellison</t>
  </si>
  <si>
    <t>Sulkowski</t>
  </si>
  <si>
    <t>Maringo</t>
  </si>
  <si>
    <t>Lattin</t>
  </si>
  <si>
    <t>Deblander</t>
  </si>
  <si>
    <t>O'Neill</t>
  </si>
  <si>
    <t>Stanek</t>
  </si>
  <si>
    <t>Manning</t>
  </si>
  <si>
    <t>Schauwaers</t>
  </si>
  <si>
    <t>Hartman</t>
  </si>
  <si>
    <t>Fire</t>
  </si>
  <si>
    <t>Waliaula</t>
  </si>
  <si>
    <t>Blackshear</t>
  </si>
  <si>
    <t>Nettik</t>
  </si>
  <si>
    <t>Novales</t>
  </si>
  <si>
    <t>Rosauer</t>
  </si>
  <si>
    <t>Ryder</t>
  </si>
  <si>
    <t>Larsen</t>
  </si>
  <si>
    <t>Keate</t>
  </si>
  <si>
    <t>Starosciak</t>
  </si>
  <si>
    <t>Henderson</t>
  </si>
  <si>
    <t>Winkelman</t>
  </si>
  <si>
    <t>Monette</t>
  </si>
  <si>
    <t>Kramer</t>
  </si>
  <si>
    <t>Goldstein</t>
  </si>
  <si>
    <t>Barrett</t>
  </si>
  <si>
    <t>Irwin</t>
  </si>
  <si>
    <t>Glenn</t>
  </si>
  <si>
    <t>O'Meara</t>
  </si>
  <si>
    <t>Budrow</t>
  </si>
  <si>
    <t>Tecklenburg</t>
  </si>
  <si>
    <t>Schenck</t>
  </si>
  <si>
    <t>Blendell</t>
  </si>
  <si>
    <t>Parodi</t>
  </si>
  <si>
    <t>Linden</t>
  </si>
  <si>
    <t>Horning</t>
  </si>
  <si>
    <t>Goode</t>
  </si>
  <si>
    <t>Doden</t>
  </si>
  <si>
    <t>Groff</t>
  </si>
  <si>
    <t>Kuehler</t>
  </si>
  <si>
    <t>Gibby</t>
  </si>
  <si>
    <t>Busa</t>
  </si>
  <si>
    <t>Moyo</t>
  </si>
  <si>
    <t>Ash</t>
  </si>
  <si>
    <t>Dever</t>
  </si>
  <si>
    <t>Horvath</t>
  </si>
  <si>
    <t>Danner</t>
  </si>
  <si>
    <t>Weiss</t>
  </si>
  <si>
    <t>D'Andrea</t>
  </si>
  <si>
    <t>Olesky</t>
  </si>
  <si>
    <t>Whitcraft</t>
  </si>
  <si>
    <t>Salazar</t>
  </si>
  <si>
    <t>Pond</t>
  </si>
  <si>
    <t>Egan</t>
  </si>
  <si>
    <t>Bersani</t>
  </si>
  <si>
    <t>Creech</t>
  </si>
  <si>
    <t>Sudres</t>
  </si>
  <si>
    <t>Couture</t>
  </si>
  <si>
    <t>Patronick</t>
  </si>
  <si>
    <t>Depasquale</t>
  </si>
  <si>
    <t>Lavergne</t>
  </si>
  <si>
    <t>Kawakami</t>
  </si>
  <si>
    <t>Gonsalves</t>
  </si>
  <si>
    <t>Aure</t>
  </si>
  <si>
    <t>Mattingly</t>
  </si>
  <si>
    <t>Stelpflug</t>
  </si>
  <si>
    <t>Condon</t>
  </si>
  <si>
    <t>Magato</t>
  </si>
  <si>
    <t>Dombrowski</t>
  </si>
  <si>
    <t>Ohara</t>
  </si>
  <si>
    <t>Keno</t>
  </si>
  <si>
    <t>Lorch</t>
  </si>
  <si>
    <t>Sullivan</t>
  </si>
  <si>
    <t>Cave</t>
  </si>
  <si>
    <t>Gudenkauf</t>
  </si>
  <si>
    <t>Holley</t>
  </si>
  <si>
    <t>Kemble</t>
  </si>
  <si>
    <t>Bentley</t>
  </si>
  <si>
    <t>Bellucci</t>
  </si>
  <si>
    <t>Collins</t>
  </si>
  <si>
    <t>Gillman</t>
  </si>
  <si>
    <t>West</t>
  </si>
  <si>
    <t>Chida</t>
  </si>
  <si>
    <t>Reisenauer</t>
  </si>
  <si>
    <t>Rosenberg-Wohl</t>
  </si>
  <si>
    <t>Theriault</t>
  </si>
  <si>
    <t>Manuel</t>
  </si>
  <si>
    <t>Demko</t>
  </si>
  <si>
    <t>Battaglia</t>
  </si>
  <si>
    <t>Follo</t>
  </si>
  <si>
    <t>Barana</t>
  </si>
  <si>
    <t>Lysaght</t>
  </si>
  <si>
    <t>Chalmers</t>
  </si>
  <si>
    <t>MacPherson</t>
  </si>
  <si>
    <t>Delfidio</t>
  </si>
  <si>
    <t>Cummings</t>
  </si>
  <si>
    <t>Schroegel</t>
  </si>
  <si>
    <t>Randall</t>
  </si>
  <si>
    <t>Doyon</t>
  </si>
  <si>
    <t>Sankey</t>
  </si>
  <si>
    <t>Stilgenbauer</t>
  </si>
  <si>
    <t>Jaskiewicz</t>
  </si>
  <si>
    <t>Deppen</t>
  </si>
  <si>
    <t>Hine</t>
  </si>
  <si>
    <t>Mathews</t>
  </si>
  <si>
    <t>Yabu</t>
  </si>
  <si>
    <t>Strang</t>
  </si>
  <si>
    <t>Shanley</t>
  </si>
  <si>
    <t>Keehan</t>
  </si>
  <si>
    <t>Mahaney</t>
  </si>
  <si>
    <t>Nolan</t>
  </si>
  <si>
    <t>Sobrino</t>
  </si>
  <si>
    <t>Mayer</t>
  </si>
  <si>
    <t>Becker</t>
  </si>
  <si>
    <t>Platt</t>
  </si>
  <si>
    <t>Brodeur</t>
  </si>
  <si>
    <t>Jubinski</t>
  </si>
  <si>
    <t>Wall</t>
  </si>
  <si>
    <t>McKay</t>
  </si>
  <si>
    <t>Oh</t>
  </si>
  <si>
    <t>Kessell</t>
  </si>
  <si>
    <t>Caprario</t>
  </si>
  <si>
    <t>Wong</t>
  </si>
  <si>
    <t>Lea</t>
  </si>
  <si>
    <t>Quigley</t>
  </si>
  <si>
    <t>Korir</t>
  </si>
  <si>
    <t>Downs</t>
  </si>
  <si>
    <t>Zywek</t>
  </si>
  <si>
    <t>Faulkner</t>
  </si>
  <si>
    <t>Erspamer</t>
  </si>
  <si>
    <t>Addison</t>
  </si>
  <si>
    <t>Wu</t>
  </si>
  <si>
    <t>Bosl</t>
  </si>
  <si>
    <t>Goldberg</t>
  </si>
  <si>
    <t>Johnston</t>
  </si>
  <si>
    <t>Keating</t>
  </si>
  <si>
    <t>Duhon</t>
  </si>
  <si>
    <t>Briseno</t>
  </si>
  <si>
    <t>Besse</t>
  </si>
  <si>
    <t>Shillings</t>
  </si>
  <si>
    <t>Tate</t>
  </si>
  <si>
    <t>Hengoed</t>
  </si>
  <si>
    <t>Aller</t>
  </si>
  <si>
    <t>Pisano</t>
  </si>
  <si>
    <t>Sanca</t>
  </si>
  <si>
    <t>Bond</t>
  </si>
  <si>
    <t>Carron</t>
  </si>
  <si>
    <t>Ellwanger</t>
  </si>
  <si>
    <t>Hanson</t>
  </si>
  <si>
    <t>Counts</t>
  </si>
  <si>
    <t>Carson</t>
  </si>
  <si>
    <t>Haines</t>
  </si>
  <si>
    <t>Schnabel</t>
  </si>
  <si>
    <t>Arciniaga</t>
  </si>
  <si>
    <t>Lizak</t>
  </si>
  <si>
    <t>Howery</t>
  </si>
  <si>
    <t>Crain</t>
  </si>
  <si>
    <t>Hotze</t>
  </si>
  <si>
    <t>Chauhan</t>
  </si>
  <si>
    <t>Raab</t>
  </si>
  <si>
    <t>McKown</t>
  </si>
  <si>
    <t>Schiemann</t>
  </si>
  <si>
    <t>Cress</t>
  </si>
  <si>
    <t>Mawson</t>
  </si>
  <si>
    <t>Wigginton</t>
  </si>
  <si>
    <t>Schroeder</t>
  </si>
  <si>
    <t>Leonard</t>
  </si>
  <si>
    <t>Tissue</t>
  </si>
  <si>
    <t>Wood</t>
  </si>
  <si>
    <t>Denny</t>
  </si>
  <si>
    <t>Testa</t>
  </si>
  <si>
    <t>Buchholtz</t>
  </si>
  <si>
    <t>Hoyt</t>
  </si>
  <si>
    <t>Cabada</t>
  </si>
  <si>
    <t>Lobaciute</t>
  </si>
  <si>
    <t>Oberndorfer</t>
  </si>
  <si>
    <t>Hetherington</t>
  </si>
  <si>
    <t>Murray</t>
  </si>
  <si>
    <t>Higden</t>
  </si>
  <si>
    <t>Rediger</t>
  </si>
  <si>
    <t>Grise</t>
  </si>
  <si>
    <t>Skildum</t>
  </si>
  <si>
    <t>Fischer-Daly</t>
  </si>
  <si>
    <t>Rudder</t>
  </si>
  <si>
    <t>Cartmell</t>
  </si>
  <si>
    <t>Troland</t>
  </si>
  <si>
    <t>Berg</t>
  </si>
  <si>
    <t>Engtrakul</t>
  </si>
  <si>
    <t>Leonhardt</t>
  </si>
  <si>
    <t>Goetz</t>
  </si>
  <si>
    <t>Cacharelis</t>
  </si>
  <si>
    <t>Kariolis</t>
  </si>
  <si>
    <t>Zelwin</t>
  </si>
  <si>
    <t>Bannon</t>
  </si>
  <si>
    <t>Vetter</t>
  </si>
  <si>
    <t>Jablonski</t>
  </si>
  <si>
    <t>Jakubowitch</t>
  </si>
  <si>
    <t>Altshuler</t>
  </si>
  <si>
    <t>Ugarte</t>
  </si>
  <si>
    <t>Tusso</t>
  </si>
  <si>
    <t>Landry</t>
  </si>
  <si>
    <t>McDonald</t>
  </si>
  <si>
    <t>Larue</t>
  </si>
  <si>
    <t>Daubert</t>
  </si>
  <si>
    <t>Close</t>
  </si>
  <si>
    <t>Roels</t>
  </si>
  <si>
    <t>Venosky</t>
  </si>
  <si>
    <t>Gosnell</t>
  </si>
  <si>
    <t>Chewning-Kulick</t>
  </si>
  <si>
    <t>Manion</t>
  </si>
  <si>
    <t>Leblanc</t>
  </si>
  <si>
    <t>Goldsby</t>
  </si>
  <si>
    <t>Mahoney</t>
  </si>
  <si>
    <t>McCracken</t>
  </si>
  <si>
    <t>Spewak</t>
  </si>
  <si>
    <t>Cottini</t>
  </si>
  <si>
    <t>Findlay</t>
  </si>
  <si>
    <t>Strasburg</t>
  </si>
  <si>
    <t>Deeter</t>
  </si>
  <si>
    <t>Arpin</t>
  </si>
  <si>
    <t>Schoeneck</t>
  </si>
  <si>
    <t>Willits</t>
  </si>
  <si>
    <t>Syring</t>
  </si>
  <si>
    <t>Strike</t>
  </si>
  <si>
    <t>Hennigar</t>
  </si>
  <si>
    <t>May</t>
  </si>
  <si>
    <t>Metcalf</t>
  </si>
  <si>
    <t>Tiska</t>
  </si>
  <si>
    <t>Fairley</t>
  </si>
  <si>
    <t>Piasta</t>
  </si>
  <si>
    <t>Olsen</t>
  </si>
  <si>
    <t>Bartus</t>
  </si>
  <si>
    <t>Stevens</t>
  </si>
  <si>
    <t>Fayter</t>
  </si>
  <si>
    <t>Parise</t>
  </si>
  <si>
    <t>Gryniewicz</t>
  </si>
  <si>
    <t>Panora</t>
  </si>
  <si>
    <t>Lambe</t>
  </si>
  <si>
    <t>Casto</t>
  </si>
  <si>
    <t>Martelli</t>
  </si>
  <si>
    <t>Naskret</t>
  </si>
  <si>
    <t>Maloney</t>
  </si>
  <si>
    <t>Amherst</t>
  </si>
  <si>
    <t>Johansen</t>
  </si>
  <si>
    <t>Kaufmann</t>
  </si>
  <si>
    <t>Barnes-Zurkinden</t>
  </si>
  <si>
    <t>Wolter</t>
  </si>
  <si>
    <t>Pearson</t>
  </si>
  <si>
    <t>Leon</t>
  </si>
  <si>
    <t>Marriott</t>
  </si>
  <si>
    <t>Wilkins</t>
  </si>
  <si>
    <t>Saiter</t>
  </si>
  <si>
    <t>Winrow</t>
  </si>
  <si>
    <t>Gries</t>
  </si>
  <si>
    <t>Strohschein</t>
  </si>
  <si>
    <t>Coogan</t>
  </si>
  <si>
    <t>Gagnon</t>
  </si>
  <si>
    <t>Fox</t>
  </si>
  <si>
    <t>Traver</t>
  </si>
  <si>
    <t>Quick</t>
  </si>
  <si>
    <t>Theriot</t>
  </si>
  <si>
    <t>Michalis</t>
  </si>
  <si>
    <t>Palma</t>
  </si>
  <si>
    <t>Takaoka</t>
  </si>
  <si>
    <t>Sherman</t>
  </si>
  <si>
    <t>Andre</t>
  </si>
  <si>
    <t>Switt</t>
  </si>
  <si>
    <t>Whitbeck</t>
  </si>
  <si>
    <t>Auer</t>
  </si>
  <si>
    <t>Attar</t>
  </si>
  <si>
    <t>Misuraca</t>
  </si>
  <si>
    <t>Spannaus</t>
  </si>
  <si>
    <t>Tarbiat</t>
  </si>
  <si>
    <t>Pulkkinen</t>
  </si>
  <si>
    <t>Trnovcova</t>
  </si>
  <si>
    <t>Hetrick</t>
  </si>
  <si>
    <t>Stern</t>
  </si>
  <si>
    <t>Newman</t>
  </si>
  <si>
    <t>Mone</t>
  </si>
  <si>
    <t>Powers</t>
  </si>
  <si>
    <t>Ulery</t>
  </si>
  <si>
    <t>Cho</t>
  </si>
  <si>
    <t>Reumann</t>
  </si>
  <si>
    <t>Cooper</t>
  </si>
  <si>
    <t>Cichon</t>
  </si>
  <si>
    <t>Maroevic</t>
  </si>
  <si>
    <t>Schulz</t>
  </si>
  <si>
    <t>Capriolo</t>
  </si>
  <si>
    <t>Borleis</t>
  </si>
  <si>
    <t>Karakoyunlu</t>
  </si>
  <si>
    <t>Desrosiers</t>
  </si>
  <si>
    <t>Comment</t>
  </si>
  <si>
    <t>Moss</t>
  </si>
  <si>
    <t>Clash</t>
  </si>
  <si>
    <t>Blankenship</t>
  </si>
  <si>
    <t>Lloyd</t>
  </si>
  <si>
    <t>Kong</t>
  </si>
  <si>
    <t>Benson</t>
  </si>
  <si>
    <t>Huntington</t>
  </si>
  <si>
    <t>Kendall</t>
  </si>
  <si>
    <t>Gast</t>
  </si>
  <si>
    <t>Scanlin</t>
  </si>
  <si>
    <t>Philbrook</t>
  </si>
  <si>
    <t>Cowan</t>
  </si>
  <si>
    <t>Sousa</t>
  </si>
  <si>
    <t>Stanton</t>
  </si>
  <si>
    <t>Mollak</t>
  </si>
  <si>
    <t>Weston</t>
  </si>
  <si>
    <t>Rabuzzi</t>
  </si>
  <si>
    <t>Hendrix</t>
  </si>
  <si>
    <t>Schout</t>
  </si>
  <si>
    <t>Schmaltz</t>
  </si>
  <si>
    <t>Eagen</t>
  </si>
  <si>
    <t>Rotramel</t>
  </si>
  <si>
    <t>Prevost</t>
  </si>
  <si>
    <t>Nyambaso</t>
  </si>
  <si>
    <t>Shaffer</t>
  </si>
  <si>
    <t>Corkum</t>
  </si>
  <si>
    <t>Pedersen</t>
  </si>
  <si>
    <t>Melo</t>
  </si>
  <si>
    <t>Sakamoto</t>
  </si>
  <si>
    <t>Lombardo</t>
  </si>
  <si>
    <t>Bode</t>
  </si>
  <si>
    <t>Norcross</t>
  </si>
  <si>
    <t>Lazrus</t>
  </si>
  <si>
    <t>Tsegay</t>
  </si>
  <si>
    <t>Schneider</t>
  </si>
  <si>
    <t>Loreto</t>
  </si>
  <si>
    <t>Callahan</t>
  </si>
  <si>
    <t>Timko</t>
  </si>
  <si>
    <t>Achatz</t>
  </si>
  <si>
    <t>Horwitz</t>
  </si>
  <si>
    <t>Gordyan</t>
  </si>
  <si>
    <t>Battoo</t>
  </si>
  <si>
    <t>Barker</t>
  </si>
  <si>
    <t>Saarnilehto</t>
  </si>
  <si>
    <t>Hillman</t>
  </si>
  <si>
    <t>Bartel</t>
  </si>
  <si>
    <t>Potekhina</t>
  </si>
  <si>
    <t>Lapp</t>
  </si>
  <si>
    <t>McCormick</t>
  </si>
  <si>
    <t>Coffed</t>
  </si>
  <si>
    <t>Estes</t>
  </si>
  <si>
    <t>Zamore</t>
  </si>
  <si>
    <t>Donaghy</t>
  </si>
  <si>
    <t>Fiorini</t>
  </si>
  <si>
    <t>Watkins</t>
  </si>
  <si>
    <t>Cassel</t>
  </si>
  <si>
    <t>O'Sullivan</t>
  </si>
  <si>
    <t>Chepkirui</t>
  </si>
  <si>
    <t>Gurney</t>
  </si>
  <si>
    <t>Francis</t>
  </si>
  <si>
    <t>Gruca</t>
  </si>
  <si>
    <t>Denton</t>
  </si>
  <si>
    <t>Trout</t>
  </si>
  <si>
    <t>Gilbert</t>
  </si>
  <si>
    <t>Chong</t>
  </si>
  <si>
    <t>Henry</t>
  </si>
  <si>
    <t>Brenneman</t>
  </si>
  <si>
    <t>Kemp</t>
  </si>
  <si>
    <t>Hillyard</t>
  </si>
  <si>
    <t>Gonzales</t>
  </si>
  <si>
    <t>Sayre</t>
  </si>
  <si>
    <t>Panke</t>
  </si>
  <si>
    <t>Brennan</t>
  </si>
  <si>
    <t>Ngo</t>
  </si>
  <si>
    <t>Guerdan</t>
  </si>
  <si>
    <t>Mills-Honarvar</t>
  </si>
  <si>
    <t>Farvard</t>
  </si>
  <si>
    <t>Skinner</t>
  </si>
  <si>
    <t>Shue</t>
  </si>
  <si>
    <t>Blinn</t>
  </si>
  <si>
    <t>Duyn</t>
  </si>
  <si>
    <t>Wardian</t>
  </si>
  <si>
    <t>Heuninck</t>
  </si>
  <si>
    <t>Kipyego</t>
  </si>
  <si>
    <t>Kuehl</t>
  </si>
  <si>
    <t>Burkholder</t>
  </si>
  <si>
    <t>Stadolnik</t>
  </si>
  <si>
    <t>Shields</t>
  </si>
  <si>
    <t>Margolis</t>
  </si>
  <si>
    <t>Uffenbeck</t>
  </si>
  <si>
    <t>Stepanova</t>
  </si>
  <si>
    <t>Verdi</t>
  </si>
  <si>
    <t>Mickelson</t>
  </si>
  <si>
    <t>Dibaba</t>
  </si>
  <si>
    <t>Shilling</t>
  </si>
  <si>
    <t>Bashaw</t>
  </si>
  <si>
    <t>McCutcheon</t>
  </si>
  <si>
    <t>Connor</t>
  </si>
  <si>
    <t>Geoghegan</t>
  </si>
  <si>
    <t>McGinn</t>
  </si>
  <si>
    <t>Quinteros</t>
  </si>
  <si>
    <t>Loenser</t>
  </si>
  <si>
    <t>Furrer</t>
  </si>
  <si>
    <t>Konigs</t>
  </si>
  <si>
    <t>Tesdahl</t>
  </si>
  <si>
    <t>Engel</t>
  </si>
  <si>
    <t>Kuck</t>
  </si>
  <si>
    <t>Neuschel</t>
  </si>
  <si>
    <t>Marquez</t>
  </si>
  <si>
    <t>Green</t>
  </si>
  <si>
    <t>Schubel</t>
  </si>
  <si>
    <t>Jimenez</t>
  </si>
  <si>
    <t>Zimny-Schmitt</t>
  </si>
  <si>
    <t>Brohart</t>
  </si>
  <si>
    <t>Oka</t>
  </si>
  <si>
    <t>Metzger</t>
  </si>
  <si>
    <t>Vaughn</t>
  </si>
  <si>
    <t>Petty</t>
  </si>
  <si>
    <t>Lasseron</t>
  </si>
  <si>
    <t>Bushong</t>
  </si>
  <si>
    <t>Dennison</t>
  </si>
  <si>
    <t>Lira</t>
  </si>
  <si>
    <t>Nahigian</t>
  </si>
  <si>
    <t>Cackett</t>
  </si>
  <si>
    <t>Hunter-Galvan</t>
  </si>
  <si>
    <t>Pierret</t>
  </si>
  <si>
    <t>O'Neil</t>
  </si>
  <si>
    <t>Leitz</t>
  </si>
  <si>
    <t>Durfee</t>
  </si>
  <si>
    <t>Maylone</t>
  </si>
  <si>
    <t>Reiland</t>
  </si>
  <si>
    <t>Hu</t>
  </si>
  <si>
    <t>Lessek</t>
  </si>
  <si>
    <t>Colavincenzo</t>
  </si>
  <si>
    <t>Mendez-Karr</t>
  </si>
  <si>
    <t>Saulnier</t>
  </si>
  <si>
    <t>Schoonover</t>
  </si>
  <si>
    <t>Hass</t>
  </si>
  <si>
    <t>Cadotte</t>
  </si>
  <si>
    <t>Cacciapaglia</t>
  </si>
  <si>
    <t>Mininger</t>
  </si>
  <si>
    <t>Mayo</t>
  </si>
  <si>
    <t>Zicko</t>
  </si>
  <si>
    <t>Cupp</t>
  </si>
  <si>
    <t>Klassen</t>
  </si>
  <si>
    <t>Musal</t>
  </si>
  <si>
    <t>Kitayama</t>
  </si>
  <si>
    <t>Altman</t>
  </si>
  <si>
    <t>Demchko</t>
  </si>
  <si>
    <t>Betts</t>
  </si>
  <si>
    <t>Vandeventer</t>
  </si>
  <si>
    <t>Hirano</t>
  </si>
  <si>
    <t>Davi</t>
  </si>
  <si>
    <t>Sloan</t>
  </si>
  <si>
    <t>Homich</t>
  </si>
  <si>
    <t>Kristjansson</t>
  </si>
  <si>
    <t>Pitman</t>
  </si>
  <si>
    <t>Curley</t>
  </si>
  <si>
    <t>Zimmer</t>
  </si>
  <si>
    <t>Granski</t>
  </si>
  <si>
    <t>Regina</t>
  </si>
  <si>
    <t>Howe</t>
  </si>
  <si>
    <t>Atwater</t>
  </si>
  <si>
    <t>Gurganus</t>
  </si>
  <si>
    <t>Holden</t>
  </si>
  <si>
    <t>Parton</t>
  </si>
  <si>
    <t>Dent</t>
  </si>
  <si>
    <t>Ranti</t>
  </si>
  <si>
    <t>Ishaq</t>
  </si>
  <si>
    <t>Wiles</t>
  </si>
  <si>
    <t>Serafini</t>
  </si>
  <si>
    <t>Button</t>
  </si>
  <si>
    <t>Gaal</t>
  </si>
  <si>
    <t>Liptak</t>
  </si>
  <si>
    <t>Kellam</t>
  </si>
  <si>
    <t>Gordon</t>
  </si>
  <si>
    <t>Wagoner</t>
  </si>
  <si>
    <t>Goffi</t>
  </si>
  <si>
    <t>Salovaara</t>
  </si>
  <si>
    <t>Reid</t>
  </si>
  <si>
    <t>Allan</t>
  </si>
  <si>
    <t>McLaughlin</t>
  </si>
  <si>
    <t>Tang</t>
  </si>
  <si>
    <t>Chepkwony</t>
  </si>
  <si>
    <t>Szynkarczuk</t>
  </si>
  <si>
    <t>Brill</t>
  </si>
  <si>
    <t>Nunn</t>
  </si>
  <si>
    <t>Blair</t>
  </si>
  <si>
    <t>Sharkey</t>
  </si>
  <si>
    <t>Scalard</t>
  </si>
  <si>
    <t>Burget</t>
  </si>
  <si>
    <t>English</t>
  </si>
  <si>
    <t>Hampton</t>
  </si>
  <si>
    <t>Lucas</t>
  </si>
  <si>
    <t>Cherewatti</t>
  </si>
  <si>
    <t>Olle</t>
  </si>
  <si>
    <t>Hamsi</t>
  </si>
  <si>
    <t>Finnegan</t>
  </si>
  <si>
    <t>Villa</t>
  </si>
  <si>
    <t>Cable</t>
  </si>
  <si>
    <t>Eiring</t>
  </si>
  <si>
    <t>Friedman</t>
  </si>
  <si>
    <t>Croker</t>
  </si>
  <si>
    <t>Beganics</t>
  </si>
  <si>
    <t>Huberty</t>
  </si>
  <si>
    <t>Hazlehurst</t>
  </si>
  <si>
    <t>Marin</t>
  </si>
  <si>
    <t>Dear</t>
  </si>
  <si>
    <t>Lederer</t>
  </si>
  <si>
    <t>Robson</t>
  </si>
  <si>
    <t>Galvan</t>
  </si>
  <si>
    <t>Teeuwen</t>
  </si>
  <si>
    <t>List</t>
  </si>
  <si>
    <t>Shafar</t>
  </si>
  <si>
    <t>Copenhaver</t>
  </si>
  <si>
    <t>Stump</t>
  </si>
  <si>
    <t>Wehrman</t>
  </si>
  <si>
    <t>Sischo</t>
  </si>
  <si>
    <t>Fonti</t>
  </si>
  <si>
    <t>Merlis</t>
  </si>
  <si>
    <t>Hasegawa</t>
  </si>
  <si>
    <t>Haselden</t>
  </si>
  <si>
    <t>Simonson</t>
  </si>
  <si>
    <t>Montag</t>
  </si>
  <si>
    <t>Deroian</t>
  </si>
  <si>
    <t>Strickler</t>
  </si>
  <si>
    <t>Woodard</t>
  </si>
  <si>
    <t>Sinda</t>
  </si>
  <si>
    <t>Rydland</t>
  </si>
  <si>
    <t>Vespa</t>
  </si>
  <si>
    <t>Meadows</t>
  </si>
  <si>
    <t>Toppen</t>
  </si>
  <si>
    <t>Ermer</t>
  </si>
  <si>
    <t>Dionne</t>
  </si>
  <si>
    <t>Stasulli</t>
  </si>
  <si>
    <t>Duran</t>
  </si>
  <si>
    <t>Klundt</t>
  </si>
  <si>
    <t>Waters</t>
  </si>
  <si>
    <t>Rusk</t>
  </si>
  <si>
    <t>Gersbach</t>
  </si>
  <si>
    <t>Taylor-Watson</t>
  </si>
  <si>
    <t>Levitsky</t>
  </si>
  <si>
    <t>Carroll</t>
  </si>
  <si>
    <t>Campos</t>
  </si>
  <si>
    <t>Flajslik</t>
  </si>
  <si>
    <t>Chua</t>
  </si>
  <si>
    <t>Wilzbacher</t>
  </si>
  <si>
    <t>Thayer</t>
  </si>
  <si>
    <t>Brosseau</t>
  </si>
  <si>
    <t>Phares</t>
  </si>
  <si>
    <t>Padula</t>
  </si>
  <si>
    <t>Gamirov</t>
  </si>
  <si>
    <t>Briot</t>
  </si>
  <si>
    <t>Putt</t>
  </si>
  <si>
    <t>Deiman</t>
  </si>
  <si>
    <t>Bonanni</t>
  </si>
  <si>
    <t>Stein</t>
  </si>
  <si>
    <t>Laumann</t>
  </si>
  <si>
    <t>Galaviz</t>
  </si>
  <si>
    <t>Piper</t>
  </si>
  <si>
    <t>Cantini</t>
  </si>
  <si>
    <t>Werhane</t>
  </si>
  <si>
    <t>Davies</t>
  </si>
  <si>
    <t>Hummel</t>
  </si>
  <si>
    <t>Lutz</t>
  </si>
  <si>
    <t>Viglienzoni</t>
  </si>
  <si>
    <t>Rathbun</t>
  </si>
  <si>
    <t>crane</t>
  </si>
  <si>
    <t>Conant</t>
  </si>
  <si>
    <t>Huyser-Wierenga</t>
  </si>
  <si>
    <t>Natalini</t>
  </si>
  <si>
    <t>Robbins</t>
  </si>
  <si>
    <t>Stanislav</t>
  </si>
  <si>
    <t>Mears</t>
  </si>
  <si>
    <t>Neill</t>
  </si>
  <si>
    <t>Tola</t>
  </si>
  <si>
    <t>Briskman</t>
  </si>
  <si>
    <t>Ritzenhein</t>
  </si>
  <si>
    <t>Malkowski</t>
  </si>
  <si>
    <t>Andreyko</t>
  </si>
  <si>
    <t>Lozier</t>
  </si>
  <si>
    <t>Rodas</t>
  </si>
  <si>
    <t>Karmen</t>
  </si>
  <si>
    <t>Lippmann</t>
  </si>
  <si>
    <t>Klehm</t>
  </si>
  <si>
    <t>Desisa</t>
  </si>
  <si>
    <t>Brooks</t>
  </si>
  <si>
    <t>Weispfennig</t>
  </si>
  <si>
    <t>Sorrell</t>
  </si>
  <si>
    <t>Marek</t>
  </si>
  <si>
    <t>Werner</t>
  </si>
  <si>
    <t>Penny</t>
  </si>
  <si>
    <t>Masayesva</t>
  </si>
  <si>
    <t>Paavola</t>
  </si>
  <si>
    <t>Gehlsen</t>
  </si>
  <si>
    <t>Roche</t>
  </si>
  <si>
    <t>Hearn</t>
  </si>
  <si>
    <t>Dimson</t>
  </si>
  <si>
    <t>Slason</t>
  </si>
  <si>
    <t>Gibson</t>
  </si>
  <si>
    <t>Erdos</t>
  </si>
  <si>
    <t>Cushman</t>
  </si>
  <si>
    <t>Hammel</t>
  </si>
  <si>
    <t>Ytterstad</t>
  </si>
  <si>
    <t>Prince</t>
  </si>
  <si>
    <t>Petrulak</t>
  </si>
  <si>
    <t>Zablocki</t>
  </si>
  <si>
    <t>Babay</t>
  </si>
  <si>
    <t>Moody</t>
  </si>
  <si>
    <t>Swierzbinski</t>
  </si>
  <si>
    <t>Schwartz</t>
  </si>
  <si>
    <t>Sanseverino</t>
  </si>
  <si>
    <t>Lawder</t>
  </si>
  <si>
    <t>Hoerner</t>
  </si>
  <si>
    <t>Beaulne</t>
  </si>
  <si>
    <t>Lunz</t>
  </si>
  <si>
    <t>Brackenwagen</t>
  </si>
  <si>
    <t>Schmitt</t>
  </si>
  <si>
    <t>Borden</t>
  </si>
  <si>
    <t>Regan</t>
  </si>
  <si>
    <t>Koenis</t>
  </si>
  <si>
    <t>Kittaka</t>
  </si>
  <si>
    <t>Concannon</t>
  </si>
  <si>
    <t>Schultz</t>
  </si>
  <si>
    <t>Brannigan</t>
  </si>
  <si>
    <t>Cavallo</t>
  </si>
  <si>
    <t>Axelrod</t>
  </si>
  <si>
    <t>Roberge</t>
  </si>
  <si>
    <t>Schmidt</t>
  </si>
  <si>
    <t>Kosters</t>
  </si>
  <si>
    <t>Dykes</t>
  </si>
  <si>
    <t>Velan</t>
  </si>
  <si>
    <t>Goolik</t>
  </si>
  <si>
    <t>Bain</t>
  </si>
  <si>
    <t>Wieck</t>
  </si>
  <si>
    <t>Friel</t>
  </si>
  <si>
    <t>Santandreu</t>
  </si>
  <si>
    <t>Gerber</t>
  </si>
  <si>
    <t>Benadum</t>
  </si>
  <si>
    <t>Ragazzini</t>
  </si>
  <si>
    <t>Kessinger</t>
  </si>
  <si>
    <t>Bezgin</t>
  </si>
  <si>
    <t>Woldesilassie</t>
  </si>
  <si>
    <t>Pulliam</t>
  </si>
  <si>
    <t>Guisinger</t>
  </si>
  <si>
    <t>Arnerich</t>
  </si>
  <si>
    <t>Nolette</t>
  </si>
  <si>
    <t>Chabrier</t>
  </si>
  <si>
    <t>Knotts</t>
  </si>
  <si>
    <t>Pultorak</t>
  </si>
  <si>
    <t>Maxon</t>
  </si>
  <si>
    <t>Kraai</t>
  </si>
  <si>
    <t>Larosa</t>
  </si>
  <si>
    <t>Haney</t>
  </si>
  <si>
    <t>Boulay</t>
  </si>
  <si>
    <t>Luy</t>
  </si>
  <si>
    <t>Fava</t>
  </si>
  <si>
    <t>Montoya</t>
  </si>
  <si>
    <t>Albertson</t>
  </si>
  <si>
    <t>Barger</t>
  </si>
  <si>
    <t>Fraioli</t>
  </si>
  <si>
    <t>Talhelm</t>
  </si>
  <si>
    <t>Treece</t>
  </si>
  <si>
    <t>Beisel</t>
  </si>
  <si>
    <t>Enke</t>
  </si>
  <si>
    <t>Ferrell</t>
  </si>
  <si>
    <t>Gates</t>
  </si>
  <si>
    <t>Jeffers</t>
  </si>
  <si>
    <t>Sulhanek</t>
  </si>
  <si>
    <t>Caron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</si>
  <si>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</si>
  <si>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</si>
  <si>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</si>
  <si>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</si>
  <si>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</si>
  <si>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</si>
  <si>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</si>
  <si>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</si>
  <si>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</si>
  <si>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>Murakami</t>
  </si>
  <si>
    <t>Petermann</t>
  </si>
  <si>
    <t>Danielson</t>
  </si>
  <si>
    <t>Street</t>
  </si>
  <si>
    <t>Buss</t>
  </si>
  <si>
    <t>Duffy</t>
  </si>
  <si>
    <t>Avery</t>
  </si>
  <si>
    <t>Bohinski</t>
  </si>
  <si>
    <t>Kohls</t>
  </si>
  <si>
    <t>Brietzke</t>
  </si>
  <si>
    <t>Albano</t>
  </si>
  <si>
    <t>Rosendahl</t>
  </si>
  <si>
    <t>German</t>
  </si>
  <si>
    <t xml:space="preserve"> Ms</t>
  </si>
  <si>
    <t xml:space="preserve">  Kelly</t>
  </si>
  <si>
    <t xml:space="preserve"> Mr</t>
  </si>
  <si>
    <t xml:space="preserve">  Matthew D</t>
  </si>
  <si>
    <t xml:space="preserve">  Phil</t>
  </si>
  <si>
    <t xml:space="preserve">  Kelsey</t>
  </si>
  <si>
    <t xml:space="preserve">  Kristyn</t>
  </si>
  <si>
    <t xml:space="preserve">  Russell B</t>
  </si>
  <si>
    <t xml:space="preserve">  Scott</t>
  </si>
  <si>
    <t xml:space="preserve">  Stephen</t>
  </si>
  <si>
    <t xml:space="preserve">  Patrick R</t>
  </si>
  <si>
    <t xml:space="preserve">  Brooke N</t>
  </si>
  <si>
    <t>Fierro Vargas</t>
  </si>
  <si>
    <t xml:space="preserve">  Paola Andrea</t>
  </si>
  <si>
    <t xml:space="preserve">  David</t>
  </si>
  <si>
    <t xml:space="preserve">  Wade</t>
  </si>
  <si>
    <t xml:space="preserve">  Franklin</t>
  </si>
  <si>
    <t xml:space="preserve">  Leilani M</t>
  </si>
  <si>
    <t xml:space="preserve">  Philippe</t>
  </si>
  <si>
    <t xml:space="preserve">  Jennifer A</t>
  </si>
  <si>
    <t xml:space="preserve">  Christina M</t>
  </si>
  <si>
    <t xml:space="preserve">  Said Sr</t>
  </si>
  <si>
    <t xml:space="preserve">  John</t>
  </si>
  <si>
    <t xml:space="preserve">  Myles</t>
  </si>
  <si>
    <t xml:space="preserve">  Madelyn C</t>
  </si>
  <si>
    <t xml:space="preserve">  Nicole</t>
  </si>
  <si>
    <t xml:space="preserve">  Eric A</t>
  </si>
  <si>
    <t xml:space="preserve">  Emiliano I</t>
  </si>
  <si>
    <t xml:space="preserve">  Adam</t>
  </si>
  <si>
    <t xml:space="preserve">  Zach</t>
  </si>
  <si>
    <t xml:space="preserve">  Stephanie W</t>
  </si>
  <si>
    <t xml:space="preserve">  Natalie</t>
  </si>
  <si>
    <t xml:space="preserve">  Nicole J</t>
  </si>
  <si>
    <t xml:space="preserve">  Jefferson D</t>
  </si>
  <si>
    <t xml:space="preserve">  Brendan D</t>
  </si>
  <si>
    <t xml:space="preserve">  Courtney</t>
  </si>
  <si>
    <t xml:space="preserve">  Sydney L</t>
  </si>
  <si>
    <t xml:space="preserve">  Julien</t>
  </si>
  <si>
    <t xml:space="preserve">  Ryan M</t>
  </si>
  <si>
    <t xml:space="preserve">  Anna H</t>
  </si>
  <si>
    <t xml:space="preserve">  Samantha</t>
  </si>
  <si>
    <t xml:space="preserve">  Robert</t>
  </si>
  <si>
    <t xml:space="preserve">  James R</t>
  </si>
  <si>
    <t xml:space="preserve">  Roseann</t>
  </si>
  <si>
    <t xml:space="preserve">  Spencer</t>
  </si>
  <si>
    <t xml:space="preserve">  Eric W</t>
  </si>
  <si>
    <t xml:space="preserve">  Brianna L</t>
  </si>
  <si>
    <t xml:space="preserve">  Thomas J</t>
  </si>
  <si>
    <t xml:space="preserve">  Melissa L</t>
  </si>
  <si>
    <t>De Simone</t>
  </si>
  <si>
    <t xml:space="preserve">  Flavio</t>
  </si>
  <si>
    <t xml:space="preserve">  Ryan</t>
  </si>
  <si>
    <t xml:space="preserve">  Anthony J</t>
  </si>
  <si>
    <t xml:space="preserve">  Alex</t>
  </si>
  <si>
    <t xml:space="preserve">  Andrew B</t>
  </si>
  <si>
    <t xml:space="preserve">  Dara E</t>
  </si>
  <si>
    <t xml:space="preserve">  Inna</t>
  </si>
  <si>
    <t xml:space="preserve">  Ari</t>
  </si>
  <si>
    <t xml:space="preserve">  Lindsey</t>
  </si>
  <si>
    <t xml:space="preserve">  Kenny</t>
  </si>
  <si>
    <t xml:space="preserve">  Louise</t>
  </si>
  <si>
    <t xml:space="preserve">  Cameron</t>
  </si>
  <si>
    <t xml:space="preserve">  Katie T</t>
  </si>
  <si>
    <t xml:space="preserve">  Casey</t>
  </si>
  <si>
    <t xml:space="preserve">  Bryson C</t>
  </si>
  <si>
    <t xml:space="preserve">  Megan</t>
  </si>
  <si>
    <t xml:space="preserve">  Daniel</t>
  </si>
  <si>
    <t xml:space="preserve">  Steven M</t>
  </si>
  <si>
    <t xml:space="preserve">  Jenna L</t>
  </si>
  <si>
    <t xml:space="preserve">  Freeman</t>
  </si>
  <si>
    <t xml:space="preserve">  Jeff</t>
  </si>
  <si>
    <t xml:space="preserve">  Maurya</t>
  </si>
  <si>
    <t xml:space="preserve">  Samantha C</t>
  </si>
  <si>
    <t xml:space="preserve">  Bethany A</t>
  </si>
  <si>
    <t xml:space="preserve">  Yves</t>
  </si>
  <si>
    <t xml:space="preserve">  Danielle</t>
  </si>
  <si>
    <t xml:space="preserve">  Julia</t>
  </si>
  <si>
    <t xml:space="preserve">  Joshua</t>
  </si>
  <si>
    <t xml:space="preserve">  Jennifer</t>
  </si>
  <si>
    <t xml:space="preserve">  Gwen M</t>
  </si>
  <si>
    <t xml:space="preserve">  Patrick</t>
  </si>
  <si>
    <t xml:space="preserve">  Kate</t>
  </si>
  <si>
    <t xml:space="preserve">  Kevin</t>
  </si>
  <si>
    <t xml:space="preserve">  Stephen II</t>
  </si>
  <si>
    <t xml:space="preserve">  Philip</t>
  </si>
  <si>
    <t xml:space="preserve">  Brett A</t>
  </si>
  <si>
    <t xml:space="preserve">  Rebecca</t>
  </si>
  <si>
    <t xml:space="preserve">  Kelley</t>
  </si>
  <si>
    <t xml:space="preserve">  Abigail K</t>
  </si>
  <si>
    <t xml:space="preserve">  Hope</t>
  </si>
  <si>
    <t xml:space="preserve">  Elyse M</t>
  </si>
  <si>
    <t xml:space="preserve">  Nicholas</t>
  </si>
  <si>
    <t xml:space="preserve">  Thomas</t>
  </si>
  <si>
    <t>Van Hout</t>
  </si>
  <si>
    <t xml:space="preserve">  Pamela J</t>
  </si>
  <si>
    <t xml:space="preserve">  Jessica</t>
  </si>
  <si>
    <t xml:space="preserve">  Ron N</t>
  </si>
  <si>
    <t xml:space="preserve">  Brian</t>
  </si>
  <si>
    <t xml:space="preserve">  Sari</t>
  </si>
  <si>
    <t xml:space="preserve">  Robert M</t>
  </si>
  <si>
    <t xml:space="preserve">  Ricardo</t>
  </si>
  <si>
    <t xml:space="preserve">  Gedion</t>
  </si>
  <si>
    <t xml:space="preserve">  Mark</t>
  </si>
  <si>
    <t xml:space="preserve">  Gamini P</t>
  </si>
  <si>
    <t xml:space="preserve">  Emily J</t>
  </si>
  <si>
    <t xml:space="preserve">  Amanda</t>
  </si>
  <si>
    <t xml:space="preserve">  Knox</t>
  </si>
  <si>
    <t xml:space="preserve">  Yianna</t>
  </si>
  <si>
    <t xml:space="preserve">  Roberta</t>
  </si>
  <si>
    <t xml:space="preserve">  Benjamin P</t>
  </si>
  <si>
    <t xml:space="preserve">  Craig</t>
  </si>
  <si>
    <t xml:space="preserve">  Ann</t>
  </si>
  <si>
    <t xml:space="preserve">  Jamie P</t>
  </si>
  <si>
    <t xml:space="preserve">  Charlie</t>
  </si>
  <si>
    <t xml:space="preserve">  Meb</t>
  </si>
  <si>
    <t xml:space="preserve">  Aaqib L</t>
  </si>
  <si>
    <t xml:space="preserve">  Craig A</t>
  </si>
  <si>
    <t xml:space="preserve">  Meredith</t>
  </si>
  <si>
    <t xml:space="preserve">  Doug</t>
  </si>
  <si>
    <t xml:space="preserve">  Elizabeth J</t>
  </si>
  <si>
    <t xml:space="preserve">  Matthew P</t>
  </si>
  <si>
    <t>Navarro Castro</t>
  </si>
  <si>
    <t xml:space="preserve">  Guillermo Sr</t>
  </si>
  <si>
    <t xml:space="preserve">  Ryan C</t>
  </si>
  <si>
    <t xml:space="preserve">  Dane</t>
  </si>
  <si>
    <t xml:space="preserve">  Jonas</t>
  </si>
  <si>
    <t xml:space="preserve">  George E</t>
  </si>
  <si>
    <t xml:space="preserve">  Sara S</t>
  </si>
  <si>
    <t xml:space="preserve">  Nick</t>
  </si>
  <si>
    <t xml:space="preserve">  Timothy</t>
  </si>
  <si>
    <t xml:space="preserve">  Becky L</t>
  </si>
  <si>
    <t xml:space="preserve">  Steph K</t>
  </si>
  <si>
    <t xml:space="preserve">  Kristine B</t>
  </si>
  <si>
    <t xml:space="preserve">  Taylor B</t>
  </si>
  <si>
    <t xml:space="preserve">  William</t>
  </si>
  <si>
    <t xml:space="preserve">  Sage</t>
  </si>
  <si>
    <t xml:space="preserve">  Cole</t>
  </si>
  <si>
    <t xml:space="preserve">  Jesse</t>
  </si>
  <si>
    <t xml:space="preserve">  Tammi J</t>
  </si>
  <si>
    <t xml:space="preserve">  Matthew S</t>
  </si>
  <si>
    <t xml:space="preserve">  Eric</t>
  </si>
  <si>
    <t xml:space="preserve">  Valeria R</t>
  </si>
  <si>
    <t xml:space="preserve">  Michael P</t>
  </si>
  <si>
    <t xml:space="preserve">  Rami</t>
  </si>
  <si>
    <t xml:space="preserve">  Denis</t>
  </si>
  <si>
    <t xml:space="preserve">  Brian E</t>
  </si>
  <si>
    <t xml:space="preserve">  Bonnie</t>
  </si>
  <si>
    <t xml:space="preserve">  Paul</t>
  </si>
  <si>
    <t xml:space="preserve">  Michael</t>
  </si>
  <si>
    <t xml:space="preserve">  Samuel</t>
  </si>
  <si>
    <t xml:space="preserve">  Matthew</t>
  </si>
  <si>
    <t xml:space="preserve">  Syndy</t>
  </si>
  <si>
    <t xml:space="preserve">  Aleksandra</t>
  </si>
  <si>
    <t xml:space="preserve">  Steeve T Sr</t>
  </si>
  <si>
    <t xml:space="preserve">  Richard</t>
  </si>
  <si>
    <t xml:space="preserve">  Aaron T</t>
  </si>
  <si>
    <t xml:space="preserve">  Akira</t>
  </si>
  <si>
    <t xml:space="preserve">  Ben</t>
  </si>
  <si>
    <t xml:space="preserve">  Jana</t>
  </si>
  <si>
    <t xml:space="preserve">  Jay T</t>
  </si>
  <si>
    <t xml:space="preserve">  Marie-Helene</t>
  </si>
  <si>
    <t xml:space="preserve">  Bret R</t>
  </si>
  <si>
    <t xml:space="preserve">  Gardner L</t>
  </si>
  <si>
    <t xml:space="preserve">  Bobby</t>
  </si>
  <si>
    <t xml:space="preserve">  Lina</t>
  </si>
  <si>
    <t xml:space="preserve">  Zebulon</t>
  </si>
  <si>
    <t xml:space="preserve">  Greg</t>
  </si>
  <si>
    <t xml:space="preserve">  Kelsey A</t>
  </si>
  <si>
    <t xml:space="preserve">  Bronwen L</t>
  </si>
  <si>
    <t xml:space="preserve">  Manuela</t>
  </si>
  <si>
    <t xml:space="preserve">  Jennifer L</t>
  </si>
  <si>
    <t xml:space="preserve">  Abby W</t>
  </si>
  <si>
    <t xml:space="preserve">  Tyler</t>
  </si>
  <si>
    <t xml:space="preserve">  Jeffrey</t>
  </si>
  <si>
    <t xml:space="preserve">  Matthew F</t>
  </si>
  <si>
    <t xml:space="preserve">  Ryan J</t>
  </si>
  <si>
    <t xml:space="preserve">  Amy</t>
  </si>
  <si>
    <t xml:space="preserve">  Andrew P</t>
  </si>
  <si>
    <t xml:space="preserve">  Sarah</t>
  </si>
  <si>
    <t xml:space="preserve">  Lara</t>
  </si>
  <si>
    <t xml:space="preserve">  Sebastien</t>
  </si>
  <si>
    <t xml:space="preserve">  Padraig</t>
  </si>
  <si>
    <t xml:space="preserve">  Heather</t>
  </si>
  <si>
    <t>Garcia Garcia</t>
  </si>
  <si>
    <t xml:space="preserve">  Jorge</t>
  </si>
  <si>
    <t xml:space="preserve">  Jack R</t>
  </si>
  <si>
    <t xml:space="preserve">  Felix</t>
  </si>
  <si>
    <t xml:space="preserve">  Christopher C</t>
  </si>
  <si>
    <t xml:space="preserve">  Jill</t>
  </si>
  <si>
    <t xml:space="preserve">  Alejandro</t>
  </si>
  <si>
    <t xml:space="preserve">  Ian E</t>
  </si>
  <si>
    <t xml:space="preserve">  Hector Sr</t>
  </si>
  <si>
    <t xml:space="preserve">  Matt</t>
  </si>
  <si>
    <t xml:space="preserve">  Elizabeth H</t>
  </si>
  <si>
    <t xml:space="preserve">  Grace</t>
  </si>
  <si>
    <t xml:space="preserve">  Jaime</t>
  </si>
  <si>
    <t xml:space="preserve">  Calesse</t>
  </si>
  <si>
    <t xml:space="preserve">  Kate L</t>
  </si>
  <si>
    <t xml:space="preserve">  Sergey</t>
  </si>
  <si>
    <t xml:space="preserve">  Timothy V</t>
  </si>
  <si>
    <t xml:space="preserve">  Andrew S</t>
  </si>
  <si>
    <t xml:space="preserve">  Lawrence</t>
  </si>
  <si>
    <t xml:space="preserve">  Gavin M</t>
  </si>
  <si>
    <t xml:space="preserve">  Rick E</t>
  </si>
  <si>
    <t xml:space="preserve">  Andrea H</t>
  </si>
  <si>
    <t xml:space="preserve">  Anthony S</t>
  </si>
  <si>
    <t xml:space="preserve">  Erik</t>
  </si>
  <si>
    <t xml:space="preserve">  Kiley D</t>
  </si>
  <si>
    <t xml:space="preserve">  Chris</t>
  </si>
  <si>
    <t xml:space="preserve">  Marian M</t>
  </si>
  <si>
    <t xml:space="preserve">  Jeremy</t>
  </si>
  <si>
    <t xml:space="preserve">  Allison H</t>
  </si>
  <si>
    <t xml:space="preserve">  Elizabeth</t>
  </si>
  <si>
    <t xml:space="preserve">  Andrew</t>
  </si>
  <si>
    <t xml:space="preserve">  Anders J</t>
  </si>
  <si>
    <t xml:space="preserve">  Sean</t>
  </si>
  <si>
    <t xml:space="preserve">  Brian M</t>
  </si>
  <si>
    <t xml:space="preserve">  Susannah</t>
  </si>
  <si>
    <t xml:space="preserve">  Randy</t>
  </si>
  <si>
    <t xml:space="preserve">  Leslie</t>
  </si>
  <si>
    <t xml:space="preserve">  Brittany L</t>
  </si>
  <si>
    <t xml:space="preserve">  Cassie J</t>
  </si>
  <si>
    <t xml:space="preserve">  Peter W</t>
  </si>
  <si>
    <t xml:space="preserve">  Douglas</t>
  </si>
  <si>
    <t xml:space="preserve">  Dan</t>
  </si>
  <si>
    <t xml:space="preserve">  Dan M</t>
  </si>
  <si>
    <t xml:space="preserve">  Eric L</t>
  </si>
  <si>
    <t xml:space="preserve">  Les J</t>
  </si>
  <si>
    <t xml:space="preserve">  Stephanie</t>
  </si>
  <si>
    <t xml:space="preserve">  Melissa Y</t>
  </si>
  <si>
    <t xml:space="preserve">  Ashley</t>
  </si>
  <si>
    <t xml:space="preserve">  Stephanie M</t>
  </si>
  <si>
    <t xml:space="preserve">  Kylie</t>
  </si>
  <si>
    <t xml:space="preserve">  Carrie</t>
  </si>
  <si>
    <t xml:space="preserve">  Zach S</t>
  </si>
  <si>
    <t xml:space="preserve">  Alan</t>
  </si>
  <si>
    <t xml:space="preserve">  Nate</t>
  </si>
  <si>
    <t xml:space="preserve">  Jesse G</t>
  </si>
  <si>
    <t xml:space="preserve">  Jason</t>
  </si>
  <si>
    <t xml:space="preserve">  Megan A</t>
  </si>
  <si>
    <t xml:space="preserve">  Luke M</t>
  </si>
  <si>
    <t xml:space="preserve">  Jacy D</t>
  </si>
  <si>
    <t xml:space="preserve">  Simon G</t>
  </si>
  <si>
    <t xml:space="preserve">  Ainsley E</t>
  </si>
  <si>
    <t xml:space="preserve">  Erica A</t>
  </si>
  <si>
    <t xml:space="preserve">  Erin C</t>
  </si>
  <si>
    <t xml:space="preserve">  Adrienne</t>
  </si>
  <si>
    <t xml:space="preserve">  Yutaka</t>
  </si>
  <si>
    <t xml:space="preserve">  Tyler M</t>
  </si>
  <si>
    <t xml:space="preserve">  James</t>
  </si>
  <si>
    <t xml:space="preserve">  Shawn P</t>
  </si>
  <si>
    <t xml:space="preserve">  Nathaniel</t>
  </si>
  <si>
    <t xml:space="preserve">  Kevin D</t>
  </si>
  <si>
    <t xml:space="preserve">  Joan</t>
  </si>
  <si>
    <t xml:space="preserve">  Christopher A</t>
  </si>
  <si>
    <t xml:space="preserve">  Kacy L</t>
  </si>
  <si>
    <t xml:space="preserve">  Benjamin H</t>
  </si>
  <si>
    <t xml:space="preserve">  Xaviour J</t>
  </si>
  <si>
    <t xml:space="preserve">  Michael T</t>
  </si>
  <si>
    <t xml:space="preserve">  Bradley</t>
  </si>
  <si>
    <t xml:space="preserve">  Andrea</t>
  </si>
  <si>
    <t xml:space="preserve">  Nancy M</t>
  </si>
  <si>
    <t xml:space="preserve">  Lee</t>
  </si>
  <si>
    <t xml:space="preserve">  Erik T</t>
  </si>
  <si>
    <t xml:space="preserve">  Rod W</t>
  </si>
  <si>
    <t xml:space="preserve">  Joey</t>
  </si>
  <si>
    <t xml:space="preserve">  Hillary L</t>
  </si>
  <si>
    <t xml:space="preserve">  Eric J</t>
  </si>
  <si>
    <t xml:space="preserve">  Nicolas</t>
  </si>
  <si>
    <t xml:space="preserve">  Marcel</t>
  </si>
  <si>
    <t xml:space="preserve">  Ashley N</t>
  </si>
  <si>
    <t xml:space="preserve">  Evan D</t>
  </si>
  <si>
    <t xml:space="preserve">  Krisana</t>
  </si>
  <si>
    <t xml:space="preserve">  Kyle</t>
  </si>
  <si>
    <t xml:space="preserve">  Martin A</t>
  </si>
  <si>
    <t xml:space="preserve">  Stacey</t>
  </si>
  <si>
    <t xml:space="preserve">  Christine</t>
  </si>
  <si>
    <t xml:space="preserve">  Sarah C</t>
  </si>
  <si>
    <t xml:space="preserve">  Jason W</t>
  </si>
  <si>
    <t xml:space="preserve">  Michele</t>
  </si>
  <si>
    <t xml:space="preserve">  Nikki</t>
  </si>
  <si>
    <t xml:space="preserve">  Philip J</t>
  </si>
  <si>
    <t xml:space="preserve">  Bryan L</t>
  </si>
  <si>
    <t xml:space="preserve">  Timothy F</t>
  </si>
  <si>
    <t>San Juan</t>
  </si>
  <si>
    <t xml:space="preserve">  Angielyn M</t>
  </si>
  <si>
    <t xml:space="preserve">  Jeanie M</t>
  </si>
  <si>
    <t xml:space="preserve">  Aliaksandr</t>
  </si>
  <si>
    <t xml:space="preserve">  Jason M</t>
  </si>
  <si>
    <t xml:space="preserve">  Sheera K</t>
  </si>
  <si>
    <t xml:space="preserve">  Janice</t>
  </si>
  <si>
    <t xml:space="preserve">  Timothy G</t>
  </si>
  <si>
    <t xml:space="preserve">  Alan R</t>
  </si>
  <si>
    <t xml:space="preserve">  Marie-France</t>
  </si>
  <si>
    <t xml:space="preserve">  Erik F</t>
  </si>
  <si>
    <t xml:space="preserve">  Anthony</t>
  </si>
  <si>
    <t xml:space="preserve">  Yu</t>
  </si>
  <si>
    <t xml:space="preserve">  Caleb N</t>
  </si>
  <si>
    <t xml:space="preserve">  Angela R</t>
  </si>
  <si>
    <t xml:space="preserve">  Keith J</t>
  </si>
  <si>
    <t xml:space="preserve">  Emma</t>
  </si>
  <si>
    <t xml:space="preserve">  Nathan A</t>
  </si>
  <si>
    <t xml:space="preserve">  Kathryn</t>
  </si>
  <si>
    <t xml:space="preserve">  Cheryl A</t>
  </si>
  <si>
    <t xml:space="preserve">  Kimberly A</t>
  </si>
  <si>
    <t xml:space="preserve">  Cynthia</t>
  </si>
  <si>
    <t xml:space="preserve">  Bruce</t>
  </si>
  <si>
    <t xml:space="preserve">  Allison</t>
  </si>
  <si>
    <t xml:space="preserve">  Gabriela</t>
  </si>
  <si>
    <t xml:space="preserve">  Sharon</t>
  </si>
  <si>
    <t xml:space="preserve">  Jason A</t>
  </si>
  <si>
    <t xml:space="preserve">  Chelsey C</t>
  </si>
  <si>
    <t xml:space="preserve">  Devon A</t>
  </si>
  <si>
    <t xml:space="preserve">  Joni L</t>
  </si>
  <si>
    <t xml:space="preserve">  Colin</t>
  </si>
  <si>
    <t xml:space="preserve">  Rachael</t>
  </si>
  <si>
    <t>Sanchez Y Torres</t>
  </si>
  <si>
    <t xml:space="preserve">  Maricela</t>
  </si>
  <si>
    <t xml:space="preserve">  Marie</t>
  </si>
  <si>
    <t xml:space="preserve">  Frank</t>
  </si>
  <si>
    <t xml:space="preserve">  Jeffry</t>
  </si>
  <si>
    <t xml:space="preserve">  Mike</t>
  </si>
  <si>
    <t xml:space="preserve">  Rick</t>
  </si>
  <si>
    <t xml:space="preserve">  Pierre-Michel</t>
  </si>
  <si>
    <t xml:space="preserve">  Brian L</t>
  </si>
  <si>
    <t xml:space="preserve">  Morgan M</t>
  </si>
  <si>
    <t xml:space="preserve">  Caroline</t>
  </si>
  <si>
    <t xml:space="preserve">  Drew T</t>
  </si>
  <si>
    <t xml:space="preserve">  Austin W</t>
  </si>
  <si>
    <t xml:space="preserve">  Berenice</t>
  </si>
  <si>
    <t xml:space="preserve">  Kenneth A</t>
  </si>
  <si>
    <t>Martinez Lopez</t>
  </si>
  <si>
    <t xml:space="preserve">  Miguel</t>
  </si>
  <si>
    <t xml:space="preserve">  Hadley T</t>
  </si>
  <si>
    <t xml:space="preserve">  Taylor</t>
  </si>
  <si>
    <t xml:space="preserve">  Tenielle M</t>
  </si>
  <si>
    <t xml:space="preserve">  Nora P</t>
  </si>
  <si>
    <t xml:space="preserve">  Zachary</t>
  </si>
  <si>
    <t xml:space="preserve">  Alyssa K</t>
  </si>
  <si>
    <t xml:space="preserve">  Dante</t>
  </si>
  <si>
    <t xml:space="preserve">  Sara E</t>
  </si>
  <si>
    <t xml:space="preserve">  Andrew D</t>
  </si>
  <si>
    <t xml:space="preserve">  Joel D</t>
  </si>
  <si>
    <t xml:space="preserve">  Michelle</t>
  </si>
  <si>
    <t xml:space="preserve">  Michael J</t>
  </si>
  <si>
    <t xml:space="preserve">  Summer B</t>
  </si>
  <si>
    <t xml:space="preserve">  Edward</t>
  </si>
  <si>
    <t xml:space="preserve">  Kacee</t>
  </si>
  <si>
    <t xml:space="preserve">  Dave</t>
  </si>
  <si>
    <t xml:space="preserve">  Maryanna</t>
  </si>
  <si>
    <t xml:space="preserve">  Jessica H</t>
  </si>
  <si>
    <t xml:space="preserve">  Deanna</t>
  </si>
  <si>
    <t xml:space="preserve">  Peter</t>
  </si>
  <si>
    <t xml:space="preserve">  Elizabeth M</t>
  </si>
  <si>
    <t xml:space="preserve">  Gregory</t>
  </si>
  <si>
    <t xml:space="preserve">  Sarah E</t>
  </si>
  <si>
    <t xml:space="preserve">  Anne Elise</t>
  </si>
  <si>
    <t xml:space="preserve">  Christopher R</t>
  </si>
  <si>
    <t xml:space="preserve">  Elliot</t>
  </si>
  <si>
    <t xml:space="preserve">  Christopher D</t>
  </si>
  <si>
    <t xml:space="preserve">  Corey</t>
  </si>
  <si>
    <t xml:space="preserve">  Patrick D</t>
  </si>
  <si>
    <t xml:space="preserve">  Anthony D</t>
  </si>
  <si>
    <t xml:space="preserve">  Melissa</t>
  </si>
  <si>
    <t xml:space="preserve">  Raven</t>
  </si>
  <si>
    <t xml:space="preserve">  Christopher</t>
  </si>
  <si>
    <t xml:space="preserve">  Kendra A</t>
  </si>
  <si>
    <t xml:space="preserve">  Jordan</t>
  </si>
  <si>
    <t xml:space="preserve">  Nils</t>
  </si>
  <si>
    <t xml:space="preserve">  Angela</t>
  </si>
  <si>
    <t xml:space="preserve">  Caitlin O</t>
  </si>
  <si>
    <t xml:space="preserve">  Tracy M</t>
  </si>
  <si>
    <t xml:space="preserve">  Dustin M</t>
  </si>
  <si>
    <t xml:space="preserve">  Jenny</t>
  </si>
  <si>
    <t xml:space="preserve">  Emily</t>
  </si>
  <si>
    <t xml:space="preserve">  Fabienne</t>
  </si>
  <si>
    <t xml:space="preserve">  Taryn L</t>
  </si>
  <si>
    <t xml:space="preserve">  Temima</t>
  </si>
  <si>
    <t xml:space="preserve">  Serena M</t>
  </si>
  <si>
    <t xml:space="preserve">  Victoria M</t>
  </si>
  <si>
    <t xml:space="preserve">  Phoebe</t>
  </si>
  <si>
    <t xml:space="preserve">  Nicholas D</t>
  </si>
  <si>
    <t xml:space="preserve">  Christian</t>
  </si>
  <si>
    <t xml:space="preserve">  Jonathon S</t>
  </si>
  <si>
    <t xml:space="preserve">  Joshua D</t>
  </si>
  <si>
    <t xml:space="preserve">  Nichole</t>
  </si>
  <si>
    <t xml:space="preserve">  Denise M</t>
  </si>
  <si>
    <t xml:space="preserve">  Peter R</t>
  </si>
  <si>
    <t xml:space="preserve">  Johnson K</t>
  </si>
  <si>
    <t xml:space="preserve">  Katherine</t>
  </si>
  <si>
    <t xml:space="preserve">  Lynda</t>
  </si>
  <si>
    <t xml:space="preserve">  Linnea C</t>
  </si>
  <si>
    <t xml:space="preserve">  Massimiliano A</t>
  </si>
  <si>
    <t xml:space="preserve">  James M</t>
  </si>
  <si>
    <t xml:space="preserve">  Lauren</t>
  </si>
  <si>
    <t xml:space="preserve">  Michele V</t>
  </si>
  <si>
    <t xml:space="preserve">  Xiao</t>
  </si>
  <si>
    <t xml:space="preserve">  Harper L</t>
  </si>
  <si>
    <t xml:space="preserve">  Wilson</t>
  </si>
  <si>
    <t xml:space="preserve">  Shizhong</t>
  </si>
  <si>
    <t xml:space="preserve">  Marie-Claire</t>
  </si>
  <si>
    <t xml:space="preserve">  Todd J</t>
  </si>
  <si>
    <t xml:space="preserve">  Carolyn</t>
  </si>
  <si>
    <t xml:space="preserve">  Marissa D</t>
  </si>
  <si>
    <t xml:space="preserve">  Jean Luc</t>
  </si>
  <si>
    <t xml:space="preserve">  Jim</t>
  </si>
  <si>
    <t xml:space="preserve">  Matthew T</t>
  </si>
  <si>
    <t xml:space="preserve">  Rachel L</t>
  </si>
  <si>
    <t xml:space="preserve">  Corina</t>
  </si>
  <si>
    <t xml:space="preserve">  Guannan</t>
  </si>
  <si>
    <t xml:space="preserve">  Don</t>
  </si>
  <si>
    <t xml:space="preserve">  Gavin V</t>
  </si>
  <si>
    <t xml:space="preserve">  Jatin</t>
  </si>
  <si>
    <t xml:space="preserve">  Angela M</t>
  </si>
  <si>
    <t xml:space="preserve">  Blake K</t>
  </si>
  <si>
    <t xml:space="preserve">  Brian T</t>
  </si>
  <si>
    <t xml:space="preserve">  Damon</t>
  </si>
  <si>
    <t xml:space="preserve">  Malcolm J</t>
  </si>
  <si>
    <t xml:space="preserve">  Margaret B</t>
  </si>
  <si>
    <t xml:space="preserve">  Helen</t>
  </si>
  <si>
    <t xml:space="preserve"> Mrs</t>
  </si>
  <si>
    <t xml:space="preserve">  Tara R</t>
  </si>
  <si>
    <t xml:space="preserve">  Kristin</t>
  </si>
  <si>
    <t xml:space="preserve">  Carly E</t>
  </si>
  <si>
    <t xml:space="preserve">  Lisa</t>
  </si>
  <si>
    <t xml:space="preserve">  Louis</t>
  </si>
  <si>
    <t xml:space="preserve">  Brian R</t>
  </si>
  <si>
    <t xml:space="preserve">  Dawn M</t>
  </si>
  <si>
    <t>Van Es</t>
  </si>
  <si>
    <t xml:space="preserve">  Karen</t>
  </si>
  <si>
    <t xml:space="preserve">  Mathieu</t>
  </si>
  <si>
    <t xml:space="preserve">  Kam S</t>
  </si>
  <si>
    <t xml:space="preserve">  Valerie A</t>
  </si>
  <si>
    <t xml:space="preserve">  Freya R</t>
  </si>
  <si>
    <t xml:space="preserve">  Kara</t>
  </si>
  <si>
    <t xml:space="preserve">  Bradley A</t>
  </si>
  <si>
    <t xml:space="preserve">  Brendan</t>
  </si>
  <si>
    <t xml:space="preserve">  Amber R</t>
  </si>
  <si>
    <t xml:space="preserve">  Sean K</t>
  </si>
  <si>
    <t xml:space="preserve">  Brady</t>
  </si>
  <si>
    <t xml:space="preserve">  Kameko</t>
  </si>
  <si>
    <t xml:space="preserve">  Jeremy A</t>
  </si>
  <si>
    <t xml:space="preserve">  Sabine</t>
  </si>
  <si>
    <t xml:space="preserve">  Joseph</t>
  </si>
  <si>
    <t xml:space="preserve">  Karolyn A</t>
  </si>
  <si>
    <t xml:space="preserve">  Anita L</t>
  </si>
  <si>
    <t xml:space="preserve">  Laura E</t>
  </si>
  <si>
    <t xml:space="preserve">  Ashley E</t>
  </si>
  <si>
    <t xml:space="preserve">  Dan R</t>
  </si>
  <si>
    <t xml:space="preserve">  Katie</t>
  </si>
  <si>
    <t xml:space="preserve">  Cathryn</t>
  </si>
  <si>
    <t xml:space="preserve">  Shauna</t>
  </si>
  <si>
    <t xml:space="preserve">  Terence</t>
  </si>
  <si>
    <t xml:space="preserve">  Marisol</t>
  </si>
  <si>
    <t xml:space="preserve">  Lindsay</t>
  </si>
  <si>
    <t xml:space="preserve">  Brett W</t>
  </si>
  <si>
    <t xml:space="preserve">  Dylan J</t>
  </si>
  <si>
    <t xml:space="preserve">  Brooke M</t>
  </si>
  <si>
    <t xml:space="preserve">  Teiko</t>
  </si>
  <si>
    <t xml:space="preserve">  Johannah</t>
  </si>
  <si>
    <t xml:space="preserve">  Ryan A</t>
  </si>
  <si>
    <t xml:space="preserve">  Andres Sr</t>
  </si>
  <si>
    <t xml:space="preserve">  Bryan</t>
  </si>
  <si>
    <t xml:space="preserve">  Lizette</t>
  </si>
  <si>
    <t xml:space="preserve">  Jeb</t>
  </si>
  <si>
    <t xml:space="preserve">  Amy R</t>
  </si>
  <si>
    <t xml:space="preserve">  Mike G</t>
  </si>
  <si>
    <t xml:space="preserve">  Simonezitrone Sr</t>
  </si>
  <si>
    <t xml:space="preserve">  Oz</t>
  </si>
  <si>
    <t xml:space="preserve">  Erin M</t>
  </si>
  <si>
    <t xml:space="preserve">  Bobby E</t>
  </si>
  <si>
    <t xml:space="preserve">  Daniel P</t>
  </si>
  <si>
    <t xml:space="preserve">  Marie E</t>
  </si>
  <si>
    <t xml:space="preserve">  Eric D</t>
  </si>
  <si>
    <t xml:space="preserve">  Tara</t>
  </si>
  <si>
    <t xml:space="preserve">  Haley L</t>
  </si>
  <si>
    <t xml:space="preserve">  Kayla B</t>
  </si>
  <si>
    <t xml:space="preserve">  Mark D</t>
  </si>
  <si>
    <t xml:space="preserve">  Patrick J</t>
  </si>
  <si>
    <t xml:space="preserve">  Beth A</t>
  </si>
  <si>
    <t xml:space="preserve">  Jason R</t>
  </si>
  <si>
    <t xml:space="preserve">  Yoshinori</t>
  </si>
  <si>
    <t xml:space="preserve">  Adrienne G</t>
  </si>
  <si>
    <t xml:space="preserve">  Junyong</t>
  </si>
  <si>
    <t xml:space="preserve">  Kristen A</t>
  </si>
  <si>
    <t xml:space="preserve">  Maria I</t>
  </si>
  <si>
    <t xml:space="preserve">  Jonathan</t>
  </si>
  <si>
    <t xml:space="preserve">  Benjamina C</t>
  </si>
  <si>
    <t xml:space="preserve">  Alison B</t>
  </si>
  <si>
    <t xml:space="preserve">  Alexis N</t>
  </si>
  <si>
    <t xml:space="preserve">  Shanda L</t>
  </si>
  <si>
    <t xml:space="preserve">  Lacey</t>
  </si>
  <si>
    <t xml:space="preserve">  Laurette</t>
  </si>
  <si>
    <t xml:space="preserve">  Mary</t>
  </si>
  <si>
    <t xml:space="preserve">  Kati A</t>
  </si>
  <si>
    <t xml:space="preserve">  Kelly J</t>
  </si>
  <si>
    <t xml:space="preserve">  Greer D</t>
  </si>
  <si>
    <t xml:space="preserve">  Brent</t>
  </si>
  <si>
    <t xml:space="preserve">  Eugene M</t>
  </si>
  <si>
    <t xml:space="preserve">  Erin D</t>
  </si>
  <si>
    <t xml:space="preserve">  Kamilla</t>
  </si>
  <si>
    <t xml:space="preserve">  Wayne I</t>
  </si>
  <si>
    <t xml:space="preserve">  Tracy L</t>
  </si>
  <si>
    <t xml:space="preserve">  Megan C</t>
  </si>
  <si>
    <t xml:space="preserve">  Greg D</t>
  </si>
  <si>
    <t xml:space="preserve">  Steven L</t>
  </si>
  <si>
    <t xml:space="preserve">  Gianfilippo</t>
  </si>
  <si>
    <t xml:space="preserve">  Hector</t>
  </si>
  <si>
    <t xml:space="preserve">  Mark W</t>
  </si>
  <si>
    <t xml:space="preserve">  Aubri</t>
  </si>
  <si>
    <t xml:space="preserve">  Justin</t>
  </si>
  <si>
    <t xml:space="preserve">  Erika M</t>
  </si>
  <si>
    <t xml:space="preserve">  Daniel G</t>
  </si>
  <si>
    <t xml:space="preserve">  Devin C</t>
  </si>
  <si>
    <t xml:space="preserve">  Louise A</t>
  </si>
  <si>
    <t xml:space="preserve">  Jessica L</t>
  </si>
  <si>
    <t xml:space="preserve">  Kristina K</t>
  </si>
  <si>
    <t xml:space="preserve">  Brad</t>
  </si>
  <si>
    <t xml:space="preserve">  Margaret O</t>
  </si>
  <si>
    <t xml:space="preserve">  Craig R</t>
  </si>
  <si>
    <t xml:space="preserve">  Simo</t>
  </si>
  <si>
    <t xml:space="preserve">  Christopher J</t>
  </si>
  <si>
    <t xml:space="preserve">  Mario Sr</t>
  </si>
  <si>
    <t xml:space="preserve">  Meghann R</t>
  </si>
  <si>
    <t xml:space="preserve">  Scott M</t>
  </si>
  <si>
    <t xml:space="preserve">  Caitlin E</t>
  </si>
  <si>
    <t xml:space="preserve">  Samantha A</t>
  </si>
  <si>
    <t xml:space="preserve">  Maya</t>
  </si>
  <si>
    <t xml:space="preserve">  Zachary T</t>
  </si>
  <si>
    <t xml:space="preserve">  Hilda</t>
  </si>
  <si>
    <t xml:space="preserve">  Bethany N</t>
  </si>
  <si>
    <t xml:space="preserve">  Sandra H</t>
  </si>
  <si>
    <t xml:space="preserve">  Takuo</t>
  </si>
  <si>
    <t xml:space="preserve">  Kelly A</t>
  </si>
  <si>
    <t xml:space="preserve">  Benoit</t>
  </si>
  <si>
    <t xml:space="preserve">  Jessica A</t>
  </si>
  <si>
    <t xml:space="preserve">  Monica K</t>
  </si>
  <si>
    <t xml:space="preserve">  Kevin L</t>
  </si>
  <si>
    <t xml:space="preserve">  Della</t>
  </si>
  <si>
    <t xml:space="preserve">  Victoria</t>
  </si>
  <si>
    <t xml:space="preserve">  Tasos</t>
  </si>
  <si>
    <t xml:space="preserve">  Lukasz</t>
  </si>
  <si>
    <t xml:space="preserve">  Matthew A</t>
  </si>
  <si>
    <t xml:space="preserve">  Meta</t>
  </si>
  <si>
    <t xml:space="preserve">  Rachel E</t>
  </si>
  <si>
    <t xml:space="preserve">  Angelica</t>
  </si>
  <si>
    <t xml:space="preserve">  Kathleen</t>
  </si>
  <si>
    <t xml:space="preserve">  Gabriel D</t>
  </si>
  <si>
    <t xml:space="preserve">  Jeff T</t>
  </si>
  <si>
    <t xml:space="preserve">  Neil D</t>
  </si>
  <si>
    <t xml:space="preserve">  Katherine L</t>
  </si>
  <si>
    <t xml:space="preserve">  Ariel E</t>
  </si>
  <si>
    <t xml:space="preserve">  Christopher P</t>
  </si>
  <si>
    <t xml:space="preserve">  Molly K</t>
  </si>
  <si>
    <t xml:space="preserve">  Daniel M</t>
  </si>
  <si>
    <t xml:space="preserve">  Hiruni</t>
  </si>
  <si>
    <t xml:space="preserve">  Reina H</t>
  </si>
  <si>
    <t xml:space="preserve">  Kristi</t>
  </si>
  <si>
    <t xml:space="preserve">  Meredith L</t>
  </si>
  <si>
    <t xml:space="preserve">  Jocelyn</t>
  </si>
  <si>
    <t xml:space="preserve">  Daphne</t>
  </si>
  <si>
    <t xml:space="preserve">  Margaret E</t>
  </si>
  <si>
    <t xml:space="preserve">  Mario J</t>
  </si>
  <si>
    <t xml:space="preserve">  Carolina</t>
  </si>
  <si>
    <t xml:space="preserve">  Jenny K</t>
  </si>
  <si>
    <t xml:space="preserve">  Kimberly D</t>
  </si>
  <si>
    <t xml:space="preserve">  Marc-Olivier</t>
  </si>
  <si>
    <t xml:space="preserve">  Russell J</t>
  </si>
  <si>
    <t xml:space="preserve">  Karine</t>
  </si>
  <si>
    <t>Mason Cox</t>
  </si>
  <si>
    <t xml:space="preserve">  Cheryl</t>
  </si>
  <si>
    <t xml:space="preserve">  Allison M</t>
  </si>
  <si>
    <t xml:space="preserve">  Adriana</t>
  </si>
  <si>
    <t xml:space="preserve">  Miranda J</t>
  </si>
  <si>
    <t>Corona Iturriaga</t>
  </si>
  <si>
    <t xml:space="preserve">  Roberto</t>
  </si>
  <si>
    <t xml:space="preserve">  Rebecca B</t>
  </si>
  <si>
    <t xml:space="preserve">  Tiffany</t>
  </si>
  <si>
    <t xml:space="preserve">  Alexander</t>
  </si>
  <si>
    <t xml:space="preserve">  Rich M</t>
  </si>
  <si>
    <t xml:space="preserve">  Aaron C</t>
  </si>
  <si>
    <t xml:space="preserve">  Maria M</t>
  </si>
  <si>
    <t xml:space="preserve">  Daven W</t>
  </si>
  <si>
    <t xml:space="preserve">  Brianne</t>
  </si>
  <si>
    <t xml:space="preserve">  Hiroki</t>
  </si>
  <si>
    <t xml:space="preserve">  Anders</t>
  </si>
  <si>
    <t xml:space="preserve">  Candace N</t>
  </si>
  <si>
    <t xml:space="preserve">  Bruno F</t>
  </si>
  <si>
    <t xml:space="preserve">  Sally</t>
  </si>
  <si>
    <t xml:space="preserve">  Meaghan J</t>
  </si>
  <si>
    <t xml:space="preserve">  Rina</t>
  </si>
  <si>
    <t xml:space="preserve">  Kristin P</t>
  </si>
  <si>
    <t xml:space="preserve">  Albert</t>
  </si>
  <si>
    <t xml:space="preserve">  Shannon L</t>
  </si>
  <si>
    <t xml:space="preserve">  Amy B</t>
  </si>
  <si>
    <t xml:space="preserve">  A Danielle</t>
  </si>
  <si>
    <t xml:space="preserve">  Conrad F</t>
  </si>
  <si>
    <t xml:space="preserve">  Josh</t>
  </si>
  <si>
    <t xml:space="preserve">  Maxime</t>
  </si>
  <si>
    <t xml:space="preserve">  Laura P</t>
  </si>
  <si>
    <t xml:space="preserve">  Adam S</t>
  </si>
  <si>
    <t xml:space="preserve">  Armando</t>
  </si>
  <si>
    <t>Stanley Torres</t>
  </si>
  <si>
    <t xml:space="preserve">  Dana</t>
  </si>
  <si>
    <t xml:space="preserve">  Benjamin</t>
  </si>
  <si>
    <t xml:space="preserve">  Tanya</t>
  </si>
  <si>
    <t xml:space="preserve">  Tracy</t>
  </si>
  <si>
    <t xml:space="preserve">  Emily S</t>
  </si>
  <si>
    <t xml:space="preserve">  Kelly R</t>
  </si>
  <si>
    <t xml:space="preserve">  Bruce A Jr</t>
  </si>
  <si>
    <t xml:space="preserve">  Cary J</t>
  </si>
  <si>
    <t xml:space="preserve">  Jill M</t>
  </si>
  <si>
    <t xml:space="preserve">  Michael E</t>
  </si>
  <si>
    <t xml:space="preserve">  Kathryn E</t>
  </si>
  <si>
    <t xml:space="preserve">  Polly</t>
  </si>
  <si>
    <t xml:space="preserve">  Mark H</t>
  </si>
  <si>
    <t xml:space="preserve">  Jessie M</t>
  </si>
  <si>
    <t xml:space="preserve">  Caroline S</t>
  </si>
  <si>
    <t xml:space="preserve">  Nuta</t>
  </si>
  <si>
    <t xml:space="preserve">  Margie</t>
  </si>
  <si>
    <t xml:space="preserve">  Heidi</t>
  </si>
  <si>
    <t xml:space="preserve">  Diego J</t>
  </si>
  <si>
    <t xml:space="preserve">  Enrique M Sr</t>
  </si>
  <si>
    <t xml:space="preserve">  Filip</t>
  </si>
  <si>
    <t xml:space="preserve">  Rosemary E</t>
  </si>
  <si>
    <t xml:space="preserve">  Jennifer R</t>
  </si>
  <si>
    <t xml:space="preserve">  Lauren E</t>
  </si>
  <si>
    <t xml:space="preserve">  Ashley M</t>
  </si>
  <si>
    <t xml:space="preserve">  Alison R</t>
  </si>
  <si>
    <t xml:space="preserve">  Madeleine</t>
  </si>
  <si>
    <t xml:space="preserve">  Kimberly</t>
  </si>
  <si>
    <t xml:space="preserve">  Jeremy J</t>
  </si>
  <si>
    <t xml:space="preserve">  Amy L</t>
  </si>
  <si>
    <t xml:space="preserve">  Karen L</t>
  </si>
  <si>
    <t xml:space="preserve">  Tennille</t>
  </si>
  <si>
    <t xml:space="preserve">  Justin E</t>
  </si>
  <si>
    <t xml:space="preserve">  Shalane</t>
  </si>
  <si>
    <t xml:space="preserve">  Jessica N</t>
  </si>
  <si>
    <t xml:space="preserve">  Melanie</t>
  </si>
  <si>
    <t>Pena Reyes</t>
  </si>
  <si>
    <t xml:space="preserve">  Ruth Angelica</t>
  </si>
  <si>
    <t xml:space="preserve">  Una M</t>
  </si>
  <si>
    <t xml:space="preserve">  Taralyn</t>
  </si>
  <si>
    <t xml:space="preserve">  James A</t>
  </si>
  <si>
    <t xml:space="preserve">  Ning</t>
  </si>
  <si>
    <t xml:space="preserve">  Joel</t>
  </si>
  <si>
    <t xml:space="preserve">  Brittney</t>
  </si>
  <si>
    <t xml:space="preserve">  Sheila</t>
  </si>
  <si>
    <t xml:space="preserve">  Koji</t>
  </si>
  <si>
    <t xml:space="preserve">  Colleen M</t>
  </si>
  <si>
    <t xml:space="preserve">  Deedra G</t>
  </si>
  <si>
    <t xml:space="preserve">  Kulwinder</t>
  </si>
  <si>
    <t xml:space="preserve">  Ann M</t>
  </si>
  <si>
    <t xml:space="preserve">  Apryl J</t>
  </si>
  <si>
    <t xml:space="preserve">  Ilana</t>
  </si>
  <si>
    <t xml:space="preserve">  Karl</t>
  </si>
  <si>
    <t xml:space="preserve">  Will</t>
  </si>
  <si>
    <t xml:space="preserve">  Bradley D</t>
  </si>
  <si>
    <t xml:space="preserve">  Amy M</t>
  </si>
  <si>
    <t xml:space="preserve">  Matthew W</t>
  </si>
  <si>
    <t xml:space="preserve">  Tom</t>
  </si>
  <si>
    <t xml:space="preserve">  Wayne A</t>
  </si>
  <si>
    <t xml:space="preserve">  Nobuyori</t>
  </si>
  <si>
    <t xml:space="preserve">  Rich</t>
  </si>
  <si>
    <t xml:space="preserve">  Marcos S</t>
  </si>
  <si>
    <t xml:space="preserve">  Andy</t>
  </si>
  <si>
    <t xml:space="preserve">  Marcus B</t>
  </si>
  <si>
    <t xml:space="preserve">  Thomas K</t>
  </si>
  <si>
    <t xml:space="preserve">  Geoff</t>
  </si>
  <si>
    <t xml:space="preserve">  Chris J</t>
  </si>
  <si>
    <t xml:space="preserve">  Kate A</t>
  </si>
  <si>
    <t xml:space="preserve">  Kelli</t>
  </si>
  <si>
    <t xml:space="preserve">  Maggie M</t>
  </si>
  <si>
    <t xml:space="preserve">  Michelle L</t>
  </si>
  <si>
    <t xml:space="preserve">  Ashley K</t>
  </si>
  <si>
    <t xml:space="preserve">  Ryan K</t>
  </si>
  <si>
    <t xml:space="preserve">  Matthew J</t>
  </si>
  <si>
    <t xml:space="preserve">  Antonia G</t>
  </si>
  <si>
    <t xml:space="preserve">  Casondra L</t>
  </si>
  <si>
    <t xml:space="preserve">  Wendy</t>
  </si>
  <si>
    <t xml:space="preserve">  Laura F</t>
  </si>
  <si>
    <t xml:space="preserve">  Amelia F</t>
  </si>
  <si>
    <t xml:space="preserve">  Katie J</t>
  </si>
  <si>
    <t xml:space="preserve">  Mayumi</t>
  </si>
  <si>
    <t xml:space="preserve">  Vanessa</t>
  </si>
  <si>
    <t xml:space="preserve">  Natali N</t>
  </si>
  <si>
    <t xml:space="preserve">  Beth</t>
  </si>
  <si>
    <t xml:space="preserve">  Andee W</t>
  </si>
  <si>
    <t xml:space="preserve">  C Fred</t>
  </si>
  <si>
    <t xml:space="preserve">  Patrick Sr</t>
  </si>
  <si>
    <t xml:space="preserve">  Kelly M</t>
  </si>
  <si>
    <t xml:space="preserve">  Keila L</t>
  </si>
  <si>
    <t xml:space="preserve">  Zanae E</t>
  </si>
  <si>
    <t xml:space="preserve">  Jason L</t>
  </si>
  <si>
    <t xml:space="preserve">  Benjamin J</t>
  </si>
  <si>
    <t xml:space="preserve">  Erika</t>
  </si>
  <si>
    <t xml:space="preserve">  Chad</t>
  </si>
  <si>
    <t xml:space="preserve">  Matthew R</t>
  </si>
  <si>
    <t xml:space="preserve">  Orla</t>
  </si>
  <si>
    <t xml:space="preserve">  Shaista S</t>
  </si>
  <si>
    <t xml:space="preserve">  Julie A</t>
  </si>
  <si>
    <t xml:space="preserve">  Megumi</t>
  </si>
  <si>
    <t xml:space="preserve">  Skylar</t>
  </si>
  <si>
    <t xml:space="preserve">  Amanda L</t>
  </si>
  <si>
    <t>Imbalzano Zegar</t>
  </si>
  <si>
    <t xml:space="preserve">  Renee</t>
  </si>
  <si>
    <t xml:space="preserve">  Nellie A</t>
  </si>
  <si>
    <t xml:space="preserve">  Tamara</t>
  </si>
  <si>
    <t xml:space="preserve">  Aimee J</t>
  </si>
  <si>
    <t xml:space="preserve">  Suzanne</t>
  </si>
  <si>
    <t xml:space="preserve">  Kristin A</t>
  </si>
  <si>
    <t>Van Vugt</t>
  </si>
  <si>
    <t xml:space="preserve">  Bronwyn</t>
  </si>
  <si>
    <t xml:space="preserve">  Taylor J</t>
  </si>
  <si>
    <t xml:space="preserve">  Kimberly M</t>
  </si>
  <si>
    <t xml:space="preserve">  Joshua E</t>
  </si>
  <si>
    <t xml:space="preserve">  Andrew R</t>
  </si>
  <si>
    <t xml:space="preserve">  Rhonda</t>
  </si>
  <si>
    <t xml:space="preserve">  Miles J</t>
  </si>
  <si>
    <t xml:space="preserve">  Justyna I</t>
  </si>
  <si>
    <t xml:space="preserve">  Lucille</t>
  </si>
  <si>
    <t xml:space="preserve">  April</t>
  </si>
  <si>
    <t xml:space="preserve">  Alyssa</t>
  </si>
  <si>
    <t xml:space="preserve">  Jessica E</t>
  </si>
  <si>
    <t xml:space="preserve">  Emilie</t>
  </si>
  <si>
    <t xml:space="preserve">  Caitlin B</t>
  </si>
  <si>
    <t xml:space="preserve">  Joseph W</t>
  </si>
  <si>
    <t xml:space="preserve">  Leah L</t>
  </si>
  <si>
    <t xml:space="preserve">  Wayne L</t>
  </si>
  <si>
    <t xml:space="preserve">  Floris</t>
  </si>
  <si>
    <t xml:space="preserve">  Marc</t>
  </si>
  <si>
    <t xml:space="preserve">  Aharon N</t>
  </si>
  <si>
    <t xml:space="preserve">  Lawrence D</t>
  </si>
  <si>
    <t xml:space="preserve">  Malcolm</t>
  </si>
  <si>
    <t xml:space="preserve">  Anna E</t>
  </si>
  <si>
    <t xml:space="preserve">  Chia J</t>
  </si>
  <si>
    <t xml:space="preserve">  Laura A</t>
  </si>
  <si>
    <t xml:space="preserve">  Aditi</t>
  </si>
  <si>
    <t xml:space="preserve">  Leah A</t>
  </si>
  <si>
    <t xml:space="preserve">  Marianne</t>
  </si>
  <si>
    <t xml:space="preserve">  Carla</t>
  </si>
  <si>
    <t xml:space="preserve">  Oksana</t>
  </si>
  <si>
    <t xml:space="preserve">  Maria A</t>
  </si>
  <si>
    <t xml:space="preserve">  Lisa M</t>
  </si>
  <si>
    <t xml:space="preserve">  Steve Jr</t>
  </si>
  <si>
    <t xml:space="preserve">  Dale</t>
  </si>
  <si>
    <t xml:space="preserve">  Brittany A</t>
  </si>
  <si>
    <t xml:space="preserve">  Robert S</t>
  </si>
  <si>
    <t xml:space="preserve">  Ulrike</t>
  </si>
  <si>
    <t xml:space="preserve">  Katlyn A</t>
  </si>
  <si>
    <t xml:space="preserve">  Morgan B</t>
  </si>
  <si>
    <t xml:space="preserve">  Chandler</t>
  </si>
  <si>
    <t xml:space="preserve">  Silvana M</t>
  </si>
  <si>
    <t xml:space="preserve">  Natty</t>
  </si>
  <si>
    <t xml:space="preserve">  Nicholas T</t>
  </si>
  <si>
    <t xml:space="preserve">  Antony G</t>
  </si>
  <si>
    <t xml:space="preserve">  Cassandra</t>
  </si>
  <si>
    <t xml:space="preserve">  Rosemary C</t>
  </si>
  <si>
    <t xml:space="preserve">  Carrie A</t>
  </si>
  <si>
    <t xml:space="preserve">  Gerardo Sr</t>
  </si>
  <si>
    <t xml:space="preserve">  Meghan E</t>
  </si>
  <si>
    <t xml:space="preserve">  Lisa B</t>
  </si>
  <si>
    <t xml:space="preserve">  Jane R</t>
  </si>
  <si>
    <t xml:space="preserve">  Jillian A</t>
  </si>
  <si>
    <t xml:space="preserve">  Laura D</t>
  </si>
  <si>
    <t xml:space="preserve">  Megan E</t>
  </si>
  <si>
    <t xml:space="preserve">  Shannon J</t>
  </si>
  <si>
    <t xml:space="preserve">  Rachelle M</t>
  </si>
  <si>
    <t xml:space="preserve">  Brandon F</t>
  </si>
  <si>
    <t xml:space="preserve">  Danielle N</t>
  </si>
  <si>
    <t xml:space="preserve">  Bettina</t>
  </si>
  <si>
    <t xml:space="preserve">  Holli</t>
  </si>
  <si>
    <t xml:space="preserve">  Heather C</t>
  </si>
  <si>
    <t xml:space="preserve">  Graham</t>
  </si>
  <si>
    <t xml:space="preserve">  Garrett</t>
  </si>
  <si>
    <t xml:space="preserve">  Annabelle M</t>
  </si>
  <si>
    <t xml:space="preserve">  Daniel T</t>
  </si>
  <si>
    <t xml:space="preserve">  Deanne</t>
  </si>
  <si>
    <t xml:space="preserve">  Jasmine P</t>
  </si>
  <si>
    <t xml:space="preserve">  Tracie</t>
  </si>
  <si>
    <t xml:space="preserve">  Tristan D</t>
  </si>
  <si>
    <t xml:space="preserve">  Peiweng</t>
  </si>
  <si>
    <t xml:space="preserve">  Theresa M</t>
  </si>
  <si>
    <t xml:space="preserve">  Daniel J</t>
  </si>
  <si>
    <t xml:space="preserve">  Courtney M</t>
  </si>
  <si>
    <t xml:space="preserve">  Jose A</t>
  </si>
  <si>
    <t xml:space="preserve">  Jonathon M</t>
  </si>
  <si>
    <t xml:space="preserve">  Stephanie A</t>
  </si>
  <si>
    <t xml:space="preserve">  Krista</t>
  </si>
  <si>
    <t xml:space="preserve">  Jenessa</t>
  </si>
  <si>
    <t xml:space="preserve">  Amanda N</t>
  </si>
  <si>
    <t xml:space="preserve">  Teresa P</t>
  </si>
  <si>
    <t xml:space="preserve">  Dorian</t>
  </si>
  <si>
    <t xml:space="preserve">  Aberu</t>
  </si>
  <si>
    <t xml:space="preserve">  Tania K</t>
  </si>
  <si>
    <t xml:space="preserve">  Valery L</t>
  </si>
  <si>
    <t xml:space="preserve">  Joanna G</t>
  </si>
  <si>
    <t xml:space="preserve">  Stefanie F</t>
  </si>
  <si>
    <t xml:space="preserve">  Liza J</t>
  </si>
  <si>
    <t xml:space="preserve">  Ian M</t>
  </si>
  <si>
    <t xml:space="preserve">  Claudia L</t>
  </si>
  <si>
    <t xml:space="preserve">  Jessica M</t>
  </si>
  <si>
    <t xml:space="preserve">  Billy Jr</t>
  </si>
  <si>
    <t xml:space="preserve">  Tim</t>
  </si>
  <si>
    <t xml:space="preserve">  Emma M</t>
  </si>
  <si>
    <t xml:space="preserve">  Bridget K</t>
  </si>
  <si>
    <t xml:space="preserve">  Gabriel</t>
  </si>
  <si>
    <t xml:space="preserve">  Natasha</t>
  </si>
  <si>
    <t xml:space="preserve">  Abby A</t>
  </si>
  <si>
    <t xml:space="preserve">  Mckendree</t>
  </si>
  <si>
    <t xml:space="preserve">  Joshua P</t>
  </si>
  <si>
    <t xml:space="preserve">  Shure</t>
  </si>
  <si>
    <t xml:space="preserve">  Brenda</t>
  </si>
  <si>
    <t xml:space="preserve">  Joseph M</t>
  </si>
  <si>
    <t xml:space="preserve">  Stephen J</t>
  </si>
  <si>
    <t xml:space="preserve">  Kathya</t>
  </si>
  <si>
    <t xml:space="preserve">  Wesley</t>
  </si>
  <si>
    <t xml:space="preserve">  Jamie L</t>
  </si>
  <si>
    <t xml:space="preserve">  Alexandra</t>
  </si>
  <si>
    <t xml:space="preserve">  Rebecca J</t>
  </si>
  <si>
    <t xml:space="preserve">  Austin T</t>
  </si>
  <si>
    <t xml:space="preserve">  Jamie T</t>
  </si>
  <si>
    <t xml:space="preserve">  Gillian</t>
  </si>
  <si>
    <t xml:space="preserve">  Brenn E</t>
  </si>
  <si>
    <t xml:space="preserve">  Thomas A</t>
  </si>
  <si>
    <t xml:space="preserve">  Kevin J</t>
  </si>
  <si>
    <t xml:space="preserve">  Gal</t>
  </si>
  <si>
    <t xml:space="preserve">  Anton</t>
  </si>
  <si>
    <t>Vallejo Sarmiento</t>
  </si>
  <si>
    <t xml:space="preserve">  Yazmin</t>
  </si>
  <si>
    <t xml:space="preserve">  Florian</t>
  </si>
  <si>
    <t xml:space="preserve">  Claire</t>
  </si>
  <si>
    <t xml:space="preserve">  Lynn M</t>
  </si>
  <si>
    <t xml:space="preserve">  Candice</t>
  </si>
  <si>
    <t xml:space="preserve">  Jennifer D</t>
  </si>
  <si>
    <t xml:space="preserve">  Devon R</t>
  </si>
  <si>
    <t xml:space="preserve">  Elena</t>
  </si>
  <si>
    <t xml:space="preserve">  Bert</t>
  </si>
  <si>
    <t xml:space="preserve">  John P</t>
  </si>
  <si>
    <t xml:space="preserve">  Lisa K</t>
  </si>
  <si>
    <t xml:space="preserve">  Kristine</t>
  </si>
  <si>
    <t xml:space="preserve">  Paul A</t>
  </si>
  <si>
    <t xml:space="preserve">  Milah B</t>
  </si>
  <si>
    <t xml:space="preserve">  Annette M</t>
  </si>
  <si>
    <t xml:space="preserve">  Yoko</t>
  </si>
  <si>
    <t xml:space="preserve">  Laura</t>
  </si>
  <si>
    <t xml:space="preserve">  Tess A</t>
  </si>
  <si>
    <t xml:space="preserve">  William G</t>
  </si>
  <si>
    <t xml:space="preserve">  Paige</t>
  </si>
  <si>
    <t xml:space="preserve">  Maria</t>
  </si>
  <si>
    <t xml:space="preserve">  Stephanie D</t>
  </si>
  <si>
    <t xml:space="preserve">  Sara M</t>
  </si>
  <si>
    <t xml:space="preserve">  Scott A</t>
  </si>
  <si>
    <t xml:space="preserve">  Brian A</t>
  </si>
  <si>
    <t xml:space="preserve">  Kaitlin R</t>
  </si>
  <si>
    <t xml:space="preserve">  Mohammad</t>
  </si>
  <si>
    <t xml:space="preserve">  Kelli M</t>
  </si>
  <si>
    <t xml:space="preserve">  Sheridan H</t>
  </si>
  <si>
    <t xml:space="preserve">  Sarah M</t>
  </si>
  <si>
    <t xml:space="preserve">  Laura J</t>
  </si>
  <si>
    <t xml:space="preserve">  Gisele</t>
  </si>
  <si>
    <t xml:space="preserve">  Myra L</t>
  </si>
  <si>
    <t xml:space="preserve">  Melissa M</t>
  </si>
  <si>
    <t xml:space="preserve">  Eleanor F</t>
  </si>
  <si>
    <t xml:space="preserve">  Kenneth</t>
  </si>
  <si>
    <t xml:space="preserve">  Robert G</t>
  </si>
  <si>
    <t xml:space="preserve">  Thomas C</t>
  </si>
  <si>
    <t xml:space="preserve">  Mallory D</t>
  </si>
  <si>
    <t xml:space="preserve">  Jamie</t>
  </si>
  <si>
    <t xml:space="preserve">  Ariell</t>
  </si>
  <si>
    <t xml:space="preserve">  Thomas B</t>
  </si>
  <si>
    <t xml:space="preserve">  Rachelle L</t>
  </si>
  <si>
    <t xml:space="preserve">  Colleen</t>
  </si>
  <si>
    <t xml:space="preserve">  Gregory A</t>
  </si>
  <si>
    <t xml:space="preserve">  Sara</t>
  </si>
  <si>
    <t xml:space="preserve">  Lucie J</t>
  </si>
  <si>
    <t xml:space="preserve">  Elizabeth S</t>
  </si>
  <si>
    <t xml:space="preserve">  Carma S</t>
  </si>
  <si>
    <t xml:space="preserve">  Francesca</t>
  </si>
  <si>
    <t xml:space="preserve">  Toshiyuki</t>
  </si>
  <si>
    <t xml:space="preserve">  Tom L</t>
  </si>
  <si>
    <t xml:space="preserve">  Julee</t>
  </si>
  <si>
    <t xml:space="preserve">  Christopher M</t>
  </si>
  <si>
    <t xml:space="preserve">  Ciaran</t>
  </si>
  <si>
    <t xml:space="preserve">  Makie</t>
  </si>
  <si>
    <t xml:space="preserve">  Emily E</t>
  </si>
  <si>
    <t xml:space="preserve">  Cary</t>
  </si>
  <si>
    <t xml:space="preserve">  Steven</t>
  </si>
  <si>
    <t xml:space="preserve">  Jose Antonio Sr</t>
  </si>
  <si>
    <t xml:space="preserve">  Tatiana</t>
  </si>
  <si>
    <t xml:space="preserve">  Dan T</t>
  </si>
  <si>
    <t xml:space="preserve">  Liisa A</t>
  </si>
  <si>
    <t xml:space="preserve">  Maxwell</t>
  </si>
  <si>
    <t xml:space="preserve">  Pascale</t>
  </si>
  <si>
    <t xml:space="preserve">  Becca</t>
  </si>
  <si>
    <t xml:space="preserve">  Nicole R</t>
  </si>
  <si>
    <t xml:space="preserve">  David W</t>
  </si>
  <si>
    <t xml:space="preserve">  Grant</t>
  </si>
  <si>
    <t xml:space="preserve">  Sophia</t>
  </si>
  <si>
    <t xml:space="preserve">  Christina</t>
  </si>
  <si>
    <t xml:space="preserve">  Sam L</t>
  </si>
  <si>
    <t xml:space="preserve">  Haley R</t>
  </si>
  <si>
    <t xml:space="preserve">  Ethan</t>
  </si>
  <si>
    <t xml:space="preserve">  Andrew W</t>
  </si>
  <si>
    <t xml:space="preserve">  Mark G</t>
  </si>
  <si>
    <t xml:space="preserve">  Kasey E</t>
  </si>
  <si>
    <t xml:space="preserve">  Kristin M</t>
  </si>
  <si>
    <t xml:space="preserve">  Mary-Lynn B</t>
  </si>
  <si>
    <t xml:space="preserve">  Jamie A</t>
  </si>
  <si>
    <t xml:space="preserve">  Jeffrey A</t>
  </si>
  <si>
    <t xml:space="preserve">  Audrey</t>
  </si>
  <si>
    <t xml:space="preserve">  Jacob</t>
  </si>
  <si>
    <t>Evans Marke</t>
  </si>
  <si>
    <t xml:space="preserve">  Daniel S</t>
  </si>
  <si>
    <t xml:space="preserve">  Marc C</t>
  </si>
  <si>
    <t xml:space="preserve">  Mark S</t>
  </si>
  <si>
    <t>Herra Arroyo</t>
  </si>
  <si>
    <t xml:space="preserve">  Dara</t>
  </si>
  <si>
    <t xml:space="preserve">  Rachelle R</t>
  </si>
  <si>
    <t xml:space="preserve">  Brenda J</t>
  </si>
  <si>
    <t xml:space="preserve">  Sylvain</t>
  </si>
  <si>
    <t xml:space="preserve">  Kaitlin M</t>
  </si>
  <si>
    <t xml:space="preserve">  William R</t>
  </si>
  <si>
    <t xml:space="preserve">  Veronica</t>
  </si>
  <si>
    <t xml:space="preserve">  Warren</t>
  </si>
  <si>
    <t>Escanero Palmer</t>
  </si>
  <si>
    <t xml:space="preserve">  Daniela</t>
  </si>
  <si>
    <t xml:space="preserve">  Deirdre A</t>
  </si>
  <si>
    <t xml:space="preserve">  Mathias</t>
  </si>
  <si>
    <t xml:space="preserve">  Kurt</t>
  </si>
  <si>
    <t xml:space="preserve">  Alex F</t>
  </si>
  <si>
    <t xml:space="preserve">  Alice</t>
  </si>
  <si>
    <t xml:space="preserve">  Johannes Fiskerstand</t>
  </si>
  <si>
    <t xml:space="preserve">  Jon M</t>
  </si>
  <si>
    <t xml:space="preserve">  Fasil</t>
  </si>
  <si>
    <t xml:space="preserve">  Lisa J</t>
  </si>
  <si>
    <t xml:space="preserve">  Doron P</t>
  </si>
  <si>
    <t xml:space="preserve">  Katharina</t>
  </si>
  <si>
    <t xml:space="preserve">  Carl</t>
  </si>
  <si>
    <t xml:space="preserve">  Kelsey J</t>
  </si>
  <si>
    <t xml:space="preserve">  Stephen A</t>
  </si>
  <si>
    <t xml:space="preserve">  Katie C</t>
  </si>
  <si>
    <t xml:space="preserve">  Melissa K</t>
  </si>
  <si>
    <t xml:space="preserve">  Kara H</t>
  </si>
  <si>
    <t xml:space="preserve">  Juan Carlos</t>
  </si>
  <si>
    <t xml:space="preserve">  John III</t>
  </si>
  <si>
    <t xml:space="preserve">  Kristin C</t>
  </si>
  <si>
    <t xml:space="preserve">  Casey M</t>
  </si>
  <si>
    <t xml:space="preserve">  Braulio</t>
  </si>
  <si>
    <t xml:space="preserve">  Anne-Marie</t>
  </si>
  <si>
    <t xml:space="preserve">  Samuel K</t>
  </si>
  <si>
    <t xml:space="preserve">  Yuki</t>
  </si>
  <si>
    <t xml:space="preserve">  Rafer</t>
  </si>
  <si>
    <t xml:space="preserve">  Erynn J</t>
  </si>
  <si>
    <t xml:space="preserve">  Mahesh</t>
  </si>
  <si>
    <t xml:space="preserve">  Stanley</t>
  </si>
  <si>
    <t xml:space="preserve">  Rachel M</t>
  </si>
  <si>
    <t>Van De Kamp</t>
  </si>
  <si>
    <t xml:space="preserve">  Fritz</t>
  </si>
  <si>
    <t xml:space="preserve">  Claire M</t>
  </si>
  <si>
    <t xml:space="preserve">  Maria S</t>
  </si>
  <si>
    <t xml:space="preserve">  Katherine E</t>
  </si>
  <si>
    <t xml:space="preserve">  Roxanne</t>
  </si>
  <si>
    <t xml:space="preserve">  Israel</t>
  </si>
  <si>
    <t xml:space="preserve">  Samalya</t>
  </si>
  <si>
    <t xml:space="preserve">  Alicia</t>
  </si>
  <si>
    <t xml:space="preserve">  Sarah K</t>
  </si>
  <si>
    <t xml:space="preserve">  Guomin</t>
  </si>
  <si>
    <t>De Mata</t>
  </si>
  <si>
    <t xml:space="preserve">  Javier</t>
  </si>
  <si>
    <t xml:space="preserve">  Thomas S</t>
  </si>
  <si>
    <t xml:space="preserve">  Martha Patricia</t>
  </si>
  <si>
    <t xml:space="preserve">  Jennifer V</t>
  </si>
  <si>
    <t xml:space="preserve">  Michael W</t>
  </si>
  <si>
    <t xml:space="preserve">  Eddie C</t>
  </si>
  <si>
    <t xml:space="preserve">  Maxime M</t>
  </si>
  <si>
    <t xml:space="preserve">  Justin M</t>
  </si>
  <si>
    <t xml:space="preserve">  Svetlana V</t>
  </si>
  <si>
    <t xml:space="preserve">  Jana L</t>
  </si>
  <si>
    <t xml:space="preserve">  Torrey C III</t>
  </si>
  <si>
    <t xml:space="preserve">  Lana J</t>
  </si>
  <si>
    <t xml:space="preserve">  Rebecca E</t>
  </si>
  <si>
    <t xml:space="preserve">  Katie M</t>
  </si>
  <si>
    <t xml:space="preserve">  Elizabeth A</t>
  </si>
  <si>
    <t xml:space="preserve">  Annie J</t>
  </si>
  <si>
    <t xml:space="preserve">  Annie</t>
  </si>
  <si>
    <t xml:space="preserve">  Amy T</t>
  </si>
  <si>
    <t xml:space="preserve">  Katarina D</t>
  </si>
  <si>
    <t xml:space="preserve">  Alison</t>
  </si>
  <si>
    <t xml:space="preserve">  Neil K</t>
  </si>
  <si>
    <t xml:space="preserve">  Anne Hunter</t>
  </si>
  <si>
    <t xml:space="preserve">  Sandra</t>
  </si>
  <si>
    <t xml:space="preserve">  Rodney</t>
  </si>
  <si>
    <t xml:space="preserve">  Carl R</t>
  </si>
  <si>
    <t xml:space="preserve">  Maximilian</t>
  </si>
  <si>
    <t xml:space="preserve">  Eirik</t>
  </si>
  <si>
    <t xml:space="preserve">  Rik</t>
  </si>
  <si>
    <t xml:space="preserve">  Yannick</t>
  </si>
  <si>
    <t xml:space="preserve">  Sean R</t>
  </si>
  <si>
    <t xml:space="preserve">  Sara A</t>
  </si>
  <si>
    <t xml:space="preserve">  Thibaud</t>
  </si>
  <si>
    <t xml:space="preserve">  Gretchen K</t>
  </si>
  <si>
    <t xml:space="preserve">  Martina</t>
  </si>
  <si>
    <t xml:space="preserve">  Dustin J</t>
  </si>
  <si>
    <t xml:space="preserve">  Daniel V</t>
  </si>
  <si>
    <t xml:space="preserve">  Saeger</t>
  </si>
  <si>
    <t xml:space="preserve">  Buzunesh</t>
  </si>
  <si>
    <t xml:space="preserve">  Mirte</t>
  </si>
  <si>
    <t xml:space="preserve">  Kerry A</t>
  </si>
  <si>
    <t xml:space="preserve">  Jonathan P</t>
  </si>
  <si>
    <t xml:space="preserve">  Gina</t>
  </si>
  <si>
    <t xml:space="preserve">  Dino</t>
  </si>
  <si>
    <t xml:space="preserve">  Jan</t>
  </si>
  <si>
    <t xml:space="preserve">  Jonathan E</t>
  </si>
  <si>
    <t xml:space="preserve">  Mark A</t>
  </si>
  <si>
    <t xml:space="preserve">  Stan J</t>
  </si>
  <si>
    <t xml:space="preserve">  Krysta</t>
  </si>
  <si>
    <t xml:space="preserve">  Natascia</t>
  </si>
  <si>
    <t xml:space="preserve">  Monica</t>
  </si>
  <si>
    <t xml:space="preserve">  Kelly C</t>
  </si>
  <si>
    <t xml:space="preserve">  James V</t>
  </si>
  <si>
    <t xml:space="preserve">  Angie</t>
  </si>
  <si>
    <t xml:space="preserve">  Sabina</t>
  </si>
  <si>
    <t xml:space="preserve">  Amy C</t>
  </si>
  <si>
    <t xml:space="preserve">  Victoria U</t>
  </si>
  <si>
    <t xml:space="preserve">  Amelia B</t>
  </si>
  <si>
    <t xml:space="preserve">  Jackie J</t>
  </si>
  <si>
    <t xml:space="preserve">  Kerry</t>
  </si>
  <si>
    <t xml:space="preserve">  Cindy G</t>
  </si>
  <si>
    <t xml:space="preserve">  Gennaro</t>
  </si>
  <si>
    <t xml:space="preserve">  Terry</t>
  </si>
  <si>
    <t xml:space="preserve">  Keara</t>
  </si>
  <si>
    <t xml:space="preserve">  Katena</t>
  </si>
  <si>
    <t xml:space="preserve">  Bean K</t>
  </si>
  <si>
    <t xml:space="preserve">  Jan-Patrick</t>
  </si>
  <si>
    <t xml:space="preserve">  Jesse J</t>
  </si>
  <si>
    <t xml:space="preserve">  Lindsey M</t>
  </si>
  <si>
    <t xml:space="preserve">  Marguerite K</t>
  </si>
  <si>
    <t xml:space="preserve">  Travis</t>
  </si>
  <si>
    <t xml:space="preserve">  Ricky</t>
  </si>
  <si>
    <t xml:space="preserve">  Colleen L</t>
  </si>
  <si>
    <t xml:space="preserve">  Charlie A</t>
  </si>
  <si>
    <t xml:space="preserve">  Lauren C</t>
  </si>
  <si>
    <t xml:space="preserve">  Erik R</t>
  </si>
  <si>
    <t xml:space="preserve">  Jean-Marc</t>
  </si>
  <si>
    <t xml:space="preserve">  Kerry L</t>
  </si>
  <si>
    <t xml:space="preserve">  Ulrich</t>
  </si>
  <si>
    <t xml:space="preserve">  Justin P</t>
  </si>
  <si>
    <t xml:space="preserve">  Hannah E</t>
  </si>
  <si>
    <t xml:space="preserve">  Joseph P</t>
  </si>
  <si>
    <t xml:space="preserve">  Gina M</t>
  </si>
  <si>
    <t xml:space="preserve">  Shantel C</t>
  </si>
  <si>
    <t xml:space="preserve">  Jessica R</t>
  </si>
  <si>
    <t xml:space="preserve">  Robyn</t>
  </si>
  <si>
    <t xml:space="preserve">  Jessica F</t>
  </si>
  <si>
    <t xml:space="preserve">  Brooke E</t>
  </si>
  <si>
    <t xml:space="preserve">  Katelyn E</t>
  </si>
  <si>
    <t xml:space="preserve">  Eoghan</t>
  </si>
  <si>
    <t xml:space="preserve">  Pamela W</t>
  </si>
  <si>
    <t xml:space="preserve">  Kassie</t>
  </si>
  <si>
    <t>Barrera Munoz</t>
  </si>
  <si>
    <t xml:space="preserve">  Ruben Dario</t>
  </si>
  <si>
    <t xml:space="preserve">  Lindsay M</t>
  </si>
  <si>
    <t xml:space="preserve">  Samuel H</t>
  </si>
  <si>
    <t xml:space="preserve">  Jenni</t>
  </si>
  <si>
    <t xml:space="preserve">  Estuardo F</t>
  </si>
  <si>
    <t xml:space="preserve">  Brett</t>
  </si>
  <si>
    <t xml:space="preserve">  Sharon E</t>
  </si>
  <si>
    <t xml:space="preserve">  Jacob W√¶ver</t>
  </si>
  <si>
    <t xml:space="preserve">  Brooke S</t>
  </si>
  <si>
    <t xml:space="preserve">  Kaye A</t>
  </si>
  <si>
    <t xml:space="preserve">  Daniel C</t>
  </si>
  <si>
    <t xml:space="preserve">  Laurie A</t>
  </si>
  <si>
    <t xml:space="preserve">  Shelby</t>
  </si>
  <si>
    <t xml:space="preserve">  Leticia</t>
  </si>
  <si>
    <t xml:space="preserve">  John S</t>
  </si>
  <si>
    <t xml:space="preserve">  Nelly S</t>
  </si>
  <si>
    <t xml:space="preserve">  Meredith S</t>
  </si>
  <si>
    <t xml:space="preserve">  Katherine A</t>
  </si>
  <si>
    <t xml:space="preserve">  Steve</t>
  </si>
  <si>
    <t xml:space="preserve">  Katharine</t>
  </si>
  <si>
    <t xml:space="preserve">  Heather L</t>
  </si>
  <si>
    <t xml:space="preserve">  Desiree</t>
  </si>
  <si>
    <t xml:space="preserve">  Peter B</t>
  </si>
  <si>
    <t xml:space="preserve">  Adam C</t>
  </si>
  <si>
    <t xml:space="preserve">  Jon</t>
  </si>
  <si>
    <t xml:space="preserve">  Steven J</t>
  </si>
  <si>
    <t xml:space="preserve">  Jessica P</t>
  </si>
  <si>
    <t xml:space="preserve">  Arturo H</t>
  </si>
  <si>
    <t xml:space="preserve">  Ketil</t>
  </si>
  <si>
    <t xml:space="preserve">  Christi</t>
  </si>
  <si>
    <t>Do Prado</t>
  </si>
  <si>
    <t xml:space="preserve">  Eve</t>
  </si>
  <si>
    <t xml:space="preserve">  Devin</t>
  </si>
  <si>
    <t xml:space="preserve">  Shaun R</t>
  </si>
  <si>
    <t xml:space="preserve">  Adrian</t>
  </si>
  <si>
    <t xml:space="preserve">  Mallory</t>
  </si>
  <si>
    <t xml:space="preserve">  Shawn E</t>
  </si>
  <si>
    <t xml:space="preserve">  Johann A</t>
  </si>
  <si>
    <t xml:space="preserve">  Robin M</t>
  </si>
  <si>
    <t xml:space="preserve">  Kyle K</t>
  </si>
  <si>
    <t xml:space="preserve">  Michael A</t>
  </si>
  <si>
    <t xml:space="preserve">  Byron A</t>
  </si>
  <si>
    <t xml:space="preserve">  Carine A</t>
  </si>
  <si>
    <t xml:space="preserve">  Lindsay A</t>
  </si>
  <si>
    <t xml:space="preserve">  Justin R</t>
  </si>
  <si>
    <t xml:space="preserve">  Ayako N</t>
  </si>
  <si>
    <t xml:space="preserve">  Emilee</t>
  </si>
  <si>
    <t xml:space="preserve">  Stephen M</t>
  </si>
  <si>
    <t xml:space="preserve">  Annemarie A</t>
  </si>
  <si>
    <t xml:space="preserve">  Ashley R</t>
  </si>
  <si>
    <t xml:space="preserve">  Leslie A</t>
  </si>
  <si>
    <t>Sanchez Antognini</t>
  </si>
  <si>
    <t xml:space="preserve">  Kieran</t>
  </si>
  <si>
    <t xml:space="preserve">  Zeke M</t>
  </si>
  <si>
    <t xml:space="preserve">  Chip</t>
  </si>
  <si>
    <t>Cifuentes Fetiva</t>
  </si>
  <si>
    <t xml:space="preserve">  Miguel Angel Sr</t>
  </si>
  <si>
    <t xml:space="preserve">  Meghan</t>
  </si>
  <si>
    <t xml:space="preserve">  Millicent M</t>
  </si>
  <si>
    <t xml:space="preserve">  Kimberly K</t>
  </si>
  <si>
    <t xml:space="preserve">  Justin C</t>
  </si>
  <si>
    <t xml:space="preserve">  Tristan P</t>
  </si>
  <si>
    <t xml:space="preserve">  Traci A</t>
  </si>
  <si>
    <t xml:space="preserve">  Logan M</t>
  </si>
  <si>
    <t xml:space="preserve">  Tiffany A</t>
  </si>
  <si>
    <t xml:space="preserve">  Luke</t>
  </si>
  <si>
    <t xml:space="preserve">  Leigh</t>
  </si>
  <si>
    <t xml:space="preserve">  Yosuke</t>
  </si>
  <si>
    <t xml:space="preserve">  Jodi</t>
  </si>
  <si>
    <t xml:space="preserve">  Misti C</t>
  </si>
  <si>
    <t xml:space="preserve">  Angela J</t>
  </si>
  <si>
    <t xml:space="preserve">  Jonathan D</t>
  </si>
  <si>
    <t xml:space="preserve">  Adrian R</t>
  </si>
  <si>
    <t xml:space="preserve">  Rachel</t>
  </si>
  <si>
    <t xml:space="preserve">  Susan</t>
  </si>
  <si>
    <t xml:space="preserve">  Cameron M</t>
  </si>
  <si>
    <t xml:space="preserve">  Claudia A</t>
  </si>
  <si>
    <t xml:space="preserve">  Nicole M</t>
  </si>
  <si>
    <t xml:space="preserve">  Jack</t>
  </si>
  <si>
    <t xml:space="preserve">  Jackie K</t>
  </si>
  <si>
    <t xml:space="preserve">  Tyler C</t>
  </si>
  <si>
    <t xml:space="preserve">  Yoshie</t>
  </si>
  <si>
    <t xml:space="preserve">  Lauren A</t>
  </si>
  <si>
    <t xml:space="preserve">  Mason D</t>
  </si>
  <si>
    <t>Mancebo Garcia</t>
  </si>
  <si>
    <t xml:space="preserve">  Arturo</t>
  </si>
  <si>
    <t xml:space="preserve">  Jake</t>
  </si>
  <si>
    <t xml:space="preserve">  Alison L</t>
  </si>
  <si>
    <t xml:space="preserve">  Karen A</t>
  </si>
  <si>
    <t xml:space="preserve">  Ezra</t>
  </si>
  <si>
    <t xml:space="preserve">  Ari L</t>
  </si>
  <si>
    <t xml:space="preserve">  Fanny</t>
  </si>
  <si>
    <t>Knight Pech</t>
  </si>
  <si>
    <t xml:space="preserve">  Catherine A</t>
  </si>
  <si>
    <t xml:space="preserve">  Janel N</t>
  </si>
  <si>
    <t xml:space="preserve">  Yann Kai</t>
  </si>
  <si>
    <t xml:space="preserve">  Zachary R</t>
  </si>
  <si>
    <t>Hidalgo Zambrano</t>
  </si>
  <si>
    <t xml:space="preserve">  Alejandro Sr</t>
  </si>
  <si>
    <t xml:space="preserve">  Nicholas R</t>
  </si>
  <si>
    <t xml:space="preserve">  Michael D</t>
  </si>
  <si>
    <t xml:space="preserve">  Marina</t>
  </si>
  <si>
    <t xml:space="preserve">  Ross P</t>
  </si>
  <si>
    <t xml:space="preserve">  Aoife</t>
  </si>
  <si>
    <t xml:space="preserve">  Barry P</t>
  </si>
  <si>
    <t xml:space="preserve">  Maciej</t>
  </si>
  <si>
    <t xml:space="preserve">  Jerry D</t>
  </si>
  <si>
    <t xml:space="preserve">  Cathi</t>
  </si>
  <si>
    <t xml:space="preserve">  Alex M</t>
  </si>
  <si>
    <t xml:space="preserve">  Liang</t>
  </si>
  <si>
    <t xml:space="preserve">  Lexy</t>
  </si>
  <si>
    <t xml:space="preserve">  Samuel L</t>
  </si>
  <si>
    <t xml:space="preserve">  Spencer A</t>
  </si>
  <si>
    <t xml:space="preserve">  Rochelle</t>
  </si>
  <si>
    <t xml:space="preserve">  Paula</t>
  </si>
  <si>
    <t xml:space="preserve">  Madeline E</t>
  </si>
  <si>
    <t xml:space="preserve">  Maria Isabel</t>
  </si>
  <si>
    <t xml:space="preserve">  Arthur M</t>
  </si>
  <si>
    <t xml:space="preserve">  Joseph R</t>
  </si>
  <si>
    <t xml:space="preserve">  Sachiko</t>
  </si>
  <si>
    <t xml:space="preserve">  Ruben</t>
  </si>
  <si>
    <t xml:space="preserve">  Chatham</t>
  </si>
  <si>
    <t xml:space="preserve">  Derek</t>
  </si>
  <si>
    <t xml:space="preserve">  Kalvin J</t>
  </si>
  <si>
    <t xml:space="preserve">  Barbara G</t>
  </si>
  <si>
    <t xml:space="preserve">  Sunny S</t>
  </si>
  <si>
    <t xml:space="preserve">  Marisa A</t>
  </si>
  <si>
    <t xml:space="preserve">  Jenna M</t>
  </si>
  <si>
    <t xml:space="preserve">  Lyazid</t>
  </si>
  <si>
    <t xml:space="preserve">  Lindsey A</t>
  </si>
  <si>
    <t xml:space="preserve">  Leif S</t>
  </si>
  <si>
    <t xml:space="preserve">  Bo</t>
  </si>
  <si>
    <t xml:space="preserve">  Leah</t>
  </si>
  <si>
    <t xml:space="preserve">  Kara Lynne</t>
  </si>
  <si>
    <t xml:space="preserve">  Allie</t>
  </si>
  <si>
    <t xml:space="preserve">  Trasi</t>
  </si>
  <si>
    <t xml:space="preserve">  Fernando</t>
  </si>
  <si>
    <t xml:space="preserve">  Ieva</t>
  </si>
  <si>
    <t xml:space="preserve">  Drew L</t>
  </si>
  <si>
    <t xml:space="preserve">  Alexander G</t>
  </si>
  <si>
    <t xml:space="preserve">  Meaghan</t>
  </si>
  <si>
    <t xml:space="preserve">  Andrea K</t>
  </si>
  <si>
    <t xml:space="preserve">  Kris</t>
  </si>
  <si>
    <t xml:space="preserve">  Alden W</t>
  </si>
  <si>
    <t xml:space="preserve">  Suzanne M</t>
  </si>
  <si>
    <t xml:space="preserve">  Heidi Z</t>
  </si>
  <si>
    <t xml:space="preserve">  Fan</t>
  </si>
  <si>
    <t xml:space="preserve">  Chaiwat</t>
  </si>
  <si>
    <t xml:space="preserve">  Kerri</t>
  </si>
  <si>
    <t xml:space="preserve">  Nicholas G</t>
  </si>
  <si>
    <t xml:space="preserve">  Vasilis S</t>
  </si>
  <si>
    <t xml:space="preserve">  Colleen C</t>
  </si>
  <si>
    <t xml:space="preserve">  Annika</t>
  </si>
  <si>
    <t xml:space="preserve">  Nicholas C</t>
  </si>
  <si>
    <t xml:space="preserve">  Kelly K</t>
  </si>
  <si>
    <t xml:space="preserve">  Hannah</t>
  </si>
  <si>
    <t xml:space="preserve">  Patricio Sr</t>
  </si>
  <si>
    <t xml:space="preserve">  Robert B</t>
  </si>
  <si>
    <t xml:space="preserve">  Benjamin M</t>
  </si>
  <si>
    <t xml:space="preserve">  Eric R</t>
  </si>
  <si>
    <t xml:space="preserve">  Bob R</t>
  </si>
  <si>
    <t xml:space="preserve">  Stephanie J</t>
  </si>
  <si>
    <t xml:space="preserve">  Guillaume</t>
  </si>
  <si>
    <t xml:space="preserve">  Kaylee</t>
  </si>
  <si>
    <t xml:space="preserve">  Theresa</t>
  </si>
  <si>
    <t xml:space="preserve">  Travis G</t>
  </si>
  <si>
    <t xml:space="preserve">  Emma L</t>
  </si>
  <si>
    <t xml:space="preserve">  Linda</t>
  </si>
  <si>
    <t xml:space="preserve">  Owen R</t>
  </si>
  <si>
    <t xml:space="preserve">  Jacqueline</t>
  </si>
  <si>
    <t xml:space="preserve">  Yefeng</t>
  </si>
  <si>
    <t xml:space="preserve">  Ken</t>
  </si>
  <si>
    <t xml:space="preserve">  Annie E</t>
  </si>
  <si>
    <t xml:space="preserve">  Noel K</t>
  </si>
  <si>
    <t xml:space="preserve">  Federica</t>
  </si>
  <si>
    <t xml:space="preserve">  Pamela L</t>
  </si>
  <si>
    <t xml:space="preserve">  Randall</t>
  </si>
  <si>
    <t xml:space="preserve">  Azelie</t>
  </si>
  <si>
    <t xml:space="preserve">  Monica M</t>
  </si>
  <si>
    <t xml:space="preserve">  Katarina K</t>
  </si>
  <si>
    <t xml:space="preserve">  Stacey L</t>
  </si>
  <si>
    <t xml:space="preserve">  James C</t>
  </si>
  <si>
    <t xml:space="preserve">  Kim</t>
  </si>
  <si>
    <t xml:space="preserve">  Dariusz</t>
  </si>
  <si>
    <t xml:space="preserve">  Kristen</t>
  </si>
  <si>
    <t>De Jesus</t>
  </si>
  <si>
    <t xml:space="preserve">  Holly J</t>
  </si>
  <si>
    <t xml:space="preserve">  Tricity M</t>
  </si>
  <si>
    <t xml:space="preserve">  Sarah A</t>
  </si>
  <si>
    <t xml:space="preserve">  Tracy A</t>
  </si>
  <si>
    <t xml:space="preserve">  Trent</t>
  </si>
  <si>
    <t xml:space="preserve">  Julie</t>
  </si>
  <si>
    <t xml:space="preserve">  Sawomir</t>
  </si>
  <si>
    <t xml:space="preserve">  Micah</t>
  </si>
  <si>
    <t xml:space="preserve">  Kelly H</t>
  </si>
  <si>
    <t xml:space="preserve">  Austen G</t>
  </si>
  <si>
    <t xml:space="preserve">  Tory J</t>
  </si>
  <si>
    <t xml:space="preserve">  Robert J</t>
  </si>
  <si>
    <t xml:space="preserve">  Steph</t>
  </si>
  <si>
    <t xml:space="preserve">  Kristina</t>
  </si>
  <si>
    <t xml:space="preserve">  Flo</t>
  </si>
  <si>
    <t xml:space="preserve">  Sarah P</t>
  </si>
  <si>
    <t xml:space="preserve">  Anabel</t>
  </si>
  <si>
    <t xml:space="preserve">  Ian</t>
  </si>
  <si>
    <t xml:space="preserve">  Richard J</t>
  </si>
  <si>
    <t xml:space="preserve">  Jacqueline N</t>
  </si>
  <si>
    <t xml:space="preserve">  Cindy</t>
  </si>
  <si>
    <t xml:space="preserve">  Marcia</t>
  </si>
  <si>
    <t xml:space="preserve">  Samantha R</t>
  </si>
  <si>
    <t xml:space="preserve">  Isabelle</t>
  </si>
  <si>
    <t xml:space="preserve">  Neil</t>
  </si>
  <si>
    <t xml:space="preserve">  Nathan</t>
  </si>
  <si>
    <t xml:space="preserve">  Kelli N</t>
  </si>
  <si>
    <t xml:space="preserve">  Grant A</t>
  </si>
  <si>
    <t xml:space="preserve">  Jonathan C</t>
  </si>
  <si>
    <t xml:space="preserve">  Rachael M</t>
  </si>
  <si>
    <t xml:space="preserve">  Pilar</t>
  </si>
  <si>
    <t xml:space="preserve">  Kyle M</t>
  </si>
  <si>
    <t>Tjong Clemons</t>
  </si>
  <si>
    <t xml:space="preserve">  Christie</t>
  </si>
  <si>
    <t xml:space="preserve">  David A</t>
  </si>
  <si>
    <t xml:space="preserve">  Masahiro</t>
  </si>
  <si>
    <t xml:space="preserve">  Logan B</t>
  </si>
  <si>
    <t xml:space="preserve">  Stephanie L</t>
  </si>
  <si>
    <t xml:space="preserve">  Angela H</t>
  </si>
  <si>
    <t xml:space="preserve">  Britt K</t>
  </si>
  <si>
    <t xml:space="preserve">  Joyce R</t>
  </si>
  <si>
    <t xml:space="preserve">  Michaela L</t>
  </si>
  <si>
    <t xml:space="preserve">  Shalaleh</t>
  </si>
  <si>
    <t xml:space="preserve">  Zuzana</t>
  </si>
  <si>
    <t xml:space="preserve">  Matthew M</t>
  </si>
  <si>
    <t xml:space="preserve">  Nadine A</t>
  </si>
  <si>
    <t xml:space="preserve">  Douglas W</t>
  </si>
  <si>
    <t xml:space="preserve">  Catherine</t>
  </si>
  <si>
    <t xml:space="preserve">  Youngseong</t>
  </si>
  <si>
    <t xml:space="preserve">  Brandon S</t>
  </si>
  <si>
    <t xml:space="preserve">  Sean P</t>
  </si>
  <si>
    <t xml:space="preserve">  Janez</t>
  </si>
  <si>
    <t xml:space="preserve">  Deniz</t>
  </si>
  <si>
    <t>Shabot Marcos</t>
  </si>
  <si>
    <t xml:space="preserve">  Alfredo</t>
  </si>
  <si>
    <t xml:space="preserve">  Troy</t>
  </si>
  <si>
    <t xml:space="preserve">  Jennefer</t>
  </si>
  <si>
    <t xml:space="preserve">  Tracey L</t>
  </si>
  <si>
    <t xml:space="preserve">  Esther</t>
  </si>
  <si>
    <t xml:space="preserve">  Jackie</t>
  </si>
  <si>
    <t xml:space="preserve">  Timothy P</t>
  </si>
  <si>
    <t xml:space="preserve">  Hugo M</t>
  </si>
  <si>
    <t xml:space="preserve">  Rob</t>
  </si>
  <si>
    <t xml:space="preserve">  Austin D</t>
  </si>
  <si>
    <t>Van Nielen</t>
  </si>
  <si>
    <t xml:space="preserve">  Brittany</t>
  </si>
  <si>
    <t xml:space="preserve">  Becky G</t>
  </si>
  <si>
    <t xml:space="preserve">  Virginie</t>
  </si>
  <si>
    <t xml:space="preserve">  Allison A</t>
  </si>
  <si>
    <t xml:space="preserve">  Caleb</t>
  </si>
  <si>
    <t xml:space="preserve">  Zachariah</t>
  </si>
  <si>
    <t xml:space="preserve">  Patricia A</t>
  </si>
  <si>
    <t xml:space="preserve">  Breno</t>
  </si>
  <si>
    <t xml:space="preserve">  Takaya</t>
  </si>
  <si>
    <t xml:space="preserve">  Thomas IV</t>
  </si>
  <si>
    <t xml:space="preserve">  Bradley E</t>
  </si>
  <si>
    <t xml:space="preserve">  Ruby J</t>
  </si>
  <si>
    <t xml:space="preserve">  Bart</t>
  </si>
  <si>
    <t xml:space="preserve">  Robert A</t>
  </si>
  <si>
    <t xml:space="preserve">  Yemane Adhane</t>
  </si>
  <si>
    <t xml:space="preserve">  Jesse A</t>
  </si>
  <si>
    <t xml:space="preserve">  Bird</t>
  </si>
  <si>
    <t xml:space="preserve">  Patrick M</t>
  </si>
  <si>
    <t xml:space="preserve">  Yuri</t>
  </si>
  <si>
    <t xml:space="preserve">  Debbie</t>
  </si>
  <si>
    <t xml:space="preserve">  Daniell L</t>
  </si>
  <si>
    <t xml:space="preserve">  Janne</t>
  </si>
  <si>
    <t xml:space="preserve">  Elizabeth L</t>
  </si>
  <si>
    <t xml:space="preserve">  Stephanie C</t>
  </si>
  <si>
    <t xml:space="preserve">  Callie</t>
  </si>
  <si>
    <t xml:space="preserve">  Mary K</t>
  </si>
  <si>
    <t xml:space="preserve">  Samuel M</t>
  </si>
  <si>
    <t xml:space="preserve">  Tom J</t>
  </si>
  <si>
    <t xml:space="preserve">  Dougie J</t>
  </si>
  <si>
    <t xml:space="preserve">  Jeremiah H</t>
  </si>
  <si>
    <t xml:space="preserve">  Ashley J</t>
  </si>
  <si>
    <t xml:space="preserve">  Turner J</t>
  </si>
  <si>
    <t xml:space="preserve">  Roger</t>
  </si>
  <si>
    <t xml:space="preserve">  Pamela</t>
  </si>
  <si>
    <t xml:space="preserve">  Katherine H</t>
  </si>
  <si>
    <t xml:space="preserve">  Robin</t>
  </si>
  <si>
    <t xml:space="preserve">  Terri</t>
  </si>
  <si>
    <t xml:space="preserve">  Eddie</t>
  </si>
  <si>
    <t xml:space="preserve">  Joyce</t>
  </si>
  <si>
    <t xml:space="preserve">  Alison W</t>
  </si>
  <si>
    <t xml:space="preserve">  Tammara C</t>
  </si>
  <si>
    <t xml:space="preserve">  Dorota</t>
  </si>
  <si>
    <t>Rojas Alvarez</t>
  </si>
  <si>
    <t xml:space="preserve">  Jose Norberto Sr</t>
  </si>
  <si>
    <t xml:space="preserve">  Bryant</t>
  </si>
  <si>
    <t xml:space="preserve">  Eduardo</t>
  </si>
  <si>
    <t xml:space="preserve">  Laura M</t>
  </si>
  <si>
    <t xml:space="preserve">  Melissa D</t>
  </si>
  <si>
    <t xml:space="preserve">  Wesley C</t>
  </si>
  <si>
    <t xml:space="preserve">  Christin</t>
  </si>
  <si>
    <t xml:space="preserve">  Margaret P</t>
  </si>
  <si>
    <t xml:space="preserve">  Tiffany K</t>
  </si>
  <si>
    <t xml:space="preserve">  David M</t>
  </si>
  <si>
    <t xml:space="preserve">  Christine E</t>
  </si>
  <si>
    <t xml:space="preserve">  Donna</t>
  </si>
  <si>
    <t xml:space="preserve">  Rod</t>
  </si>
  <si>
    <t xml:space="preserve">  Joe</t>
  </si>
  <si>
    <t xml:space="preserve">  Kayleigh</t>
  </si>
  <si>
    <t xml:space="preserve">  Lorcan A</t>
  </si>
  <si>
    <t xml:space="preserve">  Billy</t>
  </si>
  <si>
    <t xml:space="preserve">  Paul M</t>
  </si>
  <si>
    <t xml:space="preserve">  Brenda M</t>
  </si>
  <si>
    <t xml:space="preserve">  Jeff H</t>
  </si>
  <si>
    <t xml:space="preserve">  Bernard</t>
  </si>
  <si>
    <t xml:space="preserve">  Bryn</t>
  </si>
  <si>
    <t xml:space="preserve">  Jay</t>
  </si>
  <si>
    <t xml:space="preserve">  Shelley</t>
  </si>
  <si>
    <t xml:space="preserve">  Jekaterina</t>
  </si>
  <si>
    <t xml:space="preserve">  Pauline</t>
  </si>
  <si>
    <t xml:space="preserve">  Aleah K</t>
  </si>
  <si>
    <t xml:space="preserve">  Mare</t>
  </si>
  <si>
    <t xml:space="preserve">  Amanda R</t>
  </si>
  <si>
    <t xml:space="preserve">  Murray W</t>
  </si>
  <si>
    <t xml:space="preserve">  Meghan P</t>
  </si>
  <si>
    <t xml:space="preserve">  Seth</t>
  </si>
  <si>
    <t xml:space="preserve">  Russell M</t>
  </si>
  <si>
    <t xml:space="preserve">  Martin</t>
  </si>
  <si>
    <t xml:space="preserve">  Miles</t>
  </si>
  <si>
    <t xml:space="preserve">  Brock J</t>
  </si>
  <si>
    <t xml:space="preserve">  Stephen F</t>
  </si>
  <si>
    <t xml:space="preserve">  Missy</t>
  </si>
  <si>
    <t xml:space="preserve">  Lauren M</t>
  </si>
  <si>
    <t>Rosales Ramirez</t>
  </si>
  <si>
    <t xml:space="preserve">  Apolo U</t>
  </si>
  <si>
    <t xml:space="preserve">  Alfons</t>
  </si>
  <si>
    <t xml:space="preserve">  Amber</t>
  </si>
  <si>
    <t xml:space="preserve">  Leah C</t>
  </si>
  <si>
    <t xml:space="preserve">  Lilia</t>
  </si>
  <si>
    <t xml:space="preserve">  Danny</t>
  </si>
  <si>
    <t xml:space="preserve">  Satomi</t>
  </si>
  <si>
    <t xml:space="preserve">  Peter T II</t>
  </si>
  <si>
    <t xml:space="preserve">  Manuel</t>
  </si>
  <si>
    <t xml:space="preserve">  Kindsey P</t>
  </si>
  <si>
    <t xml:space="preserve">  Thomas G</t>
  </si>
  <si>
    <t xml:space="preserve">  Kyle S</t>
  </si>
  <si>
    <t xml:space="preserve">  Alexander J</t>
  </si>
  <si>
    <t xml:space="preserve">  Dustin L</t>
  </si>
  <si>
    <t xml:space="preserve">  Chloe</t>
  </si>
  <si>
    <t xml:space="preserve">  Cailtlin</t>
  </si>
  <si>
    <t xml:space="preserve">  Chuy</t>
  </si>
  <si>
    <t xml:space="preserve">  Laurie B</t>
  </si>
  <si>
    <t xml:space="preserve">  Rachel B</t>
  </si>
  <si>
    <t xml:space="preserve">  Liza</t>
  </si>
  <si>
    <t xml:space="preserve">  Lindsay E</t>
  </si>
  <si>
    <t xml:space="preserve">  Kathleen M</t>
  </si>
  <si>
    <t xml:space="preserve">  Aya</t>
  </si>
  <si>
    <t xml:space="preserve">  Carolyn R</t>
  </si>
  <si>
    <t xml:space="preserve">  Bethany</t>
  </si>
  <si>
    <t xml:space="preserve">  Holly A</t>
  </si>
  <si>
    <t xml:space="preserve">  Ping</t>
  </si>
  <si>
    <t xml:space="preserve">  Emmett</t>
  </si>
  <si>
    <t xml:space="preserve">  Christopher L</t>
  </si>
  <si>
    <t xml:space="preserve">  Christopher W</t>
  </si>
  <si>
    <t xml:space="preserve">  Norman H</t>
  </si>
  <si>
    <t xml:space="preserve">  Tatyana K</t>
  </si>
  <si>
    <t xml:space="preserve">  Chrissy</t>
  </si>
  <si>
    <t xml:space="preserve">  Halle</t>
  </si>
  <si>
    <t xml:space="preserve">  Tara D</t>
  </si>
  <si>
    <t xml:space="preserve">  Rasim M</t>
  </si>
  <si>
    <t xml:space="preserve">  Dina</t>
  </si>
  <si>
    <t xml:space="preserve">  Caitrin</t>
  </si>
  <si>
    <t xml:space="preserve">  Adriana S</t>
  </si>
  <si>
    <t xml:space="preserve">  Kristen M</t>
  </si>
  <si>
    <t xml:space="preserve">  Alix</t>
  </si>
  <si>
    <t xml:space="preserve">  Kakushin</t>
  </si>
  <si>
    <t xml:space="preserve">  Amanda C</t>
  </si>
  <si>
    <t xml:space="preserve">  Valur</t>
  </si>
  <si>
    <t xml:space="preserve">  Erica J</t>
  </si>
  <si>
    <t xml:space="preserve">  Lissa</t>
  </si>
  <si>
    <t xml:space="preserve">  Alyson</t>
  </si>
  <si>
    <t xml:space="preserve">  Chance B</t>
  </si>
  <si>
    <t xml:space="preserve">  Therese</t>
  </si>
  <si>
    <t xml:space="preserve">  Beau</t>
  </si>
  <si>
    <t xml:space="preserve">  Kelsey M</t>
  </si>
  <si>
    <t xml:space="preserve">  Gretchen</t>
  </si>
  <si>
    <t xml:space="preserve">  Nicholas E</t>
  </si>
  <si>
    <t xml:space="preserve">  Deborah</t>
  </si>
  <si>
    <t xml:space="preserve">  Amany</t>
  </si>
  <si>
    <t xml:space="preserve">  Kipling</t>
  </si>
  <si>
    <t xml:space="preserve">  Duncan</t>
  </si>
  <si>
    <t xml:space="preserve">  Louis C</t>
  </si>
  <si>
    <t xml:space="preserve">  Ildiko M</t>
  </si>
  <si>
    <t xml:space="preserve">  Melinda E</t>
  </si>
  <si>
    <t xml:space="preserve">  Emily G</t>
  </si>
  <si>
    <t xml:space="preserve">  Danilo</t>
  </si>
  <si>
    <t xml:space="preserve">  Mikko</t>
  </si>
  <si>
    <t xml:space="preserve">  Paula C</t>
  </si>
  <si>
    <t xml:space="preserve">  Kirsten N</t>
  </si>
  <si>
    <t xml:space="preserve">  Christy</t>
  </si>
  <si>
    <t xml:space="preserve">  Jingjing</t>
  </si>
  <si>
    <t xml:space="preserve">  Morgan</t>
  </si>
  <si>
    <t xml:space="preserve">  Frankline</t>
  </si>
  <si>
    <t xml:space="preserve">  Laura T</t>
  </si>
  <si>
    <t xml:space="preserve">  Natalia</t>
  </si>
  <si>
    <t xml:space="preserve">  Brooke</t>
  </si>
  <si>
    <t xml:space="preserve">  Jeremy M</t>
  </si>
  <si>
    <t xml:space="preserve">  Megan L</t>
  </si>
  <si>
    <t xml:space="preserve">  Marny</t>
  </si>
  <si>
    <t xml:space="preserve">  Benjamin L</t>
  </si>
  <si>
    <t xml:space="preserve">  Rob G</t>
  </si>
  <si>
    <t xml:space="preserve">  Stefanie A</t>
  </si>
  <si>
    <t xml:space="preserve">  Caroline F</t>
  </si>
  <si>
    <t xml:space="preserve">  Julia J</t>
  </si>
  <si>
    <t xml:space="preserve">  Bernat</t>
  </si>
  <si>
    <t xml:space="preserve">  Hicham</t>
  </si>
  <si>
    <t xml:space="preserve">  Elisabetta</t>
  </si>
  <si>
    <t xml:space="preserve">  Trevor N</t>
  </si>
  <si>
    <t xml:space="preserve">  Nancy</t>
  </si>
  <si>
    <t xml:space="preserve">  Allison R</t>
  </si>
  <si>
    <t xml:space="preserve">  Janae N</t>
  </si>
  <si>
    <t xml:space="preserve">  Nicole F</t>
  </si>
  <si>
    <t xml:space="preserve">  Krista L</t>
  </si>
  <si>
    <t xml:space="preserve">  Denise</t>
  </si>
  <si>
    <t xml:space="preserve">  Ariel</t>
  </si>
  <si>
    <t xml:space="preserve">  Rosalie</t>
  </si>
  <si>
    <t xml:space="preserve">  Vitaliy</t>
  </si>
  <si>
    <t xml:space="preserve">  Benjamin W</t>
  </si>
  <si>
    <t xml:space="preserve">  Massimiliano</t>
  </si>
  <si>
    <t xml:space="preserve">  Kiyokatsu</t>
  </si>
  <si>
    <t xml:space="preserve">  Julia M</t>
  </si>
  <si>
    <t xml:space="preserve">  Rhea</t>
  </si>
  <si>
    <t xml:space="preserve">  Shamus M</t>
  </si>
  <si>
    <t xml:space="preserve">  Mary Beth</t>
  </si>
  <si>
    <t xml:space="preserve">  Erin</t>
  </si>
  <si>
    <t>Von Rock</t>
  </si>
  <si>
    <t xml:space="preserve">  Hallie</t>
  </si>
  <si>
    <t xml:space="preserve">  Paige P</t>
  </si>
  <si>
    <t xml:space="preserve">  Ji</t>
  </si>
  <si>
    <t xml:space="preserve">  Carissa A</t>
  </si>
  <si>
    <t xml:space="preserve">  Mona</t>
  </si>
  <si>
    <t xml:space="preserve">  Kristin R</t>
  </si>
  <si>
    <t xml:space="preserve">  Hilary K</t>
  </si>
  <si>
    <t xml:space="preserve">  Dominique</t>
  </si>
  <si>
    <t xml:space="preserve">  Carlos I</t>
  </si>
  <si>
    <t xml:space="preserve">  Sarah S</t>
  </si>
  <si>
    <t xml:space="preserve">  Shauna R</t>
  </si>
  <si>
    <t xml:space="preserve">  Lindsay J</t>
  </si>
  <si>
    <t xml:space="preserve">  Danya A</t>
  </si>
  <si>
    <t xml:space="preserve">  Lorraine</t>
  </si>
  <si>
    <t xml:space="preserve">  Jesus Sr</t>
  </si>
  <si>
    <t xml:space="preserve">  Catherine C</t>
  </si>
  <si>
    <t xml:space="preserve">  Evan</t>
  </si>
  <si>
    <t xml:space="preserve">  Nathan J</t>
  </si>
  <si>
    <t xml:space="preserve">  Marshall</t>
  </si>
  <si>
    <t xml:space="preserve">  Lavar</t>
  </si>
  <si>
    <t xml:space="preserve">  Charlie T</t>
  </si>
  <si>
    <t xml:space="preserve">  Arthur</t>
  </si>
  <si>
    <t>De Hueck</t>
  </si>
  <si>
    <t xml:space="preserve">  Tammy</t>
  </si>
  <si>
    <t xml:space="preserve">  Lena</t>
  </si>
  <si>
    <t xml:space="preserve">  Valentina</t>
  </si>
  <si>
    <t xml:space="preserve">  Russell N</t>
  </si>
  <si>
    <t xml:space="preserve">  Scott R</t>
  </si>
  <si>
    <t xml:space="preserve">  Jose Francisco Sr</t>
  </si>
  <si>
    <t xml:space="preserve">  Paul J</t>
  </si>
  <si>
    <t xml:space="preserve">  Edward J</t>
  </si>
  <si>
    <t xml:space="preserve">  Patrick A</t>
  </si>
  <si>
    <t xml:space="preserve">  Geraint H</t>
  </si>
  <si>
    <t xml:space="preserve">  Dj</t>
  </si>
  <si>
    <t xml:space="preserve">  Zachary A</t>
  </si>
  <si>
    <t xml:space="preserve">  Brian W</t>
  </si>
  <si>
    <t xml:space="preserve">  Ellen L</t>
  </si>
  <si>
    <t xml:space="preserve">  Abigail R</t>
  </si>
  <si>
    <t xml:space="preserve">  Grace H</t>
  </si>
  <si>
    <t xml:space="preserve">  Caitie J</t>
  </si>
  <si>
    <t xml:space="preserve">  Ian T</t>
  </si>
  <si>
    <t xml:space="preserve">  Tadese</t>
  </si>
  <si>
    <t xml:space="preserve">  Dathan</t>
  </si>
  <si>
    <t xml:space="preserve">  Aaron R</t>
  </si>
  <si>
    <t xml:space="preserve">  Caitlin H</t>
  </si>
  <si>
    <t xml:space="preserve">  Harald E</t>
  </si>
  <si>
    <t xml:space="preserve">  Siobhan A</t>
  </si>
  <si>
    <t xml:space="preserve">  Andrea J</t>
  </si>
  <si>
    <t xml:space="preserve">  Rachel A</t>
  </si>
  <si>
    <t xml:space="preserve">  Kiersten</t>
  </si>
  <si>
    <t xml:space="preserve">  Lelisa</t>
  </si>
  <si>
    <t xml:space="preserve">  Chris C</t>
  </si>
  <si>
    <t xml:space="preserve">  Erik C</t>
  </si>
  <si>
    <t xml:space="preserve">  Shawn C</t>
  </si>
  <si>
    <t xml:space="preserve">  Vajin L</t>
  </si>
  <si>
    <t xml:space="preserve">  Kirby W</t>
  </si>
  <si>
    <t xml:space="preserve">  J A</t>
  </si>
  <si>
    <t xml:space="preserve">  Dustin G</t>
  </si>
  <si>
    <t xml:space="preserve">  Anthony G</t>
  </si>
  <si>
    <t xml:space="preserve">  Eric N</t>
  </si>
  <si>
    <t xml:space="preserve">  Connor</t>
  </si>
  <si>
    <t xml:space="preserve">  Patrick H</t>
  </si>
  <si>
    <t xml:space="preserve">  Deborah L</t>
  </si>
  <si>
    <t xml:space="preserve">  Elleree</t>
  </si>
  <si>
    <t xml:space="preserve">  Brandon J</t>
  </si>
  <si>
    <t xml:space="preserve">  Nina Wavik Sr</t>
  </si>
  <si>
    <t xml:space="preserve">  Dani</t>
  </si>
  <si>
    <t>Van Meter</t>
  </si>
  <si>
    <t xml:space="preserve">  Kathryn M</t>
  </si>
  <si>
    <t xml:space="preserve">  Trent A</t>
  </si>
  <si>
    <t xml:space="preserve">  Jennifer E</t>
  </si>
  <si>
    <t xml:space="preserve">  Pat</t>
  </si>
  <si>
    <t xml:space="preserve">  Rebecca M</t>
  </si>
  <si>
    <t xml:space="preserve">  Ruth</t>
  </si>
  <si>
    <t xml:space="preserve">  Gregory S</t>
  </si>
  <si>
    <t xml:space="preserve">  Alexandra S</t>
  </si>
  <si>
    <t xml:space="preserve">  Hillary</t>
  </si>
  <si>
    <t xml:space="preserve">  Amy K</t>
  </si>
  <si>
    <t xml:space="preserve">  Maaikel</t>
  </si>
  <si>
    <t xml:space="preserve">  Christopher S</t>
  </si>
  <si>
    <t xml:space="preserve">  Lyndsy</t>
  </si>
  <si>
    <t xml:space="preserve">  Anna</t>
  </si>
  <si>
    <t xml:space="preserve">  Eric S</t>
  </si>
  <si>
    <t xml:space="preserve">  Sonja</t>
  </si>
  <si>
    <t xml:space="preserve">  Martha L</t>
  </si>
  <si>
    <t xml:space="preserve">  Cliff</t>
  </si>
  <si>
    <t xml:space="preserve">  Blue</t>
  </si>
  <si>
    <t xml:space="preserve">  Jeffrey M</t>
  </si>
  <si>
    <t>Ruiz Herrero</t>
  </si>
  <si>
    <t>Bin Alias</t>
  </si>
  <si>
    <t xml:space="preserve">  Mohd Syahidan</t>
  </si>
  <si>
    <t xml:space="preserve">  Christi A</t>
  </si>
  <si>
    <t xml:space="preserve">  Sandra K</t>
  </si>
  <si>
    <t xml:space="preserve">  Jerome</t>
  </si>
  <si>
    <t xml:space="preserve">  Julia R</t>
  </si>
  <si>
    <t xml:space="preserve">  Sean Henry</t>
  </si>
  <si>
    <t xml:space="preserve">  Abby L</t>
  </si>
  <si>
    <t xml:space="preserve">  Ali</t>
  </si>
  <si>
    <t xml:space="preserve">  Pierre</t>
  </si>
  <si>
    <t xml:space="preserve">  Alvaro Sr</t>
  </si>
  <si>
    <t xml:space="preserve">  Mark P</t>
  </si>
  <si>
    <t xml:space="preserve">  Mario Jr</t>
  </si>
  <si>
    <t xml:space="preserve">  Lusapho</t>
  </si>
  <si>
    <t xml:space="preserve">  Alan F</t>
  </si>
  <si>
    <t xml:space="preserve">  Jacob J</t>
  </si>
  <si>
    <t>Ruiz-Tagle Barros</t>
  </si>
  <si>
    <t xml:space="preserve">  Jose Tomas</t>
  </si>
  <si>
    <t xml:space="preserve">  Mary Evan</t>
  </si>
  <si>
    <t xml:space="preserve">  Justin K</t>
  </si>
  <si>
    <t xml:space="preserve">  Roman</t>
  </si>
  <si>
    <t xml:space="preserve">  Evelyn L</t>
  </si>
  <si>
    <t xml:space="preserve">  Flannery</t>
  </si>
  <si>
    <t xml:space="preserve">  John T</t>
  </si>
  <si>
    <t xml:space="preserve">  Candice M</t>
  </si>
  <si>
    <t xml:space="preserve">  Theodore A</t>
  </si>
  <si>
    <t>Graves - Rostro</t>
  </si>
  <si>
    <t xml:space="preserve">  Lindy</t>
  </si>
  <si>
    <t xml:space="preserve">  Holly</t>
  </si>
  <si>
    <t xml:space="preserve">  Meghan K</t>
  </si>
  <si>
    <t xml:space="preserve">  Fred</t>
  </si>
  <si>
    <t xml:space="preserve">  Sebastian</t>
  </si>
  <si>
    <t xml:space="preserve">  Susan E</t>
  </si>
  <si>
    <t xml:space="preserve">  Katy</t>
  </si>
  <si>
    <t>Riveros Gonzalez</t>
  </si>
  <si>
    <t xml:space="preserve">  Evan P</t>
  </si>
  <si>
    <t xml:space="preserve">  Aaron K</t>
  </si>
  <si>
    <t>First Name</t>
  </si>
  <si>
    <t xml:space="preserve">  Elenilton V Sr</t>
  </si>
  <si>
    <t xml:space="preserve">  George M V</t>
  </si>
  <si>
    <t xml:space="preserve">  J P II</t>
  </si>
  <si>
    <t xml:space="preserve">  William D Jr</t>
  </si>
  <si>
    <t xml:space="preserve">  Francisco J Sr</t>
  </si>
  <si>
    <t xml:space="preserve">  William H III</t>
  </si>
  <si>
    <t xml:space="preserve">  B J</t>
  </si>
  <si>
    <t xml:space="preserve">  Edivaldo B Sr</t>
  </si>
  <si>
    <t xml:space="preserve">  Mauricio J Sr</t>
  </si>
  <si>
    <t xml:space="preserve">  Thomas R Jr</t>
  </si>
  <si>
    <t xml:space="preserve">  Peter W Sr</t>
  </si>
  <si>
    <t xml:space="preserve">  Jose Guadalupe P Sr </t>
  </si>
  <si>
    <t xml:space="preserve">  Peter J Jr</t>
  </si>
  <si>
    <t xml:space="preserve">  John I Jr</t>
  </si>
  <si>
    <t xml:space="preserve">  Daniel J Jr</t>
  </si>
  <si>
    <t xml:space="preserve">  Dan C Jr</t>
  </si>
  <si>
    <t xml:space="preserve">  Chuck W Jr</t>
  </si>
  <si>
    <t xml:space="preserve">  John K Jr</t>
  </si>
  <si>
    <t xml:space="preserve">  Juan D Sr</t>
  </si>
  <si>
    <t>Smoker</t>
  </si>
  <si>
    <t>Weight Status</t>
  </si>
  <si>
    <t>Diabetes Status</t>
  </si>
  <si>
    <t>Date of Birth</t>
  </si>
  <si>
    <t>Age</t>
  </si>
  <si>
    <t>Currency ($)</t>
  </si>
  <si>
    <t>PROJECT TITLE : Healthcare Data Analysis and Insights</t>
  </si>
  <si>
    <t>Data cleaning:</t>
  </si>
  <si>
    <t xml:space="preserve"> Check for the number of missing values marked with '?' in each column of the “Medical</t>
  </si>
  <si>
    <t>Examinations” Table and "Hospitalization Details" Table</t>
  </si>
  <si>
    <t xml:space="preserve">Hospitalization Details :         </t>
  </si>
  <si>
    <t xml:space="preserve">solution:         </t>
  </si>
  <si>
    <t xml:space="preserve">          Medical Examination :</t>
  </si>
  <si>
    <t xml:space="preserve"> Fill in the missing values of ‘month’ with Sep and ‘year’ with its average rounded to the</t>
  </si>
  <si>
    <t>nearest integer</t>
  </si>
  <si>
    <t xml:space="preserve">solution:                          </t>
  </si>
  <si>
    <t xml:space="preserve"> Determine the most frequently occurring values in the ‘smoker’, 'Hospital tier' and 'City tier'</t>
  </si>
  <si>
    <t>columns, and fill in the missing values accordingly</t>
  </si>
  <si>
    <t xml:space="preserve">SOLUTION:                  SMOKER :          </t>
  </si>
  <si>
    <t>"No"</t>
  </si>
  <si>
    <t xml:space="preserve">          Hospital tier :</t>
  </si>
  <si>
    <t xml:space="preserve">   </t>
  </si>
  <si>
    <t>City tier :</t>
  </si>
  <si>
    <t>"tier - 2"</t>
  </si>
  <si>
    <t xml:space="preserve"> If any 'State ID' values are missing, consider filling them with 'Unknown' or using another</t>
  </si>
  <si>
    <t>appropriate strategy</t>
  </si>
  <si>
    <t xml:space="preserve">solution:             </t>
  </si>
  <si>
    <t>Data Transformation:</t>
  </si>
  <si>
    <t xml:space="preserve"> Split the ‘names’ column in the “Customer Names” Table into 3 meaningful columns: ‘Title’,</t>
  </si>
  <si>
    <t>‘First Name’, and ‘Last Name’</t>
  </si>
  <si>
    <t>solution :</t>
  </si>
  <si>
    <t xml:space="preserve"> Convert the "NumberOfMajorSurgeries" column in the “Medical Examinations” Table to</t>
  </si>
  <si>
    <t>numerical data by replacing non-numeric characters with meaningful numerical values</t>
  </si>
  <si>
    <t xml:space="preserve"> Check for inconsistencies in the 'Heart Issues' and 'smoker' columns and propose corrective</t>
  </si>
  <si>
    <t>actions if necessary</t>
  </si>
  <si>
    <t xml:space="preserve"> Create a new column named “Weight Status” that categorizes BMI into different categories</t>
  </si>
  <si>
    <t>as below:</t>
  </si>
  <si>
    <t xml:space="preserve"> Create a new column named “Diabetes Status” and fill it as per the information given below:</t>
  </si>
  <si>
    <t xml:space="preserve"> Merge ‘year’, ‘month’ and ‘date’ columns in the “Hospitalization Details” Table into one</t>
  </si>
  <si>
    <t>column named ‘Date of Birth’ and format it in ‘DD-MMM-YYYY’ custom format</t>
  </si>
  <si>
    <t xml:space="preserve"> Calculate the ‘Age’ of each customer based on their ‘Date of Birth’ and the date of</t>
  </si>
  <si>
    <t>collection of the dataset, which is 8th jun 2023</t>
  </si>
  <si>
    <t xml:space="preserve"> Format ‘charges’ column as currency ($)</t>
  </si>
  <si>
    <t>Data Exploration :</t>
  </si>
  <si>
    <t>➔ Customer Names Table:</t>
  </si>
  <si>
    <t xml:space="preserve"> Are there any duplicate Customer IDs in the dataset? If yes, how many?</t>
  </si>
  <si>
    <t xml:space="preserve"> How many customers are included in the dataset?</t>
  </si>
  <si>
    <t>No,</t>
  </si>
  <si>
    <t>➔ Medical Examination Table:</t>
  </si>
  <si>
    <t xml:space="preserve"> How many customers have a history of cancer?</t>
  </si>
  <si>
    <t>Unknown id</t>
  </si>
  <si>
    <t>SOLUTION :</t>
  </si>
  <si>
    <t>customers have a history of cencer</t>
  </si>
  <si>
    <t xml:space="preserve"> Identify the customer(s) with the highest BMI</t>
  </si>
  <si>
    <t xml:space="preserve"> How many customers have Diabetes?</t>
  </si>
  <si>
    <t>no of cencer history</t>
  </si>
  <si>
    <t>Diabetes</t>
  </si>
  <si>
    <t xml:space="preserve"> How many obese customers have heart issues?</t>
  </si>
  <si>
    <t>obese with heart issue</t>
  </si>
  <si>
    <t xml:space="preserve"> What is the total number of major surgeries performed on customers?</t>
  </si>
  <si>
    <t>total no of major surgeries</t>
  </si>
  <si>
    <t xml:space="preserve">the total no of major surgeries performed on customers is 1579   </t>
  </si>
  <si>
    <t xml:space="preserve"> Calculate the percentage of customers who have undergone any transplants</t>
  </si>
  <si>
    <t>percentage</t>
  </si>
  <si>
    <t xml:space="preserve">percentage :          </t>
  </si>
  <si>
    <t xml:space="preserve"> Find the average HBA1C value of customers who are smokers</t>
  </si>
  <si>
    <t>the customers who have undergone any transplants is 144.</t>
  </si>
  <si>
    <t>aver of HBA1C</t>
  </si>
  <si>
    <t>AVERAGE  HBA1C value of customers who are smokers is  6.5415</t>
  </si>
  <si>
    <t xml:space="preserve"> How many customers with heart issues have done transplant?</t>
  </si>
  <si>
    <t>both heart &amp;transplants</t>
  </si>
  <si>
    <t>customers with heart issues have done transplants is  144</t>
  </si>
  <si>
    <t xml:space="preserve"> What is the average BMI of the customers who have done more than 2 major surgeries?</t>
  </si>
  <si>
    <t>aver of BMI with &gt;2 surgeries</t>
  </si>
  <si>
    <t>the average BMI of the customers who have done more than 2 major surgeries is 6.29</t>
  </si>
  <si>
    <t>➔ Hospitalization details Table:</t>
  </si>
  <si>
    <t xml:space="preserve"> Calculate all the Summary statistics for the ‘charges’ column</t>
  </si>
  <si>
    <t>Mean</t>
  </si>
  <si>
    <t>Median</t>
  </si>
  <si>
    <t xml:space="preserve">Mode </t>
  </si>
  <si>
    <t xml:space="preserve">Std deviation </t>
  </si>
  <si>
    <t>Minimum</t>
  </si>
  <si>
    <t>Maximum</t>
  </si>
  <si>
    <t>Total</t>
  </si>
  <si>
    <t>Count</t>
  </si>
  <si>
    <t xml:space="preserve"> Which is the median age and the most common age in the dataset?</t>
  </si>
  <si>
    <t>Median Age</t>
  </si>
  <si>
    <t>mode Age</t>
  </si>
  <si>
    <t xml:space="preserve"> Find the average hospitalization charges for customers who are more than 50 years old</t>
  </si>
  <si>
    <t>average age above 50 currency</t>
  </si>
  <si>
    <t>the average hospitalization charges for customers who are more than 50 years old is Rs. 17,856.79</t>
  </si>
  <si>
    <t xml:space="preserve"> Compare the total charges across different hospital tiers</t>
  </si>
  <si>
    <t>total :  926</t>
  </si>
  <si>
    <t>Tier - 1</t>
  </si>
  <si>
    <t>Tier - 2</t>
  </si>
  <si>
    <t>Tier - 3</t>
  </si>
  <si>
    <t xml:space="preserve">  </t>
  </si>
  <si>
    <t xml:space="preserve"> 5. Which city tier has the highest average hospitalization charges?</t>
  </si>
  <si>
    <t>Solution:</t>
  </si>
  <si>
    <t>Total Charges</t>
  </si>
  <si>
    <t>City Tiers</t>
  </si>
  <si>
    <t>Average Charges</t>
  </si>
  <si>
    <t>6. Calculate the average charges for people who have more than 2 children.</t>
  </si>
  <si>
    <t xml:space="preserve">Solution: </t>
  </si>
  <si>
    <t>Hospital Tiers</t>
  </si>
  <si>
    <t xml:space="preserve">Aver Charges&gt;2 children </t>
  </si>
  <si>
    <t>7. Find the integer average number of children of customers who are less than 40 years old.</t>
  </si>
  <si>
    <t>int aver no of children</t>
  </si>
  <si>
    <t>➢ Create a new sheet named “Healthcare, combine all three tables into one, using</t>
  </si>
  <si>
    <t>Customer ID as the common column, utilizing VLOOKUP.</t>
  </si>
  <si>
    <t>➢ Retain the following necessary columns: Customer ID, First Name, BMI, HBA1C, Heart</t>
  </si>
  <si>
    <t>Issues, Any Transplants, Cancer history, NumberOfMajorSurgeries, smoker, Weight</t>
  </si>
  <si>
    <t>Status, Diabetes Status, Date of Birth, charges, Hospital tier, City tier, State ID, Age.</t>
  </si>
  <si>
    <t>★ Create pivot tables if required to do the following analysis, then visualize through charts:</t>
  </si>
  <si>
    <t xml:space="preserve"> Analysis using Pie/Donut Chart:</t>
  </si>
  <si>
    <t xml:space="preserve"> Data Analysis:</t>
  </si>
  <si>
    <t>1. What is the distribution of cancer history among smokers and non-smokers?</t>
  </si>
  <si>
    <t>Row Labels</t>
  </si>
  <si>
    <t>Grand Total</t>
  </si>
  <si>
    <t>Column Labels</t>
  </si>
  <si>
    <t>Count of Cancer history</t>
  </si>
  <si>
    <t>HEALTHCARE DASHBOARD</t>
  </si>
  <si>
    <t>Sum of NumberOfMajorSurgeries</t>
  </si>
  <si>
    <t>Average of HBA1C</t>
  </si>
  <si>
    <t>2. How does the total number of major surgeries and average HbA1C differ between</t>
  </si>
  <si>
    <t>patients with and without a history of transplants?</t>
  </si>
  <si>
    <t>Analysis using Column/Bar Chart:</t>
  </si>
  <si>
    <t>3. How do healthcare charges vary based on different weight statuses and diabetes</t>
  </si>
  <si>
    <t>statuses?</t>
  </si>
  <si>
    <t>Obesity</t>
  </si>
  <si>
    <t>Underweight</t>
  </si>
  <si>
    <t>Normal</t>
  </si>
  <si>
    <t>Average of charges</t>
  </si>
  <si>
    <t>4. Can you compare the average charges for each hospital tier within different states?</t>
  </si>
  <si>
    <t>Analysis using Line/Scatter Plot:</t>
  </si>
  <si>
    <t>5. Is there any correlation between age and both BMI and HbA1C in the dataset?</t>
  </si>
  <si>
    <t>Average of BMI</t>
  </si>
  <si>
    <t>6. Explore the relationship between age and healthcare charges.</t>
  </si>
  <si>
    <t>Dashboard:</t>
  </si>
  <si>
    <t xml:space="preserve">        THE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</si>
</sst>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m\,\ yyyy"/>
    <numFmt numFmtId="165" formatCode="[$-14009]d\.m\.yy;@"/>
    <numFmt numFmtId="166" formatCode="&quot;₹&quot;\ #,##0.00"/>
  </numFmts>
  <fonts count="1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sz val="20"/>
      <color theme="1"/>
      <name val="Georgia"/>
      <family val="1"/>
    </font>
    <font>
      <b/>
      <u/>
      <sz val="20"/>
      <color theme="1"/>
      <name val="Calibri Light"/>
      <family val="2"/>
      <scheme val="major"/>
    </font>
    <font>
      <b/>
      <sz val="18"/>
      <color theme="1"/>
      <name val="Algerian"/>
      <family val="5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66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5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3" fillId="2" borderId="2" xfId="0" applyFont="1" applyFill="1" applyBorder="1"/>
    <xf numFmtId="0" fontId="6" fillId="3" borderId="2" xfId="0" applyFont="1" applyFill="1" applyBorder="1" applyAlignment="1">
      <alignment horizontal="center" vertical="center"/>
    </xf>
    <xf numFmtId="14" fontId="0" fillId="0" borderId="0" xfId="0" applyNumberFormat="1"/>
    <xf numFmtId="165" fontId="0" fillId="0" borderId="0" xfId="0" applyNumberFormat="1"/>
    <xf numFmtId="0" fontId="6" fillId="3" borderId="0" xfId="0" applyFont="1" applyFill="1" applyBorder="1" applyAlignment="1">
      <alignment horizontal="center" vertical="center"/>
    </xf>
    <xf numFmtId="0" fontId="0" fillId="0" borderId="0" xfId="0" applyNumberFormat="1"/>
    <xf numFmtId="166" fontId="0" fillId="0" borderId="0" xfId="0" applyNumberFormat="1"/>
    <xf numFmtId="0" fontId="0" fillId="0" borderId="0" xfId="0" applyBorder="1"/>
    <xf numFmtId="0" fontId="9" fillId="0" borderId="0" xfId="0" applyFont="1"/>
    <xf numFmtId="0" fontId="7" fillId="0" borderId="0" xfId="0" applyFont="1"/>
    <xf numFmtId="17" fontId="0" fillId="0" borderId="0" xfId="0" applyNumberFormat="1"/>
    <xf numFmtId="9" fontId="0" fillId="0" borderId="0" xfId="2" applyFont="1"/>
    <xf numFmtId="9" fontId="0" fillId="0" borderId="0" xfId="0" applyNumberFormat="1"/>
    <xf numFmtId="1" fontId="0" fillId="0" borderId="0" xfId="2" applyNumberFormat="1" applyFont="1"/>
    <xf numFmtId="0" fontId="0" fillId="8" borderId="0" xfId="0" applyFill="1"/>
    <xf numFmtId="0" fontId="0" fillId="6" borderId="0" xfId="0" applyFill="1"/>
    <xf numFmtId="0" fontId="0" fillId="5" borderId="0" xfId="0" applyFill="1"/>
    <xf numFmtId="166" fontId="0" fillId="8" borderId="0" xfId="0" applyNumberFormat="1" applyFill="1"/>
    <xf numFmtId="166" fontId="0" fillId="6" borderId="0" xfId="0" applyNumberFormat="1" applyFill="1"/>
    <xf numFmtId="0" fontId="0" fillId="7" borderId="0" xfId="0" applyFill="1"/>
    <xf numFmtId="0" fontId="6" fillId="3" borderId="2" xfId="0" applyNumberFormat="1" applyFont="1" applyFill="1" applyBorder="1" applyAlignment="1">
      <alignment horizontal="center" vertical="center"/>
    </xf>
    <xf numFmtId="166" fontId="2" fillId="3" borderId="2" xfId="0" applyNumberFormat="1" applyFont="1" applyFill="1" applyBorder="1" applyAlignment="1">
      <alignment horizontal="center" vertical="center"/>
    </xf>
    <xf numFmtId="9" fontId="0" fillId="0" borderId="0" xfId="2" applyNumberFormat="1" applyFont="1"/>
    <xf numFmtId="166" fontId="0" fillId="0" borderId="0" xfId="0" applyNumberFormat="1" applyAlignment="1">
      <alignment horizontal="center" vertical="center"/>
    </xf>
    <xf numFmtId="0" fontId="0" fillId="9" borderId="0" xfId="0" applyFill="1"/>
    <xf numFmtId="166" fontId="0" fillId="10" borderId="0" xfId="0" applyNumberFormat="1" applyFill="1"/>
    <xf numFmtId="0" fontId="10" fillId="0" borderId="0" xfId="0" applyFont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1" fillId="0" borderId="0" xfId="0" applyFont="1"/>
    <xf numFmtId="0" fontId="12" fillId="0" borderId="0" xfId="0" applyFont="1"/>
    <xf numFmtId="0" fontId="14" fillId="0" borderId="0" xfId="0" applyFont="1"/>
    <xf numFmtId="0" fontId="15" fillId="0" borderId="0" xfId="0" applyFont="1"/>
    <xf numFmtId="0" fontId="8" fillId="9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13" fillId="11" borderId="0" xfId="0" applyFont="1" applyFill="1" applyAlignment="1">
      <alignment horizontal="center"/>
    </xf>
  </cellXfs>
  <cellStyles count="3">
    <cellStyle name="Normal" xfId="0" builtinId="0"/>
    <cellStyle name="Normal 2" xfId="1"/>
    <cellStyle name="Percent" xfId="2" builtinId="5"/>
  </cellStyles>
  <dxfs count="1">
    <dxf>
      <numFmt numFmtId="166" formatCode="&quot;₹&quot;\ #,##0.00"/>
    </dxf>
  </dxfs>
  <tableStyles count="0" defaultTableStyle="TableStyleMedium2" defaultPivotStyle="PivotStyleLight16"/>
  <colors>
    <mruColors>
      <color rgb="FFCC66FF"/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Excel Project.xlsx]Pivot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Cancer Among Smoker &amp;Non-smoker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B52-4ED7-A4A8-062F9308B000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B52-4ED7-A4A8-062F9308B000}"/>
              </c:ext>
            </c:extLst>
          </c:dPt>
          <c:dLbls>
            <c:delete val="1"/>
          </c:dLbls>
          <c:cat>
            <c:strRef>
              <c:f>'Pivot Table'!$A$5:$A$7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Table'!$B$5:$B$7</c:f>
              <c:numCache>
                <c:formatCode>General</c:formatCode>
                <c:ptCount val="2"/>
                <c:pt idx="0">
                  <c:v>1847</c:v>
                </c:pt>
                <c:pt idx="1">
                  <c:v>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4-442A-B9FD-D0FAAEB0728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Excel Project.xlsx]Pivot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MajorSurgeries &amp; Aver HBA1C in transplants vs non-transplants</a:t>
            </a:r>
          </a:p>
        </c:rich>
      </c:tx>
      <c:layout>
        <c:manualLayout>
          <c:xMode val="edge"/>
          <c:yMode val="edge"/>
          <c:x val="0.10557633420822396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0826399825021874"/>
          <c:y val="0.26828703703703705"/>
          <c:w val="0.39180555555555557"/>
          <c:h val="0.65300925925925923"/>
        </c:manualLayout>
      </c:layout>
      <c:pieChart>
        <c:varyColors val="1"/>
        <c:ser>
          <c:idx val="0"/>
          <c:order val="0"/>
          <c:tx>
            <c:strRef>
              <c:f>'Pivot Table'!$B$16</c:f>
              <c:strCache>
                <c:ptCount val="1"/>
                <c:pt idx="0">
                  <c:v>Sum of NumberOfMajorSurgeries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44B-4BFC-86CA-6092AB384D6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44B-4BFC-86CA-6092AB384D6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'Pivot Table'!$A$17:$A$19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Table'!$B$17:$B$19</c:f>
              <c:numCache>
                <c:formatCode>General</c:formatCode>
                <c:ptCount val="2"/>
                <c:pt idx="0">
                  <c:v>1269</c:v>
                </c:pt>
                <c:pt idx="1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6-4276-9F3B-6CE16CED0309}"/>
            </c:ext>
          </c:extLst>
        </c:ser>
        <c:ser>
          <c:idx val="1"/>
          <c:order val="1"/>
          <c:tx>
            <c:strRef>
              <c:f>'Pivot Table'!$C$16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44B-4BFC-86CA-6092AB384D6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44B-4BFC-86CA-6092AB384D6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Table'!$A$17:$A$19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Table'!$C$17:$C$19</c:f>
              <c:numCache>
                <c:formatCode>General</c:formatCode>
                <c:ptCount val="2"/>
                <c:pt idx="0">
                  <c:v>6.5902921040620761</c:v>
                </c:pt>
                <c:pt idx="1">
                  <c:v>6.4071527777777746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F6-4276-9F3B-6CE16CED030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Excel Project.xlsx]Pivot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Charges</a:t>
            </a:r>
            <a:r>
              <a:rPr lang="en-IN" baseline="0"/>
              <a:t> based on WS &amp; DS</a:t>
            </a:r>
            <a:endParaRPr lang="en-IN"/>
          </a:p>
        </c:rich>
      </c:tx>
      <c:layout>
        <c:manualLayout>
          <c:xMode val="edge"/>
          <c:yMode val="edge"/>
          <c:x val="0.20526234892948431"/>
          <c:y val="5.602240896358543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Table'!$B$28:$B$29</c:f>
              <c:strCache>
                <c:ptCount val="1"/>
                <c:pt idx="0">
                  <c:v>Diabetes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Table'!$A$30:$A$32</c:f>
              <c:strCache>
                <c:ptCount val="2"/>
                <c:pt idx="0">
                  <c:v>Obesity</c:v>
                </c:pt>
                <c:pt idx="1">
                  <c:v>Underweight</c:v>
                </c:pt>
              </c:strCache>
            </c:strRef>
          </c:cat>
          <c:val>
            <c:numRef>
              <c:f>'Pivot Table'!$B$30:$B$32</c:f>
              <c:numCache>
                <c:formatCode>General</c:formatCode>
                <c:ptCount val="2"/>
                <c:pt idx="0">
                  <c:v>15449.772713787106</c:v>
                </c:pt>
                <c:pt idx="1">
                  <c:v>6889.1214893617025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7-4C90-8263-B007D10F7493}"/>
            </c:ext>
          </c:extLst>
        </c:ser>
        <c:ser>
          <c:idx val="1"/>
          <c:order val="1"/>
          <c:tx>
            <c:strRef>
              <c:f>'Pivot Table'!$C$28:$C$29</c:f>
              <c:strCache>
                <c:ptCount val="1"/>
                <c:pt idx="0">
                  <c:v>Normal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Table'!$A$30:$A$32</c:f>
              <c:strCache>
                <c:ptCount val="2"/>
                <c:pt idx="0">
                  <c:v>Obesity</c:v>
                </c:pt>
                <c:pt idx="1">
                  <c:v>Underweight</c:v>
                </c:pt>
              </c:strCache>
            </c:strRef>
          </c:cat>
          <c:val>
            <c:numRef>
              <c:f>'Pivot Table'!$C$30:$C$32</c:f>
              <c:numCache>
                <c:formatCode>General</c:formatCode>
                <c:ptCount val="2"/>
                <c:pt idx="0">
                  <c:v>12510.009081934855</c:v>
                </c:pt>
                <c:pt idx="1">
                  <c:v>6911.0056097560982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B7-4C90-8263-B007D10F749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406297040"/>
        <c:axId val="406320752"/>
      </c:barChart>
      <c:catAx>
        <c:axId val="406297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20752"/>
        <c:crosses val="autoZero"/>
        <c:auto val="1"/>
        <c:lblAlgn val="ctr"/>
        <c:lblOffset val="100"/>
        <c:noMultiLvlLbl val="0"/>
      </c:catAx>
      <c:valAx>
        <c:axId val="4063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9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Excel Project.xlsx]Pivot 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Aver Charges</a:t>
            </a:r>
            <a:r>
              <a:rPr lang="en-IN" baseline="0"/>
              <a:t> VS Different States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'Pivot Table'!$B$42:$B$43</c:f>
              <c:strCache>
                <c:ptCount val="1"/>
                <c:pt idx="0">
                  <c:v>tier - 1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Table'!$A$44:$A$61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'Pivot Table'!$B$44:$B$61</c:f>
              <c:numCache>
                <c:formatCode>General</c:formatCode>
                <c:ptCount val="17"/>
                <c:pt idx="0">
                  <c:v>33081.373793103427</c:v>
                </c:pt>
                <c:pt idx="1">
                  <c:v>26111.457936507926</c:v>
                </c:pt>
                <c:pt idx="2">
                  <c:v>31328.102238805965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32732.187142857143</c:v>
                </c:pt>
                <c:pt idx="15">
                  <c:v>18709.798000000003</c:v>
                </c:pt>
                <c:pt idx="16">
                  <c:v>20996.530000000002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B-4EC9-993B-DDBB6C0475BE}"/>
            </c:ext>
          </c:extLst>
        </c:ser>
        <c:ser>
          <c:idx val="1"/>
          <c:order val="1"/>
          <c:tx>
            <c:strRef>
              <c:f>'Pivot Table'!$C$42:$C$43</c:f>
              <c:strCache>
                <c:ptCount val="1"/>
                <c:pt idx="0">
                  <c:v>tier - 2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Table'!$A$44:$A$61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'Pivot Table'!$C$44:$C$61</c:f>
              <c:numCache>
                <c:formatCode>General</c:formatCode>
                <c:ptCount val="17"/>
                <c:pt idx="0">
                  <c:v>18997.280691823889</c:v>
                </c:pt>
                <c:pt idx="1">
                  <c:v>10334.27932153393</c:v>
                </c:pt>
                <c:pt idx="2">
                  <c:v>8439.2844000000059</c:v>
                </c:pt>
                <c:pt idx="3">
                  <c:v>2395.17</c:v>
                </c:pt>
                <c:pt idx="4">
                  <c:v>15675.543333333329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10174.345999999996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B-4EC9-993B-DDBB6C0475BE}"/>
            </c:ext>
          </c:extLst>
        </c:ser>
        <c:ser>
          <c:idx val="2"/>
          <c:order val="2"/>
          <c:tx>
            <c:strRef>
              <c:f>'Pivot Table'!$D$42:$D$43</c:f>
              <c:strCache>
                <c:ptCount val="1"/>
                <c:pt idx="0">
                  <c:v>tier - 3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Table'!$A$44:$A$61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'Pivot Table'!$D$44:$D$61</c:f>
              <c:numCache>
                <c:formatCode>General</c:formatCode>
                <c:ptCount val="17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B-4EC9-993B-DDBB6C047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406302864"/>
        <c:axId val="406312016"/>
        <c:axId val="0"/>
      </c:bar3DChart>
      <c:catAx>
        <c:axId val="406302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12016"/>
        <c:crosses val="autoZero"/>
        <c:auto val="1"/>
        <c:lblAlgn val="ctr"/>
        <c:lblOffset val="100"/>
        <c:noMultiLvlLbl val="0"/>
      </c:catAx>
      <c:valAx>
        <c:axId val="40631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0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Excel Project.xlsx]Pivot 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Correlation</a:t>
            </a:r>
            <a:r>
              <a:rPr lang="en-IN" baseline="0"/>
              <a:t> b/w Age &amp; both BMI &amp; HBA1C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6098934302121951E-2"/>
          <c:y val="0.17171296296296296"/>
          <c:w val="0.89762056604302098"/>
          <c:h val="0.54410906969962092"/>
        </c:manualLayout>
      </c:layout>
      <c:lineChart>
        <c:grouping val="stacked"/>
        <c:varyColors val="0"/>
        <c:ser>
          <c:idx val="0"/>
          <c:order val="0"/>
          <c:tx>
            <c:strRef>
              <c:f>'Pivot Table'!$B$65</c:f>
              <c:strCache>
                <c:ptCount val="1"/>
                <c:pt idx="0">
                  <c:v>Average of BMI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Table'!$A$66:$A$114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'Pivot Table'!$B$66:$B$114</c:f>
              <c:numCache>
                <c:formatCode>General</c:formatCode>
                <c:ptCount val="48"/>
                <c:pt idx="0">
                  <c:v>31.26037234042553</c:v>
                </c:pt>
                <c:pt idx="1">
                  <c:v>29.654186046511636</c:v>
                </c:pt>
                <c:pt idx="2">
                  <c:v>28.018275862068961</c:v>
                </c:pt>
                <c:pt idx="3">
                  <c:v>29.273720930232553</c:v>
                </c:pt>
                <c:pt idx="4">
                  <c:v>32.581826923076918</c:v>
                </c:pt>
                <c:pt idx="5">
                  <c:v>30.829300000000003</c:v>
                </c:pt>
                <c:pt idx="6">
                  <c:v>29.017500000000002</c:v>
                </c:pt>
                <c:pt idx="7">
                  <c:v>30.344210526315791</c:v>
                </c:pt>
                <c:pt idx="8">
                  <c:v>30.441363636363644</c:v>
                </c:pt>
                <c:pt idx="9">
                  <c:v>30.316274509803915</c:v>
                </c:pt>
                <c:pt idx="10">
                  <c:v>31.029285714285717</c:v>
                </c:pt>
                <c:pt idx="11">
                  <c:v>30.763301886792448</c:v>
                </c:pt>
                <c:pt idx="12">
                  <c:v>33.517767857142864</c:v>
                </c:pt>
                <c:pt idx="13">
                  <c:v>31.107065217391309</c:v>
                </c:pt>
                <c:pt idx="14">
                  <c:v>33.246399999999994</c:v>
                </c:pt>
                <c:pt idx="15">
                  <c:v>31.452444444444442</c:v>
                </c:pt>
                <c:pt idx="16">
                  <c:v>31.034344262295082</c:v>
                </c:pt>
                <c:pt idx="17">
                  <c:v>30.47025</c:v>
                </c:pt>
                <c:pt idx="18">
                  <c:v>29.481666666666666</c:v>
                </c:pt>
                <c:pt idx="19">
                  <c:v>30.131538461538465</c:v>
                </c:pt>
                <c:pt idx="20">
                  <c:v>28.330568181818183</c:v>
                </c:pt>
                <c:pt idx="21">
                  <c:v>30.269186046511628</c:v>
                </c:pt>
                <c:pt idx="22">
                  <c:v>31.03366071428572</c:v>
                </c:pt>
                <c:pt idx="23">
                  <c:v>30.043749999999996</c:v>
                </c:pt>
                <c:pt idx="24">
                  <c:v>30.411702127659566</c:v>
                </c:pt>
                <c:pt idx="25">
                  <c:v>32.304999999999986</c:v>
                </c:pt>
                <c:pt idx="26">
                  <c:v>30.244999999999997</c:v>
                </c:pt>
                <c:pt idx="27">
                  <c:v>30.940465116279061</c:v>
                </c:pt>
                <c:pt idx="28">
                  <c:v>30.956754385964906</c:v>
                </c:pt>
                <c:pt idx="29">
                  <c:v>32.274901960784312</c:v>
                </c:pt>
                <c:pt idx="30">
                  <c:v>32.017241379310356</c:v>
                </c:pt>
                <c:pt idx="31">
                  <c:v>29.947959183673461</c:v>
                </c:pt>
                <c:pt idx="32">
                  <c:v>30.550775862068956</c:v>
                </c:pt>
                <c:pt idx="33">
                  <c:v>31.368303571428573</c:v>
                </c:pt>
                <c:pt idx="34">
                  <c:v>31.402155172413803</c:v>
                </c:pt>
                <c:pt idx="35">
                  <c:v>30.202735849056602</c:v>
                </c:pt>
                <c:pt idx="36">
                  <c:v>31.042244897959193</c:v>
                </c:pt>
                <c:pt idx="37">
                  <c:v>33.014888888888883</c:v>
                </c:pt>
                <c:pt idx="38">
                  <c:v>33.436770833333327</c:v>
                </c:pt>
                <c:pt idx="39">
                  <c:v>29.915699999999994</c:v>
                </c:pt>
                <c:pt idx="40">
                  <c:v>31.701279069767438</c:v>
                </c:pt>
                <c:pt idx="41">
                  <c:v>32.402755102040821</c:v>
                </c:pt>
                <c:pt idx="42">
                  <c:v>31.349230769230772</c:v>
                </c:pt>
                <c:pt idx="43">
                  <c:v>32.548260869565226</c:v>
                </c:pt>
                <c:pt idx="44">
                  <c:v>32.31431818181818</c:v>
                </c:pt>
                <c:pt idx="45">
                  <c:v>31.893260869565211</c:v>
                </c:pt>
                <c:pt idx="46">
                  <c:v>33.284090909090907</c:v>
                </c:pt>
                <c:pt idx="47">
                  <c:v>26.885000000000002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6-4FFA-9A09-C6FC11FA2459}"/>
            </c:ext>
          </c:extLst>
        </c:ser>
        <c:ser>
          <c:idx val="1"/>
          <c:order val="1"/>
          <c:tx>
            <c:strRef>
              <c:f>'Pivot Table'!$C$65</c:f>
              <c:strCache>
                <c:ptCount val="1"/>
                <c:pt idx="0">
                  <c:v>Average of HBA1C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Table'!$A$66:$A$114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'Pivot Table'!$C$66:$C$114</c:f>
              <c:numCache>
                <c:formatCode>General</c:formatCode>
                <c:ptCount val="48"/>
                <c:pt idx="0">
                  <c:v>5.1409574468085095</c:v>
                </c:pt>
                <c:pt idx="1">
                  <c:v>5.1781395348837203</c:v>
                </c:pt>
                <c:pt idx="2">
                  <c:v>9.3244827586206878</c:v>
                </c:pt>
                <c:pt idx="3">
                  <c:v>5.1174418604651155</c:v>
                </c:pt>
                <c:pt idx="4">
                  <c:v>5.2767307692307703</c:v>
                </c:pt>
                <c:pt idx="5">
                  <c:v>5.1892000000000005</c:v>
                </c:pt>
                <c:pt idx="6">
                  <c:v>5.1626086956521737</c:v>
                </c:pt>
                <c:pt idx="7">
                  <c:v>5.2589473684210528</c:v>
                </c:pt>
                <c:pt idx="8">
                  <c:v>5.1029545454545451</c:v>
                </c:pt>
                <c:pt idx="9">
                  <c:v>4.9407843137254908</c:v>
                </c:pt>
                <c:pt idx="10">
                  <c:v>5.2207142857142861</c:v>
                </c:pt>
                <c:pt idx="11">
                  <c:v>5.2043396226415126</c:v>
                </c:pt>
                <c:pt idx="12">
                  <c:v>5.1835714285714278</c:v>
                </c:pt>
                <c:pt idx="13">
                  <c:v>5.3330434782608718</c:v>
                </c:pt>
                <c:pt idx="14">
                  <c:v>5.1798000000000002</c:v>
                </c:pt>
                <c:pt idx="15">
                  <c:v>5.0353333333333339</c:v>
                </c:pt>
                <c:pt idx="16">
                  <c:v>5.3554098360655757</c:v>
                </c:pt>
                <c:pt idx="17">
                  <c:v>5.1452500000000008</c:v>
                </c:pt>
                <c:pt idx="18">
                  <c:v>9.0571428571428587</c:v>
                </c:pt>
                <c:pt idx="19">
                  <c:v>5.2648076923076932</c:v>
                </c:pt>
                <c:pt idx="20">
                  <c:v>5.2577272727272737</c:v>
                </c:pt>
                <c:pt idx="21">
                  <c:v>5.2916279069767436</c:v>
                </c:pt>
                <c:pt idx="22">
                  <c:v>5.3176785714285701</c:v>
                </c:pt>
                <c:pt idx="23">
                  <c:v>9.3903846153846171</c:v>
                </c:pt>
                <c:pt idx="24">
                  <c:v>5.2017021276595727</c:v>
                </c:pt>
                <c:pt idx="25">
                  <c:v>5.2441999999999993</c:v>
                </c:pt>
                <c:pt idx="26">
                  <c:v>9.2566666666666677</c:v>
                </c:pt>
                <c:pt idx="27">
                  <c:v>5.5520930232558126</c:v>
                </c:pt>
                <c:pt idx="28">
                  <c:v>5.3657894736842096</c:v>
                </c:pt>
                <c:pt idx="29">
                  <c:v>9.0052941176470593</c:v>
                </c:pt>
                <c:pt idx="30">
                  <c:v>9.5634482758620702</c:v>
                </c:pt>
                <c:pt idx="31">
                  <c:v>9.5440816326530609</c:v>
                </c:pt>
                <c:pt idx="32">
                  <c:v>5.2236206896551725</c:v>
                </c:pt>
                <c:pt idx="33">
                  <c:v>8.9482142857142826</c:v>
                </c:pt>
                <c:pt idx="34">
                  <c:v>9.06689655172414</c:v>
                </c:pt>
                <c:pt idx="35">
                  <c:v>5.1579245283018871</c:v>
                </c:pt>
                <c:pt idx="36">
                  <c:v>9.155510204081633</c:v>
                </c:pt>
                <c:pt idx="37">
                  <c:v>9.5128888888888898</c:v>
                </c:pt>
                <c:pt idx="38">
                  <c:v>5.0845833333333355</c:v>
                </c:pt>
                <c:pt idx="39">
                  <c:v>9.4260000000000019</c:v>
                </c:pt>
                <c:pt idx="40">
                  <c:v>5.3502325581395347</c:v>
                </c:pt>
                <c:pt idx="41">
                  <c:v>9.0087755102040834</c:v>
                </c:pt>
                <c:pt idx="42">
                  <c:v>9.3065384615384641</c:v>
                </c:pt>
                <c:pt idx="43">
                  <c:v>8.7708695652173905</c:v>
                </c:pt>
                <c:pt idx="44">
                  <c:v>9.6813636363636366</c:v>
                </c:pt>
                <c:pt idx="45">
                  <c:v>5.5043478260869572</c:v>
                </c:pt>
                <c:pt idx="46">
                  <c:v>8.9522727272727298</c:v>
                </c:pt>
                <c:pt idx="47">
                  <c:v>9.86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26-4FFA-9A09-C6FC11FA2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299120"/>
        <c:axId val="406315344"/>
      </c:lineChart>
      <c:catAx>
        <c:axId val="40629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15344"/>
        <c:crosses val="autoZero"/>
        <c:auto val="1"/>
        <c:lblAlgn val="ctr"/>
        <c:lblOffset val="100"/>
        <c:noMultiLvlLbl val="0"/>
      </c:catAx>
      <c:valAx>
        <c:axId val="4063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9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72441594418999"/>
          <c:y val="0.82785104986876656"/>
          <c:w val="0.56551168111620009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Excel Project.xlsx]Pivot Table!PivotTable6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Relationship b\w Age &amp; Charges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Table'!$B$118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Table'!$A$119:$A$167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'Pivot Table'!$B$119:$B$167</c:f>
              <c:numCache>
                <c:formatCode>General</c:formatCode>
                <c:ptCount val="48"/>
                <c:pt idx="0">
                  <c:v>6611.3115957446753</c:v>
                </c:pt>
                <c:pt idx="1">
                  <c:v>9677.186860465119</c:v>
                </c:pt>
                <c:pt idx="2">
                  <c:v>7411.4482758620688</c:v>
                </c:pt>
                <c:pt idx="3">
                  <c:v>5214.5293023255808</c:v>
                </c:pt>
                <c:pt idx="4">
                  <c:v>9806.2325000000019</c:v>
                </c:pt>
                <c:pt idx="5">
                  <c:v>11092.933599999997</c:v>
                </c:pt>
                <c:pt idx="6">
                  <c:v>9765.5713043478245</c:v>
                </c:pt>
                <c:pt idx="7">
                  <c:v>9184.8870175438587</c:v>
                </c:pt>
                <c:pt idx="8">
                  <c:v>5920.5868181818187</c:v>
                </c:pt>
                <c:pt idx="9">
                  <c:v>11846.241764705885</c:v>
                </c:pt>
                <c:pt idx="10">
                  <c:v>9219.8155357142859</c:v>
                </c:pt>
                <c:pt idx="11">
                  <c:v>9914.8000000000011</c:v>
                </c:pt>
                <c:pt idx="12">
                  <c:v>13787.847321428573</c:v>
                </c:pt>
                <c:pt idx="13">
                  <c:v>10346.343043478264</c:v>
                </c:pt>
                <c:pt idx="14">
                  <c:v>14698.091000000004</c:v>
                </c:pt>
                <c:pt idx="15">
                  <c:v>11891.08333333333</c:v>
                </c:pt>
                <c:pt idx="16">
                  <c:v>11886.587049180331</c:v>
                </c:pt>
                <c:pt idx="17">
                  <c:v>10817.261499999997</c:v>
                </c:pt>
                <c:pt idx="18">
                  <c:v>12290.951190476188</c:v>
                </c:pt>
                <c:pt idx="19">
                  <c:v>16503.81384615384</c:v>
                </c:pt>
                <c:pt idx="20">
                  <c:v>10223.004772727272</c:v>
                </c:pt>
                <c:pt idx="21">
                  <c:v>14130.77</c:v>
                </c:pt>
                <c:pt idx="22">
                  <c:v>12896.70946428571</c:v>
                </c:pt>
                <c:pt idx="23">
                  <c:v>12031.149615384611</c:v>
                </c:pt>
                <c:pt idx="24">
                  <c:v>13180.461702127661</c:v>
                </c:pt>
                <c:pt idx="25">
                  <c:v>17980.606000000003</c:v>
                </c:pt>
                <c:pt idx="26">
                  <c:v>15162.016862745093</c:v>
                </c:pt>
                <c:pt idx="27">
                  <c:v>15183.109069767441</c:v>
                </c:pt>
                <c:pt idx="28">
                  <c:v>17592.405438596492</c:v>
                </c:pt>
                <c:pt idx="29">
                  <c:v>19264.404705882356</c:v>
                </c:pt>
                <c:pt idx="30">
                  <c:v>15253.752241379312</c:v>
                </c:pt>
                <c:pt idx="31">
                  <c:v>14768.245306122451</c:v>
                </c:pt>
                <c:pt idx="32">
                  <c:v>16208.155862068963</c:v>
                </c:pt>
                <c:pt idx="33">
                  <c:v>17321.895535714284</c:v>
                </c:pt>
                <c:pt idx="34">
                  <c:v>16571.974482758622</c:v>
                </c:pt>
                <c:pt idx="35">
                  <c:v>16029.775283018867</c:v>
                </c:pt>
                <c:pt idx="36">
                  <c:v>17861.568367346947</c:v>
                </c:pt>
                <c:pt idx="37">
                  <c:v>18447.75711111111</c:v>
                </c:pt>
                <c:pt idx="38">
                  <c:v>17000.735208333335</c:v>
                </c:pt>
                <c:pt idx="39">
                  <c:v>15703.818199999996</c:v>
                </c:pt>
                <c:pt idx="40">
                  <c:v>14948.267674418605</c:v>
                </c:pt>
                <c:pt idx="41">
                  <c:v>18163.963877551025</c:v>
                </c:pt>
                <c:pt idx="42">
                  <c:v>20577.024615384613</c:v>
                </c:pt>
                <c:pt idx="43">
                  <c:v>22024.457391304342</c:v>
                </c:pt>
                <c:pt idx="44">
                  <c:v>19325.295454545456</c:v>
                </c:pt>
                <c:pt idx="45">
                  <c:v>19904.59304347826</c:v>
                </c:pt>
                <c:pt idx="46">
                  <c:v>22631.465</c:v>
                </c:pt>
                <c:pt idx="47">
                  <c:v>29330.98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AF-45C0-9DA6-FF4499B61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306672"/>
        <c:axId val="306321232"/>
      </c:lineChart>
      <c:catAx>
        <c:axId val="30630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21232"/>
        <c:crosses val="autoZero"/>
        <c:auto val="1"/>
        <c:lblAlgn val="ctr"/>
        <c:lblOffset val="100"/>
        <c:noMultiLvlLbl val="0"/>
      </c:catAx>
      <c:valAx>
        <c:axId val="3063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0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Excel Project.xlsx]Pivot Table!PivotTable1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Cancer Among Smoker &amp;Non-smoker</a:t>
            </a:r>
          </a:p>
        </c:rich>
      </c:tx>
      <c:layout>
        <c:manualLayout>
          <c:xMode val="edge"/>
          <c:yMode val="edge"/>
          <c:x val="9.4763779527559044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</c:pivotFmt>
      <c:pivotFmt>
        <c:idx val="1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3.9024390243902321E-2"/>
              <c:y val="-0.52863460572553378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3.2520325203252036E-2"/>
              <c:y val="7.0484614096737772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036253280839904"/>
          <c:y val="0.29115095761544657"/>
          <c:w val="0.36885854111986011"/>
          <c:h val="0.70119643460409042"/>
        </c:manualLayout>
      </c:layout>
      <c:pieChart>
        <c:varyColors val="1"/>
        <c:ser>
          <c:idx val="0"/>
          <c:order val="0"/>
          <c:tx>
            <c:strRef>
              <c:f>'Pivot Table'!$B$4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3EA-42DD-A7A0-E97AC0367E0C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3EA-42DD-A7A0-E97AC0367E0C}"/>
              </c:ext>
            </c:extLst>
          </c:dPt>
          <c:dLbls>
            <c:dLbl>
              <c:idx val="0"/>
              <c:layout>
                <c:manualLayout>
                  <c:x val="3.9024390243902321E-2"/>
                  <c:y val="-0.5286346057255337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03EA-42DD-A7A0-E97AC0367E0C}"/>
                </c:ext>
              </c:extLst>
            </c:dLbl>
            <c:dLbl>
              <c:idx val="1"/>
              <c:layout>
                <c:manualLayout>
                  <c:x val="-3.2520325203252036E-2"/>
                  <c:y val="7.0484614096737772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03EA-42DD-A7A0-E97AC0367E0C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Table'!$B$5:$B$7</c:f>
              <c:numCache>
                <c:formatCode>General</c:formatCode>
                <c:ptCount val="2"/>
                <c:pt idx="0">
                  <c:v>1847</c:v>
                </c:pt>
                <c:pt idx="1">
                  <c:v>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EA-42DD-A7A0-E97AC0367E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Excel Project.xlsx]Pivot Table!PivotTable2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MajorSurgeries &amp; Aver HBA1C in transplants vs non-transplants</a:t>
            </a:r>
          </a:p>
        </c:rich>
      </c:tx>
      <c:layout>
        <c:manualLayout>
          <c:xMode val="edge"/>
          <c:yMode val="edge"/>
          <c:x val="0.20896324307360117"/>
          <c:y val="1.38891462096649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</c:pivotFmt>
      <c:pivotFmt>
        <c:idx val="14"/>
      </c:pivotFmt>
      <c:pivotFmt>
        <c:idx val="15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</c:pivotFmt>
      <c:pivotFmt>
        <c:idx val="17"/>
      </c:pivotFmt>
      <c:pivotFmt>
        <c:idx val="1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9.4165956227197256E-2"/>
          <c:y val="0.32711080232617989"/>
          <c:w val="0.39180555555555557"/>
          <c:h val="0.65300925925925923"/>
        </c:manualLayout>
      </c:layout>
      <c:pieChart>
        <c:varyColors val="1"/>
        <c:ser>
          <c:idx val="0"/>
          <c:order val="0"/>
          <c:tx>
            <c:strRef>
              <c:f>'Pivot Table'!$B$16</c:f>
              <c:strCache>
                <c:ptCount val="1"/>
                <c:pt idx="0">
                  <c:v>Sum of NumberOfMajorSurgeries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7A1-4A61-81E2-6DB335AFB3B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7A1-4A61-81E2-6DB335AFB3B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'Pivot Table'!$A$17:$A$19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Table'!$B$17:$B$19</c:f>
              <c:numCache>
                <c:formatCode>General</c:formatCode>
                <c:ptCount val="2"/>
                <c:pt idx="0">
                  <c:v>1269</c:v>
                </c:pt>
                <c:pt idx="1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A1-4A61-81E2-6DB335AFB3B8}"/>
            </c:ext>
          </c:extLst>
        </c:ser>
        <c:ser>
          <c:idx val="1"/>
          <c:order val="1"/>
          <c:tx>
            <c:strRef>
              <c:f>'Pivot Table'!$C$16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7A1-4A61-81E2-6DB335AFB3B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7A1-4A61-81E2-6DB335AFB3B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Table'!$A$17:$A$19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Table'!$C$17:$C$19</c:f>
              <c:numCache>
                <c:formatCode>General</c:formatCode>
                <c:ptCount val="2"/>
                <c:pt idx="0">
                  <c:v>6.5902921040620761</c:v>
                </c:pt>
                <c:pt idx="1">
                  <c:v>6.4071527777777746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7A1-4A61-81E2-6DB335AFB3B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Excel Project.xlsx]Pivot 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Charges</a:t>
            </a:r>
            <a:r>
              <a:rPr lang="en-IN" baseline="0"/>
              <a:t> based on WS &amp; DS</a:t>
            </a:r>
            <a:endParaRPr lang="en-IN"/>
          </a:p>
        </c:rich>
      </c:tx>
      <c:layout>
        <c:manualLayout>
          <c:xMode val="edge"/>
          <c:yMode val="edge"/>
          <c:x val="0.20526234892948431"/>
          <c:y val="5.602240896358543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Table'!$B$28:$B$29</c:f>
              <c:strCache>
                <c:ptCount val="1"/>
                <c:pt idx="0">
                  <c:v>Diabetes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Table'!$A$30:$A$32</c:f>
              <c:strCache>
                <c:ptCount val="2"/>
                <c:pt idx="0">
                  <c:v>Obesity</c:v>
                </c:pt>
                <c:pt idx="1">
                  <c:v>Underweight</c:v>
                </c:pt>
              </c:strCache>
            </c:strRef>
          </c:cat>
          <c:val>
            <c:numRef>
              <c:f>'Pivot Table'!$B$30:$B$32</c:f>
              <c:numCache>
                <c:formatCode>General</c:formatCode>
                <c:ptCount val="2"/>
                <c:pt idx="0">
                  <c:v>15449.772713787106</c:v>
                </c:pt>
                <c:pt idx="1">
                  <c:v>6889.1214893617025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8-45D6-942A-C8D2014EE553}"/>
            </c:ext>
          </c:extLst>
        </c:ser>
        <c:ser>
          <c:idx val="1"/>
          <c:order val="1"/>
          <c:tx>
            <c:strRef>
              <c:f>'Pivot Table'!$C$28:$C$29</c:f>
              <c:strCache>
                <c:ptCount val="1"/>
                <c:pt idx="0">
                  <c:v>Normal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Table'!$A$30:$A$32</c:f>
              <c:strCache>
                <c:ptCount val="2"/>
                <c:pt idx="0">
                  <c:v>Obesity</c:v>
                </c:pt>
                <c:pt idx="1">
                  <c:v>Underweight</c:v>
                </c:pt>
              </c:strCache>
            </c:strRef>
          </c:cat>
          <c:val>
            <c:numRef>
              <c:f>'Pivot Table'!$C$30:$C$32</c:f>
              <c:numCache>
                <c:formatCode>General</c:formatCode>
                <c:ptCount val="2"/>
                <c:pt idx="0">
                  <c:v>12510.009081934855</c:v>
                </c:pt>
                <c:pt idx="1">
                  <c:v>6911.0056097560982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98-45D6-942A-C8D2014EE55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406297040"/>
        <c:axId val="406320752"/>
      </c:barChart>
      <c:catAx>
        <c:axId val="406297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20752"/>
        <c:crosses val="autoZero"/>
        <c:auto val="1"/>
        <c:lblAlgn val="ctr"/>
        <c:lblOffset val="100"/>
        <c:noMultiLvlLbl val="0"/>
      </c:catAx>
      <c:valAx>
        <c:axId val="4063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9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Excel Project.xlsx]Pivot Table!PivotTable4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Aver Charges</a:t>
            </a:r>
            <a:r>
              <a:rPr lang="en-IN" baseline="0"/>
              <a:t> VS Different States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'Pivot Table'!$B$42:$B$43</c:f>
              <c:strCache>
                <c:ptCount val="1"/>
                <c:pt idx="0">
                  <c:v>tier - 1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Table'!$A$44:$A$61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'Pivot Table'!$B$44:$B$61</c:f>
              <c:numCache>
                <c:formatCode>General</c:formatCode>
                <c:ptCount val="17"/>
                <c:pt idx="0">
                  <c:v>33081.373793103427</c:v>
                </c:pt>
                <c:pt idx="1">
                  <c:v>26111.457936507926</c:v>
                </c:pt>
                <c:pt idx="2">
                  <c:v>31328.102238805965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32732.187142857143</c:v>
                </c:pt>
                <c:pt idx="15">
                  <c:v>18709.798000000003</c:v>
                </c:pt>
                <c:pt idx="16">
                  <c:v>20996.530000000002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7-4BB6-9746-A7F4AE91B5C8}"/>
            </c:ext>
          </c:extLst>
        </c:ser>
        <c:ser>
          <c:idx val="1"/>
          <c:order val="1"/>
          <c:tx>
            <c:strRef>
              <c:f>'Pivot Table'!$C$42:$C$43</c:f>
              <c:strCache>
                <c:ptCount val="1"/>
                <c:pt idx="0">
                  <c:v>tier - 2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Table'!$A$44:$A$61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'Pivot Table'!$C$44:$C$61</c:f>
              <c:numCache>
                <c:formatCode>General</c:formatCode>
                <c:ptCount val="17"/>
                <c:pt idx="0">
                  <c:v>18997.280691823889</c:v>
                </c:pt>
                <c:pt idx="1">
                  <c:v>10334.27932153393</c:v>
                </c:pt>
                <c:pt idx="2">
                  <c:v>8439.2844000000059</c:v>
                </c:pt>
                <c:pt idx="3">
                  <c:v>2395.17</c:v>
                </c:pt>
                <c:pt idx="4">
                  <c:v>15675.543333333329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10174.345999999996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D7-4BB6-9746-A7F4AE91B5C8}"/>
            </c:ext>
          </c:extLst>
        </c:ser>
        <c:ser>
          <c:idx val="2"/>
          <c:order val="2"/>
          <c:tx>
            <c:strRef>
              <c:f>'Pivot Table'!$D$42:$D$43</c:f>
              <c:strCache>
                <c:ptCount val="1"/>
                <c:pt idx="0">
                  <c:v>tier - 3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Table'!$A$44:$A$61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'Pivot Table'!$D$44:$D$61</c:f>
              <c:numCache>
                <c:formatCode>General</c:formatCode>
                <c:ptCount val="17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D7-4BB6-9746-A7F4AE91B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406302864"/>
        <c:axId val="406312016"/>
        <c:axId val="0"/>
      </c:bar3DChart>
      <c:catAx>
        <c:axId val="406302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12016"/>
        <c:crosses val="autoZero"/>
        <c:auto val="1"/>
        <c:lblAlgn val="ctr"/>
        <c:lblOffset val="100"/>
        <c:noMultiLvlLbl val="0"/>
      </c:catAx>
      <c:valAx>
        <c:axId val="40631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0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Excel Project.xlsx]Pivot Table!PivotTable5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Correlation</a:t>
            </a:r>
            <a:r>
              <a:rPr lang="en-IN" baseline="0"/>
              <a:t> b/w Age &amp; both BMI &amp; HBA1C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6098934302121951E-2"/>
          <c:y val="0.17171296296296296"/>
          <c:w val="0.89762056604302098"/>
          <c:h val="0.54410906969962092"/>
        </c:manualLayout>
      </c:layout>
      <c:lineChart>
        <c:grouping val="stacked"/>
        <c:varyColors val="0"/>
        <c:ser>
          <c:idx val="0"/>
          <c:order val="0"/>
          <c:tx>
            <c:strRef>
              <c:f>'Pivot Table'!$B$65</c:f>
              <c:strCache>
                <c:ptCount val="1"/>
                <c:pt idx="0">
                  <c:v>Average of BMI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Table'!$A$66:$A$114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'Pivot Table'!$B$66:$B$114</c:f>
              <c:numCache>
                <c:formatCode>General</c:formatCode>
                <c:ptCount val="48"/>
                <c:pt idx="0">
                  <c:v>31.26037234042553</c:v>
                </c:pt>
                <c:pt idx="1">
                  <c:v>29.654186046511636</c:v>
                </c:pt>
                <c:pt idx="2">
                  <c:v>28.018275862068961</c:v>
                </c:pt>
                <c:pt idx="3">
                  <c:v>29.273720930232553</c:v>
                </c:pt>
                <c:pt idx="4">
                  <c:v>32.581826923076918</c:v>
                </c:pt>
                <c:pt idx="5">
                  <c:v>30.829300000000003</c:v>
                </c:pt>
                <c:pt idx="6">
                  <c:v>29.017500000000002</c:v>
                </c:pt>
                <c:pt idx="7">
                  <c:v>30.344210526315791</c:v>
                </c:pt>
                <c:pt idx="8">
                  <c:v>30.441363636363644</c:v>
                </c:pt>
                <c:pt idx="9">
                  <c:v>30.316274509803915</c:v>
                </c:pt>
                <c:pt idx="10">
                  <c:v>31.029285714285717</c:v>
                </c:pt>
                <c:pt idx="11">
                  <c:v>30.763301886792448</c:v>
                </c:pt>
                <c:pt idx="12">
                  <c:v>33.517767857142864</c:v>
                </c:pt>
                <c:pt idx="13">
                  <c:v>31.107065217391309</c:v>
                </c:pt>
                <c:pt idx="14">
                  <c:v>33.246399999999994</c:v>
                </c:pt>
                <c:pt idx="15">
                  <c:v>31.452444444444442</c:v>
                </c:pt>
                <c:pt idx="16">
                  <c:v>31.034344262295082</c:v>
                </c:pt>
                <c:pt idx="17">
                  <c:v>30.47025</c:v>
                </c:pt>
                <c:pt idx="18">
                  <c:v>29.481666666666666</c:v>
                </c:pt>
                <c:pt idx="19">
                  <c:v>30.131538461538465</c:v>
                </c:pt>
                <c:pt idx="20">
                  <c:v>28.330568181818183</c:v>
                </c:pt>
                <c:pt idx="21">
                  <c:v>30.269186046511628</c:v>
                </c:pt>
                <c:pt idx="22">
                  <c:v>31.03366071428572</c:v>
                </c:pt>
                <c:pt idx="23">
                  <c:v>30.043749999999996</c:v>
                </c:pt>
                <c:pt idx="24">
                  <c:v>30.411702127659566</c:v>
                </c:pt>
                <c:pt idx="25">
                  <c:v>32.304999999999986</c:v>
                </c:pt>
                <c:pt idx="26">
                  <c:v>30.244999999999997</c:v>
                </c:pt>
                <c:pt idx="27">
                  <c:v>30.940465116279061</c:v>
                </c:pt>
                <c:pt idx="28">
                  <c:v>30.956754385964906</c:v>
                </c:pt>
                <c:pt idx="29">
                  <c:v>32.274901960784312</c:v>
                </c:pt>
                <c:pt idx="30">
                  <c:v>32.017241379310356</c:v>
                </c:pt>
                <c:pt idx="31">
                  <c:v>29.947959183673461</c:v>
                </c:pt>
                <c:pt idx="32">
                  <c:v>30.550775862068956</c:v>
                </c:pt>
                <c:pt idx="33">
                  <c:v>31.368303571428573</c:v>
                </c:pt>
                <c:pt idx="34">
                  <c:v>31.402155172413803</c:v>
                </c:pt>
                <c:pt idx="35">
                  <c:v>30.202735849056602</c:v>
                </c:pt>
                <c:pt idx="36">
                  <c:v>31.042244897959193</c:v>
                </c:pt>
                <c:pt idx="37">
                  <c:v>33.014888888888883</c:v>
                </c:pt>
                <c:pt idx="38">
                  <c:v>33.436770833333327</c:v>
                </c:pt>
                <c:pt idx="39">
                  <c:v>29.915699999999994</c:v>
                </c:pt>
                <c:pt idx="40">
                  <c:v>31.701279069767438</c:v>
                </c:pt>
                <c:pt idx="41">
                  <c:v>32.402755102040821</c:v>
                </c:pt>
                <c:pt idx="42">
                  <c:v>31.349230769230772</c:v>
                </c:pt>
                <c:pt idx="43">
                  <c:v>32.548260869565226</c:v>
                </c:pt>
                <c:pt idx="44">
                  <c:v>32.31431818181818</c:v>
                </c:pt>
                <c:pt idx="45">
                  <c:v>31.893260869565211</c:v>
                </c:pt>
                <c:pt idx="46">
                  <c:v>33.284090909090907</c:v>
                </c:pt>
                <c:pt idx="47">
                  <c:v>26.885000000000002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0-4BC5-BD69-C50D203713A4}"/>
            </c:ext>
          </c:extLst>
        </c:ser>
        <c:ser>
          <c:idx val="1"/>
          <c:order val="1"/>
          <c:tx>
            <c:strRef>
              <c:f>'Pivot Table'!$C$65</c:f>
              <c:strCache>
                <c:ptCount val="1"/>
                <c:pt idx="0">
                  <c:v>Average of HBA1C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Table'!$A$66:$A$114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'Pivot Table'!$C$66:$C$114</c:f>
              <c:numCache>
                <c:formatCode>General</c:formatCode>
                <c:ptCount val="48"/>
                <c:pt idx="0">
                  <c:v>5.1409574468085095</c:v>
                </c:pt>
                <c:pt idx="1">
                  <c:v>5.1781395348837203</c:v>
                </c:pt>
                <c:pt idx="2">
                  <c:v>9.3244827586206878</c:v>
                </c:pt>
                <c:pt idx="3">
                  <c:v>5.1174418604651155</c:v>
                </c:pt>
                <c:pt idx="4">
                  <c:v>5.2767307692307703</c:v>
                </c:pt>
                <c:pt idx="5">
                  <c:v>5.1892000000000005</c:v>
                </c:pt>
                <c:pt idx="6">
                  <c:v>5.1626086956521737</c:v>
                </c:pt>
                <c:pt idx="7">
                  <c:v>5.2589473684210528</c:v>
                </c:pt>
                <c:pt idx="8">
                  <c:v>5.1029545454545451</c:v>
                </c:pt>
                <c:pt idx="9">
                  <c:v>4.9407843137254908</c:v>
                </c:pt>
                <c:pt idx="10">
                  <c:v>5.2207142857142861</c:v>
                </c:pt>
                <c:pt idx="11">
                  <c:v>5.2043396226415126</c:v>
                </c:pt>
                <c:pt idx="12">
                  <c:v>5.1835714285714278</c:v>
                </c:pt>
                <c:pt idx="13">
                  <c:v>5.3330434782608718</c:v>
                </c:pt>
                <c:pt idx="14">
                  <c:v>5.1798000000000002</c:v>
                </c:pt>
                <c:pt idx="15">
                  <c:v>5.0353333333333339</c:v>
                </c:pt>
                <c:pt idx="16">
                  <c:v>5.3554098360655757</c:v>
                </c:pt>
                <c:pt idx="17">
                  <c:v>5.1452500000000008</c:v>
                </c:pt>
                <c:pt idx="18">
                  <c:v>9.0571428571428587</c:v>
                </c:pt>
                <c:pt idx="19">
                  <c:v>5.2648076923076932</c:v>
                </c:pt>
                <c:pt idx="20">
                  <c:v>5.2577272727272737</c:v>
                </c:pt>
                <c:pt idx="21">
                  <c:v>5.2916279069767436</c:v>
                </c:pt>
                <c:pt idx="22">
                  <c:v>5.3176785714285701</c:v>
                </c:pt>
                <c:pt idx="23">
                  <c:v>9.3903846153846171</c:v>
                </c:pt>
                <c:pt idx="24">
                  <c:v>5.2017021276595727</c:v>
                </c:pt>
                <c:pt idx="25">
                  <c:v>5.2441999999999993</c:v>
                </c:pt>
                <c:pt idx="26">
                  <c:v>9.2566666666666677</c:v>
                </c:pt>
                <c:pt idx="27">
                  <c:v>5.5520930232558126</c:v>
                </c:pt>
                <c:pt idx="28">
                  <c:v>5.3657894736842096</c:v>
                </c:pt>
                <c:pt idx="29">
                  <c:v>9.0052941176470593</c:v>
                </c:pt>
                <c:pt idx="30">
                  <c:v>9.5634482758620702</c:v>
                </c:pt>
                <c:pt idx="31">
                  <c:v>9.5440816326530609</c:v>
                </c:pt>
                <c:pt idx="32">
                  <c:v>5.2236206896551725</c:v>
                </c:pt>
                <c:pt idx="33">
                  <c:v>8.9482142857142826</c:v>
                </c:pt>
                <c:pt idx="34">
                  <c:v>9.06689655172414</c:v>
                </c:pt>
                <c:pt idx="35">
                  <c:v>5.1579245283018871</c:v>
                </c:pt>
                <c:pt idx="36">
                  <c:v>9.155510204081633</c:v>
                </c:pt>
                <c:pt idx="37">
                  <c:v>9.5128888888888898</c:v>
                </c:pt>
                <c:pt idx="38">
                  <c:v>5.0845833333333355</c:v>
                </c:pt>
                <c:pt idx="39">
                  <c:v>9.4260000000000019</c:v>
                </c:pt>
                <c:pt idx="40">
                  <c:v>5.3502325581395347</c:v>
                </c:pt>
                <c:pt idx="41">
                  <c:v>9.0087755102040834</c:v>
                </c:pt>
                <c:pt idx="42">
                  <c:v>9.3065384615384641</c:v>
                </c:pt>
                <c:pt idx="43">
                  <c:v>8.7708695652173905</c:v>
                </c:pt>
                <c:pt idx="44">
                  <c:v>9.6813636363636366</c:v>
                </c:pt>
                <c:pt idx="45">
                  <c:v>5.5043478260869572</c:v>
                </c:pt>
                <c:pt idx="46">
                  <c:v>8.9522727272727298</c:v>
                </c:pt>
                <c:pt idx="47">
                  <c:v>9.86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0-4BC5-BD69-C50D20371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299120"/>
        <c:axId val="406315344"/>
      </c:lineChart>
      <c:catAx>
        <c:axId val="40629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15344"/>
        <c:crosses val="autoZero"/>
        <c:auto val="1"/>
        <c:lblAlgn val="ctr"/>
        <c:lblOffset val="100"/>
        <c:noMultiLvlLbl val="0"/>
      </c:catAx>
      <c:valAx>
        <c:axId val="4063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9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72441594418999"/>
          <c:y val="0.82785104986876656"/>
          <c:w val="0.56551168111620009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Excel Project.xlsx]Pivot Table!PivotTable6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Relationship b\w Age &amp; Charges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9.883854389517456E-2"/>
          <c:y val="0.18323078351753858"/>
          <c:w val="0.84902143300680666"/>
          <c:h val="0.60763124903578714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Table'!$B$118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Table'!$A$119:$A$167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'Pivot Table'!$B$119:$B$167</c:f>
              <c:numCache>
                <c:formatCode>General</c:formatCode>
                <c:ptCount val="48"/>
                <c:pt idx="0">
                  <c:v>6611.3115957446753</c:v>
                </c:pt>
                <c:pt idx="1">
                  <c:v>9677.186860465119</c:v>
                </c:pt>
                <c:pt idx="2">
                  <c:v>7411.4482758620688</c:v>
                </c:pt>
                <c:pt idx="3">
                  <c:v>5214.5293023255808</c:v>
                </c:pt>
                <c:pt idx="4">
                  <c:v>9806.2325000000019</c:v>
                </c:pt>
                <c:pt idx="5">
                  <c:v>11092.933599999997</c:v>
                </c:pt>
                <c:pt idx="6">
                  <c:v>9765.5713043478245</c:v>
                </c:pt>
                <c:pt idx="7">
                  <c:v>9184.8870175438587</c:v>
                </c:pt>
                <c:pt idx="8">
                  <c:v>5920.5868181818187</c:v>
                </c:pt>
                <c:pt idx="9">
                  <c:v>11846.241764705885</c:v>
                </c:pt>
                <c:pt idx="10">
                  <c:v>9219.8155357142859</c:v>
                </c:pt>
                <c:pt idx="11">
                  <c:v>9914.8000000000011</c:v>
                </c:pt>
                <c:pt idx="12">
                  <c:v>13787.847321428573</c:v>
                </c:pt>
                <c:pt idx="13">
                  <c:v>10346.343043478264</c:v>
                </c:pt>
                <c:pt idx="14">
                  <c:v>14698.091000000004</c:v>
                </c:pt>
                <c:pt idx="15">
                  <c:v>11891.08333333333</c:v>
                </c:pt>
                <c:pt idx="16">
                  <c:v>11886.587049180331</c:v>
                </c:pt>
                <c:pt idx="17">
                  <c:v>10817.261499999997</c:v>
                </c:pt>
                <c:pt idx="18">
                  <c:v>12290.951190476188</c:v>
                </c:pt>
                <c:pt idx="19">
                  <c:v>16503.81384615384</c:v>
                </c:pt>
                <c:pt idx="20">
                  <c:v>10223.004772727272</c:v>
                </c:pt>
                <c:pt idx="21">
                  <c:v>14130.77</c:v>
                </c:pt>
                <c:pt idx="22">
                  <c:v>12896.70946428571</c:v>
                </c:pt>
                <c:pt idx="23">
                  <c:v>12031.149615384611</c:v>
                </c:pt>
                <c:pt idx="24">
                  <c:v>13180.461702127661</c:v>
                </c:pt>
                <c:pt idx="25">
                  <c:v>17980.606000000003</c:v>
                </c:pt>
                <c:pt idx="26">
                  <c:v>15162.016862745093</c:v>
                </c:pt>
                <c:pt idx="27">
                  <c:v>15183.109069767441</c:v>
                </c:pt>
                <c:pt idx="28">
                  <c:v>17592.405438596492</c:v>
                </c:pt>
                <c:pt idx="29">
                  <c:v>19264.404705882356</c:v>
                </c:pt>
                <c:pt idx="30">
                  <c:v>15253.752241379312</c:v>
                </c:pt>
                <c:pt idx="31">
                  <c:v>14768.245306122451</c:v>
                </c:pt>
                <c:pt idx="32">
                  <c:v>16208.155862068963</c:v>
                </c:pt>
                <c:pt idx="33">
                  <c:v>17321.895535714284</c:v>
                </c:pt>
                <c:pt idx="34">
                  <c:v>16571.974482758622</c:v>
                </c:pt>
                <c:pt idx="35">
                  <c:v>16029.775283018867</c:v>
                </c:pt>
                <c:pt idx="36">
                  <c:v>17861.568367346947</c:v>
                </c:pt>
                <c:pt idx="37">
                  <c:v>18447.75711111111</c:v>
                </c:pt>
                <c:pt idx="38">
                  <c:v>17000.735208333335</c:v>
                </c:pt>
                <c:pt idx="39">
                  <c:v>15703.818199999996</c:v>
                </c:pt>
                <c:pt idx="40">
                  <c:v>14948.267674418605</c:v>
                </c:pt>
                <c:pt idx="41">
                  <c:v>18163.963877551025</c:v>
                </c:pt>
                <c:pt idx="42">
                  <c:v>20577.024615384613</c:v>
                </c:pt>
                <c:pt idx="43">
                  <c:v>22024.457391304342</c:v>
                </c:pt>
                <c:pt idx="44">
                  <c:v>19325.295454545456</c:v>
                </c:pt>
                <c:pt idx="45">
                  <c:v>19904.59304347826</c:v>
                </c:pt>
                <c:pt idx="46">
                  <c:v>22631.465</c:v>
                </c:pt>
                <c:pt idx="47">
                  <c:v>29330.98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49-4559-A717-D7F0FEC4B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306672"/>
        <c:axId val="306321232"/>
      </c:lineChart>
      <c:catAx>
        <c:axId val="30630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21232"/>
        <c:crosses val="autoZero"/>
        <c:auto val="1"/>
        <c:lblAlgn val="ctr"/>
        <c:lblOffset val="100"/>
        <c:noMultiLvlLbl val="0"/>
      </c:catAx>
      <c:valAx>
        <c:axId val="3063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0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319087</xdr:colOff>
      <xdr:row>1</xdr:row>
      <xdr:rowOff>95250</xdr:rowOff>
    </xdr:from>
    <xdr:to>
      <xdr:col>12</xdr:col>
      <xdr:colOff>9525</xdr:colOff>
      <xdr:row>12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328612</xdr:colOff>
      <xdr:row>12</xdr:row>
      <xdr:rowOff>76200</xdr:rowOff>
    </xdr:from>
    <xdr:to>
      <xdr:col>11</xdr:col>
      <xdr:colOff>590550</xdr:colOff>
      <xdr:row>24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328612</xdr:colOff>
      <xdr:row>25</xdr:row>
      <xdr:rowOff>104775</xdr:rowOff>
    </xdr:from>
    <xdr:to>
      <xdr:col>12</xdr:col>
      <xdr:colOff>0</xdr:colOff>
      <xdr:row>37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233362</xdr:colOff>
      <xdr:row>44</xdr:row>
      <xdr:rowOff>180975</xdr:rowOff>
    </xdr:from>
    <xdr:to>
      <xdr:col>14</xdr:col>
      <xdr:colOff>147637</xdr:colOff>
      <xdr:row>59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395286</xdr:colOff>
      <xdr:row>67</xdr:row>
      <xdr:rowOff>47625</xdr:rowOff>
    </xdr:from>
    <xdr:to>
      <xdr:col>8</xdr:col>
      <xdr:colOff>657225</xdr:colOff>
      <xdr:row>81</xdr:row>
      <xdr:rowOff>123825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300037</xdr:colOff>
      <xdr:row>122</xdr:row>
      <xdr:rowOff>85725</xdr:rowOff>
    </xdr:from>
    <xdr:to>
      <xdr:col>7</xdr:col>
      <xdr:colOff>528637</xdr:colOff>
      <xdr:row>136</xdr:row>
      <xdr:rowOff>161925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</xdr:colOff>
      <xdr:row>2</xdr:row>
      <xdr:rowOff>155576</xdr:rowOff>
    </xdr:from>
    <xdr:to>
      <xdr:col>6</xdr:col>
      <xdr:colOff>396875</xdr:colOff>
      <xdr:row>16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365124</xdr:colOff>
      <xdr:row>2</xdr:row>
      <xdr:rowOff>146050</xdr:rowOff>
    </xdr:from>
    <xdr:to>
      <xdr:col>19</xdr:col>
      <xdr:colOff>476249</xdr:colOff>
      <xdr:row>16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450850</xdr:colOff>
      <xdr:row>2</xdr:row>
      <xdr:rowOff>139699</xdr:rowOff>
    </xdr:from>
    <xdr:to>
      <xdr:col>13</xdr:col>
      <xdr:colOff>317500</xdr:colOff>
      <xdr:row>16</xdr:row>
      <xdr:rowOff>15875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161925</xdr:rowOff>
    </xdr:from>
    <xdr:to>
      <xdr:col>6</xdr:col>
      <xdr:colOff>381000</xdr:colOff>
      <xdr:row>30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431799</xdr:colOff>
      <xdr:row>16</xdr:row>
      <xdr:rowOff>152400</xdr:rowOff>
    </xdr:from>
    <xdr:to>
      <xdr:col>13</xdr:col>
      <xdr:colOff>327024</xdr:colOff>
      <xdr:row>30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384176</xdr:colOff>
      <xdr:row>16</xdr:row>
      <xdr:rowOff>152400</xdr:rowOff>
    </xdr:from>
    <xdr:to>
      <xdr:col>19</xdr:col>
      <xdr:colOff>412750</xdr:colOff>
      <xdr:row>30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10</xdr:row>
      <xdr:rowOff>133350</xdr:rowOff>
    </xdr:from>
    <xdr:to>
      <xdr:col>18</xdr:col>
      <xdr:colOff>361950</xdr:colOff>
      <xdr:row>40</xdr:row>
      <xdr:rowOff>73438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23431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18</xdr:col>
      <xdr:colOff>304800</xdr:colOff>
      <xdr:row>74</xdr:row>
      <xdr:rowOff>130588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9725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18</xdr:col>
      <xdr:colOff>304800</xdr:colOff>
      <xdr:row>109</xdr:row>
      <xdr:rowOff>130588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56400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18</xdr:col>
      <xdr:colOff>304800</xdr:colOff>
      <xdr:row>143</xdr:row>
      <xdr:rowOff>130588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21170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18</xdr:col>
      <xdr:colOff>304800</xdr:colOff>
      <xdr:row>188</xdr:row>
      <xdr:rowOff>130588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06895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18</xdr:col>
      <xdr:colOff>304800</xdr:colOff>
      <xdr:row>227</xdr:row>
      <xdr:rowOff>130588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81666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18</xdr:col>
      <xdr:colOff>304800</xdr:colOff>
      <xdr:row>265</xdr:row>
      <xdr:rowOff>130588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454056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18</xdr:col>
      <xdr:colOff>304800</xdr:colOff>
      <xdr:row>303</xdr:row>
      <xdr:rowOff>130588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26446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18</xdr:col>
      <xdr:colOff>304800</xdr:colOff>
      <xdr:row>336</xdr:row>
      <xdr:rowOff>130588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311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18</xdr:col>
      <xdr:colOff>304800</xdr:colOff>
      <xdr:row>372</xdr:row>
      <xdr:rowOff>130588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657891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18</xdr:col>
      <xdr:colOff>304800</xdr:colOff>
      <xdr:row>408</xdr:row>
      <xdr:rowOff>130588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26471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18</xdr:col>
      <xdr:colOff>304800</xdr:colOff>
      <xdr:row>444</xdr:row>
      <xdr:rowOff>130588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95051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18</xdr:col>
      <xdr:colOff>304800</xdr:colOff>
      <xdr:row>480</xdr:row>
      <xdr:rowOff>130588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63631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486</xdr:row>
      <xdr:rowOff>0</xdr:rowOff>
    </xdr:from>
    <xdr:to>
      <xdr:col>18</xdr:col>
      <xdr:colOff>304799</xdr:colOff>
      <xdr:row>515</xdr:row>
      <xdr:rowOff>130588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93059250"/>
          <a:ext cx="10058398" cy="56550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19</xdr:col>
      <xdr:colOff>304800</xdr:colOff>
      <xdr:row>553</xdr:row>
      <xdr:rowOff>130588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003744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18</xdr:col>
      <xdr:colOff>304800</xdr:colOff>
      <xdr:row>589</xdr:row>
      <xdr:rowOff>130588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072324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18</xdr:col>
      <xdr:colOff>304800</xdr:colOff>
      <xdr:row>628</xdr:row>
      <xdr:rowOff>130588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146619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17</xdr:col>
      <xdr:colOff>304800</xdr:colOff>
      <xdr:row>664</xdr:row>
      <xdr:rowOff>130588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15199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17</xdr:col>
      <xdr:colOff>304800</xdr:colOff>
      <xdr:row>696</xdr:row>
      <xdr:rowOff>130588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76159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18</xdr:col>
      <xdr:colOff>304800</xdr:colOff>
      <xdr:row>731</xdr:row>
      <xdr:rowOff>130588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342834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737</xdr:row>
      <xdr:rowOff>0</xdr:rowOff>
    </xdr:from>
    <xdr:to>
      <xdr:col>18</xdr:col>
      <xdr:colOff>304799</xdr:colOff>
      <xdr:row>766</xdr:row>
      <xdr:rowOff>130588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40950950"/>
          <a:ext cx="10058398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772</xdr:row>
      <xdr:rowOff>0</xdr:rowOff>
    </xdr:from>
    <xdr:to>
      <xdr:col>18</xdr:col>
      <xdr:colOff>304800</xdr:colOff>
      <xdr:row>801</xdr:row>
      <xdr:rowOff>130588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476184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848</xdr:row>
      <xdr:rowOff>114300</xdr:rowOff>
    </xdr:from>
    <xdr:to>
      <xdr:col>18</xdr:col>
      <xdr:colOff>266700</xdr:colOff>
      <xdr:row>878</xdr:row>
      <xdr:rowOff>54388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1563052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885</xdr:row>
      <xdr:rowOff>0</xdr:rowOff>
    </xdr:from>
    <xdr:to>
      <xdr:col>18</xdr:col>
      <xdr:colOff>304799</xdr:colOff>
      <xdr:row>914</xdr:row>
      <xdr:rowOff>130588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69144950"/>
          <a:ext cx="10058398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920</xdr:row>
      <xdr:rowOff>0</xdr:rowOff>
    </xdr:from>
    <xdr:to>
      <xdr:col>18</xdr:col>
      <xdr:colOff>304800</xdr:colOff>
      <xdr:row>949</xdr:row>
      <xdr:rowOff>130588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699069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956</xdr:row>
      <xdr:rowOff>0</xdr:rowOff>
    </xdr:from>
    <xdr:to>
      <xdr:col>18</xdr:col>
      <xdr:colOff>304800</xdr:colOff>
      <xdr:row>985</xdr:row>
      <xdr:rowOff>130588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767649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989</xdr:row>
      <xdr:rowOff>0</xdr:rowOff>
    </xdr:from>
    <xdr:to>
      <xdr:col>18</xdr:col>
      <xdr:colOff>304800</xdr:colOff>
      <xdr:row>1018</xdr:row>
      <xdr:rowOff>130588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830514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1025</xdr:row>
      <xdr:rowOff>0</xdr:rowOff>
    </xdr:from>
    <xdr:to>
      <xdr:col>18</xdr:col>
      <xdr:colOff>304800</xdr:colOff>
      <xdr:row>1054</xdr:row>
      <xdr:rowOff>130588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899094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18</xdr:col>
      <xdr:colOff>304800</xdr:colOff>
      <xdr:row>839</xdr:row>
      <xdr:rowOff>130588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548574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1060</xdr:row>
      <xdr:rowOff>0</xdr:rowOff>
    </xdr:from>
    <xdr:to>
      <xdr:col>18</xdr:col>
      <xdr:colOff>304799</xdr:colOff>
      <xdr:row>1089</xdr:row>
      <xdr:rowOff>130588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202482450"/>
          <a:ext cx="10058398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1095</xdr:row>
      <xdr:rowOff>0</xdr:rowOff>
    </xdr:from>
    <xdr:to>
      <xdr:col>18</xdr:col>
      <xdr:colOff>304799</xdr:colOff>
      <xdr:row>1124</xdr:row>
      <xdr:rowOff>130588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209149950"/>
          <a:ext cx="10058398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1130</xdr:row>
      <xdr:rowOff>0</xdr:rowOff>
    </xdr:from>
    <xdr:to>
      <xdr:col>18</xdr:col>
      <xdr:colOff>304800</xdr:colOff>
      <xdr:row>1159</xdr:row>
      <xdr:rowOff>130588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158174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1165</xdr:row>
      <xdr:rowOff>0</xdr:rowOff>
    </xdr:from>
    <xdr:to>
      <xdr:col>18</xdr:col>
      <xdr:colOff>304800</xdr:colOff>
      <xdr:row>1194</xdr:row>
      <xdr:rowOff>130588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224849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1205</xdr:row>
      <xdr:rowOff>0</xdr:rowOff>
    </xdr:from>
    <xdr:to>
      <xdr:col>18</xdr:col>
      <xdr:colOff>304800</xdr:colOff>
      <xdr:row>1234</xdr:row>
      <xdr:rowOff>130588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301525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1243</xdr:row>
      <xdr:rowOff>0</xdr:rowOff>
    </xdr:from>
    <xdr:to>
      <xdr:col>18</xdr:col>
      <xdr:colOff>304800</xdr:colOff>
      <xdr:row>1272</xdr:row>
      <xdr:rowOff>130588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373915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1275</xdr:row>
      <xdr:rowOff>0</xdr:rowOff>
    </xdr:from>
    <xdr:to>
      <xdr:col>18</xdr:col>
      <xdr:colOff>304800</xdr:colOff>
      <xdr:row>1304</xdr:row>
      <xdr:rowOff>130588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434875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1315</xdr:row>
      <xdr:rowOff>0</xdr:rowOff>
    </xdr:from>
    <xdr:to>
      <xdr:col>18</xdr:col>
      <xdr:colOff>304800</xdr:colOff>
      <xdr:row>1344</xdr:row>
      <xdr:rowOff>130588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512599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1352</xdr:row>
      <xdr:rowOff>0</xdr:rowOff>
    </xdr:from>
    <xdr:to>
      <xdr:col>18</xdr:col>
      <xdr:colOff>304800</xdr:colOff>
      <xdr:row>1381</xdr:row>
      <xdr:rowOff>130588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583084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1391</xdr:row>
      <xdr:rowOff>0</xdr:rowOff>
    </xdr:from>
    <xdr:to>
      <xdr:col>18</xdr:col>
      <xdr:colOff>304800</xdr:colOff>
      <xdr:row>1420</xdr:row>
      <xdr:rowOff>130588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657856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1427</xdr:row>
      <xdr:rowOff>0</xdr:rowOff>
    </xdr:from>
    <xdr:to>
      <xdr:col>18</xdr:col>
      <xdr:colOff>304800</xdr:colOff>
      <xdr:row>1456</xdr:row>
      <xdr:rowOff>130588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726436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1465</xdr:row>
      <xdr:rowOff>0</xdr:rowOff>
    </xdr:from>
    <xdr:to>
      <xdr:col>18</xdr:col>
      <xdr:colOff>304800</xdr:colOff>
      <xdr:row>1494</xdr:row>
      <xdr:rowOff>130588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799302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1501</xdr:row>
      <xdr:rowOff>0</xdr:rowOff>
    </xdr:from>
    <xdr:to>
      <xdr:col>18</xdr:col>
      <xdr:colOff>304800</xdr:colOff>
      <xdr:row>1530</xdr:row>
      <xdr:rowOff>130588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8678822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1536</xdr:row>
      <xdr:rowOff>0</xdr:rowOff>
    </xdr:from>
    <xdr:to>
      <xdr:col>18</xdr:col>
      <xdr:colOff>514350</xdr:colOff>
      <xdr:row>1565</xdr:row>
      <xdr:rowOff>130588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93598600"/>
          <a:ext cx="10267950" cy="565508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561.686969212962" createdVersion="6" refreshedVersion="6" minRefreshableVersion="3" recordCount="2335">
  <cacheSource type="worksheet">
    <worksheetSource name="Healthcare!$A$1:$T$2336"/>
  </cacheSource>
  <cacheFields count="20">
    <cacheField name="Customer ID" numFmtId="0">
      <sharedItems/>
    </cacheField>
    <cacheField name="Title" numFmtId="0">
      <sharedItems/>
    </cacheField>
    <cacheField name="First Name" numFmtId="0">
      <sharedItems/>
    </cacheField>
    <cacheField name="La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/>
    </cacheField>
    <cacheField name="Cancer history" numFmtId="0">
      <sharedItems count="2">
        <s v="No"/>
        <s v="Yes"/>
      </sharedItems>
    </cacheField>
    <cacheField name="NumberOfMajorSurgeries" numFmtId="0">
      <sharedItems containsSemiMixedTypes="0" containsString="0" containsNumber="1" containsInteger="1" minValue="0" maxValue="3"/>
    </cacheField>
    <cacheField name="Smoker" numFmtId="0">
      <sharedItems count="2">
        <s v="Yes"/>
        <s v="No"/>
      </sharedItems>
    </cacheField>
    <cacheField name="Weight Status" numFmtId="0">
      <sharedItems/>
    </cacheField>
    <cacheField name="Diabetes Status" numFmtId="0">
      <sharedItems/>
    </cacheField>
    <cacheField name="children" numFmtId="0">
      <sharedItems containsSemiMixedTypes="0" containsString="0" containsNumber="1" containsInteger="1" minValue="0" maxValue="5"/>
    </cacheField>
    <cacheField name="charges" numFmtId="0">
      <sharedItems containsSemiMixedTypes="0" containsString="0" containsNumber="1" minValue="563.84" maxValue="63770.43"/>
    </cacheField>
    <cacheField name="Hospital tier" numFmtId="0">
      <sharedItems/>
    </cacheField>
    <cacheField name="City tier" numFmtId="0">
      <sharedItems/>
    </cacheField>
    <cacheField name="State ID" numFmtId="0">
      <sharedItems/>
    </cacheField>
    <cacheField name="Date of Birth" numFmtId="0">
      <sharedItems/>
    </cacheField>
    <cacheField name="Age" numFmtId="0">
      <sharedItems containsSemiMixedTypes="0" containsString="0" containsNumber="1" containsInteger="1" minValue="18" maxValue="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561.714394675924" createdVersion="6" refreshedVersion="6" minRefreshableVersion="3" recordCount="2335">
  <cacheSource type="worksheet">
    <worksheetSource ref="A1:T2336" sheet="Healthcare"/>
  </cacheSource>
  <cacheFields count="20">
    <cacheField name="Customer ID" numFmtId="0">
      <sharedItems/>
    </cacheField>
    <cacheField name="Title" numFmtId="0">
      <sharedItems/>
    </cacheField>
    <cacheField name="First Name" numFmtId="0">
      <sharedItems/>
    </cacheField>
    <cacheField name="La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 count="2">
        <s v="Yes"/>
        <s v="No"/>
      </sharedItems>
    </cacheField>
    <cacheField name="Cancer history" numFmtId="0">
      <sharedItems/>
    </cacheField>
    <cacheField name="NumberOfMajorSurgeries" numFmtId="0">
      <sharedItems containsSemiMixedTypes="0" containsString="0" containsNumber="1" containsInteger="1" minValue="0" maxValue="3"/>
    </cacheField>
    <cacheField name="Smoker" numFmtId="0">
      <sharedItems/>
    </cacheField>
    <cacheField name="Weight Status" numFmtId="0">
      <sharedItems count="2">
        <s v="Obesity"/>
        <s v="Underweight"/>
      </sharedItems>
    </cacheField>
    <cacheField name="Diabetes Status" numFmtId="0">
      <sharedItems count="2">
        <s v="Diabetes"/>
        <s v="Normal"/>
      </sharedItems>
    </cacheField>
    <cacheField name="children" numFmtId="0">
      <sharedItems containsSemiMixedTypes="0" containsString="0" containsNumber="1" containsInteger="1" minValue="0" maxValue="5"/>
    </cacheField>
    <cacheField name="charges" numFmtId="0">
      <sharedItems containsSemiMixedTypes="0" containsString="0" containsNumber="1" minValue="563.84" maxValue="63770.43" count="2331">
        <n v="63770.43"/>
        <n v="62592.87"/>
        <n v="60021.4"/>
        <n v="58571.07"/>
        <n v="55135.4"/>
        <n v="52590.83"/>
        <n v="51194.559999999998"/>
        <n v="49577.66"/>
        <n v="48970.25"/>
        <n v="48885.14"/>
        <n v="48824.45"/>
        <n v="48675.519999999997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0000000002"/>
        <n v="46599.11"/>
        <n v="46255.11"/>
        <n v="46200.99"/>
        <n v="46151.12"/>
        <n v="46130.53"/>
        <n v="46113.51"/>
        <n v="45863.21"/>
        <n v="45710.21"/>
        <n v="45702.02"/>
        <n v="45008.959999999999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0000000002"/>
        <n v="42983.46"/>
        <n v="42969.85"/>
        <n v="42856.84"/>
        <n v="42764.12"/>
        <n v="42760.5"/>
        <n v="42644.2"/>
        <n v="42560.43"/>
        <n v="42538.720000000001"/>
        <n v="42478.6"/>
        <n v="42303.69"/>
        <n v="42211.14"/>
        <n v="42188.15"/>
        <n v="42124.52"/>
        <n v="42112.24"/>
        <n v="42111.66"/>
        <n v="41999.519999999997"/>
        <n v="41949.24"/>
        <n v="41919.1"/>
        <n v="41886.54"/>
        <n v="41794.629999999997"/>
        <n v="41681.86"/>
        <n v="41676.080000000002"/>
        <n v="41661.599999999999"/>
        <n v="41636.199999999997"/>
        <n v="41505.15"/>
        <n v="41351.879999999997"/>
        <n v="41331.79"/>
        <n v="41271.5"/>
        <n v="41250.39"/>
        <n v="41191.57"/>
        <n v="41097.160000000003"/>
        <n v="41055.29"/>
        <n v="41034.22"/>
        <n v="40974.160000000003"/>
        <n v="40961.29"/>
        <n v="40941.29"/>
        <n v="40932.43"/>
        <n v="40904.199999999997"/>
        <n v="40817.85"/>
        <n v="40720.550000000003"/>
        <n v="40692.910000000003"/>
        <n v="40590.550000000003"/>
        <n v="40419.019999999997"/>
        <n v="40373.74"/>
        <n v="40309.93"/>
        <n v="40284.379999999997"/>
        <n v="40273.65"/>
        <n v="40208.559999999998"/>
        <n v="40204.83"/>
        <n v="40182.25"/>
        <n v="40103.89"/>
        <n v="40069.440000000002"/>
        <n v="40054.730000000003"/>
        <n v="40003.33"/>
        <n v="39983.43"/>
        <n v="39963.120000000003"/>
        <n v="39871.699999999997"/>
        <n v="39865.699999999997"/>
        <n v="39836.519999999997"/>
        <n v="39774.28"/>
        <n v="39727.61"/>
        <n v="39725.519999999997"/>
        <n v="39722.75"/>
        <n v="39721.93"/>
        <n v="39670.44"/>
        <n v="39611.760000000002"/>
        <n v="39597.410000000003"/>
        <n v="39556.49"/>
        <n v="39396.86"/>
        <n v="39352.6"/>
        <n v="39315.279999999999"/>
        <n v="39241.440000000002"/>
        <n v="39221.120000000003"/>
        <n v="39125.33"/>
        <n v="39047.29"/>
        <n v="38998.550000000003"/>
        <n v="38947.43"/>
        <n v="38932.559999999998"/>
        <n v="38924.04"/>
        <n v="38893.360000000001"/>
        <n v="38869.25"/>
        <n v="38836.980000000003"/>
        <n v="38792.69"/>
        <n v="38746.36"/>
        <n v="38740.120000000003"/>
        <n v="38711"/>
        <n v="38709.18"/>
        <n v="38652.089999999997"/>
        <n v="38511.629999999997"/>
        <n v="38415.47"/>
        <n v="38405.26"/>
        <n v="38389.79"/>
        <n v="38344.57"/>
        <n v="38313.129999999997"/>
        <n v="38282.75"/>
        <n v="38245.589999999997"/>
        <n v="38241.74"/>
        <n v="38237.339999999997"/>
        <n v="38189.1"/>
        <n v="38126.25"/>
        <n v="37829.72"/>
        <n v="37800.980000000003"/>
        <n v="37742.58"/>
        <n v="37735.199999999997"/>
        <n v="37701.879999999997"/>
        <n v="37675.06"/>
        <n v="37650.74"/>
        <n v="37607.53"/>
        <n v="37484.449999999997"/>
        <n v="37465.339999999997"/>
        <n v="37425.94"/>
        <n v="37277.269999999997"/>
        <n v="37272.339999999997"/>
        <n v="37270.15"/>
        <n v="37251.22"/>
        <n v="37165.160000000003"/>
        <n v="37133.9"/>
        <n v="37079.370000000003"/>
        <n v="37076.370000000003"/>
        <n v="37040.879999999997"/>
        <n v="36976.449999999997"/>
        <n v="36950.26"/>
        <n v="36935.64"/>
        <n v="36922.61"/>
        <n v="36911.99"/>
        <n v="36910.61"/>
        <n v="36898.730000000003"/>
        <n v="36889.99"/>
        <n v="36837.47"/>
        <n v="36795.29"/>
        <n v="36786.370000000003"/>
        <n v="36580.28"/>
        <n v="36572.800000000003"/>
        <n v="36541.550000000003"/>
        <n v="36445.550000000003"/>
        <n v="36397.58"/>
        <n v="36350.71"/>
        <n v="36332.449999999997"/>
        <n v="36314.050000000003"/>
        <n v="36307.800000000003"/>
        <n v="36219.410000000003"/>
        <n v="36197.699999999997"/>
        <n v="36189.1"/>
        <n v="36182.870000000003"/>
        <n v="36149.480000000003"/>
        <n v="36124.57"/>
        <n v="36090.49"/>
        <n v="36085.22"/>
        <n v="36074.339999999997"/>
        <n v="36021.01"/>
        <n v="35952.65"/>
        <n v="35883.269999999997"/>
        <n v="35733.96"/>
        <n v="35711.39"/>
        <n v="35701.9"/>
        <n v="35595.589999999997"/>
        <n v="35585.58"/>
        <n v="35583.17"/>
        <n v="35573.26"/>
        <n v="35547.72"/>
        <n v="35547.47"/>
        <n v="35517.19"/>
        <n v="35491.64"/>
        <n v="35345.730000000003"/>
        <n v="35315.96"/>
        <n v="35302.089999999997"/>
        <n v="35160.129999999997"/>
        <n v="35147.53"/>
        <n v="35069.370000000003"/>
        <n v="35050.620000000003"/>
        <n v="35000.730000000003"/>
        <n v="34979.86"/>
        <n v="34976.42"/>
        <n v="34975.68"/>
        <n v="34940.61"/>
        <n v="34838.870000000003"/>
        <n v="34828.65"/>
        <n v="34806.47"/>
        <n v="34779.620000000003"/>
        <n v="34672.15"/>
        <n v="34617.839999999997"/>
        <n v="34543.39"/>
        <n v="34472.839999999997"/>
        <n v="34456.269999999997"/>
        <n v="34439.86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9487.64"/>
        <n v="9453.92"/>
        <n v="9448.42"/>
        <n v="9447.3799999999992"/>
        <n v="9447.25"/>
        <n v="9432.93"/>
        <n v="9414.92"/>
        <n v="9411.01"/>
        <n v="9391.35"/>
        <n v="9386.16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00000000007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5195.58"/>
        <n v="5177.12"/>
        <n v="5166.96"/>
        <n v="5152.13"/>
        <n v="5148.55"/>
        <n v="5144.18"/>
        <n v="5138.26"/>
        <n v="5136.75"/>
        <n v="5125.22"/>
        <n v="5124.1899999999996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4488.58"/>
        <n v="4468.25"/>
        <n v="4466.62"/>
        <n v="4463.21"/>
        <n v="4462.72"/>
        <n v="4454.3999999999996"/>
        <n v="4449.46"/>
        <n v="4441.21"/>
        <n v="4438.26"/>
        <n v="4435.09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2480.98"/>
        <n v="2473.33"/>
        <n v="2464.62"/>
        <n v="2459.7199999999998"/>
        <n v="2457.5"/>
        <n v="2457.21"/>
        <n v="2438.06"/>
        <n v="2416.96"/>
        <n v="2404.73"/>
        <n v="2396.1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599999999999"/>
        <n v="1261.44"/>
        <n v="1256.3"/>
        <n v="1253.94"/>
        <n v="1253"/>
        <n v="1252.410000000000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000000000001"/>
        <n v="1149"/>
        <n v="1146.8"/>
        <n v="1142"/>
        <n v="1141.45"/>
        <n v="1141"/>
        <n v="1137.47"/>
        <n v="1137.01"/>
        <n v="1137"/>
        <n v="1136.4000000000001"/>
        <n v="1135.94"/>
        <n v="1135"/>
        <n v="1132"/>
        <n v="1131.51"/>
        <n v="1121.8699999999999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</sharedItems>
    </cacheField>
    <cacheField name="Hospital tier" numFmtId="0">
      <sharedItems count="3">
        <s v="tier - 1"/>
        <s v="tier - 2"/>
        <s v="tier - 3"/>
      </sharedItems>
    </cacheField>
    <cacheField name="City tier" numFmtId="0">
      <sharedItems/>
    </cacheField>
    <cacheField name="State ID" numFmtId="0">
      <sharedItems count="17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</sharedItems>
    </cacheField>
    <cacheField name="Date of Birth" numFmtId="0">
      <sharedItems/>
    </cacheField>
    <cacheField name="Age" numFmtId="0">
      <sharedItems containsSemiMixedTypes="0" containsString="0" containsNumber="1" containsInteger="1" minValue="18" maxValue="65" count="48">
        <n v="54"/>
        <n v="46"/>
        <n v="52"/>
        <n v="32"/>
        <n v="33"/>
        <n v="60"/>
        <n v="28"/>
        <n v="64"/>
        <n v="59"/>
        <n v="44"/>
        <n v="63"/>
        <n v="57"/>
        <n v="61"/>
        <n v="58"/>
        <n v="51"/>
        <n v="62"/>
        <n v="53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20"/>
        <n v="24"/>
        <n v="26"/>
        <n v="65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5">
  <r>
    <s v="Id1"/>
    <s v="Hawks"/>
    <s v=" Ms"/>
    <s v="  Kelly"/>
    <n v="47.41"/>
    <n v="7.47"/>
    <s v="Yes"/>
    <s v="Yes"/>
    <x v="0"/>
    <n v="2"/>
    <x v="0"/>
    <s v="Obesity"/>
    <s v="Diabetes"/>
    <n v="0"/>
    <n v="63770.43"/>
    <s v="tier - 1"/>
    <s v="tier - 3"/>
    <s v="R1013"/>
    <s v="12Oct1968"/>
    <n v="54"/>
  </r>
  <r>
    <s v="Id2"/>
    <s v="Lehner"/>
    <s v=" Mr"/>
    <s v="  Matthew D"/>
    <n v="30.36"/>
    <n v="5.77"/>
    <s v="No"/>
    <s v="No"/>
    <x v="0"/>
    <n v="1"/>
    <x v="1"/>
    <s v="Obesity"/>
    <s v="Diabetes"/>
    <n v="0"/>
    <n v="62592.87"/>
    <s v="tier - 2"/>
    <s v="tier - 3"/>
    <s v="R1013"/>
    <s v="8Jun1977"/>
    <n v="46"/>
  </r>
  <r>
    <s v="Id3"/>
    <s v="Lu"/>
    <s v=" Mr"/>
    <s v="  Phil"/>
    <n v="34.484999999999999"/>
    <n v="11.87"/>
    <s v="Yes"/>
    <s v="No"/>
    <x v="0"/>
    <n v="1"/>
    <x v="1"/>
    <s v="Obesity"/>
    <s v="Diabetes"/>
    <n v="3"/>
    <n v="60021.4"/>
    <s v="tier - 1"/>
    <s v="tier - 1"/>
    <s v="R1012"/>
    <s v="11Sep1970"/>
    <n v="52"/>
  </r>
  <r>
    <s v="Id4"/>
    <s v="Osborne"/>
    <s v=" Ms"/>
    <s v="  Kelsey"/>
    <n v="38.094999999999999"/>
    <n v="6.05"/>
    <s v="Yes"/>
    <s v="No"/>
    <x v="0"/>
    <n v="1"/>
    <x v="0"/>
    <s v="Obesity"/>
    <s v="Diabetes"/>
    <n v="1"/>
    <n v="58571.07"/>
    <s v="tier - 1"/>
    <s v="tier - 3"/>
    <s v="R1024"/>
    <s v="6Jun1991"/>
    <n v="32"/>
  </r>
  <r>
    <s v="Id5"/>
    <s v="Kadala"/>
    <s v=" Ms"/>
    <s v="  Kristyn"/>
    <n v="35.53"/>
    <n v="5.45"/>
    <s v="Yes"/>
    <s v="No"/>
    <x v="0"/>
    <n v="1"/>
    <x v="1"/>
    <s v="Obesity"/>
    <s v="Normal"/>
    <n v="0"/>
    <n v="55135.4"/>
    <s v="tier - 1"/>
    <s v="tier - 2"/>
    <s v="R1012"/>
    <s v="19Jun1989"/>
    <n v="33"/>
  </r>
  <r>
    <s v="Id6"/>
    <s v="Baker"/>
    <s v=" Mr"/>
    <s v="  Russell B"/>
    <n v="32.799999999999997"/>
    <n v="6.59"/>
    <s v="Yes"/>
    <s v="No"/>
    <x v="0"/>
    <n v="1"/>
    <x v="1"/>
    <s v="Obesity"/>
    <s v="Diabetes"/>
    <n v="0"/>
    <n v="52590.83"/>
    <s v="tier - 1"/>
    <s v="tier - 3"/>
    <s v="R1011"/>
    <s v="4Aug1962"/>
    <n v="60"/>
  </r>
  <r>
    <s v="Id7"/>
    <s v="Macpherson"/>
    <s v=" Mr"/>
    <s v="  Scott"/>
    <n v="36.4"/>
    <n v="6.07"/>
    <s v="Yes"/>
    <s v="No"/>
    <x v="0"/>
    <n v="1"/>
    <x v="1"/>
    <s v="Obesity"/>
    <s v="Diabetes"/>
    <n v="1"/>
    <n v="51194.559999999998"/>
    <s v="tier - 1"/>
    <s v="tier - 3"/>
    <s v="R1011"/>
    <s v="27Oct1994"/>
    <n v="28"/>
  </r>
  <r>
    <s v="Id8"/>
    <s v="Hallman"/>
    <s v=" Mr"/>
    <s v="  Stephen"/>
    <n v="36.96"/>
    <n v="7.93"/>
    <s v="Yes"/>
    <s v="No"/>
    <x v="0"/>
    <n v="1"/>
    <x v="1"/>
    <s v="Obesity"/>
    <s v="Diabetes"/>
    <n v="2"/>
    <n v="49577.66"/>
    <s v="tier - 2"/>
    <s v="tier - 2"/>
    <s v="R1013"/>
    <s v="27Jun1958"/>
    <n v="64"/>
  </r>
  <r>
    <s v="Id9"/>
    <s v="Moran"/>
    <s v=" Mr"/>
    <s v="  Patrick R"/>
    <n v="41.14"/>
    <n v="9.58"/>
    <s v="Yes"/>
    <s v="No"/>
    <x v="1"/>
    <n v="2"/>
    <x v="0"/>
    <s v="Obesity"/>
    <s v="Diabetes"/>
    <n v="1"/>
    <n v="48970.25"/>
    <s v="tier - 1"/>
    <s v="tier - 2"/>
    <s v="R1013"/>
    <s v="4Sep1963"/>
    <n v="59"/>
  </r>
  <r>
    <s v="Id10"/>
    <s v="Benner"/>
    <s v=" Ms"/>
    <s v="  Brooke N"/>
    <n v="38.06"/>
    <n v="10.79"/>
    <s v="Yes"/>
    <s v="No"/>
    <x v="0"/>
    <n v="1"/>
    <x v="0"/>
    <s v="Obesity"/>
    <s v="Diabetes"/>
    <n v="0"/>
    <n v="48885.14"/>
    <s v="tier - 1"/>
    <s v="tier - 2"/>
    <s v="R1013"/>
    <s v="29Dec1978"/>
    <n v="44"/>
  </r>
  <r>
    <s v="Id11"/>
    <s v="Fierro Vargas"/>
    <s v=" Ms"/>
    <s v="  Paola Andrea"/>
    <n v="37.700000000000003"/>
    <n v="5.96"/>
    <s v="Yes"/>
    <s v="No"/>
    <x v="0"/>
    <n v="1"/>
    <x v="0"/>
    <s v="Obesity"/>
    <s v="Diabetes"/>
    <n v="0"/>
    <n v="48824.45"/>
    <s v="tier - 2"/>
    <s v="tier - 1"/>
    <s v="R1011"/>
    <s v="22Jul1959"/>
    <n v="63"/>
  </r>
  <r>
    <s v="Id12"/>
    <s v="Franz"/>
    <s v=" Mr"/>
    <s v="  David"/>
    <n v="42.13"/>
    <n v="11.9"/>
    <s v="Yes"/>
    <s v="No"/>
    <x v="0"/>
    <n v="2"/>
    <x v="0"/>
    <s v="Obesity"/>
    <s v="Diabetes"/>
    <n v="1"/>
    <n v="48675.519999999997"/>
    <s v="tier - 1"/>
    <s v="tier - 2"/>
    <s v="R1013"/>
    <s v="27Oct1965"/>
    <n v="57"/>
  </r>
  <r>
    <s v="Id13"/>
    <s v="Foster"/>
    <s v=" Mr"/>
    <s v="  Wade"/>
    <n v="40.92"/>
    <n v="8.41"/>
    <s v="Yes"/>
    <s v="No"/>
    <x v="0"/>
    <n v="1"/>
    <x v="0"/>
    <s v="Obesity"/>
    <s v="Diabetes"/>
    <n v="0"/>
    <n v="48673.56"/>
    <s v="tier - 1"/>
    <s v="tier - 2"/>
    <s v="R1013"/>
    <s v="11Oct1962"/>
    <n v="60"/>
  </r>
  <r>
    <s v="Id14"/>
    <s v="Tenorio"/>
    <s v=" Mr"/>
    <s v="  Franklin"/>
    <n v="40.564999999999998"/>
    <n v="7.02"/>
    <s v="Yes"/>
    <s v="No"/>
    <x v="0"/>
    <n v="1"/>
    <x v="0"/>
    <s v="Obesity"/>
    <s v="Diabetes"/>
    <n v="3"/>
    <n v="48549.18"/>
    <s v="tier - 1"/>
    <s v="tier - 3"/>
    <s v="R1016"/>
    <s v="1Dec1968"/>
    <n v="54"/>
  </r>
  <r>
    <s v="Id15"/>
    <s v="Rios"/>
    <s v=" Ms"/>
    <s v="  Leilani M"/>
    <n v="36.384999999999998"/>
    <n v="7.59"/>
    <s v="Yes"/>
    <s v="No"/>
    <x v="0"/>
    <n v="1"/>
    <x v="1"/>
    <s v="Obesity"/>
    <s v="Diabetes"/>
    <n v="1"/>
    <n v="48517.56"/>
    <s v="tier - 1"/>
    <s v="tier - 3"/>
    <s v="R1024"/>
    <s v="21Dec1961"/>
    <n v="61"/>
  </r>
  <r>
    <s v="Id16"/>
    <s v="Viau-Dupuis"/>
    <s v=" Mr"/>
    <s v="  Philippe"/>
    <n v="39.9"/>
    <n v="11.32"/>
    <s v="Yes"/>
    <s v="No"/>
    <x v="0"/>
    <n v="1"/>
    <x v="0"/>
    <s v="Obesity"/>
    <s v="Diabetes"/>
    <n v="0"/>
    <n v="48173.36"/>
    <s v="tier - 1"/>
    <s v="tier - 3"/>
    <s v="R1011"/>
    <s v="27Aug1962"/>
    <n v="60"/>
  </r>
  <r>
    <s v="Id17"/>
    <s v="Cronin"/>
    <s v=" Ms"/>
    <s v="  Jennifer A"/>
    <n v="33.799999999999997"/>
    <n v="7.67"/>
    <s v="Yes"/>
    <s v="No"/>
    <x v="0"/>
    <n v="1"/>
    <x v="1"/>
    <s v="Obesity"/>
    <s v="Diabetes"/>
    <n v="1"/>
    <n v="47928.03"/>
    <s v="tier - 2"/>
    <s v="tier - 3"/>
    <s v="R1011"/>
    <s v="16Nov1958"/>
    <n v="64"/>
  </r>
  <r>
    <s v="Id18"/>
    <s v="Noordstar"/>
    <s v=" Ms"/>
    <s v="  Christina M"/>
    <n v="36.765000000000001"/>
    <n v="7.29"/>
    <s v="Yes"/>
    <s v="No"/>
    <x v="1"/>
    <n v="1"/>
    <x v="1"/>
    <s v="Obesity"/>
    <s v="Diabetes"/>
    <n v="1"/>
    <n v="47896.79"/>
    <s v="tier - 1"/>
    <s v="tier - 3"/>
    <s v="R1024"/>
    <s v="5Aug1963"/>
    <n v="59"/>
  </r>
  <r>
    <s v="Id19"/>
    <s v="Boudalia"/>
    <s v=" Mr"/>
    <s v="  Said Sr"/>
    <n v="36.954999999999998"/>
    <n v="4.72"/>
    <s v="Yes"/>
    <s v="No"/>
    <x v="0"/>
    <n v="1"/>
    <x v="1"/>
    <s v="Obesity"/>
    <s v="Normal"/>
    <n v="2"/>
    <n v="47496.49"/>
    <s v="tier - 1"/>
    <s v="tier - 3"/>
    <s v="R1012"/>
    <s v="7Nov1964"/>
    <n v="58"/>
  </r>
  <r>
    <s v="Id20"/>
    <s v="Flor"/>
    <s v=" Mr"/>
    <s v="  John"/>
    <n v="42.9"/>
    <n v="11.41"/>
    <s v="Yes"/>
    <s v="No"/>
    <x v="0"/>
    <n v="2"/>
    <x v="0"/>
    <s v="Obesity"/>
    <s v="Diabetes"/>
    <n v="2"/>
    <n v="47462.89"/>
    <s v="tier - 1"/>
    <s v="tier - 2"/>
    <s v="R1013"/>
    <s v="27Sep1971"/>
    <n v="51"/>
  </r>
  <r>
    <s v="Id21"/>
    <s v="Fennon"/>
    <s v=" Mr"/>
    <s v="  Myles"/>
    <n v="36.299999999999997"/>
    <n v="11.5"/>
    <s v="Yes"/>
    <s v="No"/>
    <x v="0"/>
    <n v="1"/>
    <x v="1"/>
    <s v="Obesity"/>
    <s v="Diabetes"/>
    <n v="1"/>
    <n v="47403.88"/>
    <s v="tier - 1"/>
    <s v="tier - 3"/>
    <s v="R1011"/>
    <s v="13Jun1961"/>
    <n v="61"/>
  </r>
  <r>
    <s v="Id22"/>
    <s v="Hribar"/>
    <s v=" Ms"/>
    <s v="  Madelyn C"/>
    <n v="32.200000000000003"/>
    <n v="6.22"/>
    <s v="No"/>
    <s v="No"/>
    <x v="0"/>
    <n v="1"/>
    <x v="1"/>
    <s v="Obesity"/>
    <s v="Diabetes"/>
    <n v="2"/>
    <n v="47305.31"/>
    <s v="tier - 2"/>
    <s v="tier - 1"/>
    <s v="R1011"/>
    <s v="4Oct1959"/>
    <n v="63"/>
  </r>
  <r>
    <s v="Id23"/>
    <s v="Tassello"/>
    <s v=" Ms"/>
    <s v="  Nicole"/>
    <n v="31.3"/>
    <n v="11.38"/>
    <s v="No"/>
    <s v="No"/>
    <x v="0"/>
    <n v="1"/>
    <x v="1"/>
    <s v="Obesity"/>
    <s v="Diabetes"/>
    <n v="2"/>
    <n v="47291.06"/>
    <s v="tier - 2"/>
    <s v="tier - 1"/>
    <s v="R1011"/>
    <s v="3Sep1958"/>
    <n v="64"/>
  </r>
  <r>
    <s v="Id24"/>
    <s v="Mauricette"/>
    <s v=" Mr"/>
    <s v="  Eric A"/>
    <n v="41.8"/>
    <n v="7.89"/>
    <s v="Yes"/>
    <s v="No"/>
    <x v="0"/>
    <n v="2"/>
    <x v="0"/>
    <s v="Obesity"/>
    <s v="Diabetes"/>
    <n v="2"/>
    <n v="47269.85"/>
    <s v="tier - 1"/>
    <s v="tier - 2"/>
    <s v="R1013"/>
    <s v="28Dec1970"/>
    <n v="52"/>
  </r>
  <r>
    <s v="Id25"/>
    <s v="Garcia"/>
    <s v=" Mr"/>
    <s v="  Emiliano I"/>
    <n v="35.090000000000003"/>
    <n v="4.38"/>
    <s v="Yes"/>
    <s v="No"/>
    <x v="0"/>
    <n v="1"/>
    <x v="1"/>
    <s v="Obesity"/>
    <s v="Normal"/>
    <n v="0"/>
    <n v="47055.53"/>
    <s v="tier - 2"/>
    <s v="tier - 1"/>
    <s v="R1013"/>
    <s v="14Jul1959"/>
    <n v="63"/>
  </r>
  <r>
    <s v="Id26"/>
    <s v="Airoldi"/>
    <s v=" Mr"/>
    <s v="  Adam"/>
    <n v="33.880000000000003"/>
    <n v="7.01"/>
    <s v="Yes"/>
    <s v="No"/>
    <x v="0"/>
    <n v="1"/>
    <x v="1"/>
    <s v="Obesity"/>
    <s v="Diabetes"/>
    <n v="0"/>
    <n v="46889.26"/>
    <s v="tier - 2"/>
    <s v="tier - 3"/>
    <s v="R1013"/>
    <s v="15Sep1958"/>
    <n v="64"/>
  </r>
  <r>
    <s v="Id27"/>
    <s v="Cater-Cyker"/>
    <s v=" Mr"/>
    <s v="  Zach"/>
    <n v="30.875"/>
    <n v="11.88"/>
    <s v="No"/>
    <s v="No"/>
    <x v="0"/>
    <n v="1"/>
    <x v="1"/>
    <s v="Obesity"/>
    <s v="Diabetes"/>
    <n v="3"/>
    <n v="46718.16"/>
    <s v="tier - 1"/>
    <s v="tier - 1"/>
    <s v="R1012"/>
    <s v="17Nov1960"/>
    <n v="62"/>
  </r>
  <r>
    <s v="Id28"/>
    <s v="Hamm"/>
    <s v=" Ms"/>
    <s v="  Stephanie W"/>
    <n v="36.86"/>
    <n v="5.19"/>
    <s v="Yes"/>
    <s v="No"/>
    <x v="1"/>
    <n v="1"/>
    <x v="1"/>
    <s v="Obesity"/>
    <s v="Normal"/>
    <n v="3"/>
    <n v="46661.440000000002"/>
    <s v="tier - 1"/>
    <s v="tier - 3"/>
    <s v="R1012"/>
    <s v="23Jun1969"/>
    <n v="53"/>
  </r>
  <r>
    <s v="Id29"/>
    <s v="Cox"/>
    <s v=" Mr"/>
    <s v="  Stephen"/>
    <n v="35.86"/>
    <n v="6.74"/>
    <s v="Yes"/>
    <s v="No"/>
    <x v="0"/>
    <n v="1"/>
    <x v="1"/>
    <s v="Obesity"/>
    <s v="Diabetes"/>
    <n v="0"/>
    <n v="46599.11"/>
    <s v="tier - 1"/>
    <s v="tier - 1"/>
    <s v="R1013"/>
    <s v="8Aug1961"/>
    <n v="61"/>
  </r>
  <r>
    <s v="Id30"/>
    <s v="Sachrajda"/>
    <s v=" Ms"/>
    <s v="  Natalie"/>
    <n v="37.049999999999997"/>
    <n v="8.44"/>
    <s v="Yes"/>
    <s v="No"/>
    <x v="0"/>
    <n v="1"/>
    <x v="1"/>
    <s v="Obesity"/>
    <s v="Diabetes"/>
    <n v="3"/>
    <n v="46255.11"/>
    <s v="tier - 1"/>
    <s v="tier - 3"/>
    <s v="R1024"/>
    <s v="6Dec1971"/>
    <n v="51"/>
  </r>
  <r>
    <s v="Id31"/>
    <s v="Gareri"/>
    <s v=" Ms"/>
    <s v="  Nicole J"/>
    <n v="43.89"/>
    <n v="8.7100000000000009"/>
    <s v="Yes"/>
    <s v="No"/>
    <x v="0"/>
    <n v="2"/>
    <x v="0"/>
    <s v="Obesity"/>
    <s v="Diabetes"/>
    <n v="2"/>
    <n v="46200.99"/>
    <s v="tier - 1"/>
    <s v="tier - 1"/>
    <s v="R1013"/>
    <s v="17Aug1978"/>
    <n v="44"/>
  </r>
  <r>
    <s v="Id32"/>
    <s v="Welch"/>
    <s v=" Mr"/>
    <s v="  Jefferson D"/>
    <n v="42.35"/>
    <n v="5.08"/>
    <s v="Yes"/>
    <s v="No"/>
    <x v="0"/>
    <n v="2"/>
    <x v="0"/>
    <s v="Obesity"/>
    <s v="Normal"/>
    <n v="3"/>
    <n v="46151.12"/>
    <s v="tier - 1"/>
    <s v="tier - 3"/>
    <s v="R1013"/>
    <s v="2Dec1976"/>
    <n v="46"/>
  </r>
  <r>
    <s v="Id33"/>
    <s v="Prindiville"/>
    <s v=" Mr"/>
    <s v="  Brendan D"/>
    <n v="31.35"/>
    <n v="6.86"/>
    <s v="No"/>
    <s v="No"/>
    <x v="0"/>
    <n v="1"/>
    <x v="1"/>
    <s v="Obesity"/>
    <s v="Diabetes"/>
    <n v="3"/>
    <n v="46130.53"/>
    <s v="tier - 1"/>
    <s v="tier - 1"/>
    <s v="R1012"/>
    <s v="4Dec1962"/>
    <n v="60"/>
  </r>
  <r>
    <s v="Id34"/>
    <s v="Kincaid"/>
    <s v=" Ms"/>
    <s v="  Courtney"/>
    <n v="47.6"/>
    <n v="5.95"/>
    <s v="Yes"/>
    <s v="Yes"/>
    <x v="0"/>
    <n v="2"/>
    <x v="0"/>
    <s v="Obesity"/>
    <s v="Diabetes"/>
    <n v="2"/>
    <n v="46113.51"/>
    <s v="tier - 2"/>
    <s v="tier - 3"/>
    <s v="R1011"/>
    <s v="30Sep1985"/>
    <n v="37"/>
  </r>
  <r>
    <s v="Id35"/>
    <s v="Bruestle"/>
    <s v=" Ms"/>
    <s v="  Sydney L"/>
    <n v="46.2"/>
    <n v="6.09"/>
    <s v="Yes"/>
    <s v="No"/>
    <x v="1"/>
    <n v="2"/>
    <x v="0"/>
    <s v="Obesity"/>
    <s v="Diabetes"/>
    <n v="0"/>
    <n v="45863.21"/>
    <s v="tier - 2"/>
    <s v="tier - 1"/>
    <s v="R1013"/>
    <s v="12Aug1979"/>
    <n v="43"/>
  </r>
  <r>
    <s v="Id36"/>
    <s v="Lachance"/>
    <s v=" Mr"/>
    <s v="  Julien"/>
    <n v="32.015000000000001"/>
    <n v="11.75"/>
    <s v="No"/>
    <s v="No"/>
    <x v="0"/>
    <n v="1"/>
    <x v="1"/>
    <s v="Obesity"/>
    <s v="Diabetes"/>
    <n v="0"/>
    <n v="45710.21"/>
    <s v="tier - 2"/>
    <s v="tier - 2"/>
    <s v="R1016"/>
    <s v="21Dec1960"/>
    <n v="62"/>
  </r>
  <r>
    <s v="Id37"/>
    <s v="Eason"/>
    <s v=" Mr"/>
    <s v="  Ryan M"/>
    <n v="40.564999999999998"/>
    <n v="7.37"/>
    <s v="Yes"/>
    <s v="No"/>
    <x v="0"/>
    <n v="1"/>
    <x v="0"/>
    <s v="Obesity"/>
    <s v="Diabetes"/>
    <n v="2"/>
    <n v="45702.02"/>
    <s v="tier - 2"/>
    <s v="tier - 2"/>
    <s v="R1012"/>
    <s v="9Aug1974"/>
    <n v="48"/>
  </r>
  <r>
    <s v="Id38"/>
    <s v="Grummon"/>
    <s v=" Ms"/>
    <s v="  Anna H"/>
    <n v="32.450000000000003"/>
    <n v="11.91"/>
    <s v="No"/>
    <s v="No"/>
    <x v="0"/>
    <n v="1"/>
    <x v="1"/>
    <s v="Obesity"/>
    <s v="Diabetes"/>
    <n v="0"/>
    <n v="45008.959999999999"/>
    <s v="tier - 2"/>
    <s v="tier - 2"/>
    <s v="R1013"/>
    <s v="17Dec1962"/>
    <n v="60"/>
  </r>
  <r>
    <s v="Id39"/>
    <s v="Vanwechel"/>
    <s v=" Ms"/>
    <s v="  Samantha"/>
    <n v="34.96"/>
    <n v="6.52"/>
    <s v="Yes"/>
    <s v="No"/>
    <x v="0"/>
    <n v="1"/>
    <x v="1"/>
    <s v="Obesity"/>
    <s v="Diabetes"/>
    <n v="2"/>
    <n v="44641.2"/>
    <s v="tier - 2"/>
    <s v="tier - 3"/>
    <s v="R1024"/>
    <s v="13Aug1971"/>
    <n v="51"/>
  </r>
  <r>
    <s v="Id40"/>
    <s v="Fisher"/>
    <s v=" Mr"/>
    <s v="  Robert"/>
    <n v="35.5"/>
    <n v="5.14"/>
    <s v="Yes"/>
    <s v="No"/>
    <x v="1"/>
    <n v="1"/>
    <x v="1"/>
    <s v="Obesity"/>
    <s v="Normal"/>
    <n v="2"/>
    <n v="44585.46"/>
    <s v="tier - 2"/>
    <s v="tier - 2"/>
    <s v="R1011"/>
    <s v="11Oct1993"/>
    <n v="29"/>
  </r>
  <r>
    <s v="Id41"/>
    <s v="Jenkins"/>
    <s v=" Mr"/>
    <s v="  James R"/>
    <n v="52.58"/>
    <n v="4.1900000000000004"/>
    <s v="Yes"/>
    <s v="Yes"/>
    <x v="0"/>
    <n v="2"/>
    <x v="0"/>
    <s v="Obesity"/>
    <s v="Normal"/>
    <n v="1"/>
    <n v="44501.4"/>
    <s v="tier - 2"/>
    <s v="tier - 3"/>
    <s v="R1013"/>
    <s v="2Aug2000"/>
    <n v="22"/>
  </r>
  <r>
    <s v="Id42"/>
    <s v="Peters"/>
    <s v=" Ms"/>
    <s v="  Roseann"/>
    <n v="35.200000000000003"/>
    <n v="11.68"/>
    <s v="Yes"/>
    <s v="No"/>
    <x v="0"/>
    <n v="1"/>
    <x v="1"/>
    <s v="Obesity"/>
    <s v="Diabetes"/>
    <n v="0"/>
    <n v="44423.8"/>
    <s v="tier - 2"/>
    <s v="tier - 3"/>
    <s v="R1013"/>
    <s v="14Sep1967"/>
    <n v="55"/>
  </r>
  <r>
    <s v="Id43"/>
    <s v="Aha"/>
    <s v=" Ms"/>
    <s v="  Nicole"/>
    <n v="38.06"/>
    <n v="6.98"/>
    <s v="Yes"/>
    <s v="No"/>
    <x v="0"/>
    <n v="1"/>
    <x v="0"/>
    <s v="Obesity"/>
    <s v="Diabetes"/>
    <n v="0"/>
    <n v="44400.41"/>
    <s v="tier - 2"/>
    <s v="tier - 2"/>
    <s v="R1013"/>
    <s v="29Oct1971"/>
    <n v="51"/>
  </r>
  <r>
    <s v="Id44"/>
    <s v="McElwain"/>
    <s v=" Mr"/>
    <s v="  Spencer"/>
    <n v="34.21"/>
    <n v="8.34"/>
    <s v="Yes"/>
    <s v="No"/>
    <x v="0"/>
    <n v="1"/>
    <x v="1"/>
    <s v="Obesity"/>
    <s v="Diabetes"/>
    <n v="2"/>
    <n v="44260.75"/>
    <s v="tier - 2"/>
    <s v="tier - 1"/>
    <s v="R1013"/>
    <s v="24Nov1968"/>
    <n v="54"/>
  </r>
  <r>
    <s v="Id45"/>
    <s v="Januszewski"/>
    <s v=" Mr"/>
    <s v="  Eric W"/>
    <n v="38.94"/>
    <n v="8.49"/>
    <s v="Yes"/>
    <s v="No"/>
    <x v="0"/>
    <n v="1"/>
    <x v="0"/>
    <s v="Obesity"/>
    <s v="Diabetes"/>
    <n v="2"/>
    <n v="44202.65"/>
    <s v="tier - 2"/>
    <s v="tier - 2"/>
    <s v="R1013"/>
    <s v="1Jun1975"/>
    <n v="48"/>
  </r>
  <r>
    <s v="Id46"/>
    <s v="Rohne"/>
    <s v=" Ms"/>
    <s v="  Brianna L"/>
    <n v="30.21"/>
    <n v="5.34"/>
    <s v="No"/>
    <s v="No"/>
    <x v="0"/>
    <n v="1"/>
    <x v="1"/>
    <s v="Obesity"/>
    <s v="Normal"/>
    <n v="1"/>
    <n v="43943.88"/>
    <s v="tier - 2"/>
    <s v="tier - 1"/>
    <s v="R1012"/>
    <s v="16Jul1988"/>
    <n v="34"/>
  </r>
  <r>
    <s v="Id47"/>
    <s v="O'Grady"/>
    <s v=" Mr"/>
    <s v="  Thomas J"/>
    <n v="33.630000000000003"/>
    <n v="4.43"/>
    <s v="Yes"/>
    <s v="No"/>
    <x v="0"/>
    <n v="1"/>
    <x v="1"/>
    <s v="Obesity"/>
    <s v="Normal"/>
    <n v="0"/>
    <n v="43921.18"/>
    <s v="tier - 2"/>
    <s v="tier - 2"/>
    <s v="R1012"/>
    <s v="5Oct1966"/>
    <n v="56"/>
  </r>
  <r>
    <s v="Id48"/>
    <s v="Peters"/>
    <s v=" Ms"/>
    <s v="  Melissa L"/>
    <n v="40.369999999999997"/>
    <n v="4.47"/>
    <s v="Yes"/>
    <s v="No"/>
    <x v="0"/>
    <n v="1"/>
    <x v="0"/>
    <s v="Obesity"/>
    <s v="Normal"/>
    <n v="2"/>
    <n v="43896.38"/>
    <s v="tier - 2"/>
    <s v="tier - 1"/>
    <s v="R1013"/>
    <s v="10Nov1980"/>
    <n v="42"/>
  </r>
  <r>
    <s v="Id49"/>
    <s v="De Simone"/>
    <s v=" Mr"/>
    <s v="  Flavio"/>
    <n v="53.09"/>
    <n v="4.82"/>
    <s v="Yes"/>
    <s v="Yes"/>
    <x v="0"/>
    <n v="2"/>
    <x v="0"/>
    <s v="Obesity"/>
    <s v="Normal"/>
    <n v="0"/>
    <n v="43817.45"/>
    <s v="tier - 2"/>
    <s v="tier - 3"/>
    <s v="R1012"/>
    <s v="2Jul1966"/>
    <n v="56"/>
  </r>
  <r>
    <s v="Id50"/>
    <s v="Beckett"/>
    <s v=" Mr"/>
    <s v="  Ryan"/>
    <n v="31.79"/>
    <n v="5.51"/>
    <s v="No"/>
    <s v="No"/>
    <x v="0"/>
    <n v="1"/>
    <x v="1"/>
    <s v="Obesity"/>
    <s v="Normal"/>
    <n v="2"/>
    <n v="43813.87"/>
    <s v="tier - 2"/>
    <s v="tier - 2"/>
    <s v="R1013"/>
    <s v="25Oct1966"/>
    <n v="56"/>
  </r>
  <r>
    <s v="Id51"/>
    <s v="Sobrilsky"/>
    <s v=" Mr"/>
    <s v="  Anthony J"/>
    <n v="41.895000000000003"/>
    <n v="10.87"/>
    <s v="Yes"/>
    <s v="No"/>
    <x v="0"/>
    <n v="2"/>
    <x v="0"/>
    <s v="Obesity"/>
    <s v="Diabetes"/>
    <n v="3"/>
    <n v="43753.34"/>
    <s v="tier - 2"/>
    <s v="tier - 1"/>
    <s v="R1015"/>
    <s v="29Dec1986"/>
    <n v="36"/>
  </r>
  <r>
    <s v="Id52"/>
    <s v="Wang"/>
    <s v=" Ms"/>
    <s v="  Alex"/>
    <n v="31.16"/>
    <n v="9.34"/>
    <s v="No"/>
    <s v="No"/>
    <x v="0"/>
    <n v="1"/>
    <x v="1"/>
    <s v="Obesity"/>
    <s v="Diabetes"/>
    <n v="0"/>
    <n v="43578.94"/>
    <s v="tier - 2"/>
    <s v="tier - 2"/>
    <s v="R1012"/>
    <s v="22Aug1965"/>
    <n v="57"/>
  </r>
  <r>
    <s v="Id53"/>
    <s v="Campa"/>
    <s v=" Mr"/>
    <s v="  David"/>
    <n v="34.104999999999997"/>
    <n v="5.03"/>
    <s v="Yes"/>
    <s v="No"/>
    <x v="1"/>
    <n v="1"/>
    <x v="1"/>
    <s v="Obesity"/>
    <s v="Normal"/>
    <n v="0"/>
    <n v="43254.42"/>
    <s v="tier - 2"/>
    <s v="tier - 2"/>
    <s v="R1016"/>
    <s v="3Dec1969"/>
    <n v="53"/>
  </r>
  <r>
    <s v="Id54"/>
    <s v="Clifford"/>
    <s v=" Mr"/>
    <s v="  Andrew B"/>
    <n v="51.93"/>
    <n v="11.05"/>
    <s v="Yes"/>
    <s v="Yes"/>
    <x v="0"/>
    <n v="2"/>
    <x v="0"/>
    <s v="Obesity"/>
    <s v="Diabetes"/>
    <n v="0"/>
    <n v="43073.760000000002"/>
    <s v="tier - 2"/>
    <s v="tier - 2"/>
    <s v="R1011"/>
    <s v="29Nov1965"/>
    <n v="57"/>
  </r>
  <r>
    <s v="Id55"/>
    <s v="Dalmata"/>
    <s v=" Ms"/>
    <s v="  Dara E"/>
    <n v="38.950000000000003"/>
    <n v="11.95"/>
    <s v="Yes"/>
    <s v="No"/>
    <x v="0"/>
    <n v="1"/>
    <x v="0"/>
    <s v="Obesity"/>
    <s v="Diabetes"/>
    <n v="0"/>
    <n v="42983.46"/>
    <s v="tier - 1"/>
    <s v="tier - 2"/>
    <s v="R1012"/>
    <s v="4Nov1978"/>
    <n v="44"/>
  </r>
  <r>
    <s v="Id56"/>
    <s v="Vishik"/>
    <s v=" Ms"/>
    <s v="  Inna"/>
    <n v="36.630000000000003"/>
    <n v="7.72"/>
    <s v="Yes"/>
    <s v="No"/>
    <x v="0"/>
    <n v="1"/>
    <x v="1"/>
    <s v="Obesity"/>
    <s v="Diabetes"/>
    <n v="1"/>
    <n v="42969.85"/>
    <s v="tier - 1"/>
    <s v="tier - 3"/>
    <s v="R1013"/>
    <s v="23Oct1975"/>
    <n v="47"/>
  </r>
  <r>
    <s v="Id57"/>
    <s v="Schorr"/>
    <s v=" Mr"/>
    <s v="  Ari"/>
    <n v="34.200000000000003"/>
    <n v="5.75"/>
    <s v="Yes"/>
    <s v="No"/>
    <x v="0"/>
    <n v="1"/>
    <x v="1"/>
    <s v="Obesity"/>
    <s v="Diabetes"/>
    <n v="2"/>
    <n v="42856.84"/>
    <s v="tier - 1"/>
    <s v="tier - 1"/>
    <s v="R1011"/>
    <s v="10Sep1972"/>
    <n v="50"/>
  </r>
  <r>
    <s v="Id58"/>
    <s v="Lusardi"/>
    <s v=" Ms"/>
    <s v="  Lindsey"/>
    <n v="50.63"/>
    <n v="11.89"/>
    <s v="Yes"/>
    <s v="Yes"/>
    <x v="0"/>
    <n v="2"/>
    <x v="0"/>
    <s v="Obesity"/>
    <s v="Diabetes"/>
    <n v="0"/>
    <n v="42764.12"/>
    <s v="tier - 1"/>
    <s v="tier - 2"/>
    <s v="R1011"/>
    <s v="29Oct1965"/>
    <n v="57"/>
  </r>
  <r>
    <s v="Id59"/>
    <s v="Rayner"/>
    <s v=" Mr"/>
    <s v="  Kenny"/>
    <n v="36.479999999999997"/>
    <n v="6.2"/>
    <s v="Yes"/>
    <s v="No"/>
    <x v="0"/>
    <n v="1"/>
    <x v="1"/>
    <s v="Obesity"/>
    <s v="Diabetes"/>
    <n v="2"/>
    <n v="42760.5"/>
    <s v="tier - 1"/>
    <s v="tier - 2"/>
    <s v="R1012"/>
    <s v="21Oct1977"/>
    <n v="45"/>
  </r>
  <r>
    <s v="Id60"/>
    <s v="Voghel"/>
    <s v=" Ms"/>
    <s v="  Louise"/>
    <n v="54.82"/>
    <n v="10.61"/>
    <s v="Yes"/>
    <s v="Yes"/>
    <x v="0"/>
    <n v="3"/>
    <x v="0"/>
    <s v="Obesity"/>
    <s v="Diabetes"/>
    <n v="0"/>
    <n v="42644.2"/>
    <s v="tier - 1"/>
    <s v="tier - 3"/>
    <s v="R1011"/>
    <s v="3Nov1971"/>
    <n v="51"/>
  </r>
  <r>
    <s v="Id61"/>
    <s v="Rieth"/>
    <s v=" Mr"/>
    <s v="  Cameron"/>
    <n v="38.06"/>
    <n v="6.04"/>
    <s v="Yes"/>
    <s v="No"/>
    <x v="1"/>
    <n v="1"/>
    <x v="0"/>
    <s v="Obesity"/>
    <s v="Diabetes"/>
    <n v="2"/>
    <n v="42560.43"/>
    <s v="tier - 1"/>
    <s v="tier - 3"/>
    <s v="R1013"/>
    <s v="27Dec1979"/>
    <n v="43"/>
  </r>
  <r>
    <s v="Id62"/>
    <s v="Gollotto"/>
    <s v=" Ms"/>
    <s v="  Katie T"/>
    <n v="51.48"/>
    <n v="9.33"/>
    <s v="Yes"/>
    <s v="Yes"/>
    <x v="0"/>
    <n v="2"/>
    <x v="0"/>
    <s v="Obesity"/>
    <s v="Diabetes"/>
    <n v="0"/>
    <n v="42538.720000000001"/>
    <s v="tier - 1"/>
    <s v="tier - 3"/>
    <s v="R1011"/>
    <s v="27Jun1967"/>
    <n v="55"/>
  </r>
  <r>
    <s v="Id63"/>
    <s v="Dunn"/>
    <s v=" Ms"/>
    <s v="  Casey"/>
    <n v="52.06"/>
    <n v="11.47"/>
    <s v="Yes"/>
    <s v="Yes"/>
    <x v="0"/>
    <n v="2"/>
    <x v="0"/>
    <s v="Obesity"/>
    <s v="Diabetes"/>
    <n v="0"/>
    <n v="42478.6"/>
    <s v="tier - 1"/>
    <s v="tier - 2"/>
    <s v="R1011"/>
    <s v="3Aug1968"/>
    <n v="54"/>
  </r>
  <r>
    <s v="Id64"/>
    <s v="Blitzer"/>
    <s v=" Mr"/>
    <s v="  David"/>
    <n v="30.684999999999999"/>
    <n v="7.02"/>
    <s v="No"/>
    <s v="No"/>
    <x v="0"/>
    <n v="1"/>
    <x v="1"/>
    <s v="Obesity"/>
    <s v="Diabetes"/>
    <n v="0"/>
    <n v="42303.69"/>
    <s v="tier - 1"/>
    <s v="tier - 2"/>
    <s v="R1016"/>
    <s v="28Jun1967"/>
    <n v="55"/>
  </r>
  <r>
    <s v="Id65"/>
    <s v="Smith"/>
    <s v=" Mr"/>
    <s v="  Bryson C"/>
    <n v="36.08"/>
    <n v="8.8000000000000007"/>
    <s v="Yes"/>
    <s v="No"/>
    <x v="0"/>
    <n v="1"/>
    <x v="1"/>
    <s v="Obesity"/>
    <s v="Diabetes"/>
    <n v="1"/>
    <n v="42211.14"/>
    <s v="tier - 1"/>
    <s v="tier - 3"/>
    <s v="R1013"/>
    <s v="15Aug1975"/>
    <n v="47"/>
  </r>
  <r>
    <s v="Id66"/>
    <s v="Hyland"/>
    <s v=" Ms"/>
    <s v="  Megan"/>
    <n v="54.99"/>
    <n v="8.68"/>
    <s v="Yes"/>
    <s v="Yes"/>
    <x v="0"/>
    <n v="3"/>
    <x v="0"/>
    <s v="Obesity"/>
    <s v="Diabetes"/>
    <n v="0"/>
    <n v="42188.15"/>
    <s v="tier - 1"/>
    <s v="tier - 1"/>
    <s v="R1011"/>
    <s v="18Sep1973"/>
    <n v="49"/>
  </r>
  <r>
    <s v="Id67"/>
    <s v="Ducharme"/>
    <s v=" Mr"/>
    <s v="  Daniel"/>
    <n v="35.97"/>
    <n v="6.12"/>
    <s v="Yes"/>
    <s v="No"/>
    <x v="1"/>
    <n v="1"/>
    <x v="1"/>
    <s v="Obesity"/>
    <s v="Diabetes"/>
    <n v="3"/>
    <n v="42124.52"/>
    <s v="tier - 1"/>
    <s v="tier - 1"/>
    <s v="R1013"/>
    <s v="3Jul1979"/>
    <n v="43"/>
  </r>
  <r>
    <s v="Id68"/>
    <s v="Johnson"/>
    <s v=" Mr"/>
    <s v="  Steven M"/>
    <n v="45.54"/>
    <n v="5.4"/>
    <s v="Yes"/>
    <s v="No"/>
    <x v="1"/>
    <n v="2"/>
    <x v="0"/>
    <s v="Obesity"/>
    <s v="Normal"/>
    <n v="2"/>
    <n v="42112.24"/>
    <s v="tier - 1"/>
    <s v="tier - 3"/>
    <s v="R1013"/>
    <s v="9Dec1997"/>
    <n v="25"/>
  </r>
  <r>
    <s v="Id69"/>
    <s v="Mutz"/>
    <s v=" Ms"/>
    <s v="  Jenna L"/>
    <n v="35.53"/>
    <n v="4.3600000000000003"/>
    <s v="Yes"/>
    <s v="No"/>
    <x v="0"/>
    <n v="1"/>
    <x v="1"/>
    <s v="Obesity"/>
    <s v="Normal"/>
    <n v="0"/>
    <n v="42111.66"/>
    <s v="tier - 1"/>
    <s v="tier - 1"/>
    <s v="R1024"/>
    <s v="28Nov1976"/>
    <n v="46"/>
  </r>
  <r>
    <s v="Id70"/>
    <s v="Lee"/>
    <s v=" Mr"/>
    <s v="  Freeman"/>
    <n v="30.8"/>
    <n v="9.77"/>
    <s v="No"/>
    <s v="No"/>
    <x v="0"/>
    <n v="1"/>
    <x v="1"/>
    <s v="Obesity"/>
    <s v="Diabetes"/>
    <n v="1"/>
    <n v="41999.519999999997"/>
    <s v="tier - 1"/>
    <s v="tier - 3"/>
    <s v="R1013"/>
    <s v="19Dec1968"/>
    <n v="54"/>
  </r>
  <r>
    <s v="Id71"/>
    <s v="Turner"/>
    <s v=" Mr"/>
    <s v="  Jeff"/>
    <n v="38.39"/>
    <n v="4.25"/>
    <s v="Yes"/>
    <s v="No"/>
    <x v="0"/>
    <n v="1"/>
    <x v="0"/>
    <s v="Obesity"/>
    <s v="Normal"/>
    <n v="3"/>
    <n v="41949.24"/>
    <s v="tier - 1"/>
    <s v="tier - 1"/>
    <s v="R1013"/>
    <s v="10Nov1984"/>
    <n v="38"/>
  </r>
  <r>
    <s v="Id72"/>
    <s v="Rangel"/>
    <s v=" Mr"/>
    <s v="  Elenilton V Sr"/>
    <n v="32.299999999999997"/>
    <n v="4.76"/>
    <s v="No"/>
    <s v="No"/>
    <x v="0"/>
    <n v="1"/>
    <x v="1"/>
    <s v="Obesity"/>
    <s v="Normal"/>
    <n v="1"/>
    <n v="41919.1"/>
    <s v="tier - 1"/>
    <s v="tier - 1"/>
    <s v="R1016"/>
    <s v="8Jun1972"/>
    <n v="51"/>
  </r>
  <r>
    <s v="Id73"/>
    <s v="Lacey"/>
    <s v=" Ms"/>
    <s v="  Maurya"/>
    <n v="48.8"/>
    <n v="6.22"/>
    <s v="Yes"/>
    <s v="Yes"/>
    <x v="0"/>
    <n v="2"/>
    <x v="0"/>
    <s v="Obesity"/>
    <s v="Diabetes"/>
    <n v="0"/>
    <n v="41886.54"/>
    <s v="tier - 1"/>
    <s v="tier - 3"/>
    <s v="R1011"/>
    <s v="21Sep1966"/>
    <n v="56"/>
  </r>
  <r>
    <s v="Id74"/>
    <s v="Stiger"/>
    <s v=" Ms"/>
    <s v="  Samantha C"/>
    <n v="45.5"/>
    <n v="7.96"/>
    <s v="Yes"/>
    <s v="No"/>
    <x v="0"/>
    <n v="2"/>
    <x v="0"/>
    <s v="Obesity"/>
    <s v="Diabetes"/>
    <n v="0"/>
    <n v="41794.629999999997"/>
    <s v="tier - 1"/>
    <s v="tier - 3"/>
    <s v="R1011"/>
    <s v="22Sep1962"/>
    <n v="60"/>
  </r>
  <r>
    <s v="Id75"/>
    <s v="Caldwell"/>
    <s v=" Ms"/>
    <s v="  Bethany A"/>
    <n v="53.61"/>
    <n v="10.92"/>
    <s v="Yes"/>
    <s v="Yes"/>
    <x v="0"/>
    <n v="3"/>
    <x v="0"/>
    <s v="Obesity"/>
    <s v="Diabetes"/>
    <n v="1"/>
    <n v="41681.86"/>
    <s v="tier - 1"/>
    <s v="tier - 1"/>
    <s v="R1011"/>
    <s v="29Sep1975"/>
    <n v="47"/>
  </r>
  <r>
    <s v="Id76"/>
    <s v="Marmillod"/>
    <s v=" Mr"/>
    <s v="  Yves"/>
    <n v="36.19"/>
    <n v="11.51"/>
    <s v="Yes"/>
    <s v="No"/>
    <x v="0"/>
    <n v="1"/>
    <x v="1"/>
    <s v="Obesity"/>
    <s v="Diabetes"/>
    <n v="0"/>
    <n v="41676.080000000002"/>
    <s v="tier - 1"/>
    <s v="tier - 2"/>
    <s v="R1013"/>
    <s v="14Nov1975"/>
    <n v="47"/>
  </r>
  <r>
    <s v="Id77"/>
    <s v="Cloutier-Simons"/>
    <s v=" Ms"/>
    <s v="  Danielle"/>
    <n v="34.6"/>
    <n v="5.99"/>
    <s v="Yes"/>
    <s v="No"/>
    <x v="0"/>
    <n v="1"/>
    <x v="1"/>
    <s v="Obesity"/>
    <s v="Diabetes"/>
    <n v="1"/>
    <n v="41661.599999999999"/>
    <s v="tier - 1"/>
    <s v="tier - 3"/>
    <s v="R1011"/>
    <s v="29Oct1976"/>
    <n v="46"/>
  </r>
  <r>
    <s v="Id78"/>
    <s v="Vegas"/>
    <s v=" Ms"/>
    <s v="  Julia"/>
    <n v="54.12"/>
    <n v="11.57"/>
    <s v="Yes"/>
    <s v="Yes"/>
    <x v="0"/>
    <n v="3"/>
    <x v="0"/>
    <s v="Obesity"/>
    <s v="Diabetes"/>
    <n v="0"/>
    <n v="41636.199999999997"/>
    <s v="tier - 1"/>
    <s v="tier - 1"/>
    <s v="R1011"/>
    <s v="24Nov1974"/>
    <n v="48"/>
  </r>
  <r>
    <s v="Id79"/>
    <s v="Cochran"/>
    <s v=" Mr"/>
    <s v="  Joshua"/>
    <n v="48.82"/>
    <n v="6.67"/>
    <s v="Yes"/>
    <s v="Yes"/>
    <x v="0"/>
    <n v="2"/>
    <x v="0"/>
    <s v="Obesity"/>
    <s v="Diabetes"/>
    <n v="0"/>
    <n v="41505.15"/>
    <s v="tier - 1"/>
    <s v="tier - 2"/>
    <s v="R1011"/>
    <s v="22Dec1967"/>
    <n v="55"/>
  </r>
  <r>
    <s v="Id80"/>
    <s v="Holtzapple"/>
    <s v=" Ms"/>
    <s v="  Jennifer"/>
    <n v="51.01"/>
    <n v="9.1999999999999993"/>
    <s v="Yes"/>
    <s v="Yes"/>
    <x v="0"/>
    <n v="2"/>
    <x v="0"/>
    <s v="Obesity"/>
    <s v="Diabetes"/>
    <n v="0"/>
    <n v="41351.879999999997"/>
    <s v="tier - 1"/>
    <s v="tier - 2"/>
    <s v="R1011"/>
    <s v="16Oct1971"/>
    <n v="51"/>
  </r>
  <r>
    <s v="Id81"/>
    <s v="Meyer"/>
    <s v=" Ms"/>
    <s v="  Gwen M"/>
    <n v="45.65"/>
    <n v="5.1100000000000003"/>
    <s v="Yes"/>
    <s v="No"/>
    <x v="0"/>
    <n v="2"/>
    <x v="0"/>
    <s v="Obesity"/>
    <s v="Normal"/>
    <n v="0"/>
    <n v="41331.79"/>
    <s v="tier - 1"/>
    <s v="tier - 2"/>
    <s v="R1011"/>
    <s v="7Oct1964"/>
    <n v="58"/>
  </r>
  <r>
    <s v="Id82"/>
    <s v="Brickley"/>
    <s v=" Mr"/>
    <s v="  Patrick"/>
    <n v="52.9"/>
    <n v="5.34"/>
    <s v="Yes"/>
    <s v="Yes"/>
    <x v="0"/>
    <n v="2"/>
    <x v="0"/>
    <s v="Obesity"/>
    <s v="Normal"/>
    <n v="2"/>
    <n v="41271.5"/>
    <s v="tier - 1"/>
    <s v="tier - 2"/>
    <s v="R1011"/>
    <s v="27Aug1977"/>
    <n v="45"/>
  </r>
  <r>
    <s v="Id83"/>
    <s v="Magee"/>
    <s v=" Ms"/>
    <s v="  Kate"/>
    <n v="45.41"/>
    <n v="4.03"/>
    <s v="Yes"/>
    <s v="No"/>
    <x v="0"/>
    <n v="2"/>
    <x v="0"/>
    <s v="Obesity"/>
    <s v="Normal"/>
    <n v="0"/>
    <n v="41250.39"/>
    <s v="tier - 1"/>
    <s v="tier - 3"/>
    <s v="R1011"/>
    <s v="6Jun1964"/>
    <n v="59"/>
  </r>
  <r>
    <s v="Id84"/>
    <s v="Thoma"/>
    <s v=" Mr"/>
    <s v="  Kevin"/>
    <n v="49.41"/>
    <n v="4.2300000000000004"/>
    <s v="Yes"/>
    <s v="Yes"/>
    <x v="1"/>
    <n v="2"/>
    <x v="0"/>
    <s v="Obesity"/>
    <s v="Normal"/>
    <n v="0"/>
    <n v="41191.57"/>
    <s v="tier - 1"/>
    <s v="tier - 2"/>
    <s v="R1011"/>
    <s v="8Aug1969"/>
    <n v="53"/>
  </r>
  <r>
    <s v="Id85"/>
    <s v="Heagy"/>
    <s v=" Mr"/>
    <s v="  Stephen II"/>
    <n v="31.824999999999999"/>
    <n v="4.0599999999999996"/>
    <s v="No"/>
    <s v="No"/>
    <x v="0"/>
    <n v="1"/>
    <x v="1"/>
    <s v="Obesity"/>
    <s v="Normal"/>
    <n v="0"/>
    <n v="41097.160000000003"/>
    <s v="tier - 1"/>
    <s v="tier - 3"/>
    <s v="R1016"/>
    <s v="6Sep1972"/>
    <n v="50"/>
  </r>
  <r>
    <s v="Id86"/>
    <s v="Regnier"/>
    <s v=" Mr"/>
    <s v="  Philip"/>
    <n v="51.28"/>
    <n v="4.68"/>
    <s v="Yes"/>
    <s v="Yes"/>
    <x v="0"/>
    <n v="2"/>
    <x v="0"/>
    <s v="Obesity"/>
    <s v="Normal"/>
    <n v="0"/>
    <n v="41055.29"/>
    <s v="tier - 1"/>
    <s v="tier - 2"/>
    <s v="R1011"/>
    <s v="12Aug1972"/>
    <n v="50"/>
  </r>
  <r>
    <s v="Id87"/>
    <s v="Parendo"/>
    <s v=" Mr"/>
    <s v="  Brett A"/>
    <n v="34.96"/>
    <n v="4.34"/>
    <s v="Yes"/>
    <s v="No"/>
    <x v="1"/>
    <n v="1"/>
    <x v="1"/>
    <s v="Obesity"/>
    <s v="Normal"/>
    <n v="1"/>
    <n v="41034.22"/>
    <s v="tier - 1"/>
    <s v="tier - 3"/>
    <s v="R1017"/>
    <s v="11Oct1979"/>
    <n v="43"/>
  </r>
  <r>
    <s v="Id88"/>
    <s v="Schell"/>
    <s v=" Ms"/>
    <s v="  Rebecca"/>
    <n v="33.11"/>
    <n v="10.51"/>
    <s v="Yes"/>
    <s v="No"/>
    <x v="0"/>
    <n v="1"/>
    <x v="1"/>
    <s v="Obesity"/>
    <s v="Diabetes"/>
    <n v="0"/>
    <n v="40974.160000000003"/>
    <s v="tier - 1"/>
    <s v="tier - 2"/>
    <s v="R1013"/>
    <s v="5Jun1974"/>
    <n v="49"/>
  </r>
  <r>
    <s v="Id89"/>
    <s v="Driscoll"/>
    <s v=" Ms"/>
    <s v="  Kelley"/>
    <n v="54.74"/>
    <n v="5.84"/>
    <s v="Yes"/>
    <s v="Yes"/>
    <x v="1"/>
    <n v="3"/>
    <x v="0"/>
    <s v="Obesity"/>
    <s v="Diabetes"/>
    <n v="3"/>
    <n v="40961.29"/>
    <s v="tier - 1"/>
    <s v="tier - 2"/>
    <s v="R1011"/>
    <s v="8Sep1983"/>
    <n v="39"/>
  </r>
  <r>
    <s v="Id90"/>
    <s v="Mitchell"/>
    <s v=" Ms"/>
    <s v="  Abigail K"/>
    <n v="32.56"/>
    <n v="5.41"/>
    <s v="No"/>
    <s v="No"/>
    <x v="1"/>
    <n v="1"/>
    <x v="1"/>
    <s v="Obesity"/>
    <s v="Normal"/>
    <n v="3"/>
    <n v="40941.29"/>
    <s v="tier - 1"/>
    <s v="tier - 2"/>
    <s v="R1013"/>
    <s v="16Sep1979"/>
    <n v="43"/>
  </r>
  <r>
    <s v="Id91"/>
    <s v="Cutler"/>
    <s v=" Ms"/>
    <s v="  Hope"/>
    <n v="39.049999999999997"/>
    <n v="6.06"/>
    <s v="Yes"/>
    <s v="No"/>
    <x v="0"/>
    <n v="1"/>
    <x v="0"/>
    <s v="Obesity"/>
    <s v="Diabetes"/>
    <n v="3"/>
    <n v="40932.43"/>
    <s v="tier - 1"/>
    <s v="tier - 2"/>
    <s v="R1013"/>
    <s v="4Aug1992"/>
    <n v="30"/>
  </r>
  <r>
    <s v="Id92"/>
    <s v="Derian"/>
    <s v=" Ms"/>
    <s v="  Elyse M"/>
    <n v="42.75"/>
    <n v="4.22"/>
    <s v="Yes"/>
    <s v="No"/>
    <x v="0"/>
    <n v="2"/>
    <x v="0"/>
    <s v="Obesity"/>
    <s v="Normal"/>
    <n v="1"/>
    <n v="40904.199999999997"/>
    <s v="tier - 1"/>
    <s v="tier - 1"/>
    <s v="R1024"/>
    <s v="2Jul1999"/>
    <n v="23"/>
  </r>
  <r>
    <s v="Id93"/>
    <s v="Farina"/>
    <s v=" Mr"/>
    <s v="  Nicholas"/>
    <n v="50.58"/>
    <n v="5.12"/>
    <s v="Yes"/>
    <s v="Yes"/>
    <x v="0"/>
    <n v="2"/>
    <x v="0"/>
    <s v="Obesity"/>
    <s v="Normal"/>
    <n v="0"/>
    <n v="40817.85"/>
    <s v="tier - 1"/>
    <s v="tier - 3"/>
    <s v="R1011"/>
    <s v="10Jun1972"/>
    <n v="50"/>
  </r>
  <r>
    <s v="Id94"/>
    <s v="Saunders"/>
    <s v=" Mr"/>
    <s v="  David"/>
    <n v="30.495000000000001"/>
    <n v="4.57"/>
    <s v="No"/>
    <s v="No"/>
    <x v="0"/>
    <n v="1"/>
    <x v="1"/>
    <s v="Obesity"/>
    <s v="Normal"/>
    <n v="3"/>
    <n v="40720.550000000003"/>
    <s v="tier - 1"/>
    <s v="tier - 3"/>
    <s v="R1012"/>
    <s v="26Dec1976"/>
    <n v="46"/>
  </r>
  <r>
    <s v="Id95"/>
    <s v="Kratz"/>
    <s v=" Ms"/>
    <s v="  Natalie"/>
    <n v="48.31"/>
    <n v="9.58"/>
    <s v="Yes"/>
    <s v="Yes"/>
    <x v="0"/>
    <n v="2"/>
    <x v="0"/>
    <s v="Obesity"/>
    <s v="Diabetes"/>
    <n v="0"/>
    <n v="40692.910000000003"/>
    <s v="tier - 1"/>
    <s v="tier - 1"/>
    <s v="R1011"/>
    <s v="25Sep1970"/>
    <n v="52"/>
  </r>
  <r>
    <s v="Id96"/>
    <s v="Boland"/>
    <s v=" Mr"/>
    <s v="  Thomas"/>
    <n v="48.99"/>
    <n v="9.7799999999999994"/>
    <s v="Yes"/>
    <s v="Yes"/>
    <x v="0"/>
    <n v="2"/>
    <x v="0"/>
    <s v="Obesity"/>
    <s v="Diabetes"/>
    <n v="1"/>
    <n v="40590.550000000003"/>
    <s v="tier - 1"/>
    <s v="tier - 3"/>
    <s v="R1012"/>
    <s v="10Jul1975"/>
    <n v="47"/>
  </r>
  <r>
    <s v="Id97"/>
    <s v="Van Hout"/>
    <s v=" Ms"/>
    <s v="  Pamela J"/>
    <n v="38.39"/>
    <n v="4.1100000000000003"/>
    <s v="Yes"/>
    <s v="No"/>
    <x v="0"/>
    <n v="1"/>
    <x v="0"/>
    <s v="Obesity"/>
    <s v="Normal"/>
    <n v="0"/>
    <n v="40419.019999999997"/>
    <s v="tier - 1"/>
    <s v="tier - 2"/>
    <s v="R1013"/>
    <s v="3Nov1985"/>
    <n v="37"/>
  </r>
  <r>
    <s v="Id98"/>
    <s v="Ramsey"/>
    <s v=" Ms"/>
    <s v="  Jessica"/>
    <n v="44.34"/>
    <n v="4.0199999999999996"/>
    <s v="Yes"/>
    <s v="No"/>
    <x v="0"/>
    <n v="2"/>
    <x v="0"/>
    <s v="Obesity"/>
    <s v="Normal"/>
    <n v="0"/>
    <n v="40373.74"/>
    <s v="tier - 1"/>
    <s v="tier - 3"/>
    <s v="R1011"/>
    <s v="12Aug1966"/>
    <n v="56"/>
  </r>
  <r>
    <s v="Id99"/>
    <s v="Gage"/>
    <s v=" Mr"/>
    <s v="  Ron N"/>
    <n v="41.51"/>
    <n v="6.92"/>
    <s v="Yes"/>
    <s v="No"/>
    <x v="0"/>
    <n v="2"/>
    <x v="0"/>
    <s v="Obesity"/>
    <s v="Diabetes"/>
    <n v="0"/>
    <n v="40309.93"/>
    <s v="tier - 1"/>
    <s v="tier - 3"/>
    <s v="R1011"/>
    <s v="4Sep1962"/>
    <n v="60"/>
  </r>
  <r>
    <s v="Id100"/>
    <s v="Gollins"/>
    <s v=" Mr"/>
    <s v="  Daniel"/>
    <n v="48.2"/>
    <n v="4.84"/>
    <s v="Yes"/>
    <s v="Yes"/>
    <x v="0"/>
    <n v="2"/>
    <x v="0"/>
    <s v="Obesity"/>
    <s v="Normal"/>
    <n v="2"/>
    <n v="40284.379999999997"/>
    <s v="tier - 1"/>
    <s v="tier - 3"/>
    <s v="R1012"/>
    <s v="27Jun1977"/>
    <n v="45"/>
  </r>
  <r>
    <s v="Id101"/>
    <s v="Benestad"/>
    <s v=" Mr"/>
    <s v="  Brian"/>
    <n v="35.75"/>
    <n v="8"/>
    <s v="Yes"/>
    <s v="No"/>
    <x v="0"/>
    <n v="1"/>
    <x v="1"/>
    <s v="Obesity"/>
    <s v="Diabetes"/>
    <n v="1"/>
    <n v="40273.65"/>
    <s v="tier - 1"/>
    <s v="tier - 3"/>
    <s v="R1013"/>
    <s v="4Oct1981"/>
    <n v="41"/>
  </r>
  <r>
    <s v="Id102"/>
    <s v="Aviv"/>
    <s v=" Ms"/>
    <s v="  Sari"/>
    <n v="53.81"/>
    <n v="8.77"/>
    <s v="Yes"/>
    <s v="Yes"/>
    <x v="0"/>
    <n v="3"/>
    <x v="0"/>
    <s v="Obesity"/>
    <s v="Diabetes"/>
    <n v="1"/>
    <n v="40208.559999999998"/>
    <s v="tier - 1"/>
    <s v="tier - 2"/>
    <s v="R1011"/>
    <s v="28Jul1981"/>
    <n v="41"/>
  </r>
  <r>
    <s v="Id103"/>
    <s v="Burns"/>
    <s v=" Mr"/>
    <s v="  Robert M"/>
    <n v="49.48"/>
    <n v="4.96"/>
    <s v="Yes"/>
    <s v="Yes"/>
    <x v="1"/>
    <n v="2"/>
    <x v="0"/>
    <s v="Obesity"/>
    <s v="Normal"/>
    <n v="2"/>
    <n v="40204.83"/>
    <s v="tier - 1"/>
    <s v="tier - 3"/>
    <s v="R1012"/>
    <s v="18Aug1979"/>
    <n v="43"/>
  </r>
  <r>
    <s v="Id104"/>
    <s v="Maldonado"/>
    <s v=" Mr"/>
    <s v="  Ricardo"/>
    <n v="34.1"/>
    <n v="4.43"/>
    <s v="Yes"/>
    <s v="No"/>
    <x v="0"/>
    <n v="1"/>
    <x v="1"/>
    <s v="Obesity"/>
    <s v="Normal"/>
    <n v="4"/>
    <n v="40182.25"/>
    <s v="tier - 1"/>
    <s v="tier - 2"/>
    <s v="R1011"/>
    <s v="21Oct1985"/>
    <n v="37"/>
  </r>
  <r>
    <s v="Id105"/>
    <s v="Yitref"/>
    <s v=" Mr"/>
    <s v="  Gedion"/>
    <n v="35.299999999999997"/>
    <n v="5.82"/>
    <s v="Yes"/>
    <s v="No"/>
    <x v="1"/>
    <n v="1"/>
    <x v="1"/>
    <s v="Obesity"/>
    <s v="Diabetes"/>
    <n v="2"/>
    <n v="40103.89"/>
    <s v="tier - 1"/>
    <s v="tier - 2"/>
    <s v="R1011"/>
    <s v="14Oct1983"/>
    <n v="39"/>
  </r>
  <r>
    <s v="Id106"/>
    <s v="Loudon-Brown"/>
    <s v=" Mr"/>
    <s v="  Mark"/>
    <n v="43.83"/>
    <n v="6.03"/>
    <s v="Yes"/>
    <s v="No"/>
    <x v="0"/>
    <n v="2"/>
    <x v="0"/>
    <s v="Obesity"/>
    <s v="Diabetes"/>
    <n v="0"/>
    <n v="40069.440000000002"/>
    <s v="tier - 1"/>
    <s v="tier - 3"/>
    <s v="R1011"/>
    <s v="12Aug1966"/>
    <n v="56"/>
  </r>
  <r>
    <s v="Id107"/>
    <s v="Sugathadasa"/>
    <s v=" Mr"/>
    <s v="  Gamini P"/>
    <n v="50.07"/>
    <n v="9.27"/>
    <s v="Yes"/>
    <s v="Yes"/>
    <x v="0"/>
    <n v="2"/>
    <x v="0"/>
    <s v="Obesity"/>
    <s v="Diabetes"/>
    <n v="2"/>
    <n v="40054.730000000003"/>
    <s v="tier - 1"/>
    <s v="tier - 3"/>
    <s v="R1011"/>
    <s v="20Dec1978"/>
    <n v="44"/>
  </r>
  <r>
    <s v="Id108"/>
    <s v="Ganley"/>
    <s v=" Ms"/>
    <s v="  Emily J"/>
    <n v="32.774999999999999"/>
    <n v="5.53"/>
    <s v="Yes"/>
    <s v="No"/>
    <x v="0"/>
    <n v="1"/>
    <x v="1"/>
    <s v="Obesity"/>
    <s v="Normal"/>
    <n v="2"/>
    <n v="40003.33"/>
    <s v="tier - 1"/>
    <s v="tier - 1"/>
    <s v="R1012"/>
    <s v="25Dec1982"/>
    <n v="40"/>
  </r>
  <r>
    <s v="Id109"/>
    <s v="Potter"/>
    <s v=" Ms"/>
    <s v="  Amanda"/>
    <n v="34.104999999999997"/>
    <n v="5.07"/>
    <s v="Yes"/>
    <s v="No"/>
    <x v="0"/>
    <n v="1"/>
    <x v="1"/>
    <s v="Obesity"/>
    <s v="Normal"/>
    <n v="3"/>
    <n v="39983.43"/>
    <s v="tier - 2"/>
    <s v="tier - 3"/>
    <s v="R1012"/>
    <s v="8Aug1987"/>
    <n v="35"/>
  </r>
  <r>
    <s v="Id110"/>
    <s v="Rasmussen"/>
    <s v=" Mr"/>
    <s v="  Nicholas"/>
    <n v="48.93"/>
    <n v="11.17"/>
    <s v="Yes"/>
    <s v="Yes"/>
    <x v="0"/>
    <n v="2"/>
    <x v="0"/>
    <s v="Obesity"/>
    <s v="Diabetes"/>
    <n v="1"/>
    <n v="39963.120000000003"/>
    <s v="tier - 2"/>
    <s v="tier - 2"/>
    <s v="R1011"/>
    <s v="2Dec1975"/>
    <n v="47"/>
  </r>
  <r>
    <s v="Id111"/>
    <s v="Robinson"/>
    <s v=" Mr"/>
    <s v="  Knox"/>
    <n v="37.07"/>
    <n v="6.14"/>
    <s v="Yes"/>
    <s v="No"/>
    <x v="0"/>
    <n v="1"/>
    <x v="1"/>
    <s v="Obesity"/>
    <s v="Diabetes"/>
    <n v="1"/>
    <n v="39871.699999999997"/>
    <s v="tier - 1"/>
    <s v="tier - 2"/>
    <s v="R1013"/>
    <s v="22Aug1985"/>
    <n v="37"/>
  </r>
  <r>
    <s v="Id112"/>
    <s v="Antonopoulos"/>
    <s v=" Ms"/>
    <s v="  Yianna"/>
    <n v="51.51"/>
    <n v="6.26"/>
    <s v="Yes"/>
    <s v="Yes"/>
    <x v="1"/>
    <n v="2"/>
    <x v="0"/>
    <s v="Obesity"/>
    <s v="Diabetes"/>
    <n v="3"/>
    <n v="39865.699999999997"/>
    <s v="tier - 2"/>
    <s v="tier - 2"/>
    <s v="R1011"/>
    <s v="1Jun1983"/>
    <n v="40"/>
  </r>
  <r>
    <s v="Id113"/>
    <s v="Groner"/>
    <s v=" Ms"/>
    <s v="  Roberta"/>
    <n v="34.799999999999997"/>
    <n v="4.72"/>
    <s v="Yes"/>
    <s v="No"/>
    <x v="0"/>
    <n v="1"/>
    <x v="1"/>
    <s v="Obesity"/>
    <s v="Normal"/>
    <n v="2"/>
    <n v="39836.519999999997"/>
    <s v="tier - 2"/>
    <s v="tier - 1"/>
    <s v="R1011"/>
    <s v="17Jul1985"/>
    <n v="37"/>
  </r>
  <r>
    <s v="Id114"/>
    <s v="Zywicki"/>
    <s v=" Mr"/>
    <s v="  Benjamin P"/>
    <n v="36.67"/>
    <n v="5.18"/>
    <s v="Yes"/>
    <s v="No"/>
    <x v="0"/>
    <n v="1"/>
    <x v="1"/>
    <s v="Obesity"/>
    <s v="Normal"/>
    <n v="1"/>
    <n v="39774.28"/>
    <s v="tier - 1"/>
    <s v="tier - 1"/>
    <s v="R1014"/>
    <s v="24Jul1987"/>
    <n v="35"/>
  </r>
  <r>
    <s v="Id115"/>
    <s v="Cardinal"/>
    <s v=" Mr"/>
    <s v="  Craig"/>
    <n v="30.9"/>
    <n v="9.4"/>
    <s v="No"/>
    <s v="No"/>
    <x v="0"/>
    <n v="1"/>
    <x v="1"/>
    <s v="Obesity"/>
    <s v="Diabetes"/>
    <n v="0"/>
    <n v="39727.61"/>
    <s v="tier - 1"/>
    <s v="tier - 2"/>
    <s v="R1011"/>
    <s v="17Dec1973"/>
    <n v="49"/>
  </r>
  <r>
    <s v="Id116"/>
    <s v="Alleman"/>
    <s v=" Ms"/>
    <s v="  Ann"/>
    <n v="30.495000000000001"/>
    <n v="6.29"/>
    <s v="No"/>
    <s v="No"/>
    <x v="0"/>
    <n v="1"/>
    <x v="1"/>
    <s v="Obesity"/>
    <s v="Diabetes"/>
    <n v="1"/>
    <n v="39725.519999999997"/>
    <s v="tier - 2"/>
    <s v="tier - 1"/>
    <s v="R1012"/>
    <s v="12Aug1977"/>
    <n v="45"/>
  </r>
  <r>
    <s v="Id117"/>
    <s v="Stroffolino"/>
    <s v=" Mr"/>
    <s v="  Jamie P"/>
    <n v="44.88"/>
    <n v="6.04"/>
    <s v="Yes"/>
    <s v="No"/>
    <x v="1"/>
    <n v="2"/>
    <x v="0"/>
    <s v="Obesity"/>
    <s v="Diabetes"/>
    <n v="0"/>
    <n v="39722.75"/>
    <s v="tier - 1"/>
    <s v="tier - 1"/>
    <s v="R1013"/>
    <s v="16Jul2003"/>
    <n v="19"/>
  </r>
  <r>
    <s v="Id118"/>
    <s v="Clubb"/>
    <s v=" Mr"/>
    <s v="  John"/>
    <n v="44.32"/>
    <n v="10.55"/>
    <s v="Yes"/>
    <s v="No"/>
    <x v="0"/>
    <n v="2"/>
    <x v="0"/>
    <s v="Obesity"/>
    <s v="Diabetes"/>
    <n v="0"/>
    <n v="39721.93"/>
    <s v="tier - 2"/>
    <s v="tier - 2"/>
    <s v="R1011"/>
    <s v="29Sep1968"/>
    <n v="54"/>
  </r>
  <r>
    <s v="Id119"/>
    <s v="McGoogan"/>
    <s v=" Mr"/>
    <s v="  Charlie"/>
    <n v="46.39"/>
    <n v="5.09"/>
    <s v="Yes"/>
    <s v="No"/>
    <x v="0"/>
    <n v="2"/>
    <x v="0"/>
    <s v="Obesity"/>
    <s v="Normal"/>
    <n v="2"/>
    <n v="39670.44"/>
    <s v="tier - 2"/>
    <s v="tier - 1"/>
    <s v="R1012"/>
    <s v="17Dec1977"/>
    <n v="45"/>
  </r>
  <r>
    <s v="Id120"/>
    <s v="Keflezighi"/>
    <s v=" Mr"/>
    <s v="  Meb"/>
    <n v="42.13"/>
    <n v="5.2"/>
    <s v="Yes"/>
    <s v="No"/>
    <x v="0"/>
    <n v="2"/>
    <x v="0"/>
    <s v="Obesity"/>
    <s v="Normal"/>
    <n v="0"/>
    <n v="39611.760000000002"/>
    <s v="tier - 1"/>
    <s v="tier - 3"/>
    <s v="R1013"/>
    <s v="7Aug1995"/>
    <n v="27"/>
  </r>
  <r>
    <s v="Id121"/>
    <s v="Syed"/>
    <s v=" Mr"/>
    <s v="  Aaqib L"/>
    <n v="30.78"/>
    <n v="8.4499999999999993"/>
    <s v="No"/>
    <s v="No"/>
    <x v="0"/>
    <n v="1"/>
    <x v="1"/>
    <s v="Obesity"/>
    <s v="Diabetes"/>
    <n v="3"/>
    <n v="39597.410000000003"/>
    <s v="tier - 1"/>
    <s v="tier - 2"/>
    <s v="R1017"/>
    <s v="5Jul1981"/>
    <n v="41"/>
  </r>
  <r>
    <s v="Id122"/>
    <s v="Segal"/>
    <s v=" Mr"/>
    <s v="  Craig A"/>
    <n v="31.35"/>
    <n v="9.5399999999999991"/>
    <s v="No"/>
    <s v="No"/>
    <x v="0"/>
    <n v="1"/>
    <x v="1"/>
    <s v="Obesity"/>
    <s v="Diabetes"/>
    <n v="1"/>
    <n v="39556.49"/>
    <s v="tier - 1"/>
    <s v="tier - 2"/>
    <s v="R1015"/>
    <s v="12Jul1978"/>
    <n v="44"/>
  </r>
  <r>
    <s v="Id123"/>
    <s v="Defranco"/>
    <s v=" Ms"/>
    <s v="  Meredith"/>
    <n v="41.46"/>
    <n v="4.99"/>
    <s v="Yes"/>
    <s v="No"/>
    <x v="0"/>
    <n v="2"/>
    <x v="0"/>
    <s v="Obesity"/>
    <s v="Normal"/>
    <n v="0"/>
    <n v="39396.86"/>
    <s v="tier - 2"/>
    <s v="tier - 2"/>
    <s v="R1011"/>
    <s v="24Jun1966"/>
    <n v="56"/>
  </r>
  <r>
    <s v="Id124"/>
    <s v="Kells"/>
    <s v=" Mr"/>
    <s v="  Doug"/>
    <n v="48"/>
    <n v="10.54"/>
    <s v="Yes"/>
    <s v="Yes"/>
    <x v="0"/>
    <n v="2"/>
    <x v="0"/>
    <s v="Obesity"/>
    <s v="Diabetes"/>
    <n v="2"/>
    <n v="39352.6"/>
    <s v="tier - 2"/>
    <s v="tier - 3"/>
    <s v="R1011"/>
    <s v="5Aug1978"/>
    <n v="44"/>
  </r>
  <r>
    <s v="Id125"/>
    <s v="Lawton"/>
    <s v=" Ms"/>
    <s v="  Elizabeth J"/>
    <n v="49.13"/>
    <n v="4.54"/>
    <s v="Yes"/>
    <s v="Yes"/>
    <x v="0"/>
    <n v="2"/>
    <x v="0"/>
    <s v="Obesity"/>
    <s v="Normal"/>
    <n v="3"/>
    <n v="39315.279999999999"/>
    <s v="tier - 2"/>
    <s v="tier - 3"/>
    <s v="R1011"/>
    <s v="16Aug1982"/>
    <n v="40"/>
  </r>
  <r>
    <s v="Id126"/>
    <s v="Bejar"/>
    <s v=" Mr"/>
    <s v="  Matthew P"/>
    <n v="37.799999999999997"/>
    <n v="6.29"/>
    <s v="Yes"/>
    <s v="No"/>
    <x v="0"/>
    <n v="1"/>
    <x v="0"/>
    <s v="Obesity"/>
    <s v="Diabetes"/>
    <n v="2"/>
    <n v="39241.440000000002"/>
    <s v="tier - 1"/>
    <s v="tier - 3"/>
    <s v="R1011"/>
    <s v="30Nov1992"/>
    <n v="30"/>
  </r>
  <r>
    <s v="Id127"/>
    <s v="Navarro Castro"/>
    <s v=" Mr"/>
    <s v="  Guillermo Sr"/>
    <n v="38.299999999999997"/>
    <n v="9.51"/>
    <s v="Yes"/>
    <s v="No"/>
    <x v="0"/>
    <n v="1"/>
    <x v="0"/>
    <s v="Obesity"/>
    <s v="Diabetes"/>
    <n v="0"/>
    <n v="39221.120000000003"/>
    <s v="tier - 2"/>
    <s v="tier - 1"/>
    <s v="R1011"/>
    <s v="7Jul1962"/>
    <n v="60"/>
  </r>
  <r>
    <s v="Id128"/>
    <s v="Tice"/>
    <s v=" Mr"/>
    <s v="  Ryan C"/>
    <n v="32.774999999999999"/>
    <n v="4.72"/>
    <s v="Yes"/>
    <s v="No"/>
    <x v="0"/>
    <n v="1"/>
    <x v="1"/>
    <s v="Obesity"/>
    <s v="Normal"/>
    <n v="1"/>
    <n v="39125.33"/>
    <s v="tier - 1"/>
    <s v="tier - 1"/>
    <s v="R1016"/>
    <s v="4Aug1982"/>
    <n v="40"/>
  </r>
  <r>
    <s v="Id129"/>
    <s v="Wolf"/>
    <s v=" Mr"/>
    <s v="  Dane"/>
    <n v="34.200000000000003"/>
    <n v="5.91"/>
    <s v="Yes"/>
    <s v="No"/>
    <x v="0"/>
    <n v="1"/>
    <x v="1"/>
    <s v="Obesity"/>
    <s v="Diabetes"/>
    <n v="1"/>
    <n v="39047.29"/>
    <s v="tier - 1"/>
    <s v="tier - 3"/>
    <s v="R1017"/>
    <s v="20Sep1985"/>
    <n v="37"/>
  </r>
  <r>
    <s v="Id130"/>
    <s v="Oppedal"/>
    <s v=" Mr"/>
    <s v="  Jonas"/>
    <n v="30.2"/>
    <n v="9.58"/>
    <s v="No"/>
    <s v="No"/>
    <x v="0"/>
    <n v="1"/>
    <x v="1"/>
    <s v="Obesity"/>
    <s v="Diabetes"/>
    <n v="2"/>
    <n v="38998.550000000003"/>
    <s v="tier - 1"/>
    <s v="tier - 1"/>
    <s v="R1011"/>
    <s v="12Oct1978"/>
    <n v="44"/>
  </r>
  <r>
    <s v="Id131"/>
    <s v="Wright"/>
    <s v=" Mr"/>
    <s v="  George E"/>
    <n v="48.32"/>
    <n v="5.77"/>
    <s v="Yes"/>
    <s v="Yes"/>
    <x v="0"/>
    <n v="2"/>
    <x v="0"/>
    <s v="Obesity"/>
    <s v="Diabetes"/>
    <n v="2"/>
    <n v="38947.43"/>
    <s v="tier - 2"/>
    <s v="tier - 3"/>
    <s v="R1011"/>
    <s v="24Sep1980"/>
    <n v="42"/>
  </r>
  <r>
    <s v="Id132"/>
    <s v="Ellis"/>
    <s v=" Ms"/>
    <s v="  Sara S"/>
    <n v="44.86"/>
    <n v="4.38"/>
    <s v="Yes"/>
    <s v="No"/>
    <x v="0"/>
    <n v="2"/>
    <x v="0"/>
    <s v="Obesity"/>
    <s v="Normal"/>
    <n v="2"/>
    <n v="38932.559999999998"/>
    <s v="tier - 2"/>
    <s v="tier - 3"/>
    <s v="R1011"/>
    <s v="15Dec1976"/>
    <n v="46"/>
  </r>
  <r>
    <s v="Id133"/>
    <s v="Taormina"/>
    <s v=" Mr"/>
    <s v="  Nick"/>
    <n v="52.15"/>
    <n v="5.65"/>
    <s v="Yes"/>
    <s v="Yes"/>
    <x v="0"/>
    <n v="2"/>
    <x v="0"/>
    <s v="Obesity"/>
    <s v="Normal"/>
    <n v="3"/>
    <n v="38924.04"/>
    <s v="tier - 2"/>
    <s v="tier - 2"/>
    <s v="R1011"/>
    <s v="16Jun1987"/>
    <n v="35"/>
  </r>
  <r>
    <s v="Id134"/>
    <s v="Lynch"/>
    <s v=" Mr"/>
    <s v="  Timothy"/>
    <n v="41.12"/>
    <n v="7.54"/>
    <s v="Yes"/>
    <s v="No"/>
    <x v="0"/>
    <n v="1"/>
    <x v="0"/>
    <s v="Obesity"/>
    <s v="Diabetes"/>
    <n v="0"/>
    <n v="38893.360000000001"/>
    <s v="tier - 1"/>
    <s v="tier - 2"/>
    <s v="R1011"/>
    <s v="30Jul1967"/>
    <n v="55"/>
  </r>
  <r>
    <s v="Id135"/>
    <s v="Tavella"/>
    <s v=" Ms"/>
    <s v="  Becky L"/>
    <n v="38.39"/>
    <n v="5.1100000000000003"/>
    <s v="Yes"/>
    <s v="No"/>
    <x v="0"/>
    <n v="1"/>
    <x v="0"/>
    <s v="Obesity"/>
    <s v="Normal"/>
    <n v="0"/>
    <n v="38869.25"/>
    <s v="tier - 2"/>
    <s v="tier - 2"/>
    <s v="R1011"/>
    <s v="6Jun1964"/>
    <n v="59"/>
  </r>
  <r>
    <s v="Id136"/>
    <s v="Neufeld"/>
    <s v=" Ms"/>
    <s v="  Steph K"/>
    <n v="46.85"/>
    <n v="4.25"/>
    <s v="Yes"/>
    <s v="Yes"/>
    <x v="1"/>
    <n v="2"/>
    <x v="0"/>
    <s v="Obesity"/>
    <s v="Normal"/>
    <n v="2"/>
    <n v="38836.980000000003"/>
    <s v="tier - 2"/>
    <s v="tier - 1"/>
    <s v="R1011"/>
    <s v="3Dec1979"/>
    <n v="43"/>
  </r>
  <r>
    <s v="Id137"/>
    <s v="Walhovd"/>
    <s v=" Ms"/>
    <s v="  Kristine B"/>
    <n v="42.24"/>
    <n v="5.55"/>
    <s v="Yes"/>
    <s v="No"/>
    <x v="0"/>
    <n v="2"/>
    <x v="0"/>
    <s v="Obesity"/>
    <s v="Normal"/>
    <n v="0"/>
    <n v="38792.69"/>
    <s v="tier - 2"/>
    <s v="tier - 2"/>
    <s v="R1013"/>
    <s v="5Dec2004"/>
    <n v="18"/>
  </r>
  <r>
    <s v="Id138"/>
    <s v="Washburn"/>
    <s v=" Mr"/>
    <s v="  Taylor B"/>
    <n v="34.39"/>
    <n v="5.78"/>
    <s v="Yes"/>
    <s v="No"/>
    <x v="0"/>
    <n v="1"/>
    <x v="1"/>
    <s v="Obesity"/>
    <s v="Diabetes"/>
    <n v="3"/>
    <n v="38746.36"/>
    <s v="tier - 1"/>
    <s v="tier - 2"/>
    <s v="R1012"/>
    <s v="8Nov1991"/>
    <n v="31"/>
  </r>
  <r>
    <s v="Id139"/>
    <s v="Mroz"/>
    <s v=" Mr"/>
    <s v="  William"/>
    <n v="42.89"/>
    <n v="5.28"/>
    <s v="Yes"/>
    <s v="No"/>
    <x v="0"/>
    <n v="2"/>
    <x v="0"/>
    <s v="Obesity"/>
    <s v="Normal"/>
    <n v="2"/>
    <n v="38740.120000000003"/>
    <s v="tier - 2"/>
    <s v="tier - 2"/>
    <s v="R1012"/>
    <s v="15Jun1976"/>
    <n v="46"/>
  </r>
  <r>
    <s v="Id140"/>
    <s v="Canaday"/>
    <s v=" Mr"/>
    <s v="  Sage"/>
    <n v="36.299999999999997"/>
    <n v="5.39"/>
    <s v="Yes"/>
    <s v="No"/>
    <x v="0"/>
    <n v="1"/>
    <x v="1"/>
    <s v="Obesity"/>
    <s v="Normal"/>
    <n v="2"/>
    <n v="38711"/>
    <s v="tier - 2"/>
    <s v="tier - 2"/>
    <s v="R1011"/>
    <s v="2Nov1991"/>
    <n v="31"/>
  </r>
  <r>
    <s v="Id141"/>
    <s v="Atkins"/>
    <s v=" Mr"/>
    <s v="  Cole"/>
    <n v="35.200000000000003"/>
    <n v="8.01"/>
    <s v="Yes"/>
    <s v="No"/>
    <x v="0"/>
    <n v="1"/>
    <x v="1"/>
    <s v="Obesity"/>
    <s v="Diabetes"/>
    <n v="1"/>
    <n v="38709.18"/>
    <s v="tier - 1"/>
    <s v="tier - 3"/>
    <s v="R1013"/>
    <s v="20Jul1986"/>
    <n v="36"/>
  </r>
  <r>
    <s v="Id142"/>
    <s v="Kropelnicki"/>
    <s v=" Mr"/>
    <s v="  Jesse"/>
    <n v="53.62"/>
    <n v="5.21"/>
    <s v="Yes"/>
    <s v="Yes"/>
    <x v="0"/>
    <n v="3"/>
    <x v="0"/>
    <s v="Obesity"/>
    <s v="Normal"/>
    <n v="3"/>
    <n v="38652.089999999997"/>
    <s v="tier - 2"/>
    <s v="tier - 2"/>
    <s v="R1011"/>
    <s v="13Jul1990"/>
    <n v="32"/>
  </r>
  <r>
    <s v="Id143"/>
    <s v="Braund"/>
    <s v=" Ms"/>
    <s v="  Tammi J"/>
    <n v="36.67"/>
    <n v="6.27"/>
    <s v="Yes"/>
    <s v="No"/>
    <x v="0"/>
    <n v="1"/>
    <x v="1"/>
    <s v="Obesity"/>
    <s v="Diabetes"/>
    <n v="2"/>
    <n v="38511.629999999997"/>
    <s v="tier - 2"/>
    <s v="tier - 2"/>
    <s v="R1024"/>
    <s v="12Nov1999"/>
    <n v="23"/>
  </r>
  <r>
    <s v="Id144"/>
    <s v="Anderson"/>
    <s v=" Mr"/>
    <s v="  Matthew S"/>
    <n v="33.4"/>
    <n v="10.73"/>
    <s v="Yes"/>
    <s v="No"/>
    <x v="0"/>
    <n v="1"/>
    <x v="1"/>
    <s v="Obesity"/>
    <s v="Diabetes"/>
    <n v="2"/>
    <n v="38415.47"/>
    <s v="tier - 1"/>
    <s v="tier - 2"/>
    <s v="R1011"/>
    <s v="21Jun1986"/>
    <n v="36"/>
  </r>
  <r>
    <s v="Id145"/>
    <s v="Bilbrey"/>
    <s v=" Mr"/>
    <s v="  Eric"/>
    <n v="42.71"/>
    <n v="10.52"/>
    <s v="Yes"/>
    <s v="No"/>
    <x v="0"/>
    <n v="2"/>
    <x v="0"/>
    <s v="Obesity"/>
    <s v="Diabetes"/>
    <n v="0"/>
    <n v="38405.26"/>
    <s v="tier - 2"/>
    <s v="tier - 1"/>
    <s v="R1011"/>
    <s v="23Dec1971"/>
    <n v="51"/>
  </r>
  <r>
    <s v="Id146"/>
    <s v="Curtis"/>
    <s v=" Ms"/>
    <s v="  Valeria R"/>
    <n v="41.52"/>
    <n v="11.82"/>
    <s v="Yes"/>
    <s v="No"/>
    <x v="0"/>
    <n v="2"/>
    <x v="0"/>
    <s v="Obesity"/>
    <s v="Diabetes"/>
    <n v="0"/>
    <n v="38389.79"/>
    <s v="tier - 2"/>
    <s v="tier - 3"/>
    <s v="R1011"/>
    <s v="22Aug1970"/>
    <n v="52"/>
  </r>
  <r>
    <s v="Id147"/>
    <s v="Meyer"/>
    <s v=" Mr"/>
    <s v="  Michael P"/>
    <n v="39.4"/>
    <n v="6.76"/>
    <s v="Yes"/>
    <s v="No"/>
    <x v="0"/>
    <n v="1"/>
    <x v="0"/>
    <s v="Obesity"/>
    <s v="Diabetes"/>
    <n v="2"/>
    <n v="38344.57"/>
    <s v="tier - 1"/>
    <s v="tier - 3"/>
    <s v="R1011"/>
    <s v="17Sep2002"/>
    <n v="20"/>
  </r>
  <r>
    <s v="Id148"/>
    <s v="Bardeesy"/>
    <s v=" Mr"/>
    <s v="  Rami"/>
    <n v="46.45"/>
    <n v="5.62"/>
    <s v="Yes"/>
    <s v="Yes"/>
    <x v="0"/>
    <n v="2"/>
    <x v="0"/>
    <s v="Obesity"/>
    <s v="Normal"/>
    <n v="2"/>
    <n v="38313.129999999997"/>
    <s v="tier - 1"/>
    <s v="tier - 3"/>
    <s v="R1011"/>
    <s v="12Jun1980"/>
    <n v="42"/>
  </r>
  <r>
    <s v="Id149"/>
    <s v="Shanahan"/>
    <s v=" Mr"/>
    <s v="  Denis"/>
    <n v="35.75"/>
    <n v="4.1900000000000004"/>
    <s v="Yes"/>
    <s v="No"/>
    <x v="0"/>
    <n v="1"/>
    <x v="1"/>
    <s v="Obesity"/>
    <s v="Normal"/>
    <n v="1"/>
    <n v="38282.75"/>
    <s v="tier - 1"/>
    <s v="tier - 2"/>
    <s v="R1013"/>
    <s v="30Oct1989"/>
    <n v="33"/>
  </r>
  <r>
    <s v="Id150"/>
    <s v="Sutter"/>
    <s v=" Mr"/>
    <s v="  Brian E"/>
    <n v="26.07"/>
    <n v="5.32"/>
    <s v="No"/>
    <s v="No"/>
    <x v="0"/>
    <n v="0"/>
    <x v="1"/>
    <s v="Obesity"/>
    <s v="Normal"/>
    <n v="1"/>
    <n v="38245.589999999997"/>
    <s v="tier - 1"/>
    <s v="tier - 2"/>
    <s v="R1013"/>
    <s v="16Aug1980"/>
    <n v="42"/>
  </r>
  <r>
    <s v="Id151"/>
    <s v="Yesian"/>
    <s v=" Ms"/>
    <s v="  Bonnie"/>
    <n v="36.54"/>
    <n v="4.46"/>
    <s v="Yes"/>
    <s v="No"/>
    <x v="0"/>
    <n v="1"/>
    <x v="1"/>
    <s v="Obesity"/>
    <s v="Normal"/>
    <n v="0"/>
    <n v="38241.74"/>
    <s v="tier - 2"/>
    <s v="tier - 3"/>
    <s v="R1011"/>
    <s v="16Jun1964"/>
    <n v="58"/>
  </r>
  <r>
    <s v="Id152"/>
    <s v="Meers"/>
    <s v=" Mr"/>
    <s v="  Michael P"/>
    <n v="51.64"/>
    <n v="5.65"/>
    <s v="Yes"/>
    <s v="Yes"/>
    <x v="0"/>
    <n v="2"/>
    <x v="0"/>
    <s v="Obesity"/>
    <s v="Normal"/>
    <n v="3"/>
    <n v="38237.339999999997"/>
    <s v="tier - 2"/>
    <s v="tier - 3"/>
    <s v="R1011"/>
    <s v="8Sep1989"/>
    <n v="33"/>
  </r>
  <r>
    <s v="Id153"/>
    <s v="Conlon"/>
    <s v=" Mr"/>
    <s v="  Paul"/>
    <n v="42.83"/>
    <n v="6.04"/>
    <s v="Yes"/>
    <s v="No"/>
    <x v="0"/>
    <n v="2"/>
    <x v="0"/>
    <s v="Obesity"/>
    <s v="Diabetes"/>
    <n v="0"/>
    <n v="38189.1"/>
    <s v="tier - 2"/>
    <s v="tier - 2"/>
    <s v="R1011"/>
    <s v="19Nov1972"/>
    <n v="50"/>
  </r>
  <r>
    <s v="Id154"/>
    <s v="Arnstein"/>
    <s v=" Mr"/>
    <s v="  Michael"/>
    <n v="40.15"/>
    <n v="5.76"/>
    <s v="Yes"/>
    <s v="No"/>
    <x v="0"/>
    <n v="1"/>
    <x v="0"/>
    <s v="Obesity"/>
    <s v="Diabetes"/>
    <n v="0"/>
    <n v="38126.25"/>
    <s v="tier - 1"/>
    <s v="tier - 3"/>
    <s v="R1013"/>
    <s v="29Jul1998"/>
    <n v="24"/>
  </r>
  <r>
    <s v="Id155"/>
    <s v="Jurek"/>
    <s v=" Mr"/>
    <s v="  Samuel"/>
    <n v="27.8"/>
    <n v="4.3600000000000003"/>
    <s v="No"/>
    <s v="No"/>
    <x v="1"/>
    <n v="0"/>
    <x v="1"/>
    <s v="Obesity"/>
    <s v="Normal"/>
    <n v="0"/>
    <n v="37829.72"/>
    <s v="tier - 1"/>
    <s v="tier - 2"/>
    <s v="R1011"/>
    <s v="9Sep1979"/>
    <n v="43"/>
  </r>
  <r>
    <s v="Id156"/>
    <s v="Thill"/>
    <s v=" Mr"/>
    <s v="  Matthew"/>
    <n v="45.81"/>
    <n v="4.76"/>
    <s v="Yes"/>
    <s v="No"/>
    <x v="1"/>
    <n v="2"/>
    <x v="0"/>
    <s v="Obesity"/>
    <s v="Normal"/>
    <n v="3"/>
    <n v="37800.980000000003"/>
    <s v="tier - 2"/>
    <s v="tier - 2"/>
    <s v="R1011"/>
    <s v="26Jul1983"/>
    <n v="39"/>
  </r>
  <r>
    <s v="Id157"/>
    <s v="Glaz"/>
    <s v=" Mr"/>
    <s v="  Daniel"/>
    <n v="34.43"/>
    <n v="10.82"/>
    <s v="Yes"/>
    <s v="No"/>
    <x v="0"/>
    <n v="1"/>
    <x v="1"/>
    <s v="Obesity"/>
    <s v="Diabetes"/>
    <n v="0"/>
    <n v="37742.58"/>
    <s v="tier - 1"/>
    <s v="tier - 1"/>
    <s v="R1013"/>
    <s v="15Aug1986"/>
    <n v="36"/>
  </r>
  <r>
    <s v="Id158"/>
    <s v="Sampson"/>
    <s v=" Ms"/>
    <s v="  Syndy"/>
    <n v="41.33"/>
    <n v="4.01"/>
    <s v="Yes"/>
    <s v="No"/>
    <x v="0"/>
    <n v="2"/>
    <x v="0"/>
    <s v="Obesity"/>
    <s v="Normal"/>
    <n v="2"/>
    <n v="37735.199999999997"/>
    <s v="tier - 2"/>
    <s v="tier - 2"/>
    <s v="R1011"/>
    <s v="18Sep1976"/>
    <n v="46"/>
  </r>
  <r>
    <s v="Id159"/>
    <s v="Duliba"/>
    <s v=" Ms"/>
    <s v="  Aleksandra"/>
    <n v="31.92"/>
    <n v="5.12"/>
    <s v="No"/>
    <s v="No"/>
    <x v="0"/>
    <n v="1"/>
    <x v="1"/>
    <s v="Obesity"/>
    <s v="Normal"/>
    <n v="1"/>
    <n v="37701.879999999997"/>
    <s v="tier - 2"/>
    <s v="tier - 3"/>
    <s v="R1023"/>
    <s v="10Oct1988"/>
    <n v="34"/>
  </r>
  <r>
    <s v="Id160"/>
    <s v="Tanguay"/>
    <s v=" Mr"/>
    <s v="  Steeve T Sr"/>
    <n v="39.799999999999997"/>
    <n v="10.54"/>
    <s v="Yes"/>
    <s v="No"/>
    <x v="0"/>
    <n v="1"/>
    <x v="0"/>
    <s v="Obesity"/>
    <s v="Diabetes"/>
    <n v="0"/>
    <n v="37675.06"/>
    <s v="tier - 2"/>
    <s v="tier - 3"/>
    <s v="R1011"/>
    <s v="28Oct1970"/>
    <n v="52"/>
  </r>
  <r>
    <s v="Id161"/>
    <s v="McClelland"/>
    <s v=" Mr"/>
    <s v="  Richard"/>
    <n v="42.82"/>
    <n v="4.21"/>
    <s v="Yes"/>
    <s v="No"/>
    <x v="0"/>
    <n v="2"/>
    <x v="0"/>
    <s v="Obesity"/>
    <s v="Normal"/>
    <n v="3"/>
    <n v="37650.74"/>
    <s v="tier - 2"/>
    <s v="tier - 2"/>
    <s v="R1012"/>
    <s v="20Jun1982"/>
    <n v="40"/>
  </r>
  <r>
    <s v="Id162"/>
    <s v="Gorman"/>
    <s v=" Mr"/>
    <s v="  Aaron T"/>
    <n v="33.630000000000003"/>
    <n v="5.42"/>
    <s v="Yes"/>
    <s v="No"/>
    <x v="0"/>
    <n v="1"/>
    <x v="1"/>
    <s v="Obesity"/>
    <s v="Normal"/>
    <n v="1"/>
    <n v="37607.53"/>
    <s v="tier - 1"/>
    <s v="tier - 2"/>
    <s v="R1019"/>
    <s v="16Nov1990"/>
    <n v="32"/>
  </r>
  <r>
    <s v="Id163"/>
    <s v="Nishimura"/>
    <s v=" Mr"/>
    <s v="  Akira"/>
    <n v="37.07"/>
    <n v="4.28"/>
    <s v="Yes"/>
    <s v="No"/>
    <x v="0"/>
    <n v="1"/>
    <x v="1"/>
    <s v="Obesity"/>
    <s v="Normal"/>
    <n v="2"/>
    <n v="37484.449999999997"/>
    <s v="tier - 1"/>
    <s v="tier - 1"/>
    <s v="R1013"/>
    <s v="12Oct2000"/>
    <n v="22"/>
  </r>
  <r>
    <s v="Id164"/>
    <s v="Brimble"/>
    <s v=" Mr"/>
    <s v="  Ben"/>
    <n v="35.625"/>
    <n v="8.9"/>
    <s v="Yes"/>
    <s v="No"/>
    <x v="0"/>
    <n v="1"/>
    <x v="1"/>
    <s v="Obesity"/>
    <s v="Diabetes"/>
    <n v="3"/>
    <n v="37465.339999999997"/>
    <s v="tier - 1"/>
    <s v="tier - 2"/>
    <s v="R1012"/>
    <s v="27Sep2002"/>
    <n v="20"/>
  </r>
  <r>
    <s v="Id165"/>
    <s v="Trenk"/>
    <s v=" Ms"/>
    <s v="  Jana"/>
    <n v="42.69"/>
    <n v="4.8899999999999997"/>
    <s v="Yes"/>
    <s v="No"/>
    <x v="1"/>
    <n v="2"/>
    <x v="0"/>
    <s v="Obesity"/>
    <s v="Normal"/>
    <n v="2"/>
    <n v="37425.94"/>
    <s v="tier - 2"/>
    <s v="tier - 1"/>
    <s v="R1011"/>
    <s v="3Aug1979"/>
    <n v="43"/>
  </r>
  <r>
    <s v="Id166"/>
    <s v="Wittmann"/>
    <s v=" Mr"/>
    <s v="  Jay T"/>
    <n v="37.869999999999997"/>
    <n v="4.29"/>
    <s v="Yes"/>
    <s v="No"/>
    <x v="1"/>
    <n v="1"/>
    <x v="0"/>
    <s v="Obesity"/>
    <s v="Normal"/>
    <n v="0"/>
    <n v="37277.269999999997"/>
    <s v="tier - 1"/>
    <s v="tier - 3"/>
    <s v="R1011"/>
    <s v="30Oct1969"/>
    <n v="53"/>
  </r>
  <r>
    <s v="Id167"/>
    <s v="Tremblay"/>
    <s v=" Ms"/>
    <s v="  Marie-Helene"/>
    <n v="40.61"/>
    <n v="8"/>
    <s v="Yes"/>
    <s v="No"/>
    <x v="0"/>
    <n v="1"/>
    <x v="0"/>
    <s v="Obesity"/>
    <s v="Diabetes"/>
    <n v="1"/>
    <n v="37272.339999999997"/>
    <s v="tier - 2"/>
    <s v="tier - 3"/>
    <s v="R1011"/>
    <s v="9Nov1975"/>
    <n v="47"/>
  </r>
  <r>
    <s v="Id168"/>
    <s v="Scofield"/>
    <s v=" Ms"/>
    <s v="  Bret R"/>
    <n v="30.78"/>
    <n v="4.67"/>
    <s v="No"/>
    <s v="No"/>
    <x v="0"/>
    <n v="1"/>
    <x v="1"/>
    <s v="Obesity"/>
    <s v="Normal"/>
    <n v="0"/>
    <n v="37270.15"/>
    <s v="tier - 2"/>
    <s v="tier - 1"/>
    <s v="R1024"/>
    <s v="17Nov1985"/>
    <n v="37"/>
  </r>
  <r>
    <s v="Id169"/>
    <s v="Yost"/>
    <s v=" Mr"/>
    <s v="  Gardner L"/>
    <n v="49.49"/>
    <n v="4.5"/>
    <s v="Yes"/>
    <s v="Yes"/>
    <x v="0"/>
    <n v="2"/>
    <x v="0"/>
    <s v="Obesity"/>
    <s v="Normal"/>
    <n v="3"/>
    <n v="37251.22"/>
    <s v="tier - 2"/>
    <s v="tier - 2"/>
    <s v="R1011"/>
    <s v="17Oct1990"/>
    <n v="32"/>
  </r>
  <r>
    <s v="Id170"/>
    <s v="Torphy"/>
    <s v=" Mr"/>
    <s v="  Bobby"/>
    <n v="37.619999999999997"/>
    <n v="6.32"/>
    <s v="Yes"/>
    <s v="No"/>
    <x v="0"/>
    <n v="1"/>
    <x v="0"/>
    <s v="Obesity"/>
    <s v="Diabetes"/>
    <n v="1"/>
    <n v="37165.160000000003"/>
    <s v="tier - 1"/>
    <s v="tier - 3"/>
    <s v="Unknown"/>
    <s v="5Sep2000"/>
    <n v="22"/>
  </r>
  <r>
    <s v="Id171"/>
    <s v="Busby"/>
    <s v=" Ms"/>
    <s v="  Natalie"/>
    <n v="36.08"/>
    <n v="6.1"/>
    <s v="Yes"/>
    <s v="No"/>
    <x v="0"/>
    <n v="1"/>
    <x v="1"/>
    <s v="Obesity"/>
    <s v="Diabetes"/>
    <n v="0"/>
    <n v="37133.9"/>
    <s v="tier - 2"/>
    <s v="tier - 2"/>
    <s v="R1013"/>
    <s v="30Oct1995"/>
    <n v="27"/>
  </r>
  <r>
    <s v="Id172"/>
    <s v="Nguyen"/>
    <s v=" Ms"/>
    <s v="  Lina"/>
    <n v="33.5"/>
    <n v="5.4"/>
    <s v="Yes"/>
    <s v="No"/>
    <x v="0"/>
    <n v="1"/>
    <x v="1"/>
    <s v="Obesity"/>
    <s v="Normal"/>
    <n v="0"/>
    <n v="37079.370000000003"/>
    <s v="tier - 2"/>
    <s v="tier - 3"/>
    <s v="R1011"/>
    <s v="10Jun1989"/>
    <n v="33"/>
  </r>
  <r>
    <s v="Id173"/>
    <s v="Hanley"/>
    <s v=" Mr"/>
    <s v="  Zebulon"/>
    <n v="47.46"/>
    <n v="6.24"/>
    <s v="Yes"/>
    <s v="Yes"/>
    <x v="0"/>
    <n v="2"/>
    <x v="0"/>
    <s v="Obesity"/>
    <s v="Diabetes"/>
    <n v="3"/>
    <n v="37076.370000000003"/>
    <s v="tier - 2"/>
    <s v="tier - 1"/>
    <s v="R1011"/>
    <s v="17Dec1988"/>
    <n v="34"/>
  </r>
  <r>
    <s v="Id174"/>
    <s v="Scheer"/>
    <s v=" Ms"/>
    <s v="  Amanda"/>
    <n v="49.24"/>
    <n v="4.45"/>
    <s v="Yes"/>
    <s v="Yes"/>
    <x v="0"/>
    <n v="2"/>
    <x v="0"/>
    <s v="Obesity"/>
    <s v="Normal"/>
    <n v="3"/>
    <n v="37040.879999999997"/>
    <s v="tier - 2"/>
    <s v="tier - 2"/>
    <s v="R1011"/>
    <s v="1Nov1991"/>
    <n v="31"/>
  </r>
  <r>
    <s v="Id175"/>
    <s v="Rankin"/>
    <s v=" Mr"/>
    <s v="  Greg"/>
    <n v="54.4"/>
    <n v="5.22"/>
    <s v="Yes"/>
    <s v="Yes"/>
    <x v="0"/>
    <n v="3"/>
    <x v="0"/>
    <s v="Obesity"/>
    <s v="Normal"/>
    <n v="0"/>
    <n v="36976.449999999997"/>
    <s v="tier - 2"/>
    <s v="tier - 3"/>
    <s v="R1011"/>
    <s v="13Sep1992"/>
    <n v="30"/>
  </r>
  <r>
    <s v="Id176"/>
    <s v="Ricardi"/>
    <s v=" Mr"/>
    <s v="  John"/>
    <n v="35.53"/>
    <n v="4.6100000000000003"/>
    <s v="Yes"/>
    <s v="No"/>
    <x v="0"/>
    <n v="1"/>
    <x v="1"/>
    <s v="Obesity"/>
    <s v="Normal"/>
    <n v="0"/>
    <n v="36950.26"/>
    <s v="tier - 1"/>
    <s v="tier - 1"/>
    <s v="R1013"/>
    <s v="25Aug1992"/>
    <n v="30"/>
  </r>
  <r>
    <s v="Id177"/>
    <s v="Karkos"/>
    <s v=" Ms"/>
    <s v="  Kelsey A"/>
    <n v="39.729999999999997"/>
    <n v="6.24"/>
    <s v="Yes"/>
    <s v="No"/>
    <x v="0"/>
    <n v="1"/>
    <x v="0"/>
    <s v="Obesity"/>
    <s v="Diabetes"/>
    <n v="2"/>
    <n v="36935.64"/>
    <s v="tier - 2"/>
    <s v="tier - 1"/>
    <s v="R1011"/>
    <s v="13Aug1977"/>
    <n v="45"/>
  </r>
  <r>
    <s v="Id178"/>
    <s v="Price-Dierksen"/>
    <s v=" Ms"/>
    <s v="  Bronwen L"/>
    <n v="35.68"/>
    <n v="10.039999999999999"/>
    <s v="Yes"/>
    <s v="No"/>
    <x v="0"/>
    <n v="1"/>
    <x v="1"/>
    <s v="Obesity"/>
    <s v="Diabetes"/>
    <n v="0"/>
    <n v="36922.61"/>
    <s v="tier - 2"/>
    <s v="tier - 1"/>
    <s v="R1011"/>
    <s v="22Oct1968"/>
    <n v="54"/>
  </r>
  <r>
    <s v="Id179"/>
    <s v="Knispel"/>
    <s v=" Ms"/>
    <s v="  Manuela"/>
    <n v="48.86"/>
    <n v="6.09"/>
    <s v="Yes"/>
    <s v="Yes"/>
    <x v="0"/>
    <n v="2"/>
    <x v="0"/>
    <s v="Obesity"/>
    <s v="Diabetes"/>
    <n v="3"/>
    <n v="36911.99"/>
    <s v="tier - 2"/>
    <s v="tier - 2"/>
    <s v="R1011"/>
    <s v="10Jun1991"/>
    <n v="31"/>
  </r>
  <r>
    <s v="Id180"/>
    <s v="King"/>
    <s v=" Ms"/>
    <s v="  Jennifer L"/>
    <n v="34.799999999999997"/>
    <n v="11.4"/>
    <s v="Yes"/>
    <s v="No"/>
    <x v="1"/>
    <n v="1"/>
    <x v="1"/>
    <s v="Obesity"/>
    <s v="Diabetes"/>
    <n v="2"/>
    <n v="36910.61"/>
    <s v="tier - 2"/>
    <s v="tier - 2"/>
    <s v="R1011"/>
    <s v="24Jul1963"/>
    <n v="59"/>
  </r>
  <r>
    <s v="Id181"/>
    <s v="Samuelson"/>
    <s v=" Ms"/>
    <s v="  Abby W"/>
    <n v="32.49"/>
    <n v="4.29"/>
    <s v="No"/>
    <s v="No"/>
    <x v="1"/>
    <n v="1"/>
    <x v="1"/>
    <s v="Obesity"/>
    <s v="Normal"/>
    <n v="0"/>
    <n v="36898.730000000003"/>
    <s v="tier - 2"/>
    <s v="tier - 1"/>
    <s v="R1012"/>
    <s v="21Jun2003"/>
    <n v="19"/>
  </r>
  <r>
    <s v="Id182"/>
    <s v="Fredsall"/>
    <s v=" Mr"/>
    <s v="  Tyler"/>
    <n v="39"/>
    <n v="5.7"/>
    <s v="Yes"/>
    <s v="No"/>
    <x v="0"/>
    <n v="1"/>
    <x v="0"/>
    <s v="Obesity"/>
    <s v="Diabetes"/>
    <n v="0"/>
    <n v="36889.99"/>
    <s v="tier - 1"/>
    <s v="tier - 3"/>
    <s v="R1011"/>
    <s v="5Dec1972"/>
    <n v="50"/>
  </r>
  <r>
    <s v="Id183"/>
    <s v="Eggleston"/>
    <s v=" Mr"/>
    <s v="  Jeffrey"/>
    <n v="35.299999999999997"/>
    <n v="6.09"/>
    <s v="Yes"/>
    <s v="No"/>
    <x v="0"/>
    <n v="1"/>
    <x v="1"/>
    <s v="Obesity"/>
    <s v="Diabetes"/>
    <n v="0"/>
    <n v="36837.47"/>
    <s v="tier - 2"/>
    <s v="tier - 3"/>
    <s v="R1011"/>
    <s v="4Jul1992"/>
    <n v="30"/>
  </r>
  <r>
    <s v="Id184"/>
    <s v="Palombaro"/>
    <s v=" Mr"/>
    <s v="  Matthew F"/>
    <n v="33.42"/>
    <n v="10.67"/>
    <s v="Yes"/>
    <s v="No"/>
    <x v="0"/>
    <n v="1"/>
    <x v="1"/>
    <s v="Obesity"/>
    <s v="Diabetes"/>
    <n v="0"/>
    <n v="36795.29"/>
    <s v="tier - 2"/>
    <s v="tier - 1"/>
    <s v="R1011"/>
    <s v="28Dec1965"/>
    <n v="57"/>
  </r>
  <r>
    <s v="Id185"/>
    <s v="Silva"/>
    <s v=" Mr"/>
    <s v="  Ryan J"/>
    <n v="37.18"/>
    <n v="6.75"/>
    <s v="Yes"/>
    <s v="No"/>
    <x v="0"/>
    <n v="1"/>
    <x v="1"/>
    <s v="Obesity"/>
    <s v="Diabetes"/>
    <n v="0"/>
    <n v="36786.370000000003"/>
    <s v="tier - 1"/>
    <s v="tier - 1"/>
    <s v="R1011"/>
    <s v="14Jul1970"/>
    <n v="52"/>
  </r>
  <r>
    <s v="Id186"/>
    <s v="Bugala"/>
    <s v=" Ms"/>
    <s v="  Amy"/>
    <n v="33.33"/>
    <n v="9.26"/>
    <s v="Yes"/>
    <s v="No"/>
    <x v="0"/>
    <n v="1"/>
    <x v="1"/>
    <s v="Obesity"/>
    <s v="Diabetes"/>
    <n v="4"/>
    <n v="36580.28"/>
    <s v="tier - 2"/>
    <s v="tier - 2"/>
    <s v="R1013"/>
    <s v="29Jul1961"/>
    <n v="61"/>
  </r>
  <r>
    <s v="Id187"/>
    <s v="Dublin"/>
    <s v=" Mr"/>
    <s v="  Andrew P"/>
    <n v="53.21"/>
    <n v="4.2699999999999996"/>
    <s v="Yes"/>
    <s v="Yes"/>
    <x v="0"/>
    <n v="2"/>
    <x v="0"/>
    <s v="Obesity"/>
    <s v="Normal"/>
    <n v="0"/>
    <n v="36572.800000000003"/>
    <s v="tier - 1"/>
    <s v="tier - 2"/>
    <s v="R1011"/>
    <s v="9Oct1992"/>
    <n v="30"/>
  </r>
  <r>
    <s v="Id188"/>
    <s v="Cleland"/>
    <s v=" Mr"/>
    <s v="  George M V"/>
    <n v="38.729999999999997"/>
    <n v="11.51"/>
    <s v="Yes"/>
    <s v="No"/>
    <x v="0"/>
    <n v="1"/>
    <x v="0"/>
    <s v="Obesity"/>
    <s v="Diabetes"/>
    <n v="0"/>
    <n v="36541.550000000003"/>
    <s v="tier - 2"/>
    <s v="tier - 3"/>
    <s v="R1011"/>
    <s v="9Aug1973"/>
    <n v="49"/>
  </r>
  <r>
    <s v="Id189"/>
    <s v="Evans"/>
    <s v=" Ms"/>
    <s v="  Sarah"/>
    <n v="29.73"/>
    <n v="7.22"/>
    <s v="No"/>
    <s v="No"/>
    <x v="0"/>
    <n v="1"/>
    <x v="1"/>
    <s v="Obesity"/>
    <s v="Diabetes"/>
    <n v="0"/>
    <n v="36445.550000000003"/>
    <s v="tier - 2"/>
    <s v="tier - 2"/>
    <s v="R1011"/>
    <s v="19Nov1962"/>
    <n v="60"/>
  </r>
  <r>
    <s v="Id190"/>
    <s v="Boyd"/>
    <s v=" Ms"/>
    <s v="  Lara"/>
    <n v="34.700000000000003"/>
    <n v="4.37"/>
    <s v="Yes"/>
    <s v="No"/>
    <x v="1"/>
    <n v="1"/>
    <x v="1"/>
    <s v="Obesity"/>
    <s v="Normal"/>
    <n v="2"/>
    <n v="36397.58"/>
    <s v="tier - 2"/>
    <s v="tier - 3"/>
    <s v="R1011"/>
    <s v="9Dec2003"/>
    <n v="19"/>
  </r>
  <r>
    <s v="Id191"/>
    <s v="Roulier"/>
    <s v=" Mr"/>
    <s v="  Sebastien"/>
    <n v="38.28"/>
    <n v="11.56"/>
    <s v="Yes"/>
    <s v="No"/>
    <x v="0"/>
    <n v="1"/>
    <x v="0"/>
    <s v="Obesity"/>
    <s v="Diabetes"/>
    <n v="1"/>
    <n v="36350.71"/>
    <s v="tier - 1"/>
    <s v="tier - 2"/>
    <s v="R1011"/>
    <s v="5Jun1975"/>
    <n v="48"/>
  </r>
  <r>
    <s v="Id192"/>
    <s v="Mullins"/>
    <s v=" Mr"/>
    <s v="  Padraig"/>
    <n v="33.57"/>
    <n v="8.82"/>
    <s v="Yes"/>
    <s v="No"/>
    <x v="0"/>
    <n v="1"/>
    <x v="1"/>
    <s v="Obesity"/>
    <s v="Diabetes"/>
    <n v="0"/>
    <n v="36332.449999999997"/>
    <s v="tier - 1"/>
    <s v="tier - 3"/>
    <s v="R1011"/>
    <s v="18Oct1967"/>
    <n v="55"/>
  </r>
  <r>
    <s v="Id193"/>
    <s v="Hofmann"/>
    <s v=" Ms"/>
    <s v="  Heather"/>
    <n v="52.06"/>
    <n v="4.6900000000000004"/>
    <s v="Yes"/>
    <s v="Yes"/>
    <x v="0"/>
    <n v="2"/>
    <x v="0"/>
    <s v="Obesity"/>
    <s v="Normal"/>
    <n v="0"/>
    <n v="36314.050000000003"/>
    <s v="tier - 2"/>
    <s v="tier - 2"/>
    <s v="R1011"/>
    <s v="16Jun1992"/>
    <n v="30"/>
  </r>
  <r>
    <s v="Id194"/>
    <s v="Garcia Garcia"/>
    <s v=" Mr"/>
    <s v="  Jorge"/>
    <n v="38.17"/>
    <n v="4.53"/>
    <s v="Yes"/>
    <s v="No"/>
    <x v="0"/>
    <n v="1"/>
    <x v="0"/>
    <s v="Obesity"/>
    <s v="Normal"/>
    <n v="0"/>
    <n v="36307.800000000003"/>
    <s v="tier - 1"/>
    <s v="tier - 2"/>
    <s v="R1013"/>
    <s v="25Dec2004"/>
    <n v="18"/>
  </r>
  <r>
    <s v="Id195"/>
    <s v="Klecker"/>
    <s v=" Mr"/>
    <s v="  Jack R"/>
    <n v="36.954999999999998"/>
    <n v="5.84"/>
    <s v="Yes"/>
    <s v="No"/>
    <x v="1"/>
    <n v="1"/>
    <x v="1"/>
    <s v="Obesity"/>
    <s v="Diabetes"/>
    <n v="0"/>
    <n v="36219.410000000003"/>
    <s v="tier - 1"/>
    <s v="tier - 1"/>
    <s v="R1012"/>
    <s v="5Sep2003"/>
    <n v="19"/>
  </r>
  <r>
    <s v="Id196"/>
    <s v="Cancre"/>
    <s v=" Mr"/>
    <s v="  Felix"/>
    <n v="34.4"/>
    <n v="4.9000000000000004"/>
    <s v="Yes"/>
    <s v="No"/>
    <x v="1"/>
    <n v="1"/>
    <x v="1"/>
    <s v="Obesity"/>
    <s v="Normal"/>
    <n v="0"/>
    <n v="36197.699999999997"/>
    <s v="tier - 1"/>
    <s v="tier - 3"/>
    <s v="R1011"/>
    <s v="28Dec1993"/>
    <n v="29"/>
  </r>
  <r>
    <s v="Id197"/>
    <s v="Denucci"/>
    <s v=" Mr"/>
    <s v="  Christopher C"/>
    <n v="31.73"/>
    <n v="4.3"/>
    <s v="No"/>
    <s v="No"/>
    <x v="0"/>
    <n v="1"/>
    <x v="1"/>
    <s v="Obesity"/>
    <s v="Normal"/>
    <n v="3"/>
    <n v="36189.1"/>
    <s v="tier - 1"/>
    <s v="tier - 3"/>
    <s v="R1016"/>
    <s v="1Oct1999"/>
    <n v="23"/>
  </r>
  <r>
    <s v="Id198"/>
    <s v="Saldana"/>
    <s v=" Mr"/>
    <s v="  Jesse"/>
    <n v="36.64"/>
    <n v="11.34"/>
    <s v="Yes"/>
    <s v="No"/>
    <x v="0"/>
    <n v="1"/>
    <x v="1"/>
    <s v="Obesity"/>
    <s v="Diabetes"/>
    <n v="0"/>
    <n v="36182.870000000003"/>
    <s v="tier - 2"/>
    <s v="tier - 3"/>
    <s v="R1012"/>
    <s v="6Dec1974"/>
    <n v="48"/>
  </r>
  <r>
    <s v="Id199"/>
    <s v="Weinberg"/>
    <s v=" Ms"/>
    <s v="  Jill"/>
    <n v="36.85"/>
    <n v="5.88"/>
    <s v="Yes"/>
    <s v="No"/>
    <x v="0"/>
    <n v="1"/>
    <x v="1"/>
    <s v="Obesity"/>
    <s v="Diabetes"/>
    <n v="0"/>
    <n v="36149.480000000003"/>
    <s v="tier - 2"/>
    <s v="tier - 2"/>
    <s v="R1013"/>
    <s v="30Aug2004"/>
    <n v="18"/>
  </r>
  <r>
    <s v="Id200"/>
    <s v="Walsh"/>
    <s v=" Mr"/>
    <s v="  William"/>
    <n v="33.33"/>
    <n v="5.01"/>
    <s v="Yes"/>
    <s v="No"/>
    <x v="1"/>
    <n v="1"/>
    <x v="1"/>
    <s v="Obesity"/>
    <s v="Normal"/>
    <n v="2"/>
    <n v="36124.57"/>
    <s v="tier - 1"/>
    <s v="tier - 3"/>
    <s v="R1013"/>
    <s v="12Jun1997"/>
    <n v="25"/>
  </r>
  <r>
    <s v="Id201"/>
    <s v="Pasten"/>
    <s v=" Mr"/>
    <s v="  Alejandro"/>
    <n v="39.14"/>
    <n v="4.4000000000000004"/>
    <s v="Yes"/>
    <s v="No"/>
    <x v="1"/>
    <n v="1"/>
    <x v="0"/>
    <s v="Obesity"/>
    <s v="Normal"/>
    <n v="2"/>
    <n v="36090.49"/>
    <s v="tier - 2"/>
    <s v="tier - 2"/>
    <s v="R1011"/>
    <s v="4Nov1979"/>
    <n v="43"/>
  </r>
  <r>
    <s v="Id202"/>
    <s v="LaBelle"/>
    <s v=" Mr"/>
    <s v="  Ian E"/>
    <n v="32.9"/>
    <n v="6.26"/>
    <s v="Yes"/>
    <s v="No"/>
    <x v="0"/>
    <n v="1"/>
    <x v="1"/>
    <s v="Obesity"/>
    <s v="Diabetes"/>
    <n v="2"/>
    <n v="36085.22"/>
    <s v="tier - 1"/>
    <s v="tier - 1"/>
    <s v="R1011"/>
    <s v="20Aug1996"/>
    <n v="26"/>
  </r>
  <r>
    <s v="Id203"/>
    <s v="Guzman"/>
    <s v=" Mr"/>
    <s v="  Hector Sr"/>
    <n v="29.78"/>
    <n v="10.27"/>
    <s v="No"/>
    <s v="No"/>
    <x v="1"/>
    <n v="1"/>
    <x v="1"/>
    <s v="Obesity"/>
    <s v="Diabetes"/>
    <n v="0"/>
    <n v="36074.339999999997"/>
    <s v="tier - 2"/>
    <s v="tier - 1"/>
    <s v="R1011"/>
    <s v="22Jul1963"/>
    <n v="59"/>
  </r>
  <r>
    <s v="Id204"/>
    <s v="Turnbull"/>
    <s v=" Ms"/>
    <s v="  Rebecca"/>
    <n v="32.78"/>
    <n v="5.27"/>
    <s v="Yes"/>
    <s v="No"/>
    <x v="0"/>
    <n v="1"/>
    <x v="1"/>
    <s v="Obesity"/>
    <s v="Normal"/>
    <n v="2"/>
    <n v="36021.01"/>
    <s v="tier - 2"/>
    <s v="tier - 3"/>
    <s v="R1013"/>
    <s v="4Sep1999"/>
    <n v="23"/>
  </r>
  <r>
    <s v="Id205"/>
    <s v="Aguero"/>
    <s v=" Mr"/>
    <s v="  Matt"/>
    <n v="41.65"/>
    <n v="10.73"/>
    <s v="Yes"/>
    <s v="No"/>
    <x v="0"/>
    <n v="2"/>
    <x v="0"/>
    <s v="Obesity"/>
    <s v="Diabetes"/>
    <n v="1"/>
    <n v="35952.65"/>
    <s v="tier - 1"/>
    <s v="tier - 3"/>
    <s v="R1011"/>
    <s v="22Nov1981"/>
    <n v="41"/>
  </r>
  <r>
    <s v="Id206"/>
    <s v="Woodward"/>
    <s v=" Ms"/>
    <s v="  Elizabeth H"/>
    <n v="50.79"/>
    <n v="4.45"/>
    <s v="Yes"/>
    <s v="Yes"/>
    <x v="0"/>
    <n v="2"/>
    <x v="0"/>
    <s v="Obesity"/>
    <s v="Normal"/>
    <n v="0"/>
    <n v="35883.269999999997"/>
    <s v="tier - 2"/>
    <s v="tier - 1"/>
    <s v="R1011"/>
    <s v="18Jun1992"/>
    <n v="30"/>
  </r>
  <r>
    <s v="Id207"/>
    <s v="McElroy"/>
    <s v=" Ms"/>
    <s v="  Grace"/>
    <n v="35.43"/>
    <n v="5.25"/>
    <s v="Yes"/>
    <s v="No"/>
    <x v="0"/>
    <n v="1"/>
    <x v="1"/>
    <s v="Obesity"/>
    <s v="Normal"/>
    <n v="2"/>
    <n v="35733.96"/>
    <s v="tier - 2"/>
    <s v="tier - 2"/>
    <s v="R1011"/>
    <s v="4Oct1976"/>
    <n v="46"/>
  </r>
  <r>
    <s v="Id208"/>
    <s v="Lopez"/>
    <s v=" Mr"/>
    <s v="  Jaime"/>
    <n v="35.25"/>
    <n v="9.51"/>
    <s v="Yes"/>
    <s v="No"/>
    <x v="0"/>
    <n v="1"/>
    <x v="1"/>
    <s v="Obesity"/>
    <s v="Diabetes"/>
    <n v="0"/>
    <n v="35711.39"/>
    <s v="tier - 2"/>
    <s v="tier - 3"/>
    <s v="R1012"/>
    <s v="15Jul1974"/>
    <n v="48"/>
  </r>
  <r>
    <s v="Id209"/>
    <s v="Cardosi"/>
    <s v=" Ms"/>
    <s v="  Calesse"/>
    <n v="36.85"/>
    <n v="11.12"/>
    <s v="Yes"/>
    <s v="No"/>
    <x v="0"/>
    <n v="1"/>
    <x v="1"/>
    <s v="Obesity"/>
    <s v="Diabetes"/>
    <n v="2"/>
    <n v="35701.9"/>
    <s v="tier - 2"/>
    <s v="tier - 1"/>
    <s v="R1011"/>
    <s v="19Dec1978"/>
    <n v="44"/>
  </r>
  <r>
    <s v="Id210"/>
    <s v="Looney"/>
    <s v=" Ms"/>
    <s v="  Kate L"/>
    <n v="31.02"/>
    <n v="4.5599999999999996"/>
    <s v="No"/>
    <s v="No"/>
    <x v="0"/>
    <n v="1"/>
    <x v="1"/>
    <s v="Obesity"/>
    <s v="Normal"/>
    <n v="3"/>
    <n v="35595.589999999997"/>
    <s v="tier - 2"/>
    <s v="tier - 3"/>
    <s v="R1013"/>
    <s v="17Dec2000"/>
    <n v="22"/>
  </r>
  <r>
    <s v="Id211"/>
    <s v="Zyryanov"/>
    <s v=" Mr"/>
    <s v="  Sergey"/>
    <n v="35.6"/>
    <n v="4.0199999999999996"/>
    <s v="Yes"/>
    <s v="No"/>
    <x v="0"/>
    <n v="1"/>
    <x v="1"/>
    <s v="Obesity"/>
    <s v="Normal"/>
    <n v="0"/>
    <n v="35585.58"/>
    <s v="tier - 2"/>
    <s v="tier - 3"/>
    <s v="R1011"/>
    <s v="19Nov2000"/>
    <n v="22"/>
  </r>
  <r>
    <s v="Id212"/>
    <s v="Gavin"/>
    <s v=" Mr"/>
    <s v="  Timothy V"/>
    <n v="34.39"/>
    <n v="8.7200000000000006"/>
    <s v="Yes"/>
    <s v="No"/>
    <x v="0"/>
    <n v="1"/>
    <x v="1"/>
    <s v="Obesity"/>
    <s v="Diabetes"/>
    <n v="0"/>
    <n v="35583.17"/>
    <s v="tier - 1"/>
    <s v="tier - 3"/>
    <s v="R1011"/>
    <s v="10Aug1971"/>
    <n v="51"/>
  </r>
  <r>
    <s v="Id213"/>
    <s v="Littlefield"/>
    <s v=" Mr"/>
    <s v="  Andrew S"/>
    <n v="29.06"/>
    <n v="6.25"/>
    <s v="No"/>
    <s v="No"/>
    <x v="0"/>
    <n v="0"/>
    <x v="1"/>
    <s v="Obesity"/>
    <s v="Diabetes"/>
    <n v="0"/>
    <n v="35573.26"/>
    <s v="tier - 2"/>
    <s v="tier - 1"/>
    <s v="R1011"/>
    <s v="29Aug1964"/>
    <n v="58"/>
  </r>
  <r>
    <s v="Id214"/>
    <s v="Shearer"/>
    <s v=" Mr"/>
    <s v="  Matthew D"/>
    <n v="35.799999999999997"/>
    <n v="7.32"/>
    <s v="Yes"/>
    <s v="No"/>
    <x v="0"/>
    <n v="1"/>
    <x v="1"/>
    <s v="Obesity"/>
    <s v="Diabetes"/>
    <n v="0"/>
    <n v="35547.72"/>
    <s v="tier - 1"/>
    <s v="tier - 1"/>
    <s v="R1011"/>
    <s v="27Oct1973"/>
    <n v="49"/>
  </r>
  <r>
    <s v="Id215"/>
    <s v="Armstrong"/>
    <s v=" Ms"/>
    <s v="  Jessica"/>
    <n v="49.8"/>
    <n v="4.24"/>
    <s v="Yes"/>
    <s v="Yes"/>
    <x v="0"/>
    <n v="2"/>
    <x v="0"/>
    <s v="Obesity"/>
    <s v="Normal"/>
    <n v="0"/>
    <n v="35547.47"/>
    <s v="tier - 2"/>
    <s v="tier - 3"/>
    <s v="R1011"/>
    <s v="13Sep1992"/>
    <n v="30"/>
  </r>
  <r>
    <s v="Id216"/>
    <s v="Warriner"/>
    <s v=" Mr"/>
    <s v="  Lawrence"/>
    <n v="35.71"/>
    <n v="6.84"/>
    <s v="Yes"/>
    <s v="No"/>
    <x v="0"/>
    <n v="1"/>
    <x v="1"/>
    <s v="Obesity"/>
    <s v="Diabetes"/>
    <n v="0"/>
    <n v="35517.19"/>
    <s v="tier - 2"/>
    <s v="tier - 2"/>
    <s v="R1011"/>
    <s v="16Dec1973"/>
    <n v="49"/>
  </r>
  <r>
    <s v="Id217"/>
    <s v="White"/>
    <s v=" Mr"/>
    <s v="  Alex"/>
    <n v="30.8"/>
    <n v="5.23"/>
    <s v="No"/>
    <s v="No"/>
    <x v="0"/>
    <n v="1"/>
    <x v="1"/>
    <s v="Obesity"/>
    <s v="Normal"/>
    <n v="0"/>
    <n v="35491.64"/>
    <s v="tier - 1"/>
    <s v="tier - 2"/>
    <s v="R1011"/>
    <s v="20Nov1988"/>
    <n v="34"/>
  </r>
  <r>
    <s v="Id218"/>
    <s v="Cordaro"/>
    <s v=" Mr"/>
    <s v="  Kevin"/>
    <n v="33.69"/>
    <n v="9.68"/>
    <s v="Yes"/>
    <s v="No"/>
    <x v="0"/>
    <n v="1"/>
    <x v="1"/>
    <s v="Obesity"/>
    <s v="Diabetes"/>
    <n v="0"/>
    <n v="35345.730000000003"/>
    <s v="tier - 2"/>
    <s v="tier - 3"/>
    <s v="R1011"/>
    <s v="22Sep1971"/>
    <n v="51"/>
  </r>
  <r>
    <s v="Id219"/>
    <s v="Hamilton"/>
    <s v=" Mr"/>
    <s v="  Gavin M"/>
    <n v="42.27"/>
    <n v="6.05"/>
    <s v="Yes"/>
    <s v="No"/>
    <x v="0"/>
    <n v="2"/>
    <x v="0"/>
    <s v="Obesity"/>
    <s v="Diabetes"/>
    <n v="3"/>
    <n v="35315.96"/>
    <s v="tier - 2"/>
    <s v="tier - 1"/>
    <s v="R1011"/>
    <s v="19Sep1988"/>
    <n v="34"/>
  </r>
  <r>
    <s v="Id220"/>
    <s v="Meyer"/>
    <s v=" Mr"/>
    <s v="  Rick E"/>
    <n v="53.25"/>
    <n v="6.11"/>
    <s v="Yes"/>
    <s v="Yes"/>
    <x v="1"/>
    <n v="2"/>
    <x v="0"/>
    <s v="Obesity"/>
    <s v="Diabetes"/>
    <n v="0"/>
    <n v="35302.089999999997"/>
    <s v="tier - 1"/>
    <s v="tier - 2"/>
    <s v="R1011"/>
    <s v="9Jul1997"/>
    <n v="25"/>
  </r>
  <r>
    <s v="Id221"/>
    <s v="Duke"/>
    <s v=" Ms"/>
    <s v="  Andrea H"/>
    <n v="26.8"/>
    <n v="10.93"/>
    <s v="No"/>
    <s v="No"/>
    <x v="0"/>
    <n v="0"/>
    <x v="1"/>
    <s v="Obesity"/>
    <s v="Diabetes"/>
    <n v="1"/>
    <n v="35160.129999999997"/>
    <s v="tier - 2"/>
    <s v="tier - 2"/>
    <s v="R1011"/>
    <s v="30Dec1967"/>
    <n v="55"/>
  </r>
  <r>
    <s v="Id222"/>
    <s v="Malatesta"/>
    <s v=" Mr"/>
    <s v="  Anthony S"/>
    <n v="28.5"/>
    <n v="5.12"/>
    <s v="No"/>
    <s v="No"/>
    <x v="0"/>
    <n v="0"/>
    <x v="1"/>
    <s v="Obesity"/>
    <s v="Normal"/>
    <n v="0"/>
    <n v="35147.53"/>
    <s v="tier - 1"/>
    <s v="tier - 1"/>
    <s v="R1016"/>
    <s v="22Dec1998"/>
    <n v="24"/>
  </r>
  <r>
    <s v="Id223"/>
    <s v="Hinrichsen"/>
    <s v=" Mr"/>
    <s v="  Erik"/>
    <n v="22.895"/>
    <n v="5.72"/>
    <s v="No"/>
    <s v="No"/>
    <x v="0"/>
    <n v="0"/>
    <x v="1"/>
    <s v="Obesity"/>
    <s v="Diabetes"/>
    <n v="0"/>
    <n v="35069.370000000003"/>
    <s v="tier - 1"/>
    <s v="tier - 1"/>
    <s v="R1017"/>
    <s v="29Jun1977"/>
    <n v="45"/>
  </r>
  <r>
    <s v="Id224"/>
    <s v="Lucan"/>
    <s v=" Ms"/>
    <s v="  Kiley D"/>
    <n v="34.06"/>
    <n v="11.83"/>
    <s v="Yes"/>
    <s v="No"/>
    <x v="0"/>
    <n v="1"/>
    <x v="1"/>
    <s v="Obesity"/>
    <s v="Diabetes"/>
    <n v="1"/>
    <n v="35050.620000000003"/>
    <s v="tier - 2"/>
    <s v="tier - 1"/>
    <s v="R1011"/>
    <s v="29Aug1975"/>
    <n v="47"/>
  </r>
  <r>
    <s v="Id225"/>
    <s v="Koch"/>
    <s v=" Ms"/>
    <s v="  Jennifer"/>
    <n v="36.409999999999997"/>
    <n v="4.55"/>
    <s v="Yes"/>
    <s v="No"/>
    <x v="0"/>
    <n v="1"/>
    <x v="1"/>
    <s v="Obesity"/>
    <s v="Normal"/>
    <n v="3"/>
    <n v="35000.730000000003"/>
    <s v="tier - 2"/>
    <s v="tier - 3"/>
    <s v="R1011"/>
    <s v="5Jul1982"/>
    <n v="40"/>
  </r>
  <r>
    <s v="Id226"/>
    <s v="Smith"/>
    <s v=" Mr"/>
    <s v="  Chris"/>
    <n v="52.3"/>
    <n v="4.87"/>
    <s v="Yes"/>
    <s v="Yes"/>
    <x v="1"/>
    <n v="2"/>
    <x v="0"/>
    <s v="Obesity"/>
    <s v="Normal"/>
    <n v="0"/>
    <n v="34979.86"/>
    <s v="tier - 2"/>
    <s v="tier - 2"/>
    <s v="R1011"/>
    <s v="22Aug1997"/>
    <n v="25"/>
  </r>
  <r>
    <s v="Id227"/>
    <s v="O'Connor"/>
    <s v=" Ms"/>
    <s v="  Marian M"/>
    <n v="52.66"/>
    <n v="4.45"/>
    <s v="Yes"/>
    <s v="Yes"/>
    <x v="0"/>
    <n v="2"/>
    <x v="0"/>
    <s v="Obesity"/>
    <s v="Normal"/>
    <n v="0"/>
    <n v="34976.42"/>
    <s v="tier - 2"/>
    <s v="tier - 1"/>
    <s v="R1011"/>
    <s v="22Aug1998"/>
    <n v="24"/>
  </r>
  <r>
    <s v="Id228"/>
    <s v="Kampwerth"/>
    <s v=" Mr"/>
    <s v="  Jeremy"/>
    <n v="29.57"/>
    <n v="9.42"/>
    <s v="No"/>
    <s v="No"/>
    <x v="0"/>
    <n v="0"/>
    <x v="1"/>
    <s v="Obesity"/>
    <s v="Diabetes"/>
    <n v="0"/>
    <n v="34975.68"/>
    <s v="tier - 2"/>
    <s v="tier - 2"/>
    <s v="R1011"/>
    <s v="7Oct1967"/>
    <n v="55"/>
  </r>
  <r>
    <s v="Id229"/>
    <s v="Federoff"/>
    <s v=" Ms"/>
    <s v="  Allison H"/>
    <n v="36.99"/>
    <n v="5.37"/>
    <s v="Yes"/>
    <s v="No"/>
    <x v="1"/>
    <n v="1"/>
    <x v="1"/>
    <s v="Obesity"/>
    <s v="Normal"/>
    <n v="3"/>
    <n v="34940.61"/>
    <s v="tier - 2"/>
    <s v="tier - 3"/>
    <s v="R1011"/>
    <s v="29Jul1983"/>
    <n v="39"/>
  </r>
  <r>
    <s v="Id230"/>
    <s v="Goya"/>
    <s v=" Ms"/>
    <s v="  Elizabeth"/>
    <n v="31.4"/>
    <n v="4.5999999999999996"/>
    <s v="No"/>
    <s v="No"/>
    <x v="0"/>
    <n v="1"/>
    <x v="1"/>
    <s v="Obesity"/>
    <s v="Normal"/>
    <n v="0"/>
    <n v="34838.870000000003"/>
    <s v="tier - 2"/>
    <s v="tier - 3"/>
    <s v="R1011"/>
    <s v="17Oct1995"/>
    <n v="27"/>
  </r>
  <r>
    <s v="Id231"/>
    <s v="Hodges"/>
    <s v=" Mr"/>
    <s v="  Andrew"/>
    <n v="34.9"/>
    <n v="6.22"/>
    <s v="Yes"/>
    <s v="No"/>
    <x v="1"/>
    <n v="1"/>
    <x v="1"/>
    <s v="Obesity"/>
    <s v="Diabetes"/>
    <n v="0"/>
    <n v="34828.65"/>
    <s v="tier - 1"/>
    <s v="tier - 3"/>
    <s v="R1011"/>
    <s v="17Sep2003"/>
    <n v="19"/>
  </r>
  <r>
    <s v="Id232"/>
    <s v="Erickson"/>
    <s v=" Mr"/>
    <s v="  Anders J"/>
    <n v="31.13"/>
    <n v="4.5199999999999996"/>
    <s v="No"/>
    <s v="No"/>
    <x v="0"/>
    <n v="1"/>
    <x v="1"/>
    <s v="Obesity"/>
    <s v="Normal"/>
    <n v="1"/>
    <n v="34806.47"/>
    <s v="tier - 1"/>
    <s v="tier - 2"/>
    <s v="R1013"/>
    <s v="27Dec1995"/>
    <n v="27"/>
  </r>
  <r>
    <s v="Id233"/>
    <s v="Welleck"/>
    <s v=" Mr"/>
    <s v="  Sean"/>
    <n v="34.799999999999997"/>
    <n v="6.18"/>
    <s v="Yes"/>
    <s v="No"/>
    <x v="1"/>
    <n v="1"/>
    <x v="1"/>
    <s v="Obesity"/>
    <s v="Diabetes"/>
    <n v="0"/>
    <n v="34779.620000000003"/>
    <s v="tier - 1"/>
    <s v="tier - 2"/>
    <s v="R1011"/>
    <s v="3Jul2003"/>
    <n v="19"/>
  </r>
  <r>
    <s v="Id234"/>
    <s v="Polen"/>
    <s v=" Mr"/>
    <s v="  Brian M"/>
    <n v="31.68"/>
    <n v="4.4000000000000004"/>
    <s v="No"/>
    <s v="No"/>
    <x v="0"/>
    <n v="1"/>
    <x v="1"/>
    <s v="Obesity"/>
    <s v="Normal"/>
    <n v="0"/>
    <n v="34672.15"/>
    <s v="tier - 1"/>
    <s v="tier - 3"/>
    <s v="R1013"/>
    <s v="7Jul1994"/>
    <n v="28"/>
  </r>
  <r>
    <s v="Id235"/>
    <s v="Lynch"/>
    <s v=" Mr"/>
    <s v="  Jeremy"/>
    <n v="33.534999999999997"/>
    <n v="6.23"/>
    <s v="Yes"/>
    <s v="No"/>
    <x v="0"/>
    <n v="1"/>
    <x v="1"/>
    <s v="Obesity"/>
    <s v="Diabetes"/>
    <n v="0"/>
    <n v="34617.839999999997"/>
    <s v="tier - 1"/>
    <s v="tier - 3"/>
    <s v="R1016"/>
    <s v="9Oct2004"/>
    <n v="18"/>
  </r>
  <r>
    <s v="Id236"/>
    <s v="Hufstader"/>
    <s v=" Ms"/>
    <s v="  Susannah"/>
    <n v="31.92"/>
    <n v="5.33"/>
    <s v="No"/>
    <s v="No"/>
    <x v="0"/>
    <n v="1"/>
    <x v="1"/>
    <s v="Obesity"/>
    <s v="Normal"/>
    <n v="2"/>
    <n v="34543.39"/>
    <s v="tier - 2"/>
    <s v="tier - 3"/>
    <s v="R1011"/>
    <s v="25Nov1976"/>
    <n v="46"/>
  </r>
  <r>
    <s v="Id237"/>
    <s v="Doak"/>
    <s v=" Mr"/>
    <s v="  Randy"/>
    <n v="32.700000000000003"/>
    <n v="4.09"/>
    <s v="Yes"/>
    <s v="No"/>
    <x v="0"/>
    <n v="1"/>
    <x v="1"/>
    <s v="Obesity"/>
    <s v="Normal"/>
    <n v="0"/>
    <n v="34472.839999999997"/>
    <s v="tier - 1"/>
    <s v="tier - 3"/>
    <s v="R1011"/>
    <s v="24Jun1998"/>
    <n v="24"/>
  </r>
  <r>
    <s v="Id238"/>
    <s v="Noya"/>
    <s v=" Mr"/>
    <s v="  Leslie"/>
    <n v="41.25"/>
    <n v="5.19"/>
    <s v="Yes"/>
    <s v="No"/>
    <x v="0"/>
    <n v="2"/>
    <x v="0"/>
    <s v="Obesity"/>
    <s v="Normal"/>
    <n v="3"/>
    <n v="34456.269999999997"/>
    <s v="tier - 1"/>
    <s v="tier - 2"/>
    <s v="R1011"/>
    <s v="24Sep1990"/>
    <n v="32"/>
  </r>
  <r>
    <s v="Id239"/>
    <s v="Heninger"/>
    <s v=" Ms"/>
    <s v="  Brittany L"/>
    <n v="33.11"/>
    <n v="4.12"/>
    <s v="Yes"/>
    <s v="No"/>
    <x v="1"/>
    <n v="1"/>
    <x v="1"/>
    <s v="Obesity"/>
    <s v="Normal"/>
    <n v="0"/>
    <n v="34439.86"/>
    <s v="tier - 2"/>
    <s v="tier - 1"/>
    <s v="R1013"/>
    <s v="5Oct2003"/>
    <n v="19"/>
  </r>
  <r>
    <s v="Id240"/>
    <s v="Richardson"/>
    <s v=" Ms"/>
    <s v="  Cassie J"/>
    <n v="36.159999999999997"/>
    <n v="5.0999999999999996"/>
    <s v="Yes"/>
    <s v="No"/>
    <x v="0"/>
    <n v="1"/>
    <x v="1"/>
    <s v="Obesity"/>
    <s v="Normal"/>
    <n v="3"/>
    <n v="34402.22"/>
    <s v="tier - 2"/>
    <s v="tier - 3"/>
    <s v="R1011"/>
    <s v="1Oct1984"/>
    <n v="38"/>
  </r>
  <r>
    <s v="Id241"/>
    <s v="Deucher"/>
    <s v=" Mr"/>
    <s v="  Peter W"/>
    <n v="33.72"/>
    <n v="6.21"/>
    <s v="Yes"/>
    <s v="No"/>
    <x v="1"/>
    <n v="1"/>
    <x v="1"/>
    <s v="Obesity"/>
    <s v="Diabetes"/>
    <n v="3"/>
    <n v="34307.22"/>
    <s v="tier - 2"/>
    <s v="tier - 2"/>
    <s v="R1012"/>
    <s v="2Oct1983"/>
    <n v="39"/>
  </r>
  <r>
    <s v="Id242"/>
    <s v="Wilson"/>
    <s v=" Mr"/>
    <s v="  Douglas"/>
    <n v="37.74"/>
    <n v="9.5299999999999994"/>
    <s v="Yes"/>
    <s v="No"/>
    <x v="0"/>
    <n v="1"/>
    <x v="0"/>
    <s v="Obesity"/>
    <s v="Diabetes"/>
    <n v="3"/>
    <n v="34293.120000000003"/>
    <s v="tier - 1"/>
    <s v="tier - 2"/>
    <s v="R1011"/>
    <s v="11Oct1986"/>
    <n v="36"/>
  </r>
  <r>
    <s v="Id243"/>
    <s v="Hall"/>
    <s v=" Mr"/>
    <s v="  Dan"/>
    <n v="48.75"/>
    <n v="4.6399999999999997"/>
    <s v="Yes"/>
    <s v="Yes"/>
    <x v="0"/>
    <n v="2"/>
    <x v="0"/>
    <s v="Obesity"/>
    <s v="Normal"/>
    <n v="0"/>
    <n v="34289.43"/>
    <s v="tier - 1"/>
    <s v="tier - 1"/>
    <s v="R1011"/>
    <s v="30Oct1995"/>
    <n v="27"/>
  </r>
  <r>
    <s v="Id244"/>
    <s v="Reed"/>
    <s v=" Mr"/>
    <s v="  Dan M"/>
    <n v="31.065000000000001"/>
    <n v="5.05"/>
    <s v="No"/>
    <s v="No"/>
    <x v="0"/>
    <n v="1"/>
    <x v="1"/>
    <s v="Obesity"/>
    <s v="Normal"/>
    <n v="0"/>
    <n v="34254.050000000003"/>
    <s v="tier - 1"/>
    <s v="tier - 3"/>
    <s v="R1019"/>
    <s v="11Jun1998"/>
    <n v="24"/>
  </r>
  <r>
    <s v="Id245"/>
    <s v="Frome"/>
    <s v=" Mr"/>
    <s v="  Eric L"/>
    <n v="23.55"/>
    <n v="10.38"/>
    <s v="No"/>
    <s v="No"/>
    <x v="0"/>
    <n v="0"/>
    <x v="1"/>
    <s v="Obesity"/>
    <s v="Diabetes"/>
    <n v="0"/>
    <n v="34218.019999999997"/>
    <s v="tier - 1"/>
    <s v="tier - 1"/>
    <s v="R1011"/>
    <s v="5Jul1962"/>
    <n v="60"/>
  </r>
  <r>
    <s v="Id246"/>
    <s v="Creasy"/>
    <s v=" Mr"/>
    <s v="  Les J"/>
    <n v="30.18"/>
    <n v="8.31"/>
    <s v="No"/>
    <s v="No"/>
    <x v="0"/>
    <n v="1"/>
    <x v="1"/>
    <s v="Obesity"/>
    <s v="Diabetes"/>
    <n v="1"/>
    <n v="34210.33"/>
    <s v="tier - 2"/>
    <s v="tier - 1"/>
    <s v="R1012"/>
    <s v="21Jul1975"/>
    <n v="47"/>
  </r>
  <r>
    <s v="Id247"/>
    <s v="Latimer"/>
    <s v=" Ms"/>
    <s v="  Stephanie"/>
    <n v="29.94"/>
    <n v="7.59"/>
    <s v="No"/>
    <s v="No"/>
    <x v="0"/>
    <n v="1"/>
    <x v="1"/>
    <s v="Obesity"/>
    <s v="Diabetes"/>
    <n v="0"/>
    <n v="34205.07"/>
    <s v="tier - 2"/>
    <s v="tier - 2"/>
    <s v="R1011"/>
    <s v="25Aug1971"/>
    <n v="51"/>
  </r>
  <r>
    <s v="Id248"/>
    <s v="Wei"/>
    <s v=" Ms"/>
    <s v="  Melissa Y"/>
    <n v="31.4"/>
    <n v="5.49"/>
    <s v="No"/>
    <s v="No"/>
    <x v="0"/>
    <n v="1"/>
    <x v="1"/>
    <s v="Obesity"/>
    <s v="Normal"/>
    <n v="0"/>
    <n v="34166.269999999997"/>
    <s v="tier - 2"/>
    <s v="tier - 3"/>
    <s v="R1011"/>
    <s v="6Nov1999"/>
    <n v="23"/>
  </r>
  <r>
    <s v="Id249"/>
    <s v="Hayes"/>
    <s v=" Ms"/>
    <s v="  Ashley"/>
    <n v="53.06"/>
    <n v="11.68"/>
    <s v="Yes"/>
    <s v="Yes"/>
    <x v="0"/>
    <n v="2"/>
    <x v="0"/>
    <s v="Obesity"/>
    <s v="Diabetes"/>
    <n v="0"/>
    <n v="34084.68"/>
    <s v="tier - 2"/>
    <s v="tier - 3"/>
    <s v="R1011"/>
    <s v="26Dec2002"/>
    <n v="20"/>
  </r>
  <r>
    <s v="Id250"/>
    <s v="Velardo"/>
    <s v=" Ms"/>
    <s v="  Stephanie M"/>
    <n v="30.25"/>
    <n v="4.1900000000000004"/>
    <s v="No"/>
    <s v="No"/>
    <x v="0"/>
    <n v="1"/>
    <x v="1"/>
    <s v="Obesity"/>
    <s v="Normal"/>
    <n v="0"/>
    <n v="34053.360000000001"/>
    <s v="tier - 2"/>
    <s v="tier - 2"/>
    <s v="R1011"/>
    <s v="26Jul1972"/>
    <n v="50"/>
  </r>
  <r>
    <s v="Id251"/>
    <s v="Kastes"/>
    <s v=" Ms"/>
    <s v="  Kylie"/>
    <n v="46.68"/>
    <n v="4.01"/>
    <s v="Yes"/>
    <s v="Yes"/>
    <x v="0"/>
    <n v="2"/>
    <x v="0"/>
    <s v="Obesity"/>
    <s v="Normal"/>
    <n v="0"/>
    <n v="33975.47"/>
    <s v="tier - 2"/>
    <s v="tier - 2"/>
    <s v="R1011"/>
    <s v="25Sep1994"/>
    <n v="28"/>
  </r>
  <r>
    <s v="Id252"/>
    <s v="Escorcia"/>
    <s v=" Ms"/>
    <s v="  Kelly"/>
    <n v="30.4"/>
    <n v="5.91"/>
    <s v="No"/>
    <s v="No"/>
    <x v="0"/>
    <n v="1"/>
    <x v="1"/>
    <s v="Obesity"/>
    <s v="Diabetes"/>
    <n v="0"/>
    <n v="33907.550000000003"/>
    <s v="tier - 2"/>
    <s v="tier - 2"/>
    <s v="R1012"/>
    <s v="27Dec2000"/>
    <n v="22"/>
  </r>
  <r>
    <s v="Id253"/>
    <s v="Larscheid"/>
    <s v=" Ms"/>
    <s v="  Carrie"/>
    <n v="30.2"/>
    <n v="4.47"/>
    <s v="No"/>
    <s v="No"/>
    <x v="1"/>
    <n v="1"/>
    <x v="1"/>
    <s v="Obesity"/>
    <s v="Normal"/>
    <n v="0"/>
    <n v="33900.65"/>
    <s v="tier - 2"/>
    <s v="tier - 3"/>
    <s v="R1011"/>
    <s v="9Aug1997"/>
    <n v="25"/>
  </r>
  <r>
    <s v="Id254"/>
    <s v="O'Bannon"/>
    <s v=" Mr"/>
    <s v="  Alex"/>
    <n v="51.18"/>
    <n v="4.5599999999999996"/>
    <s v="Yes"/>
    <s v="Yes"/>
    <x v="0"/>
    <n v="2"/>
    <x v="0"/>
    <s v="Obesity"/>
    <s v="Normal"/>
    <n v="0"/>
    <n v="33829.39"/>
    <s v="tier - 2"/>
    <s v="tier - 3"/>
    <s v="R1011"/>
    <s v="26Oct2000"/>
    <n v="22"/>
  </r>
  <r>
    <s v="Id255"/>
    <s v="Ridgway"/>
    <s v=" Mr"/>
    <s v="  Zach S"/>
    <n v="22.18"/>
    <n v="9.9"/>
    <s v="No"/>
    <s v="No"/>
    <x v="0"/>
    <n v="0"/>
    <x v="1"/>
    <s v="Obesity"/>
    <s v="Diabetes"/>
    <n v="0"/>
    <n v="33753.32"/>
    <s v="tier - 1"/>
    <s v="tier - 3"/>
    <s v="R1011"/>
    <s v="11Dec1962"/>
    <n v="60"/>
  </r>
  <r>
    <s v="Id256"/>
    <s v="Black"/>
    <s v=" Mr"/>
    <s v="  Alan"/>
    <n v="31.92"/>
    <n v="5.1100000000000003"/>
    <s v="No"/>
    <s v="No"/>
    <x v="1"/>
    <n v="1"/>
    <x v="1"/>
    <s v="Obesity"/>
    <s v="Normal"/>
    <n v="0"/>
    <n v="33750.29"/>
    <s v="tier - 1"/>
    <s v="tier - 3"/>
    <s v="R1012"/>
    <s v="12Sep2003"/>
    <n v="19"/>
  </r>
  <r>
    <s v="Id257"/>
    <s v="Canton"/>
    <s v=" Mr"/>
    <s v="  Nate"/>
    <n v="31.73"/>
    <n v="5.73"/>
    <s v="No"/>
    <s v="No"/>
    <x v="0"/>
    <n v="1"/>
    <x v="1"/>
    <s v="Obesity"/>
    <s v="Diabetes"/>
    <n v="0"/>
    <n v="33732.69"/>
    <s v="tier - 1"/>
    <s v="tier - 1"/>
    <s v="R1017"/>
    <s v="1Nov2004"/>
    <n v="18"/>
  </r>
  <r>
    <s v="Id258"/>
    <s v="Fine"/>
    <s v=" Mr"/>
    <s v="  Jesse G"/>
    <n v="45.52"/>
    <n v="6.04"/>
    <s v="Yes"/>
    <s v="No"/>
    <x v="1"/>
    <n v="2"/>
    <x v="0"/>
    <s v="Obesity"/>
    <s v="Diabetes"/>
    <n v="0"/>
    <n v="33707.550000000003"/>
    <s v="tier - 2"/>
    <s v="tier - 2"/>
    <s v="R1011"/>
    <s v="28Nov1993"/>
    <n v="29"/>
  </r>
  <r>
    <s v="Id259"/>
    <s v="Bui"/>
    <s v=" Mr"/>
    <s v="  Jason"/>
    <n v="52.81"/>
    <n v="5.19"/>
    <s v="Yes"/>
    <s v="Yes"/>
    <x v="1"/>
    <n v="2"/>
    <x v="0"/>
    <s v="Obesity"/>
    <s v="Normal"/>
    <n v="0"/>
    <n v="33611.71"/>
    <s v="tier - 1"/>
    <s v="tier - 2"/>
    <s v="R1011"/>
    <s v="9Sep2003"/>
    <n v="19"/>
  </r>
  <r>
    <s v="Id260"/>
    <s v="Riepma"/>
    <s v=" Ms"/>
    <s v="  Megan A"/>
    <n v="33.58"/>
    <n v="5.56"/>
    <s v="Yes"/>
    <s v="No"/>
    <x v="0"/>
    <n v="1"/>
    <x v="1"/>
    <s v="Obesity"/>
    <s v="Normal"/>
    <n v="3"/>
    <n v="33527.1"/>
    <s v="tier - 2"/>
    <s v="tier - 3"/>
    <s v="R1011"/>
    <s v="22Jul1984"/>
    <n v="38"/>
  </r>
  <r>
    <s v="Id261"/>
    <s v="Inman"/>
    <s v=" Mr"/>
    <s v="  Luke M"/>
    <n v="30.684999999999999"/>
    <n v="8.23"/>
    <s v="No"/>
    <s v="No"/>
    <x v="0"/>
    <n v="1"/>
    <x v="1"/>
    <s v="Obesity"/>
    <s v="Diabetes"/>
    <n v="0"/>
    <n v="33475.82"/>
    <s v="tier - 1"/>
    <s v="tier - 1"/>
    <s v="R1018"/>
    <s v="25Aug2002"/>
    <n v="20"/>
  </r>
  <r>
    <s v="Id262"/>
    <s v="Kruzel"/>
    <s v=" Ms"/>
    <s v="  Jacy D"/>
    <n v="37.524999999999999"/>
    <n v="9.0299999999999994"/>
    <s v="Yes"/>
    <s v="No"/>
    <x v="0"/>
    <n v="1"/>
    <x v="0"/>
    <s v="Obesity"/>
    <s v="Diabetes"/>
    <n v="2"/>
    <n v="33471.97"/>
    <s v="tier - 2"/>
    <s v="tier - 2"/>
    <s v="R1012"/>
    <s v="18Jun1970"/>
    <n v="52"/>
  </r>
  <r>
    <s v="Id263"/>
    <s v="Lindsay"/>
    <s v=" Mr"/>
    <s v="  Simon G"/>
    <n v="34.5"/>
    <n v="4.07"/>
    <s v="Yes"/>
    <s v="No"/>
    <x v="0"/>
    <n v="1"/>
    <x v="1"/>
    <s v="Obesity"/>
    <s v="Normal"/>
    <n v="3"/>
    <n v="33450.99"/>
    <s v="tier - 2"/>
    <s v="tier - 2"/>
    <s v="R1011"/>
    <s v="7Dec1985"/>
    <n v="37"/>
  </r>
  <r>
    <s v="Id264"/>
    <s v="Land"/>
    <s v=" Ms"/>
    <s v="  Ainsley E"/>
    <n v="28.16"/>
    <n v="5.77"/>
    <s v="No"/>
    <s v="No"/>
    <x v="0"/>
    <n v="0"/>
    <x v="1"/>
    <s v="Obesity"/>
    <s v="Diabetes"/>
    <n v="0"/>
    <n v="33344.449999999997"/>
    <s v="tier - 2"/>
    <s v="tier - 3"/>
    <s v="R1011"/>
    <s v="5Sep1972"/>
    <n v="50"/>
  </r>
  <r>
    <s v="Id265"/>
    <s v="Brecher"/>
    <s v=" Ms"/>
    <s v="  Erica A"/>
    <n v="30.02"/>
    <n v="5.98"/>
    <s v="No"/>
    <s v="No"/>
    <x v="1"/>
    <n v="1"/>
    <x v="1"/>
    <s v="Obesity"/>
    <s v="Diabetes"/>
    <n v="0"/>
    <n v="33307.550000000003"/>
    <s v="tier - 2"/>
    <s v="tier - 3"/>
    <s v="R1012"/>
    <s v="28Nov2003"/>
    <n v="19"/>
  </r>
  <r>
    <s v="Id266"/>
    <s v="Debolt"/>
    <s v=" Mr"/>
    <s v="  Erik"/>
    <n v="37.82"/>
    <n v="6.01"/>
    <s v="Yes"/>
    <s v="No"/>
    <x v="0"/>
    <n v="1"/>
    <x v="0"/>
    <s v="Obesity"/>
    <s v="Diabetes"/>
    <n v="3"/>
    <n v="33292.83"/>
    <s v="tier - 2"/>
    <s v="tier - 1"/>
    <s v="R1011"/>
    <s v="12Oct1990"/>
    <n v="32"/>
  </r>
  <r>
    <s v="Id267"/>
    <s v="Oswalt"/>
    <s v=" Ms"/>
    <s v="  Erin C"/>
    <n v="33.14"/>
    <n v="5.67"/>
    <s v="Yes"/>
    <s v="No"/>
    <x v="0"/>
    <n v="1"/>
    <x v="1"/>
    <s v="Obesity"/>
    <s v="Normal"/>
    <n v="3"/>
    <n v="33121"/>
    <s v="tier - 2"/>
    <s v="tier - 1"/>
    <s v="R1011"/>
    <s v="15Jul1985"/>
    <n v="37"/>
  </r>
  <r>
    <s v="Id268"/>
    <s v="Boyd"/>
    <s v=" Ms"/>
    <s v="  Adrienne"/>
    <n v="25.14"/>
    <n v="6.02"/>
    <s v="No"/>
    <s v="No"/>
    <x v="1"/>
    <n v="0"/>
    <x v="1"/>
    <s v="Obesity"/>
    <s v="Diabetes"/>
    <n v="0"/>
    <n v="33090.660000000003"/>
    <s v="tier - 2"/>
    <s v="tier - 2"/>
    <s v="R1011"/>
    <s v="30Oct1969"/>
    <n v="53"/>
  </r>
  <r>
    <s v="Id269"/>
    <s v="Bulewich"/>
    <s v=" Mr"/>
    <s v="  Adam"/>
    <n v="20.18"/>
    <n v="11.19"/>
    <s v="No"/>
    <s v="No"/>
    <x v="0"/>
    <n v="0"/>
    <x v="1"/>
    <s v="Obesity"/>
    <s v="Diabetes"/>
    <n v="0"/>
    <n v="33074.94"/>
    <s v="tier - 1"/>
    <s v="tier - 2"/>
    <s v="R1011"/>
    <s v="1Jul1962"/>
    <n v="60"/>
  </r>
  <r>
    <s v="Id270"/>
    <s v="Fukuda"/>
    <s v=" Mr"/>
    <s v="  Yutaka"/>
    <n v="44.36"/>
    <n v="5.1100000000000003"/>
    <s v="Yes"/>
    <s v="No"/>
    <x v="0"/>
    <n v="2"/>
    <x v="0"/>
    <s v="Obesity"/>
    <s v="Normal"/>
    <n v="0"/>
    <n v="33057.230000000003"/>
    <s v="tier - 1"/>
    <s v="tier - 2"/>
    <s v="R1011"/>
    <s v="28Jul1994"/>
    <n v="28"/>
  </r>
  <r>
    <s v="Id271"/>
    <s v="Phillips"/>
    <s v=" Mr"/>
    <s v="  Tyler M"/>
    <n v="23.82"/>
    <n v="10.85"/>
    <s v="No"/>
    <s v="No"/>
    <x v="0"/>
    <n v="0"/>
    <x v="1"/>
    <s v="Obesity"/>
    <s v="Diabetes"/>
    <n v="0"/>
    <n v="33025.32"/>
    <s v="tier - 2"/>
    <s v="tier - 3"/>
    <s v="R1011"/>
    <s v="10Jul1967"/>
    <n v="55"/>
  </r>
  <r>
    <s v="Id272"/>
    <s v="Maddison"/>
    <s v=" Mr"/>
    <s v="  Stephen"/>
    <n v="45"/>
    <n v="5.24"/>
    <s v="Yes"/>
    <s v="No"/>
    <x v="0"/>
    <n v="2"/>
    <x v="0"/>
    <s v="Obesity"/>
    <s v="Normal"/>
    <n v="0"/>
    <n v="33017.46"/>
    <s v="tier - 1"/>
    <s v="tier - 1"/>
    <s v="R1011"/>
    <s v="8Jul1995"/>
    <n v="27"/>
  </r>
  <r>
    <s v="Id273"/>
    <s v="Lockwood"/>
    <s v=" Mr"/>
    <s v="  Andrew B"/>
    <n v="26.62"/>
    <n v="10.08"/>
    <s v="No"/>
    <s v="No"/>
    <x v="0"/>
    <n v="0"/>
    <x v="1"/>
    <s v="Obesity"/>
    <s v="Diabetes"/>
    <n v="0"/>
    <n v="32947.629999999997"/>
    <s v="tier - 2"/>
    <s v="tier - 1"/>
    <s v="R1011"/>
    <s v="24Aug1971"/>
    <n v="51"/>
  </r>
  <r>
    <s v="Id274"/>
    <s v="Defilippi"/>
    <s v=" Mr"/>
    <s v="  James"/>
    <n v="32.67"/>
    <n v="10.97"/>
    <s v="Yes"/>
    <s v="No"/>
    <x v="0"/>
    <n v="1"/>
    <x v="1"/>
    <s v="Obesity"/>
    <s v="Diabetes"/>
    <n v="1"/>
    <n v="32906.69"/>
    <s v="tier - 2"/>
    <s v="tier - 3"/>
    <s v="R1011"/>
    <s v="17Nov1981"/>
    <n v="41"/>
  </r>
  <r>
    <s v="Id275"/>
    <s v="Jackson"/>
    <s v=" Mr"/>
    <s v="  Shawn P"/>
    <n v="44.44"/>
    <n v="4.9000000000000004"/>
    <s v="Yes"/>
    <s v="No"/>
    <x v="0"/>
    <n v="2"/>
    <x v="0"/>
    <s v="Obesity"/>
    <s v="Normal"/>
    <n v="0"/>
    <n v="32827.51"/>
    <s v="tier - 1"/>
    <s v="tier - 2"/>
    <s v="R1011"/>
    <s v="4Dec1995"/>
    <n v="27"/>
  </r>
  <r>
    <s v="Id276"/>
    <s v="Ozahowski"/>
    <s v=" Mr"/>
    <s v="  Matt"/>
    <n v="28.31"/>
    <n v="5.33"/>
    <s v="No"/>
    <s v="No"/>
    <x v="0"/>
    <n v="0"/>
    <x v="1"/>
    <s v="Obesity"/>
    <s v="Normal"/>
    <n v="3"/>
    <n v="32787.46"/>
    <s v="tier - 1"/>
    <s v="tier - 3"/>
    <s v="R1012"/>
    <s v="12Dec1980"/>
    <n v="42"/>
  </r>
  <r>
    <s v="Id277"/>
    <s v="Guthals"/>
    <s v=" Mr"/>
    <s v="  Nathaniel"/>
    <n v="25.05"/>
    <n v="4.6100000000000003"/>
    <s v="No"/>
    <s v="No"/>
    <x v="0"/>
    <n v="0"/>
    <x v="1"/>
    <s v="Obesity"/>
    <s v="Normal"/>
    <n v="0"/>
    <n v="32765.33"/>
    <s v="tier - 2"/>
    <s v="tier - 2"/>
    <s v="R1012"/>
    <s v="7Nov1972"/>
    <n v="50"/>
  </r>
  <r>
    <s v="Id278"/>
    <s v="Yates"/>
    <s v=" Mr"/>
    <s v="  Kevin D"/>
    <n v="28.34"/>
    <n v="8.18"/>
    <s v="No"/>
    <s v="No"/>
    <x v="0"/>
    <n v="0"/>
    <x v="1"/>
    <s v="Obesity"/>
    <s v="Diabetes"/>
    <n v="0"/>
    <n v="32760.48"/>
    <s v="tier - 1"/>
    <s v="tier - 1"/>
    <s v="R1011"/>
    <s v="6Dec1974"/>
    <n v="48"/>
  </r>
  <r>
    <s v="Id279"/>
    <s v="Samuelson"/>
    <s v=" Ms"/>
    <s v="  Joan"/>
    <n v="17.765000000000001"/>
    <n v="5.62"/>
    <s v="No"/>
    <s v="No"/>
    <x v="0"/>
    <n v="0"/>
    <x v="1"/>
    <s v="Underweight"/>
    <s v="Normal"/>
    <n v="2"/>
    <n v="32734.19"/>
    <s v="tier - 2"/>
    <s v="tier - 1"/>
    <s v="R1012"/>
    <s v="9Jul1990"/>
    <n v="32"/>
  </r>
  <r>
    <s v="Id280"/>
    <s v="Lemos"/>
    <s v=" Mr"/>
    <s v="  Christopher A"/>
    <n v="36.119999999999997"/>
    <n v="5.82"/>
    <s v="Yes"/>
    <s v="No"/>
    <x v="0"/>
    <n v="1"/>
    <x v="1"/>
    <s v="Obesity"/>
    <s v="Diabetes"/>
    <n v="3"/>
    <n v="32716.2"/>
    <s v="tier - 1"/>
    <s v="tier - 2"/>
    <s v="R1011"/>
    <s v="30Sep1990"/>
    <n v="32"/>
  </r>
  <r>
    <s v="Id281"/>
    <s v="Seynders"/>
    <s v=" Ms"/>
    <s v="  Kacy L"/>
    <n v="23.19"/>
    <n v="7.66"/>
    <s v="No"/>
    <s v="No"/>
    <x v="0"/>
    <n v="0"/>
    <x v="1"/>
    <s v="Obesity"/>
    <s v="Diabetes"/>
    <n v="0"/>
    <n v="32686.080000000002"/>
    <s v="tier - 2"/>
    <s v="tier - 3"/>
    <s v="R1011"/>
    <s v="1Nov1968"/>
    <n v="54"/>
  </r>
  <r>
    <s v="Id282"/>
    <s v="Saunders"/>
    <s v=" Mr"/>
    <s v="  Benjamin H"/>
    <n v="35.99"/>
    <n v="4.2300000000000004"/>
    <s v="Yes"/>
    <s v="No"/>
    <x v="0"/>
    <n v="1"/>
    <x v="1"/>
    <s v="Obesity"/>
    <s v="Normal"/>
    <n v="3"/>
    <n v="32672.11"/>
    <s v="tier - 1"/>
    <s v="tier - 1"/>
    <s v="R1011"/>
    <s v="13Jul1990"/>
    <n v="32"/>
  </r>
  <r>
    <s v="Id283"/>
    <s v="Walker"/>
    <s v=" Mr"/>
    <s v="  Xaviour J"/>
    <n v="30.25"/>
    <n v="5.58"/>
    <s v="No"/>
    <s v="No"/>
    <x v="1"/>
    <n v="1"/>
    <x v="1"/>
    <s v="Obesity"/>
    <s v="Normal"/>
    <n v="0"/>
    <n v="32548.34"/>
    <s v="tier - 1"/>
    <s v="tier - 2"/>
    <s v="R1013"/>
    <s v="8Oct2003"/>
    <n v="19"/>
  </r>
  <r>
    <s v="Id284"/>
    <s v="Lam"/>
    <s v=" Mr"/>
    <s v="  Michael T"/>
    <n v="26.24"/>
    <n v="6.26"/>
    <s v="No"/>
    <s v="No"/>
    <x v="0"/>
    <n v="0"/>
    <x v="1"/>
    <s v="Obesity"/>
    <s v="Diabetes"/>
    <n v="2"/>
    <n v="32485.46"/>
    <s v="tier - 2"/>
    <s v="tier - 1"/>
    <s v="R1011"/>
    <s v="19Sep1976"/>
    <n v="46"/>
  </r>
  <r>
    <s v="Id285"/>
    <s v="Sweigart"/>
    <s v=" Mr"/>
    <s v="  Bradley"/>
    <n v="31.36"/>
    <n v="10.6"/>
    <s v="No"/>
    <s v="No"/>
    <x v="0"/>
    <n v="1"/>
    <x v="1"/>
    <s v="Obesity"/>
    <s v="Diabetes"/>
    <n v="1"/>
    <n v="32462.35"/>
    <s v="tier - 2"/>
    <s v="tier - 2"/>
    <s v="R1011"/>
    <s v="27Sep1981"/>
    <n v="41"/>
  </r>
  <r>
    <s v="Id286"/>
    <s v="Sieczkowski"/>
    <s v=" Ms"/>
    <s v="  Andrea"/>
    <n v="25.69"/>
    <n v="4.78"/>
    <s v="No"/>
    <s v="No"/>
    <x v="0"/>
    <n v="0"/>
    <x v="1"/>
    <s v="Obesity"/>
    <s v="Normal"/>
    <n v="2"/>
    <n v="32430.22"/>
    <s v="tier - 2"/>
    <s v="tier - 3"/>
    <s v="R1011"/>
    <s v="9Aug1976"/>
    <n v="46"/>
  </r>
  <r>
    <s v="Id287"/>
    <s v="Jurgens"/>
    <s v=" Ms"/>
    <s v="  Nancy M"/>
    <n v="25.46"/>
    <n v="6.03"/>
    <s v="No"/>
    <s v="No"/>
    <x v="0"/>
    <n v="0"/>
    <x v="1"/>
    <s v="Obesity"/>
    <s v="Diabetes"/>
    <n v="0"/>
    <n v="32428.63"/>
    <s v="tier - 2"/>
    <s v="tier - 2"/>
    <s v="R1011"/>
    <s v="19Oct1972"/>
    <n v="50"/>
  </r>
  <r>
    <s v="Id288"/>
    <s v="Hackman"/>
    <s v=" Mr"/>
    <s v="  Matt"/>
    <n v="31.83"/>
    <n v="11.55"/>
    <s v="No"/>
    <s v="No"/>
    <x v="0"/>
    <n v="1"/>
    <x v="1"/>
    <s v="Obesity"/>
    <s v="Diabetes"/>
    <n v="3"/>
    <n v="32288.49"/>
    <s v="tier - 2"/>
    <s v="tier - 2"/>
    <s v="R1011"/>
    <s v="2Dec1986"/>
    <n v="36"/>
  </r>
  <r>
    <s v="Id289"/>
    <s v="Klarich"/>
    <s v=" Mr"/>
    <s v="  Lee"/>
    <n v="24.43"/>
    <n v="7.59"/>
    <s v="No"/>
    <s v="No"/>
    <x v="0"/>
    <n v="0"/>
    <x v="1"/>
    <s v="Obesity"/>
    <s v="Diabetes"/>
    <n v="1"/>
    <n v="32259.96"/>
    <s v="tier - 2"/>
    <s v="tier - 3"/>
    <s v="R1012"/>
    <s v="17Dec1975"/>
    <n v="47"/>
  </r>
  <r>
    <s v="Id290"/>
    <s v="Schulten"/>
    <s v=" Mr"/>
    <s v="  Chris"/>
    <n v="41.9"/>
    <n v="4.26"/>
    <s v="Yes"/>
    <s v="No"/>
    <x v="0"/>
    <n v="2"/>
    <x v="0"/>
    <s v="Obesity"/>
    <s v="Normal"/>
    <n v="0"/>
    <n v="32222.81"/>
    <s v="tier - 2"/>
    <s v="tier - 1"/>
    <s v="R1011"/>
    <s v="8Sep1994"/>
    <n v="28"/>
  </r>
  <r>
    <s v="Id291"/>
    <s v="Fagerstrom"/>
    <s v=" Mr"/>
    <s v="  Erik T"/>
    <n v="22.88"/>
    <n v="5.9"/>
    <s v="No"/>
    <s v="No"/>
    <x v="1"/>
    <n v="0"/>
    <x v="1"/>
    <s v="Obesity"/>
    <s v="Diabetes"/>
    <n v="0"/>
    <n v="32192.76"/>
    <s v="tier - 1"/>
    <s v="tier - 2"/>
    <s v="R1011"/>
    <s v="11Sep1969"/>
    <n v="53"/>
  </r>
  <r>
    <s v="Id292"/>
    <s v="Bien"/>
    <s v=" Mr"/>
    <s v="  Rod W"/>
    <n v="29.734999999999999"/>
    <n v="7.79"/>
    <s v="No"/>
    <s v="No"/>
    <x v="0"/>
    <n v="1"/>
    <x v="1"/>
    <s v="Obesity"/>
    <s v="Diabetes"/>
    <n v="2"/>
    <n v="32108.66"/>
    <s v="tier - 1"/>
    <s v="tier - 3"/>
    <s v="R1017"/>
    <s v="10Nov1978"/>
    <n v="44"/>
  </r>
  <r>
    <s v="Id293"/>
    <s v="Hess"/>
    <s v=" Mr"/>
    <s v="  Joey"/>
    <n v="40.74"/>
    <n v="5.28"/>
    <s v="Yes"/>
    <s v="No"/>
    <x v="1"/>
    <n v="1"/>
    <x v="0"/>
    <s v="Obesity"/>
    <s v="Normal"/>
    <n v="0"/>
    <n v="32086.21"/>
    <s v="tier - 1"/>
    <s v="tier - 3"/>
    <s v="R1011"/>
    <s v="13Sep1993"/>
    <n v="29"/>
  </r>
  <r>
    <s v="Id294"/>
    <s v="Shaw"/>
    <s v=" Ms"/>
    <s v="  Hillary L"/>
    <n v="24.14"/>
    <n v="5.87"/>
    <s v="No"/>
    <s v="No"/>
    <x v="0"/>
    <n v="0"/>
    <x v="1"/>
    <s v="Obesity"/>
    <s v="Diabetes"/>
    <n v="0"/>
    <n v="31980.89"/>
    <s v="tier - 2"/>
    <s v="tier - 1"/>
    <s v="R1011"/>
    <s v="21Sep1972"/>
    <n v="50"/>
  </r>
  <r>
    <s v="Id295"/>
    <s v="Williams"/>
    <s v=" Mr"/>
    <s v="  Eric J"/>
    <n v="25.15"/>
    <n v="9.08"/>
    <s v="No"/>
    <s v="No"/>
    <x v="0"/>
    <n v="0"/>
    <x v="1"/>
    <s v="Obesity"/>
    <s v="Diabetes"/>
    <n v="1"/>
    <n v="31897.1"/>
    <s v="tier - 2"/>
    <s v="tier - 3"/>
    <s v="R1011"/>
    <s v="25Sep1975"/>
    <n v="47"/>
  </r>
  <r>
    <s v="Id296"/>
    <s v="Menzies"/>
    <s v=" Mr"/>
    <s v="  Nicolas"/>
    <n v="28.71"/>
    <n v="5.2"/>
    <s v="No"/>
    <s v="No"/>
    <x v="0"/>
    <n v="0"/>
    <x v="1"/>
    <s v="Obesity"/>
    <s v="Normal"/>
    <n v="3"/>
    <n v="31743.919999999998"/>
    <s v="tier - 2"/>
    <s v="tier - 1"/>
    <s v="R1011"/>
    <s v="10Sep1984"/>
    <n v="38"/>
  </r>
  <r>
    <s v="Id297"/>
    <s v="Buehler"/>
    <s v=" Mr"/>
    <s v="  Marcel"/>
    <n v="23"/>
    <n v="5.48"/>
    <s v="No"/>
    <s v="No"/>
    <x v="0"/>
    <n v="0"/>
    <x v="1"/>
    <s v="Obesity"/>
    <s v="Normal"/>
    <n v="2"/>
    <n v="31736.7"/>
    <s v="tier - 2"/>
    <s v="tier - 2"/>
    <s v="R1012"/>
    <s v="14Oct1977"/>
    <n v="45"/>
  </r>
  <r>
    <s v="Id298"/>
    <s v="Degen"/>
    <s v=" Ms"/>
    <s v="  Ashley N"/>
    <n v="36.86"/>
    <n v="11.95"/>
    <s v="Yes"/>
    <s v="No"/>
    <x v="0"/>
    <n v="1"/>
    <x v="1"/>
    <s v="Obesity"/>
    <s v="Diabetes"/>
    <n v="1"/>
    <n v="31620"/>
    <s v="tier - 2"/>
    <s v="tier - 1"/>
    <s v="R1024"/>
    <s v="13Dec1960"/>
    <n v="62"/>
  </r>
  <r>
    <s v="Id299"/>
    <s v="Arsenault"/>
    <s v=" Mr"/>
    <s v="  Evan D"/>
    <n v="24.25"/>
    <n v="8.6999999999999993"/>
    <s v="No"/>
    <s v="No"/>
    <x v="0"/>
    <n v="0"/>
    <x v="1"/>
    <s v="Obesity"/>
    <s v="Diabetes"/>
    <n v="1"/>
    <n v="31591.82"/>
    <s v="tier - 2"/>
    <s v="tier - 1"/>
    <s v="R1011"/>
    <s v="29Oct1975"/>
    <n v="47"/>
  </r>
  <r>
    <s v="Id300"/>
    <s v="Hoff"/>
    <s v=" Ms"/>
    <s v="  Krisana"/>
    <n v="23.85"/>
    <n v="7.84"/>
    <s v="No"/>
    <s v="No"/>
    <x v="0"/>
    <n v="0"/>
    <x v="1"/>
    <s v="Obesity"/>
    <s v="Diabetes"/>
    <n v="0"/>
    <n v="31368.81"/>
    <s v="tier - 2"/>
    <s v="tier - 3"/>
    <s v="R1011"/>
    <s v="8Oct1974"/>
    <n v="48"/>
  </r>
  <r>
    <s v="Id301"/>
    <s v="Hall"/>
    <s v=" Mr"/>
    <s v="  Kyle"/>
    <n v="40.020000000000003"/>
    <n v="5.19"/>
    <s v="Yes"/>
    <s v="No"/>
    <x v="0"/>
    <n v="1"/>
    <x v="0"/>
    <s v="Obesity"/>
    <s v="Normal"/>
    <n v="0"/>
    <n v="31328.27"/>
    <s v="tier - 2"/>
    <s v="tier - 2"/>
    <s v="R1011"/>
    <s v="27Sep1995"/>
    <n v="27"/>
  </r>
  <r>
    <s v="Id302"/>
    <s v="Ashley"/>
    <s v=" Ms"/>
    <s v="  Kate"/>
    <n v="19.170000000000002"/>
    <n v="8.41"/>
    <s v="No"/>
    <s v="No"/>
    <x v="0"/>
    <n v="0"/>
    <x v="1"/>
    <s v="Obesity"/>
    <s v="Diabetes"/>
    <n v="0"/>
    <n v="31322.53"/>
    <s v="tier - 2"/>
    <s v="tier - 1"/>
    <s v="R1011"/>
    <s v="9Jul1968"/>
    <n v="54"/>
  </r>
  <r>
    <s v="Id303"/>
    <s v="Rindahl"/>
    <s v=" Mr"/>
    <s v="  Martin A"/>
    <n v="43.53"/>
    <n v="5.86"/>
    <s v="Yes"/>
    <s v="No"/>
    <x v="0"/>
    <n v="2"/>
    <x v="0"/>
    <s v="Obesity"/>
    <s v="Diabetes"/>
    <n v="0"/>
    <n v="31234.560000000001"/>
    <s v="tier - 1"/>
    <s v="tier - 1"/>
    <s v="R1011"/>
    <s v="22Jul2000"/>
    <n v="22"/>
  </r>
  <r>
    <s v="Id304"/>
    <s v="Clark"/>
    <s v=" Ms"/>
    <s v="  Stacey"/>
    <n v="46.06"/>
    <n v="4.18"/>
    <s v="Yes"/>
    <s v="No"/>
    <x v="0"/>
    <n v="2"/>
    <x v="0"/>
    <s v="Obesity"/>
    <s v="Normal"/>
    <n v="0"/>
    <n v="31196.61"/>
    <s v="tier - 2"/>
    <s v="tier - 1"/>
    <s v="R1011"/>
    <s v="9Nov2004"/>
    <n v="18"/>
  </r>
  <r>
    <s v="Id305"/>
    <s v="Irish"/>
    <s v=" Ms"/>
    <s v="  Christine"/>
    <n v="29.92"/>
    <n v="11.99"/>
    <s v="No"/>
    <s v="No"/>
    <x v="0"/>
    <n v="1"/>
    <x v="1"/>
    <s v="Obesity"/>
    <s v="Diabetes"/>
    <n v="3"/>
    <n v="30942.19"/>
    <s v="tier - 2"/>
    <s v="tier - 2"/>
    <s v="R1013"/>
    <s v="9Sep1961"/>
    <n v="61"/>
  </r>
  <r>
    <s v="Id306"/>
    <s v="Richardson"/>
    <s v=" Ms"/>
    <s v="  Sarah C"/>
    <n v="28.46"/>
    <n v="4.8499999999999996"/>
    <s v="No"/>
    <s v="No"/>
    <x v="0"/>
    <n v="0"/>
    <x v="1"/>
    <s v="Obesity"/>
    <s v="Normal"/>
    <n v="3"/>
    <n v="30763.01"/>
    <s v="tier - 2"/>
    <s v="tier - 1"/>
    <s v="R1011"/>
    <s v="5Sep1988"/>
    <n v="34"/>
  </r>
  <r>
    <s v="Id307"/>
    <s v="Dewitt"/>
    <s v=" Ms"/>
    <s v="  Megan"/>
    <n v="24.56"/>
    <n v="6.18"/>
    <s v="No"/>
    <s v="No"/>
    <x v="1"/>
    <n v="0"/>
    <x v="1"/>
    <s v="Obesity"/>
    <s v="Diabetes"/>
    <n v="3"/>
    <n v="30724.44"/>
    <s v="tier - 2"/>
    <s v="tier - 3"/>
    <s v="R1011"/>
    <s v="21Dec1983"/>
    <n v="39"/>
  </r>
  <r>
    <s v="Id308"/>
    <s v="Hickman"/>
    <s v=" Mr"/>
    <s v="  Jason W"/>
    <n v="41.19"/>
    <n v="6.37"/>
    <s v="Yes"/>
    <s v="No"/>
    <x v="0"/>
    <n v="2"/>
    <x v="0"/>
    <s v="Obesity"/>
    <s v="Diabetes"/>
    <n v="0"/>
    <n v="30697.71"/>
    <s v="tier - 1"/>
    <s v="tier - 2"/>
    <s v="R1011"/>
    <s v="21Sep1999"/>
    <n v="23"/>
  </r>
  <r>
    <s v="Id309"/>
    <s v="Gonzalez"/>
    <s v=" Ms"/>
    <s v="  Michele"/>
    <n v="18.63"/>
    <n v="9.81"/>
    <s v="No"/>
    <s v="No"/>
    <x v="0"/>
    <n v="0"/>
    <x v="1"/>
    <s v="Obesity"/>
    <s v="Diabetes"/>
    <n v="0"/>
    <n v="30625.65"/>
    <s v="tier - 2"/>
    <s v="tier - 3"/>
    <s v="R1011"/>
    <s v="11Nov1970"/>
    <n v="52"/>
  </r>
  <r>
    <s v="Id310"/>
    <s v="Difani"/>
    <s v=" Ms"/>
    <s v="  Nikki"/>
    <n v="26.26"/>
    <n v="11.8"/>
    <s v="No"/>
    <s v="No"/>
    <x v="0"/>
    <n v="0"/>
    <x v="1"/>
    <s v="Obesity"/>
    <s v="Diabetes"/>
    <n v="3"/>
    <n v="30530.5"/>
    <s v="tier - 2"/>
    <s v="tier - 1"/>
    <s v="R1011"/>
    <s v="10Aug1986"/>
    <n v="36"/>
  </r>
  <r>
    <s v="Id311"/>
    <s v="Turner"/>
    <s v=" Mr"/>
    <s v="  Philip J"/>
    <n v="22.37"/>
    <n v="5.86"/>
    <s v="No"/>
    <s v="No"/>
    <x v="1"/>
    <n v="0"/>
    <x v="1"/>
    <s v="Obesity"/>
    <s v="Diabetes"/>
    <n v="3"/>
    <n v="30457.37"/>
    <s v="tier - 2"/>
    <s v="tier - 1"/>
    <s v="R1012"/>
    <s v="3Sep1983"/>
    <n v="39"/>
  </r>
  <r>
    <s v="Id312"/>
    <s v="Widmann"/>
    <s v=" Mr"/>
    <s v="  Bryan L"/>
    <n v="39.619999999999997"/>
    <n v="4.28"/>
    <s v="Yes"/>
    <s v="No"/>
    <x v="0"/>
    <n v="1"/>
    <x v="0"/>
    <s v="Obesity"/>
    <s v="Normal"/>
    <n v="0"/>
    <n v="30422.03"/>
    <s v="tier - 2"/>
    <s v="tier - 3"/>
    <s v="R1011"/>
    <s v="28Oct1998"/>
    <n v="24"/>
  </r>
  <r>
    <s v="Id313"/>
    <s v="Tunney"/>
    <s v=" Mr"/>
    <s v="  Timothy F"/>
    <n v="18.329999999999998"/>
    <n v="4.16"/>
    <s v="No"/>
    <s v="No"/>
    <x v="0"/>
    <n v="0"/>
    <x v="1"/>
    <s v="Underweight"/>
    <s v="Normal"/>
    <n v="2"/>
    <n v="30409.53"/>
    <s v="tier - 2"/>
    <s v="tier - 3"/>
    <s v="R1012"/>
    <s v="3Sep1976"/>
    <n v="46"/>
  </r>
  <r>
    <s v="Id314"/>
    <s v="San Juan"/>
    <s v=" Ms"/>
    <s v="  Angielyn M"/>
    <n v="17.11"/>
    <n v="4.9800000000000004"/>
    <s v="No"/>
    <s v="No"/>
    <x v="1"/>
    <n v="0"/>
    <x v="1"/>
    <s v="Underweight"/>
    <s v="Normal"/>
    <n v="0"/>
    <n v="30366.93"/>
    <s v="tier - 2"/>
    <s v="tier - 2"/>
    <s v="R1011"/>
    <s v="30Jul1969"/>
    <n v="53"/>
  </r>
  <r>
    <s v="Id315"/>
    <s v="Croll"/>
    <s v=" Ms"/>
    <s v="  Jeanie M"/>
    <n v="43.5"/>
    <n v="6.38"/>
    <s v="Yes"/>
    <s v="No"/>
    <x v="0"/>
    <n v="2"/>
    <x v="0"/>
    <s v="Obesity"/>
    <s v="Diabetes"/>
    <n v="0"/>
    <n v="30328.27"/>
    <s v="tier - 2"/>
    <s v="tier - 2"/>
    <s v="R1011"/>
    <s v="1Jun2004"/>
    <n v="19"/>
  </r>
  <r>
    <s v="Id316"/>
    <s v="Rolfes"/>
    <s v=" Mr"/>
    <s v="  Greg"/>
    <n v="25.364999999999998"/>
    <n v="5.19"/>
    <s v="No"/>
    <s v="No"/>
    <x v="0"/>
    <n v="0"/>
    <x v="1"/>
    <s v="Obesity"/>
    <s v="Normal"/>
    <n v="2"/>
    <n v="30284.639999999999"/>
    <s v="tier - 1"/>
    <s v="tier - 1"/>
    <s v="R1012"/>
    <s v="24Jul1972"/>
    <n v="50"/>
  </r>
  <r>
    <s v="Id317"/>
    <s v="Hinkle"/>
    <s v=" Mr"/>
    <s v="  John"/>
    <n v="28.594999999999999"/>
    <n v="10.210000000000001"/>
    <s v="No"/>
    <s v="No"/>
    <x v="0"/>
    <n v="0"/>
    <x v="1"/>
    <s v="Obesity"/>
    <s v="Diabetes"/>
    <n v="0"/>
    <n v="30260"/>
    <s v="tier - 1"/>
    <s v="tier - 1"/>
    <s v="R1014"/>
    <s v="15Sep1962"/>
    <n v="60"/>
  </r>
  <r>
    <s v="Id318"/>
    <s v="Leuchanka"/>
    <s v=" Mr"/>
    <s v="  Aliaksandr"/>
    <n v="29.83"/>
    <n v="9.6999999999999993"/>
    <s v="No"/>
    <s v="No"/>
    <x v="1"/>
    <n v="1"/>
    <x v="1"/>
    <s v="Obesity"/>
    <s v="Diabetes"/>
    <n v="3"/>
    <n v="30184.94"/>
    <s v="tier - 1"/>
    <s v="tier - 1"/>
    <s v="R1014"/>
    <s v="13Sep1963"/>
    <n v="59"/>
  </r>
  <r>
    <s v="Id319"/>
    <s v="Ayr"/>
    <s v=" Mr"/>
    <s v="  Jason M"/>
    <n v="24.7"/>
    <n v="10.25"/>
    <s v="No"/>
    <s v="No"/>
    <x v="0"/>
    <n v="0"/>
    <x v="1"/>
    <s v="Obesity"/>
    <s v="Diabetes"/>
    <n v="1"/>
    <n v="30166.62"/>
    <s v="tier - 1"/>
    <s v="tier - 3"/>
    <s v="R1012"/>
    <s v="11Aug1958"/>
    <n v="64"/>
  </r>
  <r>
    <s v="Id320"/>
    <s v="Siegel"/>
    <s v=" Ms"/>
    <s v="  Sheera K"/>
    <n v="17.940000000000001"/>
    <n v="9.77"/>
    <s v="No"/>
    <s v="No"/>
    <x v="0"/>
    <n v="0"/>
    <x v="1"/>
    <s v="Underweight"/>
    <s v="Diabetes"/>
    <n v="0"/>
    <n v="30134.75"/>
    <s v="tier - 2"/>
    <s v="tier - 3"/>
    <s v="R1011"/>
    <s v="25Dec1971"/>
    <n v="51"/>
  </r>
  <r>
    <s v="Id321"/>
    <s v="Penrose"/>
    <s v=" Ms"/>
    <s v="  Janice"/>
    <n v="21.08"/>
    <n v="4.83"/>
    <s v="No"/>
    <s v="No"/>
    <x v="1"/>
    <n v="0"/>
    <x v="1"/>
    <s v="Obesity"/>
    <s v="Normal"/>
    <n v="2"/>
    <n v="30095.97"/>
    <s v="tier - 2"/>
    <s v="tier - 3"/>
    <s v="R1011"/>
    <s v="2Sep1979"/>
    <n v="43"/>
  </r>
  <r>
    <s v="Id322"/>
    <s v="Schuler"/>
    <s v=" Mr"/>
    <s v="  Timothy G"/>
    <n v="37.715000000000003"/>
    <n v="10.86"/>
    <s v="Yes"/>
    <s v="No"/>
    <x v="0"/>
    <n v="1"/>
    <x v="0"/>
    <s v="Obesity"/>
    <s v="Diabetes"/>
    <n v="3"/>
    <n v="30063.58"/>
    <s v="tier - 1"/>
    <s v="tier - 1"/>
    <s v="R1012"/>
    <s v="16Jun1967"/>
    <n v="55"/>
  </r>
  <r>
    <s v="Id323"/>
    <s v="Walker"/>
    <s v=" Mr"/>
    <s v="  Alan R"/>
    <n v="22.39"/>
    <n v="9.5299999999999994"/>
    <s v="No"/>
    <s v="No"/>
    <x v="0"/>
    <n v="0"/>
    <x v="1"/>
    <s v="Obesity"/>
    <s v="Diabetes"/>
    <n v="1"/>
    <n v="30026.87"/>
    <s v="tier - 2"/>
    <s v="tier - 3"/>
    <s v="R1012"/>
    <s v="4Aug1981"/>
    <n v="41"/>
  </r>
  <r>
    <s v="Id324"/>
    <s v="Stange"/>
    <s v=" Mr"/>
    <s v="  Michael"/>
    <n v="28.78"/>
    <n v="5.68"/>
    <s v="No"/>
    <s v="No"/>
    <x v="0"/>
    <n v="0"/>
    <x v="1"/>
    <s v="Obesity"/>
    <s v="Normal"/>
    <n v="3"/>
    <n v="29969.67"/>
    <s v="tier - 1"/>
    <s v="tier - 1"/>
    <s v="R1011"/>
    <s v="5Oct1991"/>
    <n v="31"/>
  </r>
  <r>
    <s v="Id325"/>
    <s v="Roy"/>
    <s v=" Ms"/>
    <s v="  Marie-France"/>
    <n v="18.329999999999998"/>
    <n v="5.57"/>
    <s v="No"/>
    <s v="No"/>
    <x v="0"/>
    <n v="0"/>
    <x v="1"/>
    <s v="Underweight"/>
    <s v="Normal"/>
    <n v="2"/>
    <n v="29933.75"/>
    <s v="tier - 1"/>
    <s v="tier - 1"/>
    <s v="R1011"/>
    <s v="12Jun1976"/>
    <n v="46"/>
  </r>
  <r>
    <s v="Id326"/>
    <s v="Potere"/>
    <s v=" Mr"/>
    <s v="  Erik F"/>
    <n v="26.39"/>
    <n v="4.58"/>
    <s v="No"/>
    <s v="No"/>
    <x v="0"/>
    <n v="0"/>
    <x v="1"/>
    <s v="Obesity"/>
    <s v="Normal"/>
    <n v="3"/>
    <n v="29929.56"/>
    <s v="tier - 1"/>
    <s v="tier - 1"/>
    <s v="R1011"/>
    <s v="30Dec1988"/>
    <n v="34"/>
  </r>
  <r>
    <s v="Id327"/>
    <s v="Podgurski"/>
    <s v=" Mr"/>
    <s v="  Andrew"/>
    <n v="19.260000000000002"/>
    <n v="8.9600000000000009"/>
    <s v="No"/>
    <s v="No"/>
    <x v="0"/>
    <n v="0"/>
    <x v="1"/>
    <s v="Obesity"/>
    <s v="Diabetes"/>
    <n v="1"/>
    <n v="29899.25"/>
    <s v="tier - 1"/>
    <s v="tier - 3"/>
    <s v="R1011"/>
    <s v="19Aug1975"/>
    <n v="47"/>
  </r>
  <r>
    <s v="Id328"/>
    <s v="Diamond"/>
    <s v=" Mr"/>
    <s v="  Anthony"/>
    <n v="26.92"/>
    <n v="6.09"/>
    <s v="No"/>
    <s v="No"/>
    <x v="0"/>
    <n v="0"/>
    <x v="1"/>
    <s v="Obesity"/>
    <s v="Diabetes"/>
    <n v="3"/>
    <n v="29852.48"/>
    <s v="tier - 1"/>
    <s v="tier - 3"/>
    <s v="R1011"/>
    <s v="30Dec1989"/>
    <n v="33"/>
  </r>
  <r>
    <s v="Id329"/>
    <s v="Sallade"/>
    <s v=" Mr"/>
    <s v="  Chris"/>
    <n v="19.73"/>
    <n v="4.3600000000000003"/>
    <s v="No"/>
    <s v="No"/>
    <x v="0"/>
    <n v="0"/>
    <x v="1"/>
    <s v="Obesity"/>
    <s v="Normal"/>
    <n v="3"/>
    <n v="29818.76"/>
    <s v="tier - 1"/>
    <s v="tier - 1"/>
    <s v="R1012"/>
    <s v="29Oct1982"/>
    <n v="40"/>
  </r>
  <r>
    <s v="Id330"/>
    <s v="Zhang"/>
    <s v=" Mr"/>
    <s v="  Yu"/>
    <n v="23.56"/>
    <n v="11.74"/>
    <s v="No"/>
    <s v="No"/>
    <x v="0"/>
    <n v="0"/>
    <x v="1"/>
    <s v="Obesity"/>
    <s v="Diabetes"/>
    <n v="1"/>
    <n v="29816.639999999999"/>
    <s v="tier - 1"/>
    <s v="tier - 2"/>
    <s v="R1011"/>
    <s v="13Aug1981"/>
    <n v="41"/>
  </r>
  <r>
    <s v="Id331"/>
    <s v="Chatfield"/>
    <s v=" Mr"/>
    <s v="  Caleb N"/>
    <n v="37.67"/>
    <n v="5.89"/>
    <s v="Yes"/>
    <s v="No"/>
    <x v="0"/>
    <n v="1"/>
    <x v="0"/>
    <s v="Obesity"/>
    <s v="Diabetes"/>
    <n v="0"/>
    <n v="29760.6"/>
    <s v="tier - 1"/>
    <s v="tier - 2"/>
    <s v="R1011"/>
    <s v="20Jun1998"/>
    <n v="24"/>
  </r>
  <r>
    <s v="Id332"/>
    <s v="Bruns"/>
    <s v=" Mr"/>
    <s v="  Jason M"/>
    <n v="18.73"/>
    <n v="10.64"/>
    <s v="No"/>
    <s v="No"/>
    <x v="0"/>
    <n v="0"/>
    <x v="1"/>
    <s v="Obesity"/>
    <s v="Diabetes"/>
    <n v="0"/>
    <n v="29757.69"/>
    <s v="tier - 1"/>
    <s v="tier - 3"/>
    <s v="R1011"/>
    <s v="23Aug1973"/>
    <n v="49"/>
  </r>
  <r>
    <s v="Id333"/>
    <s v="Yochum"/>
    <s v=" Ms"/>
    <s v="  Angela R"/>
    <n v="33.090000000000003"/>
    <n v="6.06"/>
    <s v="Yes"/>
    <s v="No"/>
    <x v="1"/>
    <n v="1"/>
    <x v="1"/>
    <s v="Obesity"/>
    <s v="Diabetes"/>
    <n v="0"/>
    <n v="29622.69"/>
    <s v="tier - 1"/>
    <s v="tier - 1"/>
    <s v="R1011"/>
    <s v="27Jul1993"/>
    <n v="29"/>
  </r>
  <r>
    <s v="Id334"/>
    <s v="Freeburn"/>
    <s v=" Mr"/>
    <s v="  Keith J"/>
    <n v="18.329999999999998"/>
    <n v="7.46"/>
    <s v="No"/>
    <s v="No"/>
    <x v="0"/>
    <n v="0"/>
    <x v="1"/>
    <s v="Underweight"/>
    <s v="Diabetes"/>
    <n v="1"/>
    <n v="29583.8"/>
    <s v="tier - 1"/>
    <s v="tier - 1"/>
    <s v="R1011"/>
    <s v="3Nov1975"/>
    <n v="47"/>
  </r>
  <r>
    <s v="Id335"/>
    <s v="Spencer"/>
    <s v=" Ms"/>
    <s v="  Emma"/>
    <n v="27.74"/>
    <n v="4.68"/>
    <s v="No"/>
    <s v="No"/>
    <x v="0"/>
    <n v="0"/>
    <x v="1"/>
    <s v="Obesity"/>
    <s v="Normal"/>
    <n v="0"/>
    <n v="29523.17"/>
    <s v="tier - 1"/>
    <s v="tier - 2"/>
    <s v="R1024"/>
    <s v="20Oct1959"/>
    <n v="63"/>
  </r>
  <r>
    <s v="Id336"/>
    <s v="Jarosik"/>
    <s v=" Mr"/>
    <s v="  Nathan A"/>
    <n v="24.2"/>
    <n v="6.15"/>
    <s v="No"/>
    <s v="No"/>
    <x v="0"/>
    <n v="0"/>
    <x v="1"/>
    <s v="Obesity"/>
    <s v="Diabetes"/>
    <n v="3"/>
    <n v="29443.59"/>
    <s v="tier - 1"/>
    <s v="tier - 1"/>
    <s v="R1011"/>
    <s v="16Jul1987"/>
    <n v="35"/>
  </r>
  <r>
    <s v="Id337"/>
    <s v="Heinzen"/>
    <s v=" Ms"/>
    <s v="  Kathryn"/>
    <n v="22.03"/>
    <n v="4.28"/>
    <s v="No"/>
    <s v="No"/>
    <x v="0"/>
    <n v="0"/>
    <x v="1"/>
    <s v="Obesity"/>
    <s v="Normal"/>
    <n v="3"/>
    <n v="29352.560000000001"/>
    <s v="tier - 1"/>
    <s v="tier - 1"/>
    <s v="R1011"/>
    <s v="7Nov1985"/>
    <n v="37"/>
  </r>
  <r>
    <s v="Id338"/>
    <s v="Kelley"/>
    <s v=" Ms"/>
    <s v="  Elizabeth H"/>
    <n v="26.885000000000002"/>
    <n v="9.86"/>
    <s v="No"/>
    <s v="No"/>
    <x v="0"/>
    <n v="0"/>
    <x v="1"/>
    <s v="Obesity"/>
    <s v="Diabetes"/>
    <n v="0"/>
    <n v="29330.98"/>
    <s v="tier - 1"/>
    <s v="tier - 2"/>
    <s v="R1012"/>
    <s v="5Jun1958"/>
    <n v="65"/>
  </r>
  <r>
    <s v="Id339"/>
    <s v="Thacker"/>
    <s v=" Mr"/>
    <s v="  Ben"/>
    <n v="16.36"/>
    <n v="11.19"/>
    <s v="No"/>
    <s v="No"/>
    <x v="0"/>
    <n v="0"/>
    <x v="1"/>
    <s v="Underweight"/>
    <s v="Diabetes"/>
    <n v="2"/>
    <n v="29227.599999999999"/>
    <s v="tier - 1"/>
    <s v="tier - 3"/>
    <s v="R1012"/>
    <s v="21Jul1978"/>
    <n v="44"/>
  </r>
  <r>
    <s v="Id340"/>
    <s v="Jeseritz"/>
    <s v=" Ms"/>
    <s v="  Cheryl A"/>
    <n v="32.299999999999997"/>
    <n v="4.8899999999999997"/>
    <s v="No"/>
    <s v="No"/>
    <x v="1"/>
    <n v="1"/>
    <x v="1"/>
    <s v="Obesity"/>
    <s v="Normal"/>
    <n v="2"/>
    <n v="29186.48"/>
    <s v="tier - 1"/>
    <s v="tier - 3"/>
    <s v="R1024"/>
    <s v="9Jul1969"/>
    <n v="53"/>
  </r>
  <r>
    <s v="Id341"/>
    <s v="Hohman"/>
    <s v=" Ms"/>
    <s v="  Kimberly A"/>
    <n v="16.05"/>
    <n v="4.3499999999999996"/>
    <s v="No"/>
    <s v="No"/>
    <x v="0"/>
    <n v="0"/>
    <x v="1"/>
    <s v="Underweight"/>
    <s v="Normal"/>
    <n v="2"/>
    <n v="29160.39"/>
    <s v="tier - 1"/>
    <s v="tier - 2"/>
    <s v="R1011"/>
    <s v="8Nov1976"/>
    <n v="46"/>
  </r>
  <r>
    <s v="Id342"/>
    <s v="Hill"/>
    <s v=" Ms"/>
    <s v="  Cynthia"/>
    <n v="29.07"/>
    <n v="8.66"/>
    <s v="No"/>
    <s v="No"/>
    <x v="0"/>
    <n v="0"/>
    <x v="1"/>
    <s v="Obesity"/>
    <s v="Diabetes"/>
    <n v="0"/>
    <n v="29141.360000000001"/>
    <s v="tier - 1"/>
    <s v="tier - 3"/>
    <s v="R1012"/>
    <s v="24Dec1961"/>
    <n v="61"/>
  </r>
  <r>
    <s v="Id343"/>
    <s v="Kuepfer"/>
    <s v=" Ms"/>
    <s v="  Jessica"/>
    <n v="17.43"/>
    <n v="8.64"/>
    <s v="No"/>
    <s v="No"/>
    <x v="0"/>
    <n v="0"/>
    <x v="1"/>
    <s v="Underweight"/>
    <s v="Diabetes"/>
    <n v="2"/>
    <n v="29114.77"/>
    <s v="tier - 1"/>
    <s v="tier - 1"/>
    <s v="R1011"/>
    <s v="29Nov1978"/>
    <n v="44"/>
  </r>
  <r>
    <s v="Id344"/>
    <s v="Kaczmarek"/>
    <s v=" Mr"/>
    <s v="  Bruce"/>
    <n v="19.329999999999998"/>
    <n v="4.2699999999999996"/>
    <s v="No"/>
    <s v="No"/>
    <x v="0"/>
    <n v="0"/>
    <x v="1"/>
    <s v="Obesity"/>
    <s v="Normal"/>
    <n v="2"/>
    <n v="29114.21"/>
    <s v="tier - 1"/>
    <s v="tier - 3"/>
    <s v="R1011"/>
    <s v="14Jul1980"/>
    <n v="42"/>
  </r>
  <r>
    <s v="Id345"/>
    <s v="Pitt"/>
    <s v=" Ms"/>
    <s v="  Allison"/>
    <n v="30.52"/>
    <n v="4.21"/>
    <s v="No"/>
    <s v="No"/>
    <x v="0"/>
    <n v="1"/>
    <x v="1"/>
    <s v="Obesity"/>
    <s v="Normal"/>
    <n v="0"/>
    <n v="29007.82"/>
    <s v="tier - 1"/>
    <s v="tier - 3"/>
    <s v="R1011"/>
    <s v="7Jul1992"/>
    <n v="30"/>
  </r>
  <r>
    <s v="Id346"/>
    <s v="Lorton"/>
    <s v=" Mr"/>
    <s v="  Alex"/>
    <n v="39.21"/>
    <n v="5.04"/>
    <s v="Yes"/>
    <s v="No"/>
    <x v="1"/>
    <n v="1"/>
    <x v="0"/>
    <s v="Obesity"/>
    <s v="Normal"/>
    <n v="0"/>
    <n v="28998.68"/>
    <s v="tier - 1"/>
    <s v="tier - 3"/>
    <s v="R1011"/>
    <s v="1Sep2003"/>
    <n v="19"/>
  </r>
  <r>
    <s v="Id347"/>
    <s v="Castaneda"/>
    <s v=" Ms"/>
    <s v="  Gabriela"/>
    <n v="26.98"/>
    <n v="5.21"/>
    <s v="No"/>
    <s v="No"/>
    <x v="0"/>
    <n v="0"/>
    <x v="1"/>
    <s v="Obesity"/>
    <s v="Normal"/>
    <n v="0"/>
    <n v="28950.47"/>
    <s v="tier - 1"/>
    <s v="tier - 1"/>
    <s v="R1012"/>
    <s v="5Dec1959"/>
    <n v="63"/>
  </r>
  <r>
    <s v="Id348"/>
    <s v="Cherop"/>
    <s v=" Ms"/>
    <s v="  Sharon"/>
    <n v="25.84"/>
    <n v="8.83"/>
    <s v="No"/>
    <s v="No"/>
    <x v="0"/>
    <n v="0"/>
    <x v="1"/>
    <s v="Obesity"/>
    <s v="Diabetes"/>
    <n v="0"/>
    <n v="28923.14"/>
    <s v="tier - 1"/>
    <s v="tier - 1"/>
    <s v="R1012"/>
    <s v="25Jul1962"/>
    <n v="60"/>
  </r>
  <r>
    <s v="Id349"/>
    <s v="Howell"/>
    <s v=" Mr"/>
    <s v="  Jason A"/>
    <n v="28.31"/>
    <n v="8.4700000000000006"/>
    <s v="No"/>
    <s v="No"/>
    <x v="0"/>
    <n v="0"/>
    <x v="1"/>
    <s v="Obesity"/>
    <s v="Diabetes"/>
    <n v="1"/>
    <n v="28868.66"/>
    <s v="tier - 1"/>
    <s v="tier - 2"/>
    <s v="R1012"/>
    <s v="3Aug1961"/>
    <n v="61"/>
  </r>
  <r>
    <s v="Id350"/>
    <s v="Palmer"/>
    <s v=" Ms"/>
    <s v="  Chelsey C"/>
    <n v="23.94"/>
    <n v="4.2"/>
    <s v="No"/>
    <s v="No"/>
    <x v="0"/>
    <n v="0"/>
    <x v="1"/>
    <s v="Obesity"/>
    <s v="Normal"/>
    <n v="3"/>
    <n v="28716.14"/>
    <s v="tier - 1"/>
    <s v="tier - 3"/>
    <s v="R1011"/>
    <s v="5Dec1990"/>
    <n v="32"/>
  </r>
  <r>
    <s v="Id351"/>
    <s v="Olson"/>
    <s v=" Mr"/>
    <s v="  Devon A"/>
    <n v="20.03"/>
    <n v="6.14"/>
    <s v="No"/>
    <s v="No"/>
    <x v="0"/>
    <n v="0"/>
    <x v="1"/>
    <s v="Obesity"/>
    <s v="Diabetes"/>
    <n v="3"/>
    <n v="28542.86"/>
    <s v="tier - 1"/>
    <s v="tier - 3"/>
    <s v="R1011"/>
    <s v="27Sep1985"/>
    <n v="37"/>
  </r>
  <r>
    <s v="Id352"/>
    <s v="Waldron"/>
    <s v=" Ms"/>
    <s v="  Joni L"/>
    <n v="41.42"/>
    <n v="6.07"/>
    <s v="Yes"/>
    <s v="No"/>
    <x v="0"/>
    <n v="2"/>
    <x v="0"/>
    <s v="Obesity"/>
    <s v="Diabetes"/>
    <n v="1"/>
    <n v="28476.73"/>
    <s v="tier - 1"/>
    <s v="tier - 2"/>
    <s v="R1012"/>
    <s v="11Dec1982"/>
    <n v="40"/>
  </r>
  <r>
    <s v="Id353"/>
    <s v="Meyer"/>
    <s v=" Mr"/>
    <s v="  Colin"/>
    <n v="36.67"/>
    <n v="10.210000000000001"/>
    <s v="Yes"/>
    <s v="No"/>
    <x v="0"/>
    <n v="1"/>
    <x v="1"/>
    <s v="Obesity"/>
    <s v="Diabetes"/>
    <n v="1"/>
    <n v="28468.92"/>
    <s v="tier - 1"/>
    <s v="tier - 1"/>
    <s v="R1012"/>
    <s v="16Sep1974"/>
    <n v="48"/>
  </r>
  <r>
    <s v="Id354"/>
    <s v="Stack"/>
    <s v=" Ms"/>
    <s v="  Rachael"/>
    <n v="27.645"/>
    <n v="4.6900000000000004"/>
    <s v="No"/>
    <s v="No"/>
    <x v="0"/>
    <n v="0"/>
    <x v="1"/>
    <s v="Obesity"/>
    <s v="Normal"/>
    <n v="1"/>
    <n v="28340.19"/>
    <s v="tier - 1"/>
    <s v="tier - 2"/>
    <s v="R1012"/>
    <s v="2Dec1977"/>
    <n v="45"/>
  </r>
  <r>
    <s v="Id355"/>
    <s v="Sanchez Y Torres"/>
    <s v=" Ms"/>
    <s v="  Maricela"/>
    <n v="22.72"/>
    <n v="5.71"/>
    <s v="No"/>
    <s v="No"/>
    <x v="0"/>
    <n v="0"/>
    <x v="1"/>
    <s v="Obesity"/>
    <s v="Diabetes"/>
    <n v="3"/>
    <n v="28302.33"/>
    <s v="tier - 1"/>
    <s v="tier - 2"/>
    <s v="R1011"/>
    <s v="24Dec1990"/>
    <n v="32"/>
  </r>
  <r>
    <s v="Id356"/>
    <s v="Daniels"/>
    <s v=" Ms"/>
    <s v="  Marie"/>
    <n v="36.520000000000003"/>
    <n v="9.07"/>
    <s v="Yes"/>
    <s v="No"/>
    <x v="1"/>
    <n v="1"/>
    <x v="1"/>
    <s v="Obesity"/>
    <s v="Diabetes"/>
    <n v="1"/>
    <n v="28287.9"/>
    <s v="tier - 1"/>
    <s v="tier - 1"/>
    <s v="R1013"/>
    <s v="25Nov1963"/>
    <n v="59"/>
  </r>
  <r>
    <s v="Id357"/>
    <s v="Pepp"/>
    <s v=" Mr"/>
    <s v="  Frank"/>
    <n v="33.96"/>
    <n v="4.99"/>
    <s v="Yes"/>
    <s v="No"/>
    <x v="0"/>
    <n v="1"/>
    <x v="1"/>
    <s v="Obesity"/>
    <s v="Normal"/>
    <n v="0"/>
    <n v="28245.34"/>
    <s v="tier - 1"/>
    <s v="tier - 3"/>
    <s v="R1011"/>
    <s v="6Sep1999"/>
    <n v="23"/>
  </r>
  <r>
    <s v="Id358"/>
    <s v="Buechler"/>
    <s v=" Mr"/>
    <s v="  Jeffry"/>
    <n v="26.695"/>
    <n v="8.31"/>
    <s v="No"/>
    <s v="No"/>
    <x v="0"/>
    <n v="0"/>
    <x v="1"/>
    <s v="Obesity"/>
    <s v="Diabetes"/>
    <n v="0"/>
    <n v="28101.33"/>
    <s v="tier - 1"/>
    <s v="tier - 2"/>
    <s v="R1019"/>
    <s v="22Nov1960"/>
    <n v="62"/>
  </r>
  <r>
    <s v="Id359"/>
    <s v="Buenting"/>
    <s v=" Mr"/>
    <s v="  Mike"/>
    <n v="18.45"/>
    <n v="5.07"/>
    <s v="No"/>
    <s v="No"/>
    <x v="0"/>
    <n v="0"/>
    <x v="1"/>
    <s v="Underweight"/>
    <s v="Normal"/>
    <n v="3"/>
    <n v="28006.94"/>
    <s v="tier - 1"/>
    <s v="tier - 2"/>
    <s v="R1011"/>
    <s v="29Nov1985"/>
    <n v="37"/>
  </r>
  <r>
    <s v="Id360"/>
    <s v="Evans"/>
    <s v=" Mr"/>
    <s v="  Rick"/>
    <n v="33.18"/>
    <n v="4.79"/>
    <s v="Yes"/>
    <s v="No"/>
    <x v="0"/>
    <n v="1"/>
    <x v="1"/>
    <s v="Obesity"/>
    <s v="Normal"/>
    <n v="0"/>
    <n v="27980.77"/>
    <s v="tier - 1"/>
    <s v="tier - 1"/>
    <s v="R1011"/>
    <s v="21Dec1999"/>
    <n v="23"/>
  </r>
  <r>
    <s v="Id361"/>
    <s v="Arcand"/>
    <s v=" Mr"/>
    <s v="  Pierre-Michel"/>
    <n v="36.1"/>
    <n v="11.39"/>
    <s v="Yes"/>
    <s v="No"/>
    <x v="0"/>
    <n v="1"/>
    <x v="1"/>
    <s v="Obesity"/>
    <s v="Diabetes"/>
    <n v="3"/>
    <n v="27941.29"/>
    <s v="tier - 1"/>
    <s v="tier - 3"/>
    <s v="R1011"/>
    <s v="28Jul1961"/>
    <n v="61"/>
  </r>
  <r>
    <s v="Id362"/>
    <s v="Kesack"/>
    <s v=" Mr"/>
    <s v="  Daniel"/>
    <n v="22.77"/>
    <n v="6"/>
    <s v="No"/>
    <s v="No"/>
    <x v="0"/>
    <n v="0"/>
    <x v="1"/>
    <s v="Obesity"/>
    <s v="Diabetes"/>
    <n v="3"/>
    <n v="27931.11"/>
    <s v="tier - 1"/>
    <s v="tier - 3"/>
    <s v="R1011"/>
    <s v="4Jun1991"/>
    <n v="32"/>
  </r>
  <r>
    <s v="Id363"/>
    <s v="Post"/>
    <s v=" Mr"/>
    <s v="  Brian L"/>
    <n v="21.24"/>
    <n v="5.13"/>
    <s v="No"/>
    <s v="No"/>
    <x v="0"/>
    <n v="0"/>
    <x v="1"/>
    <s v="Obesity"/>
    <s v="Normal"/>
    <n v="3"/>
    <n v="27925.86"/>
    <s v="tier - 1"/>
    <s v="tier - 2"/>
    <s v="R1011"/>
    <s v="21Nov1989"/>
    <n v="33"/>
  </r>
  <r>
    <s v="Id364"/>
    <s v="Dunne"/>
    <s v=" Ms"/>
    <s v="  Morgan M"/>
    <n v="17.600000000000001"/>
    <n v="5.26"/>
    <s v="No"/>
    <s v="No"/>
    <x v="0"/>
    <n v="0"/>
    <x v="1"/>
    <s v="Underweight"/>
    <s v="Normal"/>
    <n v="3"/>
    <n v="27849.94"/>
    <s v="tier - 1"/>
    <s v="tier - 1"/>
    <s v="R1011"/>
    <s v="4Dec1985"/>
    <n v="37"/>
  </r>
  <r>
    <s v="Id365"/>
    <s v="Kilel"/>
    <s v=" Ms"/>
    <s v="  Caroline"/>
    <n v="26.29"/>
    <n v="6.84"/>
    <s v="No"/>
    <s v="No"/>
    <x v="0"/>
    <n v="0"/>
    <x v="1"/>
    <s v="Obesity"/>
    <s v="Diabetes"/>
    <n v="0"/>
    <n v="27808.73"/>
    <s v="tier - 1"/>
    <s v="tier - 1"/>
    <s v="R1013"/>
    <s v="6Jul1960"/>
    <n v="62"/>
  </r>
  <r>
    <s v="Id366"/>
    <s v="Nicholson"/>
    <s v=" Mr"/>
    <s v="  Drew T"/>
    <n v="35.31"/>
    <n v="9.0399999999999991"/>
    <s v="Yes"/>
    <s v="No"/>
    <x v="0"/>
    <n v="1"/>
    <x v="1"/>
    <s v="Obesity"/>
    <s v="Diabetes"/>
    <n v="1"/>
    <n v="27724.29"/>
    <s v="tier - 1"/>
    <s v="tier - 3"/>
    <s v="R1013"/>
    <s v="6Dec2002"/>
    <n v="20"/>
  </r>
  <r>
    <s v="Id367"/>
    <s v="Susmann"/>
    <s v=" Mr"/>
    <s v="  Austin W"/>
    <n v="27.04"/>
    <n v="4.0999999999999996"/>
    <s v="No"/>
    <s v="No"/>
    <x v="0"/>
    <n v="0"/>
    <x v="1"/>
    <s v="Obesity"/>
    <s v="Normal"/>
    <n v="0"/>
    <n v="27696.11"/>
    <s v="tier - 1"/>
    <s v="tier - 2"/>
    <s v="R1011"/>
    <s v="3Jul1992"/>
    <n v="30"/>
  </r>
  <r>
    <s v="Id368"/>
    <s v="Harsh"/>
    <s v=" Ms"/>
    <s v="  Berenice"/>
    <n v="30.23"/>
    <n v="4.2300000000000004"/>
    <s v="No"/>
    <s v="No"/>
    <x v="1"/>
    <n v="1"/>
    <x v="1"/>
    <s v="Obesity"/>
    <s v="Normal"/>
    <n v="0"/>
    <n v="27625.17"/>
    <s v="tier - 1"/>
    <s v="tier - 1"/>
    <s v="R1011"/>
    <s v="7Oct1997"/>
    <n v="25"/>
  </r>
  <r>
    <s v="Id369"/>
    <s v="Pocasangre"/>
    <s v=" Mr"/>
    <s v="  Kenneth A"/>
    <n v="30.6"/>
    <n v="6.48"/>
    <s v="No"/>
    <s v="No"/>
    <x v="1"/>
    <n v="1"/>
    <x v="1"/>
    <s v="Obesity"/>
    <s v="Diabetes"/>
    <n v="0"/>
    <n v="27619.360000000001"/>
    <s v="tier - 2"/>
    <s v="tier - 3"/>
    <s v="R1011"/>
    <s v="9Sep1997"/>
    <n v="25"/>
  </r>
  <r>
    <s v="Id370"/>
    <s v="Martinez Lopez"/>
    <s v=" Mr"/>
    <s v="  Miguel"/>
    <n v="26.8"/>
    <n v="5.53"/>
    <s v="No"/>
    <s v="No"/>
    <x v="0"/>
    <n v="0"/>
    <x v="1"/>
    <s v="Obesity"/>
    <s v="Normal"/>
    <n v="0"/>
    <n v="27614.71"/>
    <s v="tier - 2"/>
    <s v="tier - 3"/>
    <s v="R1011"/>
    <s v="11Jun1992"/>
    <n v="30"/>
  </r>
  <r>
    <s v="Id371"/>
    <s v="Riegel"/>
    <s v=" Ms"/>
    <s v="  Hadley T"/>
    <n v="16.86"/>
    <n v="4.07"/>
    <s v="No"/>
    <s v="No"/>
    <x v="0"/>
    <n v="0"/>
    <x v="1"/>
    <s v="Underweight"/>
    <s v="Normal"/>
    <n v="3"/>
    <n v="27598.93"/>
    <s v="tier - 2"/>
    <s v="tier - 1"/>
    <s v="R1011"/>
    <s v="6Nov1985"/>
    <n v="37"/>
  </r>
  <r>
    <s v="Id372"/>
    <s v="Monson"/>
    <s v=" Mr"/>
    <s v="  Taylor"/>
    <n v="16.3"/>
    <n v="5.51"/>
    <s v="No"/>
    <s v="No"/>
    <x v="0"/>
    <n v="0"/>
    <x v="1"/>
    <s v="Underweight"/>
    <s v="Normal"/>
    <n v="3"/>
    <n v="27534.53"/>
    <s v="tier - 2"/>
    <s v="tier - 2"/>
    <s v="R1011"/>
    <s v="22Jul1984"/>
    <n v="38"/>
  </r>
  <r>
    <s v="Id373"/>
    <s v="Klubben"/>
    <s v=" Ms"/>
    <s v="  Tenielle M"/>
    <n v="29.81"/>
    <n v="11.66"/>
    <s v="No"/>
    <s v="No"/>
    <x v="0"/>
    <n v="1"/>
    <x v="1"/>
    <s v="Obesity"/>
    <s v="Diabetes"/>
    <n v="0"/>
    <n v="27533.91"/>
    <s v="tier - 2"/>
    <s v="tier - 3"/>
    <s v="R1013"/>
    <s v="19Oct1965"/>
    <n v="57"/>
  </r>
  <r>
    <s v="Id374"/>
    <s v="Mascaro"/>
    <s v=" Ms"/>
    <s v="  Andrea"/>
    <n v="16.329999999999998"/>
    <n v="7.26"/>
    <s v="No"/>
    <s v="No"/>
    <x v="0"/>
    <n v="0"/>
    <x v="1"/>
    <s v="Underweight"/>
    <s v="Diabetes"/>
    <n v="1"/>
    <n v="27495.59"/>
    <s v="tier - 2"/>
    <s v="tier - 1"/>
    <s v="R1011"/>
    <s v="3Oct1981"/>
    <n v="41"/>
  </r>
  <r>
    <s v="Id375"/>
    <s v="Norvell"/>
    <s v=" Ms"/>
    <s v="  Nora P"/>
    <n v="16.37"/>
    <n v="4.79"/>
    <s v="No"/>
    <s v="No"/>
    <x v="0"/>
    <n v="0"/>
    <x v="1"/>
    <s v="Underweight"/>
    <s v="Normal"/>
    <n v="3"/>
    <n v="27432.73"/>
    <s v="tier - 2"/>
    <s v="tier - 1"/>
    <s v="R1011"/>
    <s v="5Dec1985"/>
    <n v="37"/>
  </r>
  <r>
    <s v="Id376"/>
    <s v="Ornelas"/>
    <s v=" Mr"/>
    <s v="  Zachary"/>
    <n v="22.42"/>
    <n v="4.68"/>
    <s v="No"/>
    <s v="No"/>
    <x v="0"/>
    <n v="0"/>
    <x v="1"/>
    <s v="Obesity"/>
    <s v="Normal"/>
    <n v="2"/>
    <n v="27375.9"/>
    <s v="tier - 2"/>
    <s v="tier - 3"/>
    <s v="R1015"/>
    <s v="15Sep1988"/>
    <n v="34"/>
  </r>
  <r>
    <s v="Id377"/>
    <s v="Fitzpatrick"/>
    <s v=" Mr"/>
    <s v="  Michael"/>
    <n v="31.35"/>
    <n v="4.33"/>
    <s v="No"/>
    <s v="No"/>
    <x v="1"/>
    <n v="1"/>
    <x v="1"/>
    <s v="Obesity"/>
    <s v="Normal"/>
    <n v="0"/>
    <n v="27346.04"/>
    <s v="tier - 2"/>
    <s v="tier - 2"/>
    <s v="R1013"/>
    <s v="16Oct1969"/>
    <n v="53"/>
  </r>
  <r>
    <s v="Id378"/>
    <s v="Bloomquist"/>
    <s v=" Ms"/>
    <s v="  Alyssa K"/>
    <n v="31.9"/>
    <n v="11.89"/>
    <s v="No"/>
    <s v="No"/>
    <x v="0"/>
    <n v="1"/>
    <x v="1"/>
    <s v="Obesity"/>
    <s v="Diabetes"/>
    <n v="3"/>
    <n v="27322.73"/>
    <s v="tier - 2"/>
    <s v="tier - 2"/>
    <s v="R1013"/>
    <s v="6Jun1968"/>
    <n v="55"/>
  </r>
  <r>
    <s v="Id379"/>
    <s v="Wick"/>
    <s v=" Ms"/>
    <s v="  Heather"/>
    <n v="30.6"/>
    <n v="5.24"/>
    <s v="No"/>
    <s v="No"/>
    <x v="0"/>
    <n v="1"/>
    <x v="1"/>
    <s v="Obesity"/>
    <s v="Normal"/>
    <n v="0"/>
    <n v="27236.959999999999"/>
    <s v="tier - 2"/>
    <s v="tier - 1"/>
    <s v="R1011"/>
    <s v="2Dec1999"/>
    <n v="23"/>
  </r>
  <r>
    <s v="Id380"/>
    <s v="Zappala"/>
    <s v=" Mr"/>
    <s v="  Dante"/>
    <n v="28.975000000000001"/>
    <n v="7.63"/>
    <s v="No"/>
    <s v="No"/>
    <x v="0"/>
    <n v="0"/>
    <x v="1"/>
    <s v="Obesity"/>
    <s v="Diabetes"/>
    <n v="0"/>
    <n v="27218.44"/>
    <s v="tier - 2"/>
    <s v="tier - 1"/>
    <s v="R1017"/>
    <s v="21Dec1965"/>
    <n v="57"/>
  </r>
  <r>
    <s v="Id381"/>
    <s v="Earle"/>
    <s v=" Ms"/>
    <s v="  Sara E"/>
    <n v="24.86"/>
    <n v="8.92"/>
    <s v="No"/>
    <s v="No"/>
    <x v="0"/>
    <n v="0"/>
    <x v="1"/>
    <s v="Obesity"/>
    <s v="Diabetes"/>
    <n v="0"/>
    <n v="27117.99"/>
    <s v="tier - 2"/>
    <s v="tier - 2"/>
    <s v="R1013"/>
    <s v="2Oct1970"/>
    <n v="52"/>
  </r>
  <r>
    <s v="Id382"/>
    <s v="Majewski"/>
    <s v=" Mr"/>
    <s v="  Scott"/>
    <n v="19.54"/>
    <n v="5.37"/>
    <s v="No"/>
    <s v="No"/>
    <x v="0"/>
    <n v="0"/>
    <x v="1"/>
    <s v="Obesity"/>
    <s v="Normal"/>
    <n v="3"/>
    <n v="27092.38"/>
    <s v="tier - 2"/>
    <s v="tier - 3"/>
    <s v="R1011"/>
    <s v="13Dec1990"/>
    <n v="32"/>
  </r>
  <r>
    <s v="Id383"/>
    <s v="Apfelbaum"/>
    <s v=" Mr"/>
    <s v="  Sean"/>
    <n v="26.74"/>
    <n v="4.3099999999999996"/>
    <s v="No"/>
    <s v="No"/>
    <x v="0"/>
    <n v="0"/>
    <x v="1"/>
    <s v="Obesity"/>
    <s v="Normal"/>
    <n v="0"/>
    <n v="27080.639999999999"/>
    <s v="tier - 2"/>
    <s v="tier - 2"/>
    <s v="R1011"/>
    <s v="2Jul1994"/>
    <n v="28"/>
  </r>
  <r>
    <s v="Id384"/>
    <s v="Graham"/>
    <s v=" Ms"/>
    <s v="  Danielle"/>
    <n v="22.99"/>
    <n v="10.46"/>
    <s v="No"/>
    <s v="No"/>
    <x v="0"/>
    <n v="0"/>
    <x v="1"/>
    <s v="Obesity"/>
    <s v="Diabetes"/>
    <n v="0"/>
    <n v="27037.91"/>
    <s v="tier - 2"/>
    <s v="tier - 2"/>
    <s v="R1013"/>
    <s v="30Jun1958"/>
    <n v="64"/>
  </r>
  <r>
    <s v="Id385"/>
    <s v="Whitacre"/>
    <s v=" Mr"/>
    <s v="  Andrew D"/>
    <n v="31.46"/>
    <n v="7.39"/>
    <s v="No"/>
    <s v="No"/>
    <x v="0"/>
    <n v="1"/>
    <x v="1"/>
    <s v="Obesity"/>
    <s v="Diabetes"/>
    <n v="1"/>
    <n v="27000.98"/>
    <s v="tier - 2"/>
    <s v="tier - 2"/>
    <s v="R1013"/>
    <s v="9Jul1960"/>
    <n v="62"/>
  </r>
  <r>
    <s v="Id386"/>
    <s v="Wegener"/>
    <s v=" Mr"/>
    <s v="  Joel D"/>
    <n v="30.86"/>
    <n v="6.18"/>
    <s v="No"/>
    <s v="No"/>
    <x v="0"/>
    <n v="1"/>
    <x v="1"/>
    <s v="Obesity"/>
    <s v="Diabetes"/>
    <n v="0"/>
    <n v="26936.98"/>
    <s v="tier - 2"/>
    <s v="tier - 3"/>
    <s v="R1011"/>
    <s v="9Nov2000"/>
    <n v="22"/>
  </r>
  <r>
    <s v="Id387"/>
    <s v="Collie"/>
    <s v=" Ms"/>
    <s v="  Michelle"/>
    <n v="31.96"/>
    <n v="8.86"/>
    <s v="No"/>
    <s v="No"/>
    <x v="0"/>
    <n v="1"/>
    <x v="1"/>
    <s v="Obesity"/>
    <s v="Diabetes"/>
    <n v="0"/>
    <n v="26927.69"/>
    <s v="tier - 2"/>
    <s v="tier - 2"/>
    <s v="R1011"/>
    <s v="17Jun2002"/>
    <n v="20"/>
  </r>
  <r>
    <s v="Id388"/>
    <s v="Murphy"/>
    <s v=" Mr"/>
    <s v="  Michael J"/>
    <n v="23.76"/>
    <n v="10.96"/>
    <s v="No"/>
    <s v="No"/>
    <x v="0"/>
    <n v="0"/>
    <x v="1"/>
    <s v="Obesity"/>
    <s v="Diabetes"/>
    <n v="0"/>
    <n v="26926.51"/>
    <s v="tier - 2"/>
    <s v="tier - 1"/>
    <s v="R1013"/>
    <s v="25Dec1958"/>
    <n v="64"/>
  </r>
  <r>
    <s v="Id389"/>
    <s v="Butters"/>
    <s v=" Ms"/>
    <s v="  Nikki"/>
    <n v="19.38"/>
    <n v="6.28"/>
    <s v="No"/>
    <s v="No"/>
    <x v="0"/>
    <n v="0"/>
    <x v="1"/>
    <s v="Obesity"/>
    <s v="Diabetes"/>
    <n v="3"/>
    <n v="26912.560000000001"/>
    <s v="tier - 2"/>
    <s v="tier - 2"/>
    <s v="R1011"/>
    <s v="22Aug1991"/>
    <n v="31"/>
  </r>
  <r>
    <s v="Id390"/>
    <s v="Cook"/>
    <s v=" Ms"/>
    <s v="  Summer B"/>
    <n v="16.21"/>
    <n v="6.29"/>
    <s v="No"/>
    <s v="No"/>
    <x v="0"/>
    <n v="0"/>
    <x v="1"/>
    <s v="Underweight"/>
    <s v="Diabetes"/>
    <n v="3"/>
    <n v="26607.89"/>
    <s v="tier - 2"/>
    <s v="tier - 1"/>
    <s v="R1011"/>
    <s v="22Jul1988"/>
    <n v="34"/>
  </r>
  <r>
    <s v="Id391"/>
    <s v="Breen"/>
    <s v=" Mr"/>
    <s v="  Edward"/>
    <n v="32.54"/>
    <n v="4.0199999999999996"/>
    <s v="No"/>
    <s v="No"/>
    <x v="0"/>
    <n v="1"/>
    <x v="1"/>
    <s v="Obesity"/>
    <s v="Normal"/>
    <n v="0"/>
    <n v="26479.4"/>
    <s v="tier - 2"/>
    <s v="tier - 2"/>
    <s v="R1011"/>
    <s v="5Sep2004"/>
    <n v="18"/>
  </r>
  <r>
    <s v="Id392"/>
    <s v="Fitzsimons"/>
    <s v=" Mr"/>
    <s v="  Ryan"/>
    <n v="36.765000000000001"/>
    <n v="11.95"/>
    <s v="Yes"/>
    <s v="No"/>
    <x v="0"/>
    <n v="1"/>
    <x v="1"/>
    <s v="Obesity"/>
    <s v="Diabetes"/>
    <n v="2"/>
    <n v="26467.1"/>
    <s v="tier - 2"/>
    <s v="tier - 3"/>
    <s v="R1012"/>
    <s v="27Aug1970"/>
    <n v="52"/>
  </r>
  <r>
    <s v="Id393"/>
    <s v="Houle"/>
    <s v=" Ms"/>
    <s v="  Kacee"/>
    <n v="35.909999999999997"/>
    <n v="8.7100000000000009"/>
    <s v="Yes"/>
    <s v="No"/>
    <x v="0"/>
    <n v="1"/>
    <x v="1"/>
    <s v="Obesity"/>
    <s v="Diabetes"/>
    <n v="1"/>
    <n v="26392.26"/>
    <s v="tier - 2"/>
    <s v="tier - 2"/>
    <s v="R1024"/>
    <s v="21Sep1974"/>
    <n v="48"/>
  </r>
  <r>
    <s v="Id394"/>
    <s v="Woodward"/>
    <s v=" Mr"/>
    <s v="  Dave"/>
    <n v="32.06"/>
    <n v="4.67"/>
    <s v="No"/>
    <s v="No"/>
    <x v="0"/>
    <n v="1"/>
    <x v="1"/>
    <s v="Obesity"/>
    <s v="Normal"/>
    <n v="0"/>
    <n v="26316.59"/>
    <s v="tier - 2"/>
    <s v="tier - 3"/>
    <s v="R1011"/>
    <s v="5Dec2004"/>
    <n v="18"/>
  </r>
  <r>
    <s v="Id395"/>
    <s v="Ray"/>
    <s v=" Ms"/>
    <s v="  Maryanna"/>
    <n v="24.1"/>
    <n v="11.14"/>
    <s v="No"/>
    <s v="No"/>
    <x v="0"/>
    <n v="0"/>
    <x v="1"/>
    <s v="Obesity"/>
    <s v="Diabetes"/>
    <n v="1"/>
    <n v="26236.58"/>
    <s v="tier - 2"/>
    <s v="tier - 1"/>
    <s v="R1011"/>
    <s v="4Jun1975"/>
    <n v="48"/>
  </r>
  <r>
    <s v="Id396"/>
    <s v="Jennings"/>
    <s v=" Ms"/>
    <s v="  Jessica H"/>
    <n v="27.1"/>
    <n v="9.0500000000000007"/>
    <s v="No"/>
    <s v="No"/>
    <x v="0"/>
    <n v="0"/>
    <x v="1"/>
    <s v="Obesity"/>
    <s v="Diabetes"/>
    <n v="1"/>
    <n v="26140.36"/>
    <s v="tier - 2"/>
    <s v="tier - 3"/>
    <s v="R1011"/>
    <s v="7Jul1973"/>
    <n v="49"/>
  </r>
  <r>
    <s v="Id397"/>
    <s v="Fuller"/>
    <s v=" Ms"/>
    <s v="  Deanna"/>
    <n v="24.42"/>
    <n v="11.31"/>
    <s v="No"/>
    <s v="No"/>
    <x v="0"/>
    <n v="0"/>
    <x v="1"/>
    <s v="Obesity"/>
    <s v="Diabetes"/>
    <n v="0"/>
    <n v="26125.67"/>
    <s v="tier - 2"/>
    <s v="tier - 1"/>
    <s v="R1013"/>
    <s v="11Oct2002"/>
    <n v="20"/>
  </r>
  <r>
    <s v="Id398"/>
    <s v="Lovisek"/>
    <s v=" Mr"/>
    <s v="  Peter"/>
    <n v="26.695"/>
    <n v="4.68"/>
    <s v="No"/>
    <s v="No"/>
    <x v="0"/>
    <n v="0"/>
    <x v="1"/>
    <s v="Obesity"/>
    <s v="Normal"/>
    <n v="1"/>
    <n v="26109.33"/>
    <s v="tier - 2"/>
    <s v="tier - 3"/>
    <s v="R1012"/>
    <s v="9Jul1966"/>
    <n v="56"/>
  </r>
  <r>
    <s v="Id399"/>
    <s v="Painter"/>
    <s v=" Ms"/>
    <s v="  Rebecca"/>
    <n v="27.79"/>
    <n v="6.05"/>
    <s v="No"/>
    <s v="No"/>
    <x v="0"/>
    <n v="0"/>
    <x v="1"/>
    <s v="Obesity"/>
    <s v="Diabetes"/>
    <n v="0"/>
    <n v="26026.97"/>
    <s v="tier - 2"/>
    <s v="tier - 3"/>
    <s v="R1011"/>
    <s v="26Dec2000"/>
    <n v="22"/>
  </r>
  <r>
    <s v="Id400"/>
    <s v="Edwards"/>
    <s v=" Ms"/>
    <s v="  Elizabeth M"/>
    <n v="32.68"/>
    <n v="4.68"/>
    <s v="Yes"/>
    <s v="No"/>
    <x v="0"/>
    <n v="1"/>
    <x v="1"/>
    <s v="Obesity"/>
    <s v="Normal"/>
    <n v="2"/>
    <n v="26018.95"/>
    <s v="tier - 2"/>
    <s v="tier - 2"/>
    <s v="R1012"/>
    <s v="5Jun2001"/>
    <n v="22"/>
  </r>
  <r>
    <s v="Id401"/>
    <s v="Liebl"/>
    <s v=" Mr"/>
    <s v="  Gregory"/>
    <n v="26.4"/>
    <n v="9.5"/>
    <s v="No"/>
    <s v="No"/>
    <x v="0"/>
    <n v="0"/>
    <x v="1"/>
    <s v="Obesity"/>
    <s v="Diabetes"/>
    <n v="3"/>
    <n v="25992.82"/>
    <s v="tier - 2"/>
    <s v="tier - 2"/>
    <s v="R1013"/>
    <s v="3Dec1970"/>
    <n v="52"/>
  </r>
  <r>
    <s v="Id402"/>
    <s v="Kasabian-Larson"/>
    <s v=" Ms"/>
    <s v="  Sarah E"/>
    <n v="23.655000000000001"/>
    <n v="10.84"/>
    <s v="No"/>
    <s v="No"/>
    <x v="1"/>
    <n v="0"/>
    <x v="1"/>
    <s v="Obesity"/>
    <s v="Diabetes"/>
    <n v="0"/>
    <n v="25678.78"/>
    <s v="tier - 2"/>
    <s v="tier - 3"/>
    <s v="R1012"/>
    <s v="21Aug1963"/>
    <n v="59"/>
  </r>
  <r>
    <s v="Id403"/>
    <s v="Creamer"/>
    <s v=" Ms"/>
    <s v="  Anne Elise"/>
    <n v="27.36"/>
    <n v="5.88"/>
    <s v="No"/>
    <s v="No"/>
    <x v="0"/>
    <n v="0"/>
    <x v="1"/>
    <s v="Obesity"/>
    <s v="Diabetes"/>
    <n v="0"/>
    <n v="25656.58"/>
    <s v="tier - 2"/>
    <s v="tier - 3"/>
    <s v="R1024"/>
    <s v="17Jul1972"/>
    <n v="50"/>
  </r>
  <r>
    <s v="Id404"/>
    <s v="Kimbel"/>
    <s v=" Mr"/>
    <s v="  Christopher R"/>
    <n v="27.82"/>
    <n v="5.24"/>
    <s v="No"/>
    <s v="No"/>
    <x v="0"/>
    <n v="0"/>
    <x v="1"/>
    <s v="Obesity"/>
    <s v="Normal"/>
    <n v="0"/>
    <n v="25648.98"/>
    <s v="tier - 2"/>
    <s v="tier - 1"/>
    <s v="R1011"/>
    <s v="2Aug2001"/>
    <n v="21"/>
  </r>
  <r>
    <s v="Id405"/>
    <s v="Livensparger"/>
    <s v=" Mr"/>
    <s v="  Elliot"/>
    <n v="25.46"/>
    <n v="11.75"/>
    <s v="No"/>
    <s v="No"/>
    <x v="0"/>
    <n v="0"/>
    <x v="1"/>
    <s v="Obesity"/>
    <s v="Diabetes"/>
    <n v="1"/>
    <n v="25517.11"/>
    <s v="tier - 2"/>
    <s v="tier - 3"/>
    <s v="R1017"/>
    <s v="11Dec1968"/>
    <n v="54"/>
  </r>
  <r>
    <s v="Id406"/>
    <s v="Grange"/>
    <s v=" Mr"/>
    <s v="  Christopher D"/>
    <n v="25.1"/>
    <n v="6.97"/>
    <s v="No"/>
    <s v="No"/>
    <x v="0"/>
    <n v="0"/>
    <x v="1"/>
    <s v="Obesity"/>
    <s v="Diabetes"/>
    <n v="3"/>
    <n v="25382.3"/>
    <s v="tier - 2"/>
    <s v="tier - 2"/>
    <s v="R1011"/>
    <s v="22Aug1968"/>
    <n v="54"/>
  </r>
  <r>
    <s v="Id407"/>
    <s v="Nunlist"/>
    <s v=" Mr"/>
    <s v="  Corey"/>
    <n v="32.11"/>
    <n v="4.76"/>
    <s v="No"/>
    <s v="No"/>
    <x v="0"/>
    <n v="1"/>
    <x v="1"/>
    <s v="Obesity"/>
    <s v="Normal"/>
    <n v="2"/>
    <n v="25333.33"/>
    <s v="tier - 2"/>
    <s v="tier - 2"/>
    <s v="R1017"/>
    <s v="26Sep1972"/>
    <n v="50"/>
  </r>
  <r>
    <s v="Id408"/>
    <s v="Cutter"/>
    <s v=" Mr"/>
    <s v="  Patrick D"/>
    <n v="29.8"/>
    <n v="8.24"/>
    <s v="No"/>
    <s v="No"/>
    <x v="0"/>
    <n v="1"/>
    <x v="1"/>
    <s v="Obesity"/>
    <s v="Diabetes"/>
    <n v="3"/>
    <n v="25309.49"/>
    <s v="tier - 2"/>
    <s v="tier - 1"/>
    <s v="R1011"/>
    <s v="14Dec1975"/>
    <n v="47"/>
  </r>
  <r>
    <s v="Id409"/>
    <s v="Martin"/>
    <s v=" Mr"/>
    <s v="  Anthony D"/>
    <n v="24.01"/>
    <n v="4.76"/>
    <s v="No"/>
    <s v="No"/>
    <x v="0"/>
    <n v="0"/>
    <x v="1"/>
    <s v="Obesity"/>
    <s v="Normal"/>
    <n v="0"/>
    <n v="25127.22"/>
    <s v="tier - 2"/>
    <s v="tier - 3"/>
    <s v="R1011"/>
    <s v="24Nov1998"/>
    <n v="24"/>
  </r>
  <r>
    <s v="Id410"/>
    <s v="Cooney"/>
    <s v=" Ms"/>
    <s v="  Melissa"/>
    <n v="23.21"/>
    <n v="6.03"/>
    <s v="No"/>
    <s v="No"/>
    <x v="0"/>
    <n v="0"/>
    <x v="1"/>
    <s v="Obesity"/>
    <s v="Diabetes"/>
    <n v="0"/>
    <n v="25081.77"/>
    <s v="tier - 2"/>
    <s v="tier - 2"/>
    <s v="R1013"/>
    <s v="14Jun1998"/>
    <n v="24"/>
  </r>
  <r>
    <s v="Id411"/>
    <s v="Bier"/>
    <s v=" Ms"/>
    <s v="  Raven"/>
    <n v="21.2"/>
    <n v="4.07"/>
    <s v="No"/>
    <s v="No"/>
    <x v="0"/>
    <n v="0"/>
    <x v="1"/>
    <s v="Obesity"/>
    <s v="Normal"/>
    <n v="0"/>
    <n v="25075.97"/>
    <s v="tier - 2"/>
    <s v="tier - 2"/>
    <s v="R1011"/>
    <s v="4Dec1995"/>
    <n v="27"/>
  </r>
  <r>
    <s v="Id412"/>
    <s v="Muskopf"/>
    <s v=" Mr"/>
    <s v="  Christopher"/>
    <n v="28.215"/>
    <n v="8.26"/>
    <s v="No"/>
    <s v="No"/>
    <x v="0"/>
    <n v="0"/>
    <x v="1"/>
    <s v="Obesity"/>
    <s v="Diabetes"/>
    <n v="3"/>
    <n v="24915.22"/>
    <s v="tier - 2"/>
    <s v="tier - 3"/>
    <s v="R1012"/>
    <s v="14Nov1975"/>
    <n v="47"/>
  </r>
  <r>
    <s v="Id413"/>
    <s v="Sirak"/>
    <s v=" Ms"/>
    <s v="  Kendra A"/>
    <n v="38.094999999999999"/>
    <n v="4.76"/>
    <s v="Yes"/>
    <s v="No"/>
    <x v="0"/>
    <n v="1"/>
    <x v="0"/>
    <s v="Obesity"/>
    <s v="Normal"/>
    <n v="2"/>
    <n v="24915.05"/>
    <s v="tier - 2"/>
    <s v="tier - 1"/>
    <s v="R1024"/>
    <s v="14Jun1987"/>
    <n v="35"/>
  </r>
  <r>
    <s v="Id414"/>
    <s v="Nelsen"/>
    <s v=" Ms"/>
    <s v="  Jordan"/>
    <n v="22.61"/>
    <n v="6.13"/>
    <s v="No"/>
    <s v="No"/>
    <x v="1"/>
    <n v="0"/>
    <x v="1"/>
    <s v="Obesity"/>
    <s v="Diabetes"/>
    <n v="3"/>
    <n v="24873.38"/>
    <s v="tier - 2"/>
    <s v="tier - 1"/>
    <s v="R1024"/>
    <s v="23Jul1969"/>
    <n v="53"/>
  </r>
  <r>
    <s v="Id415"/>
    <s v="Schallner"/>
    <s v=" Mr"/>
    <s v="  Nils"/>
    <n v="24.32"/>
    <n v="10.47"/>
    <s v="No"/>
    <s v="No"/>
    <x v="0"/>
    <n v="0"/>
    <x v="1"/>
    <s v="Obesity"/>
    <s v="Diabetes"/>
    <n v="3"/>
    <n v="24869.84"/>
    <s v="tier - 2"/>
    <s v="tier - 2"/>
    <s v="R1016"/>
    <s v="26Nov1970"/>
    <n v="52"/>
  </r>
  <r>
    <s v="Id416"/>
    <s v="Dunlap"/>
    <s v=" Mr"/>
    <s v="  Scott"/>
    <n v="20.96"/>
    <n v="4.04"/>
    <s v="No"/>
    <s v="No"/>
    <x v="0"/>
    <n v="0"/>
    <x v="1"/>
    <s v="Obesity"/>
    <s v="Normal"/>
    <n v="0"/>
    <n v="24863.25"/>
    <s v="tier - 2"/>
    <s v="tier - 3"/>
    <s v="R1011"/>
    <s v="10Jun1995"/>
    <n v="27"/>
  </r>
  <r>
    <s v="Id417"/>
    <s v="Messing"/>
    <s v=" Ms"/>
    <s v="  Angela"/>
    <n v="19.68"/>
    <n v="5.74"/>
    <s v="No"/>
    <s v="No"/>
    <x v="0"/>
    <n v="0"/>
    <x v="1"/>
    <s v="Obesity"/>
    <s v="Diabetes"/>
    <n v="0"/>
    <n v="24817.25"/>
    <s v="tier - 2"/>
    <s v="tier - 2"/>
    <s v="R1011"/>
    <s v="9Sep1994"/>
    <n v="28"/>
  </r>
  <r>
    <s v="Id418"/>
    <s v="Bondell"/>
    <s v=" Ms"/>
    <s v="  Allison"/>
    <n v="18.100000000000001"/>
    <n v="6.33"/>
    <s v="No"/>
    <s v="No"/>
    <x v="0"/>
    <n v="0"/>
    <x v="1"/>
    <s v="Underweight"/>
    <s v="Diabetes"/>
    <n v="0"/>
    <n v="24795.040000000001"/>
    <s v="tier - 2"/>
    <s v="tier - 3"/>
    <s v="R1011"/>
    <s v="11Oct1992"/>
    <n v="30"/>
  </r>
  <r>
    <s v="Id419"/>
    <s v="Gaughan"/>
    <s v=" Ms"/>
    <s v="  Caitlin O"/>
    <n v="29.64"/>
    <n v="4.28"/>
    <s v="No"/>
    <s v="No"/>
    <x v="0"/>
    <n v="0"/>
    <x v="1"/>
    <s v="Obesity"/>
    <s v="Normal"/>
    <n v="4"/>
    <n v="24671.66"/>
    <s v="tier - 2"/>
    <s v="tier - 1"/>
    <s v="R1024"/>
    <s v="28Aug1996"/>
    <n v="26"/>
  </r>
  <r>
    <s v="Id420"/>
    <s v="Gruman"/>
    <s v=" Ms"/>
    <s v="  Tracy M"/>
    <n v="25.3"/>
    <n v="9.4700000000000006"/>
    <s v="No"/>
    <s v="No"/>
    <x v="0"/>
    <n v="0"/>
    <x v="1"/>
    <s v="Obesity"/>
    <s v="Diabetes"/>
    <n v="2"/>
    <n v="24667.42"/>
    <s v="tier - 2"/>
    <s v="tier - 3"/>
    <s v="R1013"/>
    <s v="12Jun1970"/>
    <n v="52"/>
  </r>
  <r>
    <s v="Id421"/>
    <s v="Whitlow"/>
    <s v=" Mr"/>
    <s v="  Dustin M"/>
    <n v="27.6"/>
    <n v="4.8499999999999996"/>
    <s v="No"/>
    <s v="No"/>
    <x v="0"/>
    <n v="0"/>
    <x v="1"/>
    <s v="Obesity"/>
    <s v="Normal"/>
    <n v="0"/>
    <n v="24603.05"/>
    <s v="tier - 2"/>
    <s v="tier - 2"/>
    <s v="R1011"/>
    <s v="12Oct1976"/>
    <n v="46"/>
  </r>
  <r>
    <s v="Id422"/>
    <s v="Robinson"/>
    <s v=" Ms"/>
    <s v="  Jenny"/>
    <n v="27.645"/>
    <n v="11.03"/>
    <s v="No"/>
    <s v="No"/>
    <x v="0"/>
    <n v="0"/>
    <x v="1"/>
    <s v="Obesity"/>
    <s v="Diabetes"/>
    <n v="2"/>
    <n v="24535.7"/>
    <s v="tier - 2"/>
    <s v="tier - 2"/>
    <s v="R1012"/>
    <s v="13Jun1975"/>
    <n v="47"/>
  </r>
  <r>
    <s v="Id423"/>
    <s v="Sabo"/>
    <s v=" Ms"/>
    <s v="  Emily"/>
    <n v="27.6"/>
    <n v="5.22"/>
    <s v="No"/>
    <s v="No"/>
    <x v="0"/>
    <n v="0"/>
    <x v="1"/>
    <s v="Obesity"/>
    <s v="Normal"/>
    <n v="1"/>
    <n v="24520.26"/>
    <s v="tier - 2"/>
    <s v="tier - 3"/>
    <s v="R1011"/>
    <s v="14Sep1972"/>
    <n v="50"/>
  </r>
  <r>
    <s v="Id424"/>
    <s v="Nazarian"/>
    <s v=" Ms"/>
    <s v="  Fabienne"/>
    <n v="25.08"/>
    <n v="9.52"/>
    <s v="No"/>
    <s v="No"/>
    <x v="0"/>
    <n v="0"/>
    <x v="1"/>
    <s v="Obesity"/>
    <s v="Diabetes"/>
    <n v="0"/>
    <n v="24513.09"/>
    <s v="tier - 2"/>
    <s v="tier - 2"/>
    <s v="R1013"/>
    <s v="21Oct1961"/>
    <n v="61"/>
  </r>
  <r>
    <s v="Id425"/>
    <s v="Lerma"/>
    <s v=" Mr"/>
    <s v="  Jordan"/>
    <n v="30.02"/>
    <n v="11.09"/>
    <s v="No"/>
    <s v="No"/>
    <x v="0"/>
    <n v="1"/>
    <x v="1"/>
    <s v="Obesity"/>
    <s v="Diabetes"/>
    <n v="0"/>
    <n v="24476.48"/>
    <s v="tier - 2"/>
    <s v="tier - 2"/>
    <s v="R1012"/>
    <s v="6Jul1968"/>
    <n v="54"/>
  </r>
  <r>
    <s v="Id426"/>
    <s v="Dahl"/>
    <s v=" Mr"/>
    <s v="  Matt"/>
    <n v="27.36"/>
    <n v="9.4499999999999993"/>
    <s v="No"/>
    <s v="No"/>
    <x v="0"/>
    <n v="0"/>
    <x v="1"/>
    <s v="Obesity"/>
    <s v="Diabetes"/>
    <n v="0"/>
    <n v="24393.62"/>
    <s v="tier - 2"/>
    <s v="tier - 3"/>
    <s v="R1012"/>
    <s v="30Nov1970"/>
    <n v="52"/>
  </r>
  <r>
    <s v="Id427"/>
    <s v="Surtees"/>
    <s v=" Ms"/>
    <s v="  Taryn L"/>
    <n v="22.2"/>
    <n v="5.51"/>
    <s v="No"/>
    <s v="No"/>
    <x v="0"/>
    <n v="0"/>
    <x v="1"/>
    <s v="Obesity"/>
    <s v="Normal"/>
    <n v="0"/>
    <n v="24387.74"/>
    <s v="tier - 2"/>
    <s v="tier - 1"/>
    <s v="R1011"/>
    <s v="7Oct1999"/>
    <n v="23"/>
  </r>
  <r>
    <s v="Id428"/>
    <s v="Spetner"/>
    <s v=" Ms"/>
    <s v="  Temima"/>
    <n v="25.71"/>
    <n v="4.18"/>
    <s v="No"/>
    <s v="No"/>
    <x v="0"/>
    <n v="0"/>
    <x v="1"/>
    <s v="Obesity"/>
    <s v="Normal"/>
    <n v="0"/>
    <n v="24294.02"/>
    <s v="tier - 2"/>
    <s v="tier - 1"/>
    <s v="R1011"/>
    <s v="3Aug2004"/>
    <n v="18"/>
  </r>
  <r>
    <s v="Id429"/>
    <s v="Brandon"/>
    <s v=" Ms"/>
    <s v="  Jennifer"/>
    <n v="41.91"/>
    <n v="5.98"/>
    <s v="Yes"/>
    <s v="No"/>
    <x v="0"/>
    <n v="2"/>
    <x v="0"/>
    <s v="Obesity"/>
    <s v="Diabetes"/>
    <n v="0"/>
    <n v="24227.34"/>
    <s v="tier - 2"/>
    <s v="tier - 1"/>
    <s v="R1013"/>
    <s v="16Dec1964"/>
    <n v="58"/>
  </r>
  <r>
    <s v="Id430"/>
    <s v="Eley"/>
    <s v=" Ms"/>
    <s v="  Serena M"/>
    <n v="25.85"/>
    <n v="10.16"/>
    <s v="No"/>
    <s v="No"/>
    <x v="0"/>
    <n v="0"/>
    <x v="1"/>
    <s v="Obesity"/>
    <s v="Diabetes"/>
    <n v="3"/>
    <n v="24180.93"/>
    <s v="tier - 2"/>
    <s v="tier - 1"/>
    <s v="R1013"/>
    <s v="10Sep1974"/>
    <n v="48"/>
  </r>
  <r>
    <s v="Id431"/>
    <s v="Sedicum"/>
    <s v=" Ms"/>
    <s v="  Victoria M"/>
    <n v="23.844999999999999"/>
    <n v="11.71"/>
    <s v="No"/>
    <s v="No"/>
    <x v="0"/>
    <n v="0"/>
    <x v="1"/>
    <s v="Obesity"/>
    <s v="Diabetes"/>
    <n v="3"/>
    <n v="24106.91"/>
    <s v="tier - 2"/>
    <s v="tier - 2"/>
    <s v="R1024"/>
    <s v="13Jun1973"/>
    <n v="49"/>
  </r>
  <r>
    <s v="Id432"/>
    <s v="Markle"/>
    <s v=" Ms"/>
    <s v="  Phoebe"/>
    <n v="30.59"/>
    <n v="5.23"/>
    <s v="No"/>
    <s v="No"/>
    <x v="1"/>
    <n v="1"/>
    <x v="1"/>
    <s v="Obesity"/>
    <s v="Normal"/>
    <n v="2"/>
    <n v="24059.68"/>
    <s v="tier - 2"/>
    <s v="tier - 2"/>
    <s v="R1012"/>
    <s v="30Dec2003"/>
    <n v="19"/>
  </r>
  <r>
    <s v="Id433"/>
    <s v="Kunz"/>
    <s v=" Mr"/>
    <s v="  Corey"/>
    <n v="24.795000000000002"/>
    <n v="6.85"/>
    <s v="No"/>
    <s v="No"/>
    <x v="0"/>
    <n v="0"/>
    <x v="1"/>
    <s v="Obesity"/>
    <s v="Diabetes"/>
    <n v="2"/>
    <n v="23967.38"/>
    <s v="tier - 2"/>
    <s v="tier - 2"/>
    <s v="R1012"/>
    <s v="10Jul1971"/>
    <n v="51"/>
  </r>
  <r>
    <s v="Id434"/>
    <s v="Wimert"/>
    <s v=" Ms"/>
    <s v="  Rebecca"/>
    <n v="24.13"/>
    <n v="7.05"/>
    <s v="No"/>
    <s v="No"/>
    <x v="0"/>
    <n v="0"/>
    <x v="1"/>
    <s v="Obesity"/>
    <s v="Diabetes"/>
    <n v="1"/>
    <n v="23887.66"/>
    <s v="tier - 2"/>
    <s v="tier - 3"/>
    <s v="R1012"/>
    <s v="8Aug1970"/>
    <n v="52"/>
  </r>
  <r>
    <s v="Id435"/>
    <s v="Peterson"/>
    <s v=" Mr"/>
    <s v="  Nicholas D"/>
    <n v="25.84"/>
    <n v="11.64"/>
    <s v="No"/>
    <s v="No"/>
    <x v="0"/>
    <n v="0"/>
    <x v="1"/>
    <s v="Obesity"/>
    <s v="Diabetes"/>
    <n v="2"/>
    <n v="23807.24"/>
    <s v="tier - 2"/>
    <s v="tier - 3"/>
    <s v="R1012"/>
    <s v="27Jun1973"/>
    <n v="49"/>
  </r>
  <r>
    <s v="Id436"/>
    <s v="Mercier"/>
    <s v=" Mr"/>
    <s v="  Christian"/>
    <n v="28"/>
    <n v="10.52"/>
    <s v="No"/>
    <s v="No"/>
    <x v="0"/>
    <n v="0"/>
    <x v="1"/>
    <s v="Obesity"/>
    <s v="Diabetes"/>
    <n v="1"/>
    <n v="23568.27"/>
    <s v="tier - 2"/>
    <s v="tier - 2"/>
    <s v="R1011"/>
    <s v="2Jun1974"/>
    <n v="49"/>
  </r>
  <r>
    <s v="Id437"/>
    <s v="Laurie"/>
    <s v=" Mr"/>
    <s v="  Jonathon S"/>
    <n v="34.1"/>
    <n v="4.01"/>
    <s v="Yes"/>
    <s v="No"/>
    <x v="1"/>
    <n v="1"/>
    <x v="1"/>
    <s v="Obesity"/>
    <s v="Normal"/>
    <n v="2"/>
    <n v="23563.02"/>
    <s v="tier - 2"/>
    <s v="tier - 2"/>
    <s v="R1013"/>
    <s v="26Aug1983"/>
    <n v="39"/>
  </r>
  <r>
    <s v="Id438"/>
    <s v="Sekaquaptewa"/>
    <s v=" Ms"/>
    <s v="  Caroline"/>
    <n v="26.125"/>
    <n v="8.56"/>
    <s v="No"/>
    <s v="No"/>
    <x v="0"/>
    <n v="0"/>
    <x v="1"/>
    <s v="Obesity"/>
    <s v="Diabetes"/>
    <n v="1"/>
    <n v="23401.31"/>
    <s v="tier - 2"/>
    <s v="tier - 3"/>
    <s v="R1024"/>
    <s v="13Nov1975"/>
    <n v="47"/>
  </r>
  <r>
    <s v="Id439"/>
    <s v="Frash"/>
    <s v=" Mr"/>
    <s v="  Joshua D"/>
    <n v="25.6"/>
    <n v="10.5"/>
    <s v="No"/>
    <s v="No"/>
    <x v="0"/>
    <n v="0"/>
    <x v="1"/>
    <s v="Obesity"/>
    <s v="Diabetes"/>
    <n v="2"/>
    <n v="23306.55"/>
    <s v="tier - 2"/>
    <s v="tier - 2"/>
    <s v="R1011"/>
    <s v="22Oct1973"/>
    <n v="49"/>
  </r>
  <r>
    <s v="Id440"/>
    <s v="Bukowski"/>
    <s v=" Ms"/>
    <s v="  Nichole"/>
    <n v="24.32"/>
    <n v="6.39"/>
    <s v="No"/>
    <s v="No"/>
    <x v="0"/>
    <n v="0"/>
    <x v="1"/>
    <s v="Obesity"/>
    <s v="Diabetes"/>
    <n v="1"/>
    <n v="23288.93"/>
    <s v="tier - 2"/>
    <s v="tier - 3"/>
    <s v="R1024"/>
    <s v="3Oct1994"/>
    <n v="28"/>
  </r>
  <r>
    <s v="Id441"/>
    <s v="Sandahl"/>
    <s v=" Ms"/>
    <s v="  Denise M"/>
    <n v="22.88"/>
    <n v="5.71"/>
    <s v="No"/>
    <s v="No"/>
    <x v="1"/>
    <n v="0"/>
    <x v="1"/>
    <s v="Obesity"/>
    <s v="Diabetes"/>
    <n v="1"/>
    <n v="23244.79"/>
    <s v="tier - 2"/>
    <s v="tier - 3"/>
    <s v="R1013"/>
    <s v="14Nov1969"/>
    <n v="53"/>
  </r>
  <r>
    <s v="Id442"/>
    <s v="Speight"/>
    <s v=" Mr"/>
    <s v="  Peter R"/>
    <n v="24.984999999999999"/>
    <n v="4.43"/>
    <s v="No"/>
    <s v="No"/>
    <x v="1"/>
    <n v="0"/>
    <x v="1"/>
    <s v="Obesity"/>
    <s v="Normal"/>
    <n v="2"/>
    <n v="23241.47"/>
    <s v="tier - 2"/>
    <s v="tier - 3"/>
    <s v="R1018"/>
    <s v="7Aug1997"/>
    <n v="25"/>
  </r>
  <r>
    <s v="Id443"/>
    <s v="Lee"/>
    <s v=" Mr"/>
    <s v="  Johnson K"/>
    <n v="33.1"/>
    <n v="5.52"/>
    <s v="Yes"/>
    <s v="No"/>
    <x v="1"/>
    <n v="1"/>
    <x v="1"/>
    <s v="Obesity"/>
    <s v="Normal"/>
    <n v="0"/>
    <n v="23082.959999999999"/>
    <s v="tier - 2"/>
    <s v="tier - 2"/>
    <s v="R1011"/>
    <s v="14Dec2003"/>
    <n v="19"/>
  </r>
  <r>
    <s v="Id444"/>
    <s v="Nielsen"/>
    <s v=" Ms"/>
    <s v="  Katherine"/>
    <n v="27.83"/>
    <n v="9.1999999999999993"/>
    <s v="No"/>
    <s v="No"/>
    <x v="0"/>
    <n v="0"/>
    <x v="1"/>
    <s v="Obesity"/>
    <s v="Diabetes"/>
    <n v="0"/>
    <n v="23065.42"/>
    <s v="tier - 2"/>
    <s v="tier - 2"/>
    <s v="R1013"/>
    <s v="9Sep1975"/>
    <n v="47"/>
  </r>
  <r>
    <s v="Id445"/>
    <s v="Zirdok"/>
    <s v=" Ms"/>
    <s v="  Lynda"/>
    <n v="30.875"/>
    <n v="10.97"/>
    <s v="No"/>
    <s v="No"/>
    <x v="0"/>
    <n v="1"/>
    <x v="1"/>
    <s v="Obesity"/>
    <s v="Diabetes"/>
    <n v="0"/>
    <n v="23045.57"/>
    <s v="tier - 2"/>
    <s v="tier - 2"/>
    <s v="R1024"/>
    <s v="9Nov1970"/>
    <n v="52"/>
  </r>
  <r>
    <s v="Id446"/>
    <s v="Crudale"/>
    <s v=" Mr"/>
    <s v="  Anthony"/>
    <n v="27.265000000000001"/>
    <n v="4.25"/>
    <s v="No"/>
    <s v="No"/>
    <x v="1"/>
    <n v="0"/>
    <x v="1"/>
    <s v="Obesity"/>
    <s v="Normal"/>
    <n v="2"/>
    <n v="22493.66"/>
    <s v="tier - 2"/>
    <s v="tier - 1"/>
    <s v="R1012"/>
    <s v="25Jul2003"/>
    <n v="19"/>
  </r>
  <r>
    <s v="Id447"/>
    <s v="Koopmans"/>
    <s v=" Ms"/>
    <s v="  Linnea C"/>
    <n v="26.7"/>
    <n v="5.23"/>
    <s v="No"/>
    <s v="No"/>
    <x v="1"/>
    <n v="0"/>
    <x v="1"/>
    <s v="Obesity"/>
    <s v="Normal"/>
    <n v="2"/>
    <n v="22478.6"/>
    <s v="tier - 3"/>
    <s v="tier - 2"/>
    <s v="R1011"/>
    <s v="14Nov1979"/>
    <n v="43"/>
  </r>
  <r>
    <s v="Id448"/>
    <s v="Milani"/>
    <s v=" Mr"/>
    <s v="  Massimiliano A"/>
    <n v="29.925000000000001"/>
    <n v="5.96"/>
    <s v="No"/>
    <s v="No"/>
    <x v="1"/>
    <n v="1"/>
    <x v="1"/>
    <s v="Obesity"/>
    <s v="Diabetes"/>
    <n v="1"/>
    <n v="22462.04"/>
    <s v="tier - 3"/>
    <s v="tier - 1"/>
    <s v="R1019"/>
    <s v="21Dec1983"/>
    <n v="39"/>
  </r>
  <r>
    <s v="Id449"/>
    <s v="Kelly"/>
    <s v=" Mr"/>
    <s v="  James M"/>
    <n v="19.95"/>
    <n v="4.29"/>
    <s v="No"/>
    <s v="No"/>
    <x v="0"/>
    <n v="0"/>
    <x v="1"/>
    <s v="Obesity"/>
    <s v="Normal"/>
    <n v="0"/>
    <n v="22412.65"/>
    <s v="tier - 3"/>
    <s v="tier - 3"/>
    <s v="R1014"/>
    <s v="18Aug1966"/>
    <n v="56"/>
  </r>
  <r>
    <s v="Id450"/>
    <s v="Finelli"/>
    <s v=" Ms"/>
    <s v="  Lauren"/>
    <n v="24.225000000000001"/>
    <n v="4.09"/>
    <s v="No"/>
    <s v="No"/>
    <x v="0"/>
    <n v="0"/>
    <x v="1"/>
    <s v="Obesity"/>
    <s v="Normal"/>
    <n v="2"/>
    <n v="22395.74"/>
    <s v="tier - 3"/>
    <s v="tier - 2"/>
    <s v="R1024"/>
    <s v="26Aug1999"/>
    <n v="23"/>
  </r>
  <r>
    <s v="Id451"/>
    <s v="Palmer"/>
    <s v=" Ms"/>
    <s v="  Michele V"/>
    <n v="28.12"/>
    <n v="4.88"/>
    <s v="No"/>
    <s v="No"/>
    <x v="0"/>
    <n v="0"/>
    <x v="1"/>
    <s v="Obesity"/>
    <s v="Normal"/>
    <n v="1"/>
    <n v="22331.57"/>
    <s v="tier - 2"/>
    <s v="tier - 3"/>
    <s v="R1024"/>
    <s v="27Dec1982"/>
    <n v="40"/>
  </r>
  <r>
    <s v="Id452"/>
    <s v="Wang"/>
    <s v=" Mr"/>
    <s v="  Xiao"/>
    <n v="23.21"/>
    <n v="6.76"/>
    <s v="No"/>
    <s v="No"/>
    <x v="0"/>
    <n v="0"/>
    <x v="1"/>
    <s v="Obesity"/>
    <s v="Diabetes"/>
    <n v="1"/>
    <n v="22218.11"/>
    <s v="tier - 2"/>
    <s v="tier - 3"/>
    <s v="R1013"/>
    <s v="16Jun1971"/>
    <n v="51"/>
  </r>
  <r>
    <s v="Id453"/>
    <s v="Beasley"/>
    <s v=" Ms"/>
    <s v="  Harper L"/>
    <n v="23.98"/>
    <n v="10.67"/>
    <s v="No"/>
    <s v="No"/>
    <x v="0"/>
    <n v="0"/>
    <x v="1"/>
    <s v="Obesity"/>
    <s v="Diabetes"/>
    <n v="1"/>
    <n v="22192.44"/>
    <s v="tier - 3"/>
    <s v="tier - 1"/>
    <s v="R1013"/>
    <s v="24Aug1965"/>
    <n v="57"/>
  </r>
  <r>
    <s v="Id454"/>
    <s v="Bedbury"/>
    <s v=" Mr"/>
    <s v="  Nick"/>
    <n v="30"/>
    <n v="6.21"/>
    <s v="No"/>
    <s v="No"/>
    <x v="0"/>
    <n v="1"/>
    <x v="1"/>
    <s v="Obesity"/>
    <s v="Diabetes"/>
    <n v="0"/>
    <n v="22144.03"/>
    <s v="tier - 2"/>
    <s v="tier - 2"/>
    <s v="R1011"/>
    <s v="12Sep1980"/>
    <n v="42"/>
  </r>
  <r>
    <s v="Id455"/>
    <s v="Stemberger"/>
    <s v=" Mr"/>
    <s v="  Scott"/>
    <n v="17.350000000000001"/>
    <n v="5.03"/>
    <s v="No"/>
    <s v="No"/>
    <x v="0"/>
    <n v="0"/>
    <x v="1"/>
    <s v="Underweight"/>
    <s v="Normal"/>
    <n v="0"/>
    <n v="22097.62"/>
    <s v="tier - 3"/>
    <s v="tier - 1"/>
    <s v="R1011"/>
    <s v="28Aug2001"/>
    <n v="21"/>
  </r>
  <r>
    <s v="Id456"/>
    <s v="Chebet"/>
    <s v=" Mr"/>
    <s v="  Wilson"/>
    <n v="22.704999999999998"/>
    <n v="5.27"/>
    <s v="No"/>
    <s v="No"/>
    <x v="0"/>
    <n v="0"/>
    <x v="1"/>
    <s v="Obesity"/>
    <s v="Normal"/>
    <n v="0"/>
    <n v="21984.47"/>
    <s v="tier - 3"/>
    <s v="tier - 1"/>
    <s v="R1012"/>
    <s v="14Oct1989"/>
    <n v="33"/>
  </r>
  <r>
    <s v="Id457"/>
    <s v="Muir"/>
    <s v=" Mr"/>
    <s v="  Lee"/>
    <n v="25.41"/>
    <n v="10.53"/>
    <s v="No"/>
    <s v="No"/>
    <x v="0"/>
    <n v="0"/>
    <x v="1"/>
    <s v="Obesity"/>
    <s v="Diabetes"/>
    <n v="1"/>
    <n v="21978.68"/>
    <s v="tier - 3"/>
    <s v="tier - 3"/>
    <s v="R1013"/>
    <s v="19Dec1975"/>
    <n v="47"/>
  </r>
  <r>
    <s v="Id458"/>
    <s v="Yang"/>
    <s v=" Mr"/>
    <s v="  Shizhong"/>
    <n v="18.23"/>
    <n v="5.78"/>
    <s v="No"/>
    <s v="No"/>
    <x v="1"/>
    <n v="0"/>
    <x v="1"/>
    <s v="Underweight"/>
    <s v="Diabetes"/>
    <n v="0"/>
    <n v="21882.400000000001"/>
    <s v="tier - 2"/>
    <s v="tier - 1"/>
    <s v="R1011"/>
    <s v="28Sep2003"/>
    <n v="19"/>
  </r>
  <r>
    <s v="Id459"/>
    <s v="Gravel"/>
    <s v=" Ms"/>
    <s v="  Marie-Claire"/>
    <n v="24.7"/>
    <n v="4.3600000000000003"/>
    <s v="No"/>
    <s v="No"/>
    <x v="1"/>
    <n v="0"/>
    <x v="1"/>
    <s v="Obesity"/>
    <s v="Normal"/>
    <n v="2"/>
    <n v="21880.82"/>
    <s v="tier - 3"/>
    <s v="tier - 1"/>
    <s v="R1012"/>
    <s v="17Aug1979"/>
    <n v="43"/>
  </r>
  <r>
    <s v="Id460"/>
    <s v="Smith"/>
    <s v=" Mr"/>
    <s v="  Todd J"/>
    <n v="37.4"/>
    <n v="9.7200000000000006"/>
    <s v="Yes"/>
    <s v="No"/>
    <x v="1"/>
    <n v="1"/>
    <x v="1"/>
    <s v="Obesity"/>
    <s v="Diabetes"/>
    <n v="0"/>
    <n v="21797"/>
    <s v="tier - 3"/>
    <s v="tier - 1"/>
    <s v="R1011"/>
    <s v="27Aug1963"/>
    <n v="59"/>
  </r>
  <r>
    <s v="Id461"/>
    <s v="Williams"/>
    <s v=" Ms"/>
    <s v="  Carolyn"/>
    <n v="26.885000000000002"/>
    <n v="5.18"/>
    <s v="No"/>
    <s v="No"/>
    <x v="1"/>
    <n v="0"/>
    <x v="1"/>
    <s v="Obesity"/>
    <s v="Normal"/>
    <n v="0"/>
    <n v="21774.32"/>
    <s v="tier - 3"/>
    <s v="tier - 2"/>
    <s v="R1012"/>
    <s v="28Sep1979"/>
    <n v="43"/>
  </r>
  <r>
    <s v="Id462"/>
    <s v="Meyer"/>
    <s v=" Ms"/>
    <s v="  Lindsey"/>
    <n v="25.27"/>
    <n v="5.29"/>
    <s v="No"/>
    <s v="No"/>
    <x v="1"/>
    <n v="0"/>
    <x v="1"/>
    <s v="Obesity"/>
    <s v="Normal"/>
    <n v="1"/>
    <n v="21771.34"/>
    <s v="tier - 3"/>
    <s v="tier - 1"/>
    <s v="R1024"/>
    <s v="20Sep1979"/>
    <n v="43"/>
  </r>
  <r>
    <s v="Id463"/>
    <s v="Jamieson"/>
    <s v=" Ms"/>
    <s v="  Marissa D"/>
    <n v="23.655000000000001"/>
    <n v="4.8600000000000003"/>
    <s v="No"/>
    <s v="No"/>
    <x v="0"/>
    <n v="0"/>
    <x v="1"/>
    <s v="Obesity"/>
    <s v="Normal"/>
    <n v="1"/>
    <n v="21677.279999999999"/>
    <s v="tier - 3"/>
    <s v="tier - 1"/>
    <s v="R1012"/>
    <s v="18Jul1976"/>
    <n v="46"/>
  </r>
  <r>
    <s v="Id464"/>
    <s v="Dufeal"/>
    <s v=" Mr"/>
    <s v="  Jean Luc"/>
    <n v="55.05"/>
    <n v="7.66"/>
    <s v="Yes"/>
    <s v="Yes"/>
    <x v="0"/>
    <n v="3"/>
    <x v="0"/>
    <s v="Obesity"/>
    <s v="Diabetes"/>
    <n v="0"/>
    <n v="21661.16"/>
    <s v="tier - 2"/>
    <s v="tier - 2"/>
    <s v="R1012"/>
    <s v="16Nov1962"/>
    <n v="60"/>
  </r>
  <r>
    <s v="Id465"/>
    <s v="Sansonetti"/>
    <s v=" Ms"/>
    <s v="  Danielle"/>
    <n v="24.89"/>
    <n v="6.1"/>
    <s v="No"/>
    <s v="No"/>
    <x v="1"/>
    <n v="0"/>
    <x v="1"/>
    <s v="Obesity"/>
    <s v="Diabetes"/>
    <n v="3"/>
    <n v="21659.93"/>
    <s v="tier - 3"/>
    <s v="tier - 3"/>
    <s v="R1024"/>
    <s v="25Dec1983"/>
    <n v="39"/>
  </r>
  <r>
    <s v="Id466"/>
    <s v="Koneazny"/>
    <s v=" Mr"/>
    <s v="  Jim"/>
    <n v="18.715"/>
    <n v="4.4400000000000004"/>
    <s v="No"/>
    <s v="No"/>
    <x v="0"/>
    <n v="0"/>
    <x v="1"/>
    <s v="Obesity"/>
    <s v="Normal"/>
    <n v="0"/>
    <n v="21595.38"/>
    <s v="tier - 2"/>
    <s v="tier - 3"/>
    <s v="R1012"/>
    <s v="12Jun1999"/>
    <n v="23"/>
  </r>
  <r>
    <s v="Id467"/>
    <s v="Johnson"/>
    <s v=" Mr"/>
    <s v="  Matthew T"/>
    <n v="28.12"/>
    <n v="6.15"/>
    <s v="No"/>
    <s v="No"/>
    <x v="0"/>
    <n v="0"/>
    <x v="1"/>
    <s v="Obesity"/>
    <s v="Diabetes"/>
    <n v="4"/>
    <n v="21472.48"/>
    <s v="tier - 2"/>
    <s v="tier - 2"/>
    <s v="R1012"/>
    <s v="21Nov1990"/>
    <n v="32"/>
  </r>
  <r>
    <s v="Id468"/>
    <s v="Glasson"/>
    <s v=" Ms"/>
    <s v="  Rachel L"/>
    <n v="26.6"/>
    <n v="4.53"/>
    <s v="No"/>
    <s v="No"/>
    <x v="0"/>
    <n v="0"/>
    <x v="1"/>
    <s v="Obesity"/>
    <s v="Normal"/>
    <n v="0"/>
    <n v="21348.71"/>
    <s v="tier - 2"/>
    <s v="tier - 1"/>
    <s v="R1012"/>
    <s v="4Sep1980"/>
    <n v="42"/>
  </r>
  <r>
    <s v="Id469"/>
    <s v="Canitz"/>
    <s v=" Ms"/>
    <s v="  Corina"/>
    <n v="30.114999999999998"/>
    <n v="5.48"/>
    <s v="No"/>
    <s v="No"/>
    <x v="0"/>
    <n v="1"/>
    <x v="1"/>
    <s v="Obesity"/>
    <s v="Normal"/>
    <n v="0"/>
    <n v="21344.85"/>
    <s v="tier - 3"/>
    <s v="tier - 1"/>
    <s v="R1024"/>
    <s v="4Aug2004"/>
    <n v="18"/>
  </r>
  <r>
    <s v="Id470"/>
    <s v="Li"/>
    <s v=" Mr"/>
    <s v="  Guannan"/>
    <n v="24.605"/>
    <n v="5.48"/>
    <s v="No"/>
    <s v="No"/>
    <x v="0"/>
    <n v="0"/>
    <x v="1"/>
    <s v="Obesity"/>
    <s v="Normal"/>
    <n v="2"/>
    <n v="21259.38"/>
    <s v="tier - 3"/>
    <s v="tier - 3"/>
    <s v="R1019"/>
    <s v="10Dec1980"/>
    <n v="42"/>
  </r>
  <r>
    <s v="Id471"/>
    <s v="Parsons"/>
    <s v=" Mr"/>
    <s v="  Don"/>
    <n v="29.6"/>
    <n v="8.1"/>
    <s v="No"/>
    <s v="No"/>
    <x v="0"/>
    <n v="0"/>
    <x v="1"/>
    <s v="Obesity"/>
    <s v="Diabetes"/>
    <n v="0"/>
    <n v="21232.18"/>
    <s v="tier - 3"/>
    <s v="tier - 2"/>
    <s v="R1011"/>
    <s v="3Sep1974"/>
    <n v="48"/>
  </r>
  <r>
    <s v="Id472"/>
    <s v="Raulli"/>
    <s v=" Mr"/>
    <s v="  Chris"/>
    <n v="24.42"/>
    <n v="7.16"/>
    <s v="No"/>
    <s v="No"/>
    <x v="0"/>
    <n v="0"/>
    <x v="1"/>
    <s v="Obesity"/>
    <s v="Diabetes"/>
    <n v="0"/>
    <n v="21223.68"/>
    <s v="tier - 3"/>
    <s v="tier - 2"/>
    <s v="R1013"/>
    <s v="14Oct1974"/>
    <n v="48"/>
  </r>
  <r>
    <s v="Id473"/>
    <s v="Frome"/>
    <s v=" Mr"/>
    <s v="  Gavin V"/>
    <n v="20.9"/>
    <n v="4.55"/>
    <s v="No"/>
    <s v="No"/>
    <x v="1"/>
    <n v="0"/>
    <x v="1"/>
    <s v="Obesity"/>
    <s v="Normal"/>
    <n v="0"/>
    <n v="21195.82"/>
    <s v="tier - 3"/>
    <s v="tier - 1"/>
    <s v="R1013"/>
    <s v="26Aug1969"/>
    <n v="53"/>
  </r>
  <r>
    <s v="Id474"/>
    <s v="Sevcik"/>
    <s v=" Mr"/>
    <s v="  David"/>
    <n v="22.895"/>
    <n v="6.03"/>
    <s v="No"/>
    <s v="No"/>
    <x v="0"/>
    <n v="0"/>
    <x v="1"/>
    <s v="Obesity"/>
    <s v="Diabetes"/>
    <n v="2"/>
    <n v="21098.55"/>
    <s v="tier - 3"/>
    <s v="tier - 3"/>
    <s v="R1012"/>
    <s v="23Nov1977"/>
    <n v="45"/>
  </r>
  <r>
    <s v="Id475"/>
    <s v="Narang"/>
    <s v=" Mr"/>
    <s v="  Jatin"/>
    <n v="28.3"/>
    <n v="5.47"/>
    <s v="No"/>
    <s v="No"/>
    <x v="1"/>
    <n v="0"/>
    <x v="1"/>
    <s v="Obesity"/>
    <s v="Normal"/>
    <n v="1"/>
    <n v="21082.16"/>
    <s v="tier - 3"/>
    <s v="tier - 2"/>
    <s v="R1011"/>
    <s v="2Jul1983"/>
    <n v="39"/>
  </r>
  <r>
    <s v="Id476"/>
    <s v="Royston"/>
    <s v=" Mr"/>
    <s v="  J P II"/>
    <n v="54.3"/>
    <n v="4.1500000000000004"/>
    <s v="Yes"/>
    <s v="Yes"/>
    <x v="0"/>
    <n v="3"/>
    <x v="0"/>
    <s v="Obesity"/>
    <s v="Normal"/>
    <n v="0"/>
    <n v="20893.060000000001"/>
    <s v="tier - 2"/>
    <s v="tier - 3"/>
    <s v="R1012"/>
    <s v="19Nov1964"/>
    <n v="58"/>
  </r>
  <r>
    <s v="Id477"/>
    <s v="Tieri"/>
    <s v=" Ms"/>
    <s v="  Angela M"/>
    <n v="33.344999999999999"/>
    <n v="11.32"/>
    <s v="Yes"/>
    <s v="No"/>
    <x v="0"/>
    <n v="1"/>
    <x v="1"/>
    <s v="Obesity"/>
    <s v="Diabetes"/>
    <n v="0"/>
    <n v="20878.78"/>
    <s v="tier - 2"/>
    <s v="tier - 1"/>
    <s v="R1024"/>
    <s v="8Dec1975"/>
    <n v="47"/>
  </r>
  <r>
    <s v="Id478"/>
    <s v="Whitney"/>
    <s v=" Mr"/>
    <s v="  Blake K"/>
    <n v="33"/>
    <n v="9.51"/>
    <s v="Yes"/>
    <s v="No"/>
    <x v="0"/>
    <n v="1"/>
    <x v="1"/>
    <s v="Obesity"/>
    <s v="Diabetes"/>
    <n v="0"/>
    <n v="20781.490000000002"/>
    <s v="tier - 2"/>
    <s v="tier - 3"/>
    <s v="R1013"/>
    <s v="8Sep1967"/>
    <n v="55"/>
  </r>
  <r>
    <s v="Id479"/>
    <s v="Wandzilak"/>
    <s v=" Mr"/>
    <s v="  Brian T"/>
    <n v="28.024999999999999"/>
    <n v="7.67"/>
    <s v="No"/>
    <s v="No"/>
    <x v="0"/>
    <n v="0"/>
    <x v="1"/>
    <s v="Obesity"/>
    <s v="Diabetes"/>
    <n v="1"/>
    <n v="20773.63"/>
    <s v="tier - 2"/>
    <s v="tier - 3"/>
    <s v="R1017"/>
    <s v="4Aug1986"/>
    <n v="36"/>
  </r>
  <r>
    <s v="Id480"/>
    <s v="Valenzona"/>
    <s v=" Mr"/>
    <s v="  Damon"/>
    <n v="28.69"/>
    <n v="6.23"/>
    <s v="No"/>
    <s v="No"/>
    <x v="0"/>
    <n v="0"/>
    <x v="1"/>
    <s v="Obesity"/>
    <s v="Diabetes"/>
    <n v="3"/>
    <n v="20745.990000000002"/>
    <s v="tier - 3"/>
    <s v="tier - 1"/>
    <s v="R1012"/>
    <s v="14Sep1992"/>
    <n v="30"/>
  </r>
  <r>
    <s v="Id481"/>
    <s v="Young"/>
    <s v=" Mr"/>
    <s v="  Jeffrey"/>
    <n v="40.28"/>
    <n v="8.9"/>
    <s v="Yes"/>
    <s v="No"/>
    <x v="0"/>
    <n v="1"/>
    <x v="0"/>
    <s v="Obesity"/>
    <s v="Diabetes"/>
    <n v="0"/>
    <n v="20709.02"/>
    <s v="tier - 3"/>
    <s v="tier - 2"/>
    <s v="R1019"/>
    <s v="1Aug1965"/>
    <n v="57"/>
  </r>
  <r>
    <s v="Id482"/>
    <s v="Richards"/>
    <s v=" Mr"/>
    <s v="  Malcolm J"/>
    <n v="37.299999999999997"/>
    <n v="7.79"/>
    <s v="Yes"/>
    <s v="No"/>
    <x v="0"/>
    <n v="1"/>
    <x v="1"/>
    <s v="Obesity"/>
    <s v="Diabetes"/>
    <n v="0"/>
    <n v="20630.28"/>
    <s v="tier - 2"/>
    <s v="tier - 3"/>
    <s v="R1011"/>
    <s v="17Dec1967"/>
    <n v="55"/>
  </r>
  <r>
    <s v="Id483"/>
    <s v="Alexson"/>
    <s v=" Ms"/>
    <s v="  Margaret B"/>
    <n v="54.47"/>
    <n v="4.49"/>
    <s v="Yes"/>
    <s v="Yes"/>
    <x v="0"/>
    <n v="3"/>
    <x v="0"/>
    <s v="Obesity"/>
    <s v="Normal"/>
    <n v="0"/>
    <n v="20568.32"/>
    <s v="tier - 3"/>
    <s v="tier - 2"/>
    <s v="R1012"/>
    <s v="9Jul1966"/>
    <n v="56"/>
  </r>
  <r>
    <s v="Id484"/>
    <s v="Wright"/>
    <s v=" Ms"/>
    <s v="  Helen"/>
    <n v="38.06"/>
    <n v="5.24"/>
    <s v="Yes"/>
    <s v="No"/>
    <x v="1"/>
    <n v="1"/>
    <x v="0"/>
    <s v="Obesity"/>
    <s v="Normal"/>
    <n v="3"/>
    <n v="20463"/>
    <s v="tier - 2"/>
    <s v="tier - 2"/>
    <s v="R1013"/>
    <s v="13Oct1969"/>
    <n v="53"/>
  </r>
  <r>
    <s v="Id485"/>
    <s v="McKenna"/>
    <s v=" Mr"/>
    <s v="  Matthew"/>
    <n v="51.47"/>
    <n v="9.6"/>
    <s v="Yes"/>
    <s v="Yes"/>
    <x v="0"/>
    <n v="2"/>
    <x v="0"/>
    <s v="Obesity"/>
    <s v="Diabetes"/>
    <n v="0"/>
    <n v="20446.849999999999"/>
    <s v="tier - 2"/>
    <s v="tier - 1"/>
    <s v="R1012"/>
    <s v="18Oct1962"/>
    <n v="60"/>
  </r>
  <r>
    <s v="Id486"/>
    <s v="Sallade"/>
    <s v=" Mr"/>
    <s v="  Jeff"/>
    <n v="29.8"/>
    <n v="5.78"/>
    <s v="No"/>
    <s v="No"/>
    <x v="0"/>
    <n v="1"/>
    <x v="1"/>
    <s v="Obesity"/>
    <s v="Diabetes"/>
    <n v="0"/>
    <n v="20420.599999999999"/>
    <s v="tier - 3"/>
    <s v="tier - 2"/>
    <s v="R1011"/>
    <s v="12Jul1985"/>
    <n v="37"/>
  </r>
  <r>
    <s v="Id487"/>
    <s v="Argall"/>
    <s v=" Mrs"/>
    <s v="  Tara R"/>
    <n v="49.77"/>
    <n v="7.02"/>
    <s v="Yes"/>
    <s v="Yes"/>
    <x v="0"/>
    <n v="2"/>
    <x v="0"/>
    <s v="Obesity"/>
    <s v="Diabetes"/>
    <n v="0"/>
    <n v="20354.5"/>
    <s v="tier - 3"/>
    <s v="tier - 2"/>
    <s v="R1026"/>
    <s v="2Jul1962"/>
    <n v="60"/>
  </r>
  <r>
    <s v="Id488"/>
    <s v="Patchell"/>
    <s v=" Ms"/>
    <s v="  Kristin"/>
    <n v="25.555"/>
    <n v="4.09"/>
    <s v="No"/>
    <s v="No"/>
    <x v="0"/>
    <n v="0"/>
    <x v="1"/>
    <s v="Obesity"/>
    <s v="Normal"/>
    <n v="1"/>
    <n v="20296.86"/>
    <s v="tier - 3"/>
    <s v="tier - 1"/>
    <s v="R1024"/>
    <s v="17Sep1985"/>
    <n v="37"/>
  </r>
  <r>
    <s v="Id489"/>
    <s v="Catoggio"/>
    <s v=" Mr"/>
    <s v="  Timothy"/>
    <n v="29.64"/>
    <n v="4.93"/>
    <s v="No"/>
    <s v="No"/>
    <x v="1"/>
    <n v="0"/>
    <x v="1"/>
    <s v="Obesity"/>
    <s v="Normal"/>
    <n v="1"/>
    <n v="20277.810000000001"/>
    <s v="tier - 3"/>
    <s v="tier - 3"/>
    <s v="R1016"/>
    <s v="7Sep1993"/>
    <n v="29"/>
  </r>
  <r>
    <s v="Id490"/>
    <s v="Adams"/>
    <s v=" Mr"/>
    <s v="  Scott"/>
    <n v="53.93"/>
    <n v="5.34"/>
    <s v="Yes"/>
    <s v="Yes"/>
    <x v="0"/>
    <n v="3"/>
    <x v="0"/>
    <s v="Obesity"/>
    <s v="Normal"/>
    <n v="0"/>
    <n v="20253.84"/>
    <s v="tier - 2"/>
    <s v="tier - 3"/>
    <s v="R1012"/>
    <s v="22Aug1966"/>
    <n v="56"/>
  </r>
  <r>
    <s v="Id491"/>
    <s v="Windt"/>
    <s v=" Ms"/>
    <s v="  Carly E"/>
    <n v="28.024999999999999"/>
    <n v="5.65"/>
    <s v="No"/>
    <s v="No"/>
    <x v="0"/>
    <n v="0"/>
    <x v="1"/>
    <s v="Obesity"/>
    <s v="Normal"/>
    <n v="0"/>
    <n v="20234.849999999999"/>
    <s v="tier - 2"/>
    <s v="tier - 3"/>
    <s v="R1012"/>
    <s v="17Oct1987"/>
    <n v="35"/>
  </r>
  <r>
    <s v="Id492"/>
    <s v="Ryan"/>
    <s v=" Ms"/>
    <s v="  Lisa"/>
    <n v="27.5"/>
    <n v="4.49"/>
    <s v="No"/>
    <s v="No"/>
    <x v="0"/>
    <n v="0"/>
    <x v="1"/>
    <s v="Obesity"/>
    <s v="Normal"/>
    <n v="2"/>
    <n v="20177.669999999998"/>
    <s v="tier - 2"/>
    <s v="tier - 1"/>
    <s v="R1011"/>
    <s v="8Jun1994"/>
    <n v="29"/>
  </r>
  <r>
    <s v="Id493"/>
    <s v="Marion"/>
    <s v=" Ms"/>
    <s v="  Stacey"/>
    <n v="21.8"/>
    <n v="10.55"/>
    <s v="No"/>
    <s v="No"/>
    <x v="0"/>
    <n v="0"/>
    <x v="1"/>
    <s v="Obesity"/>
    <s v="Diabetes"/>
    <n v="0"/>
    <n v="20167.34"/>
    <s v="tier - 3"/>
    <s v="tier - 3"/>
    <s v="R1011"/>
    <s v="9Jul2002"/>
    <n v="20"/>
  </r>
  <r>
    <s v="Id494"/>
    <s v="Raffetto"/>
    <s v=" Mr"/>
    <s v="  Louis"/>
    <n v="26.41"/>
    <n v="4.92"/>
    <s v="No"/>
    <s v="No"/>
    <x v="1"/>
    <n v="0"/>
    <x v="1"/>
    <s v="Obesity"/>
    <s v="Normal"/>
    <n v="0"/>
    <n v="20149.32"/>
    <s v="tier - 2"/>
    <s v="tier - 1"/>
    <s v="R1016"/>
    <s v="6Oct1983"/>
    <n v="39"/>
  </r>
  <r>
    <s v="Id495"/>
    <s v="Young"/>
    <s v=" Mr"/>
    <s v="  Brian R"/>
    <n v="27.835000000000001"/>
    <n v="5.9"/>
    <s v="No"/>
    <s v="No"/>
    <x v="0"/>
    <n v="0"/>
    <x v="1"/>
    <s v="Obesity"/>
    <s v="Diabetes"/>
    <n v="1"/>
    <n v="20009.63"/>
    <s v="tier - 2"/>
    <s v="tier - 1"/>
    <s v="R1012"/>
    <s v="25Jul1988"/>
    <n v="34"/>
  </r>
  <r>
    <s v="Id496"/>
    <s v="Oehlke"/>
    <s v=" Mrs"/>
    <s v="  Jessica"/>
    <n v="51.74"/>
    <n v="4.9800000000000004"/>
    <s v="Yes"/>
    <s v="Yes"/>
    <x v="0"/>
    <n v="2"/>
    <x v="0"/>
    <s v="Obesity"/>
    <s v="Normal"/>
    <n v="0"/>
    <n v="19995.29"/>
    <s v="tier - 1"/>
    <s v="tier - 3"/>
    <s v="R1026"/>
    <s v="10Aug1966"/>
    <n v="56"/>
  </r>
  <r>
    <s v="Id497"/>
    <s v="Sudol"/>
    <s v=" Ms"/>
    <s v="  Dawn M"/>
    <n v="23.37"/>
    <n v="5.8"/>
    <s v="No"/>
    <s v="No"/>
    <x v="0"/>
    <n v="0"/>
    <x v="1"/>
    <s v="Obesity"/>
    <s v="Diabetes"/>
    <n v="0"/>
    <n v="19964.75"/>
    <s v="tier - 1"/>
    <s v="tier - 2"/>
    <s v="R1024"/>
    <s v="9Oct1980"/>
    <n v="42"/>
  </r>
  <r>
    <s v="Id498"/>
    <s v="Van Es"/>
    <s v=" Mr"/>
    <s v="  Chris"/>
    <n v="29.7"/>
    <n v="6.21"/>
    <s v="No"/>
    <s v="No"/>
    <x v="1"/>
    <n v="0"/>
    <x v="1"/>
    <s v="Obesity"/>
    <s v="Diabetes"/>
    <n v="3"/>
    <n v="19933.46"/>
    <s v="tier - 1"/>
    <s v="tier - 3"/>
    <s v="R1011"/>
    <s v="18Oct1997"/>
    <n v="25"/>
  </r>
  <r>
    <s v="Id499"/>
    <s v="Dolge"/>
    <s v=" Ms"/>
    <s v="  Karen"/>
    <n v="20.045000000000002"/>
    <n v="6.17"/>
    <s v="No"/>
    <s v="No"/>
    <x v="1"/>
    <n v="0"/>
    <x v="1"/>
    <s v="Obesity"/>
    <s v="Diabetes"/>
    <n v="2"/>
    <n v="19798.05"/>
    <s v="tier - 1"/>
    <s v="tier - 1"/>
    <s v="R1024"/>
    <s v="30Oct1979"/>
    <n v="43"/>
  </r>
  <r>
    <s v="Id500"/>
    <s v="Marlier"/>
    <s v=" Ms"/>
    <s v="  Jessica"/>
    <n v="27.83"/>
    <n v="5.36"/>
    <s v="No"/>
    <s v="No"/>
    <x v="0"/>
    <n v="0"/>
    <x v="1"/>
    <s v="Obesity"/>
    <s v="Normal"/>
    <n v="3"/>
    <n v="19749.38"/>
    <s v="tier - 1"/>
    <s v="tier - 3"/>
    <s v="R1013"/>
    <s v="14Jun1972"/>
    <n v="50"/>
  </r>
  <r>
    <s v="Id501"/>
    <s v="Girard"/>
    <s v=" Mr"/>
    <s v="  Mathieu"/>
    <n v="28.93"/>
    <n v="5.2"/>
    <s v="No"/>
    <s v="No"/>
    <x v="0"/>
    <n v="0"/>
    <x v="1"/>
    <s v="Obesity"/>
    <s v="Normal"/>
    <n v="1"/>
    <n v="19719.689999999999"/>
    <s v="tier - 1"/>
    <s v="tier - 2"/>
    <s v="R1013"/>
    <s v="8Aug1990"/>
    <n v="32"/>
  </r>
  <r>
    <s v="Id502"/>
    <s v="Lee"/>
    <s v=" Mr"/>
    <s v="  Kam S"/>
    <n v="33.82"/>
    <n v="5.42"/>
    <s v="Yes"/>
    <s v="No"/>
    <x v="0"/>
    <n v="1"/>
    <x v="1"/>
    <s v="Obesity"/>
    <s v="Normal"/>
    <n v="0"/>
    <n v="19673.34"/>
    <s v="tier - 1"/>
    <s v="tier - 2"/>
    <s v="R1012"/>
    <s v="27Aug1994"/>
    <n v="28"/>
  </r>
  <r>
    <s v="Id503"/>
    <s v="Hubbard"/>
    <s v=" Ms"/>
    <s v="  Valerie A"/>
    <n v="20.234999999999999"/>
    <n v="6.84"/>
    <s v="No"/>
    <s v="No"/>
    <x v="0"/>
    <n v="0"/>
    <x v="1"/>
    <s v="Obesity"/>
    <s v="Diabetes"/>
    <n v="1"/>
    <n v="19594.810000000001"/>
    <s v="tier - 1"/>
    <s v="tier - 1"/>
    <s v="R1024"/>
    <s v="24Sep1978"/>
    <n v="44"/>
  </r>
  <r>
    <s v="Id504"/>
    <s v="Koester"/>
    <s v=" Ms"/>
    <s v="  Freya R"/>
    <n v="49.2"/>
    <n v="10.9"/>
    <s v="Yes"/>
    <s v="Yes"/>
    <x v="1"/>
    <n v="2"/>
    <x v="0"/>
    <s v="Obesity"/>
    <s v="Diabetes"/>
    <n v="0"/>
    <n v="19551.34"/>
    <s v="tier - 1"/>
    <s v="tier - 3"/>
    <s v="R1012"/>
    <s v="14Jul1963"/>
    <n v="59"/>
  </r>
  <r>
    <s v="Id505"/>
    <s v="Matthews"/>
    <s v=" Ms"/>
    <s v="  Jennifer"/>
    <n v="26.4"/>
    <n v="4.87"/>
    <s v="No"/>
    <s v="No"/>
    <x v="0"/>
    <n v="0"/>
    <x v="1"/>
    <s v="Obesity"/>
    <s v="Normal"/>
    <n v="0"/>
    <n v="19539.240000000002"/>
    <s v="tier - 1"/>
    <s v="tier - 1"/>
    <s v="R1013"/>
    <s v="17Sep1985"/>
    <n v="37"/>
  </r>
  <r>
    <s v="Id506"/>
    <s v="Rubinich"/>
    <s v=" Ms"/>
    <s v="  Kara"/>
    <n v="28.38"/>
    <n v="6.07"/>
    <s v="No"/>
    <s v="No"/>
    <x v="0"/>
    <n v="0"/>
    <x v="1"/>
    <s v="Obesity"/>
    <s v="Diabetes"/>
    <n v="1"/>
    <n v="19521.97"/>
    <s v="tier - 1"/>
    <s v="tier - 2"/>
    <s v="R1013"/>
    <s v="19Aug1992"/>
    <n v="30"/>
  </r>
  <r>
    <s v="Id507"/>
    <s v="Alban"/>
    <s v=" Mr"/>
    <s v="  Bradley A"/>
    <n v="24.64"/>
    <n v="4.33"/>
    <s v="No"/>
    <s v="No"/>
    <x v="0"/>
    <n v="0"/>
    <x v="1"/>
    <s v="Obesity"/>
    <s v="Normal"/>
    <n v="0"/>
    <n v="19515.54"/>
    <s v="tier - 1"/>
    <s v="tier - 1"/>
    <s v="R1013"/>
    <s v="8Nov1980"/>
    <n v="42"/>
  </r>
  <r>
    <s v="Id508"/>
    <s v="Corcoran"/>
    <s v=" Mr"/>
    <s v="  Brendan"/>
    <n v="39.71"/>
    <n v="5.83"/>
    <s v="Yes"/>
    <s v="No"/>
    <x v="0"/>
    <n v="1"/>
    <x v="0"/>
    <s v="Obesity"/>
    <s v="Diabetes"/>
    <n v="4"/>
    <n v="19496.72"/>
    <s v="tier - 1"/>
    <s v="tier - 3"/>
    <s v="R1019"/>
    <s v="30Nov1987"/>
    <n v="35"/>
  </r>
  <r>
    <s v="Id509"/>
    <s v="Sargent"/>
    <s v=" Ms"/>
    <s v="  Amber R"/>
    <n v="22.22"/>
    <n v="5.5"/>
    <s v="No"/>
    <s v="No"/>
    <x v="0"/>
    <n v="0"/>
    <x v="1"/>
    <s v="Obesity"/>
    <s v="Normal"/>
    <n v="2"/>
    <n v="19444.27"/>
    <s v="tier - 1"/>
    <s v="tier - 1"/>
    <s v="R1013"/>
    <s v="15Dec1982"/>
    <n v="40"/>
  </r>
  <r>
    <s v="Id510"/>
    <s v="Watson"/>
    <s v=" Mr"/>
    <s v="  Sean K"/>
    <n v="33.344999999999999"/>
    <n v="4.79"/>
    <s v="Yes"/>
    <s v="No"/>
    <x v="1"/>
    <n v="1"/>
    <x v="1"/>
    <s v="Obesity"/>
    <s v="Normal"/>
    <n v="2"/>
    <n v="19442.349999999999"/>
    <s v="tier - 1"/>
    <s v="tier - 3"/>
    <s v="R1012"/>
    <s v="6Sep1993"/>
    <n v="29"/>
  </r>
  <r>
    <s v="Id511"/>
    <s v="Esponda"/>
    <s v=" Mr"/>
    <s v="  Rick"/>
    <n v="24.42"/>
    <n v="5.81"/>
    <s v="No"/>
    <s v="No"/>
    <x v="0"/>
    <n v="0"/>
    <x v="1"/>
    <s v="Obesity"/>
    <s v="Diabetes"/>
    <n v="3"/>
    <n v="19362"/>
    <s v="tier - 1"/>
    <s v="tier - 3"/>
    <s v="R1013"/>
    <s v="30Jun1987"/>
    <n v="35"/>
  </r>
  <r>
    <s v="Id512"/>
    <s v="Krall"/>
    <s v=" Mr"/>
    <s v="  Matthew"/>
    <n v="29.81"/>
    <n v="5.58"/>
    <s v="No"/>
    <s v="No"/>
    <x v="0"/>
    <n v="1"/>
    <x v="1"/>
    <s v="Obesity"/>
    <s v="Normal"/>
    <n v="0"/>
    <n v="19350.37"/>
    <s v="tier - 1"/>
    <s v="tier - 3"/>
    <s v="R1013"/>
    <s v="24Aug1991"/>
    <n v="31"/>
  </r>
  <r>
    <s v="Id513"/>
    <s v="Poskin"/>
    <s v=" Mr"/>
    <s v="  Brady"/>
    <n v="51.18"/>
    <n v="4.4000000000000004"/>
    <s v="Yes"/>
    <s v="Yes"/>
    <x v="0"/>
    <n v="2"/>
    <x v="0"/>
    <s v="Obesity"/>
    <s v="Normal"/>
    <n v="0"/>
    <n v="19321.060000000001"/>
    <s v="tier - 1"/>
    <s v="tier - 1"/>
    <s v="R1012"/>
    <s v="15Nov1966"/>
    <n v="56"/>
  </r>
  <r>
    <s v="Id514"/>
    <s v="Halfmann"/>
    <s v=" Ms"/>
    <s v="  Kameko"/>
    <n v="51.37"/>
    <n v="8.18"/>
    <s v="Yes"/>
    <s v="Yes"/>
    <x v="0"/>
    <n v="2"/>
    <x v="0"/>
    <s v="Obesity"/>
    <s v="Diabetes"/>
    <n v="0"/>
    <n v="19259.96"/>
    <s v="tier - 1"/>
    <s v="tier - 1"/>
    <s v="R1012"/>
    <s v="29Jul1967"/>
    <n v="55"/>
  </r>
  <r>
    <s v="Id515"/>
    <s v="Klapper"/>
    <s v=" Mr"/>
    <s v="  Jeremy A"/>
    <n v="36.19"/>
    <n v="5.52"/>
    <s v="Yes"/>
    <s v="No"/>
    <x v="0"/>
    <n v="1"/>
    <x v="1"/>
    <s v="Obesity"/>
    <s v="Normal"/>
    <n v="0"/>
    <n v="19214.71"/>
    <s v="tier - 1"/>
    <s v="tier - 3"/>
    <s v="R1013"/>
    <s v="28Dec1985"/>
    <n v="37"/>
  </r>
  <r>
    <s v="Id516"/>
    <s v="George"/>
    <s v=" Mr"/>
    <s v="  Daniel"/>
    <n v="25.9"/>
    <n v="4.84"/>
    <s v="No"/>
    <s v="No"/>
    <x v="0"/>
    <n v="0"/>
    <x v="1"/>
    <s v="Obesity"/>
    <s v="Normal"/>
    <n v="3"/>
    <n v="19199.939999999999"/>
    <s v="tier - 1"/>
    <s v="tier - 3"/>
    <s v="R1011"/>
    <s v="16Sep1991"/>
    <n v="31"/>
  </r>
  <r>
    <s v="Id517"/>
    <s v="Hicks"/>
    <s v=" Ms"/>
    <s v="  Amanda"/>
    <n v="35.72"/>
    <n v="4.08"/>
    <s v="Yes"/>
    <s v="No"/>
    <x v="1"/>
    <n v="1"/>
    <x v="1"/>
    <s v="Obesity"/>
    <s v="Normal"/>
    <n v="2"/>
    <n v="19144.580000000002"/>
    <s v="tier - 1"/>
    <s v="tier - 1"/>
    <s v="R1024"/>
    <s v="2Jul1979"/>
    <n v="43"/>
  </r>
  <r>
    <s v="Id518"/>
    <s v="Lockyer"/>
    <s v=" Ms"/>
    <s v="  Karen"/>
    <n v="27.94"/>
    <n v="4.4800000000000004"/>
    <s v="No"/>
    <s v="No"/>
    <x v="1"/>
    <n v="0"/>
    <x v="1"/>
    <s v="Obesity"/>
    <s v="Normal"/>
    <n v="1"/>
    <n v="19107.78"/>
    <s v="tier - 1"/>
    <s v="tier - 2"/>
    <s v="R1013"/>
    <s v="28Sep1993"/>
    <n v="29"/>
  </r>
  <r>
    <s v="Id519"/>
    <s v="Byrnes"/>
    <s v=" Mr"/>
    <s v="  Gregory"/>
    <n v="27.1"/>
    <n v="5.73"/>
    <s v="No"/>
    <s v="No"/>
    <x v="0"/>
    <n v="0"/>
    <x v="1"/>
    <s v="Obesity"/>
    <s v="Diabetes"/>
    <n v="1"/>
    <n v="19040.88"/>
    <s v="tier - 1"/>
    <s v="tier - 3"/>
    <s v="R1011"/>
    <s v="5Jun1989"/>
    <n v="34"/>
  </r>
  <r>
    <s v="Id520"/>
    <s v="Norris"/>
    <s v=" Ms"/>
    <s v="  Sabine"/>
    <n v="18.3"/>
    <n v="5.46"/>
    <s v="No"/>
    <s v="No"/>
    <x v="1"/>
    <n v="0"/>
    <x v="1"/>
    <s v="Underweight"/>
    <s v="Normal"/>
    <n v="5"/>
    <n v="19023.259999999998"/>
    <s v="tier - 1"/>
    <s v="tier - 3"/>
    <s v="R1011"/>
    <s v="19Dec1983"/>
    <n v="39"/>
  </r>
  <r>
    <s v="Id521"/>
    <s v="Darda"/>
    <s v=" Mr"/>
    <s v="  Joseph"/>
    <n v="25.3"/>
    <n v="5.0199999999999996"/>
    <s v="No"/>
    <s v="No"/>
    <x v="0"/>
    <n v="0"/>
    <x v="1"/>
    <s v="Obesity"/>
    <s v="Normal"/>
    <n v="2"/>
    <n v="18972.5"/>
    <s v="tier - 1"/>
    <s v="tier - 3"/>
    <s v="R1013"/>
    <s v="24Oct1988"/>
    <n v="34"/>
  </r>
  <r>
    <s v="Id522"/>
    <s v="Otstot"/>
    <s v=" Mr"/>
    <s v="  Adam"/>
    <n v="38.83"/>
    <n v="6.36"/>
    <s v="Yes"/>
    <s v="No"/>
    <x v="0"/>
    <n v="1"/>
    <x v="0"/>
    <s v="Obesity"/>
    <s v="Diabetes"/>
    <n v="1"/>
    <n v="18963.169999999998"/>
    <s v="tier - 1"/>
    <s v="tier - 1"/>
    <s v="R1013"/>
    <s v="30Nov1992"/>
    <n v="30"/>
  </r>
  <r>
    <s v="Id523"/>
    <s v="Bowley"/>
    <s v=" Ms"/>
    <s v="  Karolyn A"/>
    <n v="27.6"/>
    <n v="5.36"/>
    <s v="No"/>
    <s v="No"/>
    <x v="0"/>
    <n v="0"/>
    <x v="1"/>
    <s v="Obesity"/>
    <s v="Normal"/>
    <n v="0"/>
    <n v="18955.22"/>
    <s v="tier - 1"/>
    <s v="tier - 3"/>
    <s v="R1011"/>
    <s v="6Aug1998"/>
    <n v="24"/>
  </r>
  <r>
    <s v="Id524"/>
    <s v="Rogers"/>
    <s v=" Mrs"/>
    <s v="  Anita L"/>
    <n v="46.4"/>
    <n v="8.3699999999999992"/>
    <s v="Yes"/>
    <s v="No"/>
    <x v="1"/>
    <n v="2"/>
    <x v="0"/>
    <s v="Obesity"/>
    <s v="Diabetes"/>
    <n v="0"/>
    <n v="18954.560000000001"/>
    <s v="tier - 1"/>
    <s v="tier - 1"/>
    <s v="R1026"/>
    <s v="20Oct1963"/>
    <n v="59"/>
  </r>
  <r>
    <s v="Id525"/>
    <s v="Mclaughlin"/>
    <s v=" Ms"/>
    <s v="  Laura E"/>
    <n v="51.92"/>
    <n v="5.18"/>
    <s v="Yes"/>
    <s v="Yes"/>
    <x v="1"/>
    <n v="2"/>
    <x v="0"/>
    <s v="Obesity"/>
    <s v="Normal"/>
    <n v="0"/>
    <n v="18932.810000000001"/>
    <s v="tier - 1"/>
    <s v="tier - 3"/>
    <s v="R1012"/>
    <s v="3Aug1969"/>
    <n v="53"/>
  </r>
  <r>
    <s v="Id526"/>
    <s v="Ziegler"/>
    <s v=" Ms"/>
    <s v="  Sarah"/>
    <n v="32.395000000000003"/>
    <n v="5.68"/>
    <s v="No"/>
    <s v="No"/>
    <x v="0"/>
    <n v="1"/>
    <x v="1"/>
    <s v="Obesity"/>
    <s v="Normal"/>
    <n v="1"/>
    <n v="18903.490000000002"/>
    <s v="tier - 1"/>
    <s v="tier - 2"/>
    <s v="R1024"/>
    <s v="27Sep1995"/>
    <n v="27"/>
  </r>
  <r>
    <s v="Id527"/>
    <s v="Hughey"/>
    <s v=" Mrs"/>
    <s v="  Ashley E"/>
    <n v="46.19"/>
    <n v="7.31"/>
    <s v="Yes"/>
    <s v="No"/>
    <x v="1"/>
    <n v="2"/>
    <x v="0"/>
    <s v="Obesity"/>
    <s v="Diabetes"/>
    <n v="0"/>
    <n v="18883.330000000002"/>
    <s v="tier - 1"/>
    <s v="tier - 1"/>
    <s v="R1026"/>
    <s v="6Dec1963"/>
    <n v="59"/>
  </r>
  <r>
    <s v="Id528"/>
    <s v="Knast"/>
    <s v=" Ms"/>
    <s v="  Lindsey"/>
    <n v="27.93"/>
    <n v="4.67"/>
    <s v="No"/>
    <s v="No"/>
    <x v="1"/>
    <n v="0"/>
    <x v="1"/>
    <s v="Obesity"/>
    <s v="Normal"/>
    <n v="3"/>
    <n v="18838.7"/>
    <s v="tier - 1"/>
    <s v="tier - 3"/>
    <s v="R1012"/>
    <s v="24Jul2003"/>
    <n v="19"/>
  </r>
  <r>
    <s v="Id529"/>
    <s v="Stob"/>
    <s v=" Mr"/>
    <s v="  Alan"/>
    <n v="45.62"/>
    <n v="6.87"/>
    <s v="Yes"/>
    <s v="No"/>
    <x v="0"/>
    <n v="2"/>
    <x v="0"/>
    <s v="Obesity"/>
    <s v="Diabetes"/>
    <n v="0"/>
    <n v="18815.53"/>
    <s v="tier - 1"/>
    <s v="tier - 1"/>
    <s v="R1023"/>
    <s v="18Dec1962"/>
    <n v="60"/>
  </r>
  <r>
    <s v="Id530"/>
    <s v="Jensen"/>
    <s v=" Mr"/>
    <s v="  Dan R"/>
    <n v="35.31"/>
    <n v="5.87"/>
    <s v="Yes"/>
    <s v="No"/>
    <x v="1"/>
    <n v="1"/>
    <x v="1"/>
    <s v="Obesity"/>
    <s v="Diabetes"/>
    <n v="2"/>
    <n v="18806.150000000001"/>
    <s v="tier - 1"/>
    <s v="tier - 2"/>
    <s v="R1013"/>
    <s v="15Oct1979"/>
    <n v="43"/>
  </r>
  <r>
    <s v="Id531"/>
    <s v="Mutter"/>
    <s v=" Ms"/>
    <s v="  Katie"/>
    <n v="30.4"/>
    <n v="4.07"/>
    <s v="No"/>
    <s v="No"/>
    <x v="0"/>
    <n v="1"/>
    <x v="1"/>
    <s v="Obesity"/>
    <s v="Normal"/>
    <n v="3"/>
    <n v="18804.75"/>
    <s v="tier - 1"/>
    <s v="tier - 1"/>
    <s v="R1012"/>
    <s v="28Nov1995"/>
    <n v="27"/>
  </r>
  <r>
    <s v="Id532"/>
    <s v="Ahern"/>
    <s v=" Mr"/>
    <s v="  Eric"/>
    <n v="20.13"/>
    <n v="6.47"/>
    <s v="No"/>
    <s v="No"/>
    <x v="1"/>
    <n v="0"/>
    <x v="1"/>
    <s v="Obesity"/>
    <s v="Diabetes"/>
    <n v="2"/>
    <n v="18767.740000000002"/>
    <s v="tier - 1"/>
    <s v="tier - 1"/>
    <s v="R1013"/>
    <s v="19Nov1979"/>
    <n v="43"/>
  </r>
  <r>
    <s v="Id533"/>
    <s v="Chviruk"/>
    <s v=" Ms"/>
    <s v="  Cathryn"/>
    <n v="23.655000000000001"/>
    <n v="5.14"/>
    <s v="No"/>
    <s v="No"/>
    <x v="0"/>
    <n v="0"/>
    <x v="1"/>
    <s v="Obesity"/>
    <s v="Normal"/>
    <n v="3"/>
    <n v="18765.88"/>
    <s v="tier - 1"/>
    <s v="tier - 2"/>
    <s v="R1012"/>
    <s v="27Dec1992"/>
    <n v="30"/>
  </r>
  <r>
    <s v="Id534"/>
    <s v="Meehan"/>
    <s v=" Mr"/>
    <s v="  Brendan"/>
    <n v="49.05"/>
    <n v="9.77"/>
    <s v="Yes"/>
    <s v="Yes"/>
    <x v="0"/>
    <n v="2"/>
    <x v="0"/>
    <s v="Obesity"/>
    <s v="Diabetes"/>
    <n v="0"/>
    <n v="18694.689999999999"/>
    <s v="tier - 1"/>
    <s v="tier - 1"/>
    <s v="R1023"/>
    <s v="30Aug1967"/>
    <n v="55"/>
  </r>
  <r>
    <s v="Id535"/>
    <s v="Gammon"/>
    <s v=" Ms"/>
    <s v="  Shauna"/>
    <n v="51.94"/>
    <n v="8.8000000000000007"/>
    <s v="Yes"/>
    <s v="Yes"/>
    <x v="0"/>
    <n v="2"/>
    <x v="0"/>
    <s v="Obesity"/>
    <s v="Diabetes"/>
    <n v="0"/>
    <n v="18682.740000000002"/>
    <s v="tier - 1"/>
    <s v="tier - 3"/>
    <s v="R1012"/>
    <s v="17Oct1970"/>
    <n v="52"/>
  </r>
  <r>
    <s v="Id536"/>
    <s v="Lee"/>
    <s v=" Mr"/>
    <s v="  Terence"/>
    <n v="29.83"/>
    <n v="5.84"/>
    <s v="No"/>
    <s v="No"/>
    <x v="0"/>
    <n v="1"/>
    <x v="1"/>
    <s v="Obesity"/>
    <s v="Diabetes"/>
    <n v="0"/>
    <n v="18648.419999999998"/>
    <s v="tier - 1"/>
    <s v="tier - 1"/>
    <s v="R1019"/>
    <s v="23Sep1998"/>
    <n v="24"/>
  </r>
  <r>
    <s v="Id537"/>
    <s v="Franco"/>
    <s v=" Ms"/>
    <s v="  Marisol"/>
    <n v="22.6"/>
    <n v="10.43"/>
    <s v="No"/>
    <s v="No"/>
    <x v="0"/>
    <n v="0"/>
    <x v="1"/>
    <s v="Obesity"/>
    <s v="Diabetes"/>
    <n v="2"/>
    <n v="18608.259999999998"/>
    <s v="tier - 1"/>
    <s v="tier - 3"/>
    <s v="R1011"/>
    <s v="12Aug1986"/>
    <n v="36"/>
  </r>
  <r>
    <s v="Id538"/>
    <s v="Patterson"/>
    <s v=" Ms"/>
    <s v="  Lindsay"/>
    <n v="46.69"/>
    <n v="4.25"/>
    <s v="Yes"/>
    <s v="Yes"/>
    <x v="0"/>
    <n v="2"/>
    <x v="0"/>
    <s v="Obesity"/>
    <s v="Normal"/>
    <n v="0"/>
    <n v="18443.11"/>
    <s v="tier - 1"/>
    <s v="tier - 2"/>
    <s v="R1012"/>
    <s v="26Sep1964"/>
    <n v="58"/>
  </r>
  <r>
    <s v="Id539"/>
    <s v="Valdes"/>
    <s v=" Ms"/>
    <s v="  Katie"/>
    <n v="28.49"/>
    <n v="4.8899999999999997"/>
    <s v="No"/>
    <s v="No"/>
    <x v="0"/>
    <n v="0"/>
    <x v="1"/>
    <s v="Obesity"/>
    <s v="Normal"/>
    <n v="1"/>
    <n v="18328.240000000002"/>
    <s v="tier - 1"/>
    <s v="tier - 2"/>
    <s v="R1013"/>
    <s v="15Dec1999"/>
    <n v="23"/>
  </r>
  <r>
    <s v="Id540"/>
    <s v="Craig"/>
    <s v=" Mr"/>
    <s v="  Daniel"/>
    <n v="28.5"/>
    <n v="5.55"/>
    <s v="No"/>
    <s v="No"/>
    <x v="0"/>
    <n v="0"/>
    <x v="1"/>
    <s v="Obesity"/>
    <s v="Normal"/>
    <n v="0"/>
    <n v="18310.740000000002"/>
    <s v="tier - 1"/>
    <s v="tier - 3"/>
    <s v="R1012"/>
    <s v="4Jul1995"/>
    <n v="27"/>
  </r>
  <r>
    <s v="Id541"/>
    <s v="Whipple"/>
    <s v=" Mr"/>
    <s v="  Brett W"/>
    <n v="24.4"/>
    <n v="4.5199999999999996"/>
    <s v="No"/>
    <s v="No"/>
    <x v="0"/>
    <n v="0"/>
    <x v="1"/>
    <s v="Obesity"/>
    <s v="Normal"/>
    <n v="3"/>
    <n v="18259.22"/>
    <s v="tier - 1"/>
    <s v="tier - 3"/>
    <s v="R1011"/>
    <s v="25Dec1992"/>
    <n v="30"/>
  </r>
  <r>
    <s v="Id542"/>
    <s v="Marton"/>
    <s v=" Mr"/>
    <s v="  Dylan J"/>
    <n v="29.15"/>
    <n v="4.45"/>
    <s v="No"/>
    <s v="No"/>
    <x v="0"/>
    <n v="0"/>
    <x v="1"/>
    <s v="Obesity"/>
    <s v="Normal"/>
    <n v="0"/>
    <n v="18246.5"/>
    <s v="tier - 1"/>
    <s v="tier - 1"/>
    <s v="R1013"/>
    <s v="3Aug1995"/>
    <n v="27"/>
  </r>
  <r>
    <s v="Id543"/>
    <s v="Hildebrandt"/>
    <s v=" Ms"/>
    <s v="  Elizabeth"/>
    <n v="27.28"/>
    <n v="4.72"/>
    <s v="No"/>
    <s v="No"/>
    <x v="0"/>
    <n v="0"/>
    <x v="1"/>
    <s v="Obesity"/>
    <s v="Normal"/>
    <n v="3"/>
    <n v="18223.45"/>
    <s v="tier - 1"/>
    <s v="tier - 3"/>
    <s v="R1013"/>
    <s v="10Sep2004"/>
    <n v="18"/>
  </r>
  <r>
    <s v="Id544"/>
    <s v="Biggs"/>
    <s v=" Ms"/>
    <s v="  Brooke M"/>
    <n v="32.229999999999997"/>
    <n v="4.6500000000000004"/>
    <s v="No"/>
    <s v="No"/>
    <x v="1"/>
    <n v="1"/>
    <x v="1"/>
    <s v="Obesity"/>
    <s v="Normal"/>
    <n v="1"/>
    <n v="18218.16"/>
    <s v="tier - 1"/>
    <s v="tier - 1"/>
    <s v="R1013"/>
    <s v="15Jun1997"/>
    <n v="25"/>
  </r>
  <r>
    <s v="Id545"/>
    <s v="Shigezumi"/>
    <s v=" Mrs"/>
    <s v="  Teiko"/>
    <n v="44.2"/>
    <n v="11.34"/>
    <s v="Yes"/>
    <s v="No"/>
    <x v="1"/>
    <n v="2"/>
    <x v="0"/>
    <s v="Obesity"/>
    <s v="Diabetes"/>
    <n v="0"/>
    <n v="18208.34"/>
    <s v="tier - 1"/>
    <s v="tier - 2"/>
    <s v="R1026"/>
    <s v="4Jul1963"/>
    <n v="59"/>
  </r>
  <r>
    <s v="Id546"/>
    <s v="Meineke"/>
    <s v=" Mr"/>
    <s v="  Zachary"/>
    <n v="29.734999999999999"/>
    <n v="4.53"/>
    <s v="No"/>
    <s v="No"/>
    <x v="1"/>
    <n v="1"/>
    <x v="1"/>
    <s v="Obesity"/>
    <s v="Normal"/>
    <n v="2"/>
    <n v="18157.88"/>
    <s v="tier - 1"/>
    <s v="tier - 1"/>
    <s v="R1012"/>
    <s v="12Jul1993"/>
    <n v="29"/>
  </r>
  <r>
    <s v="Id547"/>
    <s v="Ludington"/>
    <s v=" Ms"/>
    <s v="  Johannah"/>
    <n v="28.31"/>
    <n v="6.35"/>
    <s v="No"/>
    <s v="No"/>
    <x v="0"/>
    <n v="0"/>
    <x v="1"/>
    <s v="Obesity"/>
    <s v="Diabetes"/>
    <n v="0"/>
    <n v="18033.97"/>
    <s v="tier - 1"/>
    <s v="tier - 1"/>
    <s v="R1012"/>
    <s v="24Oct1999"/>
    <n v="23"/>
  </r>
  <r>
    <s v="Id548"/>
    <s v="Perrich"/>
    <s v=" Mr"/>
    <s v="  Ryan A"/>
    <n v="46.62"/>
    <n v="8.51"/>
    <s v="Yes"/>
    <s v="Yes"/>
    <x v="0"/>
    <n v="2"/>
    <x v="0"/>
    <s v="Obesity"/>
    <s v="Diabetes"/>
    <n v="0"/>
    <n v="18031.189999999999"/>
    <s v="tier - 1"/>
    <s v="tier - 2"/>
    <s v="R1012"/>
    <s v="17Oct1965"/>
    <n v="57"/>
  </r>
  <r>
    <s v="Id549"/>
    <s v="Cervantes"/>
    <s v=" Mr"/>
    <s v="  Andres Sr"/>
    <n v="51.75"/>
    <n v="8.59"/>
    <s v="Yes"/>
    <s v="Yes"/>
    <x v="0"/>
    <n v="2"/>
    <x v="0"/>
    <s v="Obesity"/>
    <s v="Diabetes"/>
    <n v="1"/>
    <n v="18031.16"/>
    <s v="tier - 1"/>
    <s v="tier - 3"/>
    <s v="R1023"/>
    <s v="27Jun1975"/>
    <n v="47"/>
  </r>
  <r>
    <s v="Id550"/>
    <s v="Andrews"/>
    <s v=" Mr"/>
    <s v="  Bryan"/>
    <n v="25.7"/>
    <n v="4.13"/>
    <s v="No"/>
    <s v="No"/>
    <x v="0"/>
    <n v="0"/>
    <x v="1"/>
    <s v="Obesity"/>
    <s v="Normal"/>
    <n v="4"/>
    <n v="17942.11"/>
    <s v="tier - 1"/>
    <s v="tier - 2"/>
    <s v="R1011"/>
    <s v="28Sep2001"/>
    <n v="21"/>
  </r>
  <r>
    <s v="Id551"/>
    <s v="Ruvalcaba"/>
    <s v=" Ms"/>
    <s v="  Lizette"/>
    <n v="31.79"/>
    <n v="4.55"/>
    <s v="No"/>
    <s v="No"/>
    <x v="0"/>
    <n v="1"/>
    <x v="1"/>
    <s v="Obesity"/>
    <s v="Normal"/>
    <n v="0"/>
    <n v="17929.3"/>
    <s v="tier - 1"/>
    <s v="tier - 2"/>
    <s v="R1013"/>
    <s v="17Oct1977"/>
    <n v="45"/>
  </r>
  <r>
    <s v="Id552"/>
    <s v="King"/>
    <s v=" Mr"/>
    <s v="  Don"/>
    <n v="24.795000000000002"/>
    <n v="4.5199999999999996"/>
    <s v="No"/>
    <s v="No"/>
    <x v="0"/>
    <n v="0"/>
    <x v="1"/>
    <s v="Obesity"/>
    <s v="Normal"/>
    <n v="0"/>
    <n v="17904.53"/>
    <s v="tier - 1"/>
    <s v="tier - 2"/>
    <s v="R1017"/>
    <s v="4Dec1989"/>
    <n v="33"/>
  </r>
  <r>
    <s v="Id553"/>
    <s v="Stone"/>
    <s v=" Mr"/>
    <s v="  Jeb"/>
    <n v="53.98"/>
    <n v="5.07"/>
    <s v="Yes"/>
    <s v="Yes"/>
    <x v="1"/>
    <n v="3"/>
    <x v="0"/>
    <s v="Obesity"/>
    <s v="Normal"/>
    <n v="2"/>
    <n v="17882.669999999998"/>
    <s v="tier - 1"/>
    <s v="tier - 3"/>
    <s v="R1012"/>
    <s v="12Nov1979"/>
    <n v="43"/>
  </r>
  <r>
    <s v="Id554"/>
    <s v="Campbell"/>
    <s v=" Ms"/>
    <s v="  Amy R"/>
    <n v="41.325000000000003"/>
    <n v="4.04"/>
    <s v="Yes"/>
    <s v="No"/>
    <x v="1"/>
    <n v="2"/>
    <x v="0"/>
    <s v="Obesity"/>
    <s v="Normal"/>
    <n v="0"/>
    <n v="17878.900000000001"/>
    <s v="tier - 1"/>
    <s v="tier - 2"/>
    <s v="R1024"/>
    <s v="26Aug1997"/>
    <n v="25"/>
  </r>
  <r>
    <s v="Id555"/>
    <s v="Asher"/>
    <s v=" Mr"/>
    <s v="  Brian"/>
    <n v="51.65"/>
    <n v="5.3"/>
    <s v="Yes"/>
    <s v="Yes"/>
    <x v="0"/>
    <n v="2"/>
    <x v="0"/>
    <s v="Obesity"/>
    <s v="Normal"/>
    <n v="2"/>
    <n v="17862.919999999998"/>
    <s v="tier - 1"/>
    <s v="tier - 2"/>
    <s v="R1012"/>
    <s v="12Dec1976"/>
    <n v="46"/>
  </r>
  <r>
    <s v="Id556"/>
    <s v="Mazzotta"/>
    <s v=" Mr"/>
    <s v="  Mike G"/>
    <n v="44.52"/>
    <n v="8.64"/>
    <s v="Yes"/>
    <s v="No"/>
    <x v="1"/>
    <n v="2"/>
    <x v="0"/>
    <s v="Obesity"/>
    <s v="Diabetes"/>
    <n v="0"/>
    <n v="17832.599999999999"/>
    <s v="tier - 1"/>
    <s v="tier - 2"/>
    <s v="R1012"/>
    <s v="8Dec1963"/>
    <n v="59"/>
  </r>
  <r>
    <s v="Id557"/>
    <s v="Huttl"/>
    <s v=" Ms"/>
    <s v="  Simonezitrone Sr"/>
    <n v="53.29"/>
    <n v="4.03"/>
    <s v="Yes"/>
    <s v="Yes"/>
    <x v="1"/>
    <n v="2"/>
    <x v="0"/>
    <s v="Obesity"/>
    <s v="Normal"/>
    <n v="2"/>
    <n v="17779.939999999999"/>
    <s v="tier - 1"/>
    <s v="tier - 2"/>
    <s v="R1012"/>
    <s v="10Oct1979"/>
    <n v="43"/>
  </r>
  <r>
    <s v="Id558"/>
    <s v="Ferron"/>
    <s v=" Mr"/>
    <s v="  Nicholas"/>
    <n v="46.63"/>
    <n v="4.26"/>
    <s v="Yes"/>
    <s v="Yes"/>
    <x v="0"/>
    <n v="2"/>
    <x v="0"/>
    <s v="Obesity"/>
    <s v="Normal"/>
    <n v="0"/>
    <n v="17777.73"/>
    <s v="tier - 1"/>
    <s v="tier - 3"/>
    <s v="R1012"/>
    <s v="21Jun1966"/>
    <n v="56"/>
  </r>
  <r>
    <s v="Id559"/>
    <s v="Colarusso"/>
    <s v=" Ms"/>
    <s v="  Angela M"/>
    <n v="28.88"/>
    <n v="5.35"/>
    <s v="No"/>
    <s v="No"/>
    <x v="1"/>
    <n v="0"/>
    <x v="1"/>
    <s v="Obesity"/>
    <s v="Normal"/>
    <n v="0"/>
    <n v="17748.509999999998"/>
    <s v="tier - 1"/>
    <s v="tier - 1"/>
    <s v="R1012"/>
    <s v="14Jul2003"/>
    <n v="19"/>
  </r>
  <r>
    <s v="Id560"/>
    <s v="Pearlman"/>
    <s v=" Mr"/>
    <s v="  Oz"/>
    <n v="23.98"/>
    <n v="4.9000000000000004"/>
    <s v="No"/>
    <s v="No"/>
    <x v="0"/>
    <n v="0"/>
    <x v="1"/>
    <s v="Obesity"/>
    <s v="Normal"/>
    <n v="3"/>
    <n v="17663.14"/>
    <s v="tier - 1"/>
    <s v="tier - 3"/>
    <s v="R1013"/>
    <s v="1Jul1994"/>
    <n v="28"/>
  </r>
  <r>
    <s v="Id561"/>
    <s v="O'Mara"/>
    <s v=" Ms"/>
    <s v="  Erin M"/>
    <n v="23.65"/>
    <n v="4.5"/>
    <s v="No"/>
    <s v="No"/>
    <x v="0"/>
    <n v="0"/>
    <x v="1"/>
    <s v="Obesity"/>
    <s v="Normal"/>
    <n v="1"/>
    <n v="17626.240000000002"/>
    <s v="tier - 1"/>
    <s v="tier - 3"/>
    <s v="R1013"/>
    <s v="25Oct1990"/>
    <n v="32"/>
  </r>
  <r>
    <s v="Id562"/>
    <s v="Niska"/>
    <s v=" Mr"/>
    <s v="  Bobby E"/>
    <n v="49.09"/>
    <n v="8.3800000000000008"/>
    <s v="Yes"/>
    <s v="Yes"/>
    <x v="0"/>
    <n v="2"/>
    <x v="0"/>
    <s v="Obesity"/>
    <s v="Diabetes"/>
    <n v="0"/>
    <n v="17584.72"/>
    <s v="tier - 1"/>
    <s v="tier - 3"/>
    <s v="R1012"/>
    <s v="26Jul1970"/>
    <n v="52"/>
  </r>
  <r>
    <s v="Id563"/>
    <s v="Schlich"/>
    <s v=" Mr"/>
    <s v="  Daniel P"/>
    <n v="28.024999999999999"/>
    <n v="7.03"/>
    <s v="No"/>
    <s v="No"/>
    <x v="0"/>
    <n v="0"/>
    <x v="1"/>
    <s v="Obesity"/>
    <s v="Diabetes"/>
    <n v="1"/>
    <n v="17560.38"/>
    <s v="tier - 1"/>
    <s v="tier - 1"/>
    <s v="R1012"/>
    <s v="25Aug2002"/>
    <n v="20"/>
  </r>
  <r>
    <s v="Id564"/>
    <s v="Zidek"/>
    <s v=" Ms"/>
    <s v="  Marie E"/>
    <n v="43.32"/>
    <n v="8.75"/>
    <s v="Yes"/>
    <s v="No"/>
    <x v="1"/>
    <n v="2"/>
    <x v="0"/>
    <s v="Obesity"/>
    <s v="Diabetes"/>
    <n v="0"/>
    <n v="17556.88"/>
    <s v="tier - 1"/>
    <s v="tier - 2"/>
    <s v="R1012"/>
    <s v="16Nov1963"/>
    <n v="59"/>
  </r>
  <r>
    <s v="Id565"/>
    <s v="Ellgass"/>
    <s v=" Mrs"/>
    <s v="  Katie"/>
    <n v="45.92"/>
    <n v="9.51"/>
    <s v="Yes"/>
    <s v="No"/>
    <x v="0"/>
    <n v="2"/>
    <x v="0"/>
    <s v="Obesity"/>
    <s v="Diabetes"/>
    <n v="0"/>
    <n v="17507.47"/>
    <s v="tier - 1"/>
    <s v="tier - 1"/>
    <s v="R1026"/>
    <s v="12Jul1968"/>
    <n v="54"/>
  </r>
  <r>
    <s v="Id566"/>
    <s v="Lowe"/>
    <s v=" Mr"/>
    <s v="  Eric D"/>
    <n v="44.03"/>
    <n v="9.36"/>
    <s v="Yes"/>
    <s v="No"/>
    <x v="0"/>
    <n v="2"/>
    <x v="0"/>
    <s v="Obesity"/>
    <s v="Diabetes"/>
    <n v="0"/>
    <n v="17505.650000000001"/>
    <s v="tier - 1"/>
    <s v="tier - 2"/>
    <s v="R1023"/>
    <s v="16Jun1965"/>
    <n v="57"/>
  </r>
  <r>
    <s v="Id567"/>
    <s v="Malone"/>
    <s v=" Ms"/>
    <s v="  Tara"/>
    <n v="24.6"/>
    <n v="4.8099999999999996"/>
    <s v="No"/>
    <s v="No"/>
    <x v="0"/>
    <n v="0"/>
    <x v="1"/>
    <s v="Obesity"/>
    <s v="Normal"/>
    <n v="0"/>
    <n v="17496.310000000001"/>
    <s v="tier - 1"/>
    <s v="tier - 2"/>
    <s v="R1011"/>
    <s v="29Dec1990"/>
    <n v="32"/>
  </r>
  <r>
    <s v="Id568"/>
    <s v="Dumke"/>
    <s v=" Ms"/>
    <s v="  Haley L"/>
    <n v="49.15"/>
    <n v="8.08"/>
    <s v="Yes"/>
    <s v="Yes"/>
    <x v="0"/>
    <n v="2"/>
    <x v="0"/>
    <s v="Obesity"/>
    <s v="Diabetes"/>
    <n v="0"/>
    <n v="17479.53"/>
    <s v="tier - 1"/>
    <s v="tier - 1"/>
    <s v="R1012"/>
    <s v="8Jun1971"/>
    <n v="52"/>
  </r>
  <r>
    <s v="Id569"/>
    <s v="Strong"/>
    <s v=" Ms"/>
    <s v="  Kayla B"/>
    <n v="28.31"/>
    <n v="6.29"/>
    <s v="No"/>
    <s v="No"/>
    <x v="1"/>
    <n v="0"/>
    <x v="1"/>
    <s v="Obesity"/>
    <s v="Diabetes"/>
    <n v="0"/>
    <n v="17468.98"/>
    <s v="tier - 2"/>
    <s v="tier - 1"/>
    <s v="R1012"/>
    <s v="2Nov2003"/>
    <n v="19"/>
  </r>
  <r>
    <s v="Id570"/>
    <s v="Ferguson"/>
    <s v=" Mr"/>
    <s v="  Mark D"/>
    <n v="22.99"/>
    <n v="6.29"/>
    <s v="No"/>
    <s v="No"/>
    <x v="0"/>
    <n v="0"/>
    <x v="1"/>
    <s v="Obesity"/>
    <s v="Diabetes"/>
    <n v="2"/>
    <n v="17361.77"/>
    <s v="tier - 2"/>
    <s v="tier - 1"/>
    <s v="R1012"/>
    <s v="18Oct1992"/>
    <n v="30"/>
  </r>
  <r>
    <s v="Id571"/>
    <s v="Klein"/>
    <s v=" Mr"/>
    <s v="  Patrick J"/>
    <n v="29.07"/>
    <n v="5.12"/>
    <s v="No"/>
    <s v="No"/>
    <x v="1"/>
    <n v="0"/>
    <x v="1"/>
    <s v="Obesity"/>
    <s v="Normal"/>
    <n v="0"/>
    <n v="17352.68"/>
    <s v="tier - 2"/>
    <s v="tier - 3"/>
    <s v="R1012"/>
    <s v="1Nov2003"/>
    <n v="19"/>
  </r>
  <r>
    <s v="Id572"/>
    <s v="Eusebio"/>
    <s v=" Mr"/>
    <s v="  Alejandro"/>
    <n v="42.02"/>
    <n v="9.9499999999999993"/>
    <s v="Yes"/>
    <s v="No"/>
    <x v="1"/>
    <n v="2"/>
    <x v="0"/>
    <s v="Obesity"/>
    <s v="Diabetes"/>
    <n v="0"/>
    <n v="17337.580000000002"/>
    <s v="tier - 2"/>
    <s v="tier - 3"/>
    <s v="R1023"/>
    <s v="12Jul1963"/>
    <n v="59"/>
  </r>
  <r>
    <s v="Id573"/>
    <s v="Szolosi"/>
    <s v=" Mrs"/>
    <s v="  Beth A"/>
    <n v="49.07"/>
    <n v="9.08"/>
    <s v="Yes"/>
    <s v="Yes"/>
    <x v="0"/>
    <n v="2"/>
    <x v="0"/>
    <s v="Obesity"/>
    <s v="Diabetes"/>
    <n v="1"/>
    <n v="17253.43"/>
    <s v="tier - 2"/>
    <s v="tier - 3"/>
    <s v="R1026"/>
    <s v="25Aug1975"/>
    <n v="47"/>
  </r>
  <r>
    <s v="Id574"/>
    <s v="Butler"/>
    <s v=" Mr"/>
    <s v="  Jason R"/>
    <n v="19.8"/>
    <n v="4.82"/>
    <s v="No"/>
    <s v="No"/>
    <x v="0"/>
    <n v="0"/>
    <x v="1"/>
    <s v="Obesity"/>
    <s v="Normal"/>
    <n v="1"/>
    <n v="17179.52"/>
    <s v="tier - 2"/>
    <s v="tier - 1"/>
    <s v="R1013"/>
    <s v="22Oct1982"/>
    <n v="40"/>
  </r>
  <r>
    <s v="Id575"/>
    <s v="Fukuchi"/>
    <s v=" Mr"/>
    <s v="  Yoshinori"/>
    <n v="27.36"/>
    <n v="4.6500000000000004"/>
    <s v="No"/>
    <s v="No"/>
    <x v="0"/>
    <n v="0"/>
    <x v="1"/>
    <s v="Obesity"/>
    <s v="Normal"/>
    <n v="1"/>
    <n v="17178.68"/>
    <s v="tier - 2"/>
    <s v="tier - 2"/>
    <s v="R1019"/>
    <s v="18Aug2004"/>
    <n v="18"/>
  </r>
  <r>
    <s v="Id576"/>
    <s v="Drucker"/>
    <s v=" Ms"/>
    <s v="  Adrienne G"/>
    <n v="42.95"/>
    <n v="5.16"/>
    <s v="Yes"/>
    <s v="No"/>
    <x v="0"/>
    <n v="2"/>
    <x v="0"/>
    <s v="Obesity"/>
    <s v="Normal"/>
    <n v="0"/>
    <n v="17174.52"/>
    <s v="tier - 2"/>
    <s v="tier - 2"/>
    <s v="R1012"/>
    <s v="7Jun1964"/>
    <n v="59"/>
  </r>
  <r>
    <s v="Id577"/>
    <s v="Aziz"/>
    <s v=" Mrs"/>
    <s v="  Meredith"/>
    <n v="42.66"/>
    <n v="10.44"/>
    <s v="Yes"/>
    <s v="No"/>
    <x v="0"/>
    <n v="2"/>
    <x v="0"/>
    <s v="Obesity"/>
    <s v="Diabetes"/>
    <n v="0"/>
    <n v="17172.27"/>
    <s v="tier - 2"/>
    <s v="tier - 2"/>
    <s v="R1026"/>
    <s v="16Sep1965"/>
    <n v="57"/>
  </r>
  <r>
    <s v="Id578"/>
    <s v="Pak"/>
    <s v=" Mr"/>
    <s v="  Junyong"/>
    <n v="33.630000000000003"/>
    <n v="5.69"/>
    <s v="Yes"/>
    <s v="No"/>
    <x v="0"/>
    <n v="1"/>
    <x v="1"/>
    <s v="Obesity"/>
    <s v="Normal"/>
    <n v="4"/>
    <n v="17128.43"/>
    <s v="tier - 2"/>
    <s v="tier - 3"/>
    <s v="R1016"/>
    <s v="3Jun1998"/>
    <n v="25"/>
  </r>
  <r>
    <s v="Id579"/>
    <s v="Kieta"/>
    <s v=" Ms"/>
    <s v="  Kristen A"/>
    <n v="26.84"/>
    <n v="6.5"/>
    <s v="No"/>
    <s v="No"/>
    <x v="0"/>
    <n v="0"/>
    <x v="1"/>
    <s v="Obesity"/>
    <s v="Diabetes"/>
    <n v="1"/>
    <n v="17085.27"/>
    <s v="tier - 2"/>
    <s v="tier - 3"/>
    <s v="R1013"/>
    <s v="28Jun2002"/>
    <n v="20"/>
  </r>
  <r>
    <s v="Id580"/>
    <s v="Velez"/>
    <s v=" Ms"/>
    <s v="  Maria I"/>
    <n v="28.3"/>
    <n v="5.73"/>
    <s v="No"/>
    <s v="No"/>
    <x v="1"/>
    <n v="0"/>
    <x v="1"/>
    <s v="Obesity"/>
    <s v="Diabetes"/>
    <n v="0"/>
    <n v="17081.080000000002"/>
    <s v="tier - 2"/>
    <s v="tier - 2"/>
    <s v="R1011"/>
    <s v="26Dec2003"/>
    <n v="19"/>
  </r>
  <r>
    <s v="Id581"/>
    <s v="Bussiere"/>
    <s v=" Mr"/>
    <s v="  Jonathan"/>
    <n v="27.06"/>
    <n v="5.74"/>
    <s v="No"/>
    <s v="No"/>
    <x v="0"/>
    <n v="0"/>
    <x v="1"/>
    <s v="Obesity"/>
    <s v="Diabetes"/>
    <n v="0"/>
    <n v="17043.34"/>
    <s v="tier - 2"/>
    <s v="tier - 3"/>
    <s v="R1013"/>
    <s v="10Jun1996"/>
    <n v="26"/>
  </r>
  <r>
    <s v="Id582"/>
    <s v="McCartney"/>
    <s v=" Mr"/>
    <s v="  Phil"/>
    <n v="47.13"/>
    <n v="8.6999999999999993"/>
    <s v="Yes"/>
    <s v="Yes"/>
    <x v="0"/>
    <n v="2"/>
    <x v="0"/>
    <s v="Obesity"/>
    <s v="Diabetes"/>
    <n v="0"/>
    <n v="17016.009999999998"/>
    <s v="tier - 2"/>
    <s v="tier - 2"/>
    <s v="R1023"/>
    <s v="22Aug1971"/>
    <n v="51"/>
  </r>
  <r>
    <s v="Id583"/>
    <s v="Bambauer"/>
    <s v=" Ms"/>
    <s v="  Benjamina C"/>
    <n v="51.72"/>
    <n v="5.09"/>
    <s v="Yes"/>
    <s v="Yes"/>
    <x v="0"/>
    <n v="2"/>
    <x v="0"/>
    <s v="Obesity"/>
    <s v="Normal"/>
    <n v="2"/>
    <n v="16990.55"/>
    <s v="tier - 2"/>
    <s v="tier - 3"/>
    <s v="R1012"/>
    <s v="16Jul1980"/>
    <n v="42"/>
  </r>
  <r>
    <s v="Id584"/>
    <s v="Mertz"/>
    <s v=" Mr"/>
    <s v="  Christopher"/>
    <n v="48.59"/>
    <n v="5.57"/>
    <s v="Yes"/>
    <s v="Yes"/>
    <x v="0"/>
    <n v="2"/>
    <x v="0"/>
    <s v="Obesity"/>
    <s v="Normal"/>
    <n v="2"/>
    <n v="16921.09"/>
    <s v="tier - 2"/>
    <s v="tier - 3"/>
    <s v="R1023"/>
    <s v="25Aug1977"/>
    <n v="45"/>
  </r>
  <r>
    <s v="Id585"/>
    <s v="Mason"/>
    <s v=" Ms"/>
    <s v="  Alison B"/>
    <n v="45.18"/>
    <n v="10.87"/>
    <s v="Yes"/>
    <s v="No"/>
    <x v="0"/>
    <n v="2"/>
    <x v="0"/>
    <s v="Obesity"/>
    <s v="Diabetes"/>
    <n v="0"/>
    <n v="16903.5"/>
    <s v="tier - 2"/>
    <s v="tier - 3"/>
    <s v="R1012"/>
    <s v="21Oct1968"/>
    <n v="54"/>
  </r>
  <r>
    <s v="Id586"/>
    <s v="Rotich"/>
    <s v=" Ms"/>
    <s v="  Caroline"/>
    <n v="27.9"/>
    <n v="6.02"/>
    <s v="No"/>
    <s v="No"/>
    <x v="1"/>
    <n v="0"/>
    <x v="1"/>
    <s v="Obesity"/>
    <s v="Diabetes"/>
    <n v="0"/>
    <n v="16884.919999999998"/>
    <s v="tier - 2"/>
    <s v="tier - 2"/>
    <s v="R1011"/>
    <s v="10Sep2003"/>
    <n v="19"/>
  </r>
  <r>
    <s v="Id587"/>
    <s v="Fetzer"/>
    <s v=" Ms"/>
    <s v="  Alexis N"/>
    <n v="51.33"/>
    <n v="7"/>
    <s v="Yes"/>
    <s v="Yes"/>
    <x v="0"/>
    <n v="2"/>
    <x v="0"/>
    <s v="Obesity"/>
    <s v="Diabetes"/>
    <n v="0"/>
    <n v="16841.32"/>
    <s v="tier - 2"/>
    <s v="tier - 3"/>
    <s v="R1011"/>
    <s v="8Aug1974"/>
    <n v="48"/>
  </r>
  <r>
    <s v="Id588"/>
    <s v="Mattis"/>
    <s v=" Ms"/>
    <s v="  Shanda L"/>
    <n v="30.59"/>
    <n v="5.56"/>
    <s v="No"/>
    <s v="No"/>
    <x v="0"/>
    <n v="1"/>
    <x v="1"/>
    <s v="Obesity"/>
    <s v="Normal"/>
    <n v="1"/>
    <n v="16796.41"/>
    <s v="tier - 2"/>
    <s v="tier - 3"/>
    <s v="R1024"/>
    <s v="19Oct1995"/>
    <n v="27"/>
  </r>
  <r>
    <s v="Id589"/>
    <s v="Cochran"/>
    <s v=" Mrs"/>
    <s v="  Lacey"/>
    <n v="39.229999999999997"/>
    <n v="8.4499999999999993"/>
    <s v="Yes"/>
    <s v="No"/>
    <x v="0"/>
    <n v="1"/>
    <x v="0"/>
    <s v="Obesity"/>
    <s v="Diabetes"/>
    <n v="0"/>
    <n v="16779.400000000001"/>
    <s v="tier - 2"/>
    <s v="tier - 2"/>
    <s v="R1026"/>
    <s v="29Jul1962"/>
    <n v="60"/>
  </r>
  <r>
    <s v="Id590"/>
    <s v="Balinsky"/>
    <s v=" Ms"/>
    <s v="  Laurette"/>
    <n v="19.094999999999999"/>
    <n v="6.19"/>
    <s v="No"/>
    <s v="No"/>
    <x v="0"/>
    <n v="0"/>
    <x v="1"/>
    <s v="Obesity"/>
    <s v="Diabetes"/>
    <n v="2"/>
    <n v="16776.3"/>
    <s v="tier - 2"/>
    <s v="tier - 2"/>
    <s v="R1024"/>
    <s v="23Sep1989"/>
    <n v="33"/>
  </r>
  <r>
    <s v="Id591"/>
    <s v="Reilly"/>
    <s v=" Mr"/>
    <s v="  Jason"/>
    <n v="49.72"/>
    <n v="7.71"/>
    <s v="Yes"/>
    <s v="Yes"/>
    <x v="0"/>
    <n v="2"/>
    <x v="0"/>
    <s v="Obesity"/>
    <s v="Diabetes"/>
    <n v="0"/>
    <n v="16770.990000000002"/>
    <s v="tier - 2"/>
    <s v="tier - 1"/>
    <s v="R1012"/>
    <s v="28Aug1974"/>
    <n v="48"/>
  </r>
  <r>
    <s v="Id592"/>
    <s v="Johnson"/>
    <s v=" Ms"/>
    <s v="  Mary"/>
    <n v="21.754999999999999"/>
    <n v="4.63"/>
    <s v="No"/>
    <s v="No"/>
    <x v="1"/>
    <n v="0"/>
    <x v="1"/>
    <s v="Obesity"/>
    <s v="Normal"/>
    <n v="1"/>
    <n v="16657.72"/>
    <s v="tier - 2"/>
    <s v="tier - 1"/>
    <s v="R1024"/>
    <s v="5Nov1993"/>
    <n v="29"/>
  </r>
  <r>
    <s v="Id593"/>
    <s v="Petry"/>
    <s v=" Ms"/>
    <s v="  Kati A"/>
    <n v="48.39"/>
    <n v="4.6100000000000003"/>
    <s v="Yes"/>
    <s v="Yes"/>
    <x v="0"/>
    <n v="2"/>
    <x v="0"/>
    <s v="Obesity"/>
    <s v="Normal"/>
    <n v="2"/>
    <n v="16631.61"/>
    <s v="tier - 2"/>
    <s v="tier - 1"/>
    <s v="R1012"/>
    <s v="25Sep1977"/>
    <n v="45"/>
  </r>
  <r>
    <s v="Id594"/>
    <s v="Laleman"/>
    <s v=" Mrs"/>
    <s v="  Kelly J"/>
    <n v="47.15"/>
    <n v="9.5299999999999994"/>
    <s v="Yes"/>
    <s v="Yes"/>
    <x v="0"/>
    <n v="2"/>
    <x v="0"/>
    <s v="Obesity"/>
    <s v="Diabetes"/>
    <n v="1"/>
    <n v="16602.18"/>
    <s v="tier - 2"/>
    <s v="tier - 1"/>
    <s v="R1026"/>
    <s v="24Jul1975"/>
    <n v="47"/>
  </r>
  <r>
    <s v="Id595"/>
    <s v="Colby"/>
    <s v=" Ms"/>
    <s v="  Greer D"/>
    <n v="47.59"/>
    <n v="11.43"/>
    <s v="Yes"/>
    <s v="Yes"/>
    <x v="0"/>
    <n v="2"/>
    <x v="0"/>
    <s v="Obesity"/>
    <s v="Diabetes"/>
    <n v="0"/>
    <n v="16600.16"/>
    <s v="tier - 2"/>
    <s v="tier - 2"/>
    <s v="R1011"/>
    <s v="10Jul1970"/>
    <n v="52"/>
  </r>
  <r>
    <s v="Id596"/>
    <s v="Wathke"/>
    <s v=" Mr"/>
    <s v="  Brent"/>
    <n v="39.81"/>
    <n v="7.65"/>
    <s v="Yes"/>
    <s v="No"/>
    <x v="1"/>
    <n v="1"/>
    <x v="0"/>
    <s v="Obesity"/>
    <s v="Diabetes"/>
    <n v="0"/>
    <n v="16587.96"/>
    <s v="tier - 2"/>
    <s v="tier - 2"/>
    <s v="R1023"/>
    <s v="25Jun1963"/>
    <n v="59"/>
  </r>
  <r>
    <s v="Id597"/>
    <s v="Daly"/>
    <s v=" Mr"/>
    <s v="  Eugene M"/>
    <n v="31.02"/>
    <n v="5.87"/>
    <s v="No"/>
    <s v="No"/>
    <x v="0"/>
    <n v="1"/>
    <x v="1"/>
    <s v="Obesity"/>
    <s v="Diabetes"/>
    <n v="0"/>
    <n v="16586.5"/>
    <s v="tier - 2"/>
    <s v="tier - 1"/>
    <s v="R1013"/>
    <s v="25Jun2001"/>
    <n v="21"/>
  </r>
  <r>
    <s v="Id598"/>
    <s v="Dillon"/>
    <s v=" Ms"/>
    <s v="  Erin D"/>
    <n v="24.75"/>
    <n v="4.3600000000000003"/>
    <s v="No"/>
    <s v="No"/>
    <x v="0"/>
    <n v="0"/>
    <x v="1"/>
    <s v="Obesity"/>
    <s v="Normal"/>
    <n v="0"/>
    <n v="16577.78"/>
    <s v="tier - 2"/>
    <s v="tier - 1"/>
    <s v="R1013"/>
    <s v="23Dec1995"/>
    <n v="27"/>
  </r>
  <r>
    <s v="Id599"/>
    <s v="Pontes"/>
    <s v=" Ms"/>
    <s v="  Kamilla"/>
    <n v="30.114999999999998"/>
    <n v="10.119999999999999"/>
    <s v="No"/>
    <s v="No"/>
    <x v="0"/>
    <n v="1"/>
    <x v="1"/>
    <s v="Obesity"/>
    <s v="Diabetes"/>
    <n v="3"/>
    <n v="16455.71"/>
    <s v="tier - 2"/>
    <s v="tier - 2"/>
    <s v="R1012"/>
    <s v="10Oct1958"/>
    <n v="64"/>
  </r>
  <r>
    <s v="Id600"/>
    <s v="Spies"/>
    <s v=" Mr"/>
    <s v="  Wayne I"/>
    <n v="26.03"/>
    <n v="4.01"/>
    <s v="No"/>
    <s v="No"/>
    <x v="1"/>
    <n v="0"/>
    <x v="1"/>
    <s v="Obesity"/>
    <s v="Normal"/>
    <n v="1"/>
    <n v="16450.89"/>
    <s v="tier - 2"/>
    <s v="tier - 1"/>
    <s v="R1012"/>
    <s v="20Dec2003"/>
    <n v="19"/>
  </r>
  <r>
    <s v="Id601"/>
    <s v="Greig"/>
    <s v=" Ms"/>
    <s v="  Tracy L"/>
    <n v="20.045000000000002"/>
    <n v="4.7699999999999996"/>
    <s v="No"/>
    <s v="No"/>
    <x v="0"/>
    <n v="0"/>
    <x v="1"/>
    <s v="Obesity"/>
    <s v="Normal"/>
    <n v="3"/>
    <n v="16420.490000000002"/>
    <s v="tier - 2"/>
    <s v="tier - 3"/>
    <s v="R1012"/>
    <s v="28Sep1995"/>
    <n v="27"/>
  </r>
  <r>
    <s v="Id602"/>
    <s v="Scott"/>
    <s v=" Mrs"/>
    <s v="  Heather"/>
    <n v="40.24"/>
    <n v="6.83"/>
    <s v="Yes"/>
    <s v="No"/>
    <x v="0"/>
    <n v="1"/>
    <x v="0"/>
    <s v="Obesity"/>
    <s v="Diabetes"/>
    <n v="0"/>
    <n v="16351.42"/>
    <s v="tier - 2"/>
    <s v="tier - 3"/>
    <s v="R1026"/>
    <s v="5Dec1965"/>
    <n v="57"/>
  </r>
  <r>
    <s v="Id603"/>
    <s v="Erlandson"/>
    <s v=" Mrs"/>
    <s v="  Megan C"/>
    <n v="43.15"/>
    <n v="6.14"/>
    <s v="Yes"/>
    <s v="No"/>
    <x v="1"/>
    <n v="2"/>
    <x v="0"/>
    <s v="Obesity"/>
    <s v="Diabetes"/>
    <n v="0"/>
    <n v="16311.05"/>
    <s v="tier - 2"/>
    <s v="tier - 3"/>
    <s v="R1026"/>
    <s v="8Aug1969"/>
    <n v="53"/>
  </r>
  <r>
    <s v="Id604"/>
    <s v="Autrey"/>
    <s v=" Mr"/>
    <s v="  Jonathan"/>
    <n v="27.7"/>
    <n v="5.6"/>
    <s v="No"/>
    <s v="No"/>
    <x v="1"/>
    <n v="0"/>
    <x v="1"/>
    <s v="Obesity"/>
    <s v="Normal"/>
    <n v="0"/>
    <n v="16297.85"/>
    <s v="tier - 2"/>
    <s v="tier - 3"/>
    <s v="R1011"/>
    <s v="24Aug2003"/>
    <n v="19"/>
  </r>
  <r>
    <s v="Id605"/>
    <s v="Alleman"/>
    <s v=" Mr"/>
    <s v="  Greg D"/>
    <n v="45.68"/>
    <n v="4.8"/>
    <s v="Yes"/>
    <s v="No"/>
    <x v="0"/>
    <n v="2"/>
    <x v="0"/>
    <s v="Obesity"/>
    <s v="Normal"/>
    <n v="0"/>
    <n v="16267.32"/>
    <s v="tier - 2"/>
    <s v="tier - 2"/>
    <s v="R1023"/>
    <s v="30Jul1972"/>
    <n v="50"/>
  </r>
  <r>
    <s v="Id606"/>
    <s v="Michalski"/>
    <s v=" Mr"/>
    <s v="  Steven L"/>
    <n v="27.3"/>
    <n v="11.89"/>
    <s v="No"/>
    <s v="No"/>
    <x v="0"/>
    <n v="0"/>
    <x v="1"/>
    <s v="Obesity"/>
    <s v="Diabetes"/>
    <n v="0"/>
    <n v="16232.85"/>
    <s v="tier - 2"/>
    <s v="tier - 1"/>
    <s v="R1011"/>
    <s v="8Sep2002"/>
    <n v="20"/>
  </r>
  <r>
    <s v="Id607"/>
    <s v="Grillo"/>
    <s v=" Mr"/>
    <s v="  Gianfilippo"/>
    <n v="54.45"/>
    <n v="4.7300000000000004"/>
    <s v="Yes"/>
    <s v="Yes"/>
    <x v="0"/>
    <n v="3"/>
    <x v="0"/>
    <s v="Obesity"/>
    <s v="Normal"/>
    <n v="3"/>
    <n v="16205.88"/>
    <s v="tier - 2"/>
    <s v="tier - 1"/>
    <s v="R1012"/>
    <s v="21Aug1988"/>
    <n v="34"/>
  </r>
  <r>
    <s v="Id608"/>
    <s v="Coronado"/>
    <s v=" Mr"/>
    <s v="  Hector"/>
    <n v="54.43"/>
    <n v="4.6100000000000003"/>
    <s v="Yes"/>
    <s v="Yes"/>
    <x v="0"/>
    <n v="3"/>
    <x v="0"/>
    <s v="Obesity"/>
    <s v="Normal"/>
    <n v="3"/>
    <n v="16199.1"/>
    <s v="tier - 2"/>
    <s v="tier - 2"/>
    <s v="R1012"/>
    <s v="6Aug1988"/>
    <n v="34"/>
  </r>
  <r>
    <s v="Id609"/>
    <s v="Dewine"/>
    <s v=" Mr"/>
    <s v="  Mark W"/>
    <n v="48.01"/>
    <n v="7.3"/>
    <s v="Yes"/>
    <s v="Yes"/>
    <x v="0"/>
    <n v="2"/>
    <x v="0"/>
    <s v="Obesity"/>
    <s v="Diabetes"/>
    <n v="0"/>
    <n v="16190.97"/>
    <s v="tier - 2"/>
    <s v="tier - 3"/>
    <s v="R1012"/>
    <s v="11Sep1974"/>
    <n v="48"/>
  </r>
  <r>
    <s v="Id610"/>
    <s v="Carman"/>
    <s v=" Mrs"/>
    <s v="  Aubri"/>
    <n v="48.32"/>
    <n v="5.88"/>
    <s v="Yes"/>
    <s v="Yes"/>
    <x v="0"/>
    <n v="2"/>
    <x v="0"/>
    <s v="Obesity"/>
    <s v="Diabetes"/>
    <n v="3"/>
    <n v="16152.04"/>
    <s v="tier - 2"/>
    <s v="tier - 1"/>
    <s v="R1026"/>
    <s v="6Jul1982"/>
    <n v="40"/>
  </r>
  <r>
    <s v="Id611"/>
    <s v="Neems"/>
    <s v=" Mr"/>
    <s v="  Justin"/>
    <n v="22.895"/>
    <n v="4.0599999999999996"/>
    <s v="No"/>
    <s v="No"/>
    <x v="1"/>
    <n v="0"/>
    <x v="1"/>
    <s v="Obesity"/>
    <s v="Normal"/>
    <n v="0"/>
    <n v="16138.76"/>
    <s v="tier - 2"/>
    <s v="tier - 3"/>
    <s v="R1017"/>
    <s v="12Dec1993"/>
    <n v="29"/>
  </r>
  <r>
    <s v="Id612"/>
    <s v="Pesyna"/>
    <s v=" Ms"/>
    <s v="  Megan A"/>
    <n v="54.85"/>
    <n v="4.9000000000000004"/>
    <s v="Yes"/>
    <s v="Yes"/>
    <x v="0"/>
    <n v="3"/>
    <x v="0"/>
    <s v="Obesity"/>
    <s v="Normal"/>
    <n v="3"/>
    <n v="16122.65"/>
    <s v="tier - 2"/>
    <s v="tier - 1"/>
    <s v="R1011"/>
    <s v="6Oct1987"/>
    <n v="35"/>
  </r>
  <r>
    <s v="Id613"/>
    <s v="Meling"/>
    <s v=" Ms"/>
    <s v="  Erika M"/>
    <n v="21.85"/>
    <n v="5.52"/>
    <s v="No"/>
    <s v="No"/>
    <x v="1"/>
    <n v="0"/>
    <x v="1"/>
    <s v="Obesity"/>
    <s v="Normal"/>
    <n v="0"/>
    <n v="16115.3"/>
    <s v="tier - 2"/>
    <s v="tier - 1"/>
    <s v="R1024"/>
    <s v="8Aug1993"/>
    <n v="29"/>
  </r>
  <r>
    <s v="Id614"/>
    <s v="Widlowski"/>
    <s v=" Mr"/>
    <s v="  Daniel G"/>
    <n v="51.86"/>
    <n v="5.2"/>
    <s v="Yes"/>
    <s v="Yes"/>
    <x v="0"/>
    <n v="2"/>
    <x v="0"/>
    <s v="Obesity"/>
    <s v="Normal"/>
    <n v="3"/>
    <n v="16097.94"/>
    <s v="tier - 2"/>
    <s v="tier - 3"/>
    <s v="R1012"/>
    <s v="27Aug1985"/>
    <n v="37"/>
  </r>
  <r>
    <s v="Id615"/>
    <s v="Nadar"/>
    <s v=" Ms"/>
    <s v="  Devin C"/>
    <n v="39.049999999999997"/>
    <n v="7.59"/>
    <s v="Yes"/>
    <s v="No"/>
    <x v="0"/>
    <n v="1"/>
    <x v="0"/>
    <s v="Obesity"/>
    <s v="Diabetes"/>
    <n v="3"/>
    <n v="16085.13"/>
    <s v="tier - 2"/>
    <s v="tier - 2"/>
    <s v="R1013"/>
    <s v="21Jun1958"/>
    <n v="64"/>
  </r>
  <r>
    <s v="Id616"/>
    <s v="Turner"/>
    <s v=" Ms"/>
    <s v="  Louise A"/>
    <n v="31.824999999999999"/>
    <n v="8.2799999999999994"/>
    <s v="No"/>
    <s v="No"/>
    <x v="0"/>
    <n v="1"/>
    <x v="1"/>
    <s v="Obesity"/>
    <s v="Diabetes"/>
    <n v="2"/>
    <n v="16069.08"/>
    <s v="tier - 2"/>
    <s v="tier - 2"/>
    <s v="R1024"/>
    <s v="22Oct1958"/>
    <n v="64"/>
  </r>
  <r>
    <s v="Id617"/>
    <s v="Walker"/>
    <s v=" Mrs"/>
    <s v="  Sarah"/>
    <n v="46.43"/>
    <n v="6.72"/>
    <s v="Yes"/>
    <s v="Yes"/>
    <x v="0"/>
    <n v="2"/>
    <x v="0"/>
    <s v="Obesity"/>
    <s v="Diabetes"/>
    <n v="2"/>
    <n v="16062.89"/>
    <s v="tier - 2"/>
    <s v="tier - 2"/>
    <s v="R1026"/>
    <s v="16Sep1978"/>
    <n v="44"/>
  </r>
  <r>
    <s v="Id618"/>
    <s v="Leedham"/>
    <s v=" Ms"/>
    <s v="  Amy"/>
    <n v="53.63"/>
    <n v="5.47"/>
    <s v="Yes"/>
    <s v="Yes"/>
    <x v="0"/>
    <n v="3"/>
    <x v="0"/>
    <s v="Obesity"/>
    <s v="Normal"/>
    <n v="3"/>
    <n v="16059.06"/>
    <s v="tier - 2"/>
    <s v="tier - 3"/>
    <s v="R1012"/>
    <s v="5Dec1988"/>
    <n v="34"/>
  </r>
  <r>
    <s v="Id619"/>
    <s v="Haglund"/>
    <s v=" Ms"/>
    <s v="  Brittany L"/>
    <n v="48.7"/>
    <n v="4.71"/>
    <s v="Yes"/>
    <s v="Yes"/>
    <x v="0"/>
    <n v="2"/>
    <x v="0"/>
    <s v="Obesity"/>
    <s v="Normal"/>
    <n v="2"/>
    <n v="15966.19"/>
    <s v="tier - 2"/>
    <s v="tier - 2"/>
    <s v="R1012"/>
    <s v="19Sep1980"/>
    <n v="42"/>
  </r>
  <r>
    <s v="Id620"/>
    <s v="Mills"/>
    <s v=" Ms"/>
    <s v="  Jessica L"/>
    <n v="48.81"/>
    <n v="5.49"/>
    <s v="Yes"/>
    <s v="Yes"/>
    <x v="0"/>
    <n v="2"/>
    <x v="0"/>
    <s v="Obesity"/>
    <s v="Normal"/>
    <n v="3"/>
    <n v="15965.29"/>
    <s v="tier - 2"/>
    <s v="tier - 1"/>
    <s v="R1012"/>
    <s v="24Jul1982"/>
    <n v="40"/>
  </r>
  <r>
    <s v="Id621"/>
    <s v="Drnjevich"/>
    <s v=" Mrs"/>
    <s v="  Kristina K"/>
    <n v="47.53"/>
    <n v="4.72"/>
    <s v="Yes"/>
    <s v="Yes"/>
    <x v="0"/>
    <n v="2"/>
    <x v="0"/>
    <s v="Obesity"/>
    <s v="Normal"/>
    <n v="2"/>
    <n v="15922.29"/>
    <s v="tier - 2"/>
    <s v="tier - 3"/>
    <s v="R1026"/>
    <s v="12Oct1980"/>
    <n v="42"/>
  </r>
  <r>
    <s v="Id622"/>
    <s v="Clay"/>
    <s v=" Mr"/>
    <s v="  Brad"/>
    <n v="36.85"/>
    <n v="6.7"/>
    <s v="Yes"/>
    <s v="No"/>
    <x v="0"/>
    <n v="1"/>
    <x v="1"/>
    <s v="Obesity"/>
    <s v="Diabetes"/>
    <n v="0"/>
    <n v="15840.81"/>
    <s v="tier - 2"/>
    <s v="tier - 1"/>
    <s v="R1022"/>
    <s v="25Dec1962"/>
    <n v="60"/>
  </r>
  <r>
    <s v="Id623"/>
    <s v="Marbury"/>
    <s v=" Ms"/>
    <s v="  Margaret O"/>
    <n v="29.3"/>
    <n v="5.5"/>
    <s v="No"/>
    <s v="No"/>
    <x v="0"/>
    <n v="0"/>
    <x v="1"/>
    <s v="Obesity"/>
    <s v="Normal"/>
    <n v="4"/>
    <n v="15828.82"/>
    <s v="tier - 2"/>
    <s v="tier - 3"/>
    <s v="R1011"/>
    <s v="11Nov1982"/>
    <n v="40"/>
  </r>
  <r>
    <s v="Id624"/>
    <s v="Coon"/>
    <s v=" Mr"/>
    <s v="  Craig R"/>
    <n v="19.3"/>
    <n v="4.46"/>
    <s v="No"/>
    <s v="No"/>
    <x v="0"/>
    <n v="0"/>
    <x v="1"/>
    <s v="Obesity"/>
    <s v="Normal"/>
    <n v="0"/>
    <n v="15820.7"/>
    <s v="tier - 2"/>
    <s v="tier - 3"/>
    <s v="R1011"/>
    <s v="26Jun1984"/>
    <n v="38"/>
  </r>
  <r>
    <s v="Id625"/>
    <s v="Vanttinen"/>
    <s v=" Mr"/>
    <s v="  Simo"/>
    <n v="24.13"/>
    <n v="5.29"/>
    <s v="No"/>
    <s v="No"/>
    <x v="1"/>
    <n v="0"/>
    <x v="1"/>
    <s v="Obesity"/>
    <s v="Normal"/>
    <n v="0"/>
    <n v="15817.99"/>
    <s v="tier - 2"/>
    <s v="tier - 2"/>
    <s v="R1012"/>
    <s v="9Oct1997"/>
    <n v="25"/>
  </r>
  <r>
    <s v="Id626"/>
    <s v="Garges"/>
    <s v=" Mr"/>
    <s v="  Christopher J"/>
    <n v="46.7"/>
    <n v="10.99"/>
    <s v="Yes"/>
    <s v="Yes"/>
    <x v="0"/>
    <n v="2"/>
    <x v="0"/>
    <s v="Obesity"/>
    <s v="Diabetes"/>
    <n v="0"/>
    <n v="15746.62"/>
    <s v="tier - 2"/>
    <s v="tier - 1"/>
    <s v="R1012"/>
    <s v="29Aug1974"/>
    <n v="48"/>
  </r>
  <r>
    <s v="Id627"/>
    <s v="Rivel"/>
    <s v=" Mr"/>
    <s v="  Mario Sr"/>
    <n v="45.27"/>
    <n v="5.2"/>
    <s v="Yes"/>
    <s v="No"/>
    <x v="0"/>
    <n v="2"/>
    <x v="0"/>
    <s v="Obesity"/>
    <s v="Normal"/>
    <n v="2"/>
    <n v="15698.86"/>
    <s v="tier - 2"/>
    <s v="tier - 2"/>
    <s v="R1012"/>
    <s v="20Sep1976"/>
    <n v="46"/>
  </r>
  <r>
    <s v="Id628"/>
    <s v="Lawson"/>
    <s v=" Mrs"/>
    <s v="  Meghann R"/>
    <n v="44.29"/>
    <n v="9.66"/>
    <s v="Yes"/>
    <s v="No"/>
    <x v="0"/>
    <n v="2"/>
    <x v="0"/>
    <s v="Obesity"/>
    <s v="Diabetes"/>
    <n v="0"/>
    <n v="15670.3"/>
    <s v="tier - 2"/>
    <s v="tier - 2"/>
    <s v="R1026"/>
    <s v="26Jun1973"/>
    <n v="49"/>
  </r>
  <r>
    <s v="Id629"/>
    <s v="Cale"/>
    <s v=" Mr"/>
    <s v="  Scott M"/>
    <n v="54.59"/>
    <n v="4.22"/>
    <s v="Yes"/>
    <s v="Yes"/>
    <x v="0"/>
    <n v="3"/>
    <x v="0"/>
    <s v="Obesity"/>
    <s v="Normal"/>
    <n v="3"/>
    <n v="15646.28"/>
    <s v="tier - 2"/>
    <s v="tier - 2"/>
    <s v="R1011"/>
    <s v="22Dec1988"/>
    <n v="34"/>
  </r>
  <r>
    <s v="Id630"/>
    <s v="Phillips"/>
    <s v=" Ms"/>
    <s v="  Caitlin E"/>
    <n v="32.965000000000003"/>
    <n v="11.78"/>
    <s v="Yes"/>
    <s v="No"/>
    <x v="0"/>
    <n v="1"/>
    <x v="1"/>
    <s v="Obesity"/>
    <s v="Diabetes"/>
    <n v="3"/>
    <n v="15612.19"/>
    <s v="tier - 2"/>
    <s v="tier - 2"/>
    <s v="R1012"/>
    <s v="6Jun1960"/>
    <n v="63"/>
  </r>
  <r>
    <s v="Id631"/>
    <s v="Stewart"/>
    <s v=" Mrs"/>
    <s v="  Samantha A"/>
    <n v="38.049999999999997"/>
    <n v="9.6199999999999992"/>
    <s v="Yes"/>
    <s v="No"/>
    <x v="0"/>
    <n v="1"/>
    <x v="0"/>
    <s v="Obesity"/>
    <s v="Diabetes"/>
    <n v="0"/>
    <n v="15608.58"/>
    <s v="tier - 2"/>
    <s v="tier - 2"/>
    <s v="R1026"/>
    <s v="28Oct1965"/>
    <n v="57"/>
  </r>
  <r>
    <s v="Id632"/>
    <s v="Drotz"/>
    <s v=" Mr"/>
    <s v="  Erik"/>
    <n v="46.14"/>
    <n v="10.78"/>
    <s v="Yes"/>
    <s v="No"/>
    <x v="0"/>
    <n v="2"/>
    <x v="0"/>
    <s v="Obesity"/>
    <s v="Diabetes"/>
    <n v="0"/>
    <n v="15556.67"/>
    <s v="tier - 2"/>
    <s v="tier - 2"/>
    <s v="R1012"/>
    <s v="30Jul1974"/>
    <n v="48"/>
  </r>
  <r>
    <s v="Id633"/>
    <s v="Mutai"/>
    <s v=" Mr"/>
    <s v="  Christopher"/>
    <n v="41.325000000000003"/>
    <n v="5.1100000000000003"/>
    <s v="Yes"/>
    <s v="No"/>
    <x v="0"/>
    <n v="2"/>
    <x v="0"/>
    <s v="Obesity"/>
    <s v="Normal"/>
    <n v="3"/>
    <n v="15555.19"/>
    <s v="tier - 2"/>
    <s v="tier - 3"/>
    <s v="R1012"/>
    <s v="2Oct1959"/>
    <n v="63"/>
  </r>
  <r>
    <s v="Id634"/>
    <s v="Lovlien"/>
    <s v=" Mrs"/>
    <s v="  Maya"/>
    <n v="44.64"/>
    <n v="7.18"/>
    <s v="Yes"/>
    <s v="No"/>
    <x v="0"/>
    <n v="2"/>
    <x v="0"/>
    <s v="Obesity"/>
    <s v="Diabetes"/>
    <n v="0"/>
    <n v="15532.16"/>
    <s v="tier - 2"/>
    <s v="tier - 2"/>
    <s v="R1026"/>
    <s v="28Jun1974"/>
    <n v="48"/>
  </r>
  <r>
    <s v="Id635"/>
    <s v="Bruns"/>
    <s v=" Mr"/>
    <s v="  Zachary T"/>
    <n v="25.175000000000001"/>
    <n v="4.96"/>
    <s v="No"/>
    <s v="No"/>
    <x v="0"/>
    <n v="0"/>
    <x v="1"/>
    <s v="Obesity"/>
    <s v="Normal"/>
    <n v="0"/>
    <n v="15518.18"/>
    <s v="tier - 2"/>
    <s v="tier - 3"/>
    <s v="R1015"/>
    <s v="17Jul2004"/>
    <n v="18"/>
  </r>
  <r>
    <s v="Id636"/>
    <s v="Stoney"/>
    <s v=" Mrs"/>
    <s v="  Hilda"/>
    <n v="43.11"/>
    <n v="4.67"/>
    <s v="Yes"/>
    <s v="No"/>
    <x v="0"/>
    <n v="2"/>
    <x v="0"/>
    <s v="Obesity"/>
    <s v="Normal"/>
    <n v="2"/>
    <n v="15450.48"/>
    <s v="tier - 2"/>
    <s v="tier - 1"/>
    <s v="R1026"/>
    <s v="20Jul1976"/>
    <n v="46"/>
  </r>
  <r>
    <s v="Id637"/>
    <s v="Markert"/>
    <s v=" Ms"/>
    <s v="  Stephanie"/>
    <n v="53.32"/>
    <n v="5.0599999999999996"/>
    <s v="Yes"/>
    <s v="Yes"/>
    <x v="0"/>
    <n v="2"/>
    <x v="0"/>
    <s v="Obesity"/>
    <s v="Normal"/>
    <n v="3"/>
    <n v="15440.2"/>
    <s v="tier - 2"/>
    <s v="tier - 1"/>
    <s v="R1012"/>
    <s v="25Oct1990"/>
    <n v="32"/>
  </r>
  <r>
    <s v="Id638"/>
    <s v="McLucas"/>
    <s v=" Mr"/>
    <s v="  Doug"/>
    <n v="38.04"/>
    <n v="5.0199999999999996"/>
    <s v="Yes"/>
    <s v="No"/>
    <x v="0"/>
    <n v="1"/>
    <x v="0"/>
    <s v="Obesity"/>
    <s v="Normal"/>
    <n v="0"/>
    <n v="15377.77"/>
    <s v="tier - 2"/>
    <s v="tier - 2"/>
    <s v="R1012"/>
    <s v="4Sep1964"/>
    <n v="58"/>
  </r>
  <r>
    <s v="Id639"/>
    <s v="Erwin"/>
    <s v=" Ms"/>
    <s v="  Bethany N"/>
    <n v="37.9"/>
    <n v="7.76"/>
    <s v="Yes"/>
    <s v="No"/>
    <x v="0"/>
    <n v="1"/>
    <x v="0"/>
    <s v="Obesity"/>
    <s v="Diabetes"/>
    <n v="0"/>
    <n v="15368.22"/>
    <s v="tier - 2"/>
    <s v="tier - 2"/>
    <s v="R1011"/>
    <s v="6Sep1962"/>
    <n v="60"/>
  </r>
  <r>
    <s v="Id640"/>
    <s v="Osborne"/>
    <s v=" Mrs"/>
    <s v="  Sandra H"/>
    <n v="39.6"/>
    <n v="9.32"/>
    <s v="Yes"/>
    <s v="No"/>
    <x v="0"/>
    <n v="1"/>
    <x v="0"/>
    <s v="Obesity"/>
    <s v="Diabetes"/>
    <n v="0"/>
    <n v="15363.77"/>
    <s v="tier - 2"/>
    <s v="tier - 1"/>
    <s v="R1026"/>
    <s v="18Jul1968"/>
    <n v="54"/>
  </r>
  <r>
    <s v="Id641"/>
    <s v="Otsuka"/>
    <s v=" Mr"/>
    <s v="  Takuo"/>
    <n v="50.92"/>
    <n v="5.31"/>
    <s v="Yes"/>
    <s v="Yes"/>
    <x v="0"/>
    <n v="2"/>
    <x v="0"/>
    <s v="Obesity"/>
    <s v="Normal"/>
    <n v="3"/>
    <n v="15361.5"/>
    <s v="tier - 2"/>
    <s v="tier - 3"/>
    <s v="R1023"/>
    <s v="17Dec1988"/>
    <n v="34"/>
  </r>
  <r>
    <s v="Id642"/>
    <s v="Smith"/>
    <s v=" Ms"/>
    <s v="  Kelly A"/>
    <n v="21.85"/>
    <n v="5.56"/>
    <s v="No"/>
    <s v="No"/>
    <x v="0"/>
    <n v="0"/>
    <x v="1"/>
    <s v="Obesity"/>
    <s v="Normal"/>
    <n v="1"/>
    <n v="15359.1"/>
    <s v="tier - 2"/>
    <s v="tier - 3"/>
    <s v="R1024"/>
    <s v="14Jul2001"/>
    <n v="21"/>
  </r>
  <r>
    <s v="Id643"/>
    <s v="Myers"/>
    <s v=" Mr"/>
    <s v="  Scott"/>
    <n v="36.08"/>
    <n v="7.11"/>
    <s v="Yes"/>
    <s v="No"/>
    <x v="1"/>
    <n v="1"/>
    <x v="1"/>
    <s v="Obesity"/>
    <s v="Diabetes"/>
    <n v="0"/>
    <n v="15322.77"/>
    <s v="tier - 2"/>
    <s v="tier - 3"/>
    <s v="R1021"/>
    <s v="13Dec1963"/>
    <n v="59"/>
  </r>
  <r>
    <s v="Id644"/>
    <s v="Cote"/>
    <s v=" Mr"/>
    <s v="  Benoit"/>
    <n v="40.44"/>
    <n v="5.13"/>
    <s v="Yes"/>
    <s v="No"/>
    <x v="1"/>
    <n v="1"/>
    <x v="0"/>
    <s v="Obesity"/>
    <s v="Normal"/>
    <n v="0"/>
    <n v="15260.52"/>
    <s v="tier - 2"/>
    <s v="tier - 2"/>
    <s v="R1023"/>
    <s v="16Sep1969"/>
    <n v="53"/>
  </r>
  <r>
    <s v="Id645"/>
    <s v="Ehrhardt"/>
    <s v=" Ms"/>
    <s v="  Elizabeth M"/>
    <n v="38.094999999999999"/>
    <n v="10.199999999999999"/>
    <s v="Yes"/>
    <s v="No"/>
    <x v="0"/>
    <n v="1"/>
    <x v="0"/>
    <s v="Obesity"/>
    <s v="Diabetes"/>
    <n v="2"/>
    <n v="15230.32"/>
    <s v="tier - 2"/>
    <s v="tier - 2"/>
    <s v="R1024"/>
    <s v="25Jul1960"/>
    <n v="62"/>
  </r>
  <r>
    <s v="Id646"/>
    <s v="Petersen"/>
    <s v=" Ms"/>
    <s v="  Jessica A"/>
    <n v="44.95"/>
    <n v="10.4"/>
    <s v="Yes"/>
    <s v="No"/>
    <x v="0"/>
    <n v="2"/>
    <x v="0"/>
    <s v="Obesity"/>
    <s v="Diabetes"/>
    <n v="2"/>
    <n v="15207.92"/>
    <s v="tier - 2"/>
    <s v="tier - 1"/>
    <s v="R1012"/>
    <s v="23Nov1978"/>
    <n v="44"/>
  </r>
  <r>
    <s v="Id647"/>
    <s v="Ertel"/>
    <s v=" Ms"/>
    <s v="  Monica K"/>
    <n v="35.54"/>
    <n v="10.67"/>
    <s v="Yes"/>
    <s v="No"/>
    <x v="0"/>
    <n v="1"/>
    <x v="1"/>
    <s v="Obesity"/>
    <s v="Diabetes"/>
    <n v="0"/>
    <n v="15174.81"/>
    <s v="tier - 2"/>
    <s v="tier - 1"/>
    <s v="R1012"/>
    <s v="17Jun1962"/>
    <n v="60"/>
  </r>
  <r>
    <s v="Id648"/>
    <s v="Lanza"/>
    <s v=" Mr"/>
    <s v="  Kevin L"/>
    <n v="39.799999999999997"/>
    <n v="4.6500000000000004"/>
    <s v="Yes"/>
    <s v="No"/>
    <x v="0"/>
    <n v="1"/>
    <x v="0"/>
    <s v="Obesity"/>
    <s v="Normal"/>
    <n v="3"/>
    <n v="15170.07"/>
    <s v="tier - 2"/>
    <s v="tier - 3"/>
    <s v="R1011"/>
    <s v="3Dec1959"/>
    <n v="63"/>
  </r>
  <r>
    <s v="Id649"/>
    <s v="Picklesimer"/>
    <s v=" Mr"/>
    <s v="  Gregory"/>
    <n v="33.659999999999997"/>
    <n v="5.65"/>
    <s v="Yes"/>
    <s v="No"/>
    <x v="0"/>
    <n v="1"/>
    <x v="1"/>
    <s v="Obesity"/>
    <s v="Normal"/>
    <n v="3"/>
    <n v="15161.53"/>
    <s v="tier - 2"/>
    <s v="tier - 1"/>
    <s v="R1013"/>
    <s v="4Jun1959"/>
    <n v="64"/>
  </r>
  <r>
    <s v="Id650"/>
    <s v="Giles"/>
    <s v=" Ms"/>
    <s v="  Della"/>
    <n v="35.5"/>
    <n v="11.97"/>
    <s v="Yes"/>
    <s v="No"/>
    <x v="0"/>
    <n v="1"/>
    <x v="1"/>
    <s v="Obesity"/>
    <s v="Diabetes"/>
    <n v="0"/>
    <n v="15161.25"/>
    <s v="tier - 2"/>
    <s v="tier - 2"/>
    <s v="R1012"/>
    <s v="25Oct1962"/>
    <n v="60"/>
  </r>
  <r>
    <s v="Id651"/>
    <s v="Harmon"/>
    <s v=" Mr"/>
    <s v="  David"/>
    <n v="41.63"/>
    <n v="6.71"/>
    <s v="Yes"/>
    <s v="No"/>
    <x v="0"/>
    <n v="2"/>
    <x v="0"/>
    <s v="Obesity"/>
    <s v="Diabetes"/>
    <n v="0"/>
    <n v="15150.44"/>
    <s v="tier - 2"/>
    <s v="tier - 1"/>
    <s v="R1023"/>
    <s v="25Nov1971"/>
    <n v="51"/>
  </r>
  <r>
    <s v="Id652"/>
    <s v="Pennings"/>
    <s v=" Ms"/>
    <s v="  Victoria"/>
    <n v="46.49"/>
    <n v="11.92"/>
    <s v="Yes"/>
    <s v="Yes"/>
    <x v="0"/>
    <n v="2"/>
    <x v="0"/>
    <s v="Obesity"/>
    <s v="Diabetes"/>
    <n v="2"/>
    <n v="15123.19"/>
    <s v="tier - 2"/>
    <s v="tier - 1"/>
    <s v="R1011"/>
    <s v="5Sep1978"/>
    <n v="44"/>
  </r>
  <r>
    <s v="Id653"/>
    <s v="Tseronis"/>
    <s v=" Mr"/>
    <s v="  Tasos"/>
    <n v="43.29"/>
    <n v="5.35"/>
    <s v="Yes"/>
    <s v="No"/>
    <x v="0"/>
    <n v="2"/>
    <x v="0"/>
    <s v="Obesity"/>
    <s v="Normal"/>
    <n v="0"/>
    <n v="15103.69"/>
    <s v="tier - 2"/>
    <s v="tier - 1"/>
    <s v="R1012"/>
    <s v="7Nov1972"/>
    <n v="50"/>
  </r>
  <r>
    <s v="Id654"/>
    <s v="Aliff"/>
    <s v=" Mr"/>
    <s v="  Thomas"/>
    <n v="43.08"/>
    <n v="8.9600000000000009"/>
    <s v="Yes"/>
    <s v="No"/>
    <x v="0"/>
    <n v="2"/>
    <x v="0"/>
    <s v="Obesity"/>
    <s v="Diabetes"/>
    <n v="1"/>
    <n v="15090.35"/>
    <s v="tier - 2"/>
    <s v="tier - 1"/>
    <s v="R1023"/>
    <s v="26Oct1975"/>
    <n v="47"/>
  </r>
  <r>
    <s v="Id655"/>
    <s v="Willenberg"/>
    <s v=" Mr"/>
    <s v="  Lukasz"/>
    <n v="39.07"/>
    <n v="11.93"/>
    <s v="Yes"/>
    <s v="No"/>
    <x v="0"/>
    <n v="1"/>
    <x v="0"/>
    <s v="Obesity"/>
    <s v="Diabetes"/>
    <n v="0"/>
    <n v="15052.68"/>
    <s v="tier - 2"/>
    <s v="tier - 2"/>
    <s v="R1022"/>
    <s v="12Jun1968"/>
    <n v="54"/>
  </r>
  <r>
    <s v="Id656"/>
    <s v="Millett"/>
    <s v=" Mr"/>
    <s v="  Matthew A"/>
    <n v="41.3"/>
    <n v="9.59"/>
    <s v="Yes"/>
    <s v="No"/>
    <x v="0"/>
    <n v="2"/>
    <x v="0"/>
    <s v="Obesity"/>
    <s v="Diabetes"/>
    <n v="0"/>
    <n v="15038.51"/>
    <s v="tier - 2"/>
    <s v="tier - 3"/>
    <s v="R1023"/>
    <s v="15Aug1971"/>
    <n v="51"/>
  </r>
  <r>
    <s v="Id657"/>
    <s v="Haley"/>
    <s v=" Ms"/>
    <s v="  Meta"/>
    <n v="42.95"/>
    <n v="11.88"/>
    <s v="Yes"/>
    <s v="No"/>
    <x v="0"/>
    <n v="2"/>
    <x v="0"/>
    <s v="Obesity"/>
    <s v="Diabetes"/>
    <n v="0"/>
    <n v="15026.3"/>
    <s v="tier - 2"/>
    <s v="tier - 3"/>
    <s v="R1011"/>
    <s v="11Sep1970"/>
    <n v="52"/>
  </r>
  <r>
    <s v="Id658"/>
    <s v="Ackerman"/>
    <s v=" Ms"/>
    <s v="  Rachel E"/>
    <n v="46.96"/>
    <n v="4.6399999999999997"/>
    <s v="Yes"/>
    <s v="Yes"/>
    <x v="1"/>
    <n v="2"/>
    <x v="0"/>
    <s v="Obesity"/>
    <s v="Normal"/>
    <n v="2"/>
    <n v="15025.76"/>
    <s v="tier - 2"/>
    <s v="tier - 1"/>
    <s v="R1011"/>
    <s v="25Nov1979"/>
    <n v="43"/>
  </r>
  <r>
    <s v="Id659"/>
    <s v="Valdez"/>
    <s v=" Ms"/>
    <s v="  Angelica"/>
    <n v="30.495000000000001"/>
    <n v="9.5299999999999994"/>
    <s v="No"/>
    <s v="No"/>
    <x v="0"/>
    <n v="1"/>
    <x v="1"/>
    <s v="Obesity"/>
    <s v="Diabetes"/>
    <n v="2"/>
    <n v="15019.76"/>
    <s v="tier - 2"/>
    <s v="tier - 2"/>
    <s v="R1012"/>
    <s v="8Aug1960"/>
    <n v="62"/>
  </r>
  <r>
    <s v="Id660"/>
    <s v="Michaud"/>
    <s v=" Ms"/>
    <s v="  Kathleen"/>
    <n v="17.954999999999998"/>
    <n v="5.29"/>
    <s v="No"/>
    <s v="No"/>
    <x v="0"/>
    <n v="0"/>
    <x v="1"/>
    <s v="Underweight"/>
    <s v="Normal"/>
    <n v="2"/>
    <n v="15006.58"/>
    <s v="tier - 2"/>
    <s v="tier - 2"/>
    <s v="R1024"/>
    <s v="2Aug1995"/>
    <n v="27"/>
  </r>
  <r>
    <s v="Id661"/>
    <s v="Gunnink"/>
    <s v=" Mr"/>
    <s v="  Gabriel D"/>
    <n v="25.6"/>
    <n v="10.95"/>
    <s v="No"/>
    <s v="No"/>
    <x v="0"/>
    <n v="0"/>
    <x v="1"/>
    <s v="Obesity"/>
    <s v="Diabetes"/>
    <n v="2"/>
    <n v="14988.43"/>
    <s v="tier - 2"/>
    <s v="tier - 3"/>
    <s v="R1011"/>
    <s v="29Jul1958"/>
    <n v="64"/>
  </r>
  <r>
    <s v="Id662"/>
    <s v="Knight"/>
    <s v=" Mr"/>
    <s v="  Jeff T"/>
    <n v="34.21"/>
    <n v="9.17"/>
    <s v="Yes"/>
    <s v="No"/>
    <x v="0"/>
    <n v="1"/>
    <x v="1"/>
    <s v="Obesity"/>
    <s v="Diabetes"/>
    <n v="0"/>
    <n v="14945.34"/>
    <s v="tier - 2"/>
    <s v="tier - 1"/>
    <s v="R1021"/>
    <s v="29Nov1962"/>
    <n v="60"/>
  </r>
  <r>
    <s v="Id663"/>
    <s v="Grosscup"/>
    <s v=" Mr"/>
    <s v="  Neil D"/>
    <n v="39.74"/>
    <n v="7.39"/>
    <s v="Yes"/>
    <s v="No"/>
    <x v="0"/>
    <n v="1"/>
    <x v="0"/>
    <s v="Obesity"/>
    <s v="Diabetes"/>
    <n v="0"/>
    <n v="14926.97"/>
    <s v="tier - 2"/>
    <s v="tier - 2"/>
    <s v="R1012"/>
    <s v="8Nov1968"/>
    <n v="54"/>
  </r>
  <r>
    <s v="Id664"/>
    <s v="Koniuch"/>
    <s v=" Ms"/>
    <s v="  Katherine L"/>
    <n v="49.53"/>
    <n v="9.1300000000000008"/>
    <s v="Yes"/>
    <s v="Yes"/>
    <x v="0"/>
    <n v="2"/>
    <x v="0"/>
    <s v="Obesity"/>
    <s v="Diabetes"/>
    <n v="1"/>
    <n v="14908.27"/>
    <s v="tier - 2"/>
    <s v="tier - 1"/>
    <s v="R1011"/>
    <s v="4Jul1981"/>
    <n v="41"/>
  </r>
  <r>
    <s v="Id665"/>
    <s v="Heitzman"/>
    <s v=" Ms"/>
    <s v="  Ariel E"/>
    <n v="39.33"/>
    <n v="10.4"/>
    <s v="Yes"/>
    <s v="No"/>
    <x v="0"/>
    <n v="1"/>
    <x v="0"/>
    <s v="Obesity"/>
    <s v="Diabetes"/>
    <n v="0"/>
    <n v="14901.52"/>
    <s v="tier - 2"/>
    <s v="tier - 2"/>
    <s v="R1024"/>
    <s v="17Oct1958"/>
    <n v="64"/>
  </r>
  <r>
    <s v="Id666"/>
    <s v="Tatton"/>
    <s v=" Mr"/>
    <s v="  Christopher P"/>
    <n v="39.979999999999997"/>
    <n v="9.4600000000000009"/>
    <s v="Yes"/>
    <s v="No"/>
    <x v="0"/>
    <n v="1"/>
    <x v="0"/>
    <s v="Obesity"/>
    <s v="Diabetes"/>
    <n v="0"/>
    <n v="14847.63"/>
    <s v="tier - 2"/>
    <s v="tier - 2"/>
    <s v="R1023"/>
    <s v="11Nov1970"/>
    <n v="52"/>
  </r>
  <r>
    <s v="Id667"/>
    <s v="Flanagan"/>
    <s v=" Mrs"/>
    <s v="  Erin M"/>
    <n v="46.51"/>
    <n v="8.69"/>
    <s v="Yes"/>
    <s v="Yes"/>
    <x v="0"/>
    <n v="2"/>
    <x v="0"/>
    <s v="Obesity"/>
    <s v="Diabetes"/>
    <n v="1"/>
    <n v="14843.96"/>
    <s v="tier - 2"/>
    <s v="tier - 3"/>
    <s v="R1026"/>
    <s v="5Jun1981"/>
    <n v="42"/>
  </r>
  <r>
    <s v="Id668"/>
    <s v="Funk"/>
    <s v=" Mrs"/>
    <s v="  Molly K"/>
    <n v="43.58"/>
    <n v="4.2300000000000004"/>
    <s v="Yes"/>
    <s v="No"/>
    <x v="1"/>
    <n v="2"/>
    <x v="0"/>
    <s v="Obesity"/>
    <s v="Normal"/>
    <n v="2"/>
    <n v="14839.34"/>
    <s v="tier - 2"/>
    <s v="tier - 3"/>
    <s v="R1026"/>
    <s v="18Oct1979"/>
    <n v="43"/>
  </r>
  <r>
    <s v="Id669"/>
    <s v="Davenport"/>
    <s v=" Mr"/>
    <s v="  Ryan J"/>
    <n v="42.28"/>
    <n v="9.16"/>
    <s v="Yes"/>
    <s v="No"/>
    <x v="0"/>
    <n v="2"/>
    <x v="0"/>
    <s v="Obesity"/>
    <s v="Diabetes"/>
    <n v="1"/>
    <n v="14819"/>
    <s v="tier - 2"/>
    <s v="tier - 3"/>
    <s v="R1023"/>
    <s v="10Dec1975"/>
    <n v="47"/>
  </r>
  <r>
    <s v="Id670"/>
    <s v="Nicholson"/>
    <s v=" Mrs"/>
    <s v="  Jennifer"/>
    <n v="35.520000000000003"/>
    <n v="8.26"/>
    <s v="Yes"/>
    <s v="No"/>
    <x v="0"/>
    <n v="1"/>
    <x v="1"/>
    <s v="Obesity"/>
    <s v="Diabetes"/>
    <n v="0"/>
    <n v="14750.42"/>
    <s v="tier - 2"/>
    <s v="tier - 2"/>
    <s v="R1026"/>
    <s v="27Jul1965"/>
    <n v="57"/>
  </r>
  <r>
    <s v="Id671"/>
    <s v="Lindbloom"/>
    <s v=" Mr"/>
    <s v="  Daniel M"/>
    <n v="33.6"/>
    <n v="11.25"/>
    <s v="Yes"/>
    <s v="No"/>
    <x v="0"/>
    <n v="1"/>
    <x v="1"/>
    <s v="Obesity"/>
    <s v="Diabetes"/>
    <n v="0"/>
    <n v="14738.43"/>
    <s v="tier - 2"/>
    <s v="tier - 3"/>
    <s v="R1021"/>
    <s v="29Jul1962"/>
    <n v="60"/>
  </r>
  <r>
    <s v="Id672"/>
    <s v="Wijayaratne"/>
    <s v=" Ms"/>
    <s v="  Hiruni"/>
    <n v="22.42"/>
    <n v="6.74"/>
    <s v="No"/>
    <s v="No"/>
    <x v="0"/>
    <n v="0"/>
    <x v="1"/>
    <s v="Obesity"/>
    <s v="Diabetes"/>
    <n v="0"/>
    <n v="14711.74"/>
    <s v="tier - 2"/>
    <s v="tier - 2"/>
    <s v="R1012"/>
    <s v="24Sep2002"/>
    <n v="20"/>
  </r>
  <r>
    <s v="Id673"/>
    <s v="Ainsworth"/>
    <s v=" Ms"/>
    <s v="  Reina H"/>
    <n v="46.86"/>
    <n v="4.87"/>
    <s v="Yes"/>
    <s v="Yes"/>
    <x v="0"/>
    <n v="2"/>
    <x v="0"/>
    <s v="Obesity"/>
    <s v="Normal"/>
    <n v="3"/>
    <n v="14696.77"/>
    <s v="tier - 2"/>
    <s v="tier - 2"/>
    <s v="R1011"/>
    <s v="4Sep1982"/>
    <n v="40"/>
  </r>
  <r>
    <s v="Id674"/>
    <s v="Gayagoy"/>
    <s v=" Ms"/>
    <s v="  Kristi"/>
    <n v="32.965000000000003"/>
    <n v="6.68"/>
    <s v="Yes"/>
    <s v="No"/>
    <x v="0"/>
    <n v="1"/>
    <x v="1"/>
    <s v="Obesity"/>
    <s v="Diabetes"/>
    <n v="0"/>
    <n v="14692.67"/>
    <s v="tier - 2"/>
    <s v="tier - 1"/>
    <s v="R1012"/>
    <s v="23Jul1958"/>
    <n v="64"/>
  </r>
  <r>
    <s v="Id675"/>
    <s v="Fitzmaurice"/>
    <s v=" Ms"/>
    <s v="  Meredith L"/>
    <n v="39.340000000000003"/>
    <n v="5.0199999999999996"/>
    <s v="Yes"/>
    <s v="No"/>
    <x v="1"/>
    <n v="1"/>
    <x v="0"/>
    <s v="Obesity"/>
    <s v="Normal"/>
    <n v="0"/>
    <n v="14665.75"/>
    <s v="tier - 2"/>
    <s v="tier - 1"/>
    <s v="R1012"/>
    <s v="20Oct1969"/>
    <n v="53"/>
  </r>
  <r>
    <s v="Id676"/>
    <s v="Rodriguez"/>
    <s v=" Ms"/>
    <s v="  Jocelyn"/>
    <n v="47"/>
    <n v="10.64"/>
    <s v="Yes"/>
    <s v="Yes"/>
    <x v="0"/>
    <n v="2"/>
    <x v="0"/>
    <s v="Obesity"/>
    <s v="Diabetes"/>
    <n v="1"/>
    <n v="14657.2"/>
    <s v="tier - 2"/>
    <s v="tier - 1"/>
    <s v="R1012"/>
    <s v="13Nov1981"/>
    <n v="41"/>
  </r>
  <r>
    <s v="Id677"/>
    <s v="Tsoucas"/>
    <s v=" Mrs"/>
    <s v="  Daphne"/>
    <n v="36.71"/>
    <n v="8.74"/>
    <s v="Yes"/>
    <s v="No"/>
    <x v="0"/>
    <n v="1"/>
    <x v="1"/>
    <s v="Obesity"/>
    <s v="Diabetes"/>
    <n v="0"/>
    <n v="14640.35"/>
    <s v="tier - 2"/>
    <s v="tier - 3"/>
    <s v="R1026"/>
    <s v="1Sep1967"/>
    <n v="55"/>
  </r>
  <r>
    <s v="Id678"/>
    <s v="Muhly"/>
    <s v=" Ms"/>
    <s v="  Margaret E"/>
    <n v="53.48"/>
    <n v="5.64"/>
    <s v="Yes"/>
    <s v="Yes"/>
    <x v="0"/>
    <n v="2"/>
    <x v="0"/>
    <s v="Obesity"/>
    <s v="Normal"/>
    <n v="3"/>
    <n v="14630.52"/>
    <s v="tier - 2"/>
    <s v="tier - 3"/>
    <s v="R1011"/>
    <s v="21Aug1991"/>
    <n v="31"/>
  </r>
  <r>
    <s v="Id679"/>
    <s v="Lund"/>
    <s v=" Mr"/>
    <s v="  Mario J"/>
    <n v="35.5"/>
    <n v="10.37"/>
    <s v="Yes"/>
    <s v="No"/>
    <x v="0"/>
    <n v="1"/>
    <x v="1"/>
    <s v="Obesity"/>
    <s v="Diabetes"/>
    <n v="0"/>
    <n v="14612.33"/>
    <s v="tier - 2"/>
    <s v="tier - 3"/>
    <s v="R1021"/>
    <s v="8Nov1965"/>
    <n v="57"/>
  </r>
  <r>
    <s v="Id680"/>
    <s v="Battaglino"/>
    <s v=" Mr"/>
    <s v="  Peter"/>
    <n v="36.979999999999997"/>
    <n v="9.56"/>
    <s v="Yes"/>
    <s v="No"/>
    <x v="0"/>
    <n v="1"/>
    <x v="1"/>
    <s v="Obesity"/>
    <s v="Diabetes"/>
    <n v="0"/>
    <n v="14600.62"/>
    <s v="tier - 2"/>
    <s v="tier - 3"/>
    <s v="R1022"/>
    <s v="18Jul1967"/>
    <n v="55"/>
  </r>
  <r>
    <s v="Id681"/>
    <s v="Pena"/>
    <s v=" Ms"/>
    <s v="  Carolina"/>
    <n v="32.395000000000003"/>
    <n v="8.23"/>
    <s v="No"/>
    <s v="No"/>
    <x v="1"/>
    <n v="1"/>
    <x v="1"/>
    <s v="Obesity"/>
    <s v="Diabetes"/>
    <n v="3"/>
    <n v="14590.63"/>
    <s v="tier - 2"/>
    <s v="tier - 1"/>
    <s v="R1024"/>
    <s v="14Oct1963"/>
    <n v="59"/>
  </r>
  <r>
    <s v="Id682"/>
    <s v="Thomason"/>
    <s v=" Mrs"/>
    <s v="  Jenny K"/>
    <n v="32.729999999999997"/>
    <n v="7.03"/>
    <s v="Yes"/>
    <s v="No"/>
    <x v="0"/>
    <n v="1"/>
    <x v="1"/>
    <s v="Obesity"/>
    <s v="Diabetes"/>
    <n v="0"/>
    <n v="14574.64"/>
    <s v="tier - 2"/>
    <s v="tier - 1"/>
    <s v="R1025"/>
    <s v="3Dec1962"/>
    <n v="60"/>
  </r>
  <r>
    <s v="Id683"/>
    <s v="Hancox"/>
    <s v=" Ms"/>
    <s v="  Jessica"/>
    <n v="20.52"/>
    <n v="5.45"/>
    <s v="No"/>
    <s v="No"/>
    <x v="0"/>
    <n v="0"/>
    <x v="1"/>
    <s v="Obesity"/>
    <s v="Normal"/>
    <n v="0"/>
    <n v="14571.89"/>
    <s v="tier - 2"/>
    <s v="tier - 1"/>
    <s v="R1024"/>
    <s v="12Sep1998"/>
    <n v="24"/>
  </r>
  <r>
    <s v="Id684"/>
    <s v="Canarecci"/>
    <s v=" Ms"/>
    <s v="  Kimberly D"/>
    <n v="51.72"/>
    <n v="5.76"/>
    <s v="Yes"/>
    <s v="Yes"/>
    <x v="0"/>
    <n v="2"/>
    <x v="0"/>
    <s v="Obesity"/>
    <s v="Diabetes"/>
    <n v="3"/>
    <n v="14547.26"/>
    <s v="tier - 2"/>
    <s v="tier - 3"/>
    <s v="R1011"/>
    <s v="14Jul1989"/>
    <n v="33"/>
  </r>
  <r>
    <s v="Id685"/>
    <s v="Toupin"/>
    <s v=" Mr"/>
    <s v="  Marc-Olivier"/>
    <n v="50.2"/>
    <n v="5.4"/>
    <s v="Yes"/>
    <s v="Yes"/>
    <x v="0"/>
    <n v="2"/>
    <x v="0"/>
    <s v="Obesity"/>
    <s v="Normal"/>
    <n v="3"/>
    <n v="14507.46"/>
    <s v="tier - 2"/>
    <s v="tier - 3"/>
    <s v="R1012"/>
    <s v="22Jul1989"/>
    <n v="33"/>
  </r>
  <r>
    <s v="Id686"/>
    <s v="Mulley"/>
    <s v=" Mr"/>
    <s v="  Russell J"/>
    <n v="25.52"/>
    <n v="6.35"/>
    <s v="No"/>
    <s v="No"/>
    <x v="1"/>
    <n v="0"/>
    <x v="1"/>
    <s v="Obesity"/>
    <s v="Diabetes"/>
    <n v="5"/>
    <n v="14478.33"/>
    <s v="tier - 2"/>
    <s v="tier - 2"/>
    <s v="R1013"/>
    <s v="20Oct1979"/>
    <n v="43"/>
  </r>
  <r>
    <s v="Id687"/>
    <s v="Parry"/>
    <s v=" Ms"/>
    <s v="  Karine"/>
    <n v="35.200000000000003"/>
    <n v="6.26"/>
    <s v="Yes"/>
    <s v="No"/>
    <x v="0"/>
    <n v="1"/>
    <x v="1"/>
    <s v="Obesity"/>
    <s v="Diabetes"/>
    <n v="1"/>
    <n v="14474.68"/>
    <s v="tier - 2"/>
    <s v="tier - 2"/>
    <s v="R1013"/>
    <s v="20Nov1959"/>
    <n v="63"/>
  </r>
  <r>
    <s v="Id688"/>
    <s v="Mason Cox"/>
    <s v=" Ms"/>
    <s v="  Cheryl"/>
    <n v="41.26"/>
    <n v="5.97"/>
    <s v="Yes"/>
    <s v="No"/>
    <x v="0"/>
    <n v="2"/>
    <x v="0"/>
    <s v="Obesity"/>
    <s v="Diabetes"/>
    <n v="2"/>
    <n v="14470.01"/>
    <s v="tier - 2"/>
    <s v="tier - 3"/>
    <s v="R1012"/>
    <s v="27Nov1976"/>
    <n v="46"/>
  </r>
  <r>
    <s v="Id689"/>
    <s v="Thompson"/>
    <s v=" Ms"/>
    <s v="  Allison M"/>
    <n v="17.195"/>
    <n v="5.29"/>
    <s v="No"/>
    <s v="No"/>
    <x v="0"/>
    <n v="0"/>
    <x v="1"/>
    <s v="Underweight"/>
    <s v="Normal"/>
    <n v="2"/>
    <n v="14455.64"/>
    <s v="tier - 2"/>
    <s v="tier - 3"/>
    <s v="R1024"/>
    <s v="10Nov1996"/>
    <n v="26"/>
  </r>
  <r>
    <s v="Id690"/>
    <s v="Nelson"/>
    <s v=" Ms"/>
    <s v="  Adriana"/>
    <n v="23.085000000000001"/>
    <n v="4.2699999999999996"/>
    <s v="No"/>
    <s v="No"/>
    <x v="0"/>
    <n v="0"/>
    <x v="1"/>
    <s v="Obesity"/>
    <s v="Normal"/>
    <n v="0"/>
    <n v="14451.84"/>
    <s v="tier - 2"/>
    <s v="tier - 3"/>
    <s v="R1023"/>
    <s v="3Aug1959"/>
    <n v="63"/>
  </r>
  <r>
    <s v="Id691"/>
    <s v="Forte"/>
    <s v=" Ms"/>
    <s v="  Miranda J"/>
    <n v="21.66"/>
    <n v="5.2"/>
    <s v="No"/>
    <s v="No"/>
    <x v="0"/>
    <n v="0"/>
    <x v="1"/>
    <s v="Obesity"/>
    <s v="Normal"/>
    <n v="0"/>
    <n v="14449.85"/>
    <s v="tier - 2"/>
    <s v="tier - 1"/>
    <s v="R1024"/>
    <s v="29Jun1959"/>
    <n v="63"/>
  </r>
  <r>
    <s v="Id692"/>
    <s v="Corona Iturriaga"/>
    <s v=" Mr"/>
    <s v="  Roberto"/>
    <n v="36.47"/>
    <n v="8.23"/>
    <s v="Yes"/>
    <s v="No"/>
    <x v="0"/>
    <n v="1"/>
    <x v="1"/>
    <s v="Obesity"/>
    <s v="Diabetes"/>
    <n v="0"/>
    <n v="14427.63"/>
    <s v="tier - 2"/>
    <s v="tier - 2"/>
    <s v="R1021"/>
    <s v="4Nov1967"/>
    <n v="55"/>
  </r>
  <r>
    <s v="Id693"/>
    <s v="McCollum"/>
    <s v=" Mrs"/>
    <s v="  Rebecca B"/>
    <n v="36.08"/>
    <n v="10.33"/>
    <s v="Yes"/>
    <s v="No"/>
    <x v="0"/>
    <n v="1"/>
    <x v="1"/>
    <s v="Obesity"/>
    <s v="Diabetes"/>
    <n v="0"/>
    <n v="14426.66"/>
    <s v="tier - 2"/>
    <s v="tier - 2"/>
    <s v="R1026"/>
    <s v="15Aug1967"/>
    <n v="55"/>
  </r>
  <r>
    <s v="Id694"/>
    <s v="Hevner"/>
    <s v=" Ms"/>
    <s v="  Tiffany"/>
    <n v="23.18"/>
    <n v="6.13"/>
    <s v="No"/>
    <s v="No"/>
    <x v="0"/>
    <n v="0"/>
    <x v="1"/>
    <s v="Obesity"/>
    <s v="Diabetes"/>
    <n v="2"/>
    <n v="14426.07"/>
    <s v="tier - 2"/>
    <s v="tier - 1"/>
    <s v="R1012"/>
    <s v="10Aug1999"/>
    <n v="23"/>
  </r>
  <r>
    <s v="Id695"/>
    <s v="Looi"/>
    <s v=" Mr"/>
    <s v="  Alexander"/>
    <n v="39.159999999999997"/>
    <n v="8.08"/>
    <s v="Yes"/>
    <s v="No"/>
    <x v="0"/>
    <n v="1"/>
    <x v="0"/>
    <s v="Obesity"/>
    <s v="Diabetes"/>
    <n v="1"/>
    <n v="14418.28"/>
    <s v="tier - 2"/>
    <s v="tier - 3"/>
    <s v="R1013"/>
    <s v="20Sep1958"/>
    <n v="64"/>
  </r>
  <r>
    <s v="Id696"/>
    <s v="Power"/>
    <s v=" Mr"/>
    <s v="  Rich M"/>
    <n v="38.19"/>
    <n v="10.49"/>
    <s v="Yes"/>
    <s v="No"/>
    <x v="0"/>
    <n v="1"/>
    <x v="0"/>
    <s v="Obesity"/>
    <s v="Diabetes"/>
    <n v="0"/>
    <n v="14410.93"/>
    <s v="tier - 2"/>
    <s v="tier - 2"/>
    <s v="R1016"/>
    <s v="29Jul1958"/>
    <n v="64"/>
  </r>
  <r>
    <s v="Id697"/>
    <s v="Routon"/>
    <s v=" Mr"/>
    <s v="  Aaron C"/>
    <n v="26.41"/>
    <n v="8.11"/>
    <s v="No"/>
    <s v="No"/>
    <x v="0"/>
    <n v="0"/>
    <x v="1"/>
    <s v="Obesity"/>
    <s v="Diabetes"/>
    <n v="0"/>
    <n v="14394.56"/>
    <s v="tier - 2"/>
    <s v="tier - 1"/>
    <s v="R1018"/>
    <s v="14Sep1958"/>
    <n v="64"/>
  </r>
  <r>
    <s v="Id698"/>
    <s v="Dochelli"/>
    <s v=" Ms"/>
    <s v="  Kate"/>
    <n v="28.785"/>
    <n v="6.6"/>
    <s v="No"/>
    <s v="No"/>
    <x v="0"/>
    <n v="0"/>
    <x v="1"/>
    <s v="Obesity"/>
    <s v="Diabetes"/>
    <n v="4"/>
    <n v="14394.4"/>
    <s v="tier - 2"/>
    <s v="tier - 3"/>
    <s v="R1024"/>
    <s v="22Jun1965"/>
    <n v="57"/>
  </r>
  <r>
    <s v="Id699"/>
    <s v="Gillespie"/>
    <s v=" Ms"/>
    <s v="  Maria M"/>
    <n v="26.695"/>
    <n v="10.14"/>
    <s v="No"/>
    <s v="No"/>
    <x v="1"/>
    <n v="0"/>
    <x v="1"/>
    <s v="Obesity"/>
    <s v="Diabetes"/>
    <n v="3"/>
    <n v="14382.71"/>
    <s v="tier - 2"/>
    <s v="tier - 2"/>
    <s v="R1012"/>
    <s v="16Jul1963"/>
    <n v="59"/>
  </r>
  <r>
    <s v="Id700"/>
    <s v="Oskvig"/>
    <s v=" Mr"/>
    <s v="  Daven W"/>
    <n v="32.799999999999997"/>
    <n v="6.06"/>
    <s v="Yes"/>
    <s v="No"/>
    <x v="0"/>
    <n v="1"/>
    <x v="1"/>
    <s v="Obesity"/>
    <s v="Diabetes"/>
    <n v="1"/>
    <n v="14358.36"/>
    <s v="tier - 2"/>
    <s v="tier - 2"/>
    <s v="R1011"/>
    <s v="16Nov1988"/>
    <n v="34"/>
  </r>
  <r>
    <s v="Id701"/>
    <s v="Holland-Stergar"/>
    <s v=" Mrs"/>
    <s v="  Brianne"/>
    <n v="35.869999999999997"/>
    <n v="9.91"/>
    <s v="Yes"/>
    <s v="No"/>
    <x v="0"/>
    <n v="1"/>
    <x v="1"/>
    <s v="Obesity"/>
    <s v="Diabetes"/>
    <n v="0"/>
    <n v="14355.43"/>
    <s v="tier - 2"/>
    <s v="tier - 1"/>
    <s v="R1026"/>
    <s v="10Oct1967"/>
    <n v="55"/>
  </r>
  <r>
    <s v="Id702"/>
    <s v="Arai"/>
    <s v=" Mr"/>
    <s v="  Hiroki"/>
    <n v="21.66"/>
    <n v="4.1399999999999997"/>
    <s v="No"/>
    <s v="No"/>
    <x v="0"/>
    <n v="0"/>
    <x v="1"/>
    <s v="Obesity"/>
    <s v="Normal"/>
    <n v="1"/>
    <n v="14349.85"/>
    <s v="tier - 2"/>
    <s v="tier - 2"/>
    <s v="R1012"/>
    <s v="24Dec1959"/>
    <n v="63"/>
  </r>
  <r>
    <s v="Id703"/>
    <s v="Olausson"/>
    <s v=" Mr"/>
    <s v="  Anders"/>
    <n v="37.72"/>
    <n v="4.38"/>
    <s v="Yes"/>
    <s v="No"/>
    <x v="1"/>
    <n v="1"/>
    <x v="0"/>
    <s v="Obesity"/>
    <s v="Normal"/>
    <n v="0"/>
    <n v="14337.91"/>
    <s v="tier - 2"/>
    <s v="tier - 3"/>
    <s v="R1022"/>
    <s v="26Sep1969"/>
    <n v="53"/>
  </r>
  <r>
    <s v="Id704"/>
    <s v="Wagner"/>
    <s v=" Ms"/>
    <s v="  Danielle"/>
    <n v="39.700000000000003"/>
    <n v="9.83"/>
    <s v="Yes"/>
    <s v="No"/>
    <x v="0"/>
    <n v="1"/>
    <x v="0"/>
    <s v="Obesity"/>
    <s v="Diabetes"/>
    <n v="0"/>
    <n v="14319.03"/>
    <s v="tier - 2"/>
    <s v="tier - 2"/>
    <s v="R1011"/>
    <s v="10Jul1958"/>
    <n v="64"/>
  </r>
  <r>
    <s v="Id705"/>
    <s v="Delong"/>
    <s v=" Ms"/>
    <s v="  Candace N"/>
    <n v="35.97"/>
    <n v="11.08"/>
    <s v="Yes"/>
    <s v="No"/>
    <x v="0"/>
    <n v="1"/>
    <x v="1"/>
    <s v="Obesity"/>
    <s v="Diabetes"/>
    <n v="0"/>
    <n v="14313.85"/>
    <s v="tier - 2"/>
    <s v="tier - 3"/>
    <s v="R1013"/>
    <s v="15Oct1958"/>
    <n v="64"/>
  </r>
  <r>
    <s v="Id706"/>
    <s v="Mehech"/>
    <s v=" Mr"/>
    <s v="  Bruno F"/>
    <n v="37.85"/>
    <n v="11.01"/>
    <s v="Yes"/>
    <s v="No"/>
    <x v="0"/>
    <n v="1"/>
    <x v="0"/>
    <s v="Obesity"/>
    <s v="Diabetes"/>
    <n v="0"/>
    <n v="14285.9"/>
    <s v="tier - 2"/>
    <s v="tier - 3"/>
    <s v="R1012"/>
    <s v="15Dec1968"/>
    <n v="54"/>
  </r>
  <r>
    <s v="Id707"/>
    <s v="Machiela"/>
    <s v=" Ms"/>
    <s v="  Emily"/>
    <n v="21.66"/>
    <n v="4.37"/>
    <s v="No"/>
    <s v="No"/>
    <x v="0"/>
    <n v="0"/>
    <x v="1"/>
    <s v="Obesity"/>
    <s v="Normal"/>
    <n v="0"/>
    <n v="14283.46"/>
    <s v="tier - 2"/>
    <s v="tier - 2"/>
    <s v="R1024"/>
    <s v="6Sep2004"/>
    <n v="18"/>
  </r>
  <r>
    <s v="Id708"/>
    <s v="Young"/>
    <s v=" Mrs"/>
    <s v="  Katie"/>
    <n v="39.369999999999997"/>
    <n v="5.91"/>
    <s v="Yes"/>
    <s v="No"/>
    <x v="0"/>
    <n v="1"/>
    <x v="0"/>
    <s v="Obesity"/>
    <s v="Diabetes"/>
    <n v="0"/>
    <n v="14258.33"/>
    <s v="tier - 2"/>
    <s v="tier - 2"/>
    <s v="R1026"/>
    <s v="13Jul1972"/>
    <n v="50"/>
  </r>
  <r>
    <s v="Id709"/>
    <s v="Dupere"/>
    <s v=" Mrs"/>
    <s v="  Sally"/>
    <n v="40.880000000000003"/>
    <n v="7.65"/>
    <s v="Yes"/>
    <s v="No"/>
    <x v="0"/>
    <n v="1"/>
    <x v="0"/>
    <s v="Obesity"/>
    <s v="Diabetes"/>
    <n v="0"/>
    <n v="14256.79"/>
    <s v="tier - 2"/>
    <s v="tier - 2"/>
    <s v="R1026"/>
    <s v="26Dec1974"/>
    <n v="48"/>
  </r>
  <r>
    <s v="Id710"/>
    <s v="Iandolo"/>
    <s v=" Ms"/>
    <s v="  Meaghan J"/>
    <n v="26.22"/>
    <n v="5.37"/>
    <s v="No"/>
    <s v="No"/>
    <x v="0"/>
    <n v="0"/>
    <x v="1"/>
    <s v="Obesity"/>
    <s v="Normal"/>
    <n v="0"/>
    <n v="14256.19"/>
    <s v="tier - 2"/>
    <s v="tier - 3"/>
    <s v="R1012"/>
    <s v="8Nov1959"/>
    <n v="63"/>
  </r>
  <r>
    <s v="Id711"/>
    <s v="Ito"/>
    <s v=" Ms"/>
    <s v="  Rina"/>
    <n v="25.08"/>
    <n v="5.75"/>
    <s v="No"/>
    <s v="No"/>
    <x v="0"/>
    <n v="0"/>
    <x v="1"/>
    <s v="Obesity"/>
    <s v="Diabetes"/>
    <n v="0"/>
    <n v="14254.61"/>
    <s v="tier - 2"/>
    <s v="tier - 1"/>
    <s v="R1012"/>
    <s v="10Oct1959"/>
    <n v="63"/>
  </r>
  <r>
    <s v="Id712"/>
    <s v="Barry"/>
    <s v=" Ms"/>
    <s v="  Kristin P"/>
    <n v="39.1"/>
    <n v="6.79"/>
    <s v="Yes"/>
    <s v="No"/>
    <x v="0"/>
    <n v="1"/>
    <x v="0"/>
    <s v="Obesity"/>
    <s v="Diabetes"/>
    <n v="2"/>
    <n v="14235.07"/>
    <s v="tier - 2"/>
    <s v="tier - 1"/>
    <s v="R1011"/>
    <s v="25Sep1961"/>
    <n v="61"/>
  </r>
  <r>
    <s v="Id713"/>
    <s v="Boyce"/>
    <s v=" Mr"/>
    <s v="  Albert"/>
    <n v="37.905000000000001"/>
    <n v="7.03"/>
    <s v="Yes"/>
    <s v="No"/>
    <x v="0"/>
    <n v="1"/>
    <x v="0"/>
    <s v="Obesity"/>
    <s v="Diabetes"/>
    <n v="0"/>
    <n v="14210.54"/>
    <s v="tier - 2"/>
    <s v="tier - 2"/>
    <s v="R1012"/>
    <s v="21Sep1958"/>
    <n v="64"/>
  </r>
  <r>
    <s v="Id714"/>
    <s v="Lin"/>
    <s v=" Mrs"/>
    <s v="  Ashley"/>
    <n v="43.35"/>
    <n v="5.41"/>
    <s v="Yes"/>
    <s v="No"/>
    <x v="1"/>
    <n v="2"/>
    <x v="0"/>
    <s v="Obesity"/>
    <s v="Normal"/>
    <n v="3"/>
    <n v="14209.4"/>
    <s v="tier - 2"/>
    <s v="tier - 1"/>
    <s v="R1026"/>
    <s v="17Nov1983"/>
    <n v="39"/>
  </r>
  <r>
    <s v="Id715"/>
    <s v="Smith"/>
    <s v=" Mrs"/>
    <s v="  Shannon L"/>
    <n v="36.15"/>
    <n v="8.0500000000000007"/>
    <s v="Yes"/>
    <s v="No"/>
    <x v="0"/>
    <n v="1"/>
    <x v="1"/>
    <s v="Obesity"/>
    <s v="Diabetes"/>
    <n v="0"/>
    <n v="14193.55"/>
    <s v="tier - 2"/>
    <s v="tier - 1"/>
    <s v="R1026"/>
    <s v="25Dec1968"/>
    <n v="54"/>
  </r>
  <r>
    <s v="Id716"/>
    <s v="Nalven"/>
    <s v=" Ms"/>
    <s v="  Amy B"/>
    <n v="44.98"/>
    <n v="5.94"/>
    <s v="Yes"/>
    <s v="No"/>
    <x v="0"/>
    <n v="2"/>
    <x v="0"/>
    <s v="Obesity"/>
    <s v="Diabetes"/>
    <n v="3"/>
    <n v="14152.46"/>
    <s v="tier - 2"/>
    <s v="tier - 1"/>
    <s v="R1012"/>
    <s v="7Jul1984"/>
    <n v="38"/>
  </r>
  <r>
    <s v="Id717"/>
    <s v="Bourgeois"/>
    <s v=" Ms"/>
    <s v="  A Danielle"/>
    <n v="38.28"/>
    <n v="5.51"/>
    <s v="Yes"/>
    <s v="No"/>
    <x v="0"/>
    <n v="1"/>
    <x v="0"/>
    <s v="Obesity"/>
    <s v="Normal"/>
    <n v="0"/>
    <n v="14133.04"/>
    <s v="tier - 2"/>
    <s v="tier - 3"/>
    <s v="R1013"/>
    <s v="6Jul2004"/>
    <n v="18"/>
  </r>
  <r>
    <s v="Id718"/>
    <s v="Orloff"/>
    <s v=" Mr"/>
    <s v="  Conrad F"/>
    <n v="32.299999999999997"/>
    <n v="6.55"/>
    <s v="No"/>
    <s v="No"/>
    <x v="0"/>
    <n v="1"/>
    <x v="1"/>
    <s v="Obesity"/>
    <s v="Diabetes"/>
    <n v="2"/>
    <n v="14119.62"/>
    <s v="tier - 2"/>
    <s v="tier - 1"/>
    <s v="R1012"/>
    <s v="14Jun1961"/>
    <n v="61"/>
  </r>
  <r>
    <s v="Id719"/>
    <s v="Ramirez"/>
    <s v=" Mr"/>
    <s v="  Josh"/>
    <n v="39.51"/>
    <n v="5.79"/>
    <s v="Yes"/>
    <s v="No"/>
    <x v="0"/>
    <n v="1"/>
    <x v="0"/>
    <s v="Obesity"/>
    <s v="Diabetes"/>
    <n v="2"/>
    <n v="14098.07"/>
    <s v="tier - 2"/>
    <s v="tier - 3"/>
    <s v="R1023"/>
    <s v="26Sep1976"/>
    <n v="46"/>
  </r>
  <r>
    <s v="Id720"/>
    <s v="Fouquet"/>
    <s v=" Mr"/>
    <s v="  Maxime"/>
    <n v="50.46"/>
    <n v="4.5599999999999996"/>
    <s v="Yes"/>
    <s v="Yes"/>
    <x v="0"/>
    <n v="2"/>
    <x v="0"/>
    <s v="Obesity"/>
    <s v="Normal"/>
    <n v="3"/>
    <n v="14081.93"/>
    <s v="tier - 2"/>
    <s v="tier - 3"/>
    <s v="R1012"/>
    <s v="12Sep1991"/>
    <n v="31"/>
  </r>
  <r>
    <s v="Id721"/>
    <s v="McPhillips"/>
    <s v=" Ms"/>
    <s v="  Natalie"/>
    <n v="31.73"/>
    <n v="7"/>
    <s v="No"/>
    <s v="No"/>
    <x v="0"/>
    <n v="1"/>
    <x v="1"/>
    <s v="Obesity"/>
    <s v="Diabetes"/>
    <n v="0"/>
    <n v="14043.48"/>
    <s v="tier - 2"/>
    <s v="tier - 3"/>
    <s v="R1024"/>
    <s v="8Nov1960"/>
    <n v="62"/>
  </r>
  <r>
    <s v="Id722"/>
    <s v="Burgin"/>
    <s v=" Ms"/>
    <s v="  Melissa"/>
    <n v="32.1"/>
    <n v="6.57"/>
    <s v="No"/>
    <s v="No"/>
    <x v="1"/>
    <n v="1"/>
    <x v="1"/>
    <s v="Obesity"/>
    <s v="Diabetes"/>
    <n v="3"/>
    <n v="14007.22"/>
    <s v="tier - 2"/>
    <s v="tier - 3"/>
    <s v="R1011"/>
    <s v="8Jul1963"/>
    <n v="59"/>
  </r>
  <r>
    <s v="Id723"/>
    <s v="Roberts"/>
    <s v=" Ms"/>
    <s v="  Laura P"/>
    <n v="27.83"/>
    <n v="11.61"/>
    <s v="No"/>
    <s v="No"/>
    <x v="1"/>
    <n v="0"/>
    <x v="1"/>
    <s v="Obesity"/>
    <s v="Diabetes"/>
    <n v="3"/>
    <n v="14001.29"/>
    <s v="tier - 2"/>
    <s v="tier - 2"/>
    <s v="R1013"/>
    <s v="6Jul1963"/>
    <n v="59"/>
  </r>
  <r>
    <s v="Id724"/>
    <s v="Nemec"/>
    <s v=" Mrs"/>
    <s v="  Lisa"/>
    <n v="27.72"/>
    <n v="8.16"/>
    <s v="No"/>
    <s v="No"/>
    <x v="1"/>
    <n v="0"/>
    <x v="1"/>
    <s v="Obesity"/>
    <s v="Diabetes"/>
    <n v="3"/>
    <n v="14001.13"/>
    <s v="tier - 2"/>
    <s v="tier - 1"/>
    <s v="R1013"/>
    <s v="23Dec1963"/>
    <n v="59"/>
  </r>
  <r>
    <s v="Id725"/>
    <s v="Appman"/>
    <s v=" Mr"/>
    <s v="  William D Jr"/>
    <n v="36.765000000000001"/>
    <n v="4.4800000000000004"/>
    <s v="Yes"/>
    <s v="No"/>
    <x v="0"/>
    <n v="1"/>
    <x v="1"/>
    <s v="Obesity"/>
    <s v="Normal"/>
    <n v="0"/>
    <n v="13981.85"/>
    <s v="tier - 2"/>
    <s v="tier - 1"/>
    <s v="R1016"/>
    <s v="6Sep1959"/>
    <n v="63"/>
  </r>
  <r>
    <s v="Id726"/>
    <s v="Driscoll"/>
    <s v=" Mr"/>
    <s v="  James"/>
    <n v="48.36"/>
    <n v="4.08"/>
    <s v="Yes"/>
    <s v="Yes"/>
    <x v="0"/>
    <n v="2"/>
    <x v="0"/>
    <s v="Obesity"/>
    <s v="Normal"/>
    <n v="3"/>
    <n v="13979.45"/>
    <s v="tier - 2"/>
    <s v="tier - 1"/>
    <s v="R1023"/>
    <s v="13Jul1990"/>
    <n v="32"/>
  </r>
  <r>
    <s v="Id727"/>
    <s v="Glotzbach"/>
    <s v=" Mr"/>
    <s v="  John"/>
    <n v="31.445"/>
    <n v="4.4000000000000004"/>
    <s v="No"/>
    <s v="No"/>
    <x v="0"/>
    <n v="1"/>
    <x v="1"/>
    <s v="Obesity"/>
    <s v="Normal"/>
    <n v="0"/>
    <n v="13974.46"/>
    <s v="tier - 2"/>
    <s v="tier - 2"/>
    <s v="R1019"/>
    <s v="29Aug1959"/>
    <n v="63"/>
  </r>
  <r>
    <s v="Id728"/>
    <s v="Tenforde"/>
    <s v=" Mr"/>
    <s v="  Adam S"/>
    <n v="27.55"/>
    <n v="9.02"/>
    <s v="No"/>
    <s v="No"/>
    <x v="0"/>
    <n v="0"/>
    <x v="1"/>
    <s v="Obesity"/>
    <s v="Diabetes"/>
    <n v="1"/>
    <n v="13937.67"/>
    <s v="tier - 2"/>
    <s v="tier - 1"/>
    <s v="R1012"/>
    <s v="18Jun1960"/>
    <n v="62"/>
  </r>
  <r>
    <s v="Id729"/>
    <s v="Ramirez"/>
    <s v=" Mr"/>
    <s v="  Armando"/>
    <n v="33.11"/>
    <n v="8.06"/>
    <s v="Yes"/>
    <s v="No"/>
    <x v="0"/>
    <n v="1"/>
    <x v="1"/>
    <s v="Obesity"/>
    <s v="Diabetes"/>
    <n v="3"/>
    <n v="13919.82"/>
    <s v="tier - 2"/>
    <s v="tier - 2"/>
    <s v="R1013"/>
    <s v="27Jul1962"/>
    <n v="60"/>
  </r>
  <r>
    <s v="Id730"/>
    <s v="Stanley Torres"/>
    <s v=" Ms"/>
    <s v="  Dana"/>
    <n v="36.85"/>
    <n v="6.21"/>
    <s v="Yes"/>
    <s v="No"/>
    <x v="0"/>
    <n v="1"/>
    <x v="1"/>
    <s v="Obesity"/>
    <s v="Diabetes"/>
    <n v="0"/>
    <n v="13887.97"/>
    <s v="tier - 2"/>
    <s v="tier - 2"/>
    <s v="R1013"/>
    <s v="7Jul1959"/>
    <n v="63"/>
  </r>
  <r>
    <s v="Id731"/>
    <s v="Vandongen"/>
    <s v=" Ms"/>
    <s v="  Jennifer L"/>
    <n v="36.299999999999997"/>
    <n v="5.79"/>
    <s v="Yes"/>
    <s v="No"/>
    <x v="0"/>
    <n v="1"/>
    <x v="1"/>
    <s v="Obesity"/>
    <s v="Diabetes"/>
    <n v="0"/>
    <n v="13887.2"/>
    <s v="tier - 2"/>
    <s v="tier - 3"/>
    <s v="R1013"/>
    <s v="29Dec1959"/>
    <n v="63"/>
  </r>
  <r>
    <s v="Id732"/>
    <s v="Liebald"/>
    <s v=" Mr"/>
    <s v="  Benjamin"/>
    <n v="45.34"/>
    <n v="5.69"/>
    <s v="Yes"/>
    <s v="No"/>
    <x v="0"/>
    <n v="2"/>
    <x v="0"/>
    <s v="Obesity"/>
    <s v="Normal"/>
    <n v="3"/>
    <n v="13886.4"/>
    <s v="tier - 2"/>
    <s v="tier - 2"/>
    <s v="R1012"/>
    <s v="25Sep1985"/>
    <n v="37"/>
  </r>
  <r>
    <s v="Id733"/>
    <s v="Holte"/>
    <s v=" Ms"/>
    <s v="  Tanya"/>
    <n v="31.8"/>
    <n v="5.36"/>
    <s v="No"/>
    <s v="No"/>
    <x v="0"/>
    <n v="1"/>
    <x v="1"/>
    <s v="Obesity"/>
    <s v="Normal"/>
    <n v="0"/>
    <n v="13880.95"/>
    <s v="tier - 2"/>
    <s v="tier - 2"/>
    <s v="R1011"/>
    <s v="5Oct1959"/>
    <n v="63"/>
  </r>
  <r>
    <s v="Id734"/>
    <s v="Johnson"/>
    <s v=" Ms"/>
    <s v="  Tracy"/>
    <n v="41.02"/>
    <n v="11.37"/>
    <s v="Yes"/>
    <s v="No"/>
    <x v="0"/>
    <n v="1"/>
    <x v="0"/>
    <s v="Obesity"/>
    <s v="Diabetes"/>
    <n v="2"/>
    <n v="13874.89"/>
    <s v="tier - 2"/>
    <s v="tier - 1"/>
    <s v="R1012"/>
    <s v="19Dec1978"/>
    <n v="44"/>
  </r>
  <r>
    <s v="Id735"/>
    <s v="Bartlett"/>
    <s v=" Ms"/>
    <s v="  Emily S"/>
    <n v="32.68"/>
    <n v="11.87"/>
    <s v="Yes"/>
    <s v="No"/>
    <x v="0"/>
    <n v="1"/>
    <x v="1"/>
    <s v="Obesity"/>
    <s v="Diabetes"/>
    <n v="0"/>
    <n v="13844.8"/>
    <s v="tier - 2"/>
    <s v="tier - 2"/>
    <s v="R1012"/>
    <s v="21Jul1960"/>
    <n v="62"/>
  </r>
  <r>
    <s v="Id736"/>
    <s v="Bergman"/>
    <s v=" Ms"/>
    <s v="  Kelly R"/>
    <n v="21.7"/>
    <n v="4.9000000000000004"/>
    <s v="No"/>
    <s v="No"/>
    <x v="1"/>
    <n v="0"/>
    <x v="1"/>
    <s v="Obesity"/>
    <s v="Normal"/>
    <n v="0"/>
    <n v="13844.51"/>
    <s v="tier - 2"/>
    <s v="tier - 1"/>
    <s v="R1011"/>
    <s v="7Jun2003"/>
    <n v="20"/>
  </r>
  <r>
    <s v="Id737"/>
    <s v="Aitken"/>
    <s v=" Mr"/>
    <s v="  Kyle"/>
    <n v="40.479999999999997"/>
    <n v="6.7"/>
    <s v="Yes"/>
    <s v="No"/>
    <x v="0"/>
    <n v="1"/>
    <x v="0"/>
    <s v="Obesity"/>
    <s v="Diabetes"/>
    <n v="0"/>
    <n v="13831.12"/>
    <s v="tier - 3"/>
    <s v="tier - 1"/>
    <s v="R1013"/>
    <s v="10Dec1958"/>
    <n v="64"/>
  </r>
  <r>
    <s v="Id738"/>
    <s v="Berger"/>
    <s v=" Mr"/>
    <s v="  Bruce A Jr"/>
    <n v="34.5"/>
    <n v="10.3"/>
    <s v="Yes"/>
    <s v="No"/>
    <x v="0"/>
    <n v="1"/>
    <x v="1"/>
    <s v="Obesity"/>
    <s v="Diabetes"/>
    <n v="0"/>
    <n v="13822.8"/>
    <s v="tier - 3"/>
    <s v="tier - 3"/>
    <s v="R1011"/>
    <s v="25Nov1958"/>
    <n v="64"/>
  </r>
  <r>
    <s v="Id739"/>
    <s v="Richey"/>
    <s v=" Mr"/>
    <s v="  Cary J"/>
    <n v="45.9"/>
    <n v="11.14"/>
    <s v="Yes"/>
    <s v="No"/>
    <x v="0"/>
    <n v="2"/>
    <x v="0"/>
    <s v="Obesity"/>
    <s v="Diabetes"/>
    <n v="3"/>
    <n v="13819.49"/>
    <s v="tier - 3"/>
    <s v="tier - 2"/>
    <s v="R1012"/>
    <s v="8Dec1986"/>
    <n v="36"/>
  </r>
  <r>
    <s v="Id740"/>
    <s v="Trotter"/>
    <s v=" Mrs"/>
    <s v="  Jill M"/>
    <n v="33.479999999999997"/>
    <n v="4.74"/>
    <s v="Yes"/>
    <s v="No"/>
    <x v="0"/>
    <n v="1"/>
    <x v="1"/>
    <s v="Obesity"/>
    <s v="Normal"/>
    <n v="0"/>
    <n v="13801.61"/>
    <s v="tier - 3"/>
    <s v="tier - 3"/>
    <s v="R1026"/>
    <s v="10Nov1966"/>
    <n v="56"/>
  </r>
  <r>
    <s v="Id741"/>
    <s v="Chavez"/>
    <s v=" Mr"/>
    <s v="  Chris"/>
    <n v="28.31"/>
    <n v="5.96"/>
    <s v="No"/>
    <s v="No"/>
    <x v="0"/>
    <n v="0"/>
    <x v="1"/>
    <s v="Obesity"/>
    <s v="Diabetes"/>
    <n v="0"/>
    <n v="13770.1"/>
    <s v="tier - 3"/>
    <s v="tier - 1"/>
    <s v="R1012"/>
    <s v="6Aug1959"/>
    <n v="63"/>
  </r>
  <r>
    <s v="Id742"/>
    <s v="Orifice"/>
    <s v=" Mr"/>
    <s v="  Michael E"/>
    <n v="21.565000000000001"/>
    <n v="4.95"/>
    <s v="No"/>
    <s v="No"/>
    <x v="0"/>
    <n v="0"/>
    <x v="1"/>
    <s v="Obesity"/>
    <s v="Normal"/>
    <n v="0"/>
    <n v="13747.87"/>
    <s v="tier - 3"/>
    <s v="tier - 2"/>
    <s v="R1018"/>
    <s v="16Jul2004"/>
    <n v="18"/>
  </r>
  <r>
    <s v="Id743"/>
    <s v="Farkash"/>
    <s v=" Mrs"/>
    <s v="  Lauren"/>
    <n v="35.590000000000003"/>
    <n v="5.21"/>
    <s v="Yes"/>
    <s v="No"/>
    <x v="1"/>
    <n v="1"/>
    <x v="1"/>
    <s v="Obesity"/>
    <s v="Normal"/>
    <n v="0"/>
    <n v="13746.74"/>
    <s v="tier - 3"/>
    <s v="tier - 2"/>
    <s v="R1026"/>
    <s v="23Oct1969"/>
    <n v="53"/>
  </r>
  <r>
    <s v="Id744"/>
    <s v="Hribar"/>
    <s v=" Mrs"/>
    <s v="  Kathryn E"/>
    <n v="43.44"/>
    <n v="4.8600000000000003"/>
    <s v="Yes"/>
    <s v="No"/>
    <x v="0"/>
    <n v="2"/>
    <x v="0"/>
    <s v="Obesity"/>
    <s v="Normal"/>
    <n v="3"/>
    <n v="13726.21"/>
    <s v="tier - 3"/>
    <s v="tier - 3"/>
    <s v="R1026"/>
    <s v="29Aug1985"/>
    <n v="37"/>
  </r>
  <r>
    <s v="Id745"/>
    <s v="Crawford"/>
    <s v=" Ms"/>
    <s v="  Polly"/>
    <n v="21.754999999999999"/>
    <n v="7.79"/>
    <s v="No"/>
    <s v="No"/>
    <x v="0"/>
    <n v="0"/>
    <x v="1"/>
    <s v="Obesity"/>
    <s v="Diabetes"/>
    <n v="1"/>
    <n v="13725.47"/>
    <s v="tier - 3"/>
    <s v="tier - 2"/>
    <s v="R1024"/>
    <s v="2Aug1981"/>
    <n v="41"/>
  </r>
  <r>
    <s v="Id746"/>
    <s v="Sittlington"/>
    <s v=" Mr"/>
    <s v="  Mark H"/>
    <n v="44.55"/>
    <n v="7.12"/>
    <s v="Yes"/>
    <s v="No"/>
    <x v="0"/>
    <n v="2"/>
    <x v="0"/>
    <s v="Obesity"/>
    <s v="Diabetes"/>
    <n v="3"/>
    <n v="13714.55"/>
    <s v="tier - 3"/>
    <s v="tier - 2"/>
    <s v="R1023"/>
    <s v="24Nov1986"/>
    <n v="36"/>
  </r>
  <r>
    <s v="Id747"/>
    <s v="Silbert"/>
    <s v=" Mrs"/>
    <s v="  Jessie M"/>
    <n v="43.32"/>
    <n v="4.67"/>
    <s v="Yes"/>
    <s v="No"/>
    <x v="0"/>
    <n v="2"/>
    <x v="0"/>
    <s v="Obesity"/>
    <s v="Normal"/>
    <n v="3"/>
    <n v="13685.51"/>
    <s v="tier - 3"/>
    <s v="tier - 1"/>
    <s v="R1026"/>
    <s v="14Sep1985"/>
    <n v="37"/>
  </r>
  <r>
    <s v="Id748"/>
    <s v="Carrique"/>
    <s v=" Mr"/>
    <s v="  Chris"/>
    <n v="31.23"/>
    <n v="9.1199999999999992"/>
    <s v="No"/>
    <s v="No"/>
    <x v="1"/>
    <n v="1"/>
    <x v="1"/>
    <s v="Obesity"/>
    <s v="Diabetes"/>
    <n v="0"/>
    <n v="13677.68"/>
    <s v="tier - 3"/>
    <s v="tier - 2"/>
    <s v="R1021"/>
    <s v="4Aug1963"/>
    <n v="59"/>
  </r>
  <r>
    <s v="Id749"/>
    <s v="Kosla"/>
    <s v=" Mr"/>
    <s v="  Daniel"/>
    <n v="42.81"/>
    <n v="4.1500000000000004"/>
    <s v="Yes"/>
    <s v="No"/>
    <x v="0"/>
    <n v="2"/>
    <x v="0"/>
    <s v="Obesity"/>
    <s v="Normal"/>
    <n v="3"/>
    <n v="13638.06"/>
    <s v="tier - 3"/>
    <s v="tier - 3"/>
    <s v="R1023"/>
    <s v="20Jul1984"/>
    <n v="38"/>
  </r>
  <r>
    <s v="Id750"/>
    <s v="Parker"/>
    <s v=" Ms"/>
    <s v="  Megan"/>
    <n v="35.909999999999997"/>
    <n v="6.72"/>
    <s v="Yes"/>
    <s v="No"/>
    <x v="0"/>
    <n v="1"/>
    <x v="1"/>
    <s v="Obesity"/>
    <s v="Diabetes"/>
    <n v="0"/>
    <n v="13635.64"/>
    <s v="tier - 3"/>
    <s v="tier - 3"/>
    <s v="R1024"/>
    <s v="24Dec1961"/>
    <n v="61"/>
  </r>
  <r>
    <s v="Id751"/>
    <s v="Horton"/>
    <s v=" Mr"/>
    <s v="  Kevin"/>
    <n v="36.65"/>
    <n v="5.01"/>
    <s v="Yes"/>
    <s v="No"/>
    <x v="1"/>
    <n v="1"/>
    <x v="1"/>
    <s v="Obesity"/>
    <s v="Normal"/>
    <n v="0"/>
    <n v="13622.01"/>
    <s v="tier - 3"/>
    <s v="tier - 3"/>
    <s v="R1012"/>
    <s v="26Jul1969"/>
    <n v="53"/>
  </r>
  <r>
    <s v="Id752"/>
    <s v="Boller"/>
    <s v=" Ms"/>
    <s v="  Caroline S"/>
    <n v="22.04"/>
    <n v="10.9"/>
    <s v="No"/>
    <s v="No"/>
    <x v="0"/>
    <n v="0"/>
    <x v="1"/>
    <s v="Obesity"/>
    <s v="Diabetes"/>
    <n v="0"/>
    <n v="13616.36"/>
    <s v="tier - 3"/>
    <s v="tier - 3"/>
    <s v="R1024"/>
    <s v="18Nov1961"/>
    <n v="61"/>
  </r>
  <r>
    <s v="Id753"/>
    <s v="Olaru"/>
    <s v=" Ms"/>
    <s v="  Nuta"/>
    <n v="31.824999999999999"/>
    <n v="5.52"/>
    <s v="No"/>
    <s v="No"/>
    <x v="0"/>
    <n v="1"/>
    <x v="1"/>
    <s v="Obesity"/>
    <s v="Normal"/>
    <n v="2"/>
    <n v="13607.37"/>
    <s v="tier - 3"/>
    <s v="tier - 1"/>
    <s v="R1024"/>
    <s v="10Sep1964"/>
    <n v="58"/>
  </r>
  <r>
    <s v="Id754"/>
    <s v="Prescott"/>
    <s v=" Ms"/>
    <s v="  Margie"/>
    <n v="53.58"/>
    <n v="4.55"/>
    <s v="Yes"/>
    <s v="Yes"/>
    <x v="0"/>
    <n v="2"/>
    <x v="0"/>
    <s v="Obesity"/>
    <s v="Normal"/>
    <n v="0"/>
    <n v="13588.17"/>
    <s v="tier - 3"/>
    <s v="tier - 1"/>
    <s v="R1012"/>
    <s v="14Aug1992"/>
    <n v="30"/>
  </r>
  <r>
    <s v="Id755"/>
    <s v="Hines"/>
    <s v=" Mrs"/>
    <s v="  Heidi"/>
    <n v="34.299999999999997"/>
    <n v="11.76"/>
    <s v="Yes"/>
    <s v="No"/>
    <x v="0"/>
    <n v="1"/>
    <x v="1"/>
    <s v="Obesity"/>
    <s v="Diabetes"/>
    <n v="0"/>
    <n v="13566.04"/>
    <s v="tier - 3"/>
    <s v="tier - 3"/>
    <s v="R1026"/>
    <s v="15Jul1968"/>
    <n v="54"/>
  </r>
  <r>
    <s v="Id756"/>
    <s v="Blanton"/>
    <s v=" Mr"/>
    <s v="  Diego J"/>
    <n v="32.11"/>
    <n v="7.06"/>
    <s v="No"/>
    <s v="No"/>
    <x v="0"/>
    <n v="1"/>
    <x v="1"/>
    <s v="Obesity"/>
    <s v="Diabetes"/>
    <n v="0"/>
    <n v="13555"/>
    <s v="tier - 3"/>
    <s v="tier - 3"/>
    <s v="R1017"/>
    <s v="11Jul1960"/>
    <n v="62"/>
  </r>
  <r>
    <s v="Id757"/>
    <s v="Bustamante"/>
    <s v=" Mr"/>
    <s v="  Enrique M Sr"/>
    <n v="31.78"/>
    <n v="11.35"/>
    <s v="No"/>
    <s v="No"/>
    <x v="1"/>
    <n v="1"/>
    <x v="1"/>
    <s v="Obesity"/>
    <s v="Diabetes"/>
    <n v="0"/>
    <n v="13511.28"/>
    <s v="tier - 3"/>
    <s v="tier - 1"/>
    <s v="R1012"/>
    <s v="14Oct1963"/>
    <n v="59"/>
  </r>
  <r>
    <s v="Id758"/>
    <s v="McCann"/>
    <s v=" Mr"/>
    <s v="  Greg"/>
    <n v="46.89"/>
    <n v="5.52"/>
    <s v="Yes"/>
    <s v="Yes"/>
    <x v="0"/>
    <n v="2"/>
    <x v="0"/>
    <s v="Obesity"/>
    <s v="Normal"/>
    <n v="3"/>
    <n v="13480.83"/>
    <s v="tier - 3"/>
    <s v="tier - 2"/>
    <s v="R1023"/>
    <s v="30Aug1990"/>
    <n v="32"/>
  </r>
  <r>
    <s v="Id759"/>
    <s v="Schmole"/>
    <s v=" Mr"/>
    <s v="  Filip"/>
    <n v="39.35"/>
    <n v="7.86"/>
    <s v="Yes"/>
    <s v="No"/>
    <x v="0"/>
    <n v="1"/>
    <x v="0"/>
    <s v="Obesity"/>
    <s v="Diabetes"/>
    <n v="1"/>
    <n v="13472.19"/>
    <s v="tier - 3"/>
    <s v="tier - 2"/>
    <s v="R1012"/>
    <s v="7Aug1975"/>
    <n v="47"/>
  </r>
  <r>
    <s v="Id760"/>
    <s v="Barber"/>
    <s v=" Ms"/>
    <s v="  Rosemary E"/>
    <n v="39.200000000000003"/>
    <n v="11.38"/>
    <s v="Yes"/>
    <s v="No"/>
    <x v="0"/>
    <n v="1"/>
    <x v="0"/>
    <s v="Obesity"/>
    <s v="Diabetes"/>
    <n v="0"/>
    <n v="13470.86"/>
    <s v="tier - 3"/>
    <s v="tier - 3"/>
    <s v="R1011"/>
    <s v="24Jul1960"/>
    <n v="62"/>
  </r>
  <r>
    <s v="Id761"/>
    <s v="Reichmann"/>
    <s v=" Ms"/>
    <s v="  Lisa"/>
    <n v="39.159999999999997"/>
    <n v="10.48"/>
    <s v="Yes"/>
    <s v="No"/>
    <x v="0"/>
    <n v="1"/>
    <x v="0"/>
    <s v="Obesity"/>
    <s v="Diabetes"/>
    <n v="0"/>
    <n v="13470.8"/>
    <s v="tier - 3"/>
    <s v="tier - 2"/>
    <s v="R1013"/>
    <s v="28Jul1960"/>
    <n v="62"/>
  </r>
  <r>
    <s v="Id762"/>
    <s v="Cavatorta"/>
    <s v=" Mr"/>
    <s v="  Jason"/>
    <n v="44.1"/>
    <n v="5.04"/>
    <s v="Yes"/>
    <s v="No"/>
    <x v="0"/>
    <n v="2"/>
    <x v="0"/>
    <s v="Obesity"/>
    <s v="Normal"/>
    <n v="3"/>
    <n v="13465.8"/>
    <s v="tier - 3"/>
    <s v="tier - 1"/>
    <s v="R1012"/>
    <s v="19Aug1985"/>
    <n v="37"/>
  </r>
  <r>
    <s v="Id763"/>
    <s v="Yaeger"/>
    <s v=" Ms"/>
    <s v="  Courtney"/>
    <n v="33.200000000000003"/>
    <n v="9.06"/>
    <s v="Yes"/>
    <s v="No"/>
    <x v="0"/>
    <n v="1"/>
    <x v="1"/>
    <s v="Obesity"/>
    <s v="Diabetes"/>
    <n v="0"/>
    <n v="13462.52"/>
    <s v="tier - 3"/>
    <s v="tier - 2"/>
    <s v="R1011"/>
    <s v="16Dec1960"/>
    <n v="62"/>
  </r>
  <r>
    <s v="Id764"/>
    <s v="Hughes"/>
    <s v=" Ms"/>
    <s v="  Jennifer R"/>
    <n v="29.92"/>
    <n v="11.07"/>
    <s v="No"/>
    <s v="No"/>
    <x v="0"/>
    <n v="1"/>
    <x v="1"/>
    <s v="Obesity"/>
    <s v="Diabetes"/>
    <n v="0"/>
    <n v="13457.96"/>
    <s v="tier - 3"/>
    <s v="tier - 1"/>
    <s v="R1013"/>
    <s v="11Jul1960"/>
    <n v="62"/>
  </r>
  <r>
    <s v="Id765"/>
    <s v="Donahue"/>
    <s v=" Ms"/>
    <s v="  Lauren E"/>
    <n v="25"/>
    <n v="10.45"/>
    <s v="No"/>
    <s v="No"/>
    <x v="0"/>
    <n v="0"/>
    <x v="1"/>
    <s v="Obesity"/>
    <s v="Diabetes"/>
    <n v="0"/>
    <n v="13451.12"/>
    <s v="tier - 3"/>
    <s v="tier - 1"/>
    <s v="R1011"/>
    <s v="13Aug1960"/>
    <n v="62"/>
  </r>
  <r>
    <s v="Id766"/>
    <s v="Greenwell"/>
    <s v=" Ms"/>
    <s v="  Ashley M"/>
    <n v="38.869999999999997"/>
    <n v="8.6300000000000008"/>
    <s v="Yes"/>
    <s v="No"/>
    <x v="0"/>
    <n v="1"/>
    <x v="0"/>
    <s v="Obesity"/>
    <s v="Diabetes"/>
    <n v="1"/>
    <n v="13440.7"/>
    <s v="tier - 3"/>
    <s v="tier - 2"/>
    <s v="R1012"/>
    <s v="29Jun1975"/>
    <n v="47"/>
  </r>
  <r>
    <s v="Id767"/>
    <s v="Steele"/>
    <s v=" Ms"/>
    <s v="  Alison R"/>
    <n v="32.299999999999997"/>
    <n v="5.28"/>
    <s v="No"/>
    <s v="No"/>
    <x v="0"/>
    <n v="1"/>
    <x v="1"/>
    <s v="Obesity"/>
    <s v="Normal"/>
    <n v="3"/>
    <n v="13430.27"/>
    <s v="tier - 3"/>
    <s v="tier - 3"/>
    <s v="R1024"/>
    <s v="14Nov1966"/>
    <n v="56"/>
  </r>
  <r>
    <s v="Id768"/>
    <s v="Gunter"/>
    <s v=" Ms"/>
    <s v="  Madeleine"/>
    <n v="31.16"/>
    <n v="7.49"/>
    <s v="No"/>
    <s v="No"/>
    <x v="0"/>
    <n v="1"/>
    <x v="1"/>
    <s v="Obesity"/>
    <s v="Diabetes"/>
    <n v="0"/>
    <n v="13429.04"/>
    <s v="tier - 3"/>
    <s v="tier - 3"/>
    <s v="R1012"/>
    <s v="3Nov1961"/>
    <n v="61"/>
  </r>
  <r>
    <s v="Id769"/>
    <s v="McDonough"/>
    <s v=" Ms"/>
    <s v="  Stacey"/>
    <n v="54.59"/>
    <n v="4.2699999999999996"/>
    <s v="Yes"/>
    <s v="Yes"/>
    <x v="0"/>
    <n v="3"/>
    <x v="0"/>
    <s v="Obesity"/>
    <s v="Normal"/>
    <n v="0"/>
    <n v="13417.05"/>
    <s v="tier - 3"/>
    <s v="tier - 3"/>
    <s v="R1012"/>
    <s v="17Jun1994"/>
    <n v="28"/>
  </r>
  <r>
    <s v="Id770"/>
    <s v="Sweetland"/>
    <s v=" Ms"/>
    <s v="  Kimberly"/>
    <n v="21.09"/>
    <n v="9.2200000000000006"/>
    <s v="No"/>
    <s v="No"/>
    <x v="0"/>
    <n v="0"/>
    <x v="1"/>
    <s v="Obesity"/>
    <s v="Diabetes"/>
    <n v="0"/>
    <n v="13415.04"/>
    <s v="tier - 3"/>
    <s v="tier - 2"/>
    <s v="R1012"/>
    <s v="22Jul1961"/>
    <n v="61"/>
  </r>
  <r>
    <s v="Id771"/>
    <s v="Hammersmith"/>
    <s v=" Mr"/>
    <s v="  Matthew D"/>
    <n v="52.41"/>
    <n v="5.99"/>
    <s v="Yes"/>
    <s v="Yes"/>
    <x v="0"/>
    <n v="2"/>
    <x v="0"/>
    <s v="Obesity"/>
    <s v="Diabetes"/>
    <n v="0"/>
    <n v="13412.97"/>
    <s v="tier - 3"/>
    <s v="tier - 3"/>
    <s v="R1023"/>
    <s v="19Dec1992"/>
    <n v="30"/>
  </r>
  <r>
    <s v="Id772"/>
    <s v="French"/>
    <s v=" Mr"/>
    <s v="  Michael"/>
    <n v="41.47"/>
    <n v="5.86"/>
    <s v="Yes"/>
    <s v="No"/>
    <x v="0"/>
    <n v="2"/>
    <x v="0"/>
    <s v="Obesity"/>
    <s v="Diabetes"/>
    <n v="0"/>
    <n v="13405.39"/>
    <s v="tier - 3"/>
    <s v="tier - 3"/>
    <s v="R1013"/>
    <s v="20Dec1959"/>
    <n v="63"/>
  </r>
  <r>
    <s v="Id773"/>
    <s v="Garbe"/>
    <s v=" Mr"/>
    <s v="  Ben"/>
    <n v="33.1"/>
    <n v="5.19"/>
    <s v="Yes"/>
    <s v="No"/>
    <x v="0"/>
    <n v="1"/>
    <x v="1"/>
    <s v="Obesity"/>
    <s v="Normal"/>
    <n v="0"/>
    <n v="13393.76"/>
    <s v="tier - 3"/>
    <s v="tier - 1"/>
    <s v="R1011"/>
    <s v="25Nov1959"/>
    <n v="63"/>
  </r>
  <r>
    <s v="Id774"/>
    <s v="Duncan"/>
    <s v=" Mr"/>
    <s v="  Chris"/>
    <n v="30.8"/>
    <n v="4.37"/>
    <s v="No"/>
    <s v="No"/>
    <x v="0"/>
    <n v="1"/>
    <x v="1"/>
    <s v="Obesity"/>
    <s v="Normal"/>
    <n v="0"/>
    <n v="13390.56"/>
    <s v="tier - 3"/>
    <s v="tier - 3"/>
    <s v="R1011"/>
    <s v="9Dec1959"/>
    <n v="63"/>
  </r>
  <r>
    <s v="Id775"/>
    <s v="Wallace"/>
    <s v=" Mr"/>
    <s v="  Jeremy J"/>
    <n v="42.06"/>
    <n v="5.32"/>
    <s v="Yes"/>
    <s v="No"/>
    <x v="0"/>
    <n v="2"/>
    <x v="0"/>
    <s v="Obesity"/>
    <s v="Normal"/>
    <n v="3"/>
    <n v="13383.67"/>
    <s v="tier - 3"/>
    <s v="tier - 2"/>
    <s v="R1023"/>
    <s v="6Jun1984"/>
    <n v="39"/>
  </r>
  <r>
    <s v="Id776"/>
    <s v="Tillman"/>
    <s v=" Mrs"/>
    <s v="  Amy L"/>
    <n v="39.270000000000003"/>
    <n v="5.64"/>
    <s v="Yes"/>
    <s v="No"/>
    <x v="1"/>
    <n v="1"/>
    <x v="0"/>
    <s v="Obesity"/>
    <s v="Normal"/>
    <n v="2"/>
    <n v="13377.41"/>
    <s v="tier - 3"/>
    <s v="tier - 3"/>
    <s v="R1026"/>
    <s v="30Sep1979"/>
    <n v="43"/>
  </r>
  <r>
    <s v="Id777"/>
    <s v="Lee"/>
    <s v=" Mrs"/>
    <s v="  Karen L"/>
    <n v="30.71"/>
    <n v="5.59"/>
    <s v="No"/>
    <s v="No"/>
    <x v="0"/>
    <n v="1"/>
    <x v="1"/>
    <s v="Obesity"/>
    <s v="Normal"/>
    <n v="0"/>
    <n v="13375.76"/>
    <s v="tier - 3"/>
    <s v="tier - 2"/>
    <s v="R1025"/>
    <s v="24Sep1964"/>
    <n v="58"/>
  </r>
  <r>
    <s v="Id778"/>
    <s v="Taylor"/>
    <s v=" Ms"/>
    <s v="  Tennille"/>
    <n v="47.19"/>
    <n v="5.29"/>
    <s v="Yes"/>
    <s v="Yes"/>
    <x v="0"/>
    <n v="2"/>
    <x v="0"/>
    <s v="Obesity"/>
    <s v="Normal"/>
    <n v="3"/>
    <n v="13360.94"/>
    <s v="tier - 3"/>
    <s v="tier - 1"/>
    <s v="R1012"/>
    <s v="2Oct1990"/>
    <n v="32"/>
  </r>
  <r>
    <s v="Id779"/>
    <s v="McSween"/>
    <s v=" Mr"/>
    <s v="  Matt"/>
    <n v="30.02"/>
    <n v="6.65"/>
    <s v="No"/>
    <s v="No"/>
    <x v="0"/>
    <n v="1"/>
    <x v="1"/>
    <s v="Obesity"/>
    <s v="Diabetes"/>
    <n v="0"/>
    <n v="13352.1"/>
    <s v="tier - 3"/>
    <s v="tier - 1"/>
    <s v="R1012"/>
    <s v="11Nov1960"/>
    <n v="62"/>
  </r>
  <r>
    <s v="Id780"/>
    <s v="Schubert"/>
    <s v=" Ms"/>
    <s v="  Emily"/>
    <n v="37.909999999999997"/>
    <n v="5.68"/>
    <s v="Yes"/>
    <s v="No"/>
    <x v="0"/>
    <n v="1"/>
    <x v="0"/>
    <s v="Obesity"/>
    <s v="Normal"/>
    <n v="2"/>
    <n v="13333.71"/>
    <s v="tier - 3"/>
    <s v="tier - 2"/>
    <s v="R1012"/>
    <s v="23Aug1976"/>
    <n v="46"/>
  </r>
  <r>
    <s v="Id781"/>
    <s v="Lalanne"/>
    <s v=" Mr"/>
    <s v="  Justin E"/>
    <n v="54.61"/>
    <n v="4.49"/>
    <s v="Yes"/>
    <s v="Yes"/>
    <x v="0"/>
    <n v="3"/>
    <x v="0"/>
    <s v="Obesity"/>
    <s v="Normal"/>
    <n v="0"/>
    <n v="13292.52"/>
    <s v="tier - 3"/>
    <s v="tier - 3"/>
    <s v="R1012"/>
    <s v="1Jul1994"/>
    <n v="28"/>
  </r>
  <r>
    <s v="Id782"/>
    <s v="Flanagan"/>
    <s v=" Ms"/>
    <s v="  Shalane"/>
    <n v="36.005000000000003"/>
    <n v="6.9"/>
    <s v="Yes"/>
    <s v="No"/>
    <x v="0"/>
    <n v="1"/>
    <x v="1"/>
    <s v="Obesity"/>
    <s v="Diabetes"/>
    <n v="0"/>
    <n v="13228.85"/>
    <s v="tier - 3"/>
    <s v="tier - 3"/>
    <s v="R1023"/>
    <s v="11Oct1962"/>
    <n v="60"/>
  </r>
  <r>
    <s v="Id783"/>
    <s v="Arellano"/>
    <s v=" Ms"/>
    <s v="  Jessica N"/>
    <n v="28.7"/>
    <n v="11.52"/>
    <s v="No"/>
    <s v="No"/>
    <x v="0"/>
    <n v="0"/>
    <x v="1"/>
    <s v="Obesity"/>
    <s v="Diabetes"/>
    <n v="1"/>
    <n v="13224.69"/>
    <s v="tier - 3"/>
    <s v="tier - 2"/>
    <s v="R1011"/>
    <s v="24Nov1962"/>
    <n v="60"/>
  </r>
  <r>
    <s v="Id784"/>
    <s v="Charette"/>
    <s v=" Ms"/>
    <s v="  Melanie"/>
    <n v="34.295000000000002"/>
    <n v="11.24"/>
    <s v="Yes"/>
    <s v="No"/>
    <x v="0"/>
    <n v="1"/>
    <x v="1"/>
    <s v="Obesity"/>
    <s v="Diabetes"/>
    <n v="2"/>
    <n v="13224.06"/>
    <s v="tier - 3"/>
    <s v="tier - 3"/>
    <s v="R1024"/>
    <s v="13Nov1965"/>
    <n v="57"/>
  </r>
  <r>
    <s v="Id785"/>
    <s v="Pena Reyes"/>
    <s v=" Ms"/>
    <s v="  Ruth Angelica"/>
    <n v="27.55"/>
    <n v="10.98"/>
    <s v="No"/>
    <s v="No"/>
    <x v="0"/>
    <n v="0"/>
    <x v="1"/>
    <s v="Obesity"/>
    <s v="Diabetes"/>
    <n v="0"/>
    <n v="13217.09"/>
    <s v="tier - 3"/>
    <s v="tier - 1"/>
    <s v="R1024"/>
    <s v="7Dec1962"/>
    <n v="60"/>
  </r>
  <r>
    <s v="Id786"/>
    <s v="Broderick"/>
    <s v=" Ms"/>
    <s v="  Una M"/>
    <n v="40.700000000000003"/>
    <n v="5.42"/>
    <s v="Yes"/>
    <s v="No"/>
    <x v="0"/>
    <n v="1"/>
    <x v="0"/>
    <s v="Obesity"/>
    <s v="Normal"/>
    <n v="3"/>
    <n v="13214.43"/>
    <s v="tier - 3"/>
    <s v="tier - 2"/>
    <s v="R1012"/>
    <s v="15Oct1982"/>
    <n v="40"/>
  </r>
  <r>
    <s v="Id787"/>
    <s v="Summers"/>
    <s v=" Ms"/>
    <s v="  Taralyn"/>
    <n v="18.335000000000001"/>
    <n v="10.97"/>
    <s v="No"/>
    <s v="No"/>
    <x v="0"/>
    <n v="0"/>
    <x v="1"/>
    <s v="Underweight"/>
    <s v="Diabetes"/>
    <n v="0"/>
    <n v="13204.29"/>
    <s v="tier - 3"/>
    <s v="tier - 1"/>
    <s v="R1024"/>
    <s v="5Aug1962"/>
    <n v="60"/>
  </r>
  <r>
    <s v="Id788"/>
    <s v="Fisher"/>
    <s v=" Mr"/>
    <s v="  James A"/>
    <n v="33.914999999999999"/>
    <n v="9.56"/>
    <s v="Yes"/>
    <s v="No"/>
    <x v="0"/>
    <n v="1"/>
    <x v="1"/>
    <s v="Obesity"/>
    <s v="Diabetes"/>
    <n v="0"/>
    <n v="13143.86"/>
    <s v="tier - 3"/>
    <s v="tier - 2"/>
    <s v="R1016"/>
    <s v="6Dec1961"/>
    <n v="61"/>
  </r>
  <r>
    <s v="Id789"/>
    <s v="Zhou"/>
    <s v=" Mr"/>
    <s v="  Ning"/>
    <n v="33.534999999999997"/>
    <n v="9.4"/>
    <s v="Yes"/>
    <s v="No"/>
    <x v="0"/>
    <n v="1"/>
    <x v="1"/>
    <s v="Obesity"/>
    <s v="Diabetes"/>
    <n v="0"/>
    <n v="13143.34"/>
    <s v="tier - 3"/>
    <s v="tier - 2"/>
    <s v="R1020"/>
    <s v="6Dec1961"/>
    <n v="61"/>
  </r>
  <r>
    <s v="Id790"/>
    <s v="Clarke-Ames"/>
    <s v=" Mr"/>
    <s v="  Joel"/>
    <n v="23.655000000000001"/>
    <n v="8.48"/>
    <s v="No"/>
    <s v="No"/>
    <x v="0"/>
    <n v="0"/>
    <x v="1"/>
    <s v="Obesity"/>
    <s v="Diabetes"/>
    <n v="0"/>
    <n v="13129.6"/>
    <s v="tier - 3"/>
    <s v="tier - 2"/>
    <s v="R1017"/>
    <s v="7Sep1961"/>
    <n v="61"/>
  </r>
  <r>
    <s v="Id791"/>
    <s v="Staton"/>
    <s v=" Ms"/>
    <s v="  Pamela J"/>
    <n v="28"/>
    <n v="5.57"/>
    <s v="No"/>
    <s v="No"/>
    <x v="0"/>
    <n v="0"/>
    <x v="1"/>
    <s v="Obesity"/>
    <s v="Normal"/>
    <n v="0"/>
    <n v="13126.68"/>
    <s v="tier - 3"/>
    <s v="tier - 3"/>
    <s v="R1011"/>
    <s v="16Aug1999"/>
    <n v="23"/>
  </r>
  <r>
    <s v="Id792"/>
    <s v="Forster"/>
    <s v=" Ms"/>
    <s v="  Brittney"/>
    <n v="30.23"/>
    <n v="6.94"/>
    <s v="No"/>
    <s v="No"/>
    <x v="1"/>
    <n v="1"/>
    <x v="1"/>
    <s v="Obesity"/>
    <s v="Diabetes"/>
    <n v="0"/>
    <n v="13116.84"/>
    <s v="tier - 3"/>
    <s v="tier - 1"/>
    <s v="R1012"/>
    <s v="14Sep1963"/>
    <n v="59"/>
  </r>
  <r>
    <s v="Id793"/>
    <s v="Monaghan"/>
    <s v=" Mrs"/>
    <s v="  Sheila"/>
    <n v="51.14"/>
    <n v="4.05"/>
    <s v="Yes"/>
    <s v="Yes"/>
    <x v="0"/>
    <n v="2"/>
    <x v="0"/>
    <s v="Obesity"/>
    <s v="Normal"/>
    <n v="0"/>
    <n v="13113.51"/>
    <s v="tier - 3"/>
    <s v="tier - 2"/>
    <s v="R1026"/>
    <s v="12Aug1992"/>
    <n v="30"/>
  </r>
  <r>
    <s v="Id794"/>
    <s v="Kawamoto"/>
    <s v=" Mr"/>
    <s v="  Koji"/>
    <n v="24.32"/>
    <n v="10.220000000000001"/>
    <s v="No"/>
    <s v="No"/>
    <x v="0"/>
    <n v="0"/>
    <x v="1"/>
    <s v="Obesity"/>
    <s v="Diabetes"/>
    <n v="1"/>
    <n v="13112.6"/>
    <s v="tier - 3"/>
    <s v="tier - 3"/>
    <s v="R1012"/>
    <s v="2Aug1962"/>
    <n v="60"/>
  </r>
  <r>
    <s v="Id795"/>
    <s v="Dicharry"/>
    <s v=" Ms"/>
    <s v="  Sarah"/>
    <n v="38.06"/>
    <n v="9.24"/>
    <s v="Yes"/>
    <s v="No"/>
    <x v="0"/>
    <n v="1"/>
    <x v="0"/>
    <s v="Obesity"/>
    <s v="Diabetes"/>
    <n v="0"/>
    <n v="13110.79"/>
    <s v="tier - 3"/>
    <s v="tier - 2"/>
    <s v="R1011"/>
    <s v="30Oct1971"/>
    <n v="51"/>
  </r>
  <r>
    <s v="Id796"/>
    <s v="Berry"/>
    <s v=" Mrs"/>
    <s v="  Colleen M"/>
    <n v="37.700000000000003"/>
    <n v="8.6"/>
    <s v="Yes"/>
    <s v="No"/>
    <x v="0"/>
    <n v="1"/>
    <x v="0"/>
    <s v="Obesity"/>
    <s v="Diabetes"/>
    <n v="2"/>
    <n v="13101.74"/>
    <s v="tier - 3"/>
    <s v="tier - 2"/>
    <s v="R1026"/>
    <s v="17Jul1978"/>
    <n v="44"/>
  </r>
  <r>
    <s v="Id797"/>
    <s v="Porfirio"/>
    <s v=" Ms"/>
    <s v="  Deedra G"/>
    <n v="44"/>
    <n v="9.32"/>
    <s v="Yes"/>
    <s v="No"/>
    <x v="0"/>
    <n v="2"/>
    <x v="0"/>
    <s v="Obesity"/>
    <s v="Diabetes"/>
    <n v="0"/>
    <n v="13063.88"/>
    <s v="tier - 3"/>
    <s v="tier - 2"/>
    <s v="R1011"/>
    <s v="6Nov1961"/>
    <n v="61"/>
  </r>
  <r>
    <s v="Id798"/>
    <s v="Thind"/>
    <s v=" Mrs"/>
    <s v="  Kulwinder"/>
    <n v="41.45"/>
    <n v="6.12"/>
    <s v="Yes"/>
    <s v="No"/>
    <x v="0"/>
    <n v="2"/>
    <x v="0"/>
    <s v="Obesity"/>
    <s v="Diabetes"/>
    <n v="3"/>
    <n v="13051.22"/>
    <s v="tier - 3"/>
    <s v="tier - 1"/>
    <s v="R1026"/>
    <s v="26Oct1985"/>
    <n v="37"/>
  </r>
  <r>
    <s v="Id799"/>
    <s v="Ryan"/>
    <s v=" Ms"/>
    <s v="  Ann M"/>
    <n v="25.364999999999998"/>
    <n v="9.19"/>
    <s v="No"/>
    <s v="No"/>
    <x v="0"/>
    <n v="0"/>
    <x v="1"/>
    <s v="Obesity"/>
    <s v="Diabetes"/>
    <n v="3"/>
    <n v="13047.33"/>
    <s v="tier - 3"/>
    <s v="tier - 3"/>
    <s v="R1024"/>
    <s v="6Aug1967"/>
    <n v="55"/>
  </r>
  <r>
    <s v="Id800"/>
    <s v="Horn"/>
    <s v=" Ms"/>
    <s v="  Sarah E"/>
    <n v="34.56"/>
    <n v="5.84"/>
    <s v="Yes"/>
    <s v="No"/>
    <x v="1"/>
    <n v="1"/>
    <x v="1"/>
    <s v="Obesity"/>
    <s v="Diabetes"/>
    <n v="0"/>
    <n v="13044.41"/>
    <s v="tier - 3"/>
    <s v="tier - 1"/>
    <s v="R1012"/>
    <s v="23Sep1969"/>
    <n v="53"/>
  </r>
  <r>
    <s v="Id801"/>
    <s v="Sabadosa"/>
    <s v=" Ms"/>
    <s v="  Apryl J"/>
    <n v="28.2"/>
    <n v="7.19"/>
    <s v="No"/>
    <s v="No"/>
    <x v="0"/>
    <n v="0"/>
    <x v="1"/>
    <s v="Obesity"/>
    <s v="Diabetes"/>
    <n v="0"/>
    <n v="13041.92"/>
    <s v="tier - 3"/>
    <s v="tier - 1"/>
    <s v="R1011"/>
    <s v="9Nov1961"/>
    <n v="61"/>
  </r>
  <r>
    <s v="Id802"/>
    <s v="Casady"/>
    <s v=" Mrs"/>
    <s v="  Ilana"/>
    <n v="30.43"/>
    <n v="9.39"/>
    <s v="No"/>
    <s v="No"/>
    <x v="0"/>
    <n v="1"/>
    <x v="1"/>
    <s v="Obesity"/>
    <s v="Diabetes"/>
    <n v="0"/>
    <n v="13023.93"/>
    <s v="tier - 3"/>
    <s v="tier - 2"/>
    <s v="R1025"/>
    <s v="4Nov1965"/>
    <n v="57"/>
  </r>
  <r>
    <s v="Id803"/>
    <s v="Phillips"/>
    <s v=" Ms"/>
    <s v="  Katherine"/>
    <n v="32.395000000000003"/>
    <n v="4.2699999999999996"/>
    <s v="No"/>
    <s v="No"/>
    <x v="0"/>
    <n v="1"/>
    <x v="1"/>
    <s v="Obesity"/>
    <s v="Normal"/>
    <n v="1"/>
    <n v="13019.16"/>
    <s v="tier - 3"/>
    <s v="tier - 1"/>
    <s v="R1024"/>
    <s v="23Sep1964"/>
    <n v="58"/>
  </r>
  <r>
    <s v="Id804"/>
    <s v="Ahokas"/>
    <s v=" Ms"/>
    <s v="  Katherine"/>
    <n v="24.035"/>
    <n v="11.71"/>
    <s v="No"/>
    <s v="No"/>
    <x v="0"/>
    <n v="0"/>
    <x v="1"/>
    <s v="Obesity"/>
    <s v="Diabetes"/>
    <n v="0"/>
    <n v="13012.21"/>
    <s v="tier - 3"/>
    <s v="tier - 1"/>
    <s v="R1012"/>
    <s v="20Jul1962"/>
    <n v="60"/>
  </r>
  <r>
    <s v="Id805"/>
    <s v="Hebert"/>
    <s v=" Mr"/>
    <s v="  Karl"/>
    <n v="37.119999999999997"/>
    <n v="5.29"/>
    <s v="Yes"/>
    <s v="No"/>
    <x v="0"/>
    <n v="1"/>
    <x v="1"/>
    <s v="Obesity"/>
    <s v="Normal"/>
    <n v="0"/>
    <n v="13010.86"/>
    <s v="tier - 3"/>
    <s v="tier - 2"/>
    <s v="R1012"/>
    <s v="27Sep1972"/>
    <n v="50"/>
  </r>
  <r>
    <s v="Id806"/>
    <s v="Fair"/>
    <s v=" Mr"/>
    <s v="  Stephen"/>
    <n v="34.840000000000003"/>
    <n v="6"/>
    <s v="Yes"/>
    <s v="No"/>
    <x v="1"/>
    <n v="1"/>
    <x v="1"/>
    <s v="Obesity"/>
    <s v="Diabetes"/>
    <n v="0"/>
    <n v="13008.07"/>
    <s v="tier - 3"/>
    <s v="tier - 3"/>
    <s v="R1012"/>
    <s v="13Dec1969"/>
    <n v="53"/>
  </r>
  <r>
    <s v="Id807"/>
    <s v="Swenson"/>
    <s v=" Mr"/>
    <s v="  Will"/>
    <n v="29.53"/>
    <n v="10.64"/>
    <s v="No"/>
    <s v="No"/>
    <x v="0"/>
    <n v="0"/>
    <x v="1"/>
    <s v="Obesity"/>
    <s v="Diabetes"/>
    <n v="0"/>
    <n v="13004.95"/>
    <s v="tier - 3"/>
    <s v="tier - 1"/>
    <s v="R1012"/>
    <s v="24Jun1962"/>
    <n v="60"/>
  </r>
  <r>
    <s v="Id808"/>
    <s v="Revenis"/>
    <s v=" Mr"/>
    <s v="  Bradley D"/>
    <n v="42.51"/>
    <n v="8.2100000000000009"/>
    <s v="Yes"/>
    <s v="No"/>
    <x v="0"/>
    <n v="2"/>
    <x v="0"/>
    <s v="Obesity"/>
    <s v="Diabetes"/>
    <n v="1"/>
    <n v="13002.91"/>
    <s v="tier - 3"/>
    <s v="tier - 1"/>
    <s v="R1012"/>
    <s v="30Oct1981"/>
    <n v="41"/>
  </r>
  <r>
    <s v="Id809"/>
    <s v="Engnes"/>
    <s v=" Mrs"/>
    <s v="  Amy M"/>
    <n v="38.14"/>
    <n v="5.58"/>
    <s v="Yes"/>
    <s v="No"/>
    <x v="1"/>
    <n v="1"/>
    <x v="0"/>
    <s v="Obesity"/>
    <s v="Normal"/>
    <n v="2"/>
    <n v="12994.12"/>
    <s v="tier - 3"/>
    <s v="tier - 2"/>
    <s v="R1026"/>
    <s v="27Nov1979"/>
    <n v="43"/>
  </r>
  <r>
    <s v="Id810"/>
    <s v="Wiltse"/>
    <s v=" Mr"/>
    <s v="  Matthew W"/>
    <n v="39.93"/>
    <n v="8.75"/>
    <s v="Yes"/>
    <s v="No"/>
    <x v="0"/>
    <n v="1"/>
    <x v="0"/>
    <s v="Obesity"/>
    <s v="Diabetes"/>
    <n v="0"/>
    <n v="12982.87"/>
    <s v="tier - 3"/>
    <s v="tier - 1"/>
    <s v="R1013"/>
    <s v="28Nov1960"/>
    <n v="62"/>
  </r>
  <r>
    <s v="Id811"/>
    <s v="Fernandez"/>
    <s v=" Mr"/>
    <s v="  Doug"/>
    <n v="38.83"/>
    <n v="11.86"/>
    <s v="Yes"/>
    <s v="No"/>
    <x v="0"/>
    <n v="1"/>
    <x v="0"/>
    <s v="Obesity"/>
    <s v="Diabetes"/>
    <n v="0"/>
    <n v="12981.35"/>
    <s v="tier - 3"/>
    <s v="tier - 3"/>
    <s v="R1013"/>
    <s v="23Sep1960"/>
    <n v="62"/>
  </r>
  <r>
    <s v="Id812"/>
    <s v="Edwards"/>
    <s v=" Mr"/>
    <s v="  Tom"/>
    <n v="37.4"/>
    <n v="11.46"/>
    <s v="Yes"/>
    <s v="No"/>
    <x v="0"/>
    <n v="1"/>
    <x v="1"/>
    <s v="Obesity"/>
    <s v="Diabetes"/>
    <n v="0"/>
    <n v="12979.36"/>
    <s v="tier - 3"/>
    <s v="tier - 1"/>
    <s v="R1011"/>
    <s v="22Jun1960"/>
    <n v="62"/>
  </r>
  <r>
    <s v="Id813"/>
    <s v="Pinney"/>
    <s v=" Mr"/>
    <s v="  Jonathan"/>
    <n v="21.4"/>
    <n v="9.0299999999999994"/>
    <s v="No"/>
    <s v="No"/>
    <x v="0"/>
    <n v="0"/>
    <x v="1"/>
    <s v="Obesity"/>
    <s v="Diabetes"/>
    <n v="0"/>
    <n v="12957.12"/>
    <s v="tier - 3"/>
    <s v="tier - 1"/>
    <s v="R1011"/>
    <s v="4Nov1960"/>
    <n v="62"/>
  </r>
  <r>
    <s v="Id814"/>
    <s v="Levy"/>
    <s v=" Mr"/>
    <s v="  Wayne A"/>
    <n v="38.380000000000003"/>
    <n v="8.26"/>
    <s v="Yes"/>
    <s v="No"/>
    <x v="0"/>
    <n v="1"/>
    <x v="0"/>
    <s v="Obesity"/>
    <s v="Diabetes"/>
    <n v="0"/>
    <n v="12950.07"/>
    <s v="tier - 3"/>
    <s v="tier - 1"/>
    <s v="R1012"/>
    <s v="20Aug1961"/>
    <n v="61"/>
  </r>
  <r>
    <s v="Id815"/>
    <s v="Takeda"/>
    <s v=" Mr"/>
    <s v="  Nobuyori"/>
    <n v="33.659999999999997"/>
    <n v="5.42"/>
    <s v="Yes"/>
    <s v="No"/>
    <x v="0"/>
    <n v="1"/>
    <x v="1"/>
    <s v="Obesity"/>
    <s v="Normal"/>
    <n v="4"/>
    <n v="12949.16"/>
    <s v="tier - 3"/>
    <s v="tier - 3"/>
    <s v="R1013"/>
    <s v="22Dec1966"/>
    <n v="56"/>
  </r>
  <r>
    <s v="Id816"/>
    <s v="Burke"/>
    <s v=" Mr"/>
    <s v="  Rich"/>
    <n v="31.79"/>
    <n v="11.33"/>
    <s v="No"/>
    <s v="No"/>
    <x v="1"/>
    <n v="1"/>
    <x v="1"/>
    <s v="Obesity"/>
    <s v="Diabetes"/>
    <n v="2"/>
    <n v="12928.79"/>
    <s v="tier - 3"/>
    <s v="tier - 2"/>
    <s v="R1013"/>
    <s v="14Aug1963"/>
    <n v="59"/>
  </r>
  <r>
    <s v="Id817"/>
    <s v="Duarte"/>
    <s v=" Mr"/>
    <s v="  Marcos S"/>
    <n v="29.7"/>
    <n v="7.69"/>
    <s v="No"/>
    <s v="No"/>
    <x v="1"/>
    <n v="0"/>
    <x v="1"/>
    <s v="Obesity"/>
    <s v="Diabetes"/>
    <n v="2"/>
    <n v="12925.89"/>
    <s v="tier - 3"/>
    <s v="tier - 2"/>
    <s v="R1013"/>
    <s v="1Sep1963"/>
    <n v="59"/>
  </r>
  <r>
    <s v="Id818"/>
    <s v="Clark"/>
    <s v=" Mr"/>
    <s v="  Dave"/>
    <n v="25.46"/>
    <n v="8.77"/>
    <s v="No"/>
    <s v="No"/>
    <x v="1"/>
    <n v="0"/>
    <x v="1"/>
    <s v="Obesity"/>
    <s v="Diabetes"/>
    <n v="1"/>
    <n v="12913.99"/>
    <s v="tier - 3"/>
    <s v="tier - 2"/>
    <s v="R1016"/>
    <s v="16Aug1963"/>
    <n v="59"/>
  </r>
  <r>
    <s v="Id819"/>
    <s v="Nice"/>
    <s v=" Mr"/>
    <s v="  Andy"/>
    <n v="39.14"/>
    <n v="4.91"/>
    <s v="Yes"/>
    <s v="No"/>
    <x v="0"/>
    <n v="1"/>
    <x v="0"/>
    <s v="Obesity"/>
    <s v="Normal"/>
    <n v="0"/>
    <n v="12890.06"/>
    <s v="tier - 3"/>
    <s v="tier - 1"/>
    <s v="R1019"/>
    <s v="9Jul2004"/>
    <n v="18"/>
  </r>
  <r>
    <s v="Id820"/>
    <s v="Windler"/>
    <s v=" Ms"/>
    <s v="  Mary"/>
    <n v="41.2"/>
    <n v="4.95"/>
    <s v="Yes"/>
    <s v="No"/>
    <x v="0"/>
    <n v="2"/>
    <x v="0"/>
    <s v="Obesity"/>
    <s v="Normal"/>
    <n v="3"/>
    <n v="12870.31"/>
    <s v="tier - 3"/>
    <s v="tier - 3"/>
    <s v="R1012"/>
    <s v="6Aug1984"/>
    <n v="38"/>
  </r>
  <r>
    <s v="Id821"/>
    <s v="Jones"/>
    <s v=" Mr"/>
    <s v="  Marcus B"/>
    <n v="28.81"/>
    <n v="10.8"/>
    <s v="No"/>
    <s v="No"/>
    <x v="1"/>
    <n v="0"/>
    <x v="1"/>
    <s v="Obesity"/>
    <s v="Diabetes"/>
    <n v="0"/>
    <n v="12856.84"/>
    <s v="tier - 3"/>
    <s v="tier - 3"/>
    <s v="R1021"/>
    <s v="27Sep1963"/>
    <n v="59"/>
  </r>
  <r>
    <s v="Id822"/>
    <s v="Stevenson"/>
    <s v=" Mr"/>
    <s v="  Thomas K"/>
    <n v="37.409999999999997"/>
    <n v="7.21"/>
    <s v="Yes"/>
    <s v="No"/>
    <x v="0"/>
    <n v="1"/>
    <x v="1"/>
    <s v="Obesity"/>
    <s v="Diabetes"/>
    <n v="0"/>
    <n v="12852.37"/>
    <s v="tier - 3"/>
    <s v="tier - 1"/>
    <s v="R1012"/>
    <s v="22Sep1973"/>
    <n v="49"/>
  </r>
  <r>
    <s v="Id823"/>
    <s v="Humphrey"/>
    <s v=" Mr"/>
    <s v="  Robert"/>
    <n v="52.54"/>
    <n v="5.12"/>
    <s v="Yes"/>
    <s v="Yes"/>
    <x v="1"/>
    <n v="2"/>
    <x v="0"/>
    <s v="Obesity"/>
    <s v="Normal"/>
    <n v="0"/>
    <n v="12847.24"/>
    <s v="tier - 3"/>
    <s v="tier - 2"/>
    <s v="R1012"/>
    <s v="27Sep1993"/>
    <n v="29"/>
  </r>
  <r>
    <s v="Id824"/>
    <s v="Nelson"/>
    <s v=" Mr"/>
    <s v="  Geoff"/>
    <n v="17.29"/>
    <n v="4.62"/>
    <s v="No"/>
    <s v="No"/>
    <x v="0"/>
    <n v="0"/>
    <x v="1"/>
    <s v="Underweight"/>
    <s v="Normal"/>
    <n v="2"/>
    <n v="12829.46"/>
    <s v="tier - 3"/>
    <s v="tier - 3"/>
    <s v="R1016"/>
    <s v="9Nov2004"/>
    <n v="18"/>
  </r>
  <r>
    <s v="Id825"/>
    <s v="Payne"/>
    <s v=" Mr"/>
    <s v="  Chris J"/>
    <n v="31.74"/>
    <n v="7.68"/>
    <s v="No"/>
    <s v="No"/>
    <x v="0"/>
    <n v="1"/>
    <x v="1"/>
    <s v="Obesity"/>
    <s v="Diabetes"/>
    <n v="0"/>
    <n v="12823.25"/>
    <s v="tier - 3"/>
    <s v="tier - 3"/>
    <s v="R1021"/>
    <s v="25Sep1967"/>
    <n v="55"/>
  </r>
  <r>
    <s v="Id826"/>
    <s v="Hails"/>
    <s v=" Ms"/>
    <s v="  Kate A"/>
    <n v="26.504999999999999"/>
    <n v="6.79"/>
    <s v="No"/>
    <s v="No"/>
    <x v="1"/>
    <n v="0"/>
    <x v="1"/>
    <s v="Obesity"/>
    <s v="Diabetes"/>
    <n v="0"/>
    <n v="12815.44"/>
    <s v="tier - 3"/>
    <s v="tier - 3"/>
    <s v="R1024"/>
    <s v="20Jul1963"/>
    <n v="59"/>
  </r>
  <r>
    <s v="Id827"/>
    <s v="Proctor"/>
    <s v=" Ms"/>
    <s v="  Kelli"/>
    <n v="36.479999999999997"/>
    <n v="11.09"/>
    <s v="Yes"/>
    <s v="No"/>
    <x v="0"/>
    <n v="1"/>
    <x v="1"/>
    <s v="Obesity"/>
    <s v="Diabetes"/>
    <n v="0"/>
    <n v="12797.21"/>
    <s v="tier - 3"/>
    <s v="tier - 1"/>
    <s v="R1024"/>
    <s v="24Jul1978"/>
    <n v="44"/>
  </r>
  <r>
    <s v="Id828"/>
    <s v="Ryan"/>
    <s v=" Mrs"/>
    <s v="  Maggie M"/>
    <n v="39.159999999999997"/>
    <n v="5.24"/>
    <s v="Yes"/>
    <s v="No"/>
    <x v="1"/>
    <n v="1"/>
    <x v="0"/>
    <s v="Obesity"/>
    <s v="Normal"/>
    <n v="3"/>
    <n v="12788.18"/>
    <s v="tier - 3"/>
    <s v="tier - 1"/>
    <s v="R1026"/>
    <s v="29Oct1983"/>
    <n v="39"/>
  </r>
  <r>
    <s v="Id829"/>
    <s v="Watson"/>
    <s v=" Mrs"/>
    <s v="  Michelle L"/>
    <n v="28.22"/>
    <n v="7.51"/>
    <s v="No"/>
    <s v="No"/>
    <x v="1"/>
    <n v="0"/>
    <x v="1"/>
    <s v="Obesity"/>
    <s v="Diabetes"/>
    <n v="0"/>
    <n v="12788.03"/>
    <s v="tier - 3"/>
    <s v="tier - 3"/>
    <s v="R1025"/>
    <s v="5Dec1963"/>
    <n v="59"/>
  </r>
  <r>
    <s v="Id830"/>
    <s v="Gresh"/>
    <s v=" Mrs"/>
    <s v="  Ashley K"/>
    <n v="35"/>
    <n v="4.13"/>
    <s v="Yes"/>
    <s v="No"/>
    <x v="0"/>
    <n v="1"/>
    <x v="1"/>
    <s v="Obesity"/>
    <s v="Normal"/>
    <n v="0"/>
    <n v="12776.05"/>
    <s v="tier - 3"/>
    <s v="tier - 3"/>
    <s v="R1026"/>
    <s v="7Oct1972"/>
    <n v="50"/>
  </r>
  <r>
    <s v="Id831"/>
    <s v="Anis"/>
    <s v=" Mr"/>
    <s v="  Michael"/>
    <n v="36.24"/>
    <n v="8.3800000000000008"/>
    <s v="Yes"/>
    <s v="No"/>
    <x v="0"/>
    <n v="1"/>
    <x v="1"/>
    <s v="Obesity"/>
    <s v="Diabetes"/>
    <n v="1"/>
    <n v="12770.27"/>
    <s v="tier - 3"/>
    <s v="tier - 3"/>
    <s v="R1021"/>
    <s v="25Sep1975"/>
    <n v="47"/>
  </r>
  <r>
    <s v="Id832"/>
    <s v="Swartz"/>
    <s v=" Mr"/>
    <s v="  Ryan K"/>
    <n v="36.954999999999998"/>
    <n v="8.07"/>
    <s v="Yes"/>
    <s v="No"/>
    <x v="0"/>
    <n v="1"/>
    <x v="1"/>
    <s v="Obesity"/>
    <s v="Diabetes"/>
    <n v="0"/>
    <n v="12741.17"/>
    <s v="tier - 3"/>
    <s v="tier - 1"/>
    <s v="R1017"/>
    <s v="1Oct1962"/>
    <n v="60"/>
  </r>
  <r>
    <s v="Id833"/>
    <s v="Schluneker"/>
    <s v=" Mr"/>
    <s v="  Matthew J"/>
    <n v="29.64"/>
    <n v="8.9499999999999993"/>
    <s v="No"/>
    <s v="No"/>
    <x v="0"/>
    <n v="0"/>
    <x v="1"/>
    <s v="Obesity"/>
    <s v="Diabetes"/>
    <n v="0"/>
    <n v="12731"/>
    <s v="tier - 3"/>
    <s v="tier - 3"/>
    <s v="R1016"/>
    <s v="2Sep1962"/>
    <n v="60"/>
  </r>
  <r>
    <s v="Id834"/>
    <s v="Bellemare"/>
    <s v=" Mrs"/>
    <s v="  Karine"/>
    <n v="42.74"/>
    <n v="6.31"/>
    <s v="Yes"/>
    <s v="No"/>
    <x v="0"/>
    <n v="2"/>
    <x v="0"/>
    <s v="Obesity"/>
    <s v="Diabetes"/>
    <n v="3"/>
    <n v="12718.21"/>
    <s v="tier - 3"/>
    <s v="tier - 1"/>
    <s v="R1026"/>
    <s v="17Jul1988"/>
    <n v="34"/>
  </r>
  <r>
    <s v="Id835"/>
    <s v="Vitalo"/>
    <s v=" Ms"/>
    <s v="  Antonia G"/>
    <n v="36.130000000000003"/>
    <n v="7.19"/>
    <s v="Yes"/>
    <s v="No"/>
    <x v="0"/>
    <n v="1"/>
    <x v="1"/>
    <s v="Obesity"/>
    <s v="Diabetes"/>
    <n v="0"/>
    <n v="12713"/>
    <s v="tier - 3"/>
    <s v="tier - 1"/>
    <s v="R1011"/>
    <s v="8Jul1970"/>
    <n v="52"/>
  </r>
  <r>
    <s v="Id836"/>
    <s v="Hamilton"/>
    <s v=" Ms"/>
    <s v="  Casondra L"/>
    <n v="31.55"/>
    <n v="6.11"/>
    <s v="No"/>
    <s v="No"/>
    <x v="0"/>
    <n v="1"/>
    <x v="1"/>
    <s v="Obesity"/>
    <s v="Diabetes"/>
    <n v="0"/>
    <n v="12700.63"/>
    <s v="tier - 3"/>
    <s v="tier - 3"/>
    <s v="R1011"/>
    <s v="28Nov1964"/>
    <n v="58"/>
  </r>
  <r>
    <s v="Id837"/>
    <s v="Marshall"/>
    <s v=" Ms"/>
    <s v="  Wendy"/>
    <n v="52.75"/>
    <n v="6.02"/>
    <s v="Yes"/>
    <s v="Yes"/>
    <x v="0"/>
    <n v="2"/>
    <x v="0"/>
    <s v="Obesity"/>
    <s v="Diabetes"/>
    <n v="0"/>
    <n v="12699.56"/>
    <s v="tier - 3"/>
    <s v="tier - 2"/>
    <s v="R1011"/>
    <s v="7Jul1992"/>
    <n v="30"/>
  </r>
  <r>
    <s v="Id838"/>
    <s v="Cale"/>
    <s v=" Mr"/>
    <s v="  Eric D"/>
    <n v="36.67"/>
    <n v="11.86"/>
    <s v="Yes"/>
    <s v="No"/>
    <x v="0"/>
    <n v="1"/>
    <x v="1"/>
    <s v="Obesity"/>
    <s v="Diabetes"/>
    <n v="0"/>
    <n v="12697.48"/>
    <s v="tier - 3"/>
    <s v="tier - 3"/>
    <s v="R1021"/>
    <s v="24Sep1974"/>
    <n v="48"/>
  </r>
  <r>
    <s v="Id839"/>
    <s v="Pittaway"/>
    <s v=" Ms"/>
    <s v="  Elizabeth"/>
    <n v="38.06"/>
    <n v="8.25"/>
    <s v="Yes"/>
    <s v="No"/>
    <x v="0"/>
    <n v="1"/>
    <x v="0"/>
    <s v="Obesity"/>
    <s v="Diabetes"/>
    <n v="0"/>
    <n v="12648.7"/>
    <s v="tier - 3"/>
    <s v="tier - 2"/>
    <s v="R1013"/>
    <s v="27Aug1962"/>
    <n v="60"/>
  </r>
  <r>
    <s v="Id840"/>
    <s v="Bill"/>
    <s v=" Ms"/>
    <s v="  Laura F"/>
    <n v="38"/>
    <n v="8.1300000000000008"/>
    <s v="Yes"/>
    <s v="No"/>
    <x v="0"/>
    <n v="1"/>
    <x v="0"/>
    <s v="Obesity"/>
    <s v="Diabetes"/>
    <n v="2"/>
    <n v="12646.21"/>
    <s v="tier - 3"/>
    <s v="tier - 2"/>
    <s v="R1011"/>
    <s v="14Sep1965"/>
    <n v="57"/>
  </r>
  <r>
    <s v="Id841"/>
    <s v="Antrim"/>
    <s v=" Ms"/>
    <s v="  Amelia F"/>
    <n v="35.1"/>
    <n v="10.1"/>
    <s v="Yes"/>
    <s v="No"/>
    <x v="0"/>
    <n v="1"/>
    <x v="1"/>
    <s v="Obesity"/>
    <s v="Diabetes"/>
    <n v="0"/>
    <n v="12644.59"/>
    <s v="tier - 3"/>
    <s v="tier - 2"/>
    <s v="R1011"/>
    <s v="11Jul1962"/>
    <n v="60"/>
  </r>
  <r>
    <s v="Id842"/>
    <s v="Doolittle-Crider"/>
    <s v=" Ms"/>
    <s v="  Amy L"/>
    <n v="33.82"/>
    <n v="5.89"/>
    <s v="Yes"/>
    <s v="No"/>
    <x v="0"/>
    <n v="1"/>
    <x v="1"/>
    <s v="Obesity"/>
    <s v="Diabetes"/>
    <n v="2"/>
    <n v="12643.38"/>
    <s v="tier - 3"/>
    <s v="tier - 1"/>
    <s v="R1012"/>
    <s v="17Dec1966"/>
    <n v="56"/>
  </r>
  <r>
    <s v="Id843"/>
    <s v="Ruhlman"/>
    <s v=" Ms"/>
    <s v="  Katie J"/>
    <n v="37.43"/>
    <n v="4.97"/>
    <s v="Yes"/>
    <s v="No"/>
    <x v="0"/>
    <n v="1"/>
    <x v="1"/>
    <s v="Obesity"/>
    <s v="Normal"/>
    <n v="0"/>
    <n v="12640.24"/>
    <s v="tier - 3"/>
    <s v="tier - 1"/>
    <s v="R1011"/>
    <s v="5Sep1972"/>
    <n v="50"/>
  </r>
  <r>
    <s v="Id844"/>
    <s v="Anderson"/>
    <s v=" Ms"/>
    <s v="  Laura E"/>
    <n v="30.5"/>
    <n v="9.9"/>
    <s v="No"/>
    <s v="No"/>
    <x v="0"/>
    <n v="1"/>
    <x v="1"/>
    <s v="Obesity"/>
    <s v="Diabetes"/>
    <n v="0"/>
    <n v="12638.2"/>
    <s v="tier - 3"/>
    <s v="tier - 1"/>
    <s v="R1011"/>
    <s v="22Jul1962"/>
    <n v="60"/>
  </r>
  <r>
    <s v="Id845"/>
    <s v="Uchiyama"/>
    <s v=" Mrs"/>
    <s v="  Mayumi"/>
    <n v="24.53"/>
    <n v="9.0500000000000007"/>
    <s v="No"/>
    <s v="No"/>
    <x v="0"/>
    <n v="0"/>
    <x v="1"/>
    <s v="Obesity"/>
    <s v="Diabetes"/>
    <n v="0"/>
    <n v="12629.9"/>
    <s v="tier - 3"/>
    <s v="tier - 3"/>
    <s v="R1013"/>
    <s v="22Nov1962"/>
    <n v="60"/>
  </r>
  <r>
    <s v="Id846"/>
    <s v="Desota"/>
    <s v=" Ms"/>
    <s v="  Vanessa"/>
    <n v="25.74"/>
    <n v="10.93"/>
    <s v="No"/>
    <s v="No"/>
    <x v="0"/>
    <n v="0"/>
    <x v="1"/>
    <s v="Obesity"/>
    <s v="Diabetes"/>
    <n v="2"/>
    <n v="12629.17"/>
    <s v="tier - 3"/>
    <s v="tier - 1"/>
    <s v="R1013"/>
    <s v="4Oct1965"/>
    <n v="57"/>
  </r>
  <r>
    <s v="Id847"/>
    <s v="Edmonds"/>
    <s v=" Ms"/>
    <s v="  Natali N"/>
    <n v="34.08"/>
    <n v="7.58"/>
    <s v="Yes"/>
    <s v="No"/>
    <x v="0"/>
    <n v="1"/>
    <x v="1"/>
    <s v="Obesity"/>
    <s v="Diabetes"/>
    <n v="0"/>
    <n v="12624.74"/>
    <s v="tier - 3"/>
    <s v="tier - 1"/>
    <s v="R1012"/>
    <s v="28Dec1970"/>
    <n v="52"/>
  </r>
  <r>
    <s v="Id848"/>
    <s v="Otto"/>
    <s v=" Ms"/>
    <s v="  Beth"/>
    <n v="31.35"/>
    <n v="11"/>
    <s v="No"/>
    <s v="No"/>
    <x v="1"/>
    <n v="1"/>
    <x v="1"/>
    <s v="Obesity"/>
    <s v="Diabetes"/>
    <n v="0"/>
    <n v="12622.18"/>
    <s v="tier - 3"/>
    <s v="tier - 1"/>
    <s v="R1012"/>
    <s v="19Aug1963"/>
    <n v="59"/>
  </r>
  <r>
    <s v="Id849"/>
    <s v="Kurt"/>
    <s v=" Mr"/>
    <s v="  Alex"/>
    <n v="26.79"/>
    <n v="5.0599999999999996"/>
    <s v="No"/>
    <s v="No"/>
    <x v="0"/>
    <n v="0"/>
    <x v="1"/>
    <s v="Obesity"/>
    <s v="Normal"/>
    <n v="1"/>
    <n v="12609.89"/>
    <s v="tier - 3"/>
    <s v="tier - 3"/>
    <s v="R1012"/>
    <s v="18Nov1998"/>
    <n v="24"/>
  </r>
  <r>
    <s v="Id850"/>
    <s v="Duhaime"/>
    <s v=" Mr"/>
    <s v="  Spencer"/>
    <n v="42.78"/>
    <n v="6.11"/>
    <s v="Yes"/>
    <s v="No"/>
    <x v="0"/>
    <n v="2"/>
    <x v="0"/>
    <s v="Obesity"/>
    <s v="Diabetes"/>
    <n v="3"/>
    <n v="12600.46"/>
    <s v="tier - 3"/>
    <s v="tier - 1"/>
    <s v="R1023"/>
    <s v="11Aug1988"/>
    <n v="34"/>
  </r>
  <r>
    <s v="Id851"/>
    <s v="Swann"/>
    <s v=" Ms"/>
    <s v="  Andee W"/>
    <n v="46.75"/>
    <n v="6.66"/>
    <s v="Yes"/>
    <s v="Yes"/>
    <x v="0"/>
    <n v="2"/>
    <x v="0"/>
    <s v="Obesity"/>
    <s v="Diabetes"/>
    <n v="5"/>
    <n v="12592.53"/>
    <s v="tier - 3"/>
    <s v="tier - 2"/>
    <s v="R1013"/>
    <s v="18Jun1970"/>
    <n v="52"/>
  </r>
  <r>
    <s v="Id852"/>
    <s v="Burton"/>
    <s v=" Mrs"/>
    <s v="  Amy"/>
    <n v="32.15"/>
    <n v="4.0199999999999996"/>
    <s v="No"/>
    <s v="No"/>
    <x v="1"/>
    <n v="1"/>
    <x v="1"/>
    <s v="Obesity"/>
    <s v="Normal"/>
    <n v="0"/>
    <n v="12579.92"/>
    <s v="tier - 3"/>
    <s v="tier - 1"/>
    <s v="R1025"/>
    <s v="26Nov1969"/>
    <n v="53"/>
  </r>
  <r>
    <s v="Id853"/>
    <s v="Ricardi"/>
    <s v=" Mr"/>
    <s v="  Joshua"/>
    <n v="43.4"/>
    <n v="8.81"/>
    <s v="Yes"/>
    <s v="No"/>
    <x v="0"/>
    <n v="2"/>
    <x v="0"/>
    <s v="Obesity"/>
    <s v="Diabetes"/>
    <n v="0"/>
    <n v="12574.05"/>
    <s v="tier - 3"/>
    <s v="tier - 1"/>
    <s v="R1011"/>
    <s v="28Nov1961"/>
    <n v="61"/>
  </r>
  <r>
    <s v="Id854"/>
    <s v="Joslyn"/>
    <s v=" Mr"/>
    <s v="  C Fred"/>
    <n v="31.57"/>
    <n v="7.92"/>
    <s v="No"/>
    <s v="No"/>
    <x v="0"/>
    <n v="1"/>
    <x v="1"/>
    <s v="Obesity"/>
    <s v="Diabetes"/>
    <n v="0"/>
    <n v="12557.61"/>
    <s v="tier - 3"/>
    <s v="tier - 3"/>
    <s v="R1013"/>
    <s v="28Nov1961"/>
    <n v="61"/>
  </r>
  <r>
    <s v="Id855"/>
    <s v="Bennie"/>
    <s v=" Mr"/>
    <s v="  Jeremy"/>
    <n v="24.32"/>
    <n v="7.48"/>
    <s v="No"/>
    <s v="No"/>
    <x v="0"/>
    <n v="0"/>
    <x v="1"/>
    <s v="Obesity"/>
    <s v="Diabetes"/>
    <n v="0"/>
    <n v="12523.6"/>
    <s v="tier - 3"/>
    <s v="tier - 3"/>
    <s v="R1012"/>
    <s v="16Oct1962"/>
    <n v="60"/>
  </r>
  <r>
    <s v="Id856"/>
    <s v="Kanyane"/>
    <s v=" Mr"/>
    <s v="  Patrick Sr"/>
    <n v="31.07"/>
    <n v="4.62"/>
    <s v="No"/>
    <s v="No"/>
    <x v="0"/>
    <n v="1"/>
    <x v="1"/>
    <s v="Obesity"/>
    <s v="Normal"/>
    <n v="0"/>
    <n v="12499.88"/>
    <s v="tier - 3"/>
    <s v="tier - 2"/>
    <s v="R1012"/>
    <s v="12Jul1966"/>
    <n v="56"/>
  </r>
  <r>
    <s v="Id857"/>
    <s v="McFadden"/>
    <s v=" Ms"/>
    <s v="  Kelly M"/>
    <n v="35.814999999999998"/>
    <n v="8.4700000000000006"/>
    <s v="Yes"/>
    <s v="No"/>
    <x v="0"/>
    <n v="1"/>
    <x v="1"/>
    <s v="Obesity"/>
    <s v="Diabetes"/>
    <n v="3"/>
    <n v="12495.29"/>
    <s v="tier - 3"/>
    <s v="tier - 3"/>
    <s v="R1012"/>
    <s v="3Dec1968"/>
    <n v="54"/>
  </r>
  <r>
    <s v="Id858"/>
    <s v="Connolly"/>
    <s v=" Ms"/>
    <s v="  Katherine"/>
    <n v="40.81"/>
    <n v="10.58"/>
    <s v="Yes"/>
    <s v="No"/>
    <x v="0"/>
    <n v="1"/>
    <x v="0"/>
    <s v="Obesity"/>
    <s v="Diabetes"/>
    <n v="3"/>
    <n v="12485.8"/>
    <s v="tier - 3"/>
    <s v="tier - 3"/>
    <s v="R1013"/>
    <s v="1Sep1967"/>
    <n v="55"/>
  </r>
  <r>
    <s v="Id859"/>
    <s v="Merino"/>
    <s v=" Ms"/>
    <s v="  Keila L"/>
    <n v="24.605"/>
    <n v="7.48"/>
    <s v="No"/>
    <s v="No"/>
    <x v="0"/>
    <n v="0"/>
    <x v="1"/>
    <s v="Obesity"/>
    <s v="Diabetes"/>
    <n v="3"/>
    <n v="12479.71"/>
    <s v="tier - 3"/>
    <s v="tier - 3"/>
    <s v="R1012"/>
    <s v="12Nov1968"/>
    <n v="54"/>
  </r>
  <r>
    <s v="Id860"/>
    <s v="Baird"/>
    <s v=" Ms"/>
    <s v="  Zanae E"/>
    <n v="21.47"/>
    <n v="7.82"/>
    <s v="No"/>
    <s v="No"/>
    <x v="0"/>
    <n v="0"/>
    <x v="1"/>
    <s v="Obesity"/>
    <s v="Diabetes"/>
    <n v="3"/>
    <n v="12475.35"/>
    <s v="tier - 3"/>
    <s v="tier - 1"/>
    <s v="R1012"/>
    <s v="26Nov1968"/>
    <n v="54"/>
  </r>
  <r>
    <s v="Id861"/>
    <s v="Locatelli"/>
    <s v=" Mr"/>
    <s v="  Alex"/>
    <n v="52.89"/>
    <n v="4.96"/>
    <s v="Yes"/>
    <s v="Yes"/>
    <x v="0"/>
    <n v="2"/>
    <x v="0"/>
    <s v="Obesity"/>
    <s v="Normal"/>
    <n v="0"/>
    <n v="12452.25"/>
    <s v="tier - 3"/>
    <s v="tier - 3"/>
    <s v="R1012"/>
    <s v="9Aug1995"/>
    <n v="27"/>
  </r>
  <r>
    <s v="Id862"/>
    <s v="Brake"/>
    <s v=" Ms"/>
    <s v="  Kathryn"/>
    <n v="32.965000000000003"/>
    <n v="6.15"/>
    <s v="Yes"/>
    <s v="No"/>
    <x v="0"/>
    <n v="1"/>
    <x v="1"/>
    <s v="Obesity"/>
    <s v="Diabetes"/>
    <n v="0"/>
    <n v="12430.95"/>
    <s v="tier - 3"/>
    <s v="tier - 3"/>
    <s v="R1024"/>
    <s v="4Aug1964"/>
    <n v="58"/>
  </r>
  <r>
    <s v="Id863"/>
    <s v="Jacobs"/>
    <s v=" Mr"/>
    <s v="  Jason L"/>
    <n v="36.799999999999997"/>
    <n v="4.62"/>
    <s v="Yes"/>
    <s v="No"/>
    <x v="1"/>
    <n v="1"/>
    <x v="1"/>
    <s v="Obesity"/>
    <s v="Normal"/>
    <n v="2"/>
    <n v="12408.29"/>
    <s v="tier - 3"/>
    <s v="tier - 1"/>
    <s v="R1022"/>
    <s v="14Jul1979"/>
    <n v="43"/>
  </r>
  <r>
    <s v="Id864"/>
    <s v="Vaught"/>
    <s v=" Mr"/>
    <s v="  Benjamin J"/>
    <n v="34.299999999999997"/>
    <n v="4.87"/>
    <s v="Yes"/>
    <s v="No"/>
    <x v="0"/>
    <n v="1"/>
    <x v="1"/>
    <s v="Obesity"/>
    <s v="Normal"/>
    <n v="0"/>
    <n v="12407.3"/>
    <s v="tier - 3"/>
    <s v="tier - 2"/>
    <s v="R1021"/>
    <s v="21Aug1972"/>
    <n v="50"/>
  </r>
  <r>
    <s v="Id865"/>
    <s v="Monteleone"/>
    <s v=" Mr"/>
    <s v="  Steven M"/>
    <n v="35.244999999999997"/>
    <n v="4.63"/>
    <s v="Yes"/>
    <s v="No"/>
    <x v="0"/>
    <n v="1"/>
    <x v="1"/>
    <s v="Obesity"/>
    <s v="Normal"/>
    <n v="0"/>
    <n v="12404.88"/>
    <s v="tier - 3"/>
    <s v="tier - 3"/>
    <s v="R1016"/>
    <s v="29Dec1989"/>
    <n v="33"/>
  </r>
  <r>
    <s v="Id866"/>
    <s v="Verdugo"/>
    <s v=" Mrs"/>
    <s v="  Erika"/>
    <n v="26.23"/>
    <n v="11.93"/>
    <s v="No"/>
    <s v="No"/>
    <x v="0"/>
    <n v="0"/>
    <x v="1"/>
    <s v="Obesity"/>
    <s v="Diabetes"/>
    <n v="0"/>
    <n v="12369.89"/>
    <s v="tier - 3"/>
    <s v="tier - 2"/>
    <s v="R1024"/>
    <s v="26Sep1962"/>
    <n v="60"/>
  </r>
  <r>
    <s v="Id867"/>
    <s v="Sellers"/>
    <s v=" Mr"/>
    <s v="  Chad"/>
    <n v="36.1"/>
    <n v="5.65"/>
    <s v="Yes"/>
    <s v="No"/>
    <x v="0"/>
    <n v="1"/>
    <x v="1"/>
    <s v="Obesity"/>
    <s v="Normal"/>
    <n v="3"/>
    <n v="12363.55"/>
    <s v="tier - 3"/>
    <s v="tier - 3"/>
    <s v="R1011"/>
    <s v="29Dec1966"/>
    <n v="56"/>
  </r>
  <r>
    <s v="Id868"/>
    <s v="Bowman"/>
    <s v=" Mr"/>
    <s v="  Mark"/>
    <n v="37.1"/>
    <n v="11.21"/>
    <s v="Yes"/>
    <s v="No"/>
    <x v="1"/>
    <n v="1"/>
    <x v="1"/>
    <s v="Obesity"/>
    <s v="Diabetes"/>
    <n v="1"/>
    <n v="12347.17"/>
    <s v="tier - 3"/>
    <s v="tier - 3"/>
    <s v="R1011"/>
    <s v="22Sep1963"/>
    <n v="59"/>
  </r>
  <r>
    <s v="Id869"/>
    <s v="Marley"/>
    <s v=" Mr"/>
    <s v="  David"/>
    <n v="27.5"/>
    <n v="10.62"/>
    <s v="No"/>
    <s v="No"/>
    <x v="1"/>
    <n v="0"/>
    <x v="1"/>
    <s v="Obesity"/>
    <s v="Diabetes"/>
    <n v="1"/>
    <n v="12333.83"/>
    <s v="tier - 3"/>
    <s v="tier - 2"/>
    <s v="R1011"/>
    <s v="2Aug1963"/>
    <n v="59"/>
  </r>
  <r>
    <s v="Id870"/>
    <s v="Grey"/>
    <s v=" Mr"/>
    <s v="  Matthew R"/>
    <n v="24.7"/>
    <n v="10.7"/>
    <s v="No"/>
    <s v="No"/>
    <x v="1"/>
    <n v="0"/>
    <x v="1"/>
    <s v="Obesity"/>
    <s v="Diabetes"/>
    <n v="0"/>
    <n v="12323.94"/>
    <s v="tier - 3"/>
    <s v="tier - 3"/>
    <s v="R1017"/>
    <s v="29Aug1963"/>
    <n v="59"/>
  </r>
  <r>
    <s v="Id871"/>
    <s v="O'Rourke"/>
    <s v=" Mrs"/>
    <s v="  Orla"/>
    <n v="26.78"/>
    <n v="10.02"/>
    <s v="No"/>
    <s v="No"/>
    <x v="1"/>
    <n v="0"/>
    <x v="1"/>
    <s v="Obesity"/>
    <s v="Diabetes"/>
    <n v="0"/>
    <n v="12299.59"/>
    <s v="tier - 3"/>
    <s v="tier - 1"/>
    <s v="R1025"/>
    <s v="28Oct1963"/>
    <n v="59"/>
  </r>
  <r>
    <s v="Id872"/>
    <s v="Fatehali"/>
    <s v=" Ms"/>
    <s v="  Shaista S"/>
    <n v="45.8"/>
    <n v="4.8499999999999996"/>
    <s v="Yes"/>
    <s v="No"/>
    <x v="0"/>
    <n v="2"/>
    <x v="0"/>
    <s v="Obesity"/>
    <s v="Normal"/>
    <n v="3"/>
    <n v="12282.38"/>
    <s v="tier - 3"/>
    <s v="tier - 1"/>
    <s v="R1011"/>
    <s v="29Oct1990"/>
    <n v="32"/>
  </r>
  <r>
    <s v="Id873"/>
    <s v="Piza-Taylor"/>
    <s v=" Mrs"/>
    <s v="  Emily"/>
    <n v="29"/>
    <n v="4.3899999999999997"/>
    <s v="No"/>
    <s v="No"/>
    <x v="0"/>
    <n v="0"/>
    <x v="1"/>
    <s v="Obesity"/>
    <s v="Normal"/>
    <n v="0"/>
    <n v="12282.03"/>
    <s v="tier - 3"/>
    <s v="tier - 1"/>
    <s v="R1025"/>
    <s v="16Nov1966"/>
    <n v="56"/>
  </r>
  <r>
    <s v="Id874"/>
    <s v="Cavanaugh"/>
    <s v=" Ms"/>
    <s v="  Julie A"/>
    <n v="33.534999999999997"/>
    <n v="8.24"/>
    <s v="Yes"/>
    <s v="No"/>
    <x v="0"/>
    <n v="1"/>
    <x v="1"/>
    <s v="Obesity"/>
    <s v="Diabetes"/>
    <n v="2"/>
    <n v="12269.69"/>
    <s v="tier - 3"/>
    <s v="tier - 2"/>
    <s v="R1012"/>
    <s v="28Aug1967"/>
    <n v="55"/>
  </r>
  <r>
    <s v="Id875"/>
    <s v="Amako"/>
    <s v=" Ms"/>
    <s v="  Megumi"/>
    <n v="32.774999999999999"/>
    <n v="9.77"/>
    <s v="Yes"/>
    <s v="No"/>
    <x v="0"/>
    <n v="1"/>
    <x v="1"/>
    <s v="Obesity"/>
    <s v="Diabetes"/>
    <n v="2"/>
    <n v="12268.63"/>
    <s v="tier - 3"/>
    <s v="tier - 1"/>
    <s v="R1012"/>
    <s v="30Dec1967"/>
    <n v="55"/>
  </r>
  <r>
    <s v="Id876"/>
    <s v="Musa"/>
    <s v=" Ms"/>
    <s v="  Skylar"/>
    <n v="37.51"/>
    <n v="5.5"/>
    <s v="Yes"/>
    <s v="No"/>
    <x v="0"/>
    <n v="1"/>
    <x v="0"/>
    <s v="Obesity"/>
    <s v="Normal"/>
    <n v="2"/>
    <n v="12265.51"/>
    <s v="tier - 3"/>
    <s v="tier - 3"/>
    <s v="R1013"/>
    <s v="6Dec1966"/>
    <n v="56"/>
  </r>
  <r>
    <s v="Id877"/>
    <s v="Phillippi"/>
    <s v=" Mrs"/>
    <s v="  Victoria"/>
    <n v="39.86"/>
    <n v="11.84"/>
    <s v="Yes"/>
    <s v="No"/>
    <x v="0"/>
    <n v="1"/>
    <x v="0"/>
    <s v="Obesity"/>
    <s v="Diabetes"/>
    <n v="3"/>
    <n v="12255.04"/>
    <s v="tier - 3"/>
    <s v="tier - 2"/>
    <s v="R1026"/>
    <s v="13Aug1986"/>
    <n v="36"/>
  </r>
  <r>
    <s v="Id878"/>
    <s v="Hoskins"/>
    <s v=" Mrs"/>
    <s v="  Amanda L"/>
    <n v="42.13"/>
    <n v="4.66"/>
    <s v="Yes"/>
    <s v="No"/>
    <x v="0"/>
    <n v="2"/>
    <x v="0"/>
    <s v="Obesity"/>
    <s v="Normal"/>
    <n v="3"/>
    <n v="12254.44"/>
    <s v="tier - 3"/>
    <s v="tier - 3"/>
    <s v="R1026"/>
    <s v="23Nov1989"/>
    <n v="33"/>
  </r>
  <r>
    <s v="Id879"/>
    <s v="Imbalzano Zegar"/>
    <s v=" Ms"/>
    <s v="  Renee"/>
    <n v="35.99"/>
    <n v="11.11"/>
    <s v="Yes"/>
    <s v="No"/>
    <x v="0"/>
    <n v="1"/>
    <x v="1"/>
    <s v="Obesity"/>
    <s v="Diabetes"/>
    <n v="0"/>
    <n v="12245.17"/>
    <s v="tier - 3"/>
    <s v="tier - 1"/>
    <s v="R1012"/>
    <s v="23Jun1974"/>
    <n v="48"/>
  </r>
  <r>
    <s v="Id880"/>
    <s v="Triedman"/>
    <s v=" Ms"/>
    <s v="  Nellie A"/>
    <n v="35.200000000000003"/>
    <n v="7.72"/>
    <s v="Yes"/>
    <s v="No"/>
    <x v="1"/>
    <n v="1"/>
    <x v="1"/>
    <s v="Obesity"/>
    <s v="Diabetes"/>
    <n v="0"/>
    <n v="12244.53"/>
    <s v="tier - 3"/>
    <s v="tier - 1"/>
    <s v="R1013"/>
    <s v="17Jul1963"/>
    <n v="59"/>
  </r>
  <r>
    <s v="Id881"/>
    <s v="Lovuolo"/>
    <s v=" Ms"/>
    <s v="  Tamara"/>
    <n v="29.91"/>
    <n v="5.55"/>
    <s v="No"/>
    <s v="No"/>
    <x v="0"/>
    <n v="1"/>
    <x v="1"/>
    <s v="Obesity"/>
    <s v="Normal"/>
    <n v="0"/>
    <n v="12237.73"/>
    <s v="tier - 3"/>
    <s v="tier - 3"/>
    <s v="R1012"/>
    <s v="29Jul1966"/>
    <n v="56"/>
  </r>
  <r>
    <s v="Id882"/>
    <s v="Chung"/>
    <s v=" Ms"/>
    <s v="  Joan"/>
    <n v="36.479999999999997"/>
    <n v="5.05"/>
    <s v="Yes"/>
    <s v="No"/>
    <x v="0"/>
    <n v="1"/>
    <x v="1"/>
    <s v="Obesity"/>
    <s v="Normal"/>
    <n v="0"/>
    <n v="12235.84"/>
    <s v="tier - 3"/>
    <s v="tier - 3"/>
    <s v="R1012"/>
    <s v="15Oct1964"/>
    <n v="58"/>
  </r>
  <r>
    <s v="Id883"/>
    <s v="Newsom"/>
    <s v=" Ms"/>
    <s v="  Aimee J"/>
    <n v="27.5"/>
    <n v="8.69"/>
    <s v="No"/>
    <s v="No"/>
    <x v="1"/>
    <n v="0"/>
    <x v="1"/>
    <s v="Obesity"/>
    <s v="Diabetes"/>
    <n v="0"/>
    <n v="12233.83"/>
    <s v="tier - 3"/>
    <s v="tier - 1"/>
    <s v="R1011"/>
    <s v="19Jul1963"/>
    <n v="59"/>
  </r>
  <r>
    <s v="Id884"/>
    <s v="Harrington"/>
    <s v=" Ms"/>
    <s v="  Suzanne"/>
    <n v="33.44"/>
    <n v="5.9"/>
    <s v="Yes"/>
    <s v="No"/>
    <x v="0"/>
    <n v="1"/>
    <x v="1"/>
    <s v="Obesity"/>
    <s v="Diabetes"/>
    <n v="0"/>
    <n v="12231.61"/>
    <s v="tier - 3"/>
    <s v="tier - 3"/>
    <s v="R1012"/>
    <s v="24Jun1964"/>
    <n v="58"/>
  </r>
  <r>
    <s v="Id885"/>
    <s v="Hoffman"/>
    <s v=" Ms"/>
    <s v="  Kristin A"/>
    <n v="28.215"/>
    <n v="6.29"/>
    <s v="No"/>
    <s v="No"/>
    <x v="0"/>
    <n v="0"/>
    <x v="1"/>
    <s v="Obesity"/>
    <s v="Diabetes"/>
    <n v="0"/>
    <n v="12224.35"/>
    <s v="tier - 3"/>
    <s v="tier - 1"/>
    <s v="R1012"/>
    <s v="2Jul1964"/>
    <n v="58"/>
  </r>
  <r>
    <s v="Id886"/>
    <s v="Van Vugt"/>
    <s v=" Ms"/>
    <s v="  Bronwyn"/>
    <n v="27.17"/>
    <n v="5.84"/>
    <s v="No"/>
    <s v="No"/>
    <x v="0"/>
    <n v="0"/>
    <x v="1"/>
    <s v="Obesity"/>
    <s v="Diabetes"/>
    <n v="0"/>
    <n v="12222.9"/>
    <s v="tier - 3"/>
    <s v="tier - 2"/>
    <s v="R1012"/>
    <s v="20Jul1964"/>
    <n v="58"/>
  </r>
  <r>
    <s v="Id887"/>
    <s v="Feehley"/>
    <s v=" Ms"/>
    <s v="  Taylor J"/>
    <n v="35.380000000000003"/>
    <n v="6.12"/>
    <s v="Yes"/>
    <s v="No"/>
    <x v="0"/>
    <n v="1"/>
    <x v="1"/>
    <s v="Obesity"/>
    <s v="Diabetes"/>
    <n v="2"/>
    <n v="12218.7"/>
    <s v="tier - 3"/>
    <s v="tier - 1"/>
    <s v="R1012"/>
    <s v="14Aug1977"/>
    <n v="45"/>
  </r>
  <r>
    <s v="Id888"/>
    <s v="Ashworth"/>
    <s v=" Mrs"/>
    <s v="  Kimberly M"/>
    <n v="43.48"/>
    <n v="6.24"/>
    <s v="Yes"/>
    <s v="No"/>
    <x v="0"/>
    <n v="2"/>
    <x v="0"/>
    <s v="Obesity"/>
    <s v="Diabetes"/>
    <n v="3"/>
    <n v="12198.64"/>
    <s v="tier - 3"/>
    <s v="tier - 3"/>
    <s v="R1026"/>
    <s v="29Aug1991"/>
    <n v="31"/>
  </r>
  <r>
    <s v="Id889"/>
    <s v="Hansen"/>
    <s v=" Mr"/>
    <s v="  Joshua E"/>
    <n v="41.73"/>
    <n v="6.25"/>
    <s v="Yes"/>
    <s v="No"/>
    <x v="0"/>
    <n v="2"/>
    <x v="0"/>
    <s v="Obesity"/>
    <s v="Diabetes"/>
    <n v="3"/>
    <n v="12148.2"/>
    <s v="tier - 3"/>
    <s v="tier - 3"/>
    <s v="R1012"/>
    <s v="5Oct1987"/>
    <n v="35"/>
  </r>
  <r>
    <s v="Id890"/>
    <s v="Czyz"/>
    <s v=" Mr"/>
    <s v="  Jeffrey"/>
    <n v="28.9"/>
    <n v="11.96"/>
    <s v="No"/>
    <s v="No"/>
    <x v="0"/>
    <n v="0"/>
    <x v="1"/>
    <s v="Obesity"/>
    <s v="Diabetes"/>
    <n v="0"/>
    <n v="12146.97"/>
    <s v="tier - 3"/>
    <s v="tier - 3"/>
    <s v="R1011"/>
    <s v="15Sep1962"/>
    <n v="60"/>
  </r>
  <r>
    <s v="Id891"/>
    <s v="Bauder"/>
    <s v=" Mr"/>
    <s v="  Andrew R"/>
    <n v="25.74"/>
    <n v="7.69"/>
    <s v="No"/>
    <s v="No"/>
    <x v="0"/>
    <n v="0"/>
    <x v="1"/>
    <s v="Obesity"/>
    <s v="Diabetes"/>
    <n v="0"/>
    <n v="12142.58"/>
    <s v="tier - 3"/>
    <s v="tier - 2"/>
    <s v="R1013"/>
    <s v="4Nov1962"/>
    <n v="60"/>
  </r>
  <r>
    <s v="Id892"/>
    <s v="Mendoza"/>
    <s v=" Mr"/>
    <s v="  Francisco J Sr"/>
    <n v="36.06"/>
    <n v="8.83"/>
    <s v="Yes"/>
    <s v="No"/>
    <x v="0"/>
    <n v="1"/>
    <x v="1"/>
    <s v="Obesity"/>
    <s v="Diabetes"/>
    <n v="0"/>
    <n v="12137.6"/>
    <s v="tier - 3"/>
    <s v="tier - 3"/>
    <s v="R1012"/>
    <s v="16Sep1974"/>
    <n v="48"/>
  </r>
  <r>
    <s v="Id893"/>
    <s v="Glass"/>
    <s v=" Mrs"/>
    <s v="  Rhonda"/>
    <n v="43.28"/>
    <n v="4.41"/>
    <s v="Yes"/>
    <s v="No"/>
    <x v="0"/>
    <n v="2"/>
    <x v="0"/>
    <s v="Obesity"/>
    <s v="Normal"/>
    <n v="3"/>
    <n v="12130.8"/>
    <s v="tier - 3"/>
    <s v="tier - 3"/>
    <s v="R1026"/>
    <s v="6Nov1991"/>
    <n v="31"/>
  </r>
  <r>
    <s v="Id894"/>
    <s v="Butcher"/>
    <s v=" Mr"/>
    <s v="  John"/>
    <n v="28.785"/>
    <n v="9.1"/>
    <s v="No"/>
    <s v="No"/>
    <x v="1"/>
    <n v="0"/>
    <x v="1"/>
    <s v="Obesity"/>
    <s v="Diabetes"/>
    <n v="0"/>
    <n v="12129.61"/>
    <s v="tier - 3"/>
    <s v="tier - 1"/>
    <s v="R1012"/>
    <s v="4Jun1963"/>
    <n v="60"/>
  </r>
  <r>
    <s v="Id895"/>
    <s v="Traiser"/>
    <s v=" Mr"/>
    <s v="  Miles J"/>
    <n v="25.46"/>
    <n v="11.52"/>
    <s v="No"/>
    <s v="No"/>
    <x v="1"/>
    <n v="0"/>
    <x v="1"/>
    <s v="Obesity"/>
    <s v="Diabetes"/>
    <n v="0"/>
    <n v="12124.99"/>
    <s v="tier - 3"/>
    <s v="tier - 1"/>
    <s v="R1012"/>
    <s v="20Jul1963"/>
    <n v="59"/>
  </r>
  <r>
    <s v="Id896"/>
    <s v="Mudy-Mader"/>
    <s v=" Ms"/>
    <s v="  Justyna I"/>
    <n v="30.8"/>
    <n v="10.95"/>
    <s v="No"/>
    <s v="No"/>
    <x v="0"/>
    <n v="1"/>
    <x v="1"/>
    <s v="Obesity"/>
    <s v="Diabetes"/>
    <n v="3"/>
    <n v="12105.32"/>
    <s v="tier - 3"/>
    <s v="tier - 3"/>
    <s v="R1011"/>
    <s v="25Oct1968"/>
    <n v="54"/>
  </r>
  <r>
    <s v="Id897"/>
    <s v="Rogers"/>
    <s v=" Ms"/>
    <s v="  Lucille"/>
    <n v="28.88"/>
    <n v="11.5"/>
    <s v="No"/>
    <s v="No"/>
    <x v="0"/>
    <n v="0"/>
    <x v="1"/>
    <s v="Obesity"/>
    <s v="Diabetes"/>
    <n v="2"/>
    <n v="12096.65"/>
    <s v="tier - 3"/>
    <s v="tier - 1"/>
    <s v="R1024"/>
    <s v="9Dec1968"/>
    <n v="54"/>
  </r>
  <r>
    <s v="Id898"/>
    <s v="Woo"/>
    <s v=" Ms"/>
    <s v="  April"/>
    <n v="23"/>
    <n v="9.8800000000000008"/>
    <s v="No"/>
    <s v="No"/>
    <x v="0"/>
    <n v="0"/>
    <x v="1"/>
    <s v="Obesity"/>
    <s v="Diabetes"/>
    <n v="3"/>
    <n v="12094.48"/>
    <s v="tier - 3"/>
    <s v="tier - 3"/>
    <s v="R1011"/>
    <s v="21Jun1968"/>
    <n v="54"/>
  </r>
  <r>
    <s v="Id899"/>
    <s v="Walsh"/>
    <s v=" Mr"/>
    <s v="  Robert"/>
    <n v="38.25"/>
    <n v="6.2"/>
    <s v="Yes"/>
    <s v="No"/>
    <x v="0"/>
    <n v="1"/>
    <x v="0"/>
    <s v="Obesity"/>
    <s v="Diabetes"/>
    <n v="3"/>
    <n v="12091.34"/>
    <s v="tier - 3"/>
    <s v="tier - 2"/>
    <s v="R1022"/>
    <s v="2Sep1984"/>
    <n v="38"/>
  </r>
  <r>
    <s v="Id900"/>
    <s v="White"/>
    <s v=" Mrs"/>
    <s v="  Alyssa"/>
    <n v="39.25"/>
    <n v="8.41"/>
    <s v="Yes"/>
    <s v="No"/>
    <x v="0"/>
    <n v="1"/>
    <x v="0"/>
    <s v="Obesity"/>
    <s v="Diabetes"/>
    <n v="3"/>
    <n v="12048.13"/>
    <s v="tier - 3"/>
    <s v="tier - 2"/>
    <s v="R1026"/>
    <s v="7Sep1986"/>
    <n v="36"/>
  </r>
  <r>
    <s v="Id901"/>
    <s v="Sheppard"/>
    <s v=" Ms"/>
    <s v="  Jessica E"/>
    <n v="26.6"/>
    <n v="5.07"/>
    <s v="No"/>
    <s v="No"/>
    <x v="0"/>
    <n v="0"/>
    <x v="1"/>
    <s v="Obesity"/>
    <s v="Normal"/>
    <n v="1"/>
    <n v="12044.34"/>
    <s v="tier - 3"/>
    <s v="tier - 1"/>
    <s v="R1012"/>
    <s v="24Nov1966"/>
    <n v="56"/>
  </r>
  <r>
    <s v="Id902"/>
    <s v="Doran"/>
    <s v=" Mr"/>
    <s v="  Patrick J"/>
    <n v="35.700000000000003"/>
    <n v="4.0599999999999996"/>
    <s v="Yes"/>
    <s v="No"/>
    <x v="1"/>
    <n v="1"/>
    <x v="1"/>
    <s v="Obesity"/>
    <s v="Normal"/>
    <n v="2"/>
    <n v="12035.18"/>
    <s v="tier - 3"/>
    <s v="tier - 3"/>
    <s v="R1021"/>
    <s v="16Oct1979"/>
    <n v="43"/>
  </r>
  <r>
    <s v="Id903"/>
    <s v="Labrosse"/>
    <s v=" Ms"/>
    <s v="  Emilie"/>
    <n v="20.100000000000001"/>
    <n v="10.52"/>
    <s v="No"/>
    <s v="No"/>
    <x v="0"/>
    <n v="0"/>
    <x v="1"/>
    <s v="Obesity"/>
    <s v="Diabetes"/>
    <n v="1"/>
    <n v="12032.33"/>
    <s v="tier - 3"/>
    <s v="tier - 1"/>
    <s v="R1011"/>
    <s v="29Oct1965"/>
    <n v="57"/>
  </r>
  <r>
    <s v="Id904"/>
    <s v="Thomas"/>
    <s v=" Ms"/>
    <s v="  Caitlin B"/>
    <n v="22.23"/>
    <n v="9.65"/>
    <s v="No"/>
    <s v="No"/>
    <x v="0"/>
    <n v="0"/>
    <x v="1"/>
    <s v="Obesity"/>
    <s v="Diabetes"/>
    <n v="0"/>
    <n v="12029.29"/>
    <s v="tier - 3"/>
    <s v="tier - 2"/>
    <s v="R1024"/>
    <s v="9Jun1965"/>
    <n v="57"/>
  </r>
  <r>
    <s v="Id905"/>
    <s v="Lesniak"/>
    <s v=" Mr"/>
    <s v="  Joseph W"/>
    <n v="36.47"/>
    <n v="6.21"/>
    <s v="Yes"/>
    <s v="No"/>
    <x v="0"/>
    <n v="1"/>
    <x v="1"/>
    <s v="Obesity"/>
    <s v="Diabetes"/>
    <n v="3"/>
    <n v="12001.29"/>
    <s v="tier - 3"/>
    <s v="tier - 3"/>
    <s v="R1021"/>
    <s v="17Oct1982"/>
    <n v="40"/>
  </r>
  <r>
    <s v="Id906"/>
    <s v="Prowse"/>
    <s v=" Ms"/>
    <s v="  Wendy"/>
    <n v="49.64"/>
    <n v="4.76"/>
    <s v="Yes"/>
    <s v="Yes"/>
    <x v="1"/>
    <n v="2"/>
    <x v="0"/>
    <s v="Obesity"/>
    <s v="Normal"/>
    <n v="0"/>
    <n v="11994.89"/>
    <s v="tier - 3"/>
    <s v="tier - 2"/>
    <s v="R1012"/>
    <s v="12Dec1993"/>
    <n v="29"/>
  </r>
  <r>
    <s v="Id907"/>
    <s v="Seigel"/>
    <s v=" Mrs"/>
    <s v="  Leah L"/>
    <n v="36.799999999999997"/>
    <n v="5.73"/>
    <s v="Yes"/>
    <s v="No"/>
    <x v="1"/>
    <n v="1"/>
    <x v="1"/>
    <s v="Obesity"/>
    <s v="Diabetes"/>
    <n v="3"/>
    <n v="11987.68"/>
    <s v="tier - 3"/>
    <s v="tier - 2"/>
    <s v="R1026"/>
    <s v="4Jul1983"/>
    <n v="39"/>
  </r>
  <r>
    <s v="Id908"/>
    <s v="Blas"/>
    <s v=" Mr"/>
    <s v="  Wayne L"/>
    <n v="33.880000000000003"/>
    <n v="10.78"/>
    <s v="Yes"/>
    <s v="No"/>
    <x v="0"/>
    <n v="1"/>
    <x v="1"/>
    <s v="Obesity"/>
    <s v="Diabetes"/>
    <n v="3"/>
    <n v="11987.17"/>
    <s v="tier - 3"/>
    <s v="tier - 3"/>
    <s v="R1013"/>
    <s v="22Dec1967"/>
    <n v="55"/>
  </r>
  <r>
    <s v="Id909"/>
    <s v="Simpson"/>
    <s v=" Mr"/>
    <s v="  Jason M"/>
    <n v="32.01"/>
    <n v="5.08"/>
    <s v="No"/>
    <s v="No"/>
    <x v="0"/>
    <n v="1"/>
    <x v="1"/>
    <s v="Obesity"/>
    <s v="Normal"/>
    <n v="1"/>
    <n v="11946.63"/>
    <s v="tier - 3"/>
    <s v="tier - 2"/>
    <s v="R1013"/>
    <s v="29Sep1964"/>
    <n v="58"/>
  </r>
  <r>
    <s v="Id910"/>
    <s v="Gierman"/>
    <s v=" Mr"/>
    <s v="  Floris"/>
    <n v="33.630000000000003"/>
    <n v="11.39"/>
    <s v="Yes"/>
    <s v="No"/>
    <x v="0"/>
    <n v="1"/>
    <x v="1"/>
    <s v="Obesity"/>
    <s v="Diabetes"/>
    <n v="1"/>
    <n v="11945.13"/>
    <s v="tier - 3"/>
    <s v="tier - 2"/>
    <s v="R1012"/>
    <s v="1Nov1965"/>
    <n v="57"/>
  </r>
  <r>
    <s v="Id911"/>
    <s v="Jeuland"/>
    <s v=" Mr"/>
    <s v="  Marc"/>
    <n v="34.865000000000002"/>
    <n v="5.35"/>
    <s v="Yes"/>
    <s v="No"/>
    <x v="0"/>
    <n v="1"/>
    <x v="1"/>
    <s v="Obesity"/>
    <s v="Normal"/>
    <n v="0"/>
    <n v="11944.59"/>
    <s v="tier - 3"/>
    <s v="tier - 2"/>
    <s v="R1016"/>
    <s v="25Dec1964"/>
    <n v="58"/>
  </r>
  <r>
    <s v="Id912"/>
    <s v="Chorney"/>
    <s v=" Mr"/>
    <s v="  Christopher"/>
    <n v="43.11"/>
    <n v="5.6"/>
    <s v="Yes"/>
    <s v="No"/>
    <x v="0"/>
    <n v="2"/>
    <x v="0"/>
    <s v="Obesity"/>
    <s v="Normal"/>
    <n v="3"/>
    <n v="11941.83"/>
    <s v="tier - 3"/>
    <s v="tier - 1"/>
    <s v="R1023"/>
    <s v="19Oct1991"/>
    <n v="31"/>
  </r>
  <r>
    <s v="Id913"/>
    <s v="Rook"/>
    <s v=" Mr"/>
    <s v="  Kevin"/>
    <n v="30.305"/>
    <n v="4.2699999999999996"/>
    <s v="No"/>
    <s v="No"/>
    <x v="0"/>
    <n v="1"/>
    <x v="1"/>
    <s v="Obesity"/>
    <s v="Normal"/>
    <n v="0"/>
    <n v="11938.26"/>
    <s v="tier - 3"/>
    <s v="tier - 3"/>
    <s v="R1019"/>
    <s v="2Aug1964"/>
    <n v="58"/>
  </r>
  <r>
    <s v="Id914"/>
    <s v="Wright"/>
    <s v=" Mr"/>
    <s v="  Aharon N"/>
    <n v="25.175000000000001"/>
    <n v="5.57"/>
    <s v="No"/>
    <s v="No"/>
    <x v="0"/>
    <n v="0"/>
    <x v="1"/>
    <s v="Obesity"/>
    <s v="Normal"/>
    <n v="0"/>
    <n v="11931.13"/>
    <s v="tier - 3"/>
    <s v="tier - 1"/>
    <s v="R1019"/>
    <s v="20Dec1964"/>
    <n v="58"/>
  </r>
  <r>
    <s v="Id915"/>
    <s v="Chin"/>
    <s v=" Mr"/>
    <s v="  Lawrence D"/>
    <n v="26.8"/>
    <n v="5.68"/>
    <s v="No"/>
    <s v="No"/>
    <x v="0"/>
    <n v="0"/>
    <x v="1"/>
    <s v="Obesity"/>
    <s v="Normal"/>
    <n v="0"/>
    <n v="11918.2"/>
    <s v="tier - 3"/>
    <s v="tier - 1"/>
    <s v="R1021"/>
    <s v="19Nov1964"/>
    <n v="58"/>
  </r>
  <r>
    <s v="Id916"/>
    <s v="White"/>
    <s v=" Mr"/>
    <s v="  Malcolm"/>
    <n v="21.78"/>
    <n v="5.3"/>
    <s v="No"/>
    <s v="No"/>
    <x v="0"/>
    <n v="0"/>
    <x v="1"/>
    <s v="Obesity"/>
    <s v="Normal"/>
    <n v="2"/>
    <n v="11884.05"/>
    <s v="tier - 3"/>
    <s v="tier - 3"/>
    <s v="R1013"/>
    <s v="2Jun2004"/>
    <n v="19"/>
  </r>
  <r>
    <s v="Id917"/>
    <s v="Savage"/>
    <s v=" Ms"/>
    <s v="  Anna E"/>
    <n v="30.14"/>
    <n v="9.4499999999999993"/>
    <s v="No"/>
    <s v="No"/>
    <x v="0"/>
    <n v="1"/>
    <x v="1"/>
    <s v="Obesity"/>
    <s v="Diabetes"/>
    <n v="2"/>
    <n v="11881.97"/>
    <s v="tier - 3"/>
    <s v="tier - 1"/>
    <s v="R1013"/>
    <s v="29Oct1967"/>
    <n v="55"/>
  </r>
  <r>
    <s v="Id918"/>
    <s v="Hitchings"/>
    <s v=" Ms"/>
    <s v="  Jenny"/>
    <n v="29.7"/>
    <n v="6.79"/>
    <s v="No"/>
    <s v="No"/>
    <x v="0"/>
    <n v="0"/>
    <x v="1"/>
    <s v="Obesity"/>
    <s v="Diabetes"/>
    <n v="2"/>
    <n v="11881.36"/>
    <s v="tier - 3"/>
    <s v="tier - 2"/>
    <s v="R1011"/>
    <s v="14Jul1967"/>
    <n v="55"/>
  </r>
  <r>
    <s v="Id919"/>
    <s v="Truitt"/>
    <s v=" Ms"/>
    <s v="  Melissa L"/>
    <n v="32.395000000000003"/>
    <n v="11.1"/>
    <s v="No"/>
    <s v="No"/>
    <x v="0"/>
    <n v="1"/>
    <x v="1"/>
    <s v="Obesity"/>
    <s v="Diabetes"/>
    <n v="1"/>
    <n v="11879.1"/>
    <s v="tier - 3"/>
    <s v="tier - 3"/>
    <s v="R1024"/>
    <s v="24Aug1967"/>
    <n v="55"/>
  </r>
  <r>
    <s v="Id920"/>
    <s v="Chang"/>
    <s v=" Ms"/>
    <s v="  Chia J"/>
    <n v="36.64"/>
    <n v="7.26"/>
    <s v="Yes"/>
    <s v="No"/>
    <x v="0"/>
    <n v="1"/>
    <x v="1"/>
    <s v="Obesity"/>
    <s v="Diabetes"/>
    <n v="0"/>
    <n v="11858.56"/>
    <s v="tier - 3"/>
    <s v="tier - 3"/>
    <s v="R1011"/>
    <s v="7Jul1974"/>
    <n v="48"/>
  </r>
  <r>
    <s v="Id921"/>
    <s v="Frey"/>
    <s v=" Ms"/>
    <s v="  Laura A"/>
    <n v="39.049999999999997"/>
    <n v="5.27"/>
    <s v="Yes"/>
    <s v="No"/>
    <x v="0"/>
    <n v="1"/>
    <x v="0"/>
    <s v="Obesity"/>
    <s v="Normal"/>
    <n v="0"/>
    <n v="11856.41"/>
    <s v="tier - 3"/>
    <s v="tier - 2"/>
    <s v="R1013"/>
    <s v="29Sep1964"/>
    <n v="58"/>
  </r>
  <r>
    <s v="Id922"/>
    <s v="Krishna"/>
    <s v=" Ms"/>
    <s v="  Aditi"/>
    <n v="33.1"/>
    <n v="5.46"/>
    <s v="Yes"/>
    <s v="No"/>
    <x v="0"/>
    <n v="1"/>
    <x v="1"/>
    <s v="Obesity"/>
    <s v="Normal"/>
    <n v="0"/>
    <n v="11848.14"/>
    <s v="tier - 3"/>
    <s v="tier - 2"/>
    <s v="R1011"/>
    <s v="27Jun1964"/>
    <n v="58"/>
  </r>
  <r>
    <s v="Id923"/>
    <s v="Maher"/>
    <s v=" Ms"/>
    <s v="  Leah A"/>
    <n v="31.824999999999999"/>
    <n v="8.1300000000000008"/>
    <s v="No"/>
    <s v="No"/>
    <x v="0"/>
    <n v="1"/>
    <x v="1"/>
    <s v="Obesity"/>
    <s v="Diabetes"/>
    <n v="0"/>
    <n v="11842.62"/>
    <s v="tier - 3"/>
    <s v="tier - 3"/>
    <s v="R1012"/>
    <s v="10Nov1965"/>
    <n v="57"/>
  </r>
  <r>
    <s v="Id924"/>
    <s v="Boivin"/>
    <s v=" Ms"/>
    <s v="  Marianne"/>
    <n v="29"/>
    <n v="4.25"/>
    <s v="No"/>
    <s v="No"/>
    <x v="0"/>
    <n v="0"/>
    <x v="1"/>
    <s v="Obesity"/>
    <s v="Normal"/>
    <n v="0"/>
    <n v="11842.44"/>
    <s v="tier - 3"/>
    <s v="tier - 2"/>
    <s v="R1011"/>
    <s v="11Jul1964"/>
    <n v="58"/>
  </r>
  <r>
    <s v="Id925"/>
    <s v="McAlister"/>
    <s v=" Ms"/>
    <s v="  Carla"/>
    <n v="30.495000000000001"/>
    <n v="8.68"/>
    <s v="No"/>
    <s v="No"/>
    <x v="0"/>
    <n v="1"/>
    <x v="1"/>
    <s v="Obesity"/>
    <s v="Diabetes"/>
    <n v="0"/>
    <n v="11840.78"/>
    <s v="tier - 3"/>
    <s v="tier - 2"/>
    <s v="R1012"/>
    <s v="25Sep1965"/>
    <n v="57"/>
  </r>
  <r>
    <s v="Id926"/>
    <s v="Akhmedova"/>
    <s v=" Ms"/>
    <s v="  Oksana"/>
    <n v="25.2"/>
    <n v="6.25"/>
    <s v="No"/>
    <s v="No"/>
    <x v="0"/>
    <n v="0"/>
    <x v="1"/>
    <s v="Obesity"/>
    <s v="Diabetes"/>
    <n v="0"/>
    <n v="11837.16"/>
    <s v="tier - 3"/>
    <s v="tier - 3"/>
    <s v="R1011"/>
    <s v="11Sep1964"/>
    <n v="58"/>
  </r>
  <r>
    <s v="Id927"/>
    <s v="Tucker"/>
    <s v=" Ms"/>
    <s v="  Rebecca B"/>
    <n v="22.77"/>
    <n v="4.47"/>
    <s v="No"/>
    <s v="No"/>
    <x v="0"/>
    <n v="0"/>
    <x v="1"/>
    <s v="Obesity"/>
    <s v="Normal"/>
    <n v="0"/>
    <n v="11833.78"/>
    <s v="tier - 3"/>
    <s v="tier - 3"/>
    <s v="R1013"/>
    <s v="27Jun1964"/>
    <n v="58"/>
  </r>
  <r>
    <s v="Id928"/>
    <s v="Gramelspacher"/>
    <s v=" Ms"/>
    <s v="  Maria A"/>
    <n v="23.18"/>
    <n v="8.31"/>
    <s v="No"/>
    <s v="No"/>
    <x v="0"/>
    <n v="0"/>
    <x v="1"/>
    <s v="Obesity"/>
    <s v="Diabetes"/>
    <n v="0"/>
    <n v="11830.61"/>
    <s v="tier - 3"/>
    <s v="tier - 1"/>
    <s v="R1012"/>
    <s v="3Oct1965"/>
    <n v="57"/>
  </r>
  <r>
    <s v="Id929"/>
    <s v="Goldsmith"/>
    <s v=" Mrs"/>
    <s v="  Lisa M"/>
    <n v="35.409999999999997"/>
    <n v="5.68"/>
    <s v="Yes"/>
    <s v="No"/>
    <x v="0"/>
    <n v="1"/>
    <x v="1"/>
    <s v="Obesity"/>
    <s v="Normal"/>
    <n v="3"/>
    <n v="11773.06"/>
    <s v="tier - 3"/>
    <s v="tier - 3"/>
    <s v="R1026"/>
    <s v="20Nov1982"/>
    <n v="40"/>
  </r>
  <r>
    <s v="Id930"/>
    <s v="Tranter"/>
    <s v=" Mr"/>
    <s v="  Steve Jr"/>
    <n v="32.11"/>
    <n v="4.75"/>
    <s v="No"/>
    <s v="No"/>
    <x v="0"/>
    <n v="1"/>
    <x v="1"/>
    <s v="Obesity"/>
    <s v="Normal"/>
    <n v="1"/>
    <n v="11763"/>
    <s v="tier - 3"/>
    <s v="tier - 3"/>
    <s v="R1016"/>
    <s v="25Jul1966"/>
    <n v="56"/>
  </r>
  <r>
    <s v="Id931"/>
    <s v="Tu"/>
    <s v=" Mrs"/>
    <s v="  Tiffany"/>
    <n v="34.479999999999997"/>
    <n v="6.31"/>
    <s v="Yes"/>
    <s v="No"/>
    <x v="1"/>
    <n v="1"/>
    <x v="1"/>
    <s v="Obesity"/>
    <s v="Diabetes"/>
    <n v="2"/>
    <n v="11752.68"/>
    <s v="tier - 3"/>
    <s v="tier - 1"/>
    <s v="R1026"/>
    <s v="6Nov1979"/>
    <n v="43"/>
  </r>
  <r>
    <s v="Id932"/>
    <s v="Kaczka"/>
    <s v=" Mr"/>
    <s v="  Greg"/>
    <n v="34.39"/>
    <n v="6.28"/>
    <s v="Yes"/>
    <s v="No"/>
    <x v="0"/>
    <n v="1"/>
    <x v="1"/>
    <s v="Obesity"/>
    <s v="Diabetes"/>
    <n v="0"/>
    <n v="11743.93"/>
    <s v="tier - 3"/>
    <s v="tier - 1"/>
    <s v="R1012"/>
    <s v="2Dec1964"/>
    <n v="58"/>
  </r>
  <r>
    <s v="Id933"/>
    <s v="Hunter"/>
    <s v=" Mr"/>
    <s v="  Dale"/>
    <n v="26.4"/>
    <n v="9.2899999999999991"/>
    <s v="No"/>
    <s v="No"/>
    <x v="1"/>
    <n v="0"/>
    <x v="1"/>
    <s v="Obesity"/>
    <s v="Diabetes"/>
    <n v="0"/>
    <n v="11743.3"/>
    <s v="tier - 3"/>
    <s v="tier - 3"/>
    <s v="R1013"/>
    <s v="9Jun1963"/>
    <n v="59"/>
  </r>
  <r>
    <s v="Id934"/>
    <s v="Moran"/>
    <s v=" Ms"/>
    <s v="  Brittany A"/>
    <n v="28.1"/>
    <n v="5.79"/>
    <s v="No"/>
    <s v="No"/>
    <x v="1"/>
    <n v="0"/>
    <x v="1"/>
    <s v="Obesity"/>
    <s v="Diabetes"/>
    <n v="3"/>
    <n v="11741.73"/>
    <s v="tier - 3"/>
    <s v="tier - 1"/>
    <s v="R1011"/>
    <s v="12Nov1969"/>
    <n v="53"/>
  </r>
  <r>
    <s v="Id935"/>
    <s v="Ashby"/>
    <s v=" Mr"/>
    <s v="  Robert S"/>
    <n v="27"/>
    <n v="4.54"/>
    <s v="No"/>
    <s v="No"/>
    <x v="0"/>
    <n v="0"/>
    <x v="1"/>
    <s v="Obesity"/>
    <s v="Normal"/>
    <n v="2"/>
    <n v="11737.85"/>
    <s v="tier - 3"/>
    <s v="tier - 1"/>
    <s v="R1011"/>
    <s v="5Sep1988"/>
    <n v="34"/>
  </r>
  <r>
    <s v="Id936"/>
    <s v="Ausen"/>
    <s v=" Mr"/>
    <s v="  Cameron"/>
    <n v="28.594999999999999"/>
    <n v="4.68"/>
    <s v="No"/>
    <s v="No"/>
    <x v="0"/>
    <n v="0"/>
    <x v="1"/>
    <s v="Obesity"/>
    <s v="Normal"/>
    <n v="0"/>
    <n v="11735.88"/>
    <s v="tier - 3"/>
    <s v="tier - 1"/>
    <s v="R1012"/>
    <s v="9Nov1964"/>
    <n v="58"/>
  </r>
  <r>
    <s v="Id937"/>
    <s v="Savage"/>
    <s v=" Mrs"/>
    <s v="  Ulrike"/>
    <n v="36.799999999999997"/>
    <n v="5.88"/>
    <s v="Yes"/>
    <s v="No"/>
    <x v="0"/>
    <n v="1"/>
    <x v="1"/>
    <s v="Obesity"/>
    <s v="Diabetes"/>
    <n v="3"/>
    <n v="11730.82"/>
    <s v="tier - 3"/>
    <s v="tier - 3"/>
    <s v="R1026"/>
    <s v="26Nov1984"/>
    <n v="38"/>
  </r>
  <r>
    <s v="Id938"/>
    <s v="O'Leary"/>
    <s v=" Ms"/>
    <s v="  Katlyn A"/>
    <n v="23.75"/>
    <n v="5.42"/>
    <s v="No"/>
    <s v="No"/>
    <x v="1"/>
    <n v="0"/>
    <x v="1"/>
    <s v="Obesity"/>
    <s v="Normal"/>
    <n v="2"/>
    <n v="11729.68"/>
    <s v="tier - 3"/>
    <s v="tier - 1"/>
    <s v="R1024"/>
    <s v="12Oct1969"/>
    <n v="53"/>
  </r>
  <r>
    <s v="Id939"/>
    <s v="Scoville"/>
    <s v=" Mr"/>
    <s v="  Morgan B"/>
    <n v="35.619999999999997"/>
    <n v="4.16"/>
    <s v="Yes"/>
    <s v="No"/>
    <x v="0"/>
    <n v="1"/>
    <x v="1"/>
    <s v="Obesity"/>
    <s v="Normal"/>
    <n v="3"/>
    <n v="11712.97"/>
    <s v="tier - 3"/>
    <s v="tier - 2"/>
    <s v="R1021"/>
    <s v="21Oct1982"/>
    <n v="40"/>
  </r>
  <r>
    <s v="Id940"/>
    <s v="Kaus"/>
    <s v=" Mr"/>
    <s v="  Peter"/>
    <n v="30.69"/>
    <n v="7.05"/>
    <s v="No"/>
    <s v="No"/>
    <x v="0"/>
    <n v="1"/>
    <x v="1"/>
    <s v="Obesity"/>
    <s v="Diabetes"/>
    <n v="0"/>
    <n v="11696.52"/>
    <s v="tier - 3"/>
    <s v="tier - 1"/>
    <s v="R1021"/>
    <s v="1Dec1970"/>
    <n v="52"/>
  </r>
  <r>
    <s v="Id941"/>
    <s v="Rainey"/>
    <s v=" Ms"/>
    <s v="  Chandler"/>
    <n v="35.799999999999997"/>
    <n v="5.63"/>
    <s v="Yes"/>
    <s v="No"/>
    <x v="0"/>
    <n v="1"/>
    <x v="1"/>
    <s v="Obesity"/>
    <s v="Normal"/>
    <n v="1"/>
    <n v="11674.13"/>
    <s v="tier - 3"/>
    <s v="tier - 1"/>
    <s v="R1011"/>
    <s v="9Nov1966"/>
    <n v="56"/>
  </r>
  <r>
    <s v="Id942"/>
    <s v="Rasch"/>
    <s v=" Ms"/>
    <s v="  Silvana M"/>
    <n v="28.785"/>
    <n v="4.24"/>
    <s v="No"/>
    <s v="No"/>
    <x v="0"/>
    <n v="0"/>
    <x v="1"/>
    <s v="Obesity"/>
    <s v="Normal"/>
    <n v="0"/>
    <n v="11658.38"/>
    <s v="tier - 3"/>
    <s v="tier - 3"/>
    <s v="R1024"/>
    <s v="23Aug1966"/>
    <n v="56"/>
  </r>
  <r>
    <s v="Id943"/>
    <s v="Plunkett"/>
    <s v=" Ms"/>
    <s v="  Natty"/>
    <n v="28.594999999999999"/>
    <n v="4.96"/>
    <s v="No"/>
    <s v="No"/>
    <x v="0"/>
    <n v="0"/>
    <x v="1"/>
    <s v="Obesity"/>
    <s v="Normal"/>
    <n v="0"/>
    <n v="11658.12"/>
    <s v="tier - 3"/>
    <s v="tier - 1"/>
    <s v="R1024"/>
    <s v="6Jul1966"/>
    <n v="56"/>
  </r>
  <r>
    <s v="Id944"/>
    <s v="Murphy"/>
    <s v=" Mr"/>
    <s v="  Nicholas T"/>
    <n v="48.75"/>
    <n v="4.34"/>
    <s v="Yes"/>
    <s v="Yes"/>
    <x v="0"/>
    <n v="2"/>
    <x v="0"/>
    <s v="Obesity"/>
    <s v="Normal"/>
    <n v="0"/>
    <n v="11657.81"/>
    <s v="tier - 3"/>
    <s v="tier - 2"/>
    <s v="R1023"/>
    <s v="20Jul1994"/>
    <n v="28"/>
  </r>
  <r>
    <s v="Id945"/>
    <s v="Gusmer"/>
    <s v=" Ms"/>
    <s v="  Rebecca"/>
    <n v="28.31"/>
    <n v="5.43"/>
    <s v="No"/>
    <s v="No"/>
    <x v="0"/>
    <n v="0"/>
    <x v="1"/>
    <s v="Obesity"/>
    <s v="Normal"/>
    <n v="0"/>
    <n v="11657.72"/>
    <s v="tier - 3"/>
    <s v="tier - 2"/>
    <s v="R1024"/>
    <s v="4Oct1966"/>
    <n v="56"/>
  </r>
  <r>
    <s v="Id946"/>
    <s v="Loftus"/>
    <s v=" Mr"/>
    <s v="  John"/>
    <n v="38.39"/>
    <n v="8.33"/>
    <s v="Yes"/>
    <s v="No"/>
    <x v="0"/>
    <n v="1"/>
    <x v="0"/>
    <s v="Obesity"/>
    <s v="Diabetes"/>
    <n v="3"/>
    <n v="11625.11"/>
    <s v="tier - 3"/>
    <s v="tier - 3"/>
    <s v="R1022"/>
    <s v="17Jul1986"/>
    <n v="36"/>
  </r>
  <r>
    <s v="Id947"/>
    <s v="Scott"/>
    <s v=" Mr"/>
    <s v="  Antony G"/>
    <n v="25.87"/>
    <n v="5.63"/>
    <s v="No"/>
    <s v="No"/>
    <x v="0"/>
    <n v="0"/>
    <x v="1"/>
    <s v="Obesity"/>
    <s v="Normal"/>
    <n v="0"/>
    <n v="11602.75"/>
    <s v="tier - 3"/>
    <s v="tier - 1"/>
    <s v="R1020"/>
    <s v="20Jun1964"/>
    <n v="58"/>
  </r>
  <r>
    <s v="Id948"/>
    <s v="Alvarez"/>
    <s v=" Mr"/>
    <s v="  Eric"/>
    <n v="43.7"/>
    <n v="7.23"/>
    <s v="Yes"/>
    <s v="No"/>
    <x v="0"/>
    <n v="2"/>
    <x v="0"/>
    <s v="Obesity"/>
    <s v="Diabetes"/>
    <n v="1"/>
    <n v="11576.13"/>
    <s v="tier - 3"/>
    <s v="tier - 3"/>
    <s v="R1011"/>
    <s v="6Nov1965"/>
    <n v="57"/>
  </r>
  <r>
    <s v="Id949"/>
    <s v="Petersson"/>
    <s v=" Mr"/>
    <s v="  Erik"/>
    <n v="40.945"/>
    <n v="10.57"/>
    <s v="Yes"/>
    <s v="No"/>
    <x v="0"/>
    <n v="1"/>
    <x v="0"/>
    <s v="Obesity"/>
    <s v="Diabetes"/>
    <n v="0"/>
    <n v="11566.3"/>
    <s v="tier - 3"/>
    <s v="tier - 3"/>
    <s v="R1016"/>
    <s v="25Dec1965"/>
    <n v="57"/>
  </r>
  <r>
    <s v="Id950"/>
    <s v="Liaw"/>
    <s v=" Mr"/>
    <s v="  Matthew T"/>
    <n v="27.94"/>
    <n v="7.92"/>
    <s v="No"/>
    <s v="No"/>
    <x v="0"/>
    <n v="0"/>
    <x v="1"/>
    <s v="Obesity"/>
    <s v="Diabetes"/>
    <n v="1"/>
    <n v="11554.22"/>
    <s v="tier - 3"/>
    <s v="tier - 1"/>
    <s v="R1013"/>
    <s v="27Oct1965"/>
    <n v="57"/>
  </r>
  <r>
    <s v="Id951"/>
    <s v="Tripaldi"/>
    <s v=" Ms"/>
    <s v="  Cassandra"/>
    <n v="31.9"/>
    <n v="10.119999999999999"/>
    <s v="No"/>
    <s v="No"/>
    <x v="0"/>
    <n v="1"/>
    <x v="1"/>
    <s v="Obesity"/>
    <s v="Diabetes"/>
    <n v="5"/>
    <n v="11552.9"/>
    <s v="tier - 3"/>
    <s v="tier - 2"/>
    <s v="R1011"/>
    <s v="23Jul1973"/>
    <n v="49"/>
  </r>
  <r>
    <s v="Id952"/>
    <s v="Kelley"/>
    <s v=" Ms"/>
    <s v="  Rosemary C"/>
    <n v="31.64"/>
    <n v="7.91"/>
    <s v="No"/>
    <s v="No"/>
    <x v="0"/>
    <n v="1"/>
    <x v="1"/>
    <s v="Obesity"/>
    <s v="Diabetes"/>
    <n v="0"/>
    <n v="11540.25"/>
    <s v="tier - 3"/>
    <s v="tier - 1"/>
    <s v="R1012"/>
    <s v="1Dec1971"/>
    <n v="51"/>
  </r>
  <r>
    <s v="Id953"/>
    <s v="Endara"/>
    <s v=" Ms"/>
    <s v="  Carrie A"/>
    <n v="46.7"/>
    <n v="10.9"/>
    <s v="Yes"/>
    <s v="Yes"/>
    <x v="0"/>
    <n v="2"/>
    <x v="0"/>
    <s v="Obesity"/>
    <s v="Diabetes"/>
    <n v="2"/>
    <n v="11538.42"/>
    <s v="tier - 3"/>
    <s v="tier - 1"/>
    <s v="R1011"/>
    <s v="14Nov1968"/>
    <n v="54"/>
  </r>
  <r>
    <s v="Id954"/>
    <s v="Valle"/>
    <s v=" Mr"/>
    <s v="  Gerardo Sr"/>
    <n v="18.335000000000001"/>
    <n v="11.83"/>
    <s v="No"/>
    <s v="No"/>
    <x v="0"/>
    <n v="0"/>
    <x v="1"/>
    <s v="Underweight"/>
    <s v="Diabetes"/>
    <n v="0"/>
    <n v="11534.87"/>
    <s v="tier - 3"/>
    <s v="tier - 1"/>
    <s v="R1017"/>
    <s v="3Oct1965"/>
    <n v="57"/>
  </r>
  <r>
    <s v="Id955"/>
    <s v="Germain"/>
    <s v=" Mr"/>
    <s v="  Matthew R"/>
    <n v="31.24"/>
    <n v="7.42"/>
    <s v="No"/>
    <s v="No"/>
    <x v="0"/>
    <n v="1"/>
    <x v="1"/>
    <s v="Obesity"/>
    <s v="Diabetes"/>
    <n v="0"/>
    <n v="11530.12"/>
    <s v="tier - 3"/>
    <s v="tier - 1"/>
    <s v="R1012"/>
    <s v="23Jul1970"/>
    <n v="52"/>
  </r>
  <r>
    <s v="Id956"/>
    <s v="Finecey"/>
    <s v=" Mrs"/>
    <s v="  Meghan E"/>
    <n v="39.22"/>
    <n v="5.62"/>
    <s v="Yes"/>
    <s v="No"/>
    <x v="0"/>
    <n v="1"/>
    <x v="0"/>
    <s v="Obesity"/>
    <s v="Normal"/>
    <n v="3"/>
    <n v="11524.25"/>
    <s v="tier - 3"/>
    <s v="tier - 1"/>
    <s v="R1026"/>
    <s v="12Jun1988"/>
    <n v="34"/>
  </r>
  <r>
    <s v="Id957"/>
    <s v="Mendoza"/>
    <s v=" Mr"/>
    <s v="  Eric"/>
    <n v="24.414999999999999"/>
    <n v="7.16"/>
    <s v="No"/>
    <s v="No"/>
    <x v="0"/>
    <n v="0"/>
    <x v="1"/>
    <s v="Obesity"/>
    <s v="Diabetes"/>
    <n v="4"/>
    <n v="11520.1"/>
    <s v="tier - 3"/>
    <s v="tier - 1"/>
    <s v="R1012"/>
    <s v="19Dec1971"/>
    <n v="51"/>
  </r>
  <r>
    <s v="Id958"/>
    <s v="Roe"/>
    <s v=" Ms"/>
    <s v="  Lisa B"/>
    <n v="32.299999999999997"/>
    <n v="9.89"/>
    <s v="No"/>
    <s v="No"/>
    <x v="0"/>
    <n v="1"/>
    <x v="1"/>
    <s v="Obesity"/>
    <s v="Diabetes"/>
    <n v="1"/>
    <n v="11512.41"/>
    <s v="tier - 3"/>
    <s v="tier - 1"/>
    <s v="R1024"/>
    <s v="24Jun1968"/>
    <n v="54"/>
  </r>
  <r>
    <s v="Id959"/>
    <s v="Webb"/>
    <s v=" Mrs"/>
    <s v="  Jane R"/>
    <n v="39.94"/>
    <n v="5.14"/>
    <s v="Yes"/>
    <s v="No"/>
    <x v="0"/>
    <n v="1"/>
    <x v="0"/>
    <s v="Obesity"/>
    <s v="Normal"/>
    <n v="3"/>
    <n v="11511.61"/>
    <s v="tier - 3"/>
    <s v="tier - 3"/>
    <s v="R1026"/>
    <s v="6Oct1989"/>
    <n v="33"/>
  </r>
  <r>
    <s v="Id960"/>
    <s v="Stocker"/>
    <s v=" Ms"/>
    <s v="  Allison M"/>
    <n v="30"/>
    <n v="5.61"/>
    <s v="No"/>
    <s v="No"/>
    <x v="1"/>
    <n v="1"/>
    <x v="1"/>
    <s v="Obesity"/>
    <s v="Normal"/>
    <n v="0"/>
    <n v="11497.69"/>
    <s v="tier - 3"/>
    <s v="tier - 1"/>
    <s v="R1012"/>
    <s v="11Aug1969"/>
    <n v="53"/>
  </r>
  <r>
    <s v="Id961"/>
    <s v="Jacobson"/>
    <s v=" Mrs"/>
    <s v="  Sarah E"/>
    <n v="35.340000000000003"/>
    <n v="5.51"/>
    <s v="Yes"/>
    <s v="No"/>
    <x v="1"/>
    <n v="1"/>
    <x v="1"/>
    <s v="Obesity"/>
    <s v="Normal"/>
    <n v="3"/>
    <n v="11492.46"/>
    <s v="tier - 3"/>
    <s v="tier - 3"/>
    <s v="R1026"/>
    <s v="7Jun1983"/>
    <n v="40"/>
  </r>
  <r>
    <s v="Id962"/>
    <s v="Shaw"/>
    <s v=" Mr"/>
    <s v="  Philip J"/>
    <n v="32.204999999999998"/>
    <n v="8.3800000000000008"/>
    <s v="No"/>
    <s v="No"/>
    <x v="0"/>
    <n v="1"/>
    <x v="1"/>
    <s v="Obesity"/>
    <s v="Diabetes"/>
    <n v="3"/>
    <n v="11488.32"/>
    <s v="tier - 3"/>
    <s v="tier - 1"/>
    <s v="R1014"/>
    <s v="13Oct1970"/>
    <n v="52"/>
  </r>
  <r>
    <s v="Id963"/>
    <s v="Goodwin"/>
    <s v=" Ms"/>
    <s v="  Jillian A"/>
    <n v="33.880000000000003"/>
    <n v="4.68"/>
    <s v="Yes"/>
    <s v="No"/>
    <x v="0"/>
    <n v="1"/>
    <x v="1"/>
    <s v="Obesity"/>
    <s v="Normal"/>
    <n v="0"/>
    <n v="11482.63"/>
    <s v="tier - 3"/>
    <s v="tier - 2"/>
    <s v="R1013"/>
    <s v="10Sep2004"/>
    <n v="18"/>
  </r>
  <r>
    <s v="Id964"/>
    <s v="Brock"/>
    <s v=" Mrs"/>
    <s v="  Laura D"/>
    <n v="26.63"/>
    <n v="4.3600000000000003"/>
    <s v="No"/>
    <s v="No"/>
    <x v="0"/>
    <n v="0"/>
    <x v="1"/>
    <s v="Obesity"/>
    <s v="Normal"/>
    <n v="0"/>
    <n v="11478.14"/>
    <s v="tier - 3"/>
    <s v="tier - 2"/>
    <s v="R1025"/>
    <s v="7Sep1966"/>
    <n v="56"/>
  </r>
  <r>
    <s v="Id965"/>
    <s v="Papp"/>
    <s v=" Ms"/>
    <s v="  Megan E"/>
    <n v="28.7"/>
    <n v="7.74"/>
    <s v="No"/>
    <s v="No"/>
    <x v="0"/>
    <n v="0"/>
    <x v="1"/>
    <s v="Obesity"/>
    <s v="Diabetes"/>
    <n v="0"/>
    <n v="11455.28"/>
    <s v="tier - 3"/>
    <s v="tier - 2"/>
    <s v="R1011"/>
    <s v="23Jun1965"/>
    <n v="57"/>
  </r>
  <r>
    <s v="Id966"/>
    <s v="Siragusa"/>
    <s v=" Ms"/>
    <s v="  Shannon J"/>
    <n v="25.65"/>
    <n v="4.05"/>
    <s v="No"/>
    <s v="No"/>
    <x v="0"/>
    <n v="0"/>
    <x v="1"/>
    <s v="Obesity"/>
    <s v="Normal"/>
    <n v="0"/>
    <n v="11454.02"/>
    <s v="tier - 3"/>
    <s v="tier - 1"/>
    <s v="R1012"/>
    <s v="14Jun1966"/>
    <n v="56"/>
  </r>
  <r>
    <s v="Id967"/>
    <s v="Pizarro"/>
    <s v=" Ms"/>
    <s v="  Rachelle M"/>
    <n v="36.384999999999998"/>
    <n v="11.49"/>
    <s v="Yes"/>
    <s v="No"/>
    <x v="0"/>
    <n v="1"/>
    <x v="1"/>
    <s v="Obesity"/>
    <s v="Diabetes"/>
    <n v="3"/>
    <n v="11436.74"/>
    <s v="tier - 3"/>
    <s v="tier - 3"/>
    <s v="R1012"/>
    <s v="12Sep1971"/>
    <n v="51"/>
  </r>
  <r>
    <s v="Id968"/>
    <s v="Strange"/>
    <s v=" Mr"/>
    <s v="  Casey"/>
    <n v="34.69"/>
    <n v="5.65"/>
    <s v="Yes"/>
    <s v="No"/>
    <x v="0"/>
    <n v="1"/>
    <x v="1"/>
    <s v="Obesity"/>
    <s v="Normal"/>
    <n v="2"/>
    <n v="11435.74"/>
    <s v="tier - 3"/>
    <s v="tier - 3"/>
    <s v="R1021"/>
    <s v="17Jul1980"/>
    <n v="42"/>
  </r>
  <r>
    <s v="Id969"/>
    <s v="Eidinger"/>
    <s v=" Ms"/>
    <s v="  Jessica L"/>
    <n v="37.68"/>
    <n v="4.29"/>
    <s v="Yes"/>
    <s v="No"/>
    <x v="0"/>
    <n v="1"/>
    <x v="0"/>
    <s v="Obesity"/>
    <s v="Normal"/>
    <n v="3"/>
    <n v="11419.49"/>
    <s v="tier - 3"/>
    <s v="tier - 1"/>
    <s v="R1012"/>
    <s v="9Jun1985"/>
    <n v="37"/>
  </r>
  <r>
    <s v="Id970"/>
    <s v="Ginsburg"/>
    <s v=" Mr"/>
    <s v="  Brandon F"/>
    <n v="35.49"/>
    <n v="4.74"/>
    <s v="Yes"/>
    <s v="No"/>
    <x v="1"/>
    <n v="1"/>
    <x v="1"/>
    <s v="Obesity"/>
    <s v="Normal"/>
    <n v="3"/>
    <n v="11412.02"/>
    <s v="tier - 3"/>
    <s v="tier - 1"/>
    <s v="R1021"/>
    <s v="23Oct1983"/>
    <n v="39"/>
  </r>
  <r>
    <s v="Id971"/>
    <s v="Truex"/>
    <s v=" Ms"/>
    <s v="  Melissa"/>
    <n v="44.7"/>
    <n v="7.6"/>
    <s v="Yes"/>
    <s v="No"/>
    <x v="0"/>
    <n v="2"/>
    <x v="0"/>
    <s v="Obesity"/>
    <s v="Diabetes"/>
    <n v="3"/>
    <n v="11411.69"/>
    <s v="tier - 3"/>
    <s v="tier - 2"/>
    <s v="R1011"/>
    <s v="7Oct1970"/>
    <n v="52"/>
  </r>
  <r>
    <s v="Id972"/>
    <s v="Higgins"/>
    <s v=" Ms"/>
    <s v="  Danielle N"/>
    <n v="38.380000000000003"/>
    <n v="8.5"/>
    <s v="Yes"/>
    <s v="No"/>
    <x v="0"/>
    <n v="1"/>
    <x v="0"/>
    <s v="Obesity"/>
    <s v="Diabetes"/>
    <n v="2"/>
    <n v="11396.9"/>
    <s v="tier - 3"/>
    <s v="tier - 3"/>
    <s v="R1024"/>
    <s v="2Oct1970"/>
    <n v="52"/>
  </r>
  <r>
    <s v="Id973"/>
    <s v="McCurdy"/>
    <s v=" Mr"/>
    <s v="  Matthew"/>
    <n v="35.244999999999997"/>
    <n v="11.22"/>
    <s v="Yes"/>
    <s v="No"/>
    <x v="0"/>
    <n v="1"/>
    <x v="1"/>
    <s v="Obesity"/>
    <s v="Diabetes"/>
    <n v="1"/>
    <n v="11394.07"/>
    <s v="tier - 3"/>
    <s v="tier - 1"/>
    <s v="R1018"/>
    <s v="19Dec1967"/>
    <n v="55"/>
  </r>
  <r>
    <s v="Id974"/>
    <s v="Hughes"/>
    <s v=" Mrs"/>
    <s v="  Bettina"/>
    <n v="49.84"/>
    <n v="5.0999999999999996"/>
    <s v="Yes"/>
    <s v="Yes"/>
    <x v="1"/>
    <n v="2"/>
    <x v="0"/>
    <s v="Obesity"/>
    <s v="Normal"/>
    <n v="0"/>
    <n v="11388.27"/>
    <s v="tier - 3"/>
    <s v="tier - 2"/>
    <s v="R1026"/>
    <s v="28Jul1997"/>
    <n v="25"/>
  </r>
  <r>
    <s v="Id975"/>
    <s v="Varner"/>
    <s v=" Mr"/>
    <s v="  Alexander"/>
    <n v="49.06"/>
    <n v="5.43"/>
    <s v="Yes"/>
    <s v="Yes"/>
    <x v="0"/>
    <n v="2"/>
    <x v="0"/>
    <s v="Obesity"/>
    <s v="Normal"/>
    <n v="0"/>
    <n v="11381.33"/>
    <s v="tier - 3"/>
    <s v="tier - 2"/>
    <s v="R1013"/>
    <s v="13Jun1964"/>
    <n v="58"/>
  </r>
  <r>
    <s v="Id976"/>
    <s v="Dahmen"/>
    <s v=" Mrs"/>
    <s v="  Holli"/>
    <n v="30.88"/>
    <n v="5.82"/>
    <s v="No"/>
    <s v="No"/>
    <x v="0"/>
    <n v="1"/>
    <x v="1"/>
    <s v="Obesity"/>
    <s v="Diabetes"/>
    <n v="0"/>
    <n v="11378.57"/>
    <s v="tier - 3"/>
    <s v="tier - 2"/>
    <s v="R1025"/>
    <s v="6Dec1972"/>
    <n v="50"/>
  </r>
  <r>
    <s v="Id977"/>
    <s v="Young"/>
    <s v=" Mrs"/>
    <s v="  Heather C"/>
    <n v="33.35"/>
    <n v="6.05"/>
    <s v="Yes"/>
    <s v="No"/>
    <x v="1"/>
    <n v="1"/>
    <x v="1"/>
    <s v="Obesity"/>
    <s v="Diabetes"/>
    <n v="2"/>
    <n v="11369.39"/>
    <s v="tier - 3"/>
    <s v="tier - 1"/>
    <s v="R1026"/>
    <s v="7Jun1979"/>
    <n v="44"/>
  </r>
  <r>
    <s v="Id978"/>
    <s v="Fraser"/>
    <s v=" Mr"/>
    <s v="  Kyle"/>
    <n v="38"/>
    <n v="6.38"/>
    <s v="Yes"/>
    <s v="No"/>
    <x v="0"/>
    <n v="1"/>
    <x v="0"/>
    <s v="Obesity"/>
    <s v="Diabetes"/>
    <n v="0"/>
    <n v="11365.95"/>
    <s v="tier - 3"/>
    <s v="tier - 2"/>
    <s v="R1011"/>
    <s v="13Dec1964"/>
    <n v="58"/>
  </r>
  <r>
    <s v="Id979"/>
    <s v="Deeg"/>
    <s v=" Mr"/>
    <s v="  Thomas J"/>
    <n v="36.08"/>
    <n v="5.73"/>
    <s v="Yes"/>
    <s v="No"/>
    <x v="0"/>
    <n v="1"/>
    <x v="1"/>
    <s v="Obesity"/>
    <s v="Diabetes"/>
    <n v="0"/>
    <n v="11363.28"/>
    <s v="tier - 3"/>
    <s v="tier - 1"/>
    <s v="R1013"/>
    <s v="3Jul1964"/>
    <n v="58"/>
  </r>
  <r>
    <s v="Id980"/>
    <s v="Robertson"/>
    <s v=" Mr"/>
    <s v="  Chris"/>
    <n v="35.700000000000003"/>
    <n v="5.47"/>
    <s v="Yes"/>
    <s v="No"/>
    <x v="0"/>
    <n v="1"/>
    <x v="1"/>
    <s v="Obesity"/>
    <s v="Normal"/>
    <n v="0"/>
    <n v="11362.76"/>
    <s v="tier - 3"/>
    <s v="tier - 1"/>
    <s v="R1011"/>
    <s v="4Jul1964"/>
    <n v="58"/>
  </r>
  <r>
    <s v="Id981"/>
    <s v="Peck"/>
    <s v=" Mr"/>
    <s v="  Graham"/>
    <n v="34.01"/>
    <n v="11.3"/>
    <s v="Yes"/>
    <s v="No"/>
    <x v="0"/>
    <n v="1"/>
    <x v="1"/>
    <s v="Obesity"/>
    <s v="Diabetes"/>
    <n v="0"/>
    <n v="11356.66"/>
    <s v="tier - 3"/>
    <s v="tier - 3"/>
    <s v="R1012"/>
    <s v="26Sep1965"/>
    <n v="57"/>
  </r>
  <r>
    <s v="Id982"/>
    <s v="Burger"/>
    <s v=" Mr"/>
    <s v="  Garrett"/>
    <n v="31.54"/>
    <n v="6.72"/>
    <s v="No"/>
    <s v="No"/>
    <x v="0"/>
    <n v="1"/>
    <x v="1"/>
    <s v="Obesity"/>
    <s v="Diabetes"/>
    <n v="0"/>
    <n v="11353.23"/>
    <s v="tier - 3"/>
    <s v="tier - 1"/>
    <s v="R1012"/>
    <s v="29Nov1965"/>
    <n v="57"/>
  </r>
  <r>
    <s v="Id983"/>
    <s v="Blain"/>
    <s v=" Mr"/>
    <s v="  Andrew"/>
    <n v="23.3"/>
    <n v="5.36"/>
    <s v="No"/>
    <s v="No"/>
    <x v="0"/>
    <n v="0"/>
    <x v="1"/>
    <s v="Obesity"/>
    <s v="Normal"/>
    <n v="0"/>
    <n v="11345.52"/>
    <s v="tier - 3"/>
    <s v="tier - 3"/>
    <s v="R1011"/>
    <s v="12Jul1964"/>
    <n v="58"/>
  </r>
  <r>
    <s v="Id984"/>
    <s v="Winters"/>
    <s v=" Mrs"/>
    <s v="  Annabelle M"/>
    <n v="27.75"/>
    <n v="9.8800000000000008"/>
    <s v="No"/>
    <s v="No"/>
    <x v="0"/>
    <n v="0"/>
    <x v="1"/>
    <s v="Obesity"/>
    <s v="Diabetes"/>
    <n v="0"/>
    <n v="11344.32"/>
    <s v="tier - 3"/>
    <s v="tier - 2"/>
    <s v="R1025"/>
    <s v="2Nov1968"/>
    <n v="54"/>
  </r>
  <r>
    <s v="Id985"/>
    <s v="McCue"/>
    <s v=" Mr"/>
    <s v="  Daniel T"/>
    <n v="42.46"/>
    <n v="4.1100000000000003"/>
    <s v="Yes"/>
    <s v="No"/>
    <x v="0"/>
    <n v="2"/>
    <x v="0"/>
    <s v="Obesity"/>
    <s v="Normal"/>
    <n v="1"/>
    <n v="11326.71"/>
    <s v="tier - 3"/>
    <s v="tier - 3"/>
    <s v="R1013"/>
    <s v="19Aug1989"/>
    <n v="33"/>
  </r>
  <r>
    <s v="Id986"/>
    <s v="Webster"/>
    <s v=" Ms"/>
    <s v="  Deanne"/>
    <n v="54.47"/>
    <n v="7.48"/>
    <s v="Yes"/>
    <s v="Yes"/>
    <x v="0"/>
    <n v="3"/>
    <x v="0"/>
    <s v="Obesity"/>
    <s v="Diabetes"/>
    <n v="0"/>
    <n v="11321.49"/>
    <s v="tier - 3"/>
    <s v="tier - 3"/>
    <s v="R1012"/>
    <s v="20Sep2002"/>
    <n v="20"/>
  </r>
  <r>
    <s v="Id987"/>
    <s v="Anderson"/>
    <s v=" Ms"/>
    <s v="  Carrie"/>
    <n v="24.93"/>
    <n v="9.18"/>
    <s v="No"/>
    <s v="No"/>
    <x v="1"/>
    <n v="0"/>
    <x v="1"/>
    <s v="Obesity"/>
    <s v="Diabetes"/>
    <n v="0"/>
    <n v="11319.12"/>
    <s v="tier - 3"/>
    <s v="tier - 1"/>
    <s v="R1012"/>
    <s v="11Jul1963"/>
    <n v="59"/>
  </r>
  <r>
    <s v="Id988"/>
    <s v="Chiappone"/>
    <s v=" Mrs"/>
    <s v="  Suzanne"/>
    <n v="48.12"/>
    <n v="4.51"/>
    <s v="Yes"/>
    <s v="Yes"/>
    <x v="0"/>
    <n v="2"/>
    <x v="0"/>
    <s v="Obesity"/>
    <s v="Normal"/>
    <n v="0"/>
    <n v="11318.57"/>
    <s v="tier - 3"/>
    <s v="tier - 2"/>
    <s v="R1026"/>
    <s v="10Dec1995"/>
    <n v="27"/>
  </r>
  <r>
    <s v="Id989"/>
    <s v="Opie"/>
    <s v=" Ms"/>
    <s v="  Jasmine P"/>
    <n v="24.91"/>
    <n v="7.33"/>
    <s v="No"/>
    <s v="No"/>
    <x v="1"/>
    <n v="0"/>
    <x v="1"/>
    <s v="Obesity"/>
    <s v="Diabetes"/>
    <n v="0"/>
    <n v="11312.33"/>
    <s v="tier - 3"/>
    <s v="tier - 3"/>
    <s v="R1012"/>
    <s v="22Nov1963"/>
    <n v="59"/>
  </r>
  <r>
    <s v="Id990"/>
    <s v="Donnelly"/>
    <s v=" Ms"/>
    <s v="  Jennifer"/>
    <n v="27.645"/>
    <n v="10.56"/>
    <s v="No"/>
    <s v="No"/>
    <x v="0"/>
    <n v="0"/>
    <x v="1"/>
    <s v="Obesity"/>
    <s v="Diabetes"/>
    <n v="1"/>
    <n v="11305.93"/>
    <s v="tier - 3"/>
    <s v="tier - 1"/>
    <s v="R1012"/>
    <s v="6Oct1968"/>
    <n v="54"/>
  </r>
  <r>
    <s v="Id991"/>
    <s v="Rall"/>
    <s v=" Ms"/>
    <s v="  Tracie"/>
    <n v="33.700000000000003"/>
    <n v="4.01"/>
    <s v="Yes"/>
    <s v="No"/>
    <x v="0"/>
    <n v="1"/>
    <x v="1"/>
    <s v="Obesity"/>
    <s v="Normal"/>
    <n v="4"/>
    <n v="11299.34"/>
    <s v="tier - 3"/>
    <s v="tier - 2"/>
    <s v="R1011"/>
    <s v="25Sep1972"/>
    <n v="50"/>
  </r>
  <r>
    <s v="Id992"/>
    <s v="Mitchell"/>
    <s v=" Mr"/>
    <s v="  Tristan D"/>
    <n v="38.93"/>
    <n v="5.64"/>
    <s v="Yes"/>
    <s v="No"/>
    <x v="0"/>
    <n v="1"/>
    <x v="0"/>
    <s v="Obesity"/>
    <s v="Normal"/>
    <n v="3"/>
    <n v="11294.57"/>
    <s v="tier - 3"/>
    <s v="tier - 1"/>
    <s v="R1022"/>
    <s v="14Nov1988"/>
    <n v="34"/>
  </r>
  <r>
    <s v="Id993"/>
    <s v="Chen"/>
    <s v=" Mr"/>
    <s v="  Peiweng"/>
    <n v="32.774999999999999"/>
    <n v="8.02"/>
    <s v="Yes"/>
    <s v="No"/>
    <x v="0"/>
    <n v="1"/>
    <x v="1"/>
    <s v="Obesity"/>
    <s v="Diabetes"/>
    <n v="3"/>
    <n v="11289.11"/>
    <s v="tier - 3"/>
    <s v="tier - 1"/>
    <s v="R1012"/>
    <s v="22Jun1970"/>
    <n v="52"/>
  </r>
  <r>
    <s v="Id994"/>
    <s v="Tufaro"/>
    <s v=" Ms"/>
    <s v="  Theresa M"/>
    <n v="29.83"/>
    <n v="7.2"/>
    <s v="No"/>
    <s v="No"/>
    <x v="0"/>
    <n v="1"/>
    <x v="1"/>
    <s v="Obesity"/>
    <s v="Diabetes"/>
    <n v="0"/>
    <n v="11286.54"/>
    <s v="tier - 3"/>
    <s v="tier - 3"/>
    <s v="R1024"/>
    <s v="14Jun1967"/>
    <n v="55"/>
  </r>
  <r>
    <s v="Id995"/>
    <s v="Peters"/>
    <s v=" Mr"/>
    <s v="  Daniel J"/>
    <n v="28.31"/>
    <n v="4.55"/>
    <s v="No"/>
    <s v="No"/>
    <x v="0"/>
    <n v="0"/>
    <x v="1"/>
    <s v="Obesity"/>
    <s v="Normal"/>
    <n v="1"/>
    <n v="11272.33"/>
    <s v="tier - 3"/>
    <s v="tier - 2"/>
    <s v="R1019"/>
    <s v="4Oct2004"/>
    <n v="18"/>
  </r>
  <r>
    <s v="Id996"/>
    <s v="Susedik"/>
    <s v=" Mrs"/>
    <s v="  Courtney M"/>
    <n v="29.79"/>
    <n v="9.0299999999999994"/>
    <s v="No"/>
    <s v="No"/>
    <x v="0"/>
    <n v="1"/>
    <x v="1"/>
    <s v="Obesity"/>
    <s v="Diabetes"/>
    <n v="0"/>
    <n v="11265.71"/>
    <s v="tier - 3"/>
    <s v="tier - 1"/>
    <s v="R1025"/>
    <s v="26Dec1971"/>
    <n v="51"/>
  </r>
  <r>
    <s v="Id997"/>
    <s v="Garcia"/>
    <s v=" Mr"/>
    <s v="  Jose A"/>
    <n v="36.6"/>
    <n v="5.2"/>
    <s v="Yes"/>
    <s v="No"/>
    <x v="1"/>
    <n v="1"/>
    <x v="1"/>
    <s v="Obesity"/>
    <s v="Normal"/>
    <n v="3"/>
    <n v="11264.54"/>
    <s v="tier - 3"/>
    <s v="tier - 2"/>
    <s v="R1011"/>
    <s v="11Oct1969"/>
    <n v="53"/>
  </r>
  <r>
    <s v="Id998"/>
    <s v="Deady"/>
    <s v=" Mrs"/>
    <s v="  Lauren"/>
    <n v="35.93"/>
    <n v="8.3000000000000007"/>
    <s v="Yes"/>
    <s v="No"/>
    <x v="0"/>
    <n v="1"/>
    <x v="1"/>
    <s v="Obesity"/>
    <s v="Diabetes"/>
    <n v="1"/>
    <n v="11255.29"/>
    <s v="tier - 3"/>
    <s v="tier - 1"/>
    <s v="R1026"/>
    <s v="2Oct1981"/>
    <n v="41"/>
  </r>
  <r>
    <s v="Id999"/>
    <s v="Campbell"/>
    <s v=" Mr"/>
    <s v="  Jonathon M"/>
    <n v="28.6"/>
    <n v="5.56"/>
    <s v="No"/>
    <s v="No"/>
    <x v="1"/>
    <n v="0"/>
    <x v="1"/>
    <s v="Obesity"/>
    <s v="Normal"/>
    <n v="3"/>
    <n v="11253.42"/>
    <s v="tier - 3"/>
    <s v="tier - 1"/>
    <s v="R1011"/>
    <s v="20Aug1969"/>
    <n v="53"/>
  </r>
  <r>
    <s v="Id1000"/>
    <s v="Schaefer"/>
    <s v=" Mrs"/>
    <s v="  Stephanie A"/>
    <n v="39.17"/>
    <n v="4.1500000000000004"/>
    <s v="Yes"/>
    <s v="No"/>
    <x v="0"/>
    <n v="1"/>
    <x v="0"/>
    <s v="Obesity"/>
    <s v="Normal"/>
    <n v="3"/>
    <n v="11250.43"/>
    <s v="tier - 3"/>
    <s v="tier - 2"/>
    <s v="R1026"/>
    <s v="17Dec1989"/>
    <n v="33"/>
  </r>
  <r>
    <s v="Id1001"/>
    <s v="D'Alessandro"/>
    <s v=" Mr"/>
    <s v="  Patrick"/>
    <n v="26.41"/>
    <n v="5.99"/>
    <s v="No"/>
    <s v="No"/>
    <x v="1"/>
    <n v="0"/>
    <x v="1"/>
    <s v="Obesity"/>
    <s v="Diabetes"/>
    <n v="2"/>
    <n v="11244.38"/>
    <s v="tier - 3"/>
    <s v="tier - 1"/>
    <s v="R1016"/>
    <s v="30Dec1969"/>
    <n v="53"/>
  </r>
  <r>
    <s v="Id1002"/>
    <s v="Wyss"/>
    <s v=" Mrs"/>
    <s v="  Krista"/>
    <n v="30.63"/>
    <n v="5.8"/>
    <s v="No"/>
    <s v="No"/>
    <x v="0"/>
    <n v="1"/>
    <x v="1"/>
    <s v="Obesity"/>
    <s v="Diabetes"/>
    <n v="2"/>
    <n v="11217.35"/>
    <s v="tier - 3"/>
    <s v="tier - 2"/>
    <s v="R1025"/>
    <s v="28Jun1976"/>
    <n v="46"/>
  </r>
  <r>
    <s v="Id1003"/>
    <s v="Rose"/>
    <s v=" Ms"/>
    <s v="  Jenessa"/>
    <n v="31.73"/>
    <n v="7.32"/>
    <s v="No"/>
    <s v="No"/>
    <x v="0"/>
    <n v="1"/>
    <x v="1"/>
    <s v="Obesity"/>
    <s v="Diabetes"/>
    <n v="2"/>
    <n v="11187.66"/>
    <s v="tier - 3"/>
    <s v="tier - 2"/>
    <s v="R1012"/>
    <s v="14Jun1970"/>
    <n v="52"/>
  </r>
  <r>
    <s v="Id1004"/>
    <s v="Hopper"/>
    <s v=" Mr"/>
    <s v="  Ryan M"/>
    <n v="30.7"/>
    <n v="5.16"/>
    <s v="No"/>
    <s v="No"/>
    <x v="0"/>
    <n v="1"/>
    <x v="1"/>
    <s v="Obesity"/>
    <s v="Normal"/>
    <n v="0"/>
    <n v="11186.2"/>
    <s v="tier - 3"/>
    <s v="tier - 2"/>
    <s v="R1021"/>
    <s v="3Sep1972"/>
    <n v="50"/>
  </r>
  <r>
    <s v="Id1005"/>
    <s v="Finneran"/>
    <s v=" Mr"/>
    <s v="  Thomas"/>
    <n v="25.934999999999999"/>
    <n v="5.96"/>
    <s v="No"/>
    <s v="No"/>
    <x v="0"/>
    <n v="0"/>
    <x v="1"/>
    <s v="Obesity"/>
    <s v="Diabetes"/>
    <n v="0"/>
    <n v="11165.42"/>
    <s v="tier - 3"/>
    <s v="tier - 1"/>
    <s v="R1016"/>
    <s v="6Aug1966"/>
    <n v="56"/>
  </r>
  <r>
    <s v="Id1006"/>
    <s v="Basham"/>
    <s v=" Ms"/>
    <s v="  Amanda N"/>
    <n v="35.9"/>
    <n v="4.8499999999999996"/>
    <s v="Yes"/>
    <s v="No"/>
    <x v="1"/>
    <n v="1"/>
    <x v="1"/>
    <s v="Obesity"/>
    <s v="Normal"/>
    <n v="2"/>
    <n v="11163.57"/>
    <s v="tier - 3"/>
    <s v="tier - 2"/>
    <s v="R1011"/>
    <s v="25Jun1969"/>
    <n v="53"/>
  </r>
  <r>
    <s v="Id1007"/>
    <s v="Inman"/>
    <s v=" Ms"/>
    <s v="  Teresa P"/>
    <n v="26.7"/>
    <n v="5.09"/>
    <s v="No"/>
    <s v="No"/>
    <x v="1"/>
    <n v="0"/>
    <x v="1"/>
    <s v="Obesity"/>
    <s v="Normal"/>
    <n v="2"/>
    <n v="11150.78"/>
    <s v="tier - 3"/>
    <s v="tier - 2"/>
    <s v="R1011"/>
    <s v="30Nov1969"/>
    <n v="53"/>
  </r>
  <r>
    <s v="Id1008"/>
    <s v="Oscal"/>
    <s v=" Mr"/>
    <s v="  Dorian"/>
    <n v="33.71"/>
    <n v="4.9400000000000004"/>
    <s v="Yes"/>
    <s v="No"/>
    <x v="0"/>
    <n v="1"/>
    <x v="1"/>
    <s v="Obesity"/>
    <s v="Normal"/>
    <n v="2"/>
    <n v="11103.33"/>
    <s v="tier - 3"/>
    <s v="tier - 1"/>
    <s v="R1021"/>
    <s v="20Aug1980"/>
    <n v="42"/>
  </r>
  <r>
    <s v="Id1009"/>
    <s v="Craft"/>
    <s v=" Ms"/>
    <s v="  Amy"/>
    <n v="41.91"/>
    <n v="4.92"/>
    <s v="Yes"/>
    <s v="No"/>
    <x v="0"/>
    <n v="2"/>
    <x v="0"/>
    <s v="Obesity"/>
    <s v="Normal"/>
    <n v="0"/>
    <n v="11093.62"/>
    <s v="tier - 3"/>
    <s v="tier - 1"/>
    <s v="R1013"/>
    <s v="5Jul1966"/>
    <n v="56"/>
  </r>
  <r>
    <s v="Id1010"/>
    <s v="Kebede"/>
    <s v=" Ms"/>
    <s v="  Aberu"/>
    <n v="39.82"/>
    <n v="6.05"/>
    <s v="Yes"/>
    <s v="No"/>
    <x v="0"/>
    <n v="1"/>
    <x v="0"/>
    <s v="Obesity"/>
    <s v="Diabetes"/>
    <n v="0"/>
    <n v="11090.72"/>
    <s v="tier - 3"/>
    <s v="tier - 1"/>
    <s v="R1013"/>
    <s v="9Sep1966"/>
    <n v="56"/>
  </r>
  <r>
    <s v="Id1011"/>
    <s v="Strobel"/>
    <s v=" Ms"/>
    <s v="  Ashley"/>
    <n v="28.12"/>
    <n v="4.67"/>
    <s v="No"/>
    <s v="No"/>
    <x v="0"/>
    <n v="0"/>
    <x v="1"/>
    <s v="Obesity"/>
    <s v="Normal"/>
    <n v="3"/>
    <n v="11085.59"/>
    <s v="tier - 3"/>
    <s v="tier - 2"/>
    <s v="R1012"/>
    <s v="7Oct1972"/>
    <n v="50"/>
  </r>
  <r>
    <s v="Id1012"/>
    <s v="Dalton"/>
    <s v=" Ms"/>
    <s v="  Anna E"/>
    <n v="26.98"/>
    <n v="9.81"/>
    <s v="No"/>
    <s v="No"/>
    <x v="0"/>
    <n v="0"/>
    <x v="1"/>
    <s v="Obesity"/>
    <s v="Diabetes"/>
    <n v="0"/>
    <n v="11082.58"/>
    <s v="tier - 3"/>
    <s v="tier - 2"/>
    <s v="R1012"/>
    <s v="4Sep1967"/>
    <n v="55"/>
  </r>
  <r>
    <s v="Id1013"/>
    <s v="Morimoto"/>
    <s v=" Ms"/>
    <s v="  Tania K"/>
    <n v="27.2"/>
    <n v="6.06"/>
    <s v="No"/>
    <s v="No"/>
    <x v="0"/>
    <n v="0"/>
    <x v="1"/>
    <s v="Obesity"/>
    <s v="Diabetes"/>
    <n v="0"/>
    <n v="11073.18"/>
    <s v="tier - 3"/>
    <s v="tier - 3"/>
    <s v="R1011"/>
    <s v="20Nov1966"/>
    <n v="56"/>
  </r>
  <r>
    <s v="Id1014"/>
    <s v="Manlove"/>
    <s v=" Ms"/>
    <s v="  Ashley E"/>
    <n v="25.3"/>
    <n v="5.19"/>
    <s v="No"/>
    <s v="No"/>
    <x v="0"/>
    <n v="0"/>
    <x v="1"/>
    <s v="Obesity"/>
    <s v="Normal"/>
    <n v="0"/>
    <n v="11070.54"/>
    <s v="tier - 3"/>
    <s v="tier - 3"/>
    <s v="R1011"/>
    <s v="7Nov1966"/>
    <n v="56"/>
  </r>
  <r>
    <s v="Id1015"/>
    <s v="Madzik"/>
    <s v=" Ms"/>
    <s v="  Aleksandra"/>
    <n v="30.25"/>
    <n v="10.16"/>
    <s v="No"/>
    <s v="No"/>
    <x v="0"/>
    <n v="1"/>
    <x v="1"/>
    <s v="Obesity"/>
    <s v="Diabetes"/>
    <n v="0"/>
    <n v="11068.77"/>
    <s v="tier - 3"/>
    <s v="tier - 2"/>
    <s v="R1012"/>
    <s v="9Nov1971"/>
    <n v="51"/>
  </r>
  <r>
    <s v="Id1016"/>
    <s v="Hobson"/>
    <s v=" Ms"/>
    <s v="  Valery L"/>
    <n v="54"/>
    <n v="4.68"/>
    <s v="Yes"/>
    <s v="Yes"/>
    <x v="0"/>
    <n v="3"/>
    <x v="0"/>
    <s v="Obesity"/>
    <s v="Normal"/>
    <n v="0"/>
    <n v="11068.7"/>
    <s v="tier - 3"/>
    <s v="tier - 1"/>
    <s v="R1011"/>
    <s v="18Sep2000"/>
    <n v="22"/>
  </r>
  <r>
    <s v="Id1017"/>
    <s v="Reyes"/>
    <s v=" Mrs"/>
    <s v="  Joanna G"/>
    <n v="51.86"/>
    <n v="5.32"/>
    <s v="Yes"/>
    <s v="Yes"/>
    <x v="0"/>
    <n v="2"/>
    <x v="0"/>
    <s v="Obesity"/>
    <s v="Normal"/>
    <n v="0"/>
    <n v="11046.02"/>
    <s v="tier - 3"/>
    <s v="tier - 1"/>
    <s v="R1026"/>
    <s v="17Dec2001"/>
    <n v="21"/>
  </r>
  <r>
    <s v="Id1018"/>
    <s v="Tierney"/>
    <s v=" Mrs"/>
    <s v="  Stefanie F"/>
    <n v="31.39"/>
    <n v="6.99"/>
    <s v="No"/>
    <s v="No"/>
    <x v="0"/>
    <n v="1"/>
    <x v="1"/>
    <s v="Obesity"/>
    <s v="Diabetes"/>
    <n v="0"/>
    <n v="11037.85"/>
    <s v="tier - 3"/>
    <s v="tier - 2"/>
    <s v="R1025"/>
    <s v="30Aug1974"/>
    <n v="48"/>
  </r>
  <r>
    <s v="Id1019"/>
    <s v="Gabris"/>
    <s v=" Mr"/>
    <s v="  Stephen"/>
    <n v="39.97"/>
    <n v="5.55"/>
    <s v="Yes"/>
    <s v="No"/>
    <x v="0"/>
    <n v="1"/>
    <x v="0"/>
    <s v="Obesity"/>
    <s v="Normal"/>
    <n v="3"/>
    <n v="11037.51"/>
    <s v="tier - 3"/>
    <s v="tier - 1"/>
    <s v="R1012"/>
    <s v="25Oct1989"/>
    <n v="33"/>
  </r>
  <r>
    <s v="Id1020"/>
    <s v="Howard"/>
    <s v=" Ms"/>
    <s v="  Liza J"/>
    <n v="41.23"/>
    <n v="6.94"/>
    <s v="Yes"/>
    <s v="No"/>
    <x v="0"/>
    <n v="2"/>
    <x v="0"/>
    <s v="Obesity"/>
    <s v="Diabetes"/>
    <n v="4"/>
    <n v="11033.66"/>
    <s v="tier - 3"/>
    <s v="tier - 3"/>
    <s v="R1012"/>
    <s v="10Dec1974"/>
    <n v="48"/>
  </r>
  <r>
    <s v="Id1021"/>
    <s v="Kallay"/>
    <s v=" Mr"/>
    <s v="  Ian M"/>
    <n v="49.45"/>
    <n v="4.2"/>
    <s v="Yes"/>
    <s v="Yes"/>
    <x v="0"/>
    <n v="2"/>
    <x v="0"/>
    <s v="Obesity"/>
    <s v="Normal"/>
    <n v="0"/>
    <n v="11028.56"/>
    <s v="tier - 3"/>
    <s v="tier - 3"/>
    <s v="R1012"/>
    <s v="21Jul1996"/>
    <n v="26"/>
  </r>
  <r>
    <s v="Id1022"/>
    <s v="Leguizamo"/>
    <s v=" Ms"/>
    <s v="  Claudia L"/>
    <n v="41.04"/>
    <n v="5.59"/>
    <s v="Yes"/>
    <s v="No"/>
    <x v="0"/>
    <n v="1"/>
    <x v="0"/>
    <s v="Obesity"/>
    <s v="Normal"/>
    <n v="3"/>
    <n v="11018.05"/>
    <s v="tier - 3"/>
    <s v="tier - 2"/>
    <s v="R1012"/>
    <s v="26Jun1991"/>
    <n v="31"/>
  </r>
  <r>
    <s v="Id1023"/>
    <s v="Escartin"/>
    <s v=" Ms"/>
    <s v="  Jessica M"/>
    <n v="27.93"/>
    <n v="9.9600000000000009"/>
    <s v="No"/>
    <s v="No"/>
    <x v="0"/>
    <n v="0"/>
    <x v="1"/>
    <s v="Obesity"/>
    <s v="Diabetes"/>
    <n v="4"/>
    <n v="11015.17"/>
    <s v="tier - 3"/>
    <s v="tier - 1"/>
    <s v="R1012"/>
    <s v="15Dec1974"/>
    <n v="48"/>
  </r>
  <r>
    <s v="Id1024"/>
    <s v="Chorey"/>
    <s v=" Mr"/>
    <s v="  Billy Jr"/>
    <n v="21.01"/>
    <n v="7.37"/>
    <s v="No"/>
    <s v="No"/>
    <x v="0"/>
    <n v="0"/>
    <x v="1"/>
    <s v="Obesity"/>
    <s v="Diabetes"/>
    <n v="2"/>
    <n v="11013.71"/>
    <s v="tier - 3"/>
    <s v="tier - 1"/>
    <s v="R1013"/>
    <s v="24Oct1968"/>
    <n v="54"/>
  </r>
  <r>
    <s v="Id1025"/>
    <s v="McVay"/>
    <s v=" Mr"/>
    <s v="  David"/>
    <n v="52.37"/>
    <n v="5.0599999999999996"/>
    <s v="Yes"/>
    <s v="Yes"/>
    <x v="0"/>
    <n v="2"/>
    <x v="0"/>
    <s v="Obesity"/>
    <s v="Normal"/>
    <n v="0"/>
    <n v="10991.58"/>
    <s v="tier - 3"/>
    <s v="tier - 3"/>
    <s v="R1012"/>
    <s v="17Sep2000"/>
    <n v="22"/>
  </r>
  <r>
    <s v="Id1026"/>
    <s v="Vinson"/>
    <s v=" Mr"/>
    <s v="  Tim"/>
    <n v="40.369999999999997"/>
    <n v="8.2100000000000009"/>
    <s v="Yes"/>
    <s v="No"/>
    <x v="0"/>
    <n v="1"/>
    <x v="0"/>
    <s v="Obesity"/>
    <s v="Diabetes"/>
    <n v="0"/>
    <n v="10982.5"/>
    <s v="tier - 3"/>
    <s v="tier - 3"/>
    <s v="R1013"/>
    <s v="18Dec1965"/>
    <n v="57"/>
  </r>
  <r>
    <s v="Id1027"/>
    <s v="Astrike-Davis"/>
    <s v=" Ms"/>
    <s v="  Emma M"/>
    <n v="41.47"/>
    <n v="10.34"/>
    <s v="Yes"/>
    <s v="No"/>
    <x v="0"/>
    <n v="2"/>
    <x v="0"/>
    <s v="Obesity"/>
    <s v="Diabetes"/>
    <n v="4"/>
    <n v="10977.21"/>
    <s v="tier - 3"/>
    <s v="tier - 1"/>
    <s v="R1013"/>
    <s v="21Oct1973"/>
    <n v="49"/>
  </r>
  <r>
    <s v="Id1028"/>
    <s v="Harder"/>
    <s v=" Mr"/>
    <s v="  Tim"/>
    <n v="33.725000000000001"/>
    <n v="5.51"/>
    <s v="Yes"/>
    <s v="No"/>
    <x v="0"/>
    <n v="1"/>
    <x v="1"/>
    <s v="Obesity"/>
    <s v="Normal"/>
    <n v="0"/>
    <n v="10976.25"/>
    <s v="tier - 3"/>
    <s v="tier - 2"/>
    <s v="R1012"/>
    <s v="9Jul1966"/>
    <n v="56"/>
  </r>
  <r>
    <s v="Id1029"/>
    <s v="Bell"/>
    <s v=" Mr"/>
    <s v="  Patrick"/>
    <n v="28.1"/>
    <n v="11.2"/>
    <s v="No"/>
    <s v="No"/>
    <x v="0"/>
    <n v="0"/>
    <x v="1"/>
    <s v="Obesity"/>
    <s v="Diabetes"/>
    <n v="0"/>
    <n v="10965.45"/>
    <s v="tier - 3"/>
    <s v="tier - 2"/>
    <s v="R1011"/>
    <s v="19Jun1965"/>
    <n v="57"/>
  </r>
  <r>
    <s v="Id1030"/>
    <s v="Dawes"/>
    <s v=" Ms"/>
    <s v="  Bridget K"/>
    <n v="37.43"/>
    <n v="4.3499999999999996"/>
    <s v="Yes"/>
    <s v="No"/>
    <x v="1"/>
    <n v="1"/>
    <x v="1"/>
    <s v="Obesity"/>
    <s v="Normal"/>
    <n v="1"/>
    <n v="10959.69"/>
    <s v="tier - 3"/>
    <s v="tier - 3"/>
    <s v="R1012"/>
    <s v="14Aug1969"/>
    <n v="53"/>
  </r>
  <r>
    <s v="Id1031"/>
    <s v="Larios"/>
    <s v=" Mr"/>
    <s v="  Gabriel"/>
    <n v="23.7"/>
    <n v="10.45"/>
    <s v="No"/>
    <s v="No"/>
    <x v="0"/>
    <n v="0"/>
    <x v="1"/>
    <s v="Obesity"/>
    <s v="Diabetes"/>
    <n v="0"/>
    <n v="10959.33"/>
    <s v="tier - 3"/>
    <s v="tier - 3"/>
    <s v="R1011"/>
    <s v="4Dec1965"/>
    <n v="57"/>
  </r>
  <r>
    <s v="Id1032"/>
    <s v="Yaremczuk"/>
    <s v=" Ms"/>
    <s v="  Natasha"/>
    <n v="24.795000000000002"/>
    <n v="4.07"/>
    <s v="No"/>
    <s v="No"/>
    <x v="1"/>
    <n v="0"/>
    <x v="1"/>
    <s v="Obesity"/>
    <s v="Normal"/>
    <n v="1"/>
    <n v="10942.13"/>
    <s v="tier - 3"/>
    <s v="tier - 3"/>
    <s v="R1012"/>
    <s v="10Nov1969"/>
    <n v="53"/>
  </r>
  <r>
    <s v="Id1033"/>
    <s v="Knight"/>
    <s v=" Ms"/>
    <s v="  Abby A"/>
    <n v="31.9"/>
    <n v="8.34"/>
    <s v="No"/>
    <s v="No"/>
    <x v="0"/>
    <n v="1"/>
    <x v="1"/>
    <s v="Obesity"/>
    <s v="Diabetes"/>
    <n v="1"/>
    <n v="10928.85"/>
    <s v="tier - 3"/>
    <s v="tier - 3"/>
    <s v="R1013"/>
    <s v="12Nov1968"/>
    <n v="54"/>
  </r>
  <r>
    <s v="Id1034"/>
    <s v="Eversman"/>
    <s v=" Ms"/>
    <s v="  Michelle"/>
    <n v="32.68"/>
    <n v="7.41"/>
    <s v="Yes"/>
    <s v="No"/>
    <x v="0"/>
    <n v="1"/>
    <x v="1"/>
    <s v="Obesity"/>
    <s v="Diabetes"/>
    <n v="0"/>
    <n v="10923.93"/>
    <s v="tier - 3"/>
    <s v="tier - 1"/>
    <s v="R1024"/>
    <s v="13Nov1968"/>
    <n v="54"/>
  </r>
  <r>
    <s v="Id1035"/>
    <s v="Hickory"/>
    <s v=" Ms"/>
    <s v="  Mckendree"/>
    <n v="47.13"/>
    <n v="4.3099999999999996"/>
    <s v="Yes"/>
    <s v="Yes"/>
    <x v="0"/>
    <n v="2"/>
    <x v="0"/>
    <s v="Obesity"/>
    <s v="Normal"/>
    <n v="0"/>
    <n v="10886.66"/>
    <s v="tier - 3"/>
    <s v="tier - 3"/>
    <s v="R1012"/>
    <s v="6Sep1994"/>
    <n v="28"/>
  </r>
  <r>
    <s v="Id1036"/>
    <s v="Mooney"/>
    <s v=" Ms"/>
    <s v="  Tara"/>
    <n v="36.67"/>
    <n v="10.83"/>
    <s v="Yes"/>
    <s v="No"/>
    <x v="0"/>
    <n v="1"/>
    <x v="1"/>
    <s v="Obesity"/>
    <s v="Diabetes"/>
    <n v="2"/>
    <n v="10848.13"/>
    <s v="tier - 3"/>
    <s v="tier - 3"/>
    <s v="R1012"/>
    <s v="20Dec1971"/>
    <n v="51"/>
  </r>
  <r>
    <s v="Id1037"/>
    <s v="Craighead"/>
    <s v=" Mr"/>
    <s v="  Daniel"/>
    <n v="33.630000000000003"/>
    <n v="11.31"/>
    <s v="Yes"/>
    <s v="No"/>
    <x v="0"/>
    <n v="1"/>
    <x v="1"/>
    <s v="Obesity"/>
    <s v="Diabetes"/>
    <n v="1"/>
    <n v="10825.25"/>
    <s v="tier - 3"/>
    <s v="tier - 3"/>
    <s v="R1012"/>
    <s v="28Jul1968"/>
    <n v="54"/>
  </r>
  <r>
    <s v="Id1038"/>
    <s v="Gardner"/>
    <s v=" Mr"/>
    <s v="  Joshua P"/>
    <n v="32.67"/>
    <n v="11.81"/>
    <s v="No"/>
    <s v="No"/>
    <x v="0"/>
    <n v="1"/>
    <x v="1"/>
    <s v="Obesity"/>
    <s v="Diabetes"/>
    <n v="1"/>
    <n v="10807.49"/>
    <s v="tier - 3"/>
    <s v="tier - 2"/>
    <s v="R1013"/>
    <s v="2Oct1967"/>
    <n v="55"/>
  </r>
  <r>
    <s v="Id1039"/>
    <s v="Lohrenz"/>
    <s v=" Ms"/>
    <s v="  Erin C"/>
    <n v="33.299999999999997"/>
    <n v="8.26"/>
    <s v="Yes"/>
    <s v="No"/>
    <x v="0"/>
    <n v="1"/>
    <x v="1"/>
    <s v="Obesity"/>
    <s v="Diabetes"/>
    <n v="2"/>
    <n v="10806.84"/>
    <s v="tier - 3"/>
    <s v="tier - 2"/>
    <s v="R1011"/>
    <s v="18Dec1970"/>
    <n v="52"/>
  </r>
  <r>
    <s v="Id1040"/>
    <s v="Demise"/>
    <s v=" Ms"/>
    <s v="  Shure"/>
    <n v="30.78"/>
    <n v="10.74"/>
    <s v="No"/>
    <s v="No"/>
    <x v="0"/>
    <n v="1"/>
    <x v="1"/>
    <s v="Obesity"/>
    <s v="Diabetes"/>
    <n v="1"/>
    <n v="10797.34"/>
    <s v="tier - 3"/>
    <s v="tier - 2"/>
    <s v="R1023"/>
    <s v="28Oct1970"/>
    <n v="52"/>
  </r>
  <r>
    <s v="Id1041"/>
    <s v="Nelson"/>
    <s v=" Mr"/>
    <s v="  Richard"/>
    <n v="28.975000000000001"/>
    <n v="7.69"/>
    <s v="No"/>
    <s v="No"/>
    <x v="0"/>
    <n v="0"/>
    <x v="1"/>
    <s v="Obesity"/>
    <s v="Diabetes"/>
    <n v="0"/>
    <n v="10796.35"/>
    <s v="tier - 3"/>
    <s v="tier - 1"/>
    <s v="R1019"/>
    <s v="23Oct1967"/>
    <n v="55"/>
  </r>
  <r>
    <s v="Id1042"/>
    <s v="Guitard"/>
    <s v=" Ms"/>
    <s v="  Brenda"/>
    <n v="33.4"/>
    <n v="4.84"/>
    <s v="Yes"/>
    <s v="No"/>
    <x v="0"/>
    <n v="1"/>
    <x v="1"/>
    <s v="Obesity"/>
    <s v="Normal"/>
    <n v="0"/>
    <n v="10795.94"/>
    <s v="tier - 3"/>
    <s v="tier - 1"/>
    <s v="R1011"/>
    <s v="24Dec1999"/>
    <n v="23"/>
  </r>
  <r>
    <s v="Id1043"/>
    <s v="Navas"/>
    <s v=" Mr"/>
    <s v="  Joseph M"/>
    <n v="21.5"/>
    <n v="9.77"/>
    <s v="No"/>
    <s v="No"/>
    <x v="0"/>
    <n v="0"/>
    <x v="1"/>
    <s v="Obesity"/>
    <s v="Diabetes"/>
    <n v="1"/>
    <n v="10791.96"/>
    <s v="tier - 3"/>
    <s v="tier - 2"/>
    <s v="R1011"/>
    <s v="11Nov1967"/>
    <n v="55"/>
  </r>
  <r>
    <s v="Id1044"/>
    <s v="Ptucha"/>
    <s v=" Mr"/>
    <s v="  Stephen J"/>
    <n v="38.14"/>
    <n v="5.84"/>
    <s v="Yes"/>
    <s v="No"/>
    <x v="0"/>
    <n v="1"/>
    <x v="0"/>
    <s v="Obesity"/>
    <s v="Diabetes"/>
    <n v="3"/>
    <n v="10769.75"/>
    <s v="tier - 3"/>
    <s v="tier - 2"/>
    <s v="R1022"/>
    <s v="25Nov1989"/>
    <n v="33"/>
  </r>
  <r>
    <s v="Id1045"/>
    <s v="Kirouac"/>
    <s v=" Mrs"/>
    <s v="  Kathya"/>
    <n v="35.42"/>
    <n v="8.6999999999999993"/>
    <s v="Yes"/>
    <s v="No"/>
    <x v="0"/>
    <n v="1"/>
    <x v="1"/>
    <s v="Obesity"/>
    <s v="Diabetes"/>
    <n v="3"/>
    <n v="10749.02"/>
    <s v="tier - 3"/>
    <s v="tier - 1"/>
    <s v="R1026"/>
    <s v="29Aug1986"/>
    <n v="36"/>
  </r>
  <r>
    <s v="Id1046"/>
    <s v="Toews"/>
    <s v=" Mr"/>
    <s v="  Wesley"/>
    <n v="35.625"/>
    <n v="10.79"/>
    <s v="Yes"/>
    <s v="No"/>
    <x v="0"/>
    <n v="1"/>
    <x v="1"/>
    <s v="Obesity"/>
    <s v="Diabetes"/>
    <n v="4"/>
    <n v="10736.87"/>
    <s v="tier - 3"/>
    <s v="tier - 1"/>
    <s v="R1016"/>
    <s v="9Dec1974"/>
    <n v="48"/>
  </r>
  <r>
    <s v="Id1047"/>
    <s v="Perry"/>
    <s v=" Mr"/>
    <s v="  Tim"/>
    <n v="45.51"/>
    <n v="4.32"/>
    <s v="Yes"/>
    <s v="No"/>
    <x v="0"/>
    <n v="2"/>
    <x v="0"/>
    <s v="Obesity"/>
    <s v="Normal"/>
    <n v="0"/>
    <n v="10719.57"/>
    <s v="tier - 3"/>
    <s v="tier - 1"/>
    <s v="R1012"/>
    <s v="25Jun1992"/>
    <n v="30"/>
  </r>
  <r>
    <s v="Id1048"/>
    <s v="Kretz"/>
    <s v=" Ms"/>
    <s v="  Jamie L"/>
    <n v="37.1"/>
    <n v="7.19"/>
    <s v="Yes"/>
    <s v="No"/>
    <x v="0"/>
    <n v="1"/>
    <x v="1"/>
    <s v="Obesity"/>
    <s v="Diabetes"/>
    <n v="0"/>
    <n v="10713.64"/>
    <s v="tier - 3"/>
    <s v="tier - 3"/>
    <s v="R1011"/>
    <s v="5Oct1967"/>
    <n v="55"/>
  </r>
  <r>
    <s v="Id1049"/>
    <s v="Hempel"/>
    <s v=" Ms"/>
    <s v="  Alexandra"/>
    <n v="30.5"/>
    <n v="11.94"/>
    <s v="No"/>
    <s v="No"/>
    <x v="0"/>
    <n v="1"/>
    <x v="1"/>
    <s v="Obesity"/>
    <s v="Diabetes"/>
    <n v="0"/>
    <n v="10704.47"/>
    <s v="tier - 3"/>
    <s v="tier - 2"/>
    <s v="R1011"/>
    <s v="30Jul1967"/>
    <n v="55"/>
  </r>
  <r>
    <s v="Id1050"/>
    <s v="McBroom"/>
    <s v=" Ms"/>
    <s v="  Tiffany"/>
    <n v="28.16"/>
    <n v="5.56"/>
    <s v="No"/>
    <s v="No"/>
    <x v="0"/>
    <n v="0"/>
    <x v="1"/>
    <s v="Obesity"/>
    <s v="Normal"/>
    <n v="3"/>
    <n v="10702.64"/>
    <s v="tier - 3"/>
    <s v="tier - 3"/>
    <s v="R1013"/>
    <s v="24Oct1972"/>
    <n v="50"/>
  </r>
  <r>
    <s v="Id1051"/>
    <s v="Yoo"/>
    <s v=" Mrs"/>
    <s v="  Rebecca J"/>
    <n v="29.1"/>
    <n v="5.64"/>
    <s v="No"/>
    <s v="No"/>
    <x v="0"/>
    <n v="0"/>
    <x v="1"/>
    <s v="Obesity"/>
    <s v="Normal"/>
    <n v="2"/>
    <n v="10698.38"/>
    <s v="tier - 3"/>
    <s v="tier - 1"/>
    <s v="R1025"/>
    <s v="30Sep1976"/>
    <n v="46"/>
  </r>
  <r>
    <s v="Id1052"/>
    <s v="Rand"/>
    <s v=" Mr"/>
    <s v="  Austin T"/>
    <n v="30.22"/>
    <n v="4.6500000000000004"/>
    <s v="No"/>
    <s v="No"/>
    <x v="0"/>
    <n v="1"/>
    <x v="1"/>
    <s v="Obesity"/>
    <s v="Normal"/>
    <n v="2"/>
    <n v="10690.11"/>
    <s v="tier - 3"/>
    <s v="tier - 2"/>
    <s v="R1021"/>
    <s v="2Aug1977"/>
    <n v="45"/>
  </r>
  <r>
    <s v="Id1053"/>
    <s v="Wolfe"/>
    <s v=" Ms"/>
    <s v="  Jamie T"/>
    <n v="24.29"/>
    <n v="9.0500000000000007"/>
    <s v="No"/>
    <s v="No"/>
    <x v="0"/>
    <n v="0"/>
    <x v="1"/>
    <s v="Obesity"/>
    <s v="Diabetes"/>
    <n v="0"/>
    <n v="10676.83"/>
    <s v="tier - 3"/>
    <s v="tier - 3"/>
    <s v="R1013"/>
    <s v="7Sep1962"/>
    <n v="60"/>
  </r>
  <r>
    <s v="Id1054"/>
    <s v="Vance"/>
    <s v=" Mr"/>
    <s v="  Matthew T"/>
    <n v="29.39"/>
    <n v="4.5199999999999996"/>
    <s v="No"/>
    <s v="No"/>
    <x v="0"/>
    <n v="0"/>
    <x v="1"/>
    <s v="Obesity"/>
    <s v="Normal"/>
    <n v="2"/>
    <n v="10665.44"/>
    <s v="tier - 3"/>
    <s v="tier - 2"/>
    <s v="R1021"/>
    <s v="22Nov1976"/>
    <n v="46"/>
  </r>
  <r>
    <s v="Id1055"/>
    <s v="Burnett"/>
    <s v=" Mrs"/>
    <s v="  Emily"/>
    <n v="25.66"/>
    <n v="4.62"/>
    <s v="No"/>
    <s v="No"/>
    <x v="0"/>
    <n v="0"/>
    <x v="1"/>
    <s v="Obesity"/>
    <s v="Normal"/>
    <n v="0"/>
    <n v="10627.81"/>
    <s v="tier - 3"/>
    <s v="tier - 3"/>
    <s v="R1013"/>
    <s v="8Aug1964"/>
    <n v="58"/>
  </r>
  <r>
    <s v="Id1056"/>
    <s v="Clason"/>
    <s v=" Ms"/>
    <s v="  Gillian"/>
    <n v="39.11"/>
    <n v="5.87"/>
    <s v="Yes"/>
    <s v="No"/>
    <x v="0"/>
    <n v="1"/>
    <x v="0"/>
    <s v="Obesity"/>
    <s v="Diabetes"/>
    <n v="3"/>
    <n v="10620.26"/>
    <s v="tier - 3"/>
    <s v="tier - 3"/>
    <s v="R1012"/>
    <s v="6Jul1990"/>
    <n v="32"/>
  </r>
  <r>
    <s v="Id1057"/>
    <s v="Donnelly"/>
    <s v=" Mrs"/>
    <s v="  Brenn E"/>
    <n v="43.78"/>
    <n v="5.71"/>
    <s v="Yes"/>
    <s v="No"/>
    <x v="0"/>
    <n v="2"/>
    <x v="0"/>
    <s v="Obesity"/>
    <s v="Diabetes"/>
    <n v="0"/>
    <n v="10617.04"/>
    <s v="tier - 3"/>
    <s v="tier - 3"/>
    <s v="R1026"/>
    <s v="23Jul1992"/>
    <n v="30"/>
  </r>
  <r>
    <s v="Id1058"/>
    <s v="Pietz"/>
    <s v=" Ms"/>
    <s v="  Lisa M"/>
    <n v="24.35"/>
    <n v="9.08"/>
    <s v="No"/>
    <s v="No"/>
    <x v="0"/>
    <n v="0"/>
    <x v="1"/>
    <s v="Obesity"/>
    <s v="Diabetes"/>
    <n v="0"/>
    <n v="10608.67"/>
    <s v="tier - 3"/>
    <s v="tier - 3"/>
    <s v="R1012"/>
    <s v="27Jun1965"/>
    <n v="57"/>
  </r>
  <r>
    <s v="Id1059"/>
    <s v="Tegenkamp"/>
    <s v=" Mr"/>
    <s v="  Matt"/>
    <n v="40.299999999999997"/>
    <n v="5.3"/>
    <s v="Yes"/>
    <s v="No"/>
    <x v="0"/>
    <n v="1"/>
    <x v="0"/>
    <s v="Obesity"/>
    <s v="Normal"/>
    <n v="0"/>
    <n v="10602.39"/>
    <s v="tier - 3"/>
    <s v="tier - 3"/>
    <s v="R1011"/>
    <s v="2Jul1966"/>
    <n v="56"/>
  </r>
  <r>
    <s v="Id1060"/>
    <s v="Dover"/>
    <s v=" Mr"/>
    <s v="  Thomas A"/>
    <n v="32.774999999999999"/>
    <n v="11.76"/>
    <s v="Yes"/>
    <s v="No"/>
    <x v="0"/>
    <n v="1"/>
    <x v="1"/>
    <s v="Obesity"/>
    <s v="Diabetes"/>
    <n v="0"/>
    <n v="10601.63"/>
    <s v="tier - 3"/>
    <s v="tier - 2"/>
    <s v="R1012"/>
    <s v="23Jun1967"/>
    <n v="55"/>
  </r>
  <r>
    <s v="Id1061"/>
    <s v="Dockemeyer"/>
    <s v=" Mr"/>
    <s v="  Kevin J"/>
    <n v="39.6"/>
    <n v="5.1100000000000003"/>
    <s v="Yes"/>
    <s v="No"/>
    <x v="0"/>
    <n v="1"/>
    <x v="0"/>
    <s v="Obesity"/>
    <s v="Normal"/>
    <n v="0"/>
    <n v="10601.41"/>
    <s v="tier - 3"/>
    <s v="tier - 2"/>
    <s v="R1011"/>
    <s v="20Jul1966"/>
    <n v="56"/>
  </r>
  <r>
    <s v="Id1062"/>
    <s v="Steele"/>
    <s v=" Mr"/>
    <s v="  William H III"/>
    <n v="30.97"/>
    <n v="5.54"/>
    <s v="No"/>
    <s v="No"/>
    <x v="0"/>
    <n v="1"/>
    <x v="1"/>
    <s v="Obesity"/>
    <s v="Normal"/>
    <n v="3"/>
    <n v="10600.55"/>
    <s v="tier - 3"/>
    <s v="tier - 1"/>
    <s v="R1012"/>
    <s v="14Dec1972"/>
    <n v="50"/>
  </r>
  <r>
    <s v="Id1063"/>
    <s v="Harel"/>
    <s v=" Mr"/>
    <s v="  Gal"/>
    <n v="27.645"/>
    <n v="8.8699999999999992"/>
    <s v="No"/>
    <s v="No"/>
    <x v="0"/>
    <n v="0"/>
    <x v="1"/>
    <s v="Obesity"/>
    <s v="Diabetes"/>
    <n v="0"/>
    <n v="10594.5"/>
    <s v="tier - 3"/>
    <s v="tier - 1"/>
    <s v="R1012"/>
    <s v="29Nov1967"/>
    <n v="55"/>
  </r>
  <r>
    <s v="Id1064"/>
    <s v="Aguila"/>
    <s v=" Mr"/>
    <s v="  Anton"/>
    <n v="34.43"/>
    <n v="5.96"/>
    <s v="Yes"/>
    <s v="No"/>
    <x v="0"/>
    <n v="1"/>
    <x v="1"/>
    <s v="Obesity"/>
    <s v="Diabetes"/>
    <n v="0"/>
    <n v="10594.23"/>
    <s v="tier - 3"/>
    <s v="tier - 3"/>
    <s v="R1013"/>
    <s v="3Nov1966"/>
    <n v="56"/>
  </r>
  <r>
    <s v="Id1065"/>
    <s v="Vallejo Sarmiento"/>
    <s v=" Ms"/>
    <s v="  Yazmin"/>
    <n v="39.6"/>
    <n v="4.4400000000000004"/>
    <s v="Yes"/>
    <s v="No"/>
    <x v="1"/>
    <n v="1"/>
    <x v="0"/>
    <s v="Obesity"/>
    <s v="Normal"/>
    <n v="1"/>
    <n v="10579.71"/>
    <s v="tier - 3"/>
    <s v="tier - 3"/>
    <s v="R1013"/>
    <s v="25Dec1969"/>
    <n v="53"/>
  </r>
  <r>
    <s v="Id1066"/>
    <s v="Beisheim"/>
    <s v=" Mr"/>
    <s v="  Florian"/>
    <n v="22.1"/>
    <n v="4.6500000000000004"/>
    <s v="No"/>
    <s v="No"/>
    <x v="0"/>
    <n v="0"/>
    <x v="1"/>
    <s v="Obesity"/>
    <s v="Normal"/>
    <n v="0"/>
    <n v="10577.09"/>
    <s v="tier - 3"/>
    <s v="tier - 3"/>
    <s v="R1011"/>
    <s v="11Dec1966"/>
    <n v="56"/>
  </r>
  <r>
    <s v="Id1067"/>
    <s v="Lenhoff"/>
    <s v=" Ms"/>
    <s v="  Karen L"/>
    <n v="33.25"/>
    <n v="5.64"/>
    <s v="Yes"/>
    <s v="No"/>
    <x v="1"/>
    <n v="1"/>
    <x v="1"/>
    <s v="Obesity"/>
    <s v="Normal"/>
    <n v="0"/>
    <n v="10564.88"/>
    <s v="tier - 3"/>
    <s v="tier - 1"/>
    <s v="R1024"/>
    <s v="17Jul1969"/>
    <n v="53"/>
  </r>
  <r>
    <s v="Id1068"/>
    <s v="Wehrwein"/>
    <s v=" Mr"/>
    <s v="  Scott"/>
    <n v="33.33"/>
    <n v="10.19"/>
    <s v="Yes"/>
    <s v="No"/>
    <x v="0"/>
    <n v="1"/>
    <x v="1"/>
    <s v="Obesity"/>
    <s v="Diabetes"/>
    <n v="3"/>
    <n v="10560.49"/>
    <s v="tier - 3"/>
    <s v="tier - 2"/>
    <s v="R1013"/>
    <s v="29Jun1971"/>
    <n v="51"/>
  </r>
  <r>
    <s v="Id1069"/>
    <s v="Wallace"/>
    <s v=" Ms"/>
    <s v="  Claire"/>
    <n v="30.5"/>
    <n v="10.79"/>
    <s v="No"/>
    <s v="No"/>
    <x v="0"/>
    <n v="1"/>
    <x v="1"/>
    <s v="Obesity"/>
    <s v="Diabetes"/>
    <n v="0"/>
    <n v="10546.48"/>
    <s v="tier - 3"/>
    <s v="tier - 3"/>
    <s v="R1011"/>
    <s v="26Sep1971"/>
    <n v="51"/>
  </r>
  <r>
    <s v="Id1070"/>
    <s v="Markowitz"/>
    <s v=" Ms"/>
    <s v="  Lynn M"/>
    <n v="30.3"/>
    <n v="4.24"/>
    <s v="No"/>
    <s v="No"/>
    <x v="0"/>
    <n v="1"/>
    <x v="1"/>
    <s v="Obesity"/>
    <s v="Normal"/>
    <n v="2"/>
    <n v="10495.6"/>
    <s v="tier - 3"/>
    <s v="tier - 1"/>
    <s v="R1012"/>
    <s v="25Oct1977"/>
    <n v="45"/>
  </r>
  <r>
    <s v="Id1071"/>
    <s v="Vos"/>
    <s v=" Ms"/>
    <s v="  Sharon"/>
    <n v="26.22"/>
    <n v="5.83"/>
    <s v="No"/>
    <s v="No"/>
    <x v="0"/>
    <n v="0"/>
    <x v="1"/>
    <s v="Obesity"/>
    <s v="Diabetes"/>
    <n v="2"/>
    <n v="10493.95"/>
    <s v="tier - 3"/>
    <s v="tier - 1"/>
    <s v="R1012"/>
    <s v="19Oct1972"/>
    <n v="50"/>
  </r>
  <r>
    <s v="Id1072"/>
    <s v="McLeod"/>
    <s v=" Mrs"/>
    <s v="  Candice"/>
    <n v="29.99"/>
    <n v="11.85"/>
    <s v="No"/>
    <s v="No"/>
    <x v="0"/>
    <n v="1"/>
    <x v="1"/>
    <s v="Obesity"/>
    <s v="Diabetes"/>
    <n v="2"/>
    <n v="10486.55"/>
    <s v="tier - 3"/>
    <s v="tier - 3"/>
    <s v="R1025"/>
    <s v="21Aug1978"/>
    <n v="44"/>
  </r>
  <r>
    <s v="Id1073"/>
    <s v="Balcom"/>
    <s v=" Ms"/>
    <s v="  Jennifer D"/>
    <n v="36.380000000000003"/>
    <n v="5.98"/>
    <s v="Yes"/>
    <s v="No"/>
    <x v="0"/>
    <n v="1"/>
    <x v="1"/>
    <s v="Obesity"/>
    <s v="Diabetes"/>
    <n v="3"/>
    <n v="10464.83"/>
    <s v="tier - 3"/>
    <s v="tier - 1"/>
    <s v="R1012"/>
    <s v="28Jun1987"/>
    <n v="35"/>
  </r>
  <r>
    <s v="Id1074"/>
    <s v="Dirth"/>
    <s v=" Mr"/>
    <s v="  Eric"/>
    <n v="31.16"/>
    <n v="4.26"/>
    <s v="No"/>
    <s v="No"/>
    <x v="1"/>
    <n v="1"/>
    <x v="1"/>
    <s v="Obesity"/>
    <s v="Normal"/>
    <n v="1"/>
    <n v="10461.98"/>
    <s v="tier - 3"/>
    <s v="tier - 1"/>
    <s v="R1012"/>
    <s v="22Sep1969"/>
    <n v="53"/>
  </r>
  <r>
    <s v="Id1075"/>
    <s v="Inglish"/>
    <s v=" Mr"/>
    <s v="  Bryan"/>
    <n v="25.55"/>
    <n v="4.96"/>
    <s v="No"/>
    <s v="No"/>
    <x v="0"/>
    <n v="0"/>
    <x v="1"/>
    <s v="Obesity"/>
    <s v="Normal"/>
    <n v="0"/>
    <n v="10459.19"/>
    <s v="tier - 3"/>
    <s v="tier - 1"/>
    <s v="R1013"/>
    <s v="27Jul1964"/>
    <n v="58"/>
  </r>
  <r>
    <s v="Id1076"/>
    <s v="Matthews"/>
    <s v=" Mr"/>
    <s v="  Devon R"/>
    <n v="28.77"/>
    <n v="4"/>
    <s v="No"/>
    <s v="No"/>
    <x v="0"/>
    <n v="0"/>
    <x v="1"/>
    <s v="Obesity"/>
    <s v="Normal"/>
    <n v="2"/>
    <n v="10455.14"/>
    <s v="tier - 3"/>
    <s v="tier - 2"/>
    <s v="R1021"/>
    <s v="3Aug1976"/>
    <n v="46"/>
  </r>
  <r>
    <s v="Id1077"/>
    <s v="Massa-Musiak"/>
    <s v=" Ms"/>
    <s v="  Elena"/>
    <n v="23.14"/>
    <n v="4.1500000000000004"/>
    <s v="No"/>
    <s v="No"/>
    <x v="0"/>
    <n v="0"/>
    <x v="1"/>
    <s v="Obesity"/>
    <s v="Normal"/>
    <n v="0"/>
    <n v="10455.1"/>
    <s v="tier - 3"/>
    <s v="tier - 1"/>
    <s v="R1012"/>
    <s v="14Oct1964"/>
    <n v="58"/>
  </r>
  <r>
    <s v="Id1078"/>
    <s v="Bailey"/>
    <s v=" Mr"/>
    <s v="  Chris"/>
    <n v="39.6"/>
    <n v="11.36"/>
    <s v="Yes"/>
    <s v="No"/>
    <x v="0"/>
    <n v="1"/>
    <x v="0"/>
    <s v="Obesity"/>
    <s v="Diabetes"/>
    <n v="1"/>
    <n v="10450.549999999999"/>
    <s v="tier - 3"/>
    <s v="tier - 1"/>
    <s v="R1011"/>
    <s v="8Nov1968"/>
    <n v="54"/>
  </r>
  <r>
    <s v="Id1079"/>
    <s v="Jacoby"/>
    <s v=" Mr"/>
    <s v="  Bert"/>
    <n v="29.2"/>
    <n v="7.53"/>
    <s v="No"/>
    <s v="No"/>
    <x v="0"/>
    <n v="0"/>
    <x v="1"/>
    <s v="Obesity"/>
    <s v="Diabetes"/>
    <n v="1"/>
    <n v="10436.1"/>
    <s v="tier - 3"/>
    <s v="tier - 3"/>
    <s v="R1011"/>
    <s v="29Aug1968"/>
    <n v="54"/>
  </r>
  <r>
    <s v="Id1080"/>
    <s v="Crimmings"/>
    <s v=" Mr"/>
    <s v="  John P"/>
    <n v="32.774999999999999"/>
    <n v="7.95"/>
    <s v="Yes"/>
    <s v="No"/>
    <x v="0"/>
    <n v="1"/>
    <x v="1"/>
    <s v="Obesity"/>
    <s v="Diabetes"/>
    <n v="0"/>
    <n v="10435.07"/>
    <s v="tier - 3"/>
    <s v="tier - 1"/>
    <s v="R1016"/>
    <s v="23Aug1968"/>
    <n v="54"/>
  </r>
  <r>
    <s v="Id1081"/>
    <s v="Crane"/>
    <s v=" Mr"/>
    <s v="  Daniel P"/>
    <n v="24.035"/>
    <n v="8.5"/>
    <s v="No"/>
    <s v="No"/>
    <x v="0"/>
    <n v="0"/>
    <x v="1"/>
    <s v="Obesity"/>
    <s v="Diabetes"/>
    <n v="0"/>
    <n v="10422.92"/>
    <s v="tier - 3"/>
    <s v="tier - 1"/>
    <s v="R1017"/>
    <s v="27Dec1968"/>
    <n v="54"/>
  </r>
  <r>
    <s v="Id1082"/>
    <s v="Swartzfager"/>
    <s v=" Mrs"/>
    <s v="  Lisa K"/>
    <n v="30.55"/>
    <n v="5.89"/>
    <s v="No"/>
    <s v="No"/>
    <x v="1"/>
    <n v="1"/>
    <x v="1"/>
    <s v="Obesity"/>
    <s v="Diabetes"/>
    <n v="2"/>
    <n v="10419.65"/>
    <s v="tier - 3"/>
    <s v="tier - 2"/>
    <s v="R1025"/>
    <s v="25Nov1979"/>
    <n v="43"/>
  </r>
  <r>
    <s v="Id1083"/>
    <s v="Clevenger"/>
    <s v=" Mrs"/>
    <s v="  Kristine"/>
    <n v="28.81"/>
    <n v="8.76"/>
    <s v="No"/>
    <s v="No"/>
    <x v="0"/>
    <n v="0"/>
    <x v="1"/>
    <s v="Obesity"/>
    <s v="Diabetes"/>
    <n v="0"/>
    <n v="10419.59"/>
    <s v="tier - 3"/>
    <s v="tier - 2"/>
    <s v="R1025"/>
    <s v="11Oct1973"/>
    <n v="49"/>
  </r>
  <r>
    <s v="Id1084"/>
    <s v="Reichardt"/>
    <s v=" Mr"/>
    <s v="  Paul A"/>
    <n v="31.66"/>
    <n v="4.1100000000000003"/>
    <s v="No"/>
    <s v="No"/>
    <x v="0"/>
    <n v="1"/>
    <x v="1"/>
    <s v="Obesity"/>
    <s v="Normal"/>
    <n v="2"/>
    <n v="10407.98"/>
    <s v="tier - 3"/>
    <s v="tier - 1"/>
    <s v="R1021"/>
    <s v="24Oct1980"/>
    <n v="42"/>
  </r>
  <r>
    <s v="Id1085"/>
    <s v="Morton"/>
    <s v=" Mr"/>
    <s v="  Bryan"/>
    <n v="28.215"/>
    <n v="7.56"/>
    <s v="No"/>
    <s v="No"/>
    <x v="0"/>
    <n v="0"/>
    <x v="1"/>
    <s v="Obesity"/>
    <s v="Diabetes"/>
    <n v="4"/>
    <n v="10407.09"/>
    <s v="tier - 3"/>
    <s v="tier - 1"/>
    <s v="R1015"/>
    <s v="5Jun1975"/>
    <n v="48"/>
  </r>
  <r>
    <s v="Id1086"/>
    <s v="Sunstrum"/>
    <s v=" Mr"/>
    <s v="  Chris"/>
    <n v="26.12"/>
    <n v="4.17"/>
    <s v="No"/>
    <s v="No"/>
    <x v="1"/>
    <n v="0"/>
    <x v="1"/>
    <s v="Obesity"/>
    <s v="Normal"/>
    <n v="0"/>
    <n v="10403.27"/>
    <s v="tier - 3"/>
    <s v="tier - 2"/>
    <s v="R1020"/>
    <s v="7Jul1969"/>
    <n v="53"/>
  </r>
  <r>
    <s v="Id1087"/>
    <s v="Frownfelter"/>
    <s v=" Ms"/>
    <s v="  Milah B"/>
    <n v="36.630000000000003"/>
    <n v="11.42"/>
    <s v="Yes"/>
    <s v="No"/>
    <x v="0"/>
    <n v="1"/>
    <x v="1"/>
    <s v="Obesity"/>
    <s v="Diabetes"/>
    <n v="3"/>
    <n v="10381.48"/>
    <s v="tier - 3"/>
    <s v="tier - 3"/>
    <s v="R1013"/>
    <s v="19Sep1973"/>
    <n v="49"/>
  </r>
  <r>
    <s v="Id1088"/>
    <s v="Richter"/>
    <s v=" Ms"/>
    <s v="  Annette M"/>
    <n v="33.344999999999999"/>
    <n v="7.33"/>
    <s v="Yes"/>
    <s v="No"/>
    <x v="0"/>
    <n v="1"/>
    <x v="1"/>
    <s v="Obesity"/>
    <s v="Diabetes"/>
    <n v="2"/>
    <n v="10370.91"/>
    <s v="tier - 3"/>
    <s v="tier - 3"/>
    <s v="R1024"/>
    <s v="29Sep1973"/>
    <n v="49"/>
  </r>
  <r>
    <s v="Id1089"/>
    <s v="England"/>
    <s v=" Mrs"/>
    <s v="  Yoko"/>
    <n v="27.11"/>
    <n v="6.7"/>
    <s v="No"/>
    <s v="No"/>
    <x v="0"/>
    <n v="0"/>
    <x v="1"/>
    <s v="Obesity"/>
    <s v="Diabetes"/>
    <n v="0"/>
    <n v="10356.67"/>
    <s v="tier - 3"/>
    <s v="tier - 1"/>
    <s v="R1025"/>
    <s v="6Sep1971"/>
    <n v="51"/>
  </r>
  <r>
    <s v="Id1090"/>
    <s v="McLean"/>
    <s v=" Ms"/>
    <s v="  Laura"/>
    <n v="26.6"/>
    <n v="5.27"/>
    <s v="No"/>
    <s v="No"/>
    <x v="1"/>
    <n v="0"/>
    <x v="1"/>
    <s v="Obesity"/>
    <s v="Normal"/>
    <n v="0"/>
    <n v="10355.64"/>
    <s v="tier - 3"/>
    <s v="tier - 1"/>
    <s v="R1012"/>
    <s v="17Jun1969"/>
    <n v="53"/>
  </r>
  <r>
    <s v="Id1091"/>
    <s v="Gardner"/>
    <s v=" Ms"/>
    <s v="  Tess A"/>
    <n v="30.41"/>
    <n v="7.72"/>
    <s v="No"/>
    <s v="No"/>
    <x v="0"/>
    <n v="1"/>
    <x v="1"/>
    <s v="Obesity"/>
    <s v="Diabetes"/>
    <n v="0"/>
    <n v="10352.48"/>
    <s v="tier - 3"/>
    <s v="tier - 1"/>
    <s v="R1012"/>
    <s v="29Sep1974"/>
    <n v="48"/>
  </r>
  <r>
    <s v="Id1092"/>
    <s v="Lane"/>
    <s v=" Mr"/>
    <s v="  William G"/>
    <n v="28.98"/>
    <n v="8.68"/>
    <s v="No"/>
    <s v="No"/>
    <x v="0"/>
    <n v="0"/>
    <x v="1"/>
    <s v="Obesity"/>
    <s v="Diabetes"/>
    <n v="0"/>
    <n v="10345.93"/>
    <s v="tier - 3"/>
    <s v="tier - 2"/>
    <s v="R1021"/>
    <s v="8Aug1973"/>
    <n v="49"/>
  </r>
  <r>
    <s v="Id1093"/>
    <s v="Vonachen"/>
    <s v=" Ms"/>
    <s v="  Paige"/>
    <n v="31.24"/>
    <n v="9.8000000000000007"/>
    <s v="No"/>
    <s v="No"/>
    <x v="0"/>
    <n v="1"/>
    <x v="1"/>
    <s v="Obesity"/>
    <s v="Diabetes"/>
    <n v="0"/>
    <n v="10338.93"/>
    <s v="tier - 3"/>
    <s v="tier - 1"/>
    <s v="R1013"/>
    <s v="19Jul1968"/>
    <n v="54"/>
  </r>
  <r>
    <s v="Id1094"/>
    <s v="Smith"/>
    <s v=" Mr"/>
    <s v="  Matthew J"/>
    <n v="31.54"/>
    <n v="4.4400000000000004"/>
    <s v="No"/>
    <s v="No"/>
    <x v="0"/>
    <n v="1"/>
    <x v="1"/>
    <s v="Obesity"/>
    <s v="Normal"/>
    <n v="3"/>
    <n v="10329.06"/>
    <s v="tier - 3"/>
    <s v="tier - 1"/>
    <s v="R1021"/>
    <s v="21Jul1982"/>
    <n v="40"/>
  </r>
  <r>
    <s v="Id1095"/>
    <s v="Kidwell"/>
    <s v=" Mr"/>
    <s v="  Matthew"/>
    <n v="38.6"/>
    <n v="7.19"/>
    <s v="Yes"/>
    <s v="No"/>
    <x v="0"/>
    <n v="1"/>
    <x v="0"/>
    <s v="Obesity"/>
    <s v="Diabetes"/>
    <n v="2"/>
    <n v="10325.209999999999"/>
    <s v="tier - 3"/>
    <s v="tier - 3"/>
    <s v="R1011"/>
    <s v="1Dec1970"/>
    <n v="52"/>
  </r>
  <r>
    <s v="Id1096"/>
    <s v="Betancourth"/>
    <s v=" Mrs"/>
    <s v="  Maria"/>
    <n v="37.950000000000003"/>
    <n v="6.06"/>
    <s v="Yes"/>
    <s v="No"/>
    <x v="0"/>
    <n v="1"/>
    <x v="0"/>
    <s v="Obesity"/>
    <s v="Diabetes"/>
    <n v="3"/>
    <n v="10322.9"/>
    <s v="tier - 3"/>
    <s v="tier - 1"/>
    <s v="R1026"/>
    <s v="21Aug1991"/>
    <n v="31"/>
  </r>
  <r>
    <s v="Id1097"/>
    <s v="Henstrom"/>
    <s v=" Ms"/>
    <s v="  Stephanie D"/>
    <n v="38.97"/>
    <n v="5.12"/>
    <s v="Yes"/>
    <s v="No"/>
    <x v="0"/>
    <n v="1"/>
    <x v="0"/>
    <s v="Obesity"/>
    <s v="Normal"/>
    <n v="3"/>
    <n v="10315.91"/>
    <s v="tier - 3"/>
    <s v="tier - 2"/>
    <s v="R1012"/>
    <s v="17Nov1991"/>
    <n v="31"/>
  </r>
  <r>
    <s v="Id1098"/>
    <s v="Pereira"/>
    <s v=" Ms"/>
    <s v="  Tiffany"/>
    <n v="21.2"/>
    <n v="10.72"/>
    <s v="No"/>
    <s v="No"/>
    <x v="0"/>
    <n v="0"/>
    <x v="1"/>
    <s v="Obesity"/>
    <s v="Diabetes"/>
    <n v="0"/>
    <n v="10310.780000000001"/>
    <s v="tier - 3"/>
    <s v="tier - 3"/>
    <s v="R1012"/>
    <s v="12Jul1962"/>
    <n v="60"/>
  </r>
  <r>
    <s v="Id1099"/>
    <s v="Black"/>
    <s v=" Ms"/>
    <s v="  Sara M"/>
    <n v="23.96"/>
    <n v="9.58"/>
    <s v="No"/>
    <s v="No"/>
    <x v="1"/>
    <n v="0"/>
    <x v="1"/>
    <s v="Obesity"/>
    <s v="Diabetes"/>
    <n v="0"/>
    <n v="10308.040000000001"/>
    <s v="tier - 3"/>
    <s v="tier - 1"/>
    <s v="R1013"/>
    <s v="24Sep1963"/>
    <n v="59"/>
  </r>
  <r>
    <s v="Id1100"/>
    <s v="Brown"/>
    <s v=" Mr"/>
    <s v="  Scott A"/>
    <n v="35.93"/>
    <n v="6.4"/>
    <s v="Yes"/>
    <s v="No"/>
    <x v="0"/>
    <n v="1"/>
    <x v="1"/>
    <s v="Obesity"/>
    <s v="Diabetes"/>
    <n v="3"/>
    <n v="10276.99"/>
    <s v="tier - 3"/>
    <s v="tier - 1"/>
    <s v="R1021"/>
    <s v="14Sep1988"/>
    <n v="34"/>
  </r>
  <r>
    <s v="Id1101"/>
    <s v="Reasoner"/>
    <s v=" Mrs"/>
    <s v="  Lauren"/>
    <n v="26.11"/>
    <n v="6.8"/>
    <s v="No"/>
    <s v="No"/>
    <x v="0"/>
    <n v="0"/>
    <x v="1"/>
    <s v="Obesity"/>
    <s v="Diabetes"/>
    <n v="0"/>
    <n v="10274.33"/>
    <s v="tier - 3"/>
    <s v="tier - 1"/>
    <s v="R1024"/>
    <s v="21Jun1970"/>
    <n v="52"/>
  </r>
  <r>
    <s v="Id1102"/>
    <s v="Wandzilak"/>
    <s v=" Mr"/>
    <s v="  Scott"/>
    <n v="32.299999999999997"/>
    <n v="9.48"/>
    <s v="No"/>
    <s v="No"/>
    <x v="0"/>
    <n v="1"/>
    <x v="1"/>
    <s v="Obesity"/>
    <s v="Diabetes"/>
    <n v="3"/>
    <n v="10269.459999999999"/>
    <s v="tier - 3"/>
    <s v="tier - 3"/>
    <s v="R1012"/>
    <s v="27Nov1973"/>
    <n v="49"/>
  </r>
  <r>
    <s v="Id1103"/>
    <s v="Carver"/>
    <s v=" Mr"/>
    <s v="  Brian A"/>
    <n v="28.69"/>
    <n v="7.45"/>
    <s v="No"/>
    <s v="No"/>
    <x v="0"/>
    <n v="0"/>
    <x v="1"/>
    <s v="Obesity"/>
    <s v="Diabetes"/>
    <n v="3"/>
    <n v="10264.44"/>
    <s v="tier - 3"/>
    <s v="tier - 2"/>
    <s v="R1012"/>
    <s v="5Sep1973"/>
    <n v="49"/>
  </r>
  <r>
    <s v="Id1104"/>
    <s v="Borror"/>
    <s v=" Ms"/>
    <s v="  Kaitlin R"/>
    <n v="31.28"/>
    <n v="6.94"/>
    <s v="No"/>
    <s v="No"/>
    <x v="0"/>
    <n v="1"/>
    <x v="1"/>
    <s v="Obesity"/>
    <s v="Diabetes"/>
    <n v="1"/>
    <n v="10259.129999999999"/>
    <s v="tier - 3"/>
    <s v="tier - 2"/>
    <s v="R1011"/>
    <s v="15Aug1975"/>
    <n v="47"/>
  </r>
  <r>
    <s v="Id1105"/>
    <s v="Saad"/>
    <s v=" Mr"/>
    <s v="  Mohammad"/>
    <n v="30.21"/>
    <n v="7.83"/>
    <s v="No"/>
    <s v="No"/>
    <x v="0"/>
    <n v="1"/>
    <x v="1"/>
    <s v="Obesity"/>
    <s v="Diabetes"/>
    <n v="0"/>
    <n v="10231.5"/>
    <s v="tier - 3"/>
    <s v="tier - 1"/>
    <s v="R1012"/>
    <s v="23Sep1968"/>
    <n v="54"/>
  </r>
  <r>
    <s v="Id1106"/>
    <s v="Paul"/>
    <s v=" Mr"/>
    <s v="  Charlie"/>
    <n v="38.28"/>
    <n v="10.17"/>
    <s v="Yes"/>
    <s v="No"/>
    <x v="0"/>
    <n v="1"/>
    <x v="0"/>
    <s v="Obesity"/>
    <s v="Diabetes"/>
    <n v="0"/>
    <n v="10226.280000000001"/>
    <s v="tier - 3"/>
    <s v="tier - 3"/>
    <s v="R1013"/>
    <s v="28Jun1967"/>
    <n v="55"/>
  </r>
  <r>
    <s v="Id1107"/>
    <s v="Trail"/>
    <s v=" Mr"/>
    <s v="  Brent"/>
    <n v="29.9"/>
    <n v="8.9600000000000009"/>
    <s v="No"/>
    <s v="No"/>
    <x v="0"/>
    <n v="1"/>
    <x v="1"/>
    <s v="Obesity"/>
    <s v="Diabetes"/>
    <n v="0"/>
    <n v="10214.64"/>
    <s v="tier - 3"/>
    <s v="tier - 2"/>
    <s v="R1011"/>
    <s v="26Sep1967"/>
    <n v="55"/>
  </r>
  <r>
    <s v="Id1108"/>
    <s v="Benton"/>
    <s v=" Ms"/>
    <s v="  Kelli M"/>
    <n v="23.18"/>
    <n v="6.96"/>
    <s v="No"/>
    <s v="No"/>
    <x v="0"/>
    <n v="0"/>
    <x v="1"/>
    <s v="Obesity"/>
    <s v="Diabetes"/>
    <n v="0"/>
    <n v="10197.77"/>
    <s v="tier - 3"/>
    <s v="tier - 1"/>
    <s v="R1024"/>
    <s v="24Dec1970"/>
    <n v="52"/>
  </r>
  <r>
    <s v="Id1109"/>
    <s v="Bauman"/>
    <s v=" Mrs"/>
    <s v="  Sheridan H"/>
    <n v="33.020000000000003"/>
    <n v="5.07"/>
    <s v="Yes"/>
    <s v="No"/>
    <x v="0"/>
    <n v="1"/>
    <x v="1"/>
    <s v="Obesity"/>
    <s v="Normal"/>
    <n v="3"/>
    <n v="10191.82"/>
    <s v="tier - 3"/>
    <s v="tier - 2"/>
    <s v="R1026"/>
    <s v="16Oct1985"/>
    <n v="37"/>
  </r>
  <r>
    <s v="Id1110"/>
    <s v="Bakula"/>
    <s v=" Mrs"/>
    <s v="  Sarah M"/>
    <n v="27.29"/>
    <n v="5.85"/>
    <s v="No"/>
    <s v="No"/>
    <x v="0"/>
    <n v="0"/>
    <x v="1"/>
    <s v="Obesity"/>
    <s v="Diabetes"/>
    <n v="0"/>
    <n v="10160.870000000001"/>
    <s v="tier - 3"/>
    <s v="tier - 3"/>
    <s v="R1025"/>
    <s v="10Jul1972"/>
    <n v="50"/>
  </r>
  <r>
    <s v="Id1111"/>
    <s v="Edwards"/>
    <s v=" Ms"/>
    <s v="  Jennifer"/>
    <n v="23.18"/>
    <n v="10.56"/>
    <s v="No"/>
    <s v="No"/>
    <x v="0"/>
    <n v="0"/>
    <x v="1"/>
    <s v="Obesity"/>
    <s v="Diabetes"/>
    <n v="2"/>
    <n v="10156.780000000001"/>
    <s v="tier - 3"/>
    <s v="tier - 2"/>
    <s v="R1012"/>
    <s v="13Oct1973"/>
    <n v="49"/>
  </r>
  <r>
    <s v="Id1112"/>
    <s v="Davis"/>
    <s v=" Mrs"/>
    <s v="  Laura J"/>
    <n v="32.659999999999997"/>
    <n v="8.92"/>
    <s v="No"/>
    <s v="No"/>
    <x v="0"/>
    <n v="1"/>
    <x v="1"/>
    <s v="Obesity"/>
    <s v="Diabetes"/>
    <n v="1"/>
    <n v="10146.129999999999"/>
    <s v="tier - 3"/>
    <s v="tier - 1"/>
    <s v="R1025"/>
    <s v="12Jun1981"/>
    <n v="41"/>
  </r>
  <r>
    <s v="Id1113"/>
    <s v="Weiler"/>
    <s v=" Mr"/>
    <s v="  Thomas"/>
    <n v="30.78"/>
    <n v="8.6300000000000008"/>
    <s v="No"/>
    <s v="No"/>
    <x v="0"/>
    <n v="1"/>
    <x v="1"/>
    <s v="Obesity"/>
    <s v="Diabetes"/>
    <n v="3"/>
    <n v="10141.14"/>
    <s v="tier - 3"/>
    <s v="tier - 1"/>
    <s v="R1016"/>
    <s v="30Dec1974"/>
    <n v="48"/>
  </r>
  <r>
    <s v="Id1114"/>
    <s v="Schaaf"/>
    <s v=" Ms"/>
    <s v="  Gisele"/>
    <n v="47.2"/>
    <n v="6.29"/>
    <s v="Yes"/>
    <s v="Yes"/>
    <x v="1"/>
    <n v="2"/>
    <x v="0"/>
    <s v="Obesity"/>
    <s v="Diabetes"/>
    <n v="0"/>
    <n v="10139.84"/>
    <s v="tier - 3"/>
    <s v="tier - 2"/>
    <s v="R1012"/>
    <s v="5Sep1997"/>
    <n v="25"/>
  </r>
  <r>
    <s v="Id1115"/>
    <s v="Sack"/>
    <s v=" Ms"/>
    <s v="  Myra L"/>
    <n v="31.6"/>
    <n v="5.75"/>
    <s v="No"/>
    <s v="No"/>
    <x v="0"/>
    <n v="1"/>
    <x v="1"/>
    <s v="Obesity"/>
    <s v="Diabetes"/>
    <n v="2"/>
    <n v="10118.42"/>
    <s v="tier - 3"/>
    <s v="tier - 3"/>
    <s v="R1011"/>
    <s v="16Nov1972"/>
    <n v="50"/>
  </r>
  <r>
    <s v="Id1116"/>
    <s v="Chenard"/>
    <s v=" Ms"/>
    <s v="  Melissa M"/>
    <n v="33.914999999999999"/>
    <n v="6.66"/>
    <s v="Yes"/>
    <s v="No"/>
    <x v="0"/>
    <n v="1"/>
    <x v="1"/>
    <s v="Obesity"/>
    <s v="Diabetes"/>
    <n v="3"/>
    <n v="10115.01"/>
    <s v="tier - 3"/>
    <s v="tier - 3"/>
    <s v="R1012"/>
    <s v="2Jul1975"/>
    <n v="47"/>
  </r>
  <r>
    <s v="Id1117"/>
    <s v="Williamson"/>
    <s v=" Ms"/>
    <s v="  Eleanor F"/>
    <n v="23.54"/>
    <n v="5.0999999999999996"/>
    <s v="No"/>
    <s v="No"/>
    <x v="0"/>
    <n v="0"/>
    <x v="1"/>
    <s v="Obesity"/>
    <s v="Normal"/>
    <n v="2"/>
    <n v="10107.219999999999"/>
    <s v="tier - 3"/>
    <s v="tier - 1"/>
    <s v="R1013"/>
    <s v="8Aug1972"/>
    <n v="50"/>
  </r>
  <r>
    <s v="Id1118"/>
    <s v="Dollas"/>
    <s v=" Ms"/>
    <s v="  Elizabeth"/>
    <n v="27.074999999999999"/>
    <n v="4.41"/>
    <s v="No"/>
    <s v="No"/>
    <x v="0"/>
    <n v="0"/>
    <x v="1"/>
    <s v="Obesity"/>
    <s v="Normal"/>
    <n v="1"/>
    <n v="10106.129999999999"/>
    <s v="tier - 3"/>
    <s v="tier - 1"/>
    <s v="R1024"/>
    <s v="19Oct1972"/>
    <n v="50"/>
  </r>
  <r>
    <s v="Id1119"/>
    <s v="Sprague"/>
    <s v=" Mr"/>
    <s v="  Kenneth"/>
    <n v="25.8"/>
    <n v="5.52"/>
    <s v="No"/>
    <s v="No"/>
    <x v="0"/>
    <n v="0"/>
    <x v="1"/>
    <s v="Obesity"/>
    <s v="Normal"/>
    <n v="5"/>
    <n v="10096.969999999999"/>
    <s v="tier - 3"/>
    <s v="tier - 2"/>
    <s v="R1011"/>
    <s v="19Dec1976"/>
    <n v="46"/>
  </r>
  <r>
    <s v="Id1120"/>
    <s v="Michell"/>
    <s v=" Mr"/>
    <s v="  Robert G"/>
    <n v="36.1"/>
    <n v="4.62"/>
    <s v="Yes"/>
    <s v="No"/>
    <x v="1"/>
    <n v="1"/>
    <x v="1"/>
    <s v="Obesity"/>
    <s v="Normal"/>
    <n v="1"/>
    <n v="10085.85"/>
    <s v="tier - 3"/>
    <s v="tier - 3"/>
    <s v="R1011"/>
    <s v="3Jul1969"/>
    <n v="53"/>
  </r>
  <r>
    <s v="Id1121"/>
    <s v="Datwyler"/>
    <s v=" Mr"/>
    <s v="  Thomas C"/>
    <n v="30.495000000000001"/>
    <n v="5.74"/>
    <s v="No"/>
    <s v="No"/>
    <x v="1"/>
    <n v="1"/>
    <x v="1"/>
    <s v="Obesity"/>
    <s v="Diabetes"/>
    <n v="0"/>
    <n v="10072.06"/>
    <s v="tier - 3"/>
    <s v="tier - 1"/>
    <s v="R1017"/>
    <s v="27Oct1969"/>
    <n v="53"/>
  </r>
  <r>
    <s v="Id1122"/>
    <s v="Mead"/>
    <s v=" Mr"/>
    <s v="  Matthew J"/>
    <n v="21.4"/>
    <n v="6.3"/>
    <s v="No"/>
    <s v="No"/>
    <x v="1"/>
    <n v="0"/>
    <x v="1"/>
    <s v="Obesity"/>
    <s v="Diabetes"/>
    <n v="1"/>
    <n v="10065.41"/>
    <s v="tier - 3"/>
    <s v="tier - 2"/>
    <s v="R1011"/>
    <s v="22Aug1969"/>
    <n v="53"/>
  </r>
  <r>
    <s v="Id1123"/>
    <s v="Kennedy"/>
    <s v=" Ms"/>
    <s v="  Mallory D"/>
    <n v="32.299999999999997"/>
    <n v="10.27"/>
    <s v="No"/>
    <s v="No"/>
    <x v="0"/>
    <n v="1"/>
    <x v="1"/>
    <s v="Obesity"/>
    <s v="Diabetes"/>
    <n v="2"/>
    <n v="10043.25"/>
    <s v="tier - 3"/>
    <s v="tier - 2"/>
    <s v="R1024"/>
    <s v="30Aug1974"/>
    <n v="48"/>
  </r>
  <r>
    <s v="Id1124"/>
    <s v="Czech"/>
    <s v=" Mr"/>
    <s v="  Christopher D"/>
    <n v="29.78"/>
    <n v="5.85"/>
    <s v="No"/>
    <s v="No"/>
    <x v="1"/>
    <n v="1"/>
    <x v="1"/>
    <s v="Obesity"/>
    <s v="Diabetes"/>
    <n v="2"/>
    <n v="10027.15"/>
    <s v="tier - 3"/>
    <s v="tier - 1"/>
    <s v="R1021"/>
    <s v="28Dec1979"/>
    <n v="43"/>
  </r>
  <r>
    <s v="Id1125"/>
    <s v="O'Brien"/>
    <s v=" Mrs"/>
    <s v="  Jamie"/>
    <n v="34.76"/>
    <n v="5.92"/>
    <s v="Yes"/>
    <s v="No"/>
    <x v="0"/>
    <n v="1"/>
    <x v="1"/>
    <s v="Obesity"/>
    <s v="Diabetes"/>
    <n v="3"/>
    <n v="10011.44"/>
    <s v="tier - 3"/>
    <s v="tier - 3"/>
    <s v="R1026"/>
    <s v="3Jul1988"/>
    <n v="34"/>
  </r>
  <r>
    <s v="Id1126"/>
    <s v="Bachman"/>
    <s v=" Ms"/>
    <s v="  Ariell"/>
    <n v="18.335000000000001"/>
    <n v="10.01"/>
    <s v="No"/>
    <s v="No"/>
    <x v="0"/>
    <n v="0"/>
    <x v="1"/>
    <s v="Underweight"/>
    <s v="Diabetes"/>
    <n v="0"/>
    <n v="9991.0400000000009"/>
    <s v="tier - 2"/>
    <s v="tier - 3"/>
    <s v="R1012"/>
    <s v="11Aug1970"/>
    <n v="52"/>
  </r>
  <r>
    <s v="Id1127"/>
    <s v="Bednar"/>
    <s v=" Mr"/>
    <s v="  Christopher"/>
    <n v="32.299999999999997"/>
    <n v="9.59"/>
    <s v="No"/>
    <s v="No"/>
    <x v="0"/>
    <n v="1"/>
    <x v="1"/>
    <s v="Obesity"/>
    <s v="Diabetes"/>
    <n v="1"/>
    <n v="9964.06"/>
    <s v="tier - 2"/>
    <s v="tier - 2"/>
    <s v="R1019"/>
    <s v="6Oct1971"/>
    <n v="51"/>
  </r>
  <r>
    <s v="Id1128"/>
    <s v="Daye"/>
    <s v=" Mr"/>
    <s v="  Ryan"/>
    <n v="27.74"/>
    <n v="10.37"/>
    <s v="No"/>
    <s v="No"/>
    <x v="0"/>
    <n v="0"/>
    <x v="1"/>
    <s v="Obesity"/>
    <s v="Diabetes"/>
    <n v="1"/>
    <n v="9957.7199999999993"/>
    <s v="tier - 2"/>
    <s v="tier - 3"/>
    <s v="R1018"/>
    <s v="26Dec1971"/>
    <n v="51"/>
  </r>
  <r>
    <s v="Id1129"/>
    <s v="Clarke"/>
    <s v=" Mr"/>
    <s v="  Thomas B"/>
    <n v="24"/>
    <n v="4.01"/>
    <s v="No"/>
    <s v="No"/>
    <x v="0"/>
    <n v="0"/>
    <x v="1"/>
    <s v="Obesity"/>
    <s v="Normal"/>
    <n v="0"/>
    <n v="9933.44"/>
    <s v="tier - 3"/>
    <s v="tier - 3"/>
    <s v="R1013"/>
    <s v="11Sep1964"/>
    <n v="58"/>
  </r>
  <r>
    <s v="Id1130"/>
    <s v="Koren"/>
    <s v=" Ms"/>
    <s v="  Katie"/>
    <n v="31.78"/>
    <n v="4.24"/>
    <s v="No"/>
    <s v="No"/>
    <x v="1"/>
    <n v="1"/>
    <x v="1"/>
    <s v="Obesity"/>
    <s v="Normal"/>
    <n v="3"/>
    <n v="9931.9599999999991"/>
    <s v="tier - 2"/>
    <s v="tier - 2"/>
    <s v="R1012"/>
    <s v="3Dec1983"/>
    <n v="39"/>
  </r>
  <r>
    <s v="Id1131"/>
    <s v="Kuramoto"/>
    <s v=" Mrs"/>
    <s v="  Rachelle L"/>
    <n v="32.25"/>
    <n v="5.36"/>
    <s v="No"/>
    <s v="No"/>
    <x v="0"/>
    <n v="1"/>
    <x v="1"/>
    <s v="Obesity"/>
    <s v="Normal"/>
    <n v="3"/>
    <n v="9930.64"/>
    <s v="tier - 2"/>
    <s v="tier - 3"/>
    <s v="R1025"/>
    <s v="19Aug1985"/>
    <n v="37"/>
  </r>
  <r>
    <s v="Id1132"/>
    <s v="Lynn"/>
    <s v=" Ms"/>
    <s v="  Colleen"/>
    <n v="30.114999999999998"/>
    <n v="4.99"/>
    <s v="No"/>
    <s v="No"/>
    <x v="0"/>
    <n v="1"/>
    <x v="1"/>
    <s v="Obesity"/>
    <s v="Normal"/>
    <n v="1"/>
    <n v="9910.36"/>
    <s v="tier - 2"/>
    <s v="tier - 3"/>
    <s v="R1012"/>
    <s v="14Sep1972"/>
    <n v="50"/>
  </r>
  <r>
    <s v="Id1133"/>
    <s v="Dierksen"/>
    <s v=" Mr"/>
    <s v="  Gregory A"/>
    <n v="22.41"/>
    <n v="8.68"/>
    <s v="No"/>
    <s v="No"/>
    <x v="0"/>
    <n v="0"/>
    <x v="1"/>
    <s v="Obesity"/>
    <s v="Diabetes"/>
    <n v="0"/>
    <n v="9907.83"/>
    <s v="tier - 3"/>
    <s v="tier - 2"/>
    <s v="R1013"/>
    <s v="17Aug1962"/>
    <n v="60"/>
  </r>
  <r>
    <s v="Id1134"/>
    <s v="Zoeller"/>
    <s v=" Ms"/>
    <s v="  Lara"/>
    <n v="45.72"/>
    <n v="4.2300000000000004"/>
    <s v="Yes"/>
    <s v="No"/>
    <x v="0"/>
    <n v="2"/>
    <x v="0"/>
    <s v="Obesity"/>
    <s v="Normal"/>
    <n v="0"/>
    <n v="9894.69"/>
    <s v="tier - 2"/>
    <s v="tier - 3"/>
    <s v="R1012"/>
    <s v="8Jul1996"/>
    <n v="26"/>
  </r>
  <r>
    <s v="Id1135"/>
    <s v="Flesch"/>
    <s v=" Ms"/>
    <s v="  Megan"/>
    <n v="25"/>
    <n v="5.32"/>
    <s v="No"/>
    <s v="No"/>
    <x v="0"/>
    <n v="0"/>
    <x v="1"/>
    <s v="Obesity"/>
    <s v="Normal"/>
    <n v="0"/>
    <n v="9890.23"/>
    <s v="tier - 3"/>
    <s v="tier - 3"/>
    <s v="R1013"/>
    <s v="5Nov1966"/>
    <n v="56"/>
  </r>
  <r>
    <s v="Id1136"/>
    <s v="Maltby"/>
    <s v=" Ms"/>
    <s v="  Sara"/>
    <n v="39.5"/>
    <n v="6.66"/>
    <s v="Yes"/>
    <s v="No"/>
    <x v="0"/>
    <n v="1"/>
    <x v="0"/>
    <s v="Obesity"/>
    <s v="Diabetes"/>
    <n v="1"/>
    <n v="9880.07"/>
    <s v="tier - 2"/>
    <s v="tier - 3"/>
    <s v="R1011"/>
    <s v="8Nov1971"/>
    <n v="51"/>
  </r>
  <r>
    <s v="Id1137"/>
    <s v="Custance"/>
    <s v=" Ms"/>
    <s v="  Lucie J"/>
    <n v="37.729999999999997"/>
    <n v="7.4"/>
    <s v="Yes"/>
    <s v="No"/>
    <x v="0"/>
    <n v="1"/>
    <x v="0"/>
    <s v="Obesity"/>
    <s v="Diabetes"/>
    <n v="1"/>
    <n v="9877.61"/>
    <s v="tier - 2"/>
    <s v="tier - 1"/>
    <s v="R1013"/>
    <s v="3Oct1971"/>
    <n v="51"/>
  </r>
  <r>
    <s v="Id1138"/>
    <s v="Choi"/>
    <s v=" Ms"/>
    <s v="  Elizabeth S"/>
    <n v="40.659999999999997"/>
    <n v="10.08"/>
    <s v="Yes"/>
    <s v="No"/>
    <x v="0"/>
    <n v="1"/>
    <x v="0"/>
    <s v="Obesity"/>
    <s v="Diabetes"/>
    <n v="0"/>
    <n v="9875.68"/>
    <s v="tier - 2"/>
    <s v="tier - 3"/>
    <s v="R1024"/>
    <s v="3Jul1971"/>
    <n v="51"/>
  </r>
  <r>
    <s v="Id1139"/>
    <s v="Barnett"/>
    <s v=" Ms"/>
    <s v="  Carma S"/>
    <n v="34.200000000000003"/>
    <n v="8.58"/>
    <s v="Yes"/>
    <s v="No"/>
    <x v="0"/>
    <n v="1"/>
    <x v="1"/>
    <s v="Obesity"/>
    <s v="Diabetes"/>
    <n v="1"/>
    <n v="9872.7000000000007"/>
    <s v="tier - 2"/>
    <s v="tier - 2"/>
    <s v="R1011"/>
    <s v="22Dec1971"/>
    <n v="51"/>
  </r>
  <r>
    <s v="Id1140"/>
    <s v="Proulx"/>
    <s v=" Mr"/>
    <s v="  Ryan"/>
    <n v="46.51"/>
    <n v="5.84"/>
    <s v="Yes"/>
    <s v="Yes"/>
    <x v="0"/>
    <n v="2"/>
    <x v="0"/>
    <s v="Obesity"/>
    <s v="Diabetes"/>
    <n v="0"/>
    <n v="9870.59"/>
    <s v="tier - 2"/>
    <s v="tier - 2"/>
    <s v="R1023"/>
    <s v="6Jul1998"/>
    <n v="24"/>
  </r>
  <r>
    <s v="Id1141"/>
    <s v="Hamilton"/>
    <s v=" Mr"/>
    <s v="  Daniel"/>
    <n v="28.88"/>
    <n v="4.8600000000000003"/>
    <s v="No"/>
    <s v="No"/>
    <x v="1"/>
    <n v="0"/>
    <x v="1"/>
    <s v="Obesity"/>
    <s v="Normal"/>
    <n v="0"/>
    <n v="9869.81"/>
    <s v="tier - 3"/>
    <s v="tier - 3"/>
    <s v="R1012"/>
    <s v="13Aug1969"/>
    <n v="53"/>
  </r>
  <r>
    <s v="Id1142"/>
    <s v="Lundine"/>
    <s v=" Ms"/>
    <s v="  Sarah"/>
    <n v="33.914999999999999"/>
    <n v="11.52"/>
    <s v="Yes"/>
    <s v="No"/>
    <x v="0"/>
    <n v="1"/>
    <x v="1"/>
    <s v="Obesity"/>
    <s v="Diabetes"/>
    <n v="0"/>
    <n v="9866.2999999999993"/>
    <s v="tier - 2"/>
    <s v="tier - 3"/>
    <s v="R1024"/>
    <s v="9Nov1971"/>
    <n v="51"/>
  </r>
  <r>
    <s v="Id1143"/>
    <s v="Paullin"/>
    <s v=" Mr"/>
    <s v="  Matthew J"/>
    <n v="24.32"/>
    <n v="6.15"/>
    <s v="No"/>
    <s v="No"/>
    <x v="1"/>
    <n v="0"/>
    <x v="1"/>
    <s v="Obesity"/>
    <s v="Diabetes"/>
    <n v="0"/>
    <n v="9863.4699999999993"/>
    <s v="tier - 3"/>
    <s v="tier - 3"/>
    <s v="R1012"/>
    <s v="20Oct1969"/>
    <n v="53"/>
  </r>
  <r>
    <s v="Id1144"/>
    <s v="Delucia"/>
    <s v=" Ms"/>
    <s v="  Francesca"/>
    <n v="25.8"/>
    <n v="9.94"/>
    <s v="No"/>
    <s v="No"/>
    <x v="0"/>
    <n v="0"/>
    <x v="1"/>
    <s v="Obesity"/>
    <s v="Diabetes"/>
    <n v="1"/>
    <n v="9861.0300000000007"/>
    <s v="tier - 2"/>
    <s v="tier - 2"/>
    <s v="R1011"/>
    <s v="17Jul1971"/>
    <n v="51"/>
  </r>
  <r>
    <s v="Id1145"/>
    <s v="Valentine"/>
    <s v=" Ms"/>
    <s v="  Nicole"/>
    <n v="21.56"/>
    <n v="10.56"/>
    <s v="No"/>
    <s v="No"/>
    <x v="0"/>
    <n v="0"/>
    <x v="1"/>
    <s v="Obesity"/>
    <s v="Diabetes"/>
    <n v="1"/>
    <n v="9855.1299999999992"/>
    <s v="tier - 2"/>
    <s v="tier - 3"/>
    <s v="R1013"/>
    <s v="23Oct1971"/>
    <n v="51"/>
  </r>
  <r>
    <s v="Id1146"/>
    <s v="Mohara"/>
    <s v=" Mr"/>
    <s v="  Toshiyuki"/>
    <n v="31.6"/>
    <n v="6.79"/>
    <s v="No"/>
    <s v="No"/>
    <x v="0"/>
    <n v="1"/>
    <x v="1"/>
    <s v="Obesity"/>
    <s v="Diabetes"/>
    <n v="0"/>
    <n v="9850.43"/>
    <s v="tier - 3"/>
    <s v="tier - 3"/>
    <s v="R1011"/>
    <s v="4Nov1968"/>
    <n v="54"/>
  </r>
  <r>
    <s v="Id1147"/>
    <s v="Fairbrother"/>
    <s v=" Mr"/>
    <s v="  Tom L"/>
    <n v="42.93"/>
    <n v="4.8"/>
    <s v="Yes"/>
    <s v="No"/>
    <x v="0"/>
    <n v="2"/>
    <x v="0"/>
    <s v="Obesity"/>
    <s v="Normal"/>
    <n v="0"/>
    <n v="9844.4500000000007"/>
    <s v="tier - 2"/>
    <s v="tier - 1"/>
    <s v="R1012"/>
    <s v="13Aug1992"/>
    <n v="30"/>
  </r>
  <r>
    <s v="Id1148"/>
    <s v="Fagan"/>
    <s v=" Mr"/>
    <s v="  Brian"/>
    <n v="26.72"/>
    <n v="5.75"/>
    <s v="No"/>
    <s v="No"/>
    <x v="0"/>
    <n v="0"/>
    <x v="1"/>
    <s v="Obesity"/>
    <s v="Diabetes"/>
    <n v="0"/>
    <n v="9836.2099999999991"/>
    <s v="tier - 2"/>
    <s v="tier - 3"/>
    <s v="R1021"/>
    <s v="26Sep1972"/>
    <n v="50"/>
  </r>
  <r>
    <s v="Id1149"/>
    <s v="Toth"/>
    <s v=" Mr"/>
    <s v="  Matthew"/>
    <n v="26.67"/>
    <n v="5.81"/>
    <s v="No"/>
    <s v="No"/>
    <x v="0"/>
    <n v="0"/>
    <x v="1"/>
    <s v="Obesity"/>
    <s v="Diabetes"/>
    <n v="0"/>
    <n v="9819.25"/>
    <s v="tier - 2"/>
    <s v="tier - 2"/>
    <s v="R1021"/>
    <s v="28Jun1972"/>
    <n v="50"/>
  </r>
  <r>
    <s v="Id1150"/>
    <s v="Guinn"/>
    <s v=" Ms"/>
    <s v="  Julee"/>
    <n v="42.68"/>
    <n v="9.2799999999999994"/>
    <s v="Yes"/>
    <s v="No"/>
    <x v="0"/>
    <n v="2"/>
    <x v="0"/>
    <s v="Obesity"/>
    <s v="Diabetes"/>
    <n v="2"/>
    <n v="9800.89"/>
    <s v="tier - 2"/>
    <s v="tier - 1"/>
    <s v="R1013"/>
    <s v="17Sep1973"/>
    <n v="49"/>
  </r>
  <r>
    <s v="Id1151"/>
    <s v="Rogers"/>
    <s v=" Mr"/>
    <s v="  Christopher M"/>
    <n v="24.31"/>
    <n v="6.37"/>
    <s v="No"/>
    <s v="No"/>
    <x v="0"/>
    <n v="0"/>
    <x v="1"/>
    <s v="Obesity"/>
    <s v="Diabetes"/>
    <n v="5"/>
    <n v="9788.8700000000008"/>
    <s v="tier - 3"/>
    <s v="tier - 2"/>
    <s v="R1013"/>
    <s v="7Jun1977"/>
    <n v="46"/>
  </r>
  <r>
    <s v="Id1152"/>
    <s v="Diviney"/>
    <s v=" Mr"/>
    <s v="  Ciaran"/>
    <n v="44.75"/>
    <n v="5.09"/>
    <s v="Yes"/>
    <s v="No"/>
    <x v="0"/>
    <n v="2"/>
    <x v="0"/>
    <s v="Obesity"/>
    <s v="Normal"/>
    <n v="0"/>
    <n v="9787.32"/>
    <s v="tier - 2"/>
    <s v="tier - 3"/>
    <s v="R1023"/>
    <s v="8Aug1996"/>
    <n v="26"/>
  </r>
  <r>
    <s v="Id1153"/>
    <s v="Marlatt"/>
    <s v=" Ms"/>
    <s v="  Kara"/>
    <n v="30.78"/>
    <n v="7.94"/>
    <s v="No"/>
    <s v="No"/>
    <x v="0"/>
    <n v="1"/>
    <x v="1"/>
    <s v="Obesity"/>
    <s v="Diabetes"/>
    <n v="1"/>
    <n v="9778.35"/>
    <s v="tier - 2"/>
    <s v="tier - 2"/>
    <s v="R1024"/>
    <s v="7Jul1973"/>
    <n v="49"/>
  </r>
  <r>
    <s v="Id1154"/>
    <s v="Ohler"/>
    <s v=" Ms"/>
    <s v="  Makie"/>
    <n v="21.86"/>
    <n v="10.95"/>
    <s v="No"/>
    <s v="No"/>
    <x v="0"/>
    <n v="0"/>
    <x v="1"/>
    <s v="Obesity"/>
    <s v="Diabetes"/>
    <n v="0"/>
    <n v="9764.08"/>
    <s v="tier - 3"/>
    <s v="tier - 1"/>
    <s v="R1012"/>
    <s v="5Sep1965"/>
    <n v="57"/>
  </r>
  <r>
    <s v="Id1155"/>
    <s v="Mossler"/>
    <s v=" Ms"/>
    <s v="  Emily E"/>
    <n v="49.09"/>
    <n v="6.3"/>
    <s v="Yes"/>
    <s v="Yes"/>
    <x v="0"/>
    <n v="2"/>
    <x v="0"/>
    <s v="Obesity"/>
    <s v="Diabetes"/>
    <n v="0"/>
    <n v="9753.49"/>
    <s v="tier - 2"/>
    <s v="tier - 2"/>
    <s v="R1012"/>
    <s v="14Jul2001"/>
    <n v="21"/>
  </r>
  <r>
    <s v="Id1156"/>
    <s v="Segall"/>
    <s v=" Mr"/>
    <s v="  Cary"/>
    <n v="47.74"/>
    <n v="8.0500000000000007"/>
    <s v="Yes"/>
    <s v="Yes"/>
    <x v="0"/>
    <n v="2"/>
    <x v="0"/>
    <s v="Obesity"/>
    <s v="Diabetes"/>
    <n v="1"/>
    <n v="9748.91"/>
    <s v="tier - 2"/>
    <s v="tier - 1"/>
    <s v="R1013"/>
    <s v="4Jul1970"/>
    <n v="52"/>
  </r>
  <r>
    <s v="Id1157"/>
    <s v="Sprieser"/>
    <s v=" Mr"/>
    <s v="  Steven"/>
    <n v="30.2"/>
    <n v="9.8800000000000008"/>
    <s v="No"/>
    <s v="No"/>
    <x v="0"/>
    <n v="1"/>
    <x v="1"/>
    <s v="Obesity"/>
    <s v="Diabetes"/>
    <n v="1"/>
    <n v="9724.5300000000007"/>
    <s v="tier - 3"/>
    <s v="tier - 1"/>
    <s v="R1011"/>
    <s v="18Aug1970"/>
    <n v="52"/>
  </r>
  <r>
    <s v="Id1158"/>
    <s v="Blanco"/>
    <s v=" Mr"/>
    <s v="  Jose Antonio Sr"/>
    <n v="33.25"/>
    <n v="7.42"/>
    <s v="Yes"/>
    <s v="No"/>
    <x v="0"/>
    <n v="1"/>
    <x v="1"/>
    <s v="Obesity"/>
    <s v="Diabetes"/>
    <n v="0"/>
    <n v="9722.77"/>
    <s v="tier - 3"/>
    <s v="tier - 1"/>
    <s v="R1016"/>
    <s v="12Sep1970"/>
    <n v="52"/>
  </r>
  <r>
    <s v="Id1159"/>
    <s v="Sheptock"/>
    <s v=" Ms"/>
    <s v="  Tatiana"/>
    <n v="26.6"/>
    <n v="8.4499999999999993"/>
    <s v="No"/>
    <s v="No"/>
    <x v="0"/>
    <n v="0"/>
    <x v="1"/>
    <s v="Obesity"/>
    <s v="Diabetes"/>
    <n v="2"/>
    <n v="9715.84"/>
    <s v="tier - 2"/>
    <s v="tier - 1"/>
    <s v="R1024"/>
    <s v="27Jun1975"/>
    <n v="47"/>
  </r>
  <r>
    <s v="Id1160"/>
    <s v="Chruniak"/>
    <s v=" Mr"/>
    <s v="  Dan T"/>
    <n v="26.35"/>
    <n v="6.21"/>
    <s v="No"/>
    <s v="No"/>
    <x v="0"/>
    <n v="0"/>
    <x v="1"/>
    <s v="Obesity"/>
    <s v="Diabetes"/>
    <n v="0"/>
    <n v="9710.7099999999991"/>
    <s v="tier - 2"/>
    <s v="tier - 1"/>
    <s v="R1021"/>
    <s v="10Jul1972"/>
    <n v="50"/>
  </r>
  <r>
    <s v="Id1161"/>
    <s v="Miller"/>
    <s v=" Ms"/>
    <s v="  Liisa A"/>
    <n v="39.994999999999997"/>
    <n v="4.6500000000000004"/>
    <s v="Yes"/>
    <s v="No"/>
    <x v="0"/>
    <n v="1"/>
    <x v="0"/>
    <s v="Obesity"/>
    <s v="Normal"/>
    <n v="3"/>
    <n v="9704.67"/>
    <s v="tier - 2"/>
    <s v="tier - 3"/>
    <s v="R1024"/>
    <s v="19Sep1977"/>
    <n v="45"/>
  </r>
  <r>
    <s v="Id1162"/>
    <s v="Theis"/>
    <s v=" Ms"/>
    <s v="  Kathryn E"/>
    <n v="22.92"/>
    <n v="5.87"/>
    <s v="No"/>
    <s v="No"/>
    <x v="0"/>
    <n v="0"/>
    <x v="1"/>
    <s v="Obesity"/>
    <s v="Diabetes"/>
    <n v="0"/>
    <n v="9698.42"/>
    <s v="tier - 3"/>
    <s v="tier - 3"/>
    <s v="R1013"/>
    <s v="7Nov1964"/>
    <n v="58"/>
  </r>
  <r>
    <s v="Id1163"/>
    <s v="Sadler"/>
    <s v=" Mr"/>
    <s v="  Maxwell"/>
    <n v="24.78"/>
    <n v="4.24"/>
    <s v="No"/>
    <s v="No"/>
    <x v="0"/>
    <n v="0"/>
    <x v="1"/>
    <s v="Obesity"/>
    <s v="Normal"/>
    <n v="0"/>
    <n v="9684.2900000000009"/>
    <s v="tier - 3"/>
    <s v="tier - 2"/>
    <s v="R1013"/>
    <s v="16Sep1966"/>
    <n v="56"/>
  </r>
  <r>
    <s v="Id1164"/>
    <s v="Auger"/>
    <s v=" Ms"/>
    <s v="  Pascale"/>
    <n v="34.07"/>
    <n v="7.81"/>
    <s v="Yes"/>
    <s v="No"/>
    <x v="0"/>
    <n v="1"/>
    <x v="1"/>
    <s v="Obesity"/>
    <s v="Diabetes"/>
    <n v="1"/>
    <n v="9664.34"/>
    <s v="tier - 2"/>
    <s v="tier - 3"/>
    <s v="R1011"/>
    <s v="8Aug1981"/>
    <n v="41"/>
  </r>
  <r>
    <s v="Id1165"/>
    <s v="Steadman"/>
    <s v=" Ms"/>
    <s v="  Becca"/>
    <n v="30.14"/>
    <n v="9.85"/>
    <s v="No"/>
    <s v="No"/>
    <x v="0"/>
    <n v="1"/>
    <x v="1"/>
    <s v="Obesity"/>
    <s v="Diabetes"/>
    <n v="0"/>
    <n v="9653.81"/>
    <s v="tier - 2"/>
    <s v="tier - 2"/>
    <s v="R1011"/>
    <s v="8Jul1974"/>
    <n v="48"/>
  </r>
  <r>
    <s v="Id1166"/>
    <s v="McCarron"/>
    <s v=" Ms"/>
    <s v="  Grace"/>
    <n v="18.05"/>
    <n v="6.94"/>
    <s v="No"/>
    <s v="No"/>
    <x v="0"/>
    <n v="0"/>
    <x v="1"/>
    <s v="Underweight"/>
    <s v="Diabetes"/>
    <n v="0"/>
    <n v="9644.25"/>
    <s v="tier - 2"/>
    <s v="tier - 1"/>
    <s v="R1012"/>
    <s v="19Jul1971"/>
    <n v="51"/>
  </r>
  <r>
    <s v="Id1167"/>
    <s v="Roecker"/>
    <s v=" Ms"/>
    <s v="  Samantha"/>
    <n v="37.4"/>
    <n v="11.3"/>
    <s v="Yes"/>
    <s v="No"/>
    <x v="0"/>
    <n v="1"/>
    <x v="1"/>
    <s v="Obesity"/>
    <s v="Diabetes"/>
    <n v="0"/>
    <n v="9634.5400000000009"/>
    <s v="tier - 2"/>
    <s v="tier - 2"/>
    <s v="R1011"/>
    <s v="30Sep1970"/>
    <n v="52"/>
  </r>
  <r>
    <s v="Id1168"/>
    <s v="Giumarra"/>
    <s v=" Mrs"/>
    <s v="  Nicole R"/>
    <n v="25.75"/>
    <n v="9.23"/>
    <s v="No"/>
    <s v="No"/>
    <x v="0"/>
    <n v="0"/>
    <x v="1"/>
    <s v="Obesity"/>
    <s v="Diabetes"/>
    <n v="0"/>
    <n v="9630.91"/>
    <s v="tier - 3"/>
    <s v="tier - 2"/>
    <s v="R1013"/>
    <s v="22Jun1968"/>
    <n v="54"/>
  </r>
  <r>
    <s v="Id1169"/>
    <s v="Peters"/>
    <s v=" Mr"/>
    <s v="  David W"/>
    <n v="32.299999999999997"/>
    <n v="4.37"/>
    <s v="No"/>
    <s v="No"/>
    <x v="0"/>
    <n v="1"/>
    <x v="1"/>
    <s v="Obesity"/>
    <s v="Normal"/>
    <n v="2"/>
    <n v="9630.4"/>
    <s v="tier - 2"/>
    <s v="tier - 2"/>
    <s v="R1011"/>
    <s v="23Oct1972"/>
    <n v="50"/>
  </r>
  <r>
    <s v="Id1170"/>
    <s v="Bower"/>
    <s v=" Mr"/>
    <s v="  Grant"/>
    <n v="28.61"/>
    <n v="5.76"/>
    <s v="No"/>
    <s v="No"/>
    <x v="1"/>
    <n v="0"/>
    <x v="1"/>
    <s v="Obesity"/>
    <s v="Diabetes"/>
    <n v="2"/>
    <n v="9630.2999999999993"/>
    <s v="tier - 2"/>
    <s v="tier - 2"/>
    <s v="R1021"/>
    <s v="19Dec1979"/>
    <n v="43"/>
  </r>
  <r>
    <s v="Id1171"/>
    <s v="Chen"/>
    <s v=" Mrs"/>
    <s v="  Sophia"/>
    <n v="45.41"/>
    <n v="4.96"/>
    <s v="Yes"/>
    <s v="No"/>
    <x v="0"/>
    <n v="2"/>
    <x v="0"/>
    <s v="Obesity"/>
    <s v="Normal"/>
    <n v="0"/>
    <n v="9628.7900000000009"/>
    <s v="tier - 2"/>
    <s v="tier - 2"/>
    <s v="R1026"/>
    <s v="23Jun1998"/>
    <n v="24"/>
  </r>
  <r>
    <s v="Id1172"/>
    <s v="Capriccioso"/>
    <s v=" Ms"/>
    <s v="  Christina"/>
    <n v="31.2"/>
    <n v="11.04"/>
    <s v="No"/>
    <s v="No"/>
    <x v="0"/>
    <n v="1"/>
    <x v="1"/>
    <s v="Obesity"/>
    <s v="Diabetes"/>
    <n v="0"/>
    <n v="9625.92"/>
    <s v="tier - 2"/>
    <s v="tier - 3"/>
    <s v="R1011"/>
    <s v="16Dec1970"/>
    <n v="52"/>
  </r>
  <r>
    <s v="Id1173"/>
    <s v="Starbuck"/>
    <s v=" Mr"/>
    <s v="  Sam L"/>
    <n v="29.83"/>
    <n v="7.81"/>
    <s v="No"/>
    <s v="No"/>
    <x v="0"/>
    <n v="1"/>
    <x v="1"/>
    <s v="Obesity"/>
    <s v="Diabetes"/>
    <n v="3"/>
    <n v="9620.33"/>
    <s v="tier - 3"/>
    <s v="tier - 3"/>
    <s v="R1012"/>
    <s v="29Oct1975"/>
    <n v="47"/>
  </r>
  <r>
    <s v="Id1174"/>
    <s v="McMahon"/>
    <s v=" Mrs"/>
    <s v="  Haley R"/>
    <n v="29.06"/>
    <n v="4.55"/>
    <s v="No"/>
    <s v="No"/>
    <x v="0"/>
    <n v="0"/>
    <x v="1"/>
    <s v="Obesity"/>
    <s v="Normal"/>
    <n v="3"/>
    <n v="9619.18"/>
    <s v="tier - 2"/>
    <s v="tier - 1"/>
    <s v="R1025"/>
    <s v="29Aug1982"/>
    <n v="40"/>
  </r>
  <r>
    <s v="Id1175"/>
    <s v="Rissell"/>
    <s v=" Mr"/>
    <s v="  Ethan"/>
    <n v="27.454999999999998"/>
    <n v="6.13"/>
    <s v="No"/>
    <s v="No"/>
    <x v="0"/>
    <n v="0"/>
    <x v="1"/>
    <s v="Obesity"/>
    <s v="Diabetes"/>
    <n v="1"/>
    <n v="9617.66"/>
    <s v="tier - 3"/>
    <s v="tier - 3"/>
    <s v="R1016"/>
    <s v="27Dec1972"/>
    <n v="50"/>
  </r>
  <r>
    <s v="Id1176"/>
    <s v="Kromroy"/>
    <s v=" Mr"/>
    <s v="  Andrew W"/>
    <n v="23.01"/>
    <n v="6.04"/>
    <s v="No"/>
    <s v="No"/>
    <x v="0"/>
    <n v="0"/>
    <x v="1"/>
    <s v="Obesity"/>
    <s v="Diabetes"/>
    <n v="0"/>
    <n v="9597.6299999999992"/>
    <s v="tier - 3"/>
    <s v="tier - 3"/>
    <s v="R1013"/>
    <s v="15Dec1964"/>
    <n v="58"/>
  </r>
  <r>
    <s v="Id1177"/>
    <s v="Manfredi"/>
    <s v=" Mr"/>
    <s v="  Mark G"/>
    <n v="31.39"/>
    <n v="8.85"/>
    <s v="No"/>
    <s v="No"/>
    <x v="0"/>
    <n v="1"/>
    <x v="1"/>
    <s v="Obesity"/>
    <s v="Diabetes"/>
    <n v="1"/>
    <n v="9584.0400000000009"/>
    <s v="tier - 2"/>
    <s v="tier - 1"/>
    <s v="R1021"/>
    <s v="18Oct1981"/>
    <n v="41"/>
  </r>
  <r>
    <s v="Id1178"/>
    <s v="Manwaring"/>
    <s v=" Ms"/>
    <s v="  Kasey E"/>
    <n v="34.770000000000003"/>
    <n v="10.54"/>
    <s v="Yes"/>
    <s v="No"/>
    <x v="0"/>
    <n v="1"/>
    <x v="1"/>
    <s v="Obesity"/>
    <s v="Diabetes"/>
    <n v="1"/>
    <n v="9583.89"/>
    <s v="tier - 2"/>
    <s v="tier - 3"/>
    <s v="R1012"/>
    <s v="28Nov1973"/>
    <n v="49"/>
  </r>
  <r>
    <s v="Id1179"/>
    <s v="Tomaszewski"/>
    <s v=" Mr"/>
    <s v="  Jeff"/>
    <n v="24.48"/>
    <n v="4.37"/>
    <s v="No"/>
    <s v="No"/>
    <x v="0"/>
    <n v="0"/>
    <x v="1"/>
    <s v="Obesity"/>
    <s v="Normal"/>
    <n v="0"/>
    <n v="9582.5400000000009"/>
    <s v="tier - 3"/>
    <s v="tier - 2"/>
    <s v="R1013"/>
    <s v="4Dec1966"/>
    <n v="56"/>
  </r>
  <r>
    <s v="Id1180"/>
    <s v="Gannon"/>
    <s v=" Ms"/>
    <s v="  Amy"/>
    <n v="22.61"/>
    <n v="9.6300000000000008"/>
    <s v="No"/>
    <s v="No"/>
    <x v="0"/>
    <n v="0"/>
    <x v="1"/>
    <s v="Obesity"/>
    <s v="Diabetes"/>
    <n v="1"/>
    <n v="9566.99"/>
    <s v="tier - 2"/>
    <s v="tier - 1"/>
    <s v="R1012"/>
    <s v="1Dec1973"/>
    <n v="49"/>
  </r>
  <r>
    <s v="Id1181"/>
    <s v="Frye"/>
    <s v=" Mr"/>
    <s v="  Adam"/>
    <n v="34.299999999999997"/>
    <n v="10.37"/>
    <s v="Yes"/>
    <s v="No"/>
    <x v="0"/>
    <n v="1"/>
    <x v="1"/>
    <s v="Obesity"/>
    <s v="Diabetes"/>
    <n v="3"/>
    <n v="9563.0300000000007"/>
    <s v="tier - 3"/>
    <s v="tier - 1"/>
    <s v="R1011"/>
    <s v="14Aug1974"/>
    <n v="48"/>
  </r>
  <r>
    <s v="Id1182"/>
    <s v="Jenkins"/>
    <s v=" Ms"/>
    <s v="  Kristin M"/>
    <n v="46.09"/>
    <n v="5.44"/>
    <s v="Yes"/>
    <s v="No"/>
    <x v="0"/>
    <n v="2"/>
    <x v="0"/>
    <s v="Obesity"/>
    <s v="Normal"/>
    <n v="1"/>
    <n v="9549.57"/>
    <s v="tier - 2"/>
    <s v="tier - 1"/>
    <s v="R1013"/>
    <s v="22Sep1972"/>
    <n v="50"/>
  </r>
  <r>
    <s v="Id1183"/>
    <s v="Currier"/>
    <s v=" Ms"/>
    <s v="  Mary-Lynn B"/>
    <n v="44.744999999999997"/>
    <n v="5.19"/>
    <s v="Yes"/>
    <s v="No"/>
    <x v="0"/>
    <n v="2"/>
    <x v="0"/>
    <s v="Obesity"/>
    <s v="Normal"/>
    <n v="0"/>
    <n v="9541.7000000000007"/>
    <s v="tier - 2"/>
    <s v="tier - 1"/>
    <s v="R1024"/>
    <s v="22Sep1972"/>
    <n v="50"/>
  </r>
  <r>
    <s v="Id1184"/>
    <s v="Whittendale"/>
    <s v=" Mrs"/>
    <s v="  Jamie A"/>
    <n v="26.33"/>
    <n v="11.8"/>
    <s v="No"/>
    <s v="No"/>
    <x v="0"/>
    <n v="0"/>
    <x v="1"/>
    <s v="Obesity"/>
    <s v="Diabetes"/>
    <n v="1"/>
    <n v="9540.17"/>
    <s v="tier - 2"/>
    <s v="tier - 2"/>
    <s v="R1024"/>
    <s v="28Jul1975"/>
    <n v="47"/>
  </r>
  <r>
    <s v="Id1185"/>
    <s v="Rixe"/>
    <s v=" Mr"/>
    <s v="  Jeffrey A"/>
    <n v="26.6"/>
    <n v="8.3800000000000008"/>
    <s v="No"/>
    <s v="No"/>
    <x v="0"/>
    <n v="0"/>
    <x v="1"/>
    <s v="Obesity"/>
    <s v="Diabetes"/>
    <n v="0"/>
    <n v="9538.65"/>
    <s v="tier - 2"/>
    <s v="tier - 3"/>
    <s v="R1021"/>
    <s v="21Dec1973"/>
    <n v="49"/>
  </r>
  <r>
    <s v="Id1186"/>
    <s v="Ballon-Landa"/>
    <s v=" Ms"/>
    <s v="  Nicole"/>
    <n v="27.5"/>
    <n v="7.58"/>
    <s v="No"/>
    <s v="No"/>
    <x v="0"/>
    <n v="0"/>
    <x v="1"/>
    <s v="Obesity"/>
    <s v="Diabetes"/>
    <n v="0"/>
    <n v="9528.9"/>
    <s v="tier - 2"/>
    <s v="tier - 2"/>
    <s v="R1011"/>
    <s v="29Nov1971"/>
    <n v="51"/>
  </r>
  <r>
    <s v="Id1187"/>
    <s v="Zaferos"/>
    <s v=" Ms"/>
    <s v="  Audrey"/>
    <n v="41.55"/>
    <n v="4.6100000000000003"/>
    <s v="Yes"/>
    <s v="No"/>
    <x v="0"/>
    <n v="2"/>
    <x v="0"/>
    <s v="Obesity"/>
    <s v="Normal"/>
    <n v="0"/>
    <n v="9507.68"/>
    <s v="tier - 2"/>
    <s v="tier - 1"/>
    <s v="R1012"/>
    <s v="22Aug1992"/>
    <n v="30"/>
  </r>
  <r>
    <s v="Id1188"/>
    <s v="Jackson"/>
    <s v=" Mr"/>
    <s v="  Jacob"/>
    <n v="41.47"/>
    <n v="4.7"/>
    <s v="Yes"/>
    <s v="No"/>
    <x v="1"/>
    <n v="2"/>
    <x v="0"/>
    <s v="Obesity"/>
    <s v="Normal"/>
    <n v="0"/>
    <n v="9504.31"/>
    <s v="tier - 3"/>
    <s v="tier - 2"/>
    <s v="R1013"/>
    <s v="24Aug1969"/>
    <n v="53"/>
  </r>
  <r>
    <s v="Id1189"/>
    <s v="Evans Marke"/>
    <s v=" Mr"/>
    <s v="  Daniel S"/>
    <n v="24.795000000000002"/>
    <n v="6.05"/>
    <s v="No"/>
    <s v="No"/>
    <x v="0"/>
    <n v="0"/>
    <x v="1"/>
    <s v="Obesity"/>
    <s v="Diabetes"/>
    <n v="3"/>
    <n v="9500.57"/>
    <s v="tier - 2"/>
    <s v="tier - 3"/>
    <s v="R1017"/>
    <s v="28Nov1976"/>
    <n v="46"/>
  </r>
  <r>
    <s v="Id1190"/>
    <s v="Samland"/>
    <s v=" Mr"/>
    <s v="  Marc C"/>
    <n v="29.48"/>
    <n v="5.63"/>
    <s v="No"/>
    <s v="No"/>
    <x v="1"/>
    <n v="0"/>
    <x v="1"/>
    <s v="Obesity"/>
    <s v="Normal"/>
    <n v="0"/>
    <n v="9487.64"/>
    <s v="tier - 2"/>
    <s v="tier - 2"/>
    <s v="R1013"/>
    <s v="4Jun1969"/>
    <n v="54"/>
  </r>
  <r>
    <s v="Id1191"/>
    <s v="Shapiro"/>
    <s v=" Mr"/>
    <s v="  Mark S"/>
    <n v="28.09"/>
    <n v="6.06"/>
    <s v="No"/>
    <s v="No"/>
    <x v="1"/>
    <n v="0"/>
    <x v="1"/>
    <s v="Obesity"/>
    <s v="Diabetes"/>
    <n v="2"/>
    <n v="9453.92"/>
    <s v="tier - 2"/>
    <s v="tier - 2"/>
    <s v="R1021"/>
    <s v="17Jul1979"/>
    <n v="43"/>
  </r>
  <r>
    <s v="Id1192"/>
    <s v="Snitzer"/>
    <s v=" Mr"/>
    <s v="  Dan"/>
    <n v="32.729999999999997"/>
    <n v="5.19"/>
    <s v="Yes"/>
    <s v="No"/>
    <x v="0"/>
    <n v="1"/>
    <x v="1"/>
    <s v="Obesity"/>
    <s v="Normal"/>
    <n v="3"/>
    <n v="9448.42"/>
    <s v="tier - 2"/>
    <s v="tier - 3"/>
    <s v="R1021"/>
    <s v="14Nov1987"/>
    <n v="35"/>
  </r>
  <r>
    <s v="Id1193"/>
    <s v="Herra Arroyo"/>
    <s v=" Ms"/>
    <s v="  Gabriela"/>
    <n v="27.36"/>
    <n v="8.9600000000000009"/>
    <s v="No"/>
    <s v="No"/>
    <x v="0"/>
    <n v="0"/>
    <x v="1"/>
    <s v="Obesity"/>
    <s v="Diabetes"/>
    <n v="1"/>
    <n v="9447.3799999999992"/>
    <s v="tier - 2"/>
    <s v="tier - 3"/>
    <s v="R1024"/>
    <s v="8Jun1974"/>
    <n v="49"/>
  </r>
  <r>
    <s v="Id1194"/>
    <s v="Watters"/>
    <s v=" Ms"/>
    <s v="  Amanda"/>
    <n v="27.265000000000001"/>
    <n v="11.39"/>
    <s v="No"/>
    <s v="No"/>
    <x v="0"/>
    <n v="0"/>
    <x v="1"/>
    <s v="Obesity"/>
    <s v="Diabetes"/>
    <n v="1"/>
    <n v="9447.25"/>
    <s v="tier - 2"/>
    <s v="tier - 1"/>
    <s v="R1024"/>
    <s v="27Nov1974"/>
    <n v="48"/>
  </r>
  <r>
    <s v="Id1195"/>
    <s v="Steele-Belkin"/>
    <s v=" Ms"/>
    <s v="  Dara"/>
    <n v="48.07"/>
    <n v="4.0599999999999996"/>
    <s v="Yes"/>
    <s v="Yes"/>
    <x v="0"/>
    <n v="2"/>
    <x v="0"/>
    <s v="Obesity"/>
    <s v="Normal"/>
    <n v="2"/>
    <n v="9432.93"/>
    <s v="tier - 2"/>
    <s v="tier - 1"/>
    <s v="R1024"/>
    <s v="3Nov1976"/>
    <n v="46"/>
  </r>
  <r>
    <s v="Id1196"/>
    <s v="Christensen"/>
    <s v=" Ms"/>
    <s v="  Rachelle R"/>
    <n v="30.8"/>
    <n v="5.23"/>
    <s v="No"/>
    <s v="No"/>
    <x v="0"/>
    <n v="1"/>
    <x v="1"/>
    <s v="Obesity"/>
    <s v="Normal"/>
    <n v="3"/>
    <n v="9414.92"/>
    <s v="tier - 2"/>
    <s v="tier - 2"/>
    <s v="R1011"/>
    <s v="30Oct1976"/>
    <n v="46"/>
  </r>
  <r>
    <s v="Id1197"/>
    <s v="Hodge"/>
    <s v=" Ms"/>
    <s v="  Brenda J"/>
    <n v="32.299999999999997"/>
    <n v="5.05"/>
    <s v="No"/>
    <s v="No"/>
    <x v="0"/>
    <n v="1"/>
    <x v="1"/>
    <s v="Obesity"/>
    <s v="Normal"/>
    <n v="2"/>
    <n v="9411.01"/>
    <s v="tier - 2"/>
    <s v="tier - 3"/>
    <s v="R1024"/>
    <s v="17Oct1976"/>
    <n v="46"/>
  </r>
  <r>
    <s v="Id1198"/>
    <s v="Rusterholz"/>
    <s v=" Mr"/>
    <s v="  Tim"/>
    <n v="39.700000000000003"/>
    <n v="7.34"/>
    <s v="Yes"/>
    <s v="No"/>
    <x v="0"/>
    <n v="1"/>
    <x v="0"/>
    <s v="Obesity"/>
    <s v="Diabetes"/>
    <n v="1"/>
    <n v="9391.35"/>
    <s v="tier - 3"/>
    <s v="tier - 3"/>
    <s v="R1011"/>
    <s v="20Oct1971"/>
    <n v="51"/>
  </r>
  <r>
    <s v="Id1199"/>
    <s v="Lafrance"/>
    <s v=" Mr"/>
    <s v="  Sylvain"/>
    <n v="35.97"/>
    <n v="8.1300000000000008"/>
    <s v="Yes"/>
    <s v="No"/>
    <x v="0"/>
    <n v="1"/>
    <x v="1"/>
    <s v="Obesity"/>
    <s v="Diabetes"/>
    <n v="1"/>
    <n v="9386.16"/>
    <s v="tier - 3"/>
    <s v="tier - 2"/>
    <s v="R1013"/>
    <s v="29Dec1971"/>
    <n v="51"/>
  </r>
  <r>
    <s v="Id1200"/>
    <s v="Hallis"/>
    <s v=" Mrs"/>
    <s v="  Lisa M"/>
    <n v="25.86"/>
    <n v="6.68"/>
    <s v="No"/>
    <s v="No"/>
    <x v="0"/>
    <n v="0"/>
    <x v="1"/>
    <s v="Obesity"/>
    <s v="Diabetes"/>
    <n v="1"/>
    <n v="9380.75"/>
    <s v="tier - 2"/>
    <s v="tier - 2"/>
    <s v="R1024"/>
    <s v="2Dec1975"/>
    <n v="47"/>
  </r>
  <r>
    <s v="Id1201"/>
    <s v="Marshall"/>
    <s v=" Mr"/>
    <s v="  Ryan"/>
    <n v="30.03"/>
    <n v="11.51"/>
    <s v="No"/>
    <s v="No"/>
    <x v="0"/>
    <n v="1"/>
    <x v="1"/>
    <s v="Obesity"/>
    <s v="Diabetes"/>
    <n v="1"/>
    <n v="9377.9"/>
    <s v="tier - 2"/>
    <s v="tier - 1"/>
    <s v="R1013"/>
    <s v="26Nov1971"/>
    <n v="51"/>
  </r>
  <r>
    <s v="Id1202"/>
    <s v="Salowitz"/>
    <s v=" Mrs"/>
    <s v="  Kaitlin M"/>
    <n v="25.76"/>
    <n v="6.02"/>
    <s v="No"/>
    <s v="No"/>
    <x v="1"/>
    <n v="0"/>
    <x v="1"/>
    <s v="Obesity"/>
    <s v="Diabetes"/>
    <n v="0"/>
    <n v="9377.4500000000007"/>
    <s v="tier - 2"/>
    <s v="tier - 3"/>
    <s v="R1013"/>
    <s v="24Nov1969"/>
    <n v="53"/>
  </r>
  <r>
    <s v="Id1203"/>
    <s v="Blake"/>
    <s v=" Mr"/>
    <s v="  William R"/>
    <n v="22.42"/>
    <n v="7.96"/>
    <s v="No"/>
    <s v="No"/>
    <x v="0"/>
    <n v="0"/>
    <x v="1"/>
    <s v="Obesity"/>
    <s v="Diabetes"/>
    <n v="0"/>
    <n v="9361.33"/>
    <s v="tier - 3"/>
    <s v="tier - 1"/>
    <s v="R1016"/>
    <s v="8Oct1971"/>
    <n v="51"/>
  </r>
  <r>
    <s v="Id1204"/>
    <s v="Langerak"/>
    <s v=" Mr"/>
    <s v="  Bruce"/>
    <n v="33.18"/>
    <n v="6.01"/>
    <s v="Yes"/>
    <s v="No"/>
    <x v="0"/>
    <n v="1"/>
    <x v="1"/>
    <s v="Obesity"/>
    <s v="Diabetes"/>
    <n v="3"/>
    <n v="9344.2000000000007"/>
    <s v="tier - 2"/>
    <s v="tier - 1"/>
    <s v="R1021"/>
    <s v="1Jul1988"/>
    <n v="34"/>
  </r>
  <r>
    <s v="Id1205"/>
    <s v="Bonilla"/>
    <s v=" Mrs"/>
    <s v="  Veronica"/>
    <n v="43.04"/>
    <n v="5.9"/>
    <s v="Yes"/>
    <s v="No"/>
    <x v="0"/>
    <n v="2"/>
    <x v="0"/>
    <s v="Obesity"/>
    <s v="Diabetes"/>
    <n v="0"/>
    <n v="9338.61"/>
    <s v="tier - 2"/>
    <s v="tier - 1"/>
    <s v="R1026"/>
    <s v="12Oct1996"/>
    <n v="26"/>
  </r>
  <r>
    <s v="Id1206"/>
    <s v="Ciabattoni"/>
    <s v=" Mr"/>
    <s v="  Warren"/>
    <n v="34.15"/>
    <n v="4.49"/>
    <s v="Yes"/>
    <s v="No"/>
    <x v="0"/>
    <n v="1"/>
    <x v="1"/>
    <s v="Obesity"/>
    <s v="Normal"/>
    <n v="3"/>
    <n v="9320.26"/>
    <s v="tier - 2"/>
    <s v="tier - 1"/>
    <s v="R1012"/>
    <s v="9Jul1988"/>
    <n v="34"/>
  </r>
  <r>
    <s v="Id1207"/>
    <s v="Escanero Palmer"/>
    <s v=" Mrs"/>
    <s v="  Daniela"/>
    <n v="25.78"/>
    <n v="6.25"/>
    <s v="No"/>
    <s v="No"/>
    <x v="0"/>
    <n v="0"/>
    <x v="1"/>
    <s v="Obesity"/>
    <s v="Diabetes"/>
    <n v="2"/>
    <n v="9315.41"/>
    <s v="tier - 2"/>
    <s v="tier - 1"/>
    <s v="R1024"/>
    <s v="12Oct1977"/>
    <n v="45"/>
  </r>
  <r>
    <s v="Id1208"/>
    <s v="Lowe"/>
    <s v=" Ms"/>
    <s v="  Deirdre A"/>
    <n v="21.02"/>
    <n v="9.6199999999999992"/>
    <s v="No"/>
    <s v="No"/>
    <x v="1"/>
    <n v="0"/>
    <x v="1"/>
    <s v="Obesity"/>
    <s v="Diabetes"/>
    <n v="0"/>
    <n v="9310.81"/>
    <s v="tier - 3"/>
    <s v="tier - 1"/>
    <s v="R1013"/>
    <s v="8Jun1963"/>
    <n v="60"/>
  </r>
  <r>
    <s v="Id1209"/>
    <s v="Osmark"/>
    <s v=" Mr"/>
    <s v="  Mathias"/>
    <n v="37.51"/>
    <n v="11.06"/>
    <s v="Yes"/>
    <s v="No"/>
    <x v="0"/>
    <n v="1"/>
    <x v="1"/>
    <s v="Obesity"/>
    <s v="Diabetes"/>
    <n v="2"/>
    <n v="9304.7000000000007"/>
    <s v="tier - 3"/>
    <s v="tier - 3"/>
    <s v="R1013"/>
    <s v="16Oct1973"/>
    <n v="49"/>
  </r>
  <r>
    <s v="Id1210"/>
    <s v="Lawson"/>
    <s v=" Mr"/>
    <s v="  Matthew"/>
    <n v="25.745000000000001"/>
    <n v="6.11"/>
    <s v="No"/>
    <s v="No"/>
    <x v="0"/>
    <n v="0"/>
    <x v="1"/>
    <s v="Obesity"/>
    <s v="Diabetes"/>
    <n v="3"/>
    <n v="9301.89"/>
    <s v="tier - 2"/>
    <s v="tier - 1"/>
    <s v="R1012"/>
    <s v="3Nov1976"/>
    <n v="46"/>
  </r>
  <r>
    <s v="Id1211"/>
    <s v="Warwick"/>
    <s v=" Mr"/>
    <s v="  Kurt"/>
    <n v="31.35"/>
    <n v="11.49"/>
    <s v="No"/>
    <s v="No"/>
    <x v="0"/>
    <n v="1"/>
    <x v="1"/>
    <s v="Obesity"/>
    <s v="Diabetes"/>
    <n v="1"/>
    <n v="9290.14"/>
    <s v="tier - 3"/>
    <s v="tier - 3"/>
    <s v="R1016"/>
    <s v="18Sep1973"/>
    <n v="49"/>
  </r>
  <r>
    <s v="Id1212"/>
    <s v="Magnuson"/>
    <s v=" Mr"/>
    <s v="  Samuel"/>
    <n v="29.83"/>
    <n v="8.68"/>
    <s v="No"/>
    <s v="No"/>
    <x v="0"/>
    <n v="1"/>
    <x v="1"/>
    <s v="Obesity"/>
    <s v="Diabetes"/>
    <n v="1"/>
    <n v="9288.0300000000007"/>
    <s v="tier - 2"/>
    <s v="tier - 3"/>
    <s v="R1018"/>
    <s v="16Oct1973"/>
    <n v="49"/>
  </r>
  <r>
    <s v="Id1213"/>
    <s v="Marsh"/>
    <s v=" Mrs"/>
    <s v="  Emily"/>
    <n v="25.49"/>
    <n v="5.68"/>
    <s v="No"/>
    <s v="No"/>
    <x v="1"/>
    <n v="0"/>
    <x v="1"/>
    <s v="Obesity"/>
    <s v="Normal"/>
    <n v="0"/>
    <n v="9285.8700000000008"/>
    <s v="tier - 2"/>
    <s v="tier - 3"/>
    <s v="R1013"/>
    <s v="26Nov1969"/>
    <n v="53"/>
  </r>
  <r>
    <s v="Id1214"/>
    <s v="Kari"/>
    <s v=" Ms"/>
    <s v="  Tiffany"/>
    <n v="34.1"/>
    <n v="8.4499999999999993"/>
    <s v="Yes"/>
    <s v="No"/>
    <x v="0"/>
    <n v="1"/>
    <x v="1"/>
    <s v="Obesity"/>
    <s v="Diabetes"/>
    <n v="0"/>
    <n v="9283.56"/>
    <s v="tier - 2"/>
    <s v="tier - 3"/>
    <s v="R1013"/>
    <s v="2Jul1971"/>
    <n v="51"/>
  </r>
  <r>
    <s v="Id1215"/>
    <s v="Standiford"/>
    <s v=" Mr"/>
    <s v="  Alex F"/>
    <n v="25.84"/>
    <n v="8.51"/>
    <s v="No"/>
    <s v="No"/>
    <x v="0"/>
    <n v="0"/>
    <x v="1"/>
    <s v="Obesity"/>
    <s v="Diabetes"/>
    <n v="1"/>
    <n v="9282.48"/>
    <s v="tier - 3"/>
    <s v="tier - 2"/>
    <s v="R1016"/>
    <s v="27Oct1973"/>
    <n v="49"/>
  </r>
  <r>
    <s v="Id1216"/>
    <s v="Sherwin"/>
    <s v=" Ms"/>
    <s v="  Alice"/>
    <n v="20.6"/>
    <n v="7.62"/>
    <s v="No"/>
    <s v="No"/>
    <x v="0"/>
    <n v="0"/>
    <x v="1"/>
    <s v="Obesity"/>
    <s v="Diabetes"/>
    <n v="0"/>
    <n v="9264.7999999999993"/>
    <s v="tier - 2"/>
    <s v="tier - 1"/>
    <s v="R1011"/>
    <s v="6Aug1971"/>
    <n v="51"/>
  </r>
  <r>
    <s v="Id1217"/>
    <s v="Parker"/>
    <s v=" Ms"/>
    <s v="  Allison M"/>
    <n v="28.88"/>
    <n v="10.18"/>
    <s v="No"/>
    <s v="No"/>
    <x v="0"/>
    <n v="0"/>
    <x v="1"/>
    <s v="Obesity"/>
    <s v="Diabetes"/>
    <n v="1"/>
    <n v="9249.5"/>
    <s v="tier - 2"/>
    <s v="tier - 1"/>
    <s v="R1012"/>
    <s v="21Aug1974"/>
    <n v="48"/>
  </r>
  <r>
    <s v="Id1218"/>
    <s v="Blekeli"/>
    <s v=" Mr"/>
    <s v="  Johannes Fiskerstand"/>
    <n v="28.24"/>
    <n v="5.36"/>
    <s v="No"/>
    <s v="No"/>
    <x v="0"/>
    <n v="0"/>
    <x v="1"/>
    <s v="Obesity"/>
    <s v="Normal"/>
    <n v="2"/>
    <n v="9247.94"/>
    <s v="tier - 2"/>
    <s v="tier - 1"/>
    <s v="R1021"/>
    <s v="5Oct1980"/>
    <n v="42"/>
  </r>
  <r>
    <s v="Id1219"/>
    <s v="Vangampleare"/>
    <s v=" Mr"/>
    <s v="  Stephen"/>
    <n v="25.46"/>
    <n v="11.78"/>
    <s v="No"/>
    <s v="No"/>
    <x v="0"/>
    <n v="0"/>
    <x v="1"/>
    <s v="Obesity"/>
    <s v="Diabetes"/>
    <n v="2"/>
    <n v="9225.26"/>
    <s v="tier - 3"/>
    <s v="tier - 3"/>
    <s v="R1015"/>
    <s v="6Dec1975"/>
    <n v="47"/>
  </r>
  <r>
    <s v="Id1220"/>
    <s v="Hiatt"/>
    <s v=" Mr"/>
    <s v="  Jon M"/>
    <n v="29.64"/>
    <n v="10.82"/>
    <s v="No"/>
    <s v="No"/>
    <x v="0"/>
    <n v="0"/>
    <x v="1"/>
    <s v="Obesity"/>
    <s v="Diabetes"/>
    <n v="5"/>
    <n v="9222.4"/>
    <s v="tier - 2"/>
    <s v="tier - 3"/>
    <s v="R1019"/>
    <s v="5Dec1981"/>
    <n v="41"/>
  </r>
  <r>
    <s v="Id1221"/>
    <s v="Tadesse"/>
    <s v=" Mr"/>
    <s v="  Fasil"/>
    <n v="31.27"/>
    <n v="7.73"/>
    <s v="No"/>
    <s v="No"/>
    <x v="0"/>
    <n v="1"/>
    <x v="1"/>
    <s v="Obesity"/>
    <s v="Diabetes"/>
    <n v="3"/>
    <n v="9210.06"/>
    <s v="tier - 2"/>
    <s v="tier - 3"/>
    <s v="R1021"/>
    <s v="25Dec1986"/>
    <n v="36"/>
  </r>
  <r>
    <s v="Id1222"/>
    <s v="Jaswell"/>
    <s v=" Ms"/>
    <s v="  Megan C"/>
    <n v="19.95"/>
    <n v="6.24"/>
    <s v="No"/>
    <s v="No"/>
    <x v="0"/>
    <n v="0"/>
    <x v="1"/>
    <s v="Obesity"/>
    <s v="Diabetes"/>
    <n v="2"/>
    <n v="9193.84"/>
    <s v="tier - 2"/>
    <s v="tier - 1"/>
    <s v="R1012"/>
    <s v="10Sep1976"/>
    <n v="46"/>
  </r>
  <r>
    <s v="Id1223"/>
    <s v="Phillips-Cook"/>
    <s v=" Ms"/>
    <s v="  Lisa J"/>
    <n v="21.3"/>
    <n v="10.42"/>
    <s v="No"/>
    <s v="No"/>
    <x v="0"/>
    <n v="0"/>
    <x v="1"/>
    <s v="Obesity"/>
    <s v="Diabetes"/>
    <n v="1"/>
    <n v="9182.17"/>
    <s v="tier - 2"/>
    <s v="tier - 3"/>
    <s v="R1011"/>
    <s v="25Dec1973"/>
    <n v="49"/>
  </r>
  <r>
    <s v="Id1224"/>
    <s v="Clark"/>
    <s v=" Mr"/>
    <s v="  Doron P"/>
    <n v="31.635000000000002"/>
    <n v="11.11"/>
    <s v="No"/>
    <s v="No"/>
    <x v="0"/>
    <n v="1"/>
    <x v="1"/>
    <s v="Obesity"/>
    <s v="Diabetes"/>
    <n v="0"/>
    <n v="9174.14"/>
    <s v="tier - 3"/>
    <s v="tier - 1"/>
    <s v="R1012"/>
    <s v="29Dec1971"/>
    <n v="51"/>
  </r>
  <r>
    <s v="Id1225"/>
    <s v="Wang"/>
    <s v=" Ms"/>
    <s v="  Katharina"/>
    <n v="23.9"/>
    <n v="7.67"/>
    <s v="No"/>
    <s v="No"/>
    <x v="0"/>
    <n v="0"/>
    <x v="1"/>
    <s v="Obesity"/>
    <s v="Diabetes"/>
    <n v="0"/>
    <n v="9171.75"/>
    <s v="tier - 2"/>
    <s v="tier - 2"/>
    <s v="R1012"/>
    <s v="24Oct1970"/>
    <n v="52"/>
  </r>
  <r>
    <s v="Id1226"/>
    <s v="Desruisseaux"/>
    <s v=" Mr"/>
    <s v="  Carl"/>
    <n v="34.15"/>
    <n v="6.15"/>
    <s v="Yes"/>
    <s v="No"/>
    <x v="0"/>
    <n v="1"/>
    <x v="1"/>
    <s v="Obesity"/>
    <s v="Diabetes"/>
    <n v="3"/>
    <n v="9159.51"/>
    <s v="tier - 2"/>
    <s v="tier - 2"/>
    <s v="R1021"/>
    <s v="23Aug1990"/>
    <n v="32"/>
  </r>
  <r>
    <s v="Id1227"/>
    <s v="Ripp"/>
    <s v=" Ms"/>
    <s v="  Kelsey J"/>
    <n v="28.71"/>
    <n v="5.71"/>
    <s v="No"/>
    <s v="No"/>
    <x v="0"/>
    <n v="0"/>
    <x v="1"/>
    <s v="Obesity"/>
    <s v="Diabetes"/>
    <n v="3"/>
    <n v="9147.5"/>
    <s v="tier - 2"/>
    <s v="tier - 1"/>
    <s v="R1012"/>
    <s v="8Dec1982"/>
    <n v="40"/>
  </r>
  <r>
    <s v="Id1228"/>
    <s v="Harris"/>
    <s v=" Mr"/>
    <s v="  Stephen A"/>
    <n v="36.700000000000003"/>
    <n v="8.6999999999999993"/>
    <s v="Yes"/>
    <s v="No"/>
    <x v="0"/>
    <n v="1"/>
    <x v="1"/>
    <s v="Obesity"/>
    <s v="Diabetes"/>
    <n v="0"/>
    <n v="9144.57"/>
    <s v="tier - 3"/>
    <s v="tier - 2"/>
    <s v="R1011"/>
    <s v="18Oct1970"/>
    <n v="52"/>
  </r>
  <r>
    <s v="Id1229"/>
    <s v="Shafer"/>
    <s v=" Mr"/>
    <s v="  Dan"/>
    <n v="34.1"/>
    <n v="9.0399999999999991"/>
    <s v="Yes"/>
    <s v="No"/>
    <x v="0"/>
    <n v="1"/>
    <x v="1"/>
    <s v="Obesity"/>
    <s v="Diabetes"/>
    <n v="0"/>
    <n v="9140.9500000000007"/>
    <s v="tier - 3"/>
    <s v="tier - 3"/>
    <s v="R1013"/>
    <s v="12Aug1970"/>
    <n v="52"/>
  </r>
  <r>
    <s v="Id1230"/>
    <s v="Hemesath"/>
    <s v=" Ms"/>
    <s v="  Katie C"/>
    <n v="25.7"/>
    <n v="5.61"/>
    <s v="No"/>
    <s v="No"/>
    <x v="0"/>
    <n v="0"/>
    <x v="1"/>
    <s v="Obesity"/>
    <s v="Normal"/>
    <n v="3"/>
    <n v="9101.7999999999993"/>
    <s v="tier - 2"/>
    <s v="tier - 1"/>
    <s v="R1011"/>
    <s v="2Dec1977"/>
    <n v="45"/>
  </r>
  <r>
    <s v="Id1231"/>
    <s v="Vinci"/>
    <s v=" Ms"/>
    <s v="  Melissa K"/>
    <n v="21.68"/>
    <n v="8.1199999999999992"/>
    <s v="No"/>
    <s v="No"/>
    <x v="0"/>
    <n v="0"/>
    <x v="1"/>
    <s v="Obesity"/>
    <s v="Diabetes"/>
    <n v="0"/>
    <n v="9095.94"/>
    <s v="tier - 3"/>
    <s v="tier - 1"/>
    <s v="R1011"/>
    <s v="9Nov1965"/>
    <n v="57"/>
  </r>
  <r>
    <s v="Id1232"/>
    <s v="Diamond-Husmann"/>
    <s v=" Ms"/>
    <s v="  Kara H"/>
    <n v="25.175000000000001"/>
    <n v="4.74"/>
    <s v="No"/>
    <s v="No"/>
    <x v="0"/>
    <n v="0"/>
    <x v="1"/>
    <s v="Obesity"/>
    <s v="Normal"/>
    <n v="2"/>
    <n v="9095.07"/>
    <s v="tier - 2"/>
    <s v="tier - 2"/>
    <s v="R1024"/>
    <s v="4Nov1977"/>
    <n v="45"/>
  </r>
  <r>
    <s v="Id1233"/>
    <s v="Soto"/>
    <s v=" Mr"/>
    <s v="  Juan Carlos"/>
    <n v="44.77"/>
    <n v="4.0599999999999996"/>
    <s v="Yes"/>
    <s v="No"/>
    <x v="0"/>
    <n v="2"/>
    <x v="0"/>
    <s v="Obesity"/>
    <s v="Normal"/>
    <n v="1"/>
    <n v="9058.73"/>
    <s v="tier - 3"/>
    <s v="tier - 2"/>
    <s v="R1013"/>
    <s v="2Dec1972"/>
    <n v="50"/>
  </r>
  <r>
    <s v="Id1234"/>
    <s v="Howard"/>
    <s v=" Mr"/>
    <s v="  John III"/>
    <n v="37.07"/>
    <n v="5.69"/>
    <s v="Yes"/>
    <s v="No"/>
    <x v="0"/>
    <n v="1"/>
    <x v="1"/>
    <s v="Obesity"/>
    <s v="Normal"/>
    <n v="1"/>
    <n v="9048.0300000000007"/>
    <s v="tier - 2"/>
    <s v="tier - 2"/>
    <s v="R1013"/>
    <s v="7Dec1972"/>
    <n v="50"/>
  </r>
  <r>
    <s v="Id1235"/>
    <s v="Patrick"/>
    <s v=" Mrs"/>
    <s v="  Sarah M"/>
    <n v="39.799999999999997"/>
    <n v="5.66"/>
    <s v="Yes"/>
    <s v="No"/>
    <x v="1"/>
    <n v="1"/>
    <x v="0"/>
    <s v="Obesity"/>
    <s v="Normal"/>
    <n v="0"/>
    <n v="9010.2000000000007"/>
    <s v="tier - 2"/>
    <s v="tier - 3"/>
    <s v="R1026"/>
    <s v="1Dec1993"/>
    <n v="29"/>
  </r>
  <r>
    <s v="Id1236"/>
    <s v="Dacko"/>
    <s v=" Mrs"/>
    <s v="  Kristin C"/>
    <n v="26.36"/>
    <n v="4.32"/>
    <s v="No"/>
    <s v="No"/>
    <x v="1"/>
    <n v="0"/>
    <x v="1"/>
    <s v="Obesity"/>
    <s v="Normal"/>
    <n v="2"/>
    <n v="8998.43"/>
    <s v="tier - 2"/>
    <s v="tier - 1"/>
    <s v="R1025"/>
    <s v="16Dec1979"/>
    <n v="43"/>
  </r>
  <r>
    <s v="Id1237"/>
    <s v="Glassey"/>
    <s v=" Ms"/>
    <s v="  Casey M"/>
    <n v="29.925000000000001"/>
    <n v="8.2899999999999991"/>
    <s v="No"/>
    <s v="No"/>
    <x v="0"/>
    <n v="1"/>
    <x v="1"/>
    <s v="Obesity"/>
    <s v="Diabetes"/>
    <n v="0"/>
    <n v="8988.16"/>
    <s v="tier - 2"/>
    <s v="tier - 1"/>
    <s v="R1012"/>
    <s v="11Oct1973"/>
    <n v="49"/>
  </r>
  <r>
    <s v="Id1238"/>
    <s v="Frechette"/>
    <s v=" Mr"/>
    <s v="  Samuel"/>
    <n v="37.29"/>
    <n v="10.46"/>
    <s v="Yes"/>
    <s v="No"/>
    <x v="0"/>
    <n v="1"/>
    <x v="1"/>
    <s v="Obesity"/>
    <s v="Diabetes"/>
    <n v="2"/>
    <n v="8978.19"/>
    <s v="tier - 2"/>
    <s v="tier - 2"/>
    <s v="R1013"/>
    <s v="21Jul1974"/>
    <n v="48"/>
  </r>
  <r>
    <s v="Id1239"/>
    <s v="Benitez"/>
    <s v=" Mr"/>
    <s v="  Braulio"/>
    <n v="30.2"/>
    <n v="11.96"/>
    <s v="No"/>
    <s v="No"/>
    <x v="0"/>
    <n v="1"/>
    <x v="1"/>
    <s v="Obesity"/>
    <s v="Diabetes"/>
    <n v="2"/>
    <n v="8968.33"/>
    <s v="tier - 3"/>
    <s v="tier - 2"/>
    <s v="R1011"/>
    <s v="8Sep1974"/>
    <n v="48"/>
  </r>
  <r>
    <s v="Id1240"/>
    <s v="Gauthier"/>
    <s v=" Ms"/>
    <s v="  Anne-Marie"/>
    <n v="24.225000000000001"/>
    <n v="4.25"/>
    <s v="No"/>
    <s v="No"/>
    <x v="1"/>
    <n v="0"/>
    <x v="1"/>
    <s v="Obesity"/>
    <s v="Normal"/>
    <n v="5"/>
    <n v="8965.7999999999993"/>
    <s v="tier - 2"/>
    <s v="tier - 3"/>
    <s v="R1012"/>
    <s v="15Jul1983"/>
    <n v="39"/>
  </r>
  <r>
    <s v="Id1241"/>
    <s v="Fazioli"/>
    <s v=" Mr"/>
    <s v="  Samuel K"/>
    <n v="31.445"/>
    <n v="8.33"/>
    <s v="No"/>
    <s v="No"/>
    <x v="0"/>
    <n v="1"/>
    <x v="1"/>
    <s v="Obesity"/>
    <s v="Diabetes"/>
    <n v="1"/>
    <n v="8964.06"/>
    <s v="tier - 3"/>
    <s v="tier - 2"/>
    <s v="R1016"/>
    <s v="17Aug1974"/>
    <n v="48"/>
  </r>
  <r>
    <s v="Id1242"/>
    <s v="Chorney"/>
    <s v=" Mrs"/>
    <s v="  Yuki"/>
    <n v="38.880000000000003"/>
    <n v="4.29"/>
    <s v="Yes"/>
    <s v="No"/>
    <x v="0"/>
    <n v="1"/>
    <x v="0"/>
    <s v="Obesity"/>
    <s v="Normal"/>
    <n v="0"/>
    <n v="8954.99"/>
    <s v="tier - 2"/>
    <s v="tier - 3"/>
    <s v="R1026"/>
    <s v="27Sep1992"/>
    <n v="30"/>
  </r>
  <r>
    <s v="Id1243"/>
    <s v="Dannenhauer"/>
    <s v=" Mr"/>
    <s v="  Rafer"/>
    <n v="43.89"/>
    <n v="6.32"/>
    <s v="Yes"/>
    <s v="No"/>
    <x v="0"/>
    <n v="2"/>
    <x v="0"/>
    <s v="Obesity"/>
    <s v="Diabetes"/>
    <n v="3"/>
    <n v="8944.1200000000008"/>
    <s v="tier - 3"/>
    <s v="tier - 2"/>
    <s v="R1013"/>
    <s v="25Dec1976"/>
    <n v="46"/>
  </r>
  <r>
    <s v="Id1244"/>
    <s v="McComb"/>
    <s v=" Ms"/>
    <s v="  Claire"/>
    <n v="25.6"/>
    <n v="5.65"/>
    <s v="No"/>
    <s v="No"/>
    <x v="0"/>
    <n v="0"/>
    <x v="1"/>
    <s v="Obesity"/>
    <s v="Normal"/>
    <n v="0"/>
    <n v="8932.08"/>
    <s v="tier - 2"/>
    <s v="tier - 1"/>
    <s v="R1011"/>
    <s v="6Jun1972"/>
    <n v="51"/>
  </r>
  <r>
    <s v="Id1245"/>
    <s v="Blake"/>
    <s v=" Ms"/>
    <s v="  Erynn J"/>
    <n v="29.545000000000002"/>
    <n v="8.41"/>
    <s v="No"/>
    <s v="No"/>
    <x v="0"/>
    <n v="0"/>
    <x v="1"/>
    <s v="Obesity"/>
    <s v="Diabetes"/>
    <n v="1"/>
    <n v="8930.93"/>
    <s v="tier - 2"/>
    <s v="tier - 2"/>
    <s v="R1012"/>
    <s v="7Jul1975"/>
    <n v="47"/>
  </r>
  <r>
    <s v="Id1246"/>
    <s v="Sambasivam"/>
    <s v=" Mr"/>
    <s v="  Mahesh"/>
    <n v="23.25"/>
    <n v="11.96"/>
    <s v="No"/>
    <s v="No"/>
    <x v="0"/>
    <n v="0"/>
    <x v="1"/>
    <s v="Obesity"/>
    <s v="Diabetes"/>
    <n v="0"/>
    <n v="8908.4699999999993"/>
    <s v="tier - 3"/>
    <s v="tier - 2"/>
    <s v="R1013"/>
    <s v="6Sep1967"/>
    <n v="55"/>
  </r>
  <r>
    <s v="Id1247"/>
    <s v="Maina"/>
    <s v=" Mr"/>
    <s v="  Stanley"/>
    <n v="43.95"/>
    <n v="5.17"/>
    <s v="Yes"/>
    <s v="No"/>
    <x v="1"/>
    <n v="2"/>
    <x v="0"/>
    <s v="Obesity"/>
    <s v="Normal"/>
    <n v="0"/>
    <n v="8906.14"/>
    <s v="tier - 2"/>
    <s v="tier - 2"/>
    <s v="R1012"/>
    <s v="28Nov1997"/>
    <n v="25"/>
  </r>
  <r>
    <s v="Id1248"/>
    <s v="Keshian"/>
    <s v=" Mr"/>
    <s v="  Gregory"/>
    <n v="21.85"/>
    <n v="8.76"/>
    <s v="No"/>
    <s v="No"/>
    <x v="0"/>
    <n v="0"/>
    <x v="1"/>
    <s v="Obesity"/>
    <s v="Diabetes"/>
    <n v="3"/>
    <n v="8891.14"/>
    <s v="tier - 2"/>
    <s v="tier - 3"/>
    <s v="R1017"/>
    <s v="16Dec1978"/>
    <n v="44"/>
  </r>
  <r>
    <s v="Id1249"/>
    <s v="Maas"/>
    <s v=" Mr"/>
    <s v="  Eric"/>
    <n v="25.73"/>
    <n v="7.99"/>
    <s v="No"/>
    <s v="No"/>
    <x v="0"/>
    <n v="0"/>
    <x v="1"/>
    <s v="Obesity"/>
    <s v="Diabetes"/>
    <n v="0"/>
    <n v="8890.59"/>
    <s v="tier - 2"/>
    <s v="tier - 3"/>
    <s v="R1012"/>
    <s v="9Sep1973"/>
    <n v="49"/>
  </r>
  <r>
    <s v="Id1250"/>
    <s v="Sinasac"/>
    <s v=" Ms"/>
    <s v="  Rachel M"/>
    <n v="32.229999999999997"/>
    <n v="8.59"/>
    <s v="No"/>
    <s v="No"/>
    <x v="0"/>
    <n v="1"/>
    <x v="1"/>
    <s v="Obesity"/>
    <s v="Diabetes"/>
    <n v="1"/>
    <n v="8871.15"/>
    <s v="tier - 2"/>
    <s v="tier - 3"/>
    <s v="R1013"/>
    <s v="18Jun1974"/>
    <n v="48"/>
  </r>
  <r>
    <s v="Id1251"/>
    <s v="Van De Kamp"/>
    <s v=" Mr"/>
    <s v="  Fritz"/>
    <n v="32.204999999999998"/>
    <n v="6.14"/>
    <s v="No"/>
    <s v="No"/>
    <x v="0"/>
    <n v="1"/>
    <x v="1"/>
    <s v="Obesity"/>
    <s v="Diabetes"/>
    <n v="0"/>
    <n v="8835.26"/>
    <s v="tier - 3"/>
    <s v="tier - 2"/>
    <s v="R1012"/>
    <s v="22Nov1972"/>
    <n v="50"/>
  </r>
  <r>
    <s v="Id1252"/>
    <s v="Ruffo"/>
    <s v=" Mr"/>
    <s v="  Brad"/>
    <n v="26.41"/>
    <n v="4.08"/>
    <s v="No"/>
    <s v="No"/>
    <x v="0"/>
    <n v="0"/>
    <x v="1"/>
    <s v="Obesity"/>
    <s v="Normal"/>
    <n v="0"/>
    <n v="8827.2099999999991"/>
    <s v="tier - 3"/>
    <s v="tier - 1"/>
    <s v="R1012"/>
    <s v="14Nov1972"/>
    <n v="50"/>
  </r>
  <r>
    <s v="Id1253"/>
    <s v="Long"/>
    <s v=" Ms"/>
    <s v="  Claire M"/>
    <n v="30.2"/>
    <n v="6.25"/>
    <s v="No"/>
    <s v="No"/>
    <x v="0"/>
    <n v="1"/>
    <x v="1"/>
    <s v="Obesity"/>
    <s v="Diabetes"/>
    <n v="2"/>
    <n v="8825.09"/>
    <s v="tier - 2"/>
    <s v="tier - 3"/>
    <s v="R1011"/>
    <s v="14Jul1976"/>
    <n v="46"/>
  </r>
  <r>
    <s v="Id1254"/>
    <s v="Rohde"/>
    <s v=" Mrs"/>
    <s v="  Jennifer"/>
    <n v="31.26"/>
    <n v="5.94"/>
    <s v="No"/>
    <s v="No"/>
    <x v="0"/>
    <n v="1"/>
    <x v="1"/>
    <s v="Obesity"/>
    <s v="Diabetes"/>
    <n v="3"/>
    <n v="8824.27"/>
    <s v="tier - 2"/>
    <s v="tier - 1"/>
    <s v="R1025"/>
    <s v="22Aug1988"/>
    <n v="34"/>
  </r>
  <r>
    <s v="Id1255"/>
    <s v="Bonzi"/>
    <s v=" Ms"/>
    <s v="  Maria S"/>
    <n v="33.725000000000001"/>
    <n v="6.45"/>
    <s v="Yes"/>
    <s v="No"/>
    <x v="0"/>
    <n v="1"/>
    <x v="1"/>
    <s v="Obesity"/>
    <s v="Diabetes"/>
    <n v="1"/>
    <n v="8823.99"/>
    <s v="tier - 2"/>
    <s v="tier - 3"/>
    <s v="R1024"/>
    <s v="19Oct1976"/>
    <n v="46"/>
  </r>
  <r>
    <s v="Id1256"/>
    <s v="Moore"/>
    <s v=" Ms"/>
    <s v="  Katherine E"/>
    <n v="28.9"/>
    <n v="5.74"/>
    <s v="No"/>
    <s v="No"/>
    <x v="0"/>
    <n v="0"/>
    <x v="1"/>
    <s v="Obesity"/>
    <s v="Diabetes"/>
    <n v="2"/>
    <n v="8823.2800000000007"/>
    <s v="tier - 2"/>
    <s v="tier - 1"/>
    <s v="R1011"/>
    <s v="14Jun1976"/>
    <n v="46"/>
  </r>
  <r>
    <s v="Id1257"/>
    <s v="McGrane"/>
    <s v=" Mr"/>
    <s v="  Michael"/>
    <n v="45.69"/>
    <n v="4.43"/>
    <s v="Yes"/>
    <s v="No"/>
    <x v="0"/>
    <n v="2"/>
    <x v="0"/>
    <s v="Obesity"/>
    <s v="Normal"/>
    <n v="0"/>
    <n v="8821.8799999999992"/>
    <s v="tier - 2"/>
    <s v="tier - 3"/>
    <s v="R1023"/>
    <s v="7Nov2001"/>
    <n v="21"/>
  </r>
  <r>
    <s v="Id1258"/>
    <s v="Stepnowski"/>
    <s v=" Ms"/>
    <s v="  Roxanne"/>
    <n v="21.03"/>
    <n v="6.5"/>
    <s v="No"/>
    <s v="No"/>
    <x v="0"/>
    <n v="0"/>
    <x v="1"/>
    <s v="Obesity"/>
    <s v="Diabetes"/>
    <n v="0"/>
    <n v="8800.49"/>
    <s v="tier - 3"/>
    <s v="tier - 2"/>
    <s v="R1013"/>
    <s v="29Aug1965"/>
    <n v="57"/>
  </r>
  <r>
    <s v="Id1259"/>
    <s v="Merkle"/>
    <s v=" Mr"/>
    <s v="  Israel"/>
    <n v="37"/>
    <n v="8.75"/>
    <s v="Yes"/>
    <s v="No"/>
    <x v="0"/>
    <n v="1"/>
    <x v="1"/>
    <s v="Obesity"/>
    <s v="Diabetes"/>
    <n v="0"/>
    <n v="8798.59"/>
    <s v="tier - 2"/>
    <s v="tier - 1"/>
    <s v="R1011"/>
    <s v="18Jun1971"/>
    <n v="51"/>
  </r>
  <r>
    <s v="Id1260"/>
    <s v="Schaefer"/>
    <s v=" Mr"/>
    <s v="  Samalya"/>
    <n v="25.4"/>
    <n v="11.96"/>
    <s v="No"/>
    <s v="No"/>
    <x v="0"/>
    <n v="0"/>
    <x v="1"/>
    <s v="Obesity"/>
    <s v="Diabetes"/>
    <n v="0"/>
    <n v="8782.4699999999993"/>
    <s v="tier - 2"/>
    <s v="tier - 3"/>
    <s v="R1011"/>
    <s v="23Aug1971"/>
    <n v="51"/>
  </r>
  <r>
    <s v="Id1261"/>
    <s v="Vigneron"/>
    <s v=" Mr"/>
    <s v="  Peter"/>
    <n v="32.299999999999997"/>
    <n v="10.54"/>
    <s v="No"/>
    <s v="No"/>
    <x v="0"/>
    <n v="1"/>
    <x v="1"/>
    <s v="Obesity"/>
    <s v="Diabetes"/>
    <n v="1"/>
    <n v="8765.25"/>
    <s v="tier - 2"/>
    <s v="tier - 3"/>
    <s v="R1012"/>
    <s v="6Sep1974"/>
    <n v="48"/>
  </r>
  <r>
    <s v="Id1262"/>
    <s v="Mucci"/>
    <s v=" Ms"/>
    <s v="  Alicia"/>
    <n v="23.94"/>
    <n v="4.54"/>
    <s v="No"/>
    <s v="No"/>
    <x v="1"/>
    <n v="0"/>
    <x v="1"/>
    <s v="Obesity"/>
    <s v="Normal"/>
    <n v="0"/>
    <n v="8760.1200000000008"/>
    <s v="tier - 2"/>
    <s v="tier - 1"/>
    <s v="R1013"/>
    <s v="9Sep1969"/>
    <n v="53"/>
  </r>
  <r>
    <s v="Id1263"/>
    <s v="MacDonald"/>
    <s v=" Ms"/>
    <s v="  Sarah K"/>
    <n v="46.4"/>
    <n v="5.71"/>
    <s v="Yes"/>
    <s v="No"/>
    <x v="0"/>
    <n v="2"/>
    <x v="0"/>
    <s v="Obesity"/>
    <s v="Diabetes"/>
    <n v="0"/>
    <n v="8747.68"/>
    <s v="tier - 2"/>
    <s v="tier - 3"/>
    <s v="R1011"/>
    <s v="23Aug1999"/>
    <n v="23"/>
  </r>
  <r>
    <s v="Id1264"/>
    <s v="Deng"/>
    <s v=" Mr"/>
    <s v="  Guomin"/>
    <n v="40.375"/>
    <n v="6.25"/>
    <s v="Yes"/>
    <s v="No"/>
    <x v="0"/>
    <n v="1"/>
    <x v="0"/>
    <s v="Obesity"/>
    <s v="Diabetes"/>
    <n v="2"/>
    <n v="8733.23"/>
    <s v="tier - 2"/>
    <s v="tier - 3"/>
    <s v="R1012"/>
    <s v="17Jun1976"/>
    <n v="46"/>
  </r>
  <r>
    <s v="Id1265"/>
    <s v="De Mata"/>
    <s v=" Mr"/>
    <s v="  Javier"/>
    <n v="28.7"/>
    <n v="9.4700000000000006"/>
    <s v="No"/>
    <s v="No"/>
    <x v="0"/>
    <n v="0"/>
    <x v="1"/>
    <s v="Obesity"/>
    <s v="Diabetes"/>
    <n v="1"/>
    <n v="8703.4599999999991"/>
    <s v="tier - 3"/>
    <s v="tier - 3"/>
    <s v="R1011"/>
    <s v="25Jun1973"/>
    <n v="49"/>
  </r>
  <r>
    <s v="Id1266"/>
    <s v="Strickland"/>
    <s v=" Mr"/>
    <s v="  Matt"/>
    <n v="26.63"/>
    <n v="5.7"/>
    <s v="No"/>
    <s v="No"/>
    <x v="0"/>
    <n v="0"/>
    <x v="1"/>
    <s v="Obesity"/>
    <s v="Diabetes"/>
    <n v="2"/>
    <n v="8701.84"/>
    <s v="tier - 2"/>
    <s v="tier - 3"/>
    <s v="R1021"/>
    <s v="28Oct1980"/>
    <n v="42"/>
  </r>
  <r>
    <s v="Id1267"/>
    <s v="Cheney"/>
    <s v=" Mr"/>
    <s v="  Thomas S"/>
    <n v="22.515000000000001"/>
    <n v="11.18"/>
    <s v="No"/>
    <s v="No"/>
    <x v="0"/>
    <n v="0"/>
    <x v="1"/>
    <s v="Obesity"/>
    <s v="Diabetes"/>
    <n v="0"/>
    <n v="8688.86"/>
    <s v="tier - 2"/>
    <s v="tier - 1"/>
    <s v="R1017"/>
    <s v="11Oct1973"/>
    <n v="49"/>
  </r>
  <r>
    <s v="Id1268"/>
    <s v="Godoy"/>
    <s v=" Ms"/>
    <s v="  Martha Patricia"/>
    <n v="36.575000000000003"/>
    <n v="10.98"/>
    <s v="Yes"/>
    <s v="No"/>
    <x v="0"/>
    <n v="1"/>
    <x v="1"/>
    <s v="Obesity"/>
    <s v="Diabetes"/>
    <n v="0"/>
    <n v="8671.19"/>
    <s v="tier - 2"/>
    <s v="tier - 1"/>
    <s v="R1012"/>
    <s v="16Aug1974"/>
    <n v="48"/>
  </r>
  <r>
    <s v="Id1269"/>
    <s v="Rider"/>
    <s v=" Ms"/>
    <s v="  Alicia"/>
    <n v="23.66"/>
    <n v="5.1100000000000003"/>
    <s v="No"/>
    <s v="No"/>
    <x v="1"/>
    <n v="0"/>
    <x v="1"/>
    <s v="Obesity"/>
    <s v="Normal"/>
    <n v="0"/>
    <n v="8665.14"/>
    <s v="tier - 2"/>
    <s v="tier - 3"/>
    <s v="R1013"/>
    <s v="10Aug1969"/>
    <n v="53"/>
  </r>
  <r>
    <s v="Id1270"/>
    <s v="Evans"/>
    <s v=" Ms"/>
    <s v="  Jennifer V"/>
    <n v="18.62"/>
    <n v="10.24"/>
    <s v="No"/>
    <s v="No"/>
    <x v="0"/>
    <n v="0"/>
    <x v="1"/>
    <s v="Obesity"/>
    <s v="Diabetes"/>
    <n v="0"/>
    <n v="8665.09"/>
    <s v="tier - 3"/>
    <s v="tier - 2"/>
    <s v="R1012"/>
    <s v="21Oct1965"/>
    <n v="57"/>
  </r>
  <r>
    <s v="Id1271"/>
    <s v="Anderson"/>
    <s v=" Mr"/>
    <s v="  Michael W"/>
    <n v="19.190000000000001"/>
    <n v="7.71"/>
    <s v="No"/>
    <s v="No"/>
    <x v="0"/>
    <n v="0"/>
    <x v="1"/>
    <s v="Obesity"/>
    <s v="Diabetes"/>
    <n v="1"/>
    <n v="8627.5400000000009"/>
    <s v="tier - 2"/>
    <s v="tier - 2"/>
    <s v="R1017"/>
    <s v="3Aug1975"/>
    <n v="47"/>
  </r>
  <r>
    <s v="Id1272"/>
    <s v="Walters"/>
    <s v=" Mr"/>
    <s v="  Eddie C"/>
    <n v="27.5"/>
    <n v="6.03"/>
    <s v="No"/>
    <s v="No"/>
    <x v="0"/>
    <n v="0"/>
    <x v="1"/>
    <s v="Obesity"/>
    <s v="Diabetes"/>
    <n v="3"/>
    <n v="8615.2999999999993"/>
    <s v="tier - 2"/>
    <s v="tier - 3"/>
    <s v="R1011"/>
    <s v="2Sep1977"/>
    <n v="45"/>
  </r>
  <r>
    <s v="Id1273"/>
    <s v="Leboeuf"/>
    <s v=" Mr"/>
    <s v="  Maxime M"/>
    <n v="27.36"/>
    <n v="5.96"/>
    <s v="No"/>
    <s v="No"/>
    <x v="1"/>
    <n v="0"/>
    <x v="1"/>
    <s v="Obesity"/>
    <s v="Diabetes"/>
    <n v="3"/>
    <n v="8606.2199999999993"/>
    <s v="tier - 1"/>
    <s v="tier - 2"/>
    <s v="R1014"/>
    <s v="17Jul1979"/>
    <n v="43"/>
  </r>
  <r>
    <s v="Id1274"/>
    <s v="Scheibel"/>
    <s v=" Mr"/>
    <s v="  Mark D"/>
    <n v="20.350000000000001"/>
    <n v="4.16"/>
    <s v="No"/>
    <s v="No"/>
    <x v="0"/>
    <n v="0"/>
    <x v="1"/>
    <s v="Obesity"/>
    <s v="Normal"/>
    <n v="3"/>
    <n v="8605.36"/>
    <s v="tier - 2"/>
    <s v="tier - 2"/>
    <s v="R1013"/>
    <s v="15Oct1977"/>
    <n v="45"/>
  </r>
  <r>
    <s v="Id1275"/>
    <s v="Ritter"/>
    <s v=" Mr"/>
    <s v="  Adam"/>
    <n v="24.035"/>
    <n v="6.11"/>
    <s v="No"/>
    <s v="No"/>
    <x v="0"/>
    <n v="0"/>
    <x v="1"/>
    <s v="Obesity"/>
    <s v="Diabetes"/>
    <n v="2"/>
    <n v="8604.48"/>
    <s v="tier - 3"/>
    <s v="tier - 2"/>
    <s v="R1016"/>
    <s v="12Nov1977"/>
    <n v="45"/>
  </r>
  <r>
    <s v="Id1276"/>
    <s v="Deeg"/>
    <s v=" Mr"/>
    <s v="  Justin M"/>
    <n v="23.56"/>
    <n v="5.97"/>
    <s v="No"/>
    <s v="No"/>
    <x v="0"/>
    <n v="0"/>
    <x v="1"/>
    <s v="Obesity"/>
    <s v="Diabetes"/>
    <n v="2"/>
    <n v="8603.82"/>
    <s v="tier - 2"/>
    <s v="tier - 1"/>
    <s v="R1019"/>
    <s v="24Sep1977"/>
    <n v="45"/>
  </r>
  <r>
    <s v="Id1277"/>
    <s v="Pretot"/>
    <s v=" Ms"/>
    <s v="  Svetlana V"/>
    <n v="27.17"/>
    <n v="10.81"/>
    <s v="No"/>
    <s v="No"/>
    <x v="0"/>
    <n v="0"/>
    <x v="1"/>
    <s v="Obesity"/>
    <s v="Diabetes"/>
    <n v="0"/>
    <n v="8601.33"/>
    <s v="tier - 2"/>
    <s v="tier - 1"/>
    <s v="R1013"/>
    <s v="11Jul1973"/>
    <n v="49"/>
  </r>
  <r>
    <s v="Id1278"/>
    <s v="Willsey"/>
    <s v=" Ms"/>
    <s v="  Jana L"/>
    <n v="34.32"/>
    <n v="5.7"/>
    <s v="Yes"/>
    <s v="No"/>
    <x v="1"/>
    <n v="1"/>
    <x v="1"/>
    <s v="Obesity"/>
    <s v="Diabetes"/>
    <n v="5"/>
    <n v="8596.83"/>
    <s v="tier - 2"/>
    <s v="tier - 3"/>
    <s v="R1013"/>
    <s v="25Jul1983"/>
    <n v="39"/>
  </r>
  <r>
    <s v="Id1279"/>
    <s v="Roach"/>
    <s v=" Ms"/>
    <s v="  Laura"/>
    <n v="23.87"/>
    <n v="4.7699999999999996"/>
    <s v="No"/>
    <s v="No"/>
    <x v="1"/>
    <n v="0"/>
    <x v="1"/>
    <s v="Obesity"/>
    <s v="Normal"/>
    <n v="5"/>
    <n v="8582.2999999999993"/>
    <s v="tier - 2"/>
    <s v="tier - 1"/>
    <s v="R1013"/>
    <s v="30Dec1983"/>
    <n v="39"/>
  </r>
  <r>
    <s v="Id1280"/>
    <s v="Jacobsen"/>
    <s v=" Mr"/>
    <s v="  Torrey C III"/>
    <n v="30.15"/>
    <n v="4.25"/>
    <s v="No"/>
    <s v="No"/>
    <x v="0"/>
    <n v="1"/>
    <x v="1"/>
    <s v="Obesity"/>
    <s v="Normal"/>
    <n v="3"/>
    <n v="8573.2999999999993"/>
    <s v="tier - 2"/>
    <s v="tier - 2"/>
    <s v="R1021"/>
    <s v="11Nov1987"/>
    <n v="35"/>
  </r>
  <r>
    <s v="Id1281"/>
    <s v="O'Hora"/>
    <s v=" Mr"/>
    <s v="  Paul"/>
    <n v="26.36"/>
    <n v="5.52"/>
    <s v="No"/>
    <s v="No"/>
    <x v="0"/>
    <n v="0"/>
    <x v="1"/>
    <s v="Obesity"/>
    <s v="Normal"/>
    <n v="3"/>
    <n v="8572.0400000000009"/>
    <s v="tier - 2"/>
    <s v="tier - 2"/>
    <s v="R1021"/>
    <s v="6Dec1982"/>
    <n v="40"/>
  </r>
  <r>
    <s v="Id1282"/>
    <s v="Amato"/>
    <s v=" Ms"/>
    <s v="  Jennifer D"/>
    <n v="45.32"/>
    <n v="6.53"/>
    <s v="Yes"/>
    <s v="No"/>
    <x v="0"/>
    <n v="2"/>
    <x v="0"/>
    <s v="Obesity"/>
    <s v="Diabetes"/>
    <n v="1"/>
    <n v="8569.86"/>
    <s v="tier - 2"/>
    <s v="tier - 3"/>
    <s v="R1013"/>
    <s v="26Sep1975"/>
    <n v="47"/>
  </r>
  <r>
    <s v="Id1283"/>
    <s v="Reed"/>
    <s v=" Mr"/>
    <s v="  Erik"/>
    <n v="31.93"/>
    <n v="4.82"/>
    <s v="No"/>
    <s v="No"/>
    <x v="0"/>
    <n v="1"/>
    <x v="1"/>
    <s v="Obesity"/>
    <s v="Normal"/>
    <n v="3"/>
    <n v="8567.25"/>
    <s v="tier - 2"/>
    <s v="tier - 1"/>
    <s v="R1012"/>
    <s v="21Sep1988"/>
    <n v="34"/>
  </r>
  <r>
    <s v="Id1284"/>
    <s v="Wegner"/>
    <s v=" Ms"/>
    <s v="  Lana J"/>
    <n v="36"/>
    <n v="11.94"/>
    <s v="Yes"/>
    <s v="No"/>
    <x v="0"/>
    <n v="1"/>
    <x v="1"/>
    <s v="Obesity"/>
    <s v="Diabetes"/>
    <n v="1"/>
    <n v="8556.91"/>
    <s v="tier - 2"/>
    <s v="tier - 1"/>
    <s v="R1011"/>
    <s v="21Aug1975"/>
    <n v="47"/>
  </r>
  <r>
    <s v="Id1285"/>
    <s v="Bokun"/>
    <s v=" Ms"/>
    <s v="  Rebecca E"/>
    <n v="32"/>
    <n v="7.85"/>
    <s v="No"/>
    <s v="No"/>
    <x v="0"/>
    <n v="1"/>
    <x v="1"/>
    <s v="Obesity"/>
    <s v="Diabetes"/>
    <n v="1"/>
    <n v="8551.35"/>
    <s v="tier - 2"/>
    <s v="tier - 2"/>
    <s v="R1011"/>
    <s v="6Aug1975"/>
    <n v="47"/>
  </r>
  <r>
    <s v="Id1286"/>
    <s v="Ainsley"/>
    <s v=" Ms"/>
    <s v="  Katie M"/>
    <n v="29.37"/>
    <n v="8.01"/>
    <s v="No"/>
    <s v="No"/>
    <x v="0"/>
    <n v="0"/>
    <x v="1"/>
    <s v="Obesity"/>
    <s v="Diabetes"/>
    <n v="1"/>
    <n v="8547.69"/>
    <s v="tier - 2"/>
    <s v="tier - 1"/>
    <s v="R1013"/>
    <s v="12Dec1982"/>
    <n v="40"/>
  </r>
  <r>
    <s v="Id1287"/>
    <s v="Foster"/>
    <s v=" Ms"/>
    <s v="  Elizabeth A"/>
    <n v="23.6"/>
    <n v="7.4"/>
    <s v="No"/>
    <s v="No"/>
    <x v="0"/>
    <n v="0"/>
    <x v="1"/>
    <s v="Obesity"/>
    <s v="Diabetes"/>
    <n v="1"/>
    <n v="8539.67"/>
    <s v="tier - 2"/>
    <s v="tier - 3"/>
    <s v="R1011"/>
    <s v="6Nov1975"/>
    <n v="47"/>
  </r>
  <r>
    <s v="Id1288"/>
    <s v="Overpeck"/>
    <s v=" Ms"/>
    <s v="  Sarah"/>
    <n v="33.155000000000001"/>
    <n v="8.3800000000000008"/>
    <s v="Yes"/>
    <s v="No"/>
    <x v="0"/>
    <n v="1"/>
    <x v="1"/>
    <s v="Obesity"/>
    <s v="Diabetes"/>
    <n v="3"/>
    <n v="8538.2900000000009"/>
    <s v="tier - 2"/>
    <s v="tier - 3"/>
    <s v="R1024"/>
    <s v="27Dec1981"/>
    <n v="41"/>
  </r>
  <r>
    <s v="Id1289"/>
    <s v="Levine"/>
    <s v=" Ms"/>
    <s v="  Annie J"/>
    <n v="24.32"/>
    <n v="11.56"/>
    <s v="No"/>
    <s v="No"/>
    <x v="0"/>
    <n v="0"/>
    <x v="1"/>
    <s v="Obesity"/>
    <s v="Diabetes"/>
    <n v="0"/>
    <n v="8534.67"/>
    <s v="tier - 2"/>
    <s v="tier - 3"/>
    <s v="R1024"/>
    <s v="24Jul1982"/>
    <n v="40"/>
  </r>
  <r>
    <s v="Id1290"/>
    <s v="Jean"/>
    <s v=" Ms"/>
    <s v="  Annie"/>
    <n v="36.299999999999997"/>
    <n v="4.6100000000000003"/>
    <s v="Yes"/>
    <s v="No"/>
    <x v="0"/>
    <n v="1"/>
    <x v="1"/>
    <s v="Obesity"/>
    <s v="Normal"/>
    <n v="2"/>
    <n v="8527.5300000000007"/>
    <s v="tier - 2"/>
    <s v="tier - 2"/>
    <s v="R1013"/>
    <s v="26Jul1977"/>
    <n v="45"/>
  </r>
  <r>
    <s v="Id1291"/>
    <s v="Wild"/>
    <s v=" Ms"/>
    <s v="  Lindsey"/>
    <n v="34.4"/>
    <n v="4.95"/>
    <s v="Yes"/>
    <s v="No"/>
    <x v="1"/>
    <n v="1"/>
    <x v="1"/>
    <s v="Obesity"/>
    <s v="Normal"/>
    <n v="3"/>
    <n v="8522"/>
    <s v="tier - 2"/>
    <s v="tier - 2"/>
    <s v="R1011"/>
    <s v="13Aug1979"/>
    <n v="43"/>
  </r>
  <r>
    <s v="Id1292"/>
    <s v="Tabor"/>
    <s v=" Ms"/>
    <s v="  Laura"/>
    <n v="30.9"/>
    <n v="5.04"/>
    <s v="No"/>
    <s v="No"/>
    <x v="0"/>
    <n v="1"/>
    <x v="1"/>
    <s v="Obesity"/>
    <s v="Normal"/>
    <n v="2"/>
    <n v="8520.0300000000007"/>
    <s v="tier - 2"/>
    <s v="tier - 3"/>
    <s v="R1011"/>
    <s v="29Dec1977"/>
    <n v="45"/>
  </r>
  <r>
    <s v="Id1293"/>
    <s v="Steffen"/>
    <s v=" Ms"/>
    <s v="  Amy T"/>
    <n v="28.6"/>
    <n v="5.42"/>
    <s v="No"/>
    <s v="No"/>
    <x v="0"/>
    <n v="0"/>
    <x v="1"/>
    <s v="Obesity"/>
    <s v="Normal"/>
    <n v="2"/>
    <n v="8516.83"/>
    <s v="tier - 2"/>
    <s v="tier - 1"/>
    <s v="R1013"/>
    <s v="21Jun1977"/>
    <n v="45"/>
  </r>
  <r>
    <s v="Id1294"/>
    <s v="Tadich"/>
    <s v=" Ms"/>
    <s v="  Katarina D"/>
    <n v="27.83"/>
    <n v="5.39"/>
    <s v="No"/>
    <s v="No"/>
    <x v="0"/>
    <n v="0"/>
    <x v="1"/>
    <s v="Obesity"/>
    <s v="Normal"/>
    <n v="2"/>
    <n v="8515.76"/>
    <s v="tier - 2"/>
    <s v="tier - 2"/>
    <s v="R1013"/>
    <s v="26Dec1977"/>
    <n v="45"/>
  </r>
  <r>
    <s v="Id1295"/>
    <s v="Christenson"/>
    <s v=" Mr"/>
    <s v="  B J"/>
    <n v="39.64"/>
    <n v="6"/>
    <s v="Yes"/>
    <s v="No"/>
    <x v="1"/>
    <n v="1"/>
    <x v="0"/>
    <s v="Obesity"/>
    <s v="Diabetes"/>
    <n v="0"/>
    <n v="8471.65"/>
    <s v="tier - 2"/>
    <s v="tier - 1"/>
    <s v="R1012"/>
    <s v="10Nov1993"/>
    <n v="29"/>
  </r>
  <r>
    <s v="Id1296"/>
    <s v="Shell"/>
    <s v=" Ms"/>
    <s v="  Alison"/>
    <n v="38.479999999999997"/>
    <n v="6.02"/>
    <s v="Yes"/>
    <s v="No"/>
    <x v="0"/>
    <n v="1"/>
    <x v="0"/>
    <s v="Obesity"/>
    <s v="Diabetes"/>
    <n v="0"/>
    <n v="8466.35"/>
    <s v="tier - 2"/>
    <s v="tier - 2"/>
    <s v="R1012"/>
    <s v="9Sep1992"/>
    <n v="30"/>
  </r>
  <r>
    <s v="Id1297"/>
    <s v="Rao"/>
    <s v=" Mr"/>
    <s v="  Neil K"/>
    <n v="36.200000000000003"/>
    <n v="4.62"/>
    <s v="Yes"/>
    <s v="No"/>
    <x v="0"/>
    <n v="1"/>
    <x v="1"/>
    <s v="Obesity"/>
    <s v="Normal"/>
    <n v="0"/>
    <n v="8457.82"/>
    <s v="tier - 2"/>
    <s v="tier - 3"/>
    <s v="R1011"/>
    <s v="26Dec1972"/>
    <n v="50"/>
  </r>
  <r>
    <s v="Id1298"/>
    <s v="Myers"/>
    <s v=" Mrs"/>
    <s v="  Anne Hunter"/>
    <n v="27.13"/>
    <n v="5.59"/>
    <s v="No"/>
    <s v="No"/>
    <x v="0"/>
    <n v="0"/>
    <x v="1"/>
    <s v="Obesity"/>
    <s v="Normal"/>
    <n v="3"/>
    <n v="8450.82"/>
    <s v="tier - 2"/>
    <s v="tier - 2"/>
    <s v="R1025"/>
    <s v="19Jun1984"/>
    <n v="38"/>
  </r>
  <r>
    <s v="Id1299"/>
    <s v="McLean"/>
    <s v=" Ms"/>
    <s v="  Sandra"/>
    <n v="20.75"/>
    <n v="5.18"/>
    <s v="No"/>
    <s v="No"/>
    <x v="0"/>
    <n v="0"/>
    <x v="1"/>
    <s v="Obesity"/>
    <s v="Normal"/>
    <n v="0"/>
    <n v="8448.66"/>
    <s v="tier - 3"/>
    <s v="tier - 1"/>
    <s v="R1013"/>
    <s v="12Jun1966"/>
    <n v="56"/>
  </r>
  <r>
    <s v="Id1300"/>
    <s v="Gomez"/>
    <s v=" Mr"/>
    <s v="  Robert"/>
    <n v="26.6"/>
    <n v="6.29"/>
    <s v="No"/>
    <s v="No"/>
    <x v="0"/>
    <n v="0"/>
    <x v="1"/>
    <s v="Obesity"/>
    <s v="Diabetes"/>
    <n v="0"/>
    <n v="8444.4699999999993"/>
    <s v="tier - 3"/>
    <s v="tier - 1"/>
    <s v="R1011"/>
    <s v="4Sep1972"/>
    <n v="50"/>
  </r>
  <r>
    <s v="Id1301"/>
    <s v="Hemingway"/>
    <s v=" Mr"/>
    <s v="  Rodney"/>
    <n v="25.3"/>
    <n v="4.49"/>
    <s v="No"/>
    <s v="No"/>
    <x v="0"/>
    <n v="0"/>
    <x v="1"/>
    <s v="Obesity"/>
    <s v="Normal"/>
    <n v="0"/>
    <n v="8442.67"/>
    <s v="tier - 2"/>
    <s v="tier - 3"/>
    <s v="R1013"/>
    <s v="9Sep1972"/>
    <n v="50"/>
  </r>
  <r>
    <s v="Id1302"/>
    <s v="Pett"/>
    <s v=" Mr"/>
    <s v="  Carl R"/>
    <n v="18.84"/>
    <n v="11.82"/>
    <s v="No"/>
    <s v="No"/>
    <x v="1"/>
    <n v="0"/>
    <x v="1"/>
    <s v="Obesity"/>
    <s v="Diabetes"/>
    <n v="0"/>
    <n v="8440.0499999999993"/>
    <s v="tier - 3"/>
    <s v="tier - 2"/>
    <s v="R1013"/>
    <s v="24Sep1963"/>
    <n v="59"/>
  </r>
  <r>
    <s v="Id1303"/>
    <s v="Meingast"/>
    <s v=" Mr"/>
    <s v="  Maximilian"/>
    <n v="19.57"/>
    <n v="7.41"/>
    <s v="No"/>
    <s v="No"/>
    <x v="0"/>
    <n v="0"/>
    <x v="1"/>
    <s v="Obesity"/>
    <s v="Diabetes"/>
    <n v="1"/>
    <n v="8428.07"/>
    <s v="tier - 3"/>
    <s v="tier - 2"/>
    <s v="R1012"/>
    <s v="28Sep1975"/>
    <n v="47"/>
  </r>
  <r>
    <s v="Id1304"/>
    <s v="McCarthy"/>
    <s v=" Mr"/>
    <s v="  Erik"/>
    <n v="30.495000000000001"/>
    <n v="5.97"/>
    <s v="No"/>
    <s v="No"/>
    <x v="0"/>
    <n v="1"/>
    <x v="1"/>
    <s v="Obesity"/>
    <s v="Diabetes"/>
    <n v="2"/>
    <n v="8413.4599999999991"/>
    <s v="tier - 3"/>
    <s v="tier - 1"/>
    <s v="R1012"/>
    <s v="4Sep1977"/>
    <n v="45"/>
  </r>
  <r>
    <s v="Id1305"/>
    <s v="Boyle"/>
    <s v=" Mr"/>
    <s v="  Christopher"/>
    <n v="30.114999999999998"/>
    <n v="5.74"/>
    <s v="No"/>
    <s v="No"/>
    <x v="1"/>
    <n v="1"/>
    <x v="1"/>
    <s v="Obesity"/>
    <s v="Diabetes"/>
    <n v="3"/>
    <n v="8410.0499999999993"/>
    <s v="tier - 2"/>
    <s v="tier - 2"/>
    <s v="R1012"/>
    <s v="11Jun1979"/>
    <n v="43"/>
  </r>
  <r>
    <s v="Id1306"/>
    <s v="Gundersen"/>
    <s v=" Mr"/>
    <s v="  Eirik"/>
    <n v="24.78"/>
    <n v="9.85"/>
    <s v="No"/>
    <s v="No"/>
    <x v="0"/>
    <n v="0"/>
    <x v="1"/>
    <s v="Obesity"/>
    <s v="Diabetes"/>
    <n v="0"/>
    <n v="8400.01"/>
    <s v="tier - 2"/>
    <s v="tier - 3"/>
    <s v="R1013"/>
    <s v="18Sep1971"/>
    <n v="51"/>
  </r>
  <r>
    <s v="Id1307"/>
    <s v="Wolswinkel"/>
    <s v=" Mr"/>
    <s v="  Rik"/>
    <n v="24.77"/>
    <n v="7.59"/>
    <s v="No"/>
    <s v="No"/>
    <x v="0"/>
    <n v="0"/>
    <x v="1"/>
    <s v="Obesity"/>
    <s v="Diabetes"/>
    <n v="0"/>
    <n v="8396.6200000000008"/>
    <s v="tier - 2"/>
    <s v="tier - 3"/>
    <s v="R1013"/>
    <s v="4Sep1971"/>
    <n v="51"/>
  </r>
  <r>
    <s v="Id1308"/>
    <s v="Bomberger"/>
    <s v=" Mr"/>
    <s v="  Matthew R"/>
    <n v="16.579999999999998"/>
    <n v="6.98"/>
    <s v="No"/>
    <s v="No"/>
    <x v="1"/>
    <n v="0"/>
    <x v="1"/>
    <s v="Underweight"/>
    <s v="Diabetes"/>
    <n v="0"/>
    <n v="8355.5400000000009"/>
    <s v="tier - 3"/>
    <s v="tier - 3"/>
    <s v="R1012"/>
    <s v="21Sep1963"/>
    <n v="59"/>
  </r>
  <r>
    <s v="Id1309"/>
    <s v="Roy"/>
    <s v=" Mr"/>
    <s v="  Daniel G"/>
    <n v="38.17"/>
    <n v="4.7300000000000004"/>
    <s v="Yes"/>
    <s v="No"/>
    <x v="0"/>
    <n v="1"/>
    <x v="0"/>
    <s v="Obesity"/>
    <s v="Normal"/>
    <n v="2"/>
    <n v="8347.16"/>
    <s v="tier - 2"/>
    <s v="tier - 1"/>
    <s v="R1013"/>
    <s v="12Jun1976"/>
    <n v="46"/>
  </r>
  <r>
    <s v="Id1310"/>
    <s v="Lapierre"/>
    <s v=" Mr"/>
    <s v="  Yannick"/>
    <n v="39.424999999999997"/>
    <n v="4.76"/>
    <s v="Yes"/>
    <s v="No"/>
    <x v="0"/>
    <n v="1"/>
    <x v="0"/>
    <s v="Obesity"/>
    <s v="Normal"/>
    <n v="1"/>
    <n v="8342.91"/>
    <s v="tier - 3"/>
    <s v="tier - 1"/>
    <s v="R1016"/>
    <s v="7Jul1976"/>
    <n v="46"/>
  </r>
  <r>
    <s v="Id1311"/>
    <s v="Beaty"/>
    <s v=" Mr"/>
    <s v="  Sean R"/>
    <n v="33.44"/>
    <n v="6.24"/>
    <s v="Yes"/>
    <s v="No"/>
    <x v="0"/>
    <n v="1"/>
    <x v="1"/>
    <s v="Obesity"/>
    <s v="Diabetes"/>
    <n v="1"/>
    <n v="8334.59"/>
    <s v="tier - 3"/>
    <s v="tier - 2"/>
    <s v="R1016"/>
    <s v="20Jul1976"/>
    <n v="46"/>
  </r>
  <r>
    <s v="Id1312"/>
    <s v="Hammer"/>
    <s v=" Mr"/>
    <s v="  Peter"/>
    <n v="33.344999999999999"/>
    <n v="5.44"/>
    <s v="Yes"/>
    <s v="No"/>
    <x v="0"/>
    <n v="1"/>
    <x v="1"/>
    <s v="Obesity"/>
    <s v="Normal"/>
    <n v="1"/>
    <n v="8334.4599999999991"/>
    <s v="tier - 3"/>
    <s v="tier - 2"/>
    <s v="R1016"/>
    <s v="12Jul1976"/>
    <n v="46"/>
  </r>
  <r>
    <s v="Id1313"/>
    <s v="Randolph"/>
    <s v=" Ms"/>
    <s v="  Sara A"/>
    <n v="38.79"/>
    <n v="5.08"/>
    <s v="Yes"/>
    <s v="No"/>
    <x v="1"/>
    <n v="1"/>
    <x v="0"/>
    <s v="Obesity"/>
    <s v="Normal"/>
    <n v="0"/>
    <n v="8314.65"/>
    <s v="tier - 2"/>
    <s v="tier - 1"/>
    <s v="R1012"/>
    <s v="22Jun1993"/>
    <n v="29"/>
  </r>
  <r>
    <s v="Id1314"/>
    <s v="Masterson"/>
    <s v=" Ms"/>
    <s v="  Erin C"/>
    <n v="30.684999999999999"/>
    <n v="4.87"/>
    <s v="No"/>
    <s v="No"/>
    <x v="1"/>
    <n v="1"/>
    <x v="1"/>
    <s v="Obesity"/>
    <s v="Normal"/>
    <n v="2"/>
    <n v="8310.84"/>
    <s v="tier - 2"/>
    <s v="tier - 2"/>
    <s v="R1012"/>
    <s v="7Aug1979"/>
    <n v="43"/>
  </r>
  <r>
    <s v="Id1315"/>
    <s v="Friess"/>
    <s v=" Mr"/>
    <s v="  Thibaud"/>
    <n v="22.135000000000002"/>
    <n v="8.17"/>
    <s v="No"/>
    <s v="No"/>
    <x v="0"/>
    <n v="0"/>
    <x v="1"/>
    <s v="Obesity"/>
    <s v="Diabetes"/>
    <n v="2"/>
    <n v="8302.5400000000009"/>
    <s v="tier - 3"/>
    <s v="tier - 3"/>
    <s v="R1016"/>
    <s v="26Jun1978"/>
    <n v="44"/>
  </r>
  <r>
    <s v="Id1316"/>
    <s v="Mantoni"/>
    <s v=" Ms"/>
    <s v="  Lisa"/>
    <n v="33.33"/>
    <n v="7.61"/>
    <s v="Yes"/>
    <s v="No"/>
    <x v="0"/>
    <n v="1"/>
    <x v="1"/>
    <s v="Obesity"/>
    <s v="Diabetes"/>
    <n v="0"/>
    <n v="8283.68"/>
    <s v="tier - 2"/>
    <s v="tier - 3"/>
    <s v="R1013"/>
    <s v="6Jun1974"/>
    <n v="49"/>
  </r>
  <r>
    <s v="Id1317"/>
    <s v="Bodeen"/>
    <s v=" Ms"/>
    <s v="  Gretchen K"/>
    <n v="31.13"/>
    <n v="10.1"/>
    <s v="No"/>
    <s v="No"/>
    <x v="0"/>
    <n v="1"/>
    <x v="1"/>
    <s v="Obesity"/>
    <s v="Diabetes"/>
    <n v="0"/>
    <n v="8280.6200000000008"/>
    <s v="tier - 2"/>
    <s v="tier - 2"/>
    <s v="R1013"/>
    <s v="22Dec1974"/>
    <n v="48"/>
  </r>
  <r>
    <s v="Id1318"/>
    <s v="McPherson"/>
    <s v=" Ms"/>
    <s v="  Martina"/>
    <n v="28.9"/>
    <n v="11.24"/>
    <s v="No"/>
    <s v="No"/>
    <x v="0"/>
    <n v="0"/>
    <x v="1"/>
    <s v="Obesity"/>
    <s v="Diabetes"/>
    <n v="0"/>
    <n v="8277.52"/>
    <s v="tier - 2"/>
    <s v="tier - 2"/>
    <s v="R1011"/>
    <s v="26Sep1974"/>
    <n v="48"/>
  </r>
  <r>
    <s v="Id1319"/>
    <s v="Palko"/>
    <s v=" Mr"/>
    <s v="  Dustin J"/>
    <n v="43.31"/>
    <n v="6.1"/>
    <s v="Yes"/>
    <s v="No"/>
    <x v="0"/>
    <n v="2"/>
    <x v="0"/>
    <s v="Obesity"/>
    <s v="Diabetes"/>
    <n v="0"/>
    <n v="8271.4599999999991"/>
    <s v="tier - 2"/>
    <s v="tier - 1"/>
    <s v="R1023"/>
    <s v="28Nov2000"/>
    <n v="22"/>
  </r>
  <r>
    <s v="Id1320"/>
    <s v="Breathitt"/>
    <s v=" Ms"/>
    <s v="  Kelsey"/>
    <n v="22.8"/>
    <n v="6.98"/>
    <s v="No"/>
    <s v="No"/>
    <x v="0"/>
    <n v="0"/>
    <x v="1"/>
    <s v="Obesity"/>
    <s v="Diabetes"/>
    <n v="0"/>
    <n v="8269.0400000000009"/>
    <s v="tier - 2"/>
    <s v="tier - 1"/>
    <s v="R1011"/>
    <s v="5Aug1974"/>
    <n v="48"/>
  </r>
  <r>
    <s v="Id1321"/>
    <s v="Evora"/>
    <s v=" Mr"/>
    <s v="  Daniel V"/>
    <n v="19.09"/>
    <n v="4"/>
    <s v="No"/>
    <s v="No"/>
    <x v="0"/>
    <n v="0"/>
    <x v="1"/>
    <s v="Obesity"/>
    <s v="Normal"/>
    <n v="0"/>
    <n v="8268"/>
    <s v="tier - 3"/>
    <s v="tier - 3"/>
    <s v="R1013"/>
    <s v="5Sep1964"/>
    <n v="58"/>
  </r>
  <r>
    <s v="Id1322"/>
    <s v="Fischer"/>
    <s v=" Ms"/>
    <s v="  Saeger"/>
    <n v="23.37"/>
    <n v="4.2300000000000004"/>
    <s v="No"/>
    <s v="No"/>
    <x v="0"/>
    <n v="0"/>
    <x v="1"/>
    <s v="Obesity"/>
    <s v="Normal"/>
    <n v="3"/>
    <n v="8252.2800000000007"/>
    <s v="tier - 2"/>
    <s v="tier - 2"/>
    <s v="R1024"/>
    <s v="27Sep1982"/>
    <n v="40"/>
  </r>
  <r>
    <s v="Id1323"/>
    <s v="Deba"/>
    <s v=" Ms"/>
    <s v="  Buzunesh"/>
    <n v="33.44"/>
    <n v="4.72"/>
    <s v="Yes"/>
    <s v="No"/>
    <x v="0"/>
    <n v="1"/>
    <x v="1"/>
    <s v="Obesity"/>
    <s v="Normal"/>
    <n v="1"/>
    <n v="8240.59"/>
    <s v="tier - 2"/>
    <s v="tier - 2"/>
    <s v="R1013"/>
    <s v="2Sep1976"/>
    <n v="46"/>
  </r>
  <r>
    <s v="Id1324"/>
    <s v="Leloup"/>
    <s v=" Ms"/>
    <s v="  Mirte"/>
    <n v="28.05"/>
    <n v="5.63"/>
    <s v="No"/>
    <s v="No"/>
    <x v="0"/>
    <n v="0"/>
    <x v="1"/>
    <s v="Obesity"/>
    <s v="Normal"/>
    <n v="1"/>
    <n v="8233.1"/>
    <s v="tier - 2"/>
    <s v="tier - 2"/>
    <s v="R1013"/>
    <s v="30Jun1976"/>
    <n v="46"/>
  </r>
  <r>
    <s v="Id1325"/>
    <s v="Labare"/>
    <s v=" Ms"/>
    <s v="  Megan"/>
    <n v="27.72"/>
    <n v="5.83"/>
    <s v="No"/>
    <s v="No"/>
    <x v="0"/>
    <n v="0"/>
    <x v="1"/>
    <s v="Obesity"/>
    <s v="Diabetes"/>
    <n v="1"/>
    <n v="8232.64"/>
    <s v="tier - 2"/>
    <s v="tier - 3"/>
    <s v="R1013"/>
    <s v="3Sep1976"/>
    <n v="46"/>
  </r>
  <r>
    <s v="Id1326"/>
    <s v="Arouca"/>
    <s v=" Ms"/>
    <s v="  Kerry A"/>
    <n v="29.81"/>
    <n v="9.23"/>
    <s v="No"/>
    <s v="No"/>
    <x v="0"/>
    <n v="1"/>
    <x v="1"/>
    <s v="Obesity"/>
    <s v="Diabetes"/>
    <n v="2"/>
    <n v="8219.2000000000007"/>
    <s v="tier - 2"/>
    <s v="tier - 2"/>
    <s v="R1013"/>
    <s v="30Jun1978"/>
    <n v="44"/>
  </r>
  <r>
    <s v="Id1327"/>
    <s v="Reese"/>
    <s v=" Ms"/>
    <s v="  Kristin"/>
    <n v="23.98"/>
    <n v="9.89"/>
    <s v="No"/>
    <s v="No"/>
    <x v="0"/>
    <n v="0"/>
    <x v="1"/>
    <s v="Obesity"/>
    <s v="Diabetes"/>
    <n v="2"/>
    <n v="8211.1"/>
    <s v="tier - 2"/>
    <s v="tier - 3"/>
    <s v="R1013"/>
    <s v="24Oct1978"/>
    <n v="44"/>
  </r>
  <r>
    <s v="Id1328"/>
    <s v="McCloskey"/>
    <s v=" Mr"/>
    <s v="  Christopher R"/>
    <n v="17.34"/>
    <n v="12"/>
    <s v="No"/>
    <s v="No"/>
    <x v="0"/>
    <n v="0"/>
    <x v="1"/>
    <s v="Underweight"/>
    <s v="Diabetes"/>
    <n v="0"/>
    <n v="8188.12"/>
    <s v="tier - 3"/>
    <s v="tier - 3"/>
    <s v="R1013"/>
    <s v="23Nov1962"/>
    <n v="60"/>
  </r>
  <r>
    <s v="Id1329"/>
    <s v="Tedsen"/>
    <s v=" Mrs"/>
    <s v="  Elizabeth A"/>
    <n v="40.39"/>
    <n v="4.24"/>
    <s v="Yes"/>
    <s v="No"/>
    <x v="1"/>
    <n v="1"/>
    <x v="0"/>
    <s v="Obesity"/>
    <s v="Normal"/>
    <n v="0"/>
    <n v="8182.89"/>
    <s v="tier - 2"/>
    <s v="tier - 1"/>
    <s v="R1026"/>
    <s v="21Oct1997"/>
    <n v="25"/>
  </r>
  <r>
    <s v="Id1330"/>
    <s v="Koehlinger"/>
    <s v=" Mr"/>
    <s v="  Andrew"/>
    <n v="25.96"/>
    <n v="4.68"/>
    <s v="No"/>
    <s v="No"/>
    <x v="1"/>
    <n v="0"/>
    <x v="1"/>
    <s v="Obesity"/>
    <s v="Normal"/>
    <n v="3"/>
    <n v="8179.51"/>
    <s v="tier - 2"/>
    <s v="tier - 2"/>
    <s v="R1020"/>
    <s v="8Jun1983"/>
    <n v="40"/>
  </r>
  <r>
    <s v="Id1331"/>
    <s v="Pielechaty"/>
    <s v=" Ms"/>
    <s v="  Dawn M"/>
    <n v="17.68"/>
    <n v="8.57"/>
    <s v="No"/>
    <s v="No"/>
    <x v="1"/>
    <n v="0"/>
    <x v="1"/>
    <s v="Underweight"/>
    <s v="Diabetes"/>
    <n v="0"/>
    <n v="8177.9"/>
    <s v="tier - 3"/>
    <s v="tier - 1"/>
    <s v="R1013"/>
    <s v="5Nov1963"/>
    <n v="59"/>
  </r>
  <r>
    <s v="Id1332"/>
    <s v="Korhonen"/>
    <s v=" Mr"/>
    <s v="  Jonathan P"/>
    <n v="30.875"/>
    <n v="4.0999999999999996"/>
    <s v="No"/>
    <s v="No"/>
    <x v="0"/>
    <n v="1"/>
    <x v="1"/>
    <s v="Obesity"/>
    <s v="Normal"/>
    <n v="4"/>
    <n v="8162.72"/>
    <s v="tier - 3"/>
    <s v="tier - 3"/>
    <s v="R1012"/>
    <s v="28Jun1982"/>
    <n v="40"/>
  </r>
  <r>
    <s v="Id1333"/>
    <s v="Kehr"/>
    <s v=" Mrs"/>
    <s v="  Gina"/>
    <n v="30.81"/>
    <n v="4.49"/>
    <s v="No"/>
    <s v="No"/>
    <x v="0"/>
    <n v="1"/>
    <x v="1"/>
    <s v="Obesity"/>
    <s v="Normal"/>
    <n v="3"/>
    <n v="8157.92"/>
    <s v="tier - 2"/>
    <s v="tier - 3"/>
    <s v="R1025"/>
    <s v="21Jun1990"/>
    <n v="32"/>
  </r>
  <r>
    <s v="Id1334"/>
    <s v="Montagna"/>
    <s v=" Mr"/>
    <s v="  Dino"/>
    <n v="36.85"/>
    <n v="8.8000000000000007"/>
    <s v="Yes"/>
    <s v="No"/>
    <x v="0"/>
    <n v="1"/>
    <x v="1"/>
    <s v="Obesity"/>
    <s v="Diabetes"/>
    <n v="0"/>
    <n v="8125.78"/>
    <s v="tier - 2"/>
    <s v="tier - 2"/>
    <s v="R1013"/>
    <s v="3Sep1973"/>
    <n v="49"/>
  </r>
  <r>
    <s v="Id1335"/>
    <s v="M√ºller"/>
    <s v=" Mr"/>
    <s v="  Jan"/>
    <n v="35.86"/>
    <n v="7.93"/>
    <s v="Yes"/>
    <s v="No"/>
    <x v="0"/>
    <n v="1"/>
    <x v="1"/>
    <s v="Obesity"/>
    <s v="Diabetes"/>
    <n v="0"/>
    <n v="8124.41"/>
    <s v="tier - 3"/>
    <s v="tier - 1"/>
    <s v="R1013"/>
    <s v="30Aug1973"/>
    <n v="49"/>
  </r>
  <r>
    <s v="Id1336"/>
    <s v="Baker"/>
    <s v=" Mr"/>
    <s v="  Jonathan E"/>
    <n v="30.3"/>
    <n v="9.4499999999999993"/>
    <s v="No"/>
    <s v="No"/>
    <x v="0"/>
    <n v="1"/>
    <x v="1"/>
    <s v="Obesity"/>
    <s v="Diabetes"/>
    <n v="0"/>
    <n v="8116.68"/>
    <s v="tier - 3"/>
    <s v="tier - 1"/>
    <s v="R1011"/>
    <s v="16Dec1973"/>
    <n v="49"/>
  </r>
  <r>
    <s v="Id1337"/>
    <s v="Sidebottom"/>
    <s v=" Mr"/>
    <s v="  Mark A"/>
    <n v="32.015000000000001"/>
    <n v="7.67"/>
    <s v="No"/>
    <s v="No"/>
    <x v="0"/>
    <n v="1"/>
    <x v="1"/>
    <s v="Obesity"/>
    <s v="Diabetes"/>
    <n v="2"/>
    <n v="8116.27"/>
    <s v="tier - 3"/>
    <s v="tier - 1"/>
    <s v="R1012"/>
    <s v="1Sep1978"/>
    <n v="44"/>
  </r>
  <r>
    <s v="Id1338"/>
    <s v="Johnson"/>
    <s v=" Mrs"/>
    <s v="  Mary"/>
    <n v="25.06"/>
    <n v="10.53"/>
    <s v="No"/>
    <s v="No"/>
    <x v="0"/>
    <n v="0"/>
    <x v="1"/>
    <s v="Obesity"/>
    <s v="Diabetes"/>
    <n v="0"/>
    <n v="8112.59"/>
    <s v="tier - 2"/>
    <s v="tier - 2"/>
    <s v="R1013"/>
    <s v="11Oct1973"/>
    <n v="49"/>
  </r>
  <r>
    <s v="Id1339"/>
    <s v="Morris"/>
    <s v=" Mr"/>
    <s v="  Samuel"/>
    <n v="18.829999999999998"/>
    <n v="10.08"/>
    <s v="No"/>
    <s v="No"/>
    <x v="0"/>
    <n v="0"/>
    <x v="1"/>
    <s v="Obesity"/>
    <s v="Diabetes"/>
    <n v="0"/>
    <n v="8091.3"/>
    <s v="tier - 3"/>
    <s v="tier - 1"/>
    <s v="R1012"/>
    <s v="10Jun1967"/>
    <n v="55"/>
  </r>
  <r>
    <s v="Id1340"/>
    <s v="Chaisson"/>
    <s v=" Mr"/>
    <s v="  Stan J"/>
    <n v="47.52"/>
    <n v="11.39"/>
    <s v="Yes"/>
    <s v="Yes"/>
    <x v="0"/>
    <n v="2"/>
    <x v="0"/>
    <s v="Obesity"/>
    <s v="Diabetes"/>
    <n v="1"/>
    <n v="8083.92"/>
    <s v="tier - 3"/>
    <s v="tier - 3"/>
    <s v="R1013"/>
    <s v="21Dec1975"/>
    <n v="47"/>
  </r>
  <r>
    <s v="Id1341"/>
    <s v="Pigott"/>
    <s v=" Mrs"/>
    <s v="  Jessica L"/>
    <n v="37.82"/>
    <n v="6.36"/>
    <s v="Yes"/>
    <s v="No"/>
    <x v="0"/>
    <n v="1"/>
    <x v="0"/>
    <s v="Obesity"/>
    <s v="Diabetes"/>
    <n v="0"/>
    <n v="8081.74"/>
    <s v="tier - 2"/>
    <s v="tier - 2"/>
    <s v="R1026"/>
    <s v="12Oct1994"/>
    <n v="28"/>
  </r>
  <r>
    <s v="Id1342"/>
    <s v="Cochrane"/>
    <s v=" Ms"/>
    <s v="  Krysta"/>
    <n v="44.16"/>
    <n v="5.31"/>
    <s v="Yes"/>
    <s v="No"/>
    <x v="0"/>
    <n v="2"/>
    <x v="0"/>
    <s v="Obesity"/>
    <s v="Normal"/>
    <n v="0"/>
    <n v="8081.26"/>
    <s v="tier - 2"/>
    <s v="tier - 2"/>
    <s v="R1012"/>
    <s v="28Aug2001"/>
    <n v="21"/>
  </r>
  <r>
    <s v="Id1343"/>
    <s v="Armitage"/>
    <s v=" Mrs"/>
    <s v="  Natascia"/>
    <n v="37.049999999999997"/>
    <n v="4.74"/>
    <s v="Yes"/>
    <s v="No"/>
    <x v="1"/>
    <n v="1"/>
    <x v="1"/>
    <s v="Obesity"/>
    <s v="Normal"/>
    <n v="0"/>
    <n v="8077.41"/>
    <s v="tier - 2"/>
    <s v="tier - 1"/>
    <s v="R1026"/>
    <s v="7Nov1993"/>
    <n v="29"/>
  </r>
  <r>
    <s v="Id1344"/>
    <s v="Shen"/>
    <s v=" Ms"/>
    <s v="  Jenny"/>
    <n v="18.66"/>
    <n v="11.35"/>
    <s v="No"/>
    <s v="No"/>
    <x v="0"/>
    <n v="0"/>
    <x v="1"/>
    <s v="Obesity"/>
    <s v="Diabetes"/>
    <n v="0"/>
    <n v="8071.57"/>
    <s v="tier - 3"/>
    <s v="tier - 1"/>
    <s v="R1011"/>
    <s v="21Oct1965"/>
    <n v="57"/>
  </r>
  <r>
    <s v="Id1345"/>
    <s v="O'Kelly"/>
    <s v=" Mr"/>
    <s v="  Brian"/>
    <n v="36.200000000000003"/>
    <n v="6.81"/>
    <s v="Yes"/>
    <s v="No"/>
    <x v="0"/>
    <n v="1"/>
    <x v="1"/>
    <s v="Obesity"/>
    <s v="Diabetes"/>
    <n v="1"/>
    <n v="8068.19"/>
    <s v="tier - 3"/>
    <s v="tier - 2"/>
    <s v="R1011"/>
    <s v="15Dec1975"/>
    <n v="47"/>
  </r>
  <r>
    <s v="Id1346"/>
    <s v="Huff"/>
    <s v=" Ms"/>
    <s v="  Monica"/>
    <n v="18.87"/>
    <n v="8.06"/>
    <s v="No"/>
    <s v="No"/>
    <x v="0"/>
    <n v="0"/>
    <x v="1"/>
    <s v="Obesity"/>
    <s v="Diabetes"/>
    <n v="0"/>
    <n v="8067.83"/>
    <s v="tier - 3"/>
    <s v="tier - 1"/>
    <s v="R1013"/>
    <s v="11Aug1965"/>
    <n v="57"/>
  </r>
  <r>
    <s v="Id1347"/>
    <s v="Dye"/>
    <s v=" Mr"/>
    <s v="  Tyler"/>
    <n v="32.299999999999997"/>
    <n v="6.74"/>
    <s v="No"/>
    <s v="No"/>
    <x v="0"/>
    <n v="1"/>
    <x v="1"/>
    <s v="Obesity"/>
    <s v="Diabetes"/>
    <n v="1"/>
    <n v="8062.76"/>
    <s v="tier - 3"/>
    <s v="tier - 3"/>
    <s v="R1011"/>
    <s v="28Jun1975"/>
    <n v="47"/>
  </r>
  <r>
    <s v="Id1348"/>
    <s v="Willard"/>
    <s v=" Ms"/>
    <s v="  Kelly C"/>
    <n v="22.64"/>
    <n v="6.54"/>
    <s v="No"/>
    <s v="No"/>
    <x v="0"/>
    <n v="0"/>
    <x v="1"/>
    <s v="Obesity"/>
    <s v="Diabetes"/>
    <n v="0"/>
    <n v="8062.31"/>
    <s v="tier - 2"/>
    <s v="tier - 1"/>
    <s v="R1013"/>
    <s v="12Dec1970"/>
    <n v="52"/>
  </r>
  <r>
    <s v="Id1349"/>
    <s v="D'Addario"/>
    <s v=" Mrs"/>
    <s v="  Emily"/>
    <n v="28.69"/>
    <n v="5.4"/>
    <s v="No"/>
    <s v="No"/>
    <x v="0"/>
    <n v="0"/>
    <x v="1"/>
    <s v="Obesity"/>
    <s v="Normal"/>
    <n v="3"/>
    <n v="8059.68"/>
    <s v="tier - 2"/>
    <s v="tier - 3"/>
    <s v="R1012"/>
    <s v="27Dec1982"/>
    <n v="40"/>
  </r>
  <r>
    <s v="Id1350"/>
    <s v="Buchanan"/>
    <s v=" Mr"/>
    <s v="  James V"/>
    <n v="28.16"/>
    <n v="5.58"/>
    <s v="No"/>
    <s v="No"/>
    <x v="0"/>
    <n v="0"/>
    <x v="1"/>
    <s v="Obesity"/>
    <s v="Normal"/>
    <n v="3"/>
    <n v="8059.06"/>
    <s v="tier - 2"/>
    <s v="tier - 3"/>
    <s v="R1012"/>
    <s v="28Nov1985"/>
    <n v="37"/>
  </r>
  <r>
    <s v="Id1351"/>
    <s v="Clark"/>
    <s v=" Ms"/>
    <s v="  Angie"/>
    <n v="45.54"/>
    <n v="5.84"/>
    <s v="Yes"/>
    <s v="No"/>
    <x v="1"/>
    <n v="2"/>
    <x v="0"/>
    <s v="Obesity"/>
    <s v="Diabetes"/>
    <n v="0"/>
    <n v="8035.64"/>
    <s v="tier - 2"/>
    <s v="tier - 2"/>
    <s v="R1012"/>
    <s v="12Dec2003"/>
    <n v="19"/>
  </r>
  <r>
    <s v="Id1352"/>
    <s v="Waterson"/>
    <s v=" Mr"/>
    <s v="  Michael J"/>
    <n v="28.7"/>
    <n v="4.2"/>
    <s v="No"/>
    <s v="No"/>
    <x v="0"/>
    <n v="0"/>
    <x v="1"/>
    <s v="Obesity"/>
    <s v="Normal"/>
    <n v="2"/>
    <n v="8027.97"/>
    <s v="tier - 3"/>
    <s v="tier - 2"/>
    <s v="R1011"/>
    <s v="6Nov1977"/>
    <n v="45"/>
  </r>
  <r>
    <s v="Id1353"/>
    <s v="Piras"/>
    <s v=" Ms"/>
    <s v="  Sabina"/>
    <n v="27.74"/>
    <n v="6.06"/>
    <s v="No"/>
    <s v="No"/>
    <x v="0"/>
    <n v="0"/>
    <x v="1"/>
    <s v="Obesity"/>
    <s v="Diabetes"/>
    <n v="0"/>
    <n v="8026.67"/>
    <s v="tier - 2"/>
    <s v="tier - 2"/>
    <s v="R1012"/>
    <s v="20Dec1976"/>
    <n v="46"/>
  </r>
  <r>
    <s v="Id1354"/>
    <s v="Olson"/>
    <s v=" Ms"/>
    <s v="  Amy C"/>
    <n v="36.954999999999998"/>
    <n v="7.57"/>
    <s v="Yes"/>
    <s v="No"/>
    <x v="0"/>
    <n v="1"/>
    <x v="1"/>
    <s v="Obesity"/>
    <s v="Diabetes"/>
    <n v="1"/>
    <n v="8023.14"/>
    <s v="tier - 2"/>
    <s v="tier - 3"/>
    <s v="R1012"/>
    <s v="17Jul1978"/>
    <n v="44"/>
  </r>
  <r>
    <s v="Id1355"/>
    <s v="Manfredi"/>
    <s v=" Ms"/>
    <s v="  Victoria U"/>
    <n v="30.69"/>
    <n v="6.15"/>
    <s v="No"/>
    <s v="No"/>
    <x v="0"/>
    <n v="1"/>
    <x v="1"/>
    <s v="Obesity"/>
    <s v="Diabetes"/>
    <n v="3"/>
    <n v="8021.11"/>
    <s v="tier - 2"/>
    <s v="tier - 1"/>
    <s v="R1012"/>
    <s v="3Nov1989"/>
    <n v="33"/>
  </r>
  <r>
    <s v="Id1356"/>
    <s v="Landberg"/>
    <s v=" Ms"/>
    <s v="  Amelia B"/>
    <n v="24.984999999999999"/>
    <n v="4.5599999999999996"/>
    <s v="No"/>
    <s v="No"/>
    <x v="0"/>
    <n v="0"/>
    <x v="1"/>
    <s v="Obesity"/>
    <s v="Normal"/>
    <n v="2"/>
    <n v="8017.06"/>
    <s v="tier - 2"/>
    <s v="tier - 2"/>
    <s v="R1012"/>
    <s v="8Nov1980"/>
    <n v="42"/>
  </r>
  <r>
    <s v="Id1357"/>
    <s v="Flynn"/>
    <s v=" Ms"/>
    <s v="  Jackie J"/>
    <n v="39.42"/>
    <n v="4.72"/>
    <s v="Yes"/>
    <s v="No"/>
    <x v="0"/>
    <n v="1"/>
    <x v="0"/>
    <s v="Obesity"/>
    <s v="Normal"/>
    <n v="0"/>
    <n v="8014.62"/>
    <s v="tier - 2"/>
    <s v="tier - 3"/>
    <s v="R1012"/>
    <s v="18Sep1995"/>
    <n v="27"/>
  </r>
  <r>
    <s v="Id1358"/>
    <s v="Bishop"/>
    <s v=" Mr"/>
    <s v="  Justin"/>
    <n v="16.8"/>
    <n v="7.98"/>
    <s v="No"/>
    <s v="No"/>
    <x v="0"/>
    <n v="0"/>
    <x v="1"/>
    <s v="Underweight"/>
    <s v="Diabetes"/>
    <n v="0"/>
    <n v="8004.96"/>
    <s v="tier - 3"/>
    <s v="tier - 1"/>
    <s v="R1013"/>
    <s v="22Aug1962"/>
    <n v="60"/>
  </r>
  <r>
    <s v="Id1359"/>
    <s v="Devitt"/>
    <s v=" Ms"/>
    <s v="  Kerry"/>
    <n v="23.274999999999999"/>
    <n v="6.26"/>
    <s v="No"/>
    <s v="No"/>
    <x v="1"/>
    <n v="0"/>
    <x v="1"/>
    <s v="Obesity"/>
    <s v="Diabetes"/>
    <n v="3"/>
    <n v="7986.48"/>
    <s v="tier - 2"/>
    <s v="tier - 3"/>
    <s v="R1024"/>
    <s v="20Aug1983"/>
    <n v="39"/>
  </r>
  <r>
    <s v="Id1360"/>
    <s v="Lynch"/>
    <s v=" Ms"/>
    <s v="  Cindy G"/>
    <n v="22.8"/>
    <n v="4.29"/>
    <s v="No"/>
    <s v="No"/>
    <x v="1"/>
    <n v="0"/>
    <x v="1"/>
    <s v="Obesity"/>
    <s v="Normal"/>
    <n v="3"/>
    <n v="7985.82"/>
    <s v="tier - 2"/>
    <s v="tier - 1"/>
    <s v="R1024"/>
    <s v="28Aug1983"/>
    <n v="39"/>
  </r>
  <r>
    <s v="Id1361"/>
    <s v="Tramontano"/>
    <s v=" Mr"/>
    <s v="  Gennaro"/>
    <n v="24.3"/>
    <n v="5.43"/>
    <s v="No"/>
    <s v="No"/>
    <x v="0"/>
    <n v="0"/>
    <x v="1"/>
    <s v="Obesity"/>
    <s v="Normal"/>
    <n v="0"/>
    <n v="7980.34"/>
    <s v="tier - 2"/>
    <s v="tier - 2"/>
    <s v="R1013"/>
    <s v="23Nov1972"/>
    <n v="50"/>
  </r>
  <r>
    <s v="Id1362"/>
    <s v="Davidson"/>
    <s v=" Mr"/>
    <s v="  Terry"/>
    <n v="25.13"/>
    <n v="8"/>
    <s v="No"/>
    <s v="No"/>
    <x v="0"/>
    <n v="0"/>
    <x v="1"/>
    <s v="Obesity"/>
    <s v="Diabetes"/>
    <n v="1"/>
    <n v="7966.81"/>
    <s v="tier - 2"/>
    <s v="tier - 2"/>
    <s v="R1013"/>
    <s v="10Aug1975"/>
    <n v="47"/>
  </r>
  <r>
    <s v="Id1363"/>
    <s v="Burke"/>
    <s v=" Mr"/>
    <s v="  Patrick J"/>
    <n v="22.72"/>
    <n v="9.9600000000000009"/>
    <s v="No"/>
    <s v="No"/>
    <x v="0"/>
    <n v="0"/>
    <x v="1"/>
    <s v="Obesity"/>
    <s v="Diabetes"/>
    <n v="0"/>
    <n v="7958.13"/>
    <s v="tier - 2"/>
    <s v="tier - 2"/>
    <s v="R1013"/>
    <s v="19Jun1970"/>
    <n v="52"/>
  </r>
  <r>
    <s v="Id1364"/>
    <s v="McGraw"/>
    <s v=" Ms"/>
    <s v="  Keara"/>
    <n v="32.6"/>
    <n v="6.8"/>
    <s v="No"/>
    <s v="No"/>
    <x v="0"/>
    <n v="1"/>
    <x v="1"/>
    <s v="Obesity"/>
    <s v="Diabetes"/>
    <n v="3"/>
    <n v="7954.52"/>
    <s v="tier - 2"/>
    <s v="tier - 2"/>
    <s v="R1011"/>
    <s v="28Dec1981"/>
    <n v="41"/>
  </r>
  <r>
    <s v="Id1365"/>
    <s v="Fellure"/>
    <s v=" Ms"/>
    <s v="  Nicole"/>
    <n v="17.28"/>
    <n v="6.22"/>
    <s v="No"/>
    <s v="No"/>
    <x v="0"/>
    <n v="0"/>
    <x v="1"/>
    <s v="Underweight"/>
    <s v="Diabetes"/>
    <n v="0"/>
    <n v="7953.72"/>
    <s v="tier - 3"/>
    <s v="tier - 3"/>
    <s v="R1012"/>
    <s v="9Jul1966"/>
    <n v="56"/>
  </r>
  <r>
    <s v="Id1366"/>
    <s v="Sanford"/>
    <s v=" Mrs"/>
    <s v="  Katena"/>
    <n v="27.92"/>
    <n v="5.79"/>
    <s v="No"/>
    <s v="No"/>
    <x v="0"/>
    <n v="0"/>
    <x v="1"/>
    <s v="Obesity"/>
    <s v="Diabetes"/>
    <n v="3"/>
    <n v="7948.22"/>
    <s v="tier - 2"/>
    <s v="tier - 3"/>
    <s v="R1025"/>
    <s v="29Oct1987"/>
    <n v="35"/>
  </r>
  <r>
    <s v="Id1367"/>
    <s v="Wrenn"/>
    <s v=" Ms"/>
    <s v="  Bean K"/>
    <n v="38.284999999999997"/>
    <n v="5.41"/>
    <s v="Yes"/>
    <s v="No"/>
    <x v="0"/>
    <n v="1"/>
    <x v="0"/>
    <s v="Obesity"/>
    <s v="Normal"/>
    <n v="0"/>
    <n v="7935.29"/>
    <s v="tier - 2"/>
    <s v="tier - 1"/>
    <s v="R1024"/>
    <s v="20Jul1977"/>
    <n v="45"/>
  </r>
  <r>
    <s v="Id1368"/>
    <s v="Lindsey"/>
    <s v=" Mr"/>
    <s v="  Brian"/>
    <n v="16.48"/>
    <n v="11.05"/>
    <s v="No"/>
    <s v="No"/>
    <x v="0"/>
    <n v="0"/>
    <x v="1"/>
    <s v="Underweight"/>
    <s v="Diabetes"/>
    <n v="0"/>
    <n v="7896.41"/>
    <s v="tier - 3"/>
    <s v="tier - 2"/>
    <s v="R1013"/>
    <s v="10Oct1962"/>
    <n v="60"/>
  </r>
  <r>
    <s v="Id1369"/>
    <s v="Krueger"/>
    <s v=" Mr"/>
    <s v="  Jan-Patrick"/>
    <n v="38.57"/>
    <n v="6.27"/>
    <s v="Yes"/>
    <s v="No"/>
    <x v="0"/>
    <n v="1"/>
    <x v="0"/>
    <s v="Obesity"/>
    <s v="Diabetes"/>
    <n v="0"/>
    <n v="7851.85"/>
    <s v="tier - 2"/>
    <s v="tier - 3"/>
    <s v="R1012"/>
    <s v="17Nov1994"/>
    <n v="28"/>
  </r>
  <r>
    <s v="Id1370"/>
    <s v="Babler"/>
    <s v=" Mr"/>
    <s v="  Jesse J"/>
    <n v="43.85"/>
    <n v="4.7699999999999996"/>
    <s v="Yes"/>
    <s v="No"/>
    <x v="0"/>
    <n v="2"/>
    <x v="0"/>
    <s v="Obesity"/>
    <s v="Normal"/>
    <n v="0"/>
    <n v="7844.8"/>
    <s v="tier - 2"/>
    <s v="tier - 2"/>
    <s v="R1012"/>
    <s v="5Oct2001"/>
    <n v="21"/>
  </r>
  <r>
    <s v="Id1371"/>
    <s v="Brezenski"/>
    <s v=" Ms"/>
    <s v="  Lindsey M"/>
    <n v="30.11"/>
    <n v="4.08"/>
    <s v="No"/>
    <s v="No"/>
    <x v="0"/>
    <n v="1"/>
    <x v="1"/>
    <s v="Obesity"/>
    <s v="Normal"/>
    <n v="3"/>
    <n v="7824.37"/>
    <s v="tier - 2"/>
    <s v="tier - 2"/>
    <s v="R1012"/>
    <s v="12Oct1989"/>
    <n v="33"/>
  </r>
  <r>
    <s v="Id1372"/>
    <s v="Marschner"/>
    <s v=" Ms"/>
    <s v="  Marguerite K"/>
    <n v="31.59"/>
    <n v="6.01"/>
    <s v="No"/>
    <s v="No"/>
    <x v="0"/>
    <n v="1"/>
    <x v="1"/>
    <s v="Obesity"/>
    <s v="Diabetes"/>
    <n v="3"/>
    <n v="7812.67"/>
    <s v="tier - 2"/>
    <s v="tier - 1"/>
    <s v="R1012"/>
    <s v="21Dec1991"/>
    <n v="31"/>
  </r>
  <r>
    <s v="Id1373"/>
    <s v="King"/>
    <s v=" Mr"/>
    <s v="  Travis"/>
    <n v="40.15"/>
    <n v="11.84"/>
    <s v="Yes"/>
    <s v="No"/>
    <x v="0"/>
    <n v="1"/>
    <x v="0"/>
    <s v="Obesity"/>
    <s v="Diabetes"/>
    <n v="0"/>
    <n v="7804.16"/>
    <s v="tier - 2"/>
    <s v="tier - 3"/>
    <s v="R1013"/>
    <s v="9Nov1974"/>
    <n v="48"/>
  </r>
  <r>
    <s v="Id1374"/>
    <s v="Montez"/>
    <s v=" Mr"/>
    <s v="  Ricky"/>
    <n v="40.700000000000003"/>
    <n v="6.27"/>
    <s v="Yes"/>
    <s v="No"/>
    <x v="1"/>
    <n v="1"/>
    <x v="0"/>
    <s v="Obesity"/>
    <s v="Diabetes"/>
    <n v="0"/>
    <n v="7803.77"/>
    <s v="tier - 2"/>
    <s v="tier - 3"/>
    <s v="R1012"/>
    <s v="2Dec1997"/>
    <n v="25"/>
  </r>
  <r>
    <s v="Id1375"/>
    <s v="Campbell"/>
    <s v=" Mrs"/>
    <s v="  Colleen L"/>
    <n v="40.76"/>
    <n v="5.28"/>
    <s v="Yes"/>
    <s v="No"/>
    <x v="0"/>
    <n v="1"/>
    <x v="0"/>
    <s v="Obesity"/>
    <s v="Normal"/>
    <n v="0"/>
    <n v="7794.68"/>
    <s v="tier - 2"/>
    <s v="tier - 2"/>
    <s v="R1026"/>
    <s v="25Dec1999"/>
    <n v="23"/>
  </r>
  <r>
    <s v="Id1376"/>
    <s v="Hurt"/>
    <s v=" Mr"/>
    <s v="  Charlie A"/>
    <n v="29.7"/>
    <n v="7.03"/>
    <s v="No"/>
    <s v="No"/>
    <x v="0"/>
    <n v="0"/>
    <x v="1"/>
    <s v="Obesity"/>
    <s v="Diabetes"/>
    <n v="0"/>
    <n v="7789.64"/>
    <s v="tier - 1"/>
    <s v="tier - 3"/>
    <s v="R1013"/>
    <s v="6Dec1974"/>
    <n v="48"/>
  </r>
  <r>
    <s v="Id1377"/>
    <s v="Garey"/>
    <s v=" Mr"/>
    <s v="  Rick"/>
    <n v="40.58"/>
    <n v="5.32"/>
    <s v="Yes"/>
    <s v="No"/>
    <x v="1"/>
    <n v="1"/>
    <x v="0"/>
    <s v="Obesity"/>
    <s v="Normal"/>
    <n v="0"/>
    <n v="7763.06"/>
    <s v="tier - 2"/>
    <s v="tier - 1"/>
    <s v="R1012"/>
    <s v="21Dec1997"/>
    <n v="25"/>
  </r>
  <r>
    <s v="Id1378"/>
    <s v="Reddy"/>
    <s v=" Ms"/>
    <s v="  Lauren C"/>
    <n v="33.06"/>
    <n v="9.59"/>
    <s v="Yes"/>
    <s v="No"/>
    <x v="0"/>
    <n v="1"/>
    <x v="1"/>
    <s v="Obesity"/>
    <s v="Diabetes"/>
    <n v="2"/>
    <n v="7749.16"/>
    <s v="tier - 2"/>
    <s v="tier - 1"/>
    <s v="R1012"/>
    <s v="30Jun1981"/>
    <n v="41"/>
  </r>
  <r>
    <s v="Id1379"/>
    <s v="Mueller"/>
    <s v=" Mr"/>
    <s v="  Daniel"/>
    <n v="26.62"/>
    <n v="6.15"/>
    <s v="No"/>
    <s v="No"/>
    <x v="0"/>
    <n v="0"/>
    <x v="1"/>
    <s v="Obesity"/>
    <s v="Diabetes"/>
    <n v="1"/>
    <n v="7742.11"/>
    <s v="tier - 3"/>
    <s v="tier - 2"/>
    <s v="R1013"/>
    <s v="12Dec1976"/>
    <n v="46"/>
  </r>
  <r>
    <s v="Id1380"/>
    <s v="Julia"/>
    <s v=" Mr"/>
    <s v="  Jaime"/>
    <n v="37.1"/>
    <n v="11.08"/>
    <s v="Yes"/>
    <s v="No"/>
    <x v="0"/>
    <n v="1"/>
    <x v="1"/>
    <s v="Obesity"/>
    <s v="Diabetes"/>
    <n v="2"/>
    <n v="7740.34"/>
    <s v="tier - 1"/>
    <s v="tier - 1"/>
    <s v="R1011"/>
    <s v="4Sep1978"/>
    <n v="44"/>
  </r>
  <r>
    <s v="Id1381"/>
    <s v="Uribe"/>
    <s v=" Mr"/>
    <s v="  Erik R"/>
    <n v="18.28"/>
    <n v="7.95"/>
    <s v="No"/>
    <s v="No"/>
    <x v="0"/>
    <n v="0"/>
    <x v="1"/>
    <s v="Underweight"/>
    <s v="Diabetes"/>
    <n v="0"/>
    <n v="7736.39"/>
    <s v="tier - 3"/>
    <s v="tier - 2"/>
    <s v="R1013"/>
    <s v="18Jul1965"/>
    <n v="57"/>
  </r>
  <r>
    <s v="Id1382"/>
    <s v="Hand"/>
    <s v=" Ms"/>
    <s v="  Katie"/>
    <n v="35.814999999999998"/>
    <n v="6.23"/>
    <s v="Yes"/>
    <s v="No"/>
    <x v="0"/>
    <n v="1"/>
    <x v="1"/>
    <s v="Obesity"/>
    <s v="Diabetes"/>
    <n v="0"/>
    <n v="7731.86"/>
    <s v="tier - 2"/>
    <s v="tier - 3"/>
    <s v="R1012"/>
    <s v="29Aug1977"/>
    <n v="45"/>
  </r>
  <r>
    <s v="Id1383"/>
    <s v="Petersen"/>
    <s v=" Mr"/>
    <s v="  Thomas A"/>
    <n v="30.69"/>
    <n v="6.5"/>
    <s v="No"/>
    <s v="No"/>
    <x v="0"/>
    <n v="1"/>
    <x v="1"/>
    <s v="Obesity"/>
    <s v="Diabetes"/>
    <n v="2"/>
    <n v="7731.43"/>
    <s v="tier - 3"/>
    <s v="tier - 2"/>
    <s v="R1013"/>
    <s v="4Dec1978"/>
    <n v="44"/>
  </r>
  <r>
    <s v="Id1384"/>
    <s v="Mac-Thiong"/>
    <s v=" Mr"/>
    <s v="  Jean-Marc"/>
    <n v="26.125"/>
    <n v="5.22"/>
    <s v="No"/>
    <s v="No"/>
    <x v="0"/>
    <n v="0"/>
    <x v="1"/>
    <s v="Obesity"/>
    <s v="Normal"/>
    <n v="2"/>
    <n v="7729.65"/>
    <s v="tier - 3"/>
    <s v="tier - 1"/>
    <s v="R1016"/>
    <s v="10Sep1980"/>
    <n v="42"/>
  </r>
  <r>
    <s v="Id1385"/>
    <s v="Walker"/>
    <s v=" Ms"/>
    <s v="  Kerry L"/>
    <n v="34.58"/>
    <n v="6.3"/>
    <s v="Yes"/>
    <s v="No"/>
    <x v="1"/>
    <n v="1"/>
    <x v="1"/>
    <s v="Obesity"/>
    <s v="Diabetes"/>
    <n v="1"/>
    <n v="7727.25"/>
    <s v="tier - 2"/>
    <s v="tier - 3"/>
    <s v="R1012"/>
    <s v="2Jun1979"/>
    <n v="44"/>
  </r>
  <r>
    <s v="Id1386"/>
    <s v="Steidl"/>
    <s v=" Mr"/>
    <s v="  Ulrich"/>
    <n v="27.4"/>
    <n v="8.84"/>
    <s v="No"/>
    <s v="No"/>
    <x v="0"/>
    <n v="0"/>
    <x v="1"/>
    <s v="Obesity"/>
    <s v="Diabetes"/>
    <n v="2"/>
    <n v="7726.85"/>
    <s v="tier - 1"/>
    <s v="tier - 2"/>
    <s v="R1011"/>
    <s v="29Dec1978"/>
    <n v="44"/>
  </r>
  <r>
    <s v="Id1387"/>
    <s v="Rose"/>
    <s v=" Mr"/>
    <s v="  Justin P"/>
    <n v="27.53"/>
    <n v="4.1100000000000003"/>
    <s v="No"/>
    <s v="No"/>
    <x v="0"/>
    <n v="0"/>
    <x v="1"/>
    <s v="Obesity"/>
    <s v="Normal"/>
    <n v="3"/>
    <n v="7684.62"/>
    <s v="tier - 2"/>
    <s v="tier - 3"/>
    <s v="R1021"/>
    <s v="12Jul1987"/>
    <n v="35"/>
  </r>
  <r>
    <s v="Id1388"/>
    <s v="Alderfer"/>
    <s v=" Ms"/>
    <s v="  Hannah E"/>
    <n v="33"/>
    <n v="4.57"/>
    <s v="Yes"/>
    <s v="No"/>
    <x v="0"/>
    <n v="1"/>
    <x v="1"/>
    <s v="Obesity"/>
    <s v="Normal"/>
    <n v="3"/>
    <n v="7682.67"/>
    <s v="tier - 2"/>
    <s v="tier - 1"/>
    <s v="R1013"/>
    <s v="18Dec1982"/>
    <n v="40"/>
  </r>
  <r>
    <s v="Id1389"/>
    <s v="Ryland"/>
    <s v=" Mr"/>
    <s v="  David"/>
    <n v="25.78"/>
    <n v="11.06"/>
    <s v="No"/>
    <s v="No"/>
    <x v="0"/>
    <n v="0"/>
    <x v="1"/>
    <s v="Obesity"/>
    <s v="Diabetes"/>
    <n v="1"/>
    <n v="7681.17"/>
    <s v="tier - 2"/>
    <s v="tier - 2"/>
    <s v="R1020"/>
    <s v="19Dec1981"/>
    <n v="41"/>
  </r>
  <r>
    <s v="Id1390"/>
    <s v="Bethea"/>
    <s v=" Mr"/>
    <s v="  Jim"/>
    <n v="22.66"/>
    <n v="10.68"/>
    <s v="No"/>
    <s v="No"/>
    <x v="0"/>
    <n v="0"/>
    <x v="1"/>
    <s v="Obesity"/>
    <s v="Diabetes"/>
    <n v="0"/>
    <n v="7680.92"/>
    <s v="tier - 2"/>
    <s v="tier - 1"/>
    <s v="R1013"/>
    <s v="11Oct1971"/>
    <n v="51"/>
  </r>
  <r>
    <s v="Id1391"/>
    <s v="Kelly"/>
    <s v=" Mr"/>
    <s v="  Joseph P"/>
    <n v="38.81"/>
    <n v="6.14"/>
    <s v="Yes"/>
    <s v="No"/>
    <x v="0"/>
    <n v="1"/>
    <x v="0"/>
    <s v="Obesity"/>
    <s v="Diabetes"/>
    <n v="0"/>
    <n v="7676.4"/>
    <s v="tier - 2"/>
    <s v="tier - 1"/>
    <s v="R1012"/>
    <s v="13Sep1995"/>
    <n v="27"/>
  </r>
  <r>
    <s v="Id1392"/>
    <s v="Blois"/>
    <s v=" Mr"/>
    <s v="  Michael"/>
    <n v="38.51"/>
    <n v="5.45"/>
    <s v="Yes"/>
    <s v="No"/>
    <x v="0"/>
    <n v="1"/>
    <x v="0"/>
    <s v="Obesity"/>
    <s v="Normal"/>
    <n v="0"/>
    <n v="7670.75"/>
    <s v="tier - 2"/>
    <s v="tier - 2"/>
    <s v="R1022"/>
    <s v="24Nov1996"/>
    <n v="26"/>
  </r>
  <r>
    <s v="Id1393"/>
    <s v="Dayton"/>
    <s v=" Ms"/>
    <s v="  Gina M"/>
    <n v="22.98"/>
    <n v="6.14"/>
    <s v="No"/>
    <s v="No"/>
    <x v="0"/>
    <n v="0"/>
    <x v="1"/>
    <s v="Obesity"/>
    <s v="Diabetes"/>
    <n v="2"/>
    <n v="7662.47"/>
    <s v="tier - 2"/>
    <s v="tier - 1"/>
    <s v="R1011"/>
    <s v="9Oct1976"/>
    <n v="46"/>
  </r>
  <r>
    <s v="Id1394"/>
    <s v="Cloud"/>
    <s v=" Ms"/>
    <s v="  Shantel C"/>
    <n v="15.65"/>
    <n v="7.85"/>
    <s v="No"/>
    <s v="No"/>
    <x v="0"/>
    <n v="0"/>
    <x v="1"/>
    <s v="Underweight"/>
    <s v="Diabetes"/>
    <n v="0"/>
    <n v="7657.69"/>
    <s v="tier - 3"/>
    <s v="tier - 3"/>
    <s v="R1012"/>
    <s v="27Dec1965"/>
    <n v="57"/>
  </r>
  <r>
    <s v="Id1395"/>
    <s v="Betournay"/>
    <s v=" Mr"/>
    <s v="  Brian"/>
    <n v="39.97"/>
    <n v="4.09"/>
    <s v="Yes"/>
    <s v="No"/>
    <x v="0"/>
    <n v="1"/>
    <x v="0"/>
    <s v="Obesity"/>
    <s v="Normal"/>
    <n v="0"/>
    <n v="7652.26"/>
    <s v="tier - 2"/>
    <s v="tier - 3"/>
    <s v="R1023"/>
    <s v="30Sep1998"/>
    <n v="24"/>
  </r>
  <r>
    <s v="Id1396"/>
    <s v="Temple"/>
    <s v=" Mr"/>
    <s v="  Brian"/>
    <n v="37.22"/>
    <n v="4.62"/>
    <s v="Yes"/>
    <s v="No"/>
    <x v="1"/>
    <n v="1"/>
    <x v="1"/>
    <s v="Obesity"/>
    <s v="Normal"/>
    <n v="0"/>
    <n v="7650.8"/>
    <s v="tier - 2"/>
    <s v="tier - 2"/>
    <s v="R1012"/>
    <s v="10Aug1993"/>
    <n v="29"/>
  </r>
  <r>
    <s v="Id1397"/>
    <s v="Rollie"/>
    <s v=" Ms"/>
    <s v="  Jessica R"/>
    <n v="41.325000000000003"/>
    <n v="5.77"/>
    <s v="Yes"/>
    <s v="No"/>
    <x v="0"/>
    <n v="2"/>
    <x v="0"/>
    <s v="Obesity"/>
    <s v="Diabetes"/>
    <n v="1"/>
    <n v="7650.77"/>
    <s v="tier - 2"/>
    <s v="tier - 2"/>
    <s v="R1024"/>
    <s v="16Oct1980"/>
    <n v="42"/>
  </r>
  <r>
    <s v="Id1398"/>
    <s v="Roybal"/>
    <s v=" Mrs"/>
    <s v="  Robyn"/>
    <n v="40.31"/>
    <n v="5.84"/>
    <s v="Yes"/>
    <s v="No"/>
    <x v="0"/>
    <n v="1"/>
    <x v="0"/>
    <s v="Obesity"/>
    <s v="Diabetes"/>
    <n v="0"/>
    <n v="7642.05"/>
    <s v="tier - 2"/>
    <s v="tier - 2"/>
    <s v="R1026"/>
    <s v="15Jun1999"/>
    <n v="23"/>
  </r>
  <r>
    <s v="Id1399"/>
    <s v="Turgeon"/>
    <s v=" Ms"/>
    <s v="  Ashley"/>
    <n v="29.48"/>
    <n v="4.91"/>
    <s v="No"/>
    <s v="No"/>
    <x v="0"/>
    <n v="0"/>
    <x v="1"/>
    <s v="Obesity"/>
    <s v="Normal"/>
    <n v="2"/>
    <n v="7640.31"/>
    <s v="tier - 2"/>
    <s v="tier - 1"/>
    <s v="R1013"/>
    <s v="24Jul1980"/>
    <n v="42"/>
  </r>
  <r>
    <s v="Id1400"/>
    <s v="Deingenis"/>
    <s v=" Ms"/>
    <s v="  Dana"/>
    <n v="33.155000000000001"/>
    <n v="5.07"/>
    <s v="Yes"/>
    <s v="No"/>
    <x v="0"/>
    <n v="1"/>
    <x v="1"/>
    <s v="Obesity"/>
    <s v="Normal"/>
    <n v="1"/>
    <n v="7639.42"/>
    <s v="tier - 2"/>
    <s v="tier - 2"/>
    <s v="R1024"/>
    <s v="20Jun1980"/>
    <n v="42"/>
  </r>
  <r>
    <s v="Id1401"/>
    <s v="Hodge"/>
    <s v=" Ms"/>
    <s v="  Jessica F"/>
    <n v="42.85"/>
    <n v="5.81"/>
    <s v="Yes"/>
    <s v="No"/>
    <x v="0"/>
    <n v="2"/>
    <x v="0"/>
    <s v="Obesity"/>
    <s v="Diabetes"/>
    <n v="0"/>
    <n v="7636.92"/>
    <s v="tier - 2"/>
    <s v="tier - 3"/>
    <s v="R1012"/>
    <s v="13Dec2001"/>
    <n v="21"/>
  </r>
  <r>
    <s v="Id1402"/>
    <s v="Gibbs"/>
    <s v=" Ms"/>
    <s v="  Lindsey"/>
    <n v="32.340000000000003"/>
    <n v="11.2"/>
    <s v="No"/>
    <s v="No"/>
    <x v="0"/>
    <n v="1"/>
    <x v="1"/>
    <s v="Obesity"/>
    <s v="Diabetes"/>
    <n v="1"/>
    <n v="7633.72"/>
    <s v="tier - 2"/>
    <s v="tier - 1"/>
    <s v="R1013"/>
    <s v="24Aug1978"/>
    <n v="44"/>
  </r>
  <r>
    <s v="Id1403"/>
    <s v="Trom"/>
    <s v=" Ms"/>
    <s v="  Kelly A"/>
    <n v="27.5"/>
    <n v="10.75"/>
    <s v="No"/>
    <s v="No"/>
    <x v="0"/>
    <n v="0"/>
    <x v="1"/>
    <s v="Obesity"/>
    <s v="Diabetes"/>
    <n v="1"/>
    <n v="7626.99"/>
    <s v="tier - 2"/>
    <s v="tier - 2"/>
    <s v="R1011"/>
    <s v="29Nov1978"/>
    <n v="44"/>
  </r>
  <r>
    <s v="Id1404"/>
    <s v="Sizer"/>
    <s v=" Ms"/>
    <s v="  Brooke E"/>
    <n v="25.8"/>
    <n v="7.8"/>
    <s v="No"/>
    <s v="No"/>
    <x v="0"/>
    <n v="0"/>
    <x v="1"/>
    <s v="Obesity"/>
    <s v="Diabetes"/>
    <n v="1"/>
    <n v="7624.63"/>
    <s v="tier - 2"/>
    <s v="tier - 1"/>
    <s v="R1011"/>
    <s v="6Nov1978"/>
    <n v="44"/>
  </r>
  <r>
    <s v="Id1405"/>
    <s v="Ellison"/>
    <s v=" Ms"/>
    <s v="  Katelyn E"/>
    <n v="25"/>
    <n v="7.04"/>
    <s v="No"/>
    <s v="No"/>
    <x v="0"/>
    <n v="0"/>
    <x v="1"/>
    <s v="Obesity"/>
    <s v="Diabetes"/>
    <n v="1"/>
    <n v="7623.52"/>
    <s v="tier - 2"/>
    <s v="tier - 1"/>
    <s v="R1011"/>
    <s v="28Nov1978"/>
    <n v="44"/>
  </r>
  <r>
    <s v="Id1406"/>
    <s v="Sulkowski"/>
    <s v=" Mr"/>
    <s v="  Adam"/>
    <n v="41.2"/>
    <n v="4.18"/>
    <s v="Yes"/>
    <s v="No"/>
    <x v="0"/>
    <n v="2"/>
    <x v="0"/>
    <s v="Obesity"/>
    <s v="Normal"/>
    <n v="0"/>
    <n v="7623.13"/>
    <s v="tier - 2"/>
    <s v="tier - 3"/>
    <s v="R1011"/>
    <s v="17Sep1996"/>
    <n v="26"/>
  </r>
  <r>
    <s v="Id1407"/>
    <s v="Maringo"/>
    <s v=" Ms"/>
    <s v="  Dana"/>
    <n v="17.78"/>
    <n v="8.19"/>
    <s v="No"/>
    <s v="No"/>
    <x v="0"/>
    <n v="0"/>
    <x v="1"/>
    <s v="Underweight"/>
    <s v="Diabetes"/>
    <n v="0"/>
    <n v="7609.6"/>
    <s v="tier - 3"/>
    <s v="tier - 2"/>
    <s v="R1012"/>
    <s v="3Jul1968"/>
    <n v="54"/>
  </r>
  <r>
    <s v="Id1408"/>
    <s v="Lattin"/>
    <s v=" Mr"/>
    <s v="  Eric W"/>
    <n v="40.119999999999997"/>
    <n v="6.22"/>
    <s v="Yes"/>
    <s v="No"/>
    <x v="1"/>
    <n v="1"/>
    <x v="0"/>
    <s v="Obesity"/>
    <s v="Diabetes"/>
    <n v="0"/>
    <n v="7607.03"/>
    <s v="tier - 2"/>
    <s v="tier - 2"/>
    <s v="R1012"/>
    <s v="30Sep1997"/>
    <n v="25"/>
  </r>
  <r>
    <s v="Id1409"/>
    <s v="Deblander"/>
    <s v=" Mr"/>
    <s v="  Matthew D"/>
    <n v="19.350000000000001"/>
    <n v="8.2200000000000006"/>
    <s v="No"/>
    <s v="No"/>
    <x v="0"/>
    <n v="0"/>
    <x v="1"/>
    <s v="Obesity"/>
    <s v="Diabetes"/>
    <n v="0"/>
    <n v="7585.62"/>
    <s v="tier - 3"/>
    <s v="tier - 2"/>
    <s v="R1013"/>
    <s v="17Jul1967"/>
    <n v="55"/>
  </r>
  <r>
    <s v="Id1410"/>
    <s v="O'Neill"/>
    <s v=" Mr"/>
    <s v="  Eoghan"/>
    <n v="36.69"/>
    <n v="6.15"/>
    <s v="Yes"/>
    <s v="No"/>
    <x v="0"/>
    <n v="1"/>
    <x v="1"/>
    <s v="Obesity"/>
    <s v="Diabetes"/>
    <n v="0"/>
    <n v="7567.13"/>
    <s v="tier - 2"/>
    <s v="tier - 2"/>
    <s v="R1021"/>
    <s v="14Aug1994"/>
    <n v="28"/>
  </r>
  <r>
    <s v="Id1411"/>
    <s v="Davis"/>
    <s v=" Ms"/>
    <s v="  Pamela W"/>
    <n v="28.51"/>
    <n v="5.65"/>
    <s v="No"/>
    <s v="No"/>
    <x v="0"/>
    <n v="0"/>
    <x v="1"/>
    <s v="Obesity"/>
    <s v="Normal"/>
    <n v="3"/>
    <n v="7538.52"/>
    <s v="tier - 2"/>
    <s v="tier - 2"/>
    <s v="R1012"/>
    <s v="15Dec1988"/>
    <n v="34"/>
  </r>
  <r>
    <s v="Id1412"/>
    <s v="Stanek"/>
    <s v=" Ms"/>
    <s v="  Lindsey M"/>
    <n v="30.21"/>
    <n v="5.5"/>
    <s v="No"/>
    <s v="No"/>
    <x v="0"/>
    <n v="1"/>
    <x v="1"/>
    <s v="Obesity"/>
    <s v="Normal"/>
    <n v="3"/>
    <n v="7537.16"/>
    <s v="tier - 2"/>
    <s v="tier - 2"/>
    <s v="R1012"/>
    <s v="22Aug1984"/>
    <n v="38"/>
  </r>
  <r>
    <s v="Id1413"/>
    <s v="Harris"/>
    <s v=" Ms"/>
    <s v="  Kassie"/>
    <n v="24.33"/>
    <n v="8"/>
    <s v="No"/>
    <s v="No"/>
    <x v="0"/>
    <n v="0"/>
    <x v="1"/>
    <s v="Obesity"/>
    <s v="Diabetes"/>
    <n v="2"/>
    <n v="7531.7"/>
    <s v="tier - 2"/>
    <s v="tier - 1"/>
    <s v="R1013"/>
    <s v="14Dec1978"/>
    <n v="44"/>
  </r>
  <r>
    <s v="Id1414"/>
    <s v="Manning"/>
    <s v=" Mr"/>
    <s v="  Matthew"/>
    <n v="19.855"/>
    <n v="5.71"/>
    <s v="No"/>
    <s v="No"/>
    <x v="0"/>
    <n v="0"/>
    <x v="1"/>
    <s v="Obesity"/>
    <s v="Diabetes"/>
    <n v="0"/>
    <n v="7526.71"/>
    <s v="tier - 3"/>
    <s v="tier - 1"/>
    <s v="R1012"/>
    <s v="10Oct1976"/>
    <n v="46"/>
  </r>
  <r>
    <s v="Id1415"/>
    <s v="Barrera Munoz"/>
    <s v=" Mr"/>
    <s v="  Ruben Dario"/>
    <n v="25.364999999999998"/>
    <n v="11.71"/>
    <s v="No"/>
    <s v="No"/>
    <x v="0"/>
    <n v="0"/>
    <x v="1"/>
    <s v="Obesity"/>
    <s v="Diabetes"/>
    <n v="1"/>
    <n v="7518.03"/>
    <s v="tier - 2"/>
    <s v="tier - 3"/>
    <s v="R1012"/>
    <s v="18Oct1978"/>
    <n v="44"/>
  </r>
  <r>
    <s v="Id1416"/>
    <s v="Schauwaers"/>
    <s v=" Mr"/>
    <s v="  Kevin"/>
    <n v="29.6"/>
    <n v="6.17"/>
    <s v="No"/>
    <s v="No"/>
    <x v="1"/>
    <n v="0"/>
    <x v="1"/>
    <s v="Obesity"/>
    <s v="Diabetes"/>
    <n v="4"/>
    <n v="7512.27"/>
    <s v="tier - 3"/>
    <s v="tier - 2"/>
    <s v="R1011"/>
    <s v="10Jul1983"/>
    <n v="39"/>
  </r>
  <r>
    <s v="Id1417"/>
    <s v="Hartman"/>
    <s v=" Ms"/>
    <s v="  Lindsay M"/>
    <n v="39.43"/>
    <n v="6.1"/>
    <s v="Yes"/>
    <s v="No"/>
    <x v="1"/>
    <n v="1"/>
    <x v="0"/>
    <s v="Obesity"/>
    <s v="Diabetes"/>
    <n v="0"/>
    <n v="7504.3"/>
    <s v="tier - 2"/>
    <s v="tier - 1"/>
    <s v="R1012"/>
    <s v="28Oct1997"/>
    <n v="25"/>
  </r>
  <r>
    <s v="Id1418"/>
    <s v="Fire"/>
    <s v=" Mrs"/>
    <s v="  Amanda"/>
    <n v="27.34"/>
    <n v="5.19"/>
    <s v="No"/>
    <s v="No"/>
    <x v="0"/>
    <n v="0"/>
    <x v="1"/>
    <s v="Obesity"/>
    <s v="Normal"/>
    <n v="3"/>
    <n v="7494.63"/>
    <s v="tier - 2"/>
    <s v="tier - 3"/>
    <s v="R1025"/>
    <s v="15Dec1988"/>
    <n v="34"/>
  </r>
  <r>
    <s v="Id1419"/>
    <s v="Waliaula"/>
    <s v=" Mr"/>
    <s v="  James"/>
    <n v="39.01"/>
    <n v="5.37"/>
    <s v="Yes"/>
    <s v="No"/>
    <x v="0"/>
    <n v="1"/>
    <x v="0"/>
    <s v="Obesity"/>
    <s v="Normal"/>
    <n v="0"/>
    <n v="7487.38"/>
    <s v="tier - 2"/>
    <s v="tier - 3"/>
    <s v="R1012"/>
    <s v="14Jun1996"/>
    <n v="26"/>
  </r>
  <r>
    <s v="Id1420"/>
    <s v="Blackshear"/>
    <s v=" Mr"/>
    <s v="  Samuel H"/>
    <n v="18.989999999999998"/>
    <n v="10.82"/>
    <s v="No"/>
    <s v="No"/>
    <x v="0"/>
    <n v="0"/>
    <x v="1"/>
    <s v="Obesity"/>
    <s v="Diabetes"/>
    <n v="0"/>
    <n v="7463.51"/>
    <s v="tier - 3"/>
    <s v="tier - 3"/>
    <s v="R1013"/>
    <s v="4Aug1967"/>
    <n v="55"/>
  </r>
  <r>
    <s v="Id1421"/>
    <s v="Nettik"/>
    <s v=" Ms"/>
    <s v="  Jenni"/>
    <n v="42.3"/>
    <n v="6.06"/>
    <s v="Yes"/>
    <s v="No"/>
    <x v="0"/>
    <n v="2"/>
    <x v="0"/>
    <s v="Obesity"/>
    <s v="Diabetes"/>
    <n v="0"/>
    <n v="7450.36"/>
    <s v="tier - 2"/>
    <s v="tier - 2"/>
    <s v="R1012"/>
    <s v="1Jun2001"/>
    <n v="22"/>
  </r>
  <r>
    <s v="Id1422"/>
    <s v="Novales"/>
    <s v=" Mr"/>
    <s v="  Estuardo F"/>
    <n v="39.805"/>
    <n v="5.91"/>
    <s v="Yes"/>
    <s v="No"/>
    <x v="0"/>
    <n v="1"/>
    <x v="0"/>
    <s v="Obesity"/>
    <s v="Diabetes"/>
    <n v="0"/>
    <n v="7448.4"/>
    <s v="tier - 3"/>
    <s v="tier - 3"/>
    <s v="R1017"/>
    <s v="30Sep1977"/>
    <n v="45"/>
  </r>
  <r>
    <s v="Id1423"/>
    <s v="Rosauer"/>
    <s v=" Mr"/>
    <s v="  Brett"/>
    <n v="33.700000000000003"/>
    <n v="5.87"/>
    <s v="Yes"/>
    <s v="No"/>
    <x v="0"/>
    <n v="1"/>
    <x v="1"/>
    <s v="Obesity"/>
    <s v="Diabetes"/>
    <n v="1"/>
    <n v="7445.92"/>
    <s v="tier - 3"/>
    <s v="tier - 1"/>
    <s v="R1011"/>
    <s v="25Sep1977"/>
    <n v="45"/>
  </r>
  <r>
    <s v="Id1424"/>
    <s v="Ryder"/>
    <s v=" Ms"/>
    <s v="  Sharon E"/>
    <n v="36.195"/>
    <n v="6.22"/>
    <s v="Yes"/>
    <s v="No"/>
    <x v="0"/>
    <n v="1"/>
    <x v="1"/>
    <s v="Obesity"/>
    <s v="Diabetes"/>
    <n v="1"/>
    <n v="7443.64"/>
    <s v="tier - 2"/>
    <s v="tier - 3"/>
    <s v="R1012"/>
    <s v="7Jul1980"/>
    <n v="42"/>
  </r>
  <r>
    <s v="Id1425"/>
    <s v="Larsen"/>
    <s v=" Mr"/>
    <s v="  Jacob W√¶ver"/>
    <n v="32.6"/>
    <n v="5.73"/>
    <s v="No"/>
    <s v="No"/>
    <x v="1"/>
    <n v="1"/>
    <x v="1"/>
    <s v="Obesity"/>
    <s v="Diabetes"/>
    <n v="2"/>
    <n v="7441.5"/>
    <s v="tier - 3"/>
    <s v="tier - 2"/>
    <s v="R1011"/>
    <s v="1Sep1979"/>
    <n v="43"/>
  </r>
  <r>
    <s v="Id1426"/>
    <s v="Keate"/>
    <s v=" Mr"/>
    <s v="  Scott"/>
    <n v="30.2"/>
    <n v="5.7"/>
    <s v="No"/>
    <s v="No"/>
    <x v="0"/>
    <n v="1"/>
    <x v="1"/>
    <s v="Obesity"/>
    <s v="Diabetes"/>
    <n v="1"/>
    <n v="7441.05"/>
    <s v="tier - 3"/>
    <s v="tier - 2"/>
    <s v="R1011"/>
    <s v="25Aug1977"/>
    <n v="45"/>
  </r>
  <r>
    <s v="Id1427"/>
    <s v="Williams"/>
    <s v=" Ms"/>
    <s v="  Brooke S"/>
    <n v="27.645"/>
    <n v="9.91"/>
    <s v="No"/>
    <s v="No"/>
    <x v="0"/>
    <n v="0"/>
    <x v="1"/>
    <s v="Obesity"/>
    <s v="Diabetes"/>
    <n v="0"/>
    <n v="7421.19"/>
    <s v="tier - 2"/>
    <s v="tier - 3"/>
    <s v="R1012"/>
    <s v="2Dec1978"/>
    <n v="44"/>
  </r>
  <r>
    <s v="Id1428"/>
    <s v="Starosciak"/>
    <s v=" Ms"/>
    <s v="  Kaye A"/>
    <n v="26.41"/>
    <n v="11.4"/>
    <s v="No"/>
    <s v="No"/>
    <x v="0"/>
    <n v="0"/>
    <x v="1"/>
    <s v="Obesity"/>
    <s v="Diabetes"/>
    <n v="0"/>
    <n v="7419.48"/>
    <s v="tier - 2"/>
    <s v="tier - 2"/>
    <s v="R1012"/>
    <s v="12Nov1978"/>
    <n v="44"/>
  </r>
  <r>
    <s v="Id1429"/>
    <s v="Smith"/>
    <s v=" Ms"/>
    <s v="  Carolyn"/>
    <n v="34.1"/>
    <n v="6.29"/>
    <s v="Yes"/>
    <s v="No"/>
    <x v="1"/>
    <n v="1"/>
    <x v="1"/>
    <s v="Obesity"/>
    <s v="Diabetes"/>
    <n v="3"/>
    <n v="7418.52"/>
    <s v="tier - 2"/>
    <s v="tier - 2"/>
    <s v="R1011"/>
    <s v="19Sep1983"/>
    <n v="39"/>
  </r>
  <r>
    <s v="Id1430"/>
    <s v="Henderson"/>
    <s v=" Mr"/>
    <s v="  Daniel C"/>
    <n v="17.3"/>
    <n v="9.2799999999999994"/>
    <s v="No"/>
    <s v="No"/>
    <x v="0"/>
    <n v="0"/>
    <x v="1"/>
    <s v="Underweight"/>
    <s v="Diabetes"/>
    <n v="0"/>
    <n v="7403.98"/>
    <s v="tier - 3"/>
    <s v="tier - 2"/>
    <s v="R1013"/>
    <s v="5Dec1965"/>
    <n v="57"/>
  </r>
  <r>
    <s v="Id1431"/>
    <s v="Winkelman"/>
    <s v=" Mrs"/>
    <s v="  Laurie A"/>
    <n v="35.020000000000003"/>
    <n v="4.78"/>
    <s v="Yes"/>
    <s v="No"/>
    <x v="1"/>
    <n v="1"/>
    <x v="1"/>
    <s v="Obesity"/>
    <s v="Normal"/>
    <n v="0"/>
    <n v="7388.85"/>
    <s v="tier - 2"/>
    <s v="tier - 2"/>
    <s v="R1026"/>
    <s v="22Jul1993"/>
    <n v="29"/>
  </r>
  <r>
    <s v="Id1432"/>
    <s v="Monette"/>
    <s v=" Ms"/>
    <s v="  Nicole"/>
    <n v="37.1"/>
    <n v="8.8699999999999992"/>
    <s v="Yes"/>
    <s v="No"/>
    <x v="0"/>
    <n v="1"/>
    <x v="1"/>
    <s v="Obesity"/>
    <s v="Diabetes"/>
    <n v="2"/>
    <n v="7371.77"/>
    <s v="tier - 2"/>
    <s v="tier - 1"/>
    <s v="R1011"/>
    <s v="24Nov1981"/>
    <n v="41"/>
  </r>
  <r>
    <s v="Id1433"/>
    <s v="Kramer"/>
    <s v=" Ms"/>
    <s v="  Shelby"/>
    <n v="16.79"/>
    <n v="11.4"/>
    <s v="No"/>
    <s v="No"/>
    <x v="0"/>
    <n v="0"/>
    <x v="1"/>
    <s v="Underweight"/>
    <s v="Diabetes"/>
    <n v="0"/>
    <n v="7362.31"/>
    <s v="tier - 3"/>
    <s v="tier - 3"/>
    <s v="R1013"/>
    <s v="9Dec1965"/>
    <n v="57"/>
  </r>
  <r>
    <s v="Id1434"/>
    <s v="Goldstein"/>
    <s v=" Ms"/>
    <s v="  Allison"/>
    <n v="31.635000000000002"/>
    <n v="9.1300000000000008"/>
    <s v="No"/>
    <s v="No"/>
    <x v="0"/>
    <n v="1"/>
    <x v="1"/>
    <s v="Obesity"/>
    <s v="Diabetes"/>
    <n v="1"/>
    <n v="7358.18"/>
    <s v="tier - 2"/>
    <s v="tier - 3"/>
    <s v="R1024"/>
    <s v="16Jul1981"/>
    <n v="41"/>
  </r>
  <r>
    <s v="Id1435"/>
    <s v="Gonzalez"/>
    <s v=" Ms"/>
    <s v="  Leticia"/>
    <n v="24.19"/>
    <n v="6.22"/>
    <s v="No"/>
    <s v="No"/>
    <x v="1"/>
    <n v="0"/>
    <x v="1"/>
    <s v="Obesity"/>
    <s v="Diabetes"/>
    <n v="3"/>
    <n v="7357.49"/>
    <s v="tier - 2"/>
    <s v="tier - 2"/>
    <s v="R1012"/>
    <s v="21Jun1983"/>
    <n v="39"/>
  </r>
  <r>
    <s v="Id1436"/>
    <s v="Barrett"/>
    <s v=" Mr"/>
    <s v="  John S"/>
    <n v="35.29"/>
    <n v="5.9"/>
    <s v="Yes"/>
    <s v="No"/>
    <x v="1"/>
    <n v="1"/>
    <x v="1"/>
    <s v="Obesity"/>
    <s v="Diabetes"/>
    <n v="0"/>
    <n v="7349.12"/>
    <s v="tier - 2"/>
    <s v="tier - 2"/>
    <s v="R1021"/>
    <s v="5Oct1993"/>
    <n v="29"/>
  </r>
  <r>
    <s v="Id1437"/>
    <s v="Irwin"/>
    <s v=" Ms"/>
    <s v="  April"/>
    <n v="35.299999999999997"/>
    <n v="4.45"/>
    <s v="Yes"/>
    <s v="No"/>
    <x v="0"/>
    <n v="1"/>
    <x v="1"/>
    <s v="Obesity"/>
    <s v="Normal"/>
    <n v="0"/>
    <n v="7348.14"/>
    <s v="tier - 2"/>
    <s v="tier - 1"/>
    <s v="R1011"/>
    <s v="1Dec1977"/>
    <n v="45"/>
  </r>
  <r>
    <s v="Id1438"/>
    <s v="Glenn"/>
    <s v=" Ms"/>
    <s v="  Ashley N"/>
    <n v="35.64"/>
    <n v="6.17"/>
    <s v="Yes"/>
    <s v="No"/>
    <x v="1"/>
    <n v="1"/>
    <x v="1"/>
    <s v="Obesity"/>
    <s v="Diabetes"/>
    <n v="1"/>
    <n v="7345.73"/>
    <s v="tier - 2"/>
    <s v="tier - 1"/>
    <s v="R1013"/>
    <s v="26Jun1979"/>
    <n v="43"/>
  </r>
  <r>
    <s v="Id1439"/>
    <s v="O'Meara"/>
    <s v=" Ms"/>
    <s v="  Madeleine"/>
    <n v="33.1"/>
    <n v="4.93"/>
    <s v="Yes"/>
    <s v="No"/>
    <x v="0"/>
    <n v="1"/>
    <x v="1"/>
    <s v="Obesity"/>
    <s v="Normal"/>
    <n v="0"/>
    <n v="7345.08"/>
    <s v="tier - 2"/>
    <s v="tier - 1"/>
    <s v="R1011"/>
    <s v="18Dec1977"/>
    <n v="45"/>
  </r>
  <r>
    <s v="Id1440"/>
    <s v="Budrow"/>
    <s v=" Ms"/>
    <s v="  Nelly S"/>
    <n v="26.41"/>
    <n v="7.32"/>
    <s v="No"/>
    <s v="No"/>
    <x v="0"/>
    <n v="0"/>
    <x v="1"/>
    <s v="Obesity"/>
    <s v="Diabetes"/>
    <n v="3"/>
    <n v="7339.93"/>
    <s v="tier - 2"/>
    <s v="tier - 2"/>
    <s v="R1012"/>
    <s v="15Jun1986"/>
    <n v="36"/>
  </r>
  <r>
    <s v="Id1441"/>
    <s v="Anderson"/>
    <s v=" Ms"/>
    <s v="  Meredith S"/>
    <n v="29.9"/>
    <n v="5.27"/>
    <s v="No"/>
    <s v="No"/>
    <x v="1"/>
    <n v="1"/>
    <x v="1"/>
    <s v="Obesity"/>
    <s v="Normal"/>
    <n v="1"/>
    <n v="7337.75"/>
    <s v="tier - 2"/>
    <s v="tier - 3"/>
    <s v="R1011"/>
    <s v="19Sep1979"/>
    <n v="43"/>
  </r>
  <r>
    <s v="Id1442"/>
    <s v="Douglas"/>
    <s v=" Mr"/>
    <s v="  Kevin"/>
    <n v="25.24"/>
    <n v="5.82"/>
    <s v="No"/>
    <s v="No"/>
    <x v="0"/>
    <n v="0"/>
    <x v="1"/>
    <s v="Obesity"/>
    <s v="Diabetes"/>
    <n v="3"/>
    <n v="7325.47"/>
    <s v="tier - 2"/>
    <s v="tier - 1"/>
    <s v="R1012"/>
    <s v="25Jul1984"/>
    <n v="38"/>
  </r>
  <r>
    <s v="Id1443"/>
    <s v="Tecklenburg"/>
    <s v=" Ms"/>
    <s v="  Lisa"/>
    <n v="25.08"/>
    <n v="5.8"/>
    <s v="No"/>
    <s v="No"/>
    <x v="1"/>
    <n v="0"/>
    <x v="1"/>
    <s v="Obesity"/>
    <s v="Diabetes"/>
    <n v="0"/>
    <n v="7325.05"/>
    <s v="tier - 2"/>
    <s v="tier - 3"/>
    <s v="R1024"/>
    <s v="19Jun1979"/>
    <n v="43"/>
  </r>
  <r>
    <s v="Id1444"/>
    <s v="Baker"/>
    <s v=" Ms"/>
    <s v="  Katherine A"/>
    <n v="29.164999999999999"/>
    <n v="4.87"/>
    <s v="No"/>
    <s v="No"/>
    <x v="0"/>
    <n v="0"/>
    <x v="1"/>
    <s v="Obesity"/>
    <s v="Normal"/>
    <n v="0"/>
    <n v="7323.73"/>
    <s v="tier - 2"/>
    <s v="tier - 2"/>
    <s v="R1024"/>
    <s v="15Nov2004"/>
    <n v="18"/>
  </r>
  <r>
    <s v="Id1445"/>
    <s v="Schenck"/>
    <s v=" Mr"/>
    <s v="  Steve"/>
    <n v="15.05"/>
    <n v="8.1199999999999992"/>
    <s v="No"/>
    <s v="No"/>
    <x v="0"/>
    <n v="0"/>
    <x v="1"/>
    <s v="Underweight"/>
    <s v="Diabetes"/>
    <n v="0"/>
    <n v="7322.86"/>
    <s v="tier - 3"/>
    <s v="tier - 3"/>
    <s v="R1012"/>
    <s v="11Jul1965"/>
    <n v="57"/>
  </r>
  <r>
    <s v="Id1446"/>
    <s v="Johnson"/>
    <s v=" Ms"/>
    <s v="  Kate L"/>
    <n v="19.95"/>
    <n v="4.3600000000000003"/>
    <s v="No"/>
    <s v="No"/>
    <x v="0"/>
    <n v="0"/>
    <x v="1"/>
    <s v="Obesity"/>
    <s v="Normal"/>
    <n v="0"/>
    <n v="7318.22"/>
    <s v="tier - 2"/>
    <s v="tier - 3"/>
    <s v="R1012"/>
    <s v="11Aug1972"/>
    <n v="50"/>
  </r>
  <r>
    <s v="Id1447"/>
    <s v="Blendell"/>
    <s v=" Ms"/>
    <s v="  Beth"/>
    <n v="16.66"/>
    <n v="9.16"/>
    <s v="No"/>
    <s v="No"/>
    <x v="0"/>
    <n v="0"/>
    <x v="1"/>
    <s v="Underweight"/>
    <s v="Diabetes"/>
    <n v="0"/>
    <n v="7318.21"/>
    <s v="tier - 3"/>
    <s v="tier - 1"/>
    <s v="R1013"/>
    <s v="25Jun1965"/>
    <n v="57"/>
  </r>
  <r>
    <s v="Id1448"/>
    <s v="Parodi"/>
    <s v=" Ms"/>
    <s v="  Katharine"/>
    <n v="16.62"/>
    <n v="9.14"/>
    <s v="No"/>
    <s v="No"/>
    <x v="0"/>
    <n v="0"/>
    <x v="1"/>
    <s v="Underweight"/>
    <s v="Diabetes"/>
    <n v="0"/>
    <n v="7304.65"/>
    <s v="tier - 3"/>
    <s v="tier - 3"/>
    <s v="R1013"/>
    <s v="6Jun1965"/>
    <n v="58"/>
  </r>
  <r>
    <s v="Id1449"/>
    <s v="Morgan"/>
    <s v=" Ms"/>
    <s v="  Heather L"/>
    <n v="15.36"/>
    <n v="5.49"/>
    <s v="No"/>
    <s v="No"/>
    <x v="0"/>
    <n v="0"/>
    <x v="1"/>
    <s v="Underweight"/>
    <s v="Normal"/>
    <n v="0"/>
    <n v="7302.46"/>
    <s v="tier - 3"/>
    <s v="tier - 1"/>
    <s v="R1012"/>
    <s v="26Dec1966"/>
    <n v="56"/>
  </r>
  <r>
    <s v="Id1450"/>
    <s v="Linden"/>
    <s v=" Ms"/>
    <s v="  Desiree"/>
    <n v="27.74"/>
    <n v="5.96"/>
    <s v="No"/>
    <s v="No"/>
    <x v="0"/>
    <n v="0"/>
    <x v="1"/>
    <s v="Obesity"/>
    <s v="Diabetes"/>
    <n v="3"/>
    <n v="7281.51"/>
    <s v="tier - 2"/>
    <s v="tier - 1"/>
    <s v="R1012"/>
    <s v="2Nov1985"/>
    <n v="37"/>
  </r>
  <r>
    <s v="Id1451"/>
    <s v="Horning"/>
    <s v=" Mr"/>
    <s v="  Peter B"/>
    <n v="22.44"/>
    <n v="4.62"/>
    <s v="No"/>
    <s v="No"/>
    <x v="0"/>
    <n v="0"/>
    <x v="1"/>
    <s v="Obesity"/>
    <s v="Normal"/>
    <n v="2"/>
    <n v="7273.02"/>
    <s v="tier - 2"/>
    <s v="tier - 1"/>
    <s v="R1013"/>
    <s v="18Dec1976"/>
    <n v="46"/>
  </r>
  <r>
    <s v="Id1452"/>
    <s v="Goode"/>
    <s v=" Mr"/>
    <s v="  Adam"/>
    <n v="37.049999999999997"/>
    <n v="9.9600000000000009"/>
    <s v="Yes"/>
    <s v="No"/>
    <x v="0"/>
    <n v="1"/>
    <x v="1"/>
    <s v="Obesity"/>
    <s v="Diabetes"/>
    <n v="2"/>
    <n v="7265.7"/>
    <s v="tier - 3"/>
    <s v="tier - 3"/>
    <s v="R1012"/>
    <s v="4Aug1981"/>
    <n v="41"/>
  </r>
  <r>
    <s v="Id1453"/>
    <s v="Doden"/>
    <s v=" Mr"/>
    <s v="  Jeremy J"/>
    <n v="22.95"/>
    <n v="10.53"/>
    <s v="No"/>
    <s v="No"/>
    <x v="0"/>
    <n v="0"/>
    <x v="1"/>
    <s v="Obesity"/>
    <s v="Diabetes"/>
    <n v="0"/>
    <n v="7265.58"/>
    <s v="tier - 2"/>
    <s v="tier - 2"/>
    <s v="R1013"/>
    <s v="25Oct1973"/>
    <n v="49"/>
  </r>
  <r>
    <s v="Id1454"/>
    <s v="Groff"/>
    <s v=" Mr"/>
    <s v="  Adam C"/>
    <n v="34.200000000000003"/>
    <n v="6.69"/>
    <s v="Yes"/>
    <s v="No"/>
    <x v="0"/>
    <n v="1"/>
    <x v="1"/>
    <s v="Obesity"/>
    <s v="Diabetes"/>
    <n v="2"/>
    <n v="7261.74"/>
    <s v="tier - 3"/>
    <s v="tier - 3"/>
    <s v="R1012"/>
    <s v="13Jun1981"/>
    <n v="41"/>
  </r>
  <r>
    <s v="Id1455"/>
    <s v="Kuehler"/>
    <s v=" Mr"/>
    <s v="  Jon"/>
    <n v="30.59"/>
    <n v="9.5500000000000007"/>
    <s v="No"/>
    <s v="No"/>
    <x v="0"/>
    <n v="1"/>
    <x v="1"/>
    <s v="Obesity"/>
    <s v="Diabetes"/>
    <n v="2"/>
    <n v="7256.72"/>
    <s v="tier - 3"/>
    <s v="tier - 2"/>
    <s v="R1012"/>
    <s v="14Aug1981"/>
    <n v="41"/>
  </r>
  <r>
    <s v="Id1456"/>
    <s v="Daniels"/>
    <s v=" Mr"/>
    <s v="  Steven J"/>
    <n v="25.51"/>
    <n v="6.05"/>
    <s v="No"/>
    <s v="No"/>
    <x v="0"/>
    <n v="0"/>
    <x v="1"/>
    <s v="Obesity"/>
    <s v="Diabetes"/>
    <n v="3"/>
    <n v="7248.71"/>
    <s v="tier - 2"/>
    <s v="tier - 1"/>
    <s v="R1013"/>
    <s v="24Jul1982"/>
    <n v="40"/>
  </r>
  <r>
    <s v="Id1457"/>
    <s v="Gibby"/>
    <s v=" Ms"/>
    <s v="  Jessica P"/>
    <n v="29.04"/>
    <n v="10.56"/>
    <s v="No"/>
    <s v="No"/>
    <x v="0"/>
    <n v="0"/>
    <x v="1"/>
    <s v="Obesity"/>
    <s v="Diabetes"/>
    <n v="4"/>
    <n v="7243.81"/>
    <s v="tier - 2"/>
    <s v="tier - 3"/>
    <s v="R1013"/>
    <s v="2Sep1986"/>
    <n v="36"/>
  </r>
  <r>
    <s v="Id1458"/>
    <s v="Busa"/>
    <s v=" Ms"/>
    <s v="  Ashley"/>
    <n v="22.135000000000002"/>
    <n v="10.81"/>
    <s v="No"/>
    <s v="No"/>
    <x v="0"/>
    <n v="0"/>
    <x v="1"/>
    <s v="Obesity"/>
    <s v="Diabetes"/>
    <n v="3"/>
    <n v="7228.22"/>
    <s v="tier - 2"/>
    <s v="tier - 1"/>
    <s v="R1024"/>
    <s v="13Jul1986"/>
    <n v="36"/>
  </r>
  <r>
    <s v="Id1459"/>
    <s v="Moyo"/>
    <s v=" Mr"/>
    <s v="  Arturo H"/>
    <n v="21.375"/>
    <n v="4.32"/>
    <s v="No"/>
    <s v="No"/>
    <x v="0"/>
    <n v="0"/>
    <x v="1"/>
    <s v="Obesity"/>
    <s v="Normal"/>
    <n v="0"/>
    <n v="7222.79"/>
    <s v="tier - 3"/>
    <s v="tier - 3"/>
    <s v="R1012"/>
    <s v="15Sep1977"/>
    <n v="45"/>
  </r>
  <r>
    <s v="Id1460"/>
    <s v="Horn"/>
    <s v=" Mr"/>
    <s v="  Ketil"/>
    <n v="29.19"/>
    <n v="4.37"/>
    <s v="No"/>
    <s v="No"/>
    <x v="0"/>
    <n v="0"/>
    <x v="1"/>
    <s v="Obesity"/>
    <s v="Normal"/>
    <n v="3"/>
    <n v="7220.25"/>
    <s v="tier - 2"/>
    <s v="tier - 2"/>
    <s v="R1021"/>
    <s v="28Jun1991"/>
    <n v="31"/>
  </r>
  <r>
    <s v="Id1461"/>
    <s v="Bien"/>
    <s v=" Ms"/>
    <s v="  Katie"/>
    <n v="31.92"/>
    <n v="4.8099999999999996"/>
    <s v="No"/>
    <s v="No"/>
    <x v="1"/>
    <n v="1"/>
    <x v="1"/>
    <s v="Obesity"/>
    <s v="Normal"/>
    <n v="2"/>
    <n v="7209.49"/>
    <s v="tier - 2"/>
    <s v="tier - 3"/>
    <s v="R1012"/>
    <s v="21Nov1983"/>
    <n v="39"/>
  </r>
  <r>
    <s v="Id1462"/>
    <s v="O'Connor"/>
    <s v=" Ms"/>
    <s v="  Christi"/>
    <n v="26.315000000000001"/>
    <n v="4.5599999999999996"/>
    <s v="No"/>
    <s v="No"/>
    <x v="1"/>
    <n v="0"/>
    <x v="1"/>
    <s v="Obesity"/>
    <s v="Normal"/>
    <n v="2"/>
    <n v="7201.7"/>
    <s v="tier - 2"/>
    <s v="tier - 3"/>
    <s v="R1012"/>
    <s v="11Aug1983"/>
    <n v="39"/>
  </r>
  <r>
    <s v="Id1463"/>
    <s v="Ash"/>
    <s v=" Mr"/>
    <s v="  Alan"/>
    <n v="35.299999999999997"/>
    <n v="4.3899999999999997"/>
    <s v="Yes"/>
    <s v="No"/>
    <x v="0"/>
    <n v="1"/>
    <x v="1"/>
    <s v="Obesity"/>
    <s v="Normal"/>
    <n v="3"/>
    <n v="7196.87"/>
    <s v="tier - 3"/>
    <s v="tier - 2"/>
    <s v="R1011"/>
    <s v="14Sep1982"/>
    <n v="40"/>
  </r>
  <r>
    <s v="Id1464"/>
    <s v="Do Prado"/>
    <s v=" Mr"/>
    <s v="  Edivaldo B Sr"/>
    <n v="18.91"/>
    <n v="11.44"/>
    <s v="No"/>
    <s v="No"/>
    <x v="0"/>
    <n v="0"/>
    <x v="1"/>
    <s v="Obesity"/>
    <s v="Diabetes"/>
    <n v="0"/>
    <n v="7179.52"/>
    <s v="tier - 3"/>
    <s v="tier - 3"/>
    <s v="R1013"/>
    <s v="26Aug1968"/>
    <n v="54"/>
  </r>
  <r>
    <s v="Id1465"/>
    <s v="Phillips"/>
    <s v=" Ms"/>
    <s v="  Eve"/>
    <n v="22.41"/>
    <n v="11.37"/>
    <s v="No"/>
    <s v="No"/>
    <x v="0"/>
    <n v="0"/>
    <x v="1"/>
    <s v="Obesity"/>
    <s v="Diabetes"/>
    <n v="1"/>
    <n v="7175.51"/>
    <s v="tier - 2"/>
    <s v="tier - 3"/>
    <s v="R1013"/>
    <s v="19Jul1975"/>
    <n v="47"/>
  </r>
  <r>
    <s v="Id1466"/>
    <s v="Kelly"/>
    <s v=" Mr"/>
    <s v="  Devin"/>
    <n v="22.704999999999998"/>
    <n v="6.14"/>
    <s v="No"/>
    <s v="No"/>
    <x v="0"/>
    <n v="0"/>
    <x v="1"/>
    <s v="Obesity"/>
    <s v="Diabetes"/>
    <n v="2"/>
    <n v="7173.36"/>
    <s v="tier - 3"/>
    <s v="tier - 2"/>
    <s v="R1016"/>
    <s v="16Aug1982"/>
    <n v="40"/>
  </r>
  <r>
    <s v="Id1467"/>
    <s v="Dever"/>
    <s v=" Mr"/>
    <s v="  Shaun R"/>
    <n v="37.18"/>
    <n v="4.8899999999999997"/>
    <s v="Yes"/>
    <s v="No"/>
    <x v="0"/>
    <n v="1"/>
    <x v="1"/>
    <s v="Obesity"/>
    <s v="Normal"/>
    <n v="2"/>
    <n v="7162.01"/>
    <s v="tier - 2"/>
    <s v="tier - 3"/>
    <s v="R1013"/>
    <s v="30Sep1980"/>
    <n v="42"/>
  </r>
  <r>
    <s v="Id1468"/>
    <s v="Horvath"/>
    <s v=" Mr"/>
    <s v="  Adrian"/>
    <n v="35.97"/>
    <n v="4.5999999999999996"/>
    <s v="Yes"/>
    <s v="No"/>
    <x v="0"/>
    <n v="1"/>
    <x v="1"/>
    <s v="Obesity"/>
    <s v="Normal"/>
    <n v="2"/>
    <n v="7160.33"/>
    <s v="tier - 2"/>
    <s v="tier - 1"/>
    <s v="R1013"/>
    <s v="7Oct1980"/>
    <n v="42"/>
  </r>
  <r>
    <s v="Id1469"/>
    <s v="Danner"/>
    <s v=" Mr"/>
    <s v="  Andrew"/>
    <n v="35.799999999999997"/>
    <n v="4.42"/>
    <s v="Yes"/>
    <s v="No"/>
    <x v="0"/>
    <n v="1"/>
    <x v="1"/>
    <s v="Obesity"/>
    <s v="Normal"/>
    <n v="2"/>
    <n v="7160.09"/>
    <s v="tier - 2"/>
    <s v="tier - 2"/>
    <s v="R1011"/>
    <s v="22Jun1980"/>
    <n v="42"/>
  </r>
  <r>
    <s v="Id1470"/>
    <s v="Weiss"/>
    <s v=" Ms"/>
    <s v="  Mallory"/>
    <n v="28.31"/>
    <n v="7.48"/>
    <s v="No"/>
    <s v="No"/>
    <x v="0"/>
    <n v="0"/>
    <x v="1"/>
    <s v="Obesity"/>
    <s v="Diabetes"/>
    <n v="1"/>
    <n v="7153.55"/>
    <s v="tier - 2"/>
    <s v="tier - 1"/>
    <s v="R1012"/>
    <s v="17Jul1981"/>
    <n v="41"/>
  </r>
  <r>
    <s v="Id1471"/>
    <s v="D'Andrea"/>
    <s v=" Mr"/>
    <s v="  Shawn E"/>
    <n v="38.06"/>
    <n v="10.74"/>
    <s v="Yes"/>
    <s v="No"/>
    <x v="0"/>
    <n v="1"/>
    <x v="0"/>
    <s v="Obesity"/>
    <s v="Diabetes"/>
    <n v="1"/>
    <n v="7152.67"/>
    <s v="tier - 3"/>
    <s v="tier - 2"/>
    <s v="R1013"/>
    <s v="6Sep1978"/>
    <n v="44"/>
  </r>
  <r>
    <s v="Id1472"/>
    <s v="Olesky"/>
    <s v=" Ms"/>
    <s v="  Sarah E"/>
    <n v="28"/>
    <n v="5.19"/>
    <s v="No"/>
    <s v="No"/>
    <x v="0"/>
    <n v="0"/>
    <x v="1"/>
    <s v="Obesity"/>
    <s v="Normal"/>
    <n v="3"/>
    <n v="7151.09"/>
    <s v="tier - 2"/>
    <s v="tier - 2"/>
    <s v="R1011"/>
    <s v="29Jun1984"/>
    <n v="38"/>
  </r>
  <r>
    <s v="Id1473"/>
    <s v="Whitcraft"/>
    <s v=" Mr"/>
    <s v="  Josh"/>
    <n v="34.32"/>
    <n v="9.17"/>
    <s v="Yes"/>
    <s v="No"/>
    <x v="0"/>
    <n v="1"/>
    <x v="1"/>
    <s v="Obesity"/>
    <s v="Diabetes"/>
    <n v="1"/>
    <n v="7147.47"/>
    <s v="tier - 2"/>
    <s v="tier - 3"/>
    <s v="R1013"/>
    <s v="30Jul1978"/>
    <n v="44"/>
  </r>
  <r>
    <s v="Id1474"/>
    <s v="Salazar"/>
    <s v=" Mr"/>
    <s v="  Johann A"/>
    <n v="22.3"/>
    <n v="4.95"/>
    <s v="No"/>
    <s v="No"/>
    <x v="0"/>
    <n v="0"/>
    <x v="1"/>
    <s v="Obesity"/>
    <s v="Normal"/>
    <n v="0"/>
    <n v="7147.11"/>
    <s v="tier - 3"/>
    <s v="tier - 2"/>
    <s v="R1011"/>
    <s v="24Jun1976"/>
    <n v="46"/>
  </r>
  <r>
    <s v="Id1475"/>
    <s v="Todd"/>
    <s v=" Ms"/>
    <s v="  Robin M"/>
    <n v="27.835000000000001"/>
    <n v="6.03"/>
    <s v="No"/>
    <s v="No"/>
    <x v="0"/>
    <n v="0"/>
    <x v="1"/>
    <s v="Obesity"/>
    <s v="Diabetes"/>
    <n v="2"/>
    <n v="7144.86"/>
    <s v="tier - 2"/>
    <s v="tier - 2"/>
    <s v="R1024"/>
    <s v="21Nov1984"/>
    <n v="38"/>
  </r>
  <r>
    <s v="Id1476"/>
    <s v="Pond"/>
    <s v=" Mr"/>
    <s v="  Kyle K"/>
    <n v="39.229999999999997"/>
    <n v="5.36"/>
    <s v="Yes"/>
    <s v="No"/>
    <x v="0"/>
    <n v="1"/>
    <x v="0"/>
    <s v="Obesity"/>
    <s v="Normal"/>
    <n v="0"/>
    <n v="7144.4"/>
    <s v="tier - 2"/>
    <s v="tier - 1"/>
    <s v="R1022"/>
    <s v="8Aug1999"/>
    <n v="23"/>
  </r>
  <r>
    <s v="Id1477"/>
    <s v="Egan"/>
    <s v=" Ms"/>
    <s v="  Alison"/>
    <n v="19.95"/>
    <n v="6.11"/>
    <s v="No"/>
    <s v="No"/>
    <x v="0"/>
    <n v="0"/>
    <x v="1"/>
    <s v="Obesity"/>
    <s v="Diabetes"/>
    <n v="2"/>
    <n v="7133.9"/>
    <s v="tier - 2"/>
    <s v="tier - 1"/>
    <s v="R1024"/>
    <s v="7Jul1984"/>
    <n v="38"/>
  </r>
  <r>
    <s v="Id1478"/>
    <s v="Bersani"/>
    <s v=" Mr"/>
    <s v="  Michael A"/>
    <n v="34.64"/>
    <n v="4.88"/>
    <s v="Yes"/>
    <s v="No"/>
    <x v="1"/>
    <n v="1"/>
    <x v="1"/>
    <s v="Obesity"/>
    <s v="Normal"/>
    <n v="0"/>
    <n v="7128.64"/>
    <s v="tier - 2"/>
    <s v="tier - 2"/>
    <s v="R1021"/>
    <s v="1Aug1993"/>
    <n v="29"/>
  </r>
  <r>
    <s v="Id1479"/>
    <s v="Creech"/>
    <s v=" Mr"/>
    <s v="  Byron A"/>
    <n v="18.75"/>
    <n v="6.72"/>
    <s v="No"/>
    <s v="No"/>
    <x v="0"/>
    <n v="0"/>
    <x v="1"/>
    <s v="Obesity"/>
    <s v="Diabetes"/>
    <n v="0"/>
    <n v="7125.25"/>
    <s v="tier - 3"/>
    <s v="tier - 2"/>
    <s v="R1013"/>
    <s v="29Jun1968"/>
    <n v="54"/>
  </r>
  <r>
    <s v="Id1480"/>
    <s v="Sudres"/>
    <s v=" Ms"/>
    <s v="  Carine A"/>
    <n v="26.48"/>
    <n v="4.2"/>
    <s v="No"/>
    <s v="No"/>
    <x v="0"/>
    <n v="0"/>
    <x v="1"/>
    <s v="Obesity"/>
    <s v="Normal"/>
    <n v="3"/>
    <n v="7106.81"/>
    <s v="tier - 2"/>
    <s v="tier - 1"/>
    <s v="R1012"/>
    <s v="11Aug1987"/>
    <n v="35"/>
  </r>
  <r>
    <s v="Id1481"/>
    <s v="Couture"/>
    <s v=" Mr"/>
    <s v="  Nathaniel"/>
    <n v="34.83"/>
    <n v="5.79"/>
    <s v="Yes"/>
    <s v="No"/>
    <x v="0"/>
    <n v="1"/>
    <x v="1"/>
    <s v="Obesity"/>
    <s v="Diabetes"/>
    <n v="0"/>
    <n v="7096.98"/>
    <s v="tier - 2"/>
    <s v="tier - 2"/>
    <s v="R1012"/>
    <s v="18Jun1992"/>
    <n v="30"/>
  </r>
  <r>
    <s v="Id1482"/>
    <s v="Willard"/>
    <s v=" Ms"/>
    <s v="  Lindsay A"/>
    <n v="25.46"/>
    <n v="4.29"/>
    <s v="No"/>
    <s v="No"/>
    <x v="0"/>
    <n v="0"/>
    <x v="1"/>
    <s v="Obesity"/>
    <s v="Normal"/>
    <n v="1"/>
    <n v="7077.19"/>
    <s v="tier - 2"/>
    <s v="tier - 3"/>
    <s v="R1024"/>
    <s v="6Oct1982"/>
    <n v="40"/>
  </r>
  <r>
    <s v="Id1483"/>
    <s v="Patronick"/>
    <s v=" Mr"/>
    <s v="  Justin R"/>
    <n v="23.31"/>
    <n v="8.27"/>
    <s v="No"/>
    <s v="No"/>
    <x v="0"/>
    <n v="0"/>
    <x v="1"/>
    <s v="Obesity"/>
    <s v="Diabetes"/>
    <n v="2"/>
    <n v="7054.41"/>
    <s v="tier - 2"/>
    <s v="tier - 2"/>
    <s v="R1013"/>
    <s v="24Jun1978"/>
    <n v="44"/>
  </r>
  <r>
    <s v="Id1484"/>
    <s v="Depasquale"/>
    <s v=" Ms"/>
    <s v="  Casey"/>
    <n v="29"/>
    <n v="4.5599999999999996"/>
    <s v="No"/>
    <s v="No"/>
    <x v="0"/>
    <n v="0"/>
    <x v="1"/>
    <s v="Obesity"/>
    <s v="Normal"/>
    <n v="1"/>
    <n v="7050.64"/>
    <s v="tier - 2"/>
    <s v="tier - 3"/>
    <s v="R1011"/>
    <s v="28Jun1980"/>
    <n v="42"/>
  </r>
  <r>
    <s v="Id1485"/>
    <s v="Lavergne"/>
    <s v=" Ms"/>
    <s v="  Amanda L"/>
    <n v="32.869999999999997"/>
    <n v="5.33"/>
    <s v="Yes"/>
    <s v="No"/>
    <x v="0"/>
    <n v="1"/>
    <x v="1"/>
    <s v="Obesity"/>
    <s v="Normal"/>
    <n v="0"/>
    <n v="7050.02"/>
    <s v="tier - 2"/>
    <s v="tier - 1"/>
    <s v="R1024"/>
    <s v="21Jul1980"/>
    <n v="42"/>
  </r>
  <r>
    <s v="Id1486"/>
    <s v="Kawakami"/>
    <s v=" Ms"/>
    <s v="  Ayako N"/>
    <n v="26.18"/>
    <n v="5.63"/>
    <s v="No"/>
    <s v="No"/>
    <x v="0"/>
    <n v="0"/>
    <x v="1"/>
    <s v="Obesity"/>
    <s v="Normal"/>
    <n v="1"/>
    <n v="7046.72"/>
    <s v="tier - 2"/>
    <s v="tier - 3"/>
    <s v="R1013"/>
    <s v="22Oct1980"/>
    <n v="42"/>
  </r>
  <r>
    <s v="Id1487"/>
    <s v="Gonsalves"/>
    <s v=" Ms"/>
    <s v="  Emilee"/>
    <n v="25.3"/>
    <n v="5.12"/>
    <s v="No"/>
    <s v="No"/>
    <x v="0"/>
    <n v="0"/>
    <x v="1"/>
    <s v="Obesity"/>
    <s v="Normal"/>
    <n v="1"/>
    <n v="7045.5"/>
    <s v="tier - 2"/>
    <s v="tier - 1"/>
    <s v="R1011"/>
    <s v="26Jul1980"/>
    <n v="42"/>
  </r>
  <r>
    <s v="Id1488"/>
    <s v="Peck"/>
    <s v=" Mr"/>
    <s v="  Stephen M"/>
    <n v="36.94"/>
    <n v="5.15"/>
    <s v="Yes"/>
    <s v="No"/>
    <x v="0"/>
    <n v="1"/>
    <x v="1"/>
    <s v="Obesity"/>
    <s v="Normal"/>
    <n v="0"/>
    <n v="7042.11"/>
    <s v="tier - 2"/>
    <s v="tier - 3"/>
    <s v="R1012"/>
    <s v="29Oct1995"/>
    <n v="27"/>
  </r>
  <r>
    <s v="Id1489"/>
    <s v="Aure"/>
    <s v=" Ms"/>
    <s v="  Annemarie A"/>
    <n v="22.86"/>
    <n v="7.5"/>
    <s v="No"/>
    <s v="No"/>
    <x v="0"/>
    <n v="0"/>
    <x v="1"/>
    <s v="Obesity"/>
    <s v="Diabetes"/>
    <n v="2"/>
    <n v="7033.08"/>
    <s v="tier - 2"/>
    <s v="tier - 2"/>
    <s v="R1013"/>
    <s v="2Jun1978"/>
    <n v="45"/>
  </r>
  <r>
    <s v="Id1490"/>
    <s v="Mattingly"/>
    <s v=" Ms"/>
    <s v="  Ashley R"/>
    <n v="18.760000000000002"/>
    <n v="4.88"/>
    <s v="No"/>
    <s v="No"/>
    <x v="1"/>
    <n v="0"/>
    <x v="1"/>
    <s v="Obesity"/>
    <s v="Normal"/>
    <n v="0"/>
    <n v="7003.1"/>
    <s v="tier - 2"/>
    <s v="tier - 3"/>
    <s v="R1013"/>
    <s v="6Jul1969"/>
    <n v="53"/>
  </r>
  <r>
    <s v="Id1491"/>
    <s v="Stelpflug"/>
    <s v=" Ms"/>
    <s v="  Leslie A"/>
    <n v="24.36"/>
    <n v="5.57"/>
    <s v="No"/>
    <s v="No"/>
    <x v="0"/>
    <n v="0"/>
    <x v="1"/>
    <s v="Obesity"/>
    <s v="Normal"/>
    <n v="3"/>
    <n v="6989.95"/>
    <s v="tier - 2"/>
    <s v="tier - 1"/>
    <s v="R1013"/>
    <s v="1Sep1982"/>
    <n v="40"/>
  </r>
  <r>
    <s v="Id1492"/>
    <s v="Sanchez Antognini"/>
    <s v=" Mr"/>
    <s v="  Mauricio J Sr"/>
    <n v="32.299999999999997"/>
    <n v="5.31"/>
    <s v="No"/>
    <s v="No"/>
    <x v="0"/>
    <n v="1"/>
    <x v="1"/>
    <s v="Obesity"/>
    <s v="Normal"/>
    <n v="2"/>
    <n v="6986.7"/>
    <s v="tier - 3"/>
    <s v="tier - 1"/>
    <s v="R1012"/>
    <s v="18Oct1982"/>
    <n v="40"/>
  </r>
  <r>
    <s v="Id1493"/>
    <s v="Condon"/>
    <s v=" Mr"/>
    <s v="  Kieran"/>
    <n v="22.704999999999998"/>
    <n v="4.57"/>
    <s v="No"/>
    <s v="No"/>
    <x v="0"/>
    <n v="0"/>
    <x v="1"/>
    <s v="Obesity"/>
    <s v="Normal"/>
    <n v="3"/>
    <n v="6985.51"/>
    <s v="tier - 2"/>
    <s v="tier - 2"/>
    <s v="R1019"/>
    <s v="10Dec1985"/>
    <n v="37"/>
  </r>
  <r>
    <s v="Id1494"/>
    <s v="Magato"/>
    <s v=" Ms"/>
    <s v="  Elizabeth A"/>
    <n v="21.79"/>
    <n v="8.6999999999999993"/>
    <s v="No"/>
    <s v="No"/>
    <x v="0"/>
    <n v="0"/>
    <x v="1"/>
    <s v="Obesity"/>
    <s v="Diabetes"/>
    <n v="1"/>
    <n v="6965.21"/>
    <s v="tier - 2"/>
    <s v="tier - 3"/>
    <s v="R1013"/>
    <s v="3Jun1975"/>
    <n v="48"/>
  </r>
  <r>
    <s v="Id1495"/>
    <s v="Dombrowski"/>
    <s v=" Mr"/>
    <s v="  Zeke M"/>
    <n v="24.52"/>
    <n v="4.76"/>
    <s v="No"/>
    <s v="No"/>
    <x v="0"/>
    <n v="0"/>
    <x v="1"/>
    <s v="Obesity"/>
    <s v="Normal"/>
    <n v="2"/>
    <n v="6951.12"/>
    <s v="tier - 2"/>
    <s v="tier - 2"/>
    <s v="R1013"/>
    <s v="18Aug1980"/>
    <n v="42"/>
  </r>
  <r>
    <s v="Id1496"/>
    <s v="Ohara"/>
    <s v=" Mr"/>
    <s v="  Chip"/>
    <n v="39.520000000000003"/>
    <n v="11.81"/>
    <s v="Yes"/>
    <s v="No"/>
    <x v="0"/>
    <n v="1"/>
    <x v="0"/>
    <s v="Obesity"/>
    <s v="Diabetes"/>
    <n v="0"/>
    <n v="6948.7"/>
    <s v="tier - 1"/>
    <s v="tier - 2"/>
    <s v="R1012"/>
    <s v="15Dec1978"/>
    <n v="44"/>
  </r>
  <r>
    <s v="Id1497"/>
    <s v="Cifuentes Fetiva"/>
    <s v=" Mr"/>
    <s v="  Miguel Angel Sr"/>
    <n v="24.49"/>
    <n v="4.67"/>
    <s v="No"/>
    <s v="No"/>
    <x v="0"/>
    <n v="0"/>
    <x v="1"/>
    <s v="Obesity"/>
    <s v="Normal"/>
    <n v="2"/>
    <n v="6940.94"/>
    <s v="tier - 2"/>
    <s v="tier - 3"/>
    <s v="R1013"/>
    <s v="5Oct1980"/>
    <n v="42"/>
  </r>
  <r>
    <s v="Id1498"/>
    <s v="Keno"/>
    <s v=" Mr"/>
    <s v="  Brian"/>
    <n v="26.315000000000001"/>
    <n v="6.02"/>
    <s v="No"/>
    <s v="No"/>
    <x v="0"/>
    <n v="0"/>
    <x v="1"/>
    <s v="Obesity"/>
    <s v="Diabetes"/>
    <n v="1"/>
    <n v="6940.91"/>
    <s v="tier - 2"/>
    <s v="tier - 2"/>
    <s v="R1012"/>
    <s v="30Aug1980"/>
    <n v="42"/>
  </r>
  <r>
    <s v="Id1499"/>
    <s v="Bruce"/>
    <s v=" Ms"/>
    <s v="  Meghan"/>
    <n v="22.58"/>
    <n v="7.46"/>
    <s v="No"/>
    <s v="No"/>
    <x v="0"/>
    <n v="0"/>
    <x v="1"/>
    <s v="Obesity"/>
    <s v="Diabetes"/>
    <n v="2"/>
    <n v="6938.11"/>
    <s v="tier - 2"/>
    <s v="tier - 2"/>
    <s v="R1013"/>
    <s v="29Nov1978"/>
    <n v="44"/>
  </r>
  <r>
    <s v="Id1500"/>
    <s v="Lorch"/>
    <s v=" Ms"/>
    <s v="  Meredith L"/>
    <n v="19.475000000000001"/>
    <n v="4.74"/>
    <s v="No"/>
    <s v="No"/>
    <x v="0"/>
    <n v="0"/>
    <x v="1"/>
    <s v="Obesity"/>
    <s v="Normal"/>
    <n v="2"/>
    <n v="6933.24"/>
    <s v="tier - 2"/>
    <s v="tier - 3"/>
    <s v="R1012"/>
    <s v="5Sep1984"/>
    <n v="38"/>
  </r>
  <r>
    <s v="Id1501"/>
    <s v="Sullivan"/>
    <s v=" Mrs"/>
    <s v="  Millicent M"/>
    <n v="26.33"/>
    <n v="4.79"/>
    <s v="No"/>
    <s v="No"/>
    <x v="0"/>
    <n v="0"/>
    <x v="1"/>
    <s v="Obesity"/>
    <s v="Normal"/>
    <n v="3"/>
    <n v="6895.19"/>
    <s v="tier - 2"/>
    <s v="tier - 3"/>
    <s v="R1024"/>
    <s v="21Dec1989"/>
    <n v="33"/>
  </r>
  <r>
    <s v="Id1502"/>
    <s v="Cave"/>
    <s v=" Ms"/>
    <s v="  Kathleen"/>
    <n v="17.29"/>
    <n v="5.35"/>
    <s v="No"/>
    <s v="No"/>
    <x v="0"/>
    <n v="0"/>
    <x v="1"/>
    <s v="Underweight"/>
    <s v="Normal"/>
    <n v="2"/>
    <n v="6877.98"/>
    <s v="tier - 2"/>
    <s v="tier - 1"/>
    <s v="R1024"/>
    <s v="10Sep1985"/>
    <n v="37"/>
  </r>
  <r>
    <s v="Id1503"/>
    <s v="Gudenkauf"/>
    <s v=" Ms"/>
    <s v="  Kimberly K"/>
    <n v="42.88"/>
    <n v="4.87"/>
    <s v="Yes"/>
    <s v="No"/>
    <x v="0"/>
    <n v="2"/>
    <x v="0"/>
    <s v="Obesity"/>
    <s v="Normal"/>
    <n v="0"/>
    <n v="6876.53"/>
    <s v="tier - 2"/>
    <s v="tier - 1"/>
    <s v="R1012"/>
    <s v="24Dec2004"/>
    <n v="18"/>
  </r>
  <r>
    <s v="Id1504"/>
    <s v="Thomas"/>
    <s v=" Mr"/>
    <s v="  Justin C"/>
    <n v="32.200000000000003"/>
    <n v="10.09"/>
    <s v="No"/>
    <s v="No"/>
    <x v="0"/>
    <n v="1"/>
    <x v="1"/>
    <s v="Obesity"/>
    <s v="Diabetes"/>
    <n v="2"/>
    <n v="6875.96"/>
    <s v="tier - 2"/>
    <s v="tier - 2"/>
    <s v="R1011"/>
    <s v="23Jun1981"/>
    <n v="41"/>
  </r>
  <r>
    <s v="Id1505"/>
    <s v="Holley"/>
    <s v=" Mr"/>
    <s v="  Tristan P"/>
    <n v="18.75"/>
    <n v="5.47"/>
    <s v="No"/>
    <s v="No"/>
    <x v="1"/>
    <n v="0"/>
    <x v="1"/>
    <s v="Obesity"/>
    <s v="Normal"/>
    <n v="0"/>
    <n v="6868.39"/>
    <s v="tier - 2"/>
    <s v="tier - 2"/>
    <s v="R1013"/>
    <s v="23Oct1969"/>
    <n v="53"/>
  </r>
  <r>
    <s v="Id1506"/>
    <s v="Kemble"/>
    <s v=" Ms"/>
    <s v="  Traci A"/>
    <n v="22.36"/>
    <n v="8.6"/>
    <s v="No"/>
    <s v="No"/>
    <x v="0"/>
    <n v="0"/>
    <x v="1"/>
    <s v="Obesity"/>
    <s v="Diabetes"/>
    <n v="2"/>
    <n v="6863.49"/>
    <s v="tier - 2"/>
    <s v="tier - 1"/>
    <s v="R1013"/>
    <s v="5Aug1978"/>
    <n v="44"/>
  </r>
  <r>
    <s v="Id1507"/>
    <s v="Bentley"/>
    <s v=" Mr"/>
    <s v="  Justin P"/>
    <n v="23.94"/>
    <n v="10.74"/>
    <s v="No"/>
    <s v="No"/>
    <x v="0"/>
    <n v="0"/>
    <x v="1"/>
    <s v="Obesity"/>
    <s v="Diabetes"/>
    <n v="1"/>
    <n v="6858.48"/>
    <s v="tier - 2"/>
    <s v="tier - 2"/>
    <s v="R1019"/>
    <s v="19Jun1981"/>
    <n v="41"/>
  </r>
  <r>
    <s v="Id1508"/>
    <s v="Jones"/>
    <s v=" Mr"/>
    <s v="  Logan M"/>
    <n v="30.1"/>
    <n v="4.3899999999999997"/>
    <s v="No"/>
    <s v="No"/>
    <x v="1"/>
    <n v="1"/>
    <x v="1"/>
    <s v="Obesity"/>
    <s v="Normal"/>
    <n v="1"/>
    <n v="6849.03"/>
    <s v="tier - 2"/>
    <s v="tier - 2"/>
    <s v="R1011"/>
    <s v="4Nov1979"/>
    <n v="43"/>
  </r>
  <r>
    <s v="Id1509"/>
    <s v="Tremblay"/>
    <s v=" Mr"/>
    <s v="  Sebastien"/>
    <n v="21.93"/>
    <n v="6.3"/>
    <s v="No"/>
    <s v="No"/>
    <x v="0"/>
    <n v="0"/>
    <x v="1"/>
    <s v="Obesity"/>
    <s v="Diabetes"/>
    <n v="2"/>
    <n v="6843.17"/>
    <s v="tier - 2"/>
    <s v="tier - 1"/>
    <s v="R1013"/>
    <s v="15Jun1977"/>
    <n v="45"/>
  </r>
  <r>
    <s v="Id1510"/>
    <s v="Bellucci"/>
    <s v=" Ms"/>
    <s v="  Tiffany A"/>
    <n v="39.75"/>
    <n v="5.41"/>
    <s v="Yes"/>
    <s v="No"/>
    <x v="0"/>
    <n v="1"/>
    <x v="0"/>
    <s v="Obesity"/>
    <s v="Normal"/>
    <n v="0"/>
    <n v="6842.28"/>
    <s v="tier - 2"/>
    <s v="tier - 1"/>
    <s v="R1012"/>
    <s v="30Nov2000"/>
    <n v="22"/>
  </r>
  <r>
    <s v="Id1511"/>
    <s v="Collins"/>
    <s v=" Mr"/>
    <s v="  Matthew"/>
    <n v="26.03"/>
    <n v="4.47"/>
    <s v="No"/>
    <s v="No"/>
    <x v="1"/>
    <n v="0"/>
    <x v="1"/>
    <s v="Obesity"/>
    <s v="Normal"/>
    <n v="0"/>
    <n v="6837.37"/>
    <s v="tier - 3"/>
    <s v="tier - 1"/>
    <s v="R1016"/>
    <s v="15Jul1979"/>
    <n v="43"/>
  </r>
  <r>
    <s v="Id1512"/>
    <s v="Gillman"/>
    <s v=" Mr"/>
    <s v="  Luke"/>
    <n v="34.51"/>
    <n v="6.26"/>
    <s v="Yes"/>
    <s v="No"/>
    <x v="0"/>
    <n v="1"/>
    <x v="1"/>
    <s v="Obesity"/>
    <s v="Diabetes"/>
    <n v="0"/>
    <n v="6827.69"/>
    <s v="tier - 2"/>
    <s v="tier - 2"/>
    <s v="R1021"/>
    <s v="8Jul1994"/>
    <n v="28"/>
  </r>
  <r>
    <s v="Id1513"/>
    <s v="West"/>
    <s v=" Ms"/>
    <s v="  Leigh"/>
    <n v="19.32"/>
    <n v="11.58"/>
    <s v="No"/>
    <s v="No"/>
    <x v="0"/>
    <n v="0"/>
    <x v="1"/>
    <s v="Obesity"/>
    <s v="Diabetes"/>
    <n v="1"/>
    <n v="6809.46"/>
    <s v="tier - 2"/>
    <s v="tier - 1"/>
    <s v="R1012"/>
    <s v="17Aug1975"/>
    <n v="47"/>
  </r>
  <r>
    <s v="Id1514"/>
    <s v="Chida"/>
    <s v=" Mr"/>
    <s v="  Yosuke"/>
    <n v="28.5"/>
    <n v="4.3600000000000003"/>
    <s v="No"/>
    <s v="No"/>
    <x v="0"/>
    <n v="0"/>
    <x v="1"/>
    <s v="Obesity"/>
    <s v="Normal"/>
    <n v="5"/>
    <n v="6799.46"/>
    <s v="tier - 1"/>
    <s v="tier - 2"/>
    <s v="R1014"/>
    <s v="29Jun1991"/>
    <n v="31"/>
  </r>
  <r>
    <s v="Id1515"/>
    <s v="Reisenauer"/>
    <s v=" Mr"/>
    <s v="  Matthew"/>
    <n v="30.875"/>
    <n v="4.1399999999999997"/>
    <s v="No"/>
    <s v="No"/>
    <x v="0"/>
    <n v="1"/>
    <x v="1"/>
    <s v="Obesity"/>
    <s v="Normal"/>
    <n v="3"/>
    <n v="6796.86"/>
    <s v="tier - 3"/>
    <s v="tier - 3"/>
    <s v="R1012"/>
    <s v="24Dec1985"/>
    <n v="37"/>
  </r>
  <r>
    <s v="Id1516"/>
    <s v="Rosenberg-Wohl"/>
    <s v=" Mr"/>
    <s v="  Jacob"/>
    <n v="24.02"/>
    <n v="4.38"/>
    <s v="No"/>
    <s v="No"/>
    <x v="0"/>
    <n v="0"/>
    <x v="1"/>
    <s v="Obesity"/>
    <s v="Normal"/>
    <n v="2"/>
    <n v="6781.52"/>
    <s v="tier - 2"/>
    <s v="tier - 2"/>
    <s v="R1013"/>
    <s v="23Nov1980"/>
    <n v="42"/>
  </r>
  <r>
    <s v="Id1517"/>
    <s v="Theriault"/>
    <s v=" Ms"/>
    <s v="  Jodi"/>
    <n v="36.08"/>
    <n v="11.61"/>
    <s v="Yes"/>
    <s v="No"/>
    <x v="0"/>
    <n v="1"/>
    <x v="1"/>
    <s v="Obesity"/>
    <s v="Diabetes"/>
    <n v="1"/>
    <n v="6781.35"/>
    <s v="tier - 2"/>
    <s v="tier - 1"/>
    <s v="R1013"/>
    <s v="8Oct1981"/>
    <n v="41"/>
  </r>
  <r>
    <s v="Id1518"/>
    <s v="Manuel"/>
    <s v=" Ms"/>
    <s v="  Lauren"/>
    <n v="32.200000000000003"/>
    <n v="10.59"/>
    <s v="No"/>
    <s v="No"/>
    <x v="0"/>
    <n v="1"/>
    <x v="1"/>
    <s v="Obesity"/>
    <s v="Diabetes"/>
    <n v="1"/>
    <n v="6775.96"/>
    <s v="tier - 2"/>
    <s v="tier - 3"/>
    <s v="R1011"/>
    <s v="3Sep1981"/>
    <n v="41"/>
  </r>
  <r>
    <s v="Id1519"/>
    <s v="Demko"/>
    <s v=" Ms"/>
    <s v="  Misti C"/>
    <n v="28.05"/>
    <n v="11.85"/>
    <s v="No"/>
    <s v="No"/>
    <x v="0"/>
    <n v="0"/>
    <x v="1"/>
    <s v="Obesity"/>
    <s v="Diabetes"/>
    <n v="1"/>
    <n v="6770.19"/>
    <s v="tier - 2"/>
    <s v="tier - 3"/>
    <s v="R1013"/>
    <s v="21Sep1981"/>
    <n v="41"/>
  </r>
  <r>
    <s v="Id1520"/>
    <s v="Battaglia"/>
    <s v=" Ms"/>
    <s v="  Angela J"/>
    <n v="19"/>
    <n v="5.46"/>
    <s v="No"/>
    <s v="No"/>
    <x v="0"/>
    <n v="0"/>
    <x v="1"/>
    <s v="Obesity"/>
    <s v="Normal"/>
    <n v="3"/>
    <n v="6753.04"/>
    <s v="tier - 2"/>
    <s v="tier - 2"/>
    <s v="R1024"/>
    <s v="10Oct1988"/>
    <n v="34"/>
  </r>
  <r>
    <s v="Id1521"/>
    <s v="Follo"/>
    <s v=" Mr"/>
    <s v="  Jonathan D"/>
    <n v="16.13"/>
    <n v="4.54"/>
    <s v="No"/>
    <s v="No"/>
    <x v="0"/>
    <n v="0"/>
    <x v="1"/>
    <s v="Underweight"/>
    <s v="Normal"/>
    <n v="0"/>
    <n v="6750.27"/>
    <s v="tier - 3"/>
    <s v="tier - 2"/>
    <s v="R1013"/>
    <s v="9Dec1966"/>
    <n v="56"/>
  </r>
  <r>
    <s v="Id1522"/>
    <s v="Barana"/>
    <s v=" Ms"/>
    <s v="  Victoria"/>
    <n v="18.77"/>
    <n v="11.98"/>
    <s v="No"/>
    <s v="No"/>
    <x v="0"/>
    <n v="0"/>
    <x v="1"/>
    <s v="Obesity"/>
    <s v="Diabetes"/>
    <n v="0"/>
    <n v="6749.63"/>
    <s v="tier - 2"/>
    <s v="tier - 1"/>
    <s v="R1013"/>
    <s v="17Jun1970"/>
    <n v="52"/>
  </r>
  <r>
    <s v="Id1523"/>
    <s v="Lysaght"/>
    <s v=" Mr"/>
    <s v="  Adrian R"/>
    <n v="28.88"/>
    <n v="6.59"/>
    <s v="No"/>
    <s v="No"/>
    <x v="0"/>
    <n v="0"/>
    <x v="1"/>
    <s v="Obesity"/>
    <s v="Diabetes"/>
    <n v="3"/>
    <n v="6748.59"/>
    <s v="tier - 3"/>
    <s v="tier - 1"/>
    <s v="R1016"/>
    <s v="5Jun1986"/>
    <n v="37"/>
  </r>
  <r>
    <s v="Id1524"/>
    <s v="Chalmers"/>
    <s v=" Mr"/>
    <s v="  Andrew"/>
    <n v="27.55"/>
    <n v="10.83"/>
    <s v="No"/>
    <s v="No"/>
    <x v="0"/>
    <n v="0"/>
    <x v="1"/>
    <s v="Obesity"/>
    <s v="Diabetes"/>
    <n v="3"/>
    <n v="6746.74"/>
    <s v="tier - 3"/>
    <s v="tier - 2"/>
    <s v="R1016"/>
    <s v="7Aug1986"/>
    <n v="36"/>
  </r>
  <r>
    <s v="Id1525"/>
    <s v="Phillippi"/>
    <s v=" Mr"/>
    <s v="  Jason A"/>
    <n v="15.6"/>
    <n v="8.6"/>
    <s v="No"/>
    <s v="No"/>
    <x v="0"/>
    <n v="0"/>
    <x v="1"/>
    <s v="Underweight"/>
    <s v="Diabetes"/>
    <n v="0"/>
    <n v="6738.84"/>
    <s v="tier - 3"/>
    <s v="tier - 1"/>
    <s v="R1012"/>
    <s v="18Jul1968"/>
    <n v="54"/>
  </r>
  <r>
    <s v="Id1526"/>
    <s v="MacPherson"/>
    <s v=" Ms"/>
    <s v="  Rachel"/>
    <n v="21.99"/>
    <n v="11.17"/>
    <s v="No"/>
    <s v="No"/>
    <x v="0"/>
    <n v="0"/>
    <x v="1"/>
    <s v="Obesity"/>
    <s v="Diabetes"/>
    <n v="2"/>
    <n v="6737.98"/>
    <s v="tier - 2"/>
    <s v="tier - 3"/>
    <s v="R1013"/>
    <s v="21Oct1978"/>
    <n v="44"/>
  </r>
  <r>
    <s v="Id1527"/>
    <s v="Delfidio"/>
    <s v=" Ms"/>
    <s v="  Susan"/>
    <n v="34.85"/>
    <n v="5.75"/>
    <s v="Yes"/>
    <s v="No"/>
    <x v="0"/>
    <n v="1"/>
    <x v="1"/>
    <s v="Obesity"/>
    <s v="Diabetes"/>
    <n v="0"/>
    <n v="6721.37"/>
    <s v="tier - 2"/>
    <s v="tier - 1"/>
    <s v="R1012"/>
    <s v="13Jun1994"/>
    <n v="28"/>
  </r>
  <r>
    <s v="Id1528"/>
    <s v="Cummings"/>
    <s v=" Mr"/>
    <s v="  Cameron M"/>
    <n v="24.51"/>
    <n v="4.83"/>
    <s v="No"/>
    <s v="No"/>
    <x v="1"/>
    <n v="0"/>
    <x v="1"/>
    <s v="Obesity"/>
    <s v="Normal"/>
    <n v="2"/>
    <n v="6710.19"/>
    <s v="tier - 3"/>
    <s v="tier - 3"/>
    <s v="R1012"/>
    <s v="12Jun1983"/>
    <n v="39"/>
  </r>
  <r>
    <s v="Id1529"/>
    <s v="Schroegel"/>
    <s v=" Ms"/>
    <s v="  Claudia A"/>
    <n v="19.399999999999999"/>
    <n v="11.93"/>
    <s v="No"/>
    <s v="No"/>
    <x v="0"/>
    <n v="0"/>
    <x v="1"/>
    <s v="Obesity"/>
    <s v="Diabetes"/>
    <n v="0"/>
    <n v="6706.47"/>
    <s v="tier - 2"/>
    <s v="tier - 1"/>
    <s v="R1013"/>
    <s v="12Dec1971"/>
    <n v="51"/>
  </r>
  <r>
    <s v="Id1530"/>
    <s v="Williams"/>
    <s v=" Ms"/>
    <s v="  Kate"/>
    <n v="15.1"/>
    <n v="8.41"/>
    <s v="No"/>
    <s v="No"/>
    <x v="0"/>
    <n v="0"/>
    <x v="1"/>
    <s v="Underweight"/>
    <s v="Diabetes"/>
    <n v="0"/>
    <n v="6700.56"/>
    <s v="tier - 3"/>
    <s v="tier - 1"/>
    <s v="R1012"/>
    <s v="13Jul1968"/>
    <n v="54"/>
  </r>
  <r>
    <s v="Id1531"/>
    <s v="Casey"/>
    <s v=" Ms"/>
    <s v="  Nicole M"/>
    <n v="23.37"/>
    <n v="5.59"/>
    <s v="No"/>
    <s v="No"/>
    <x v="0"/>
    <n v="0"/>
    <x v="1"/>
    <s v="Obesity"/>
    <s v="Normal"/>
    <n v="2"/>
    <n v="6686.43"/>
    <s v="tier - 2"/>
    <s v="tier - 3"/>
    <s v="R1012"/>
    <s v="9Jul1985"/>
    <n v="37"/>
  </r>
  <r>
    <s v="Id1532"/>
    <s v="Randall"/>
    <s v=" Mr"/>
    <s v="  Jack"/>
    <n v="42.4"/>
    <n v="4.0599999999999996"/>
    <s v="Yes"/>
    <s v="No"/>
    <x v="0"/>
    <n v="2"/>
    <x v="0"/>
    <s v="Obesity"/>
    <s v="Normal"/>
    <n v="5"/>
    <n v="6666.24"/>
    <s v="tier - 3"/>
    <s v="tier - 1"/>
    <s v="R1011"/>
    <s v="20Oct1989"/>
    <n v="33"/>
  </r>
  <r>
    <s v="Id1533"/>
    <s v="Doyon"/>
    <s v=" Mr"/>
    <s v="  Gregory"/>
    <n v="28.405000000000001"/>
    <n v="7.02"/>
    <s v="No"/>
    <s v="No"/>
    <x v="0"/>
    <n v="0"/>
    <x v="1"/>
    <s v="Obesity"/>
    <s v="Diabetes"/>
    <n v="1"/>
    <n v="6664.69"/>
    <s v="tier - 3"/>
    <s v="tier - 1"/>
    <s v="R1012"/>
    <s v="17Sep1981"/>
    <n v="41"/>
  </r>
  <r>
    <s v="Id1534"/>
    <s v="Sankey"/>
    <s v=" Ms"/>
    <s v="  Rebecca"/>
    <n v="23.4"/>
    <n v="4.47"/>
    <s v="No"/>
    <s v="No"/>
    <x v="0"/>
    <n v="0"/>
    <x v="1"/>
    <s v="Obesity"/>
    <s v="Normal"/>
    <n v="3"/>
    <n v="6664.32"/>
    <s v="tier - 2"/>
    <s v="tier - 2"/>
    <s v="R1013"/>
    <s v="27Sep1982"/>
    <n v="40"/>
  </r>
  <r>
    <s v="Id1535"/>
    <s v="Stilgenbauer"/>
    <s v=" Mr"/>
    <s v="  Adam"/>
    <n v="33.44"/>
    <n v="4.54"/>
    <s v="Yes"/>
    <s v="No"/>
    <x v="0"/>
    <n v="1"/>
    <x v="1"/>
    <s v="Obesity"/>
    <s v="Normal"/>
    <n v="5"/>
    <n v="6653.79"/>
    <s v="tier - 2"/>
    <s v="tier - 1"/>
    <s v="R1013"/>
    <s v="19Nov1989"/>
    <n v="33"/>
  </r>
  <r>
    <s v="Id1536"/>
    <s v="Jaskiewicz"/>
    <s v=" Mr"/>
    <s v="  Ryan"/>
    <n v="21.12"/>
    <n v="4.99"/>
    <s v="No"/>
    <s v="No"/>
    <x v="0"/>
    <n v="0"/>
    <x v="1"/>
    <s v="Obesity"/>
    <s v="Normal"/>
    <n v="3"/>
    <n v="6652.53"/>
    <s v="tier - 3"/>
    <s v="tier - 2"/>
    <s v="R1013"/>
    <s v="1Jul1984"/>
    <n v="38"/>
  </r>
  <r>
    <s v="Id1537"/>
    <s v="Deppen"/>
    <s v=" Ms"/>
    <s v="  Jackie K"/>
    <n v="18.48"/>
    <n v="10.84"/>
    <s v="No"/>
    <s v="No"/>
    <x v="0"/>
    <n v="0"/>
    <x v="1"/>
    <s v="Underweight"/>
    <s v="Diabetes"/>
    <n v="0"/>
    <n v="6651.26"/>
    <s v="tier - 2"/>
    <s v="tier - 3"/>
    <s v="R1013"/>
    <s v="8Nov1970"/>
    <n v="52"/>
  </r>
  <r>
    <s v="Id1538"/>
    <s v="Hine"/>
    <s v=" Mr"/>
    <s v="  Chris"/>
    <n v="16.815000000000001"/>
    <n v="5.63"/>
    <s v="No"/>
    <s v="No"/>
    <x v="0"/>
    <n v="0"/>
    <x v="1"/>
    <s v="Underweight"/>
    <s v="Normal"/>
    <n v="2"/>
    <n v="6640.54"/>
    <s v="tier - 2"/>
    <s v="tier - 3"/>
    <s v="R1019"/>
    <s v="8Dec1984"/>
    <n v="38"/>
  </r>
  <r>
    <s v="Id1539"/>
    <s v="Mathews"/>
    <s v=" Mr"/>
    <s v="  Tyler C"/>
    <n v="26.72"/>
    <n v="4.1399999999999997"/>
    <s v="No"/>
    <s v="No"/>
    <x v="0"/>
    <n v="0"/>
    <x v="1"/>
    <s v="Obesity"/>
    <s v="Normal"/>
    <n v="3"/>
    <n v="6639.3"/>
    <s v="tier - 2"/>
    <s v="tier - 2"/>
    <s v="R1021"/>
    <s v="6Jun1990"/>
    <n v="33"/>
  </r>
  <r>
    <s v="Id1540"/>
    <s v="Yabu"/>
    <s v=" Ms"/>
    <s v="  Yoshie"/>
    <n v="41.42"/>
    <n v="5.17"/>
    <s v="Yes"/>
    <s v="No"/>
    <x v="1"/>
    <n v="2"/>
    <x v="0"/>
    <s v="Obesity"/>
    <s v="Normal"/>
    <n v="0"/>
    <n v="6638.16"/>
    <s v="tier - 2"/>
    <s v="tier - 1"/>
    <s v="R1012"/>
    <s v="4Sep2003"/>
    <n v="19"/>
  </r>
  <r>
    <s v="Id1541"/>
    <s v="Strang"/>
    <s v=" Ms"/>
    <s v="  Lauren A"/>
    <n v="20.69"/>
    <n v="6.93"/>
    <s v="No"/>
    <s v="No"/>
    <x v="0"/>
    <n v="0"/>
    <x v="1"/>
    <s v="Obesity"/>
    <s v="Diabetes"/>
    <n v="0"/>
    <n v="6630.31"/>
    <s v="tier - 2"/>
    <s v="tier - 1"/>
    <s v="R1013"/>
    <s v="29Aug1973"/>
    <n v="49"/>
  </r>
  <r>
    <s v="Id1542"/>
    <s v="Frank"/>
    <s v=" Mr"/>
    <s v="  Mason D"/>
    <n v="41.23"/>
    <n v="4.24"/>
    <s v="Yes"/>
    <s v="No"/>
    <x v="0"/>
    <n v="2"/>
    <x v="0"/>
    <s v="Obesity"/>
    <s v="Normal"/>
    <n v="1"/>
    <n v="6610.11"/>
    <s v="tier - 3"/>
    <s v="tier - 2"/>
    <s v="R1015"/>
    <s v="28Aug1982"/>
    <n v="40"/>
  </r>
  <r>
    <s v="Id1543"/>
    <s v="Shanley"/>
    <s v=" Mr"/>
    <s v="  Ryan"/>
    <n v="29.9"/>
    <n v="5.91"/>
    <s v="No"/>
    <s v="No"/>
    <x v="0"/>
    <n v="1"/>
    <x v="1"/>
    <s v="Obesity"/>
    <s v="Diabetes"/>
    <n v="2"/>
    <n v="6600.36"/>
    <s v="tier - 2"/>
    <s v="tier - 3"/>
    <s v="R1011"/>
    <s v="7Nov1982"/>
    <n v="40"/>
  </r>
  <r>
    <s v="Id1544"/>
    <s v="Mancebo Garcia"/>
    <s v=" Mr"/>
    <s v="  Arturo"/>
    <n v="34.104999999999997"/>
    <n v="5.93"/>
    <s v="Yes"/>
    <s v="No"/>
    <x v="0"/>
    <n v="1"/>
    <x v="1"/>
    <s v="Obesity"/>
    <s v="Diabetes"/>
    <n v="1"/>
    <n v="6600.21"/>
    <s v="tier - 3"/>
    <s v="tier - 2"/>
    <s v="R1016"/>
    <s v="29Dec1982"/>
    <n v="40"/>
  </r>
  <r>
    <s v="Id1545"/>
    <s v="Keehan"/>
    <s v=" Mr"/>
    <s v="  Jake"/>
    <n v="24.97"/>
    <n v="5.66"/>
    <s v="No"/>
    <s v="No"/>
    <x v="0"/>
    <n v="0"/>
    <x v="1"/>
    <s v="Obesity"/>
    <s v="Normal"/>
    <n v="2"/>
    <n v="6593.51"/>
    <s v="tier - 2"/>
    <s v="tier - 1"/>
    <s v="R1013"/>
    <s v="22Nov1982"/>
    <n v="40"/>
  </r>
  <r>
    <s v="Id1546"/>
    <s v="Mahaney"/>
    <s v=" Ms"/>
    <s v="  Sarah E"/>
    <n v="34.799999999999997"/>
    <n v="4.1900000000000004"/>
    <s v="Yes"/>
    <s v="No"/>
    <x v="0"/>
    <n v="1"/>
    <x v="1"/>
    <s v="Obesity"/>
    <s v="Normal"/>
    <n v="2"/>
    <n v="6571.54"/>
    <s v="tier - 2"/>
    <s v="tier - 3"/>
    <s v="R1011"/>
    <s v="5Oct1984"/>
    <n v="38"/>
  </r>
  <r>
    <s v="Id1547"/>
    <s v="Nolan"/>
    <s v=" Ms"/>
    <s v="  Alison L"/>
    <n v="32.965000000000003"/>
    <n v="9.2100000000000009"/>
    <s v="Yes"/>
    <s v="No"/>
    <x v="0"/>
    <n v="1"/>
    <x v="1"/>
    <s v="Obesity"/>
    <s v="Diabetes"/>
    <n v="0"/>
    <n v="6571.02"/>
    <s v="tier - 2"/>
    <s v="tier - 1"/>
    <s v="R1012"/>
    <s v="20Jul1981"/>
    <n v="41"/>
  </r>
  <r>
    <s v="Id1548"/>
    <s v="Sobrino"/>
    <s v=" Ms"/>
    <s v="  Karen A"/>
    <n v="27.265000000000001"/>
    <n v="5.51"/>
    <s v="No"/>
    <s v="No"/>
    <x v="0"/>
    <n v="0"/>
    <x v="1"/>
    <s v="Obesity"/>
    <s v="Normal"/>
    <n v="1"/>
    <n v="6555.07"/>
    <s v="tier - 2"/>
    <s v="tier - 2"/>
    <s v="R1024"/>
    <s v="20Sep1984"/>
    <n v="38"/>
  </r>
  <r>
    <s v="Id1549"/>
    <s v="Gennaro"/>
    <s v=" Mr"/>
    <s v="  Thomas R Jr"/>
    <n v="17.059999999999999"/>
    <n v="8.5"/>
    <s v="No"/>
    <s v="No"/>
    <x v="0"/>
    <n v="0"/>
    <x v="1"/>
    <s v="Underweight"/>
    <s v="Diabetes"/>
    <n v="0"/>
    <n v="6552.01"/>
    <s v="tier - 3"/>
    <s v="tier - 2"/>
    <s v="R1013"/>
    <s v="11Dec1968"/>
    <n v="54"/>
  </r>
  <r>
    <s v="Id1550"/>
    <s v="Mayer"/>
    <s v=" Ms"/>
    <s v="  Stephanie W"/>
    <n v="36.29"/>
    <n v="6.23"/>
    <s v="Yes"/>
    <s v="No"/>
    <x v="0"/>
    <n v="1"/>
    <x v="1"/>
    <s v="Obesity"/>
    <s v="Diabetes"/>
    <n v="3"/>
    <n v="6551.75"/>
    <s v="tier - 2"/>
    <s v="tier - 2"/>
    <s v="R1024"/>
    <s v="6Aug1989"/>
    <n v="33"/>
  </r>
  <r>
    <s v="Id1551"/>
    <s v="Becker"/>
    <s v=" Mr"/>
    <s v="  Ezra"/>
    <n v="28.594999999999999"/>
    <n v="8.5299999999999994"/>
    <s v="No"/>
    <s v="No"/>
    <x v="0"/>
    <n v="0"/>
    <x v="1"/>
    <s v="Obesity"/>
    <s v="Diabetes"/>
    <n v="3"/>
    <n v="6548.2"/>
    <s v="tier - 2"/>
    <s v="tier - 3"/>
    <s v="R1012"/>
    <s v="18Dec1986"/>
    <n v="36"/>
  </r>
  <r>
    <s v="Id1552"/>
    <s v="Moore"/>
    <s v=" Mr"/>
    <s v="  Jim"/>
    <n v="17.8"/>
    <n v="5.75"/>
    <s v="No"/>
    <s v="No"/>
    <x v="1"/>
    <n v="0"/>
    <x v="1"/>
    <s v="Underweight"/>
    <s v="Diabetes"/>
    <n v="0"/>
    <n v="6546.16"/>
    <s v="tier - 2"/>
    <s v="tier - 3"/>
    <s v="R1013"/>
    <s v="3Dec1969"/>
    <n v="53"/>
  </r>
  <r>
    <s v="Id1553"/>
    <s v="Platt"/>
    <s v=" Mr"/>
    <s v="  Ari L"/>
    <n v="21.4"/>
    <n v="5.6"/>
    <s v="No"/>
    <s v="No"/>
    <x v="0"/>
    <n v="0"/>
    <x v="1"/>
    <s v="Obesity"/>
    <s v="Normal"/>
    <n v="3"/>
    <n v="6536.68"/>
    <s v="tier - 2"/>
    <s v="tier - 2"/>
    <s v="R1012"/>
    <s v="2Oct1982"/>
    <n v="40"/>
  </r>
  <r>
    <s v="Id1554"/>
    <s v="Brodeur"/>
    <s v=" Ms"/>
    <s v="  Fanny"/>
    <n v="23.01"/>
    <n v="4.68"/>
    <s v="No"/>
    <s v="No"/>
    <x v="0"/>
    <n v="0"/>
    <x v="1"/>
    <s v="Obesity"/>
    <s v="Normal"/>
    <n v="3"/>
    <n v="6532.04"/>
    <s v="tier - 2"/>
    <s v="tier - 1"/>
    <s v="R1013"/>
    <s v="12Aug1982"/>
    <n v="40"/>
  </r>
  <r>
    <s v="Id1555"/>
    <s v="Knight Pech"/>
    <s v=" Ms"/>
    <s v="  Heather"/>
    <n v="19.86"/>
    <n v="5.62"/>
    <s v="No"/>
    <s v="No"/>
    <x v="0"/>
    <n v="0"/>
    <x v="1"/>
    <s v="Obesity"/>
    <s v="Normal"/>
    <n v="2"/>
    <n v="6529.21"/>
    <s v="tier - 2"/>
    <s v="tier - 1"/>
    <s v="R1013"/>
    <s v="23Oct1976"/>
    <n v="46"/>
  </r>
  <r>
    <s v="Id1556"/>
    <s v="Richter"/>
    <s v=" Mr"/>
    <s v="  Peter W Sr"/>
    <n v="33.58"/>
    <n v="5.08"/>
    <s v="Yes"/>
    <s v="No"/>
    <x v="0"/>
    <n v="1"/>
    <x v="1"/>
    <s v="Obesity"/>
    <s v="Normal"/>
    <n v="0"/>
    <n v="6512.24"/>
    <s v="tier - 2"/>
    <s v="tier - 1"/>
    <s v="R1021"/>
    <s v="7Jul1994"/>
    <n v="28"/>
  </r>
  <r>
    <s v="Id1557"/>
    <s v="Jubinski"/>
    <s v=" Ms"/>
    <s v="  Catherine A"/>
    <n v="29.81"/>
    <n v="5.28"/>
    <s v="No"/>
    <s v="No"/>
    <x v="0"/>
    <n v="1"/>
    <x v="1"/>
    <s v="Obesity"/>
    <s v="Normal"/>
    <n v="1"/>
    <n v="6500.24"/>
    <s v="tier - 2"/>
    <s v="tier - 2"/>
    <s v="R1013"/>
    <s v="28Aug1982"/>
    <n v="40"/>
  </r>
  <r>
    <s v="Id1558"/>
    <s v="Wall"/>
    <s v=" Ms"/>
    <s v="  Kelly A"/>
    <n v="27.4"/>
    <n v="4.6100000000000003"/>
    <s v="No"/>
    <s v="No"/>
    <x v="0"/>
    <n v="0"/>
    <x v="1"/>
    <s v="Obesity"/>
    <s v="Normal"/>
    <n v="1"/>
    <n v="6496.89"/>
    <s v="tier - 2"/>
    <s v="tier - 3"/>
    <s v="R1011"/>
    <s v="9Oct1982"/>
    <n v="40"/>
  </r>
  <r>
    <s v="Id1559"/>
    <s v="McKay"/>
    <s v=" Ms"/>
    <s v="  Janel N"/>
    <n v="17.98"/>
    <n v="6.57"/>
    <s v="No"/>
    <s v="No"/>
    <x v="0"/>
    <n v="0"/>
    <x v="1"/>
    <s v="Underweight"/>
    <s v="Diabetes"/>
    <n v="0"/>
    <n v="6481.67"/>
    <s v="tier - 2"/>
    <s v="tier - 2"/>
    <s v="R1013"/>
    <s v="1Dec1970"/>
    <n v="52"/>
  </r>
  <r>
    <s v="Id1560"/>
    <s v="Oh"/>
    <s v=" Ms"/>
    <s v="  Yann Kai"/>
    <n v="37.9"/>
    <n v="5.83"/>
    <s v="Yes"/>
    <s v="No"/>
    <x v="0"/>
    <n v="1"/>
    <x v="0"/>
    <s v="Obesity"/>
    <s v="Diabetes"/>
    <n v="0"/>
    <n v="6474.01"/>
    <s v="tier - 2"/>
    <s v="tier - 3"/>
    <s v="R1011"/>
    <s v="8Jun1980"/>
    <n v="43"/>
  </r>
  <r>
    <s v="Id1561"/>
    <s v="Kessell"/>
    <s v=" Mr"/>
    <s v="  Zachary R"/>
    <n v="25.27"/>
    <n v="6.98"/>
    <s v="No"/>
    <s v="No"/>
    <x v="0"/>
    <n v="0"/>
    <x v="1"/>
    <s v="Obesity"/>
    <s v="Diabetes"/>
    <n v="1"/>
    <n v="6473.15"/>
    <s v="tier - 2"/>
    <s v="tier - 2"/>
    <s v="R1013"/>
    <s v="27Jul1981"/>
    <n v="41"/>
  </r>
  <r>
    <s v="Id1562"/>
    <s v="Hidalgo Zambrano"/>
    <s v=" Mr"/>
    <s v="  Alejandro Sr"/>
    <n v="29.26"/>
    <n v="4.03"/>
    <s v="No"/>
    <s v="No"/>
    <x v="0"/>
    <n v="0"/>
    <x v="1"/>
    <s v="Obesity"/>
    <s v="Normal"/>
    <n v="2"/>
    <n v="6457.84"/>
    <s v="tier - 2"/>
    <s v="tier - 3"/>
    <s v="R1012"/>
    <s v="1Nov1984"/>
    <n v="38"/>
  </r>
  <r>
    <s v="Id1563"/>
    <s v="Caprario"/>
    <s v=" Mr"/>
    <s v="  Nicholas R"/>
    <n v="27.835000000000001"/>
    <n v="4.5599999999999996"/>
    <s v="No"/>
    <s v="No"/>
    <x v="0"/>
    <n v="0"/>
    <x v="1"/>
    <s v="Obesity"/>
    <s v="Normal"/>
    <n v="2"/>
    <n v="6455.86"/>
    <s v="tier - 3"/>
    <s v="tier - 3"/>
    <s v="R1012"/>
    <s v="26Aug1984"/>
    <n v="38"/>
  </r>
  <r>
    <s v="Id1564"/>
    <s v="Ryan"/>
    <s v=" Mr"/>
    <s v="  Paul"/>
    <n v="46.53"/>
    <n v="5.38"/>
    <s v="Yes"/>
    <s v="Yes"/>
    <x v="0"/>
    <n v="2"/>
    <x v="0"/>
    <s v="Obesity"/>
    <s v="Normal"/>
    <n v="3"/>
    <n v="6435.62"/>
    <s v="tier - 3"/>
    <s v="tier - 2"/>
    <s v="R1013"/>
    <s v="22Jul1985"/>
    <n v="37"/>
  </r>
  <r>
    <s v="Id1565"/>
    <s v="Hoffman"/>
    <s v=" Mr"/>
    <s v="  Michael D"/>
    <n v="20.58"/>
    <n v="11.04"/>
    <s v="No"/>
    <s v="No"/>
    <x v="0"/>
    <n v="0"/>
    <x v="1"/>
    <s v="Obesity"/>
    <s v="Diabetes"/>
    <n v="1"/>
    <n v="6423.48"/>
    <s v="tier - 2"/>
    <s v="tier - 3"/>
    <s v="R1013"/>
    <s v="5Aug1975"/>
    <n v="47"/>
  </r>
  <r>
    <s v="Id1566"/>
    <s v="Wong"/>
    <s v=" Ms"/>
    <s v="  Marina"/>
    <n v="19.53"/>
    <n v="6.09"/>
    <s v="No"/>
    <s v="No"/>
    <x v="0"/>
    <n v="0"/>
    <x v="1"/>
    <s v="Obesity"/>
    <s v="Diabetes"/>
    <n v="2"/>
    <n v="6417.28"/>
    <s v="tier - 2"/>
    <s v="tier - 3"/>
    <s v="R1013"/>
    <s v="30Dec1976"/>
    <n v="46"/>
  </r>
  <r>
    <s v="Id1567"/>
    <s v="Lea"/>
    <s v=" Ms"/>
    <s v="  Caroline"/>
    <n v="27.7"/>
    <n v="4.71"/>
    <s v="No"/>
    <s v="No"/>
    <x v="0"/>
    <n v="0"/>
    <x v="1"/>
    <s v="Obesity"/>
    <s v="Normal"/>
    <n v="3"/>
    <n v="6414.18"/>
    <s v="tier - 2"/>
    <s v="tier - 2"/>
    <s v="R1011"/>
    <s v="4Sep1987"/>
    <n v="35"/>
  </r>
  <r>
    <s v="Id1568"/>
    <s v="Patterson"/>
    <s v=" Mr"/>
    <s v="  Ross P"/>
    <n v="18.920000000000002"/>
    <n v="8.18"/>
    <s v="No"/>
    <s v="No"/>
    <x v="0"/>
    <n v="0"/>
    <x v="1"/>
    <s v="Obesity"/>
    <s v="Diabetes"/>
    <n v="0"/>
    <n v="6412.34"/>
    <s v="tier - 2"/>
    <s v="tier - 3"/>
    <s v="R1013"/>
    <s v="22Aug1971"/>
    <n v="51"/>
  </r>
  <r>
    <s v="Id1569"/>
    <s v="Quigley"/>
    <s v=" Ms"/>
    <s v="  Aoife"/>
    <n v="17.760000000000002"/>
    <n v="11.18"/>
    <s v="No"/>
    <s v="No"/>
    <x v="0"/>
    <n v="0"/>
    <x v="1"/>
    <s v="Underweight"/>
    <s v="Diabetes"/>
    <n v="0"/>
    <n v="6407.05"/>
    <s v="tier - 2"/>
    <s v="tier - 1"/>
    <s v="R1013"/>
    <s v="20Aug1970"/>
    <n v="52"/>
  </r>
  <r>
    <s v="Id1570"/>
    <s v="Korir"/>
    <s v=" Mr"/>
    <s v="  Wesley"/>
    <n v="29.83"/>
    <n v="5.03"/>
    <s v="No"/>
    <s v="No"/>
    <x v="0"/>
    <n v="1"/>
    <x v="1"/>
    <s v="Obesity"/>
    <s v="Normal"/>
    <n v="2"/>
    <n v="6406.41"/>
    <s v="tier - 1"/>
    <s v="tier - 3"/>
    <s v="R1014"/>
    <s v="10Dec1985"/>
    <n v="37"/>
  </r>
  <r>
    <s v="Id1571"/>
    <s v="Downs"/>
    <s v=" Ms"/>
    <s v="  Rebecca J"/>
    <n v="23.465"/>
    <n v="5.56"/>
    <s v="No"/>
    <s v="No"/>
    <x v="0"/>
    <n v="0"/>
    <x v="1"/>
    <s v="Obesity"/>
    <s v="Normal"/>
    <n v="2"/>
    <n v="6402.29"/>
    <s v="tier - 2"/>
    <s v="tier - 3"/>
    <s v="R1024"/>
    <s v="9Sep1987"/>
    <n v="35"/>
  </r>
  <r>
    <s v="Id1572"/>
    <s v="Young"/>
    <s v=" Mr"/>
    <s v="  Barry P"/>
    <n v="29.355"/>
    <n v="4.33"/>
    <s v="No"/>
    <s v="No"/>
    <x v="0"/>
    <n v="0"/>
    <x v="1"/>
    <s v="Obesity"/>
    <s v="Normal"/>
    <n v="1"/>
    <n v="6393.6"/>
    <s v="tier - 2"/>
    <s v="tier - 1"/>
    <s v="R1012"/>
    <s v="28Oct1982"/>
    <n v="40"/>
  </r>
  <r>
    <s v="Id1573"/>
    <s v="Zywek"/>
    <s v=" Mr"/>
    <s v="  Maciej"/>
    <n v="35.49"/>
    <n v="5.21"/>
    <s v="Yes"/>
    <s v="No"/>
    <x v="1"/>
    <n v="1"/>
    <x v="1"/>
    <s v="Obesity"/>
    <s v="Normal"/>
    <n v="0"/>
    <n v="6389.53"/>
    <s v="tier - 2"/>
    <s v="tier - 2"/>
    <s v="R1021"/>
    <s v="16Aug1997"/>
    <n v="25"/>
  </r>
  <r>
    <s v="Id1574"/>
    <s v="Faulkner"/>
    <s v=" Mr"/>
    <s v="  Jerry D"/>
    <n v="26.315000000000001"/>
    <n v="5.89"/>
    <s v="No"/>
    <s v="No"/>
    <x v="0"/>
    <n v="0"/>
    <x v="1"/>
    <s v="Obesity"/>
    <s v="Diabetes"/>
    <n v="1"/>
    <n v="6389.38"/>
    <s v="tier - 1"/>
    <s v="tier - 2"/>
    <s v="R1012"/>
    <s v="6Aug1982"/>
    <n v="40"/>
  </r>
  <r>
    <s v="Id1575"/>
    <s v="Erspamer"/>
    <s v=" Mr"/>
    <s v="  Eric A"/>
    <n v="19.79"/>
    <n v="4.8099999999999996"/>
    <s v="No"/>
    <s v="No"/>
    <x v="0"/>
    <n v="0"/>
    <x v="1"/>
    <s v="Obesity"/>
    <s v="Normal"/>
    <n v="2"/>
    <n v="6374.16"/>
    <s v="tier - 2"/>
    <s v="tier - 2"/>
    <s v="R1013"/>
    <s v="18Nov1976"/>
    <n v="46"/>
  </r>
  <r>
    <s v="Id1576"/>
    <s v="Campbell"/>
    <s v=" Ms"/>
    <s v="  Cathi"/>
    <n v="40.564999999999998"/>
    <n v="5.66"/>
    <s v="Yes"/>
    <s v="No"/>
    <x v="0"/>
    <n v="1"/>
    <x v="0"/>
    <s v="Obesity"/>
    <s v="Normal"/>
    <n v="1"/>
    <n v="6373.56"/>
    <s v="tier - 2"/>
    <s v="tier - 1"/>
    <s v="R1012"/>
    <s v="13Aug1984"/>
    <n v="38"/>
  </r>
  <r>
    <s v="Id1577"/>
    <s v="Addison"/>
    <s v=" Mr"/>
    <s v="  Alex M"/>
    <n v="18.03"/>
    <n v="10.66"/>
    <s v="No"/>
    <s v="No"/>
    <x v="0"/>
    <n v="0"/>
    <x v="1"/>
    <s v="Underweight"/>
    <s v="Diabetes"/>
    <n v="0"/>
    <n v="6367.31"/>
    <s v="tier - 2"/>
    <s v="tier - 1"/>
    <s v="R1013"/>
    <s v="9Nov1970"/>
    <n v="52"/>
  </r>
  <r>
    <s v="Id1578"/>
    <s v="Wu"/>
    <s v=" Mr"/>
    <s v="  Liang"/>
    <n v="34.65"/>
    <n v="5.98"/>
    <s v="Yes"/>
    <s v="No"/>
    <x v="0"/>
    <n v="1"/>
    <x v="1"/>
    <s v="Obesity"/>
    <s v="Diabetes"/>
    <n v="0"/>
    <n v="6361.47"/>
    <s v="tier - 2"/>
    <s v="tier - 3"/>
    <s v="R1021"/>
    <s v="7Jul1996"/>
    <n v="26"/>
  </r>
  <r>
    <s v="Id1579"/>
    <s v="Millett"/>
    <s v=" Ms"/>
    <s v="  Lexy"/>
    <n v="42.94"/>
    <n v="4.34"/>
    <s v="Yes"/>
    <s v="No"/>
    <x v="0"/>
    <n v="2"/>
    <x v="0"/>
    <s v="Obesity"/>
    <s v="Normal"/>
    <n v="3"/>
    <n v="6360.99"/>
    <s v="tier - 2"/>
    <s v="tier - 2"/>
    <s v="R1012"/>
    <s v="24Jun1989"/>
    <n v="33"/>
  </r>
  <r>
    <s v="Id1580"/>
    <s v="Bosl"/>
    <s v=" Mr"/>
    <s v="  Michael"/>
    <n v="31.254999999999999"/>
    <n v="5.17"/>
    <s v="No"/>
    <s v="No"/>
    <x v="0"/>
    <n v="1"/>
    <x v="1"/>
    <s v="Obesity"/>
    <s v="Normal"/>
    <n v="0"/>
    <n v="6358.78"/>
    <s v="tier - 2"/>
    <s v="tier - 1"/>
    <s v="R1012"/>
    <s v="30Oct1980"/>
    <n v="42"/>
  </r>
  <r>
    <s v="Id1581"/>
    <s v="Goldberg"/>
    <s v=" Mr"/>
    <s v="  Samuel L"/>
    <n v="45.43"/>
    <n v="4.2300000000000004"/>
    <s v="Yes"/>
    <s v="No"/>
    <x v="1"/>
    <n v="2"/>
    <x v="0"/>
    <s v="Obesity"/>
    <s v="Normal"/>
    <n v="2"/>
    <n v="6356.27"/>
    <s v="tier - 3"/>
    <s v="tier - 2"/>
    <s v="R1013"/>
    <s v="19Aug1983"/>
    <n v="39"/>
  </r>
  <r>
    <s v="Id1582"/>
    <s v="Kelley"/>
    <s v=" Mr"/>
    <s v="  Spencer A"/>
    <n v="32.340000000000003"/>
    <n v="4.88"/>
    <s v="No"/>
    <s v="No"/>
    <x v="1"/>
    <n v="1"/>
    <x v="1"/>
    <s v="Obesity"/>
    <s v="Normal"/>
    <n v="2"/>
    <n v="6338.08"/>
    <s v="tier - 2"/>
    <s v="tier - 1"/>
    <s v="R1013"/>
    <s v="21Oct1983"/>
    <n v="39"/>
  </r>
  <r>
    <s v="Id1583"/>
    <s v="Johnston"/>
    <s v=" Mrs"/>
    <s v="  Rochelle"/>
    <n v="25.46"/>
    <n v="9.7100000000000009"/>
    <s v="No"/>
    <s v="No"/>
    <x v="0"/>
    <n v="0"/>
    <x v="1"/>
    <s v="Obesity"/>
    <s v="Diabetes"/>
    <n v="3"/>
    <n v="6335.64"/>
    <s v="tier - 2"/>
    <s v="tier - 2"/>
    <s v="R1013"/>
    <s v="25Sep1986"/>
    <n v="36"/>
  </r>
  <r>
    <s v="Id1584"/>
    <s v="Keating"/>
    <s v=" Ms"/>
    <s v="  Paula"/>
    <n v="37.145000000000003"/>
    <n v="5.32"/>
    <s v="Yes"/>
    <s v="No"/>
    <x v="0"/>
    <n v="1"/>
    <x v="1"/>
    <s v="Obesity"/>
    <s v="Normal"/>
    <n v="3"/>
    <n v="6334.34"/>
    <s v="tier - 2"/>
    <s v="tier - 2"/>
    <s v="R1024"/>
    <s v="13Aug1990"/>
    <n v="32"/>
  </r>
  <r>
    <s v="Id1585"/>
    <s v="Duhon"/>
    <s v=" Mrs"/>
    <s v="  Madeline E"/>
    <n v="30.8"/>
    <n v="5.83"/>
    <s v="No"/>
    <s v="No"/>
    <x v="0"/>
    <n v="1"/>
    <x v="1"/>
    <s v="Obesity"/>
    <s v="Diabetes"/>
    <n v="2"/>
    <n v="6313.76"/>
    <s v="tier - 2"/>
    <s v="tier - 1"/>
    <s v="R1013"/>
    <s v="15Dec1985"/>
    <n v="37"/>
  </r>
  <r>
    <s v="Id1586"/>
    <s v="Briseno"/>
    <s v=" Ms"/>
    <s v="  Maria Isabel"/>
    <n v="29.5"/>
    <n v="5.54"/>
    <s v="No"/>
    <s v="No"/>
    <x v="0"/>
    <n v="0"/>
    <x v="1"/>
    <s v="Obesity"/>
    <s v="Normal"/>
    <n v="2"/>
    <n v="6311.95"/>
    <s v="tier - 2"/>
    <s v="tier - 1"/>
    <s v="R1011"/>
    <s v="19Nov1985"/>
    <n v="37"/>
  </r>
  <r>
    <s v="Id1587"/>
    <s v="Besse"/>
    <s v=" Mr"/>
    <s v="  Arthur M"/>
    <n v="43.39"/>
    <n v="5.85"/>
    <s v="Yes"/>
    <s v="No"/>
    <x v="0"/>
    <n v="2"/>
    <x v="0"/>
    <s v="Obesity"/>
    <s v="Diabetes"/>
    <n v="0"/>
    <n v="6311.11"/>
    <s v="tier - 2"/>
    <s v="tier - 2"/>
    <s v="R1011"/>
    <s v="27Jul2004"/>
    <n v="18"/>
  </r>
  <r>
    <s v="Id1588"/>
    <s v="Shillings"/>
    <s v=" Mr"/>
    <s v="  Joseph R"/>
    <n v="15.08"/>
    <n v="4.8499999999999996"/>
    <s v="No"/>
    <s v="No"/>
    <x v="1"/>
    <n v="0"/>
    <x v="1"/>
    <s v="Underweight"/>
    <s v="Normal"/>
    <n v="0"/>
    <n v="6305.61"/>
    <s v="tier - 2"/>
    <s v="tier - 2"/>
    <s v="R1012"/>
    <s v="4Sep1969"/>
    <n v="53"/>
  </r>
  <r>
    <s v="Id1589"/>
    <s v="Tate"/>
    <s v=" Ms"/>
    <s v="  Sachiko"/>
    <n v="20.48"/>
    <n v="11.09"/>
    <s v="No"/>
    <s v="No"/>
    <x v="0"/>
    <n v="0"/>
    <x v="1"/>
    <s v="Obesity"/>
    <s v="Diabetes"/>
    <n v="0"/>
    <n v="6302.23"/>
    <s v="tier - 2"/>
    <s v="tier - 1"/>
    <s v="R1013"/>
    <s v="17Sep1974"/>
    <n v="48"/>
  </r>
  <r>
    <s v="Id1590"/>
    <s v="Arsenault"/>
    <s v=" Mr"/>
    <s v="  Christopher"/>
    <n v="34.450000000000003"/>
    <n v="5.58"/>
    <s v="Yes"/>
    <s v="No"/>
    <x v="0"/>
    <n v="1"/>
    <x v="1"/>
    <s v="Obesity"/>
    <s v="Normal"/>
    <n v="0"/>
    <n v="6293.63"/>
    <s v="tier - 2"/>
    <s v="tier - 3"/>
    <s v="R1021"/>
    <s v="4Jul1996"/>
    <n v="26"/>
  </r>
  <r>
    <s v="Id1591"/>
    <s v="Hengoed"/>
    <s v=" Mr"/>
    <s v="  Joseph"/>
    <n v="34.21"/>
    <n v="9.7200000000000006"/>
    <s v="Yes"/>
    <s v="No"/>
    <x v="0"/>
    <n v="1"/>
    <x v="1"/>
    <s v="Obesity"/>
    <s v="Diabetes"/>
    <n v="1"/>
    <n v="6289.75"/>
    <s v="tier - 2"/>
    <s v="tier - 3"/>
    <s v="R1013"/>
    <s v="26Aug1981"/>
    <n v="41"/>
  </r>
  <r>
    <s v="Id1592"/>
    <s v="Aller"/>
    <s v=" Mr"/>
    <s v="  Lawrence"/>
    <n v="28.8"/>
    <n v="11.41"/>
    <s v="No"/>
    <s v="No"/>
    <x v="0"/>
    <n v="0"/>
    <x v="1"/>
    <s v="Obesity"/>
    <s v="Diabetes"/>
    <n v="1"/>
    <n v="6282.24"/>
    <s v="tier - 2"/>
    <s v="tier - 1"/>
    <s v="R1011"/>
    <s v="24Nov1981"/>
    <n v="41"/>
  </r>
  <r>
    <s v="Id1593"/>
    <s v="Pisano"/>
    <s v=" Mrs"/>
    <s v="  Katie"/>
    <n v="31.74"/>
    <n v="4.46"/>
    <s v="No"/>
    <s v="No"/>
    <x v="1"/>
    <n v="1"/>
    <x v="1"/>
    <s v="Obesity"/>
    <s v="Normal"/>
    <n v="0"/>
    <n v="6276.3"/>
    <s v="tier - 2"/>
    <s v="tier - 1"/>
    <s v="R1025"/>
    <s v="16Oct1993"/>
    <n v="29"/>
  </r>
  <r>
    <s v="Id1594"/>
    <s v="Sanca"/>
    <s v=" Mr"/>
    <s v="  Ruben"/>
    <n v="21.78"/>
    <n v="9.31"/>
    <s v="No"/>
    <s v="No"/>
    <x v="0"/>
    <n v="0"/>
    <x v="1"/>
    <s v="Obesity"/>
    <s v="Diabetes"/>
    <n v="1"/>
    <n v="6272.48"/>
    <s v="tier - 1"/>
    <s v="tier - 3"/>
    <s v="R1013"/>
    <s v="30Jun1981"/>
    <n v="41"/>
  </r>
  <r>
    <s v="Id1595"/>
    <s v="Bond"/>
    <s v=" Ms"/>
    <s v="  Sarah"/>
    <n v="23.75"/>
    <n v="5.03"/>
    <s v="No"/>
    <s v="No"/>
    <x v="0"/>
    <n v="0"/>
    <x v="1"/>
    <s v="Obesity"/>
    <s v="Normal"/>
    <n v="3"/>
    <n v="6269.33"/>
    <s v="tier - 2"/>
    <s v="tier - 1"/>
    <s v="R1013"/>
    <s v="25Sep1984"/>
    <n v="38"/>
  </r>
  <r>
    <s v="Id1596"/>
    <s v="Carron"/>
    <s v=" Mrs"/>
    <s v="  Angela R"/>
    <n v="33.21"/>
    <n v="5.07"/>
    <s v="Yes"/>
    <s v="No"/>
    <x v="0"/>
    <n v="1"/>
    <x v="1"/>
    <s v="Obesity"/>
    <s v="Normal"/>
    <n v="0"/>
    <n v="6261.2"/>
    <s v="tier - 2"/>
    <s v="tier - 1"/>
    <s v="R1026"/>
    <s v="17Oct1995"/>
    <n v="27"/>
  </r>
  <r>
    <s v="Id1597"/>
    <s v="Ellwanger"/>
    <s v=" Mr"/>
    <s v="  Chatham"/>
    <n v="17.7"/>
    <n v="10.42"/>
    <s v="No"/>
    <s v="No"/>
    <x v="0"/>
    <n v="0"/>
    <x v="1"/>
    <s v="Underweight"/>
    <s v="Diabetes"/>
    <n v="0"/>
    <n v="6255.38"/>
    <s v="tier - 2"/>
    <s v="tier - 2"/>
    <s v="R1013"/>
    <s v="11Oct1970"/>
    <n v="52"/>
  </r>
  <r>
    <s v="Id1598"/>
    <s v="Hanson"/>
    <s v=" Mr"/>
    <s v="  Derek"/>
    <n v="17.2"/>
    <n v="6.45"/>
    <s v="No"/>
    <s v="No"/>
    <x v="0"/>
    <n v="0"/>
    <x v="1"/>
    <s v="Underweight"/>
    <s v="Diabetes"/>
    <n v="0"/>
    <n v="6254.13"/>
    <s v="tier - 2"/>
    <s v="tier - 2"/>
    <s v="R1012"/>
    <s v="8Sep1972"/>
    <n v="50"/>
  </r>
  <r>
    <s v="Id1599"/>
    <s v="Tucker"/>
    <s v=" Mr"/>
    <s v="  Kalvin J"/>
    <n v="19.21"/>
    <n v="5.52"/>
    <s v="No"/>
    <s v="No"/>
    <x v="0"/>
    <n v="0"/>
    <x v="1"/>
    <s v="Obesity"/>
    <s v="Normal"/>
    <n v="0"/>
    <n v="6253.85"/>
    <s v="tier - 2"/>
    <s v="tier - 2"/>
    <s v="R1013"/>
    <s v="11Nov1972"/>
    <n v="50"/>
  </r>
  <r>
    <s v="Id1600"/>
    <s v="Counts"/>
    <s v=" Mr"/>
    <s v="  Dave"/>
    <n v="23.2"/>
    <n v="4.41"/>
    <s v="No"/>
    <s v="No"/>
    <x v="1"/>
    <n v="0"/>
    <x v="1"/>
    <s v="Obesity"/>
    <s v="Normal"/>
    <n v="0"/>
    <n v="6250.44"/>
    <s v="tier - 2"/>
    <s v="tier - 1"/>
    <s v="R1011"/>
    <s v="10Oct1979"/>
    <n v="43"/>
  </r>
  <r>
    <s v="Id1601"/>
    <s v="Carson"/>
    <s v=" Ms"/>
    <s v="  Barbara G"/>
    <n v="32.5"/>
    <n v="4.6900000000000004"/>
    <s v="No"/>
    <s v="No"/>
    <x v="1"/>
    <n v="1"/>
    <x v="1"/>
    <s v="Obesity"/>
    <s v="Normal"/>
    <n v="1"/>
    <n v="6238.3"/>
    <s v="tier - 2"/>
    <s v="tier - 1"/>
    <s v="R1011"/>
    <s v="11Aug1983"/>
    <n v="39"/>
  </r>
  <r>
    <s v="Id1602"/>
    <s v="Haines"/>
    <s v=" Mr"/>
    <s v="  Skylar"/>
    <n v="20.9"/>
    <n v="6.94"/>
    <s v="No"/>
    <s v="No"/>
    <x v="0"/>
    <n v="0"/>
    <x v="1"/>
    <s v="Obesity"/>
    <s v="Diabetes"/>
    <n v="2"/>
    <n v="6236.95"/>
    <s v="tier - 2"/>
    <s v="tier - 2"/>
    <s v="R1013"/>
    <s v="19Sep1978"/>
    <n v="44"/>
  </r>
  <r>
    <s v="Id1603"/>
    <s v="Schnabel"/>
    <s v=" Mr"/>
    <s v="  Nick"/>
    <n v="19.11"/>
    <n v="4.3499999999999996"/>
    <s v="No"/>
    <s v="No"/>
    <x v="0"/>
    <n v="0"/>
    <x v="1"/>
    <s v="Obesity"/>
    <s v="Normal"/>
    <n v="0"/>
    <n v="6219.93"/>
    <s v="tier - 2"/>
    <s v="tier - 2"/>
    <s v="R1013"/>
    <s v="29Jun1972"/>
    <n v="50"/>
  </r>
  <r>
    <s v="Id1604"/>
    <s v="Thind"/>
    <s v=" Mr"/>
    <s v="  Sunny S"/>
    <n v="31.17"/>
    <n v="5.28"/>
    <s v="No"/>
    <s v="No"/>
    <x v="0"/>
    <n v="1"/>
    <x v="1"/>
    <s v="Obesity"/>
    <s v="Normal"/>
    <n v="0"/>
    <n v="6208.5"/>
    <s v="tier - 2"/>
    <s v="tier - 1"/>
    <s v="R1021"/>
    <s v="12Aug1992"/>
    <n v="30"/>
  </r>
  <r>
    <s v="Id1605"/>
    <s v="Simon"/>
    <s v=" Mrs"/>
    <s v="  Anne-Marie"/>
    <n v="36.08"/>
    <n v="4.29"/>
    <s v="Yes"/>
    <s v="No"/>
    <x v="0"/>
    <n v="1"/>
    <x v="1"/>
    <s v="Obesity"/>
    <s v="Normal"/>
    <n v="0"/>
    <n v="6207.26"/>
    <s v="tier - 2"/>
    <s v="tier - 2"/>
    <s v="R1026"/>
    <s v="10Sep1999"/>
    <n v="23"/>
  </r>
  <r>
    <s v="Id1606"/>
    <s v="Arciniaga"/>
    <s v=" Mr"/>
    <s v="  Nicholas"/>
    <n v="28.024999999999999"/>
    <n v="5.69"/>
    <s v="No"/>
    <s v="No"/>
    <x v="0"/>
    <n v="0"/>
    <x v="1"/>
    <s v="Obesity"/>
    <s v="Normal"/>
    <n v="2"/>
    <n v="6203.9"/>
    <s v="tier - 2"/>
    <s v="tier - 2"/>
    <s v="R1012"/>
    <s v="22Sep1985"/>
    <n v="37"/>
  </r>
  <r>
    <s v="Id1607"/>
    <s v="Ryan"/>
    <s v=" Mr"/>
    <s v="  Scott M"/>
    <n v="24.32"/>
    <n v="5.56"/>
    <s v="No"/>
    <s v="No"/>
    <x v="0"/>
    <n v="0"/>
    <x v="1"/>
    <s v="Obesity"/>
    <s v="Normal"/>
    <n v="2"/>
    <n v="6198.75"/>
    <s v="tier - 2"/>
    <s v="tier - 1"/>
    <s v="R1012"/>
    <s v="22Jul1985"/>
    <n v="37"/>
  </r>
  <r>
    <s v="Id1608"/>
    <s v="Lizak"/>
    <s v=" Ms"/>
    <s v="  Marisa A"/>
    <n v="38"/>
    <n v="5.41"/>
    <s v="Yes"/>
    <s v="No"/>
    <x v="0"/>
    <n v="1"/>
    <x v="0"/>
    <s v="Obesity"/>
    <s v="Normal"/>
    <n v="3"/>
    <n v="6196.45"/>
    <s v="tier - 2"/>
    <s v="tier - 1"/>
    <s v="R1011"/>
    <s v="23Oct1988"/>
    <n v="34"/>
  </r>
  <r>
    <s v="Id1609"/>
    <s v="Howery"/>
    <s v=" Ms"/>
    <s v="  Katie"/>
    <n v="31.6"/>
    <n v="10.85"/>
    <s v="No"/>
    <s v="No"/>
    <x v="0"/>
    <n v="1"/>
    <x v="1"/>
    <s v="Obesity"/>
    <s v="Diabetes"/>
    <n v="0"/>
    <n v="6186.13"/>
    <s v="tier - 2"/>
    <s v="tier - 3"/>
    <s v="R1011"/>
    <s v="1Oct1981"/>
    <n v="41"/>
  </r>
  <r>
    <s v="Id1610"/>
    <s v="Crain"/>
    <s v=" Ms"/>
    <s v="  Amy L"/>
    <n v="31.02"/>
    <n v="11.63"/>
    <s v="No"/>
    <s v="No"/>
    <x v="0"/>
    <n v="1"/>
    <x v="1"/>
    <s v="Obesity"/>
    <s v="Diabetes"/>
    <n v="0"/>
    <n v="6185.32"/>
    <s v="tier - 2"/>
    <s v="tier - 1"/>
    <s v="R1013"/>
    <s v="22Nov1981"/>
    <n v="41"/>
  </r>
  <r>
    <s v="Id1611"/>
    <s v="Hotze"/>
    <s v=" Ms"/>
    <s v="  Jenna M"/>
    <n v="29.26"/>
    <n v="5.68"/>
    <s v="No"/>
    <s v="No"/>
    <x v="0"/>
    <n v="0"/>
    <x v="1"/>
    <s v="Obesity"/>
    <s v="Normal"/>
    <n v="3"/>
    <n v="6184.3"/>
    <s v="tier - 2"/>
    <s v="tier - 3"/>
    <s v="R1013"/>
    <s v="1Nov1988"/>
    <n v="34"/>
  </r>
  <r>
    <s v="Id1612"/>
    <s v="Chauhan"/>
    <s v=" Ms"/>
    <s v="  Elizabeth M"/>
    <n v="15.09"/>
    <n v="7.59"/>
    <s v="No"/>
    <s v="No"/>
    <x v="0"/>
    <n v="0"/>
    <x v="1"/>
    <s v="Underweight"/>
    <s v="Diabetes"/>
    <n v="0"/>
    <n v="6183.46"/>
    <s v="tier - 2"/>
    <s v="tier - 2"/>
    <s v="R1012"/>
    <s v="5Oct1970"/>
    <n v="52"/>
  </r>
  <r>
    <s v="Id1613"/>
    <s v="Raab"/>
    <s v=" Mr"/>
    <s v="  Lyazid"/>
    <n v="22.63"/>
    <n v="5.09"/>
    <s v="No"/>
    <s v="No"/>
    <x v="0"/>
    <n v="0"/>
    <x v="1"/>
    <s v="Obesity"/>
    <s v="Normal"/>
    <n v="3"/>
    <n v="6183.32"/>
    <s v="tier - 2"/>
    <s v="tier - 2"/>
    <s v="R1012"/>
    <s v="9Aug1985"/>
    <n v="37"/>
  </r>
  <r>
    <s v="Id1614"/>
    <s v="McKown"/>
    <s v=" Ms"/>
    <s v="  Lindsey A"/>
    <n v="23.46"/>
    <n v="4.21"/>
    <s v="No"/>
    <s v="No"/>
    <x v="0"/>
    <n v="0"/>
    <x v="1"/>
    <s v="Obesity"/>
    <s v="Normal"/>
    <n v="3"/>
    <n v="6170.96"/>
    <s v="tier - 2"/>
    <s v="tier - 1"/>
    <s v="R1013"/>
    <s v="6Oct1984"/>
    <n v="38"/>
  </r>
  <r>
    <s v="Id1615"/>
    <s v="Schiemann"/>
    <s v=" Mr"/>
    <s v="  Chris"/>
    <n v="22.56"/>
    <n v="4.34"/>
    <s v="No"/>
    <s v="No"/>
    <x v="0"/>
    <n v="0"/>
    <x v="1"/>
    <s v="Obesity"/>
    <s v="Normal"/>
    <n v="3"/>
    <n v="6159.57"/>
    <s v="tier - 2"/>
    <s v="tier - 1"/>
    <s v="R1012"/>
    <s v="15Oct1985"/>
    <n v="37"/>
  </r>
  <r>
    <s v="Id1616"/>
    <s v="Cress"/>
    <s v=" Ms"/>
    <s v="  Jennifer A"/>
    <n v="19.28"/>
    <n v="11.85"/>
    <s v="No"/>
    <s v="No"/>
    <x v="0"/>
    <n v="0"/>
    <x v="1"/>
    <s v="Obesity"/>
    <s v="Diabetes"/>
    <n v="0"/>
    <n v="6152.05"/>
    <s v="tier - 2"/>
    <s v="tier - 3"/>
    <s v="R1013"/>
    <s v="6Nov1973"/>
    <n v="49"/>
  </r>
  <r>
    <s v="Id1617"/>
    <s v="Mawson"/>
    <s v=" Mr"/>
    <s v="  Leif S"/>
    <n v="15.37"/>
    <n v="9.61"/>
    <s v="No"/>
    <s v="No"/>
    <x v="0"/>
    <n v="0"/>
    <x v="1"/>
    <s v="Underweight"/>
    <s v="Diabetes"/>
    <n v="0"/>
    <n v="6147.12"/>
    <s v="tier - 2"/>
    <s v="tier - 3"/>
    <s v="R1012"/>
    <s v="14Oct1970"/>
    <n v="52"/>
  </r>
  <r>
    <s v="Id1618"/>
    <s v="Wigginton"/>
    <s v=" Ms"/>
    <s v="  Stephanie A"/>
    <n v="18.71"/>
    <n v="5.29"/>
    <s v="No"/>
    <s v="No"/>
    <x v="0"/>
    <n v="0"/>
    <x v="1"/>
    <s v="Obesity"/>
    <s v="Normal"/>
    <n v="2"/>
    <n v="6139.14"/>
    <s v="tier - 2"/>
    <s v="tier - 3"/>
    <s v="R1013"/>
    <s v="12Dec1976"/>
    <n v="46"/>
  </r>
  <r>
    <s v="Id1619"/>
    <s v="Wang"/>
    <s v=" Mr"/>
    <s v="  Bo"/>
    <n v="20.61"/>
    <n v="6.89"/>
    <s v="No"/>
    <s v="No"/>
    <x v="0"/>
    <n v="0"/>
    <x v="1"/>
    <s v="Obesity"/>
    <s v="Diabetes"/>
    <n v="2"/>
    <n v="6138.58"/>
    <s v="tier - 2"/>
    <s v="tier - 1"/>
    <s v="R1013"/>
    <s v="5Sep1978"/>
    <n v="44"/>
  </r>
  <r>
    <s v="Id1620"/>
    <s v="Schroeder"/>
    <s v=" Ms"/>
    <s v="  Leah"/>
    <n v="15.99"/>
    <n v="4.57"/>
    <s v="No"/>
    <s v="No"/>
    <x v="1"/>
    <n v="0"/>
    <x v="1"/>
    <s v="Underweight"/>
    <s v="Normal"/>
    <n v="0"/>
    <n v="6138.5"/>
    <s v="tier - 2"/>
    <s v="tier - 2"/>
    <s v="R1011"/>
    <s v="9Nov1969"/>
    <n v="53"/>
  </r>
  <r>
    <s v="Id1621"/>
    <s v="Leonard"/>
    <s v=" Ms"/>
    <s v="  Kara Lynne"/>
    <n v="33.155000000000001"/>
    <n v="4.32"/>
    <s v="Yes"/>
    <s v="No"/>
    <x v="0"/>
    <n v="1"/>
    <x v="1"/>
    <s v="Obesity"/>
    <s v="Normal"/>
    <n v="3"/>
    <n v="6128.8"/>
    <s v="tier - 2"/>
    <s v="tier - 3"/>
    <s v="R1012"/>
    <s v="18Aug1990"/>
    <n v="32"/>
  </r>
  <r>
    <s v="Id1622"/>
    <s v="Tissue"/>
    <s v=" Mr"/>
    <s v="  Jeffrey"/>
    <n v="26.22"/>
    <n v="5.57"/>
    <s v="No"/>
    <s v="No"/>
    <x v="1"/>
    <n v="0"/>
    <x v="1"/>
    <s v="Obesity"/>
    <s v="Normal"/>
    <n v="1"/>
    <n v="6123.57"/>
    <s v="tier - 3"/>
    <s v="tier - 2"/>
    <s v="R1012"/>
    <s v="16Nov1983"/>
    <n v="39"/>
  </r>
  <r>
    <s v="Id1623"/>
    <s v="Wood"/>
    <s v=" Mr"/>
    <s v="  Justin"/>
    <n v="21.85"/>
    <n v="5.26"/>
    <s v="No"/>
    <s v="No"/>
    <x v="1"/>
    <n v="0"/>
    <x v="1"/>
    <s v="Obesity"/>
    <s v="Normal"/>
    <n v="1"/>
    <n v="6117.49"/>
    <s v="tier - 2"/>
    <s v="tier - 3"/>
    <s v="R1012"/>
    <s v="11Aug1983"/>
    <n v="39"/>
  </r>
  <r>
    <s v="Id1624"/>
    <s v="Denny"/>
    <s v=" Ms"/>
    <s v="  Emily"/>
    <n v="30.495000000000001"/>
    <n v="6.25"/>
    <s v="No"/>
    <s v="No"/>
    <x v="0"/>
    <n v="1"/>
    <x v="1"/>
    <s v="Obesity"/>
    <s v="Diabetes"/>
    <n v="3"/>
    <n v="6113.23"/>
    <s v="tier - 2"/>
    <s v="tier - 2"/>
    <s v="R1024"/>
    <s v="25Jul1991"/>
    <n v="31"/>
  </r>
  <r>
    <s v="Id1625"/>
    <s v="Testa"/>
    <s v=" Ms"/>
    <s v="  Rebecca"/>
    <n v="34.104999999999997"/>
    <n v="5.67"/>
    <s v="Yes"/>
    <s v="No"/>
    <x v="0"/>
    <n v="1"/>
    <x v="1"/>
    <s v="Obesity"/>
    <s v="Normal"/>
    <n v="1"/>
    <n v="6112.35"/>
    <s v="tier - 2"/>
    <s v="tier - 1"/>
    <s v="R1012"/>
    <s v="21Jul1985"/>
    <n v="37"/>
  </r>
  <r>
    <s v="Id1626"/>
    <s v="Mooney"/>
    <s v=" Mrs"/>
    <s v="  Allie"/>
    <n v="32.770000000000003"/>
    <n v="4.42"/>
    <s v="Yes"/>
    <s v="No"/>
    <x v="0"/>
    <n v="1"/>
    <x v="1"/>
    <s v="Obesity"/>
    <s v="Normal"/>
    <n v="0"/>
    <n v="6111.95"/>
    <s v="tier - 2"/>
    <s v="tier - 3"/>
    <s v="R1026"/>
    <s v="9Sep1995"/>
    <n v="27"/>
  </r>
  <r>
    <s v="Id1627"/>
    <s v="Buchholtz"/>
    <s v=" Ms"/>
    <s v="  Trasi"/>
    <n v="16.850000000000001"/>
    <n v="11.75"/>
    <s v="No"/>
    <s v="No"/>
    <x v="0"/>
    <n v="0"/>
    <x v="1"/>
    <s v="Underweight"/>
    <s v="Diabetes"/>
    <n v="0"/>
    <n v="6098.38"/>
    <s v="tier - 2"/>
    <s v="tier - 2"/>
    <s v="R1013"/>
    <s v="9Jun1970"/>
    <n v="52"/>
  </r>
  <r>
    <s v="Id1628"/>
    <s v="Hoyt"/>
    <s v=" Mr"/>
    <s v="  Kevin"/>
    <n v="34.700000000000003"/>
    <n v="6.06"/>
    <s v="Yes"/>
    <s v="No"/>
    <x v="0"/>
    <n v="1"/>
    <x v="1"/>
    <s v="Obesity"/>
    <s v="Diabetes"/>
    <n v="2"/>
    <n v="6082.41"/>
    <s v="tier - 1"/>
    <s v="tier - 2"/>
    <s v="R1011"/>
    <s v="25Jul1984"/>
    <n v="38"/>
  </r>
  <r>
    <s v="Id1629"/>
    <s v="Cabada"/>
    <s v=" Mr"/>
    <s v="  Fernando"/>
    <n v="37.049999999999997"/>
    <n v="5.48"/>
    <s v="Yes"/>
    <s v="No"/>
    <x v="0"/>
    <n v="1"/>
    <x v="1"/>
    <s v="Obesity"/>
    <s v="Normal"/>
    <n v="1"/>
    <n v="6079.67"/>
    <s v="tier - 1"/>
    <s v="tier - 1"/>
    <s v="R1014"/>
    <s v="14Oct1984"/>
    <n v="38"/>
  </r>
  <r>
    <s v="Id1630"/>
    <s v="Lobaciute"/>
    <s v=" Ms"/>
    <s v="  Ieva"/>
    <n v="18.78"/>
    <n v="4.45"/>
    <s v="No"/>
    <s v="No"/>
    <x v="1"/>
    <n v="0"/>
    <x v="1"/>
    <s v="Obesity"/>
    <s v="Normal"/>
    <n v="2"/>
    <n v="6074.37"/>
    <s v="tier - 2"/>
    <s v="tier - 2"/>
    <s v="R1012"/>
    <s v="8Aug1979"/>
    <n v="43"/>
  </r>
  <r>
    <s v="Id1631"/>
    <s v="Dawes"/>
    <s v=" Mr"/>
    <s v="  Chris"/>
    <n v="28.024999999999999"/>
    <n v="5"/>
    <s v="No"/>
    <s v="No"/>
    <x v="0"/>
    <n v="0"/>
    <x v="1"/>
    <s v="Obesity"/>
    <s v="Normal"/>
    <n v="1"/>
    <n v="6067.13"/>
    <s v="tier - 3"/>
    <s v="tier - 1"/>
    <s v="R1016"/>
    <s v="21Sep1984"/>
    <n v="38"/>
  </r>
  <r>
    <s v="Id1632"/>
    <s v="Deppen"/>
    <s v=" Mr"/>
    <s v="  Drew L"/>
    <n v="35.090000000000003"/>
    <n v="5.84"/>
    <s v="Yes"/>
    <s v="No"/>
    <x v="0"/>
    <n v="1"/>
    <x v="1"/>
    <s v="Obesity"/>
    <s v="Diabetes"/>
    <n v="0"/>
    <n v="6064.37"/>
    <s v="tier - 2"/>
    <s v="tier - 2"/>
    <s v="R1011"/>
    <s v="8Nov1994"/>
    <n v="28"/>
  </r>
  <r>
    <s v="Id1633"/>
    <s v="Oberndorfer"/>
    <s v=" Ms"/>
    <s v="  Christina"/>
    <n v="34.42"/>
    <n v="5.21"/>
    <s v="Yes"/>
    <s v="No"/>
    <x v="0"/>
    <n v="1"/>
    <x v="1"/>
    <s v="Obesity"/>
    <s v="Normal"/>
    <n v="0"/>
    <n v="6061.8"/>
    <s v="tier - 2"/>
    <s v="tier - 3"/>
    <s v="R1012"/>
    <s v="28Jul1996"/>
    <n v="26"/>
  </r>
  <r>
    <s v="Id1634"/>
    <s v="Hetherington"/>
    <s v=" Mr"/>
    <s v="  Alexander G"/>
    <n v="29.4"/>
    <n v="4.26"/>
    <s v="No"/>
    <s v="No"/>
    <x v="0"/>
    <n v="0"/>
    <x v="1"/>
    <s v="Obesity"/>
    <s v="Normal"/>
    <n v="4"/>
    <n v="6059.17"/>
    <s v="tier - 2"/>
    <s v="tier - 1"/>
    <s v="R1011"/>
    <s v="16Aug1989"/>
    <n v="33"/>
  </r>
  <r>
    <s v="Id1635"/>
    <s v="Murray"/>
    <s v=" Ms"/>
    <s v="  Meaghan"/>
    <n v="21.31"/>
    <n v="4.17"/>
    <s v="No"/>
    <s v="No"/>
    <x v="0"/>
    <n v="0"/>
    <x v="1"/>
    <s v="Obesity"/>
    <s v="Normal"/>
    <n v="2"/>
    <n v="5993.62"/>
    <s v="tier - 2"/>
    <s v="tier - 3"/>
    <s v="R1013"/>
    <s v="8Aug1980"/>
    <n v="42"/>
  </r>
  <r>
    <s v="Id1636"/>
    <s v="Higden"/>
    <s v=" Ms"/>
    <s v="  Kristin"/>
    <n v="19.559999999999999"/>
    <n v="11.96"/>
    <s v="No"/>
    <s v="No"/>
    <x v="0"/>
    <n v="0"/>
    <x v="1"/>
    <s v="Obesity"/>
    <s v="Diabetes"/>
    <n v="0"/>
    <n v="5990.17"/>
    <s v="tier - 2"/>
    <s v="tier - 2"/>
    <s v="R1013"/>
    <s v="17Aug1974"/>
    <n v="48"/>
  </r>
  <r>
    <s v="Id1637"/>
    <s v="Rediger"/>
    <s v=" Ms"/>
    <s v="  Andrea K"/>
    <n v="37.335000000000001"/>
    <n v="6.26"/>
    <s v="Yes"/>
    <s v="No"/>
    <x v="0"/>
    <n v="1"/>
    <x v="1"/>
    <s v="Obesity"/>
    <s v="Diabetes"/>
    <n v="2"/>
    <n v="5989.52"/>
    <s v="tier - 2"/>
    <s v="tier - 1"/>
    <s v="R1012"/>
    <s v="10Jun1988"/>
    <n v="34"/>
  </r>
  <r>
    <s v="Id1638"/>
    <s v="Huff"/>
    <s v=" Ms"/>
    <s v="  Kris"/>
    <n v="19.53"/>
    <n v="11.68"/>
    <s v="No"/>
    <s v="No"/>
    <x v="0"/>
    <n v="0"/>
    <x v="1"/>
    <s v="Obesity"/>
    <s v="Diabetes"/>
    <n v="0"/>
    <n v="5979.99"/>
    <s v="tier - 2"/>
    <s v="tier - 3"/>
    <s v="R1013"/>
    <s v="11Oct1974"/>
    <n v="48"/>
  </r>
  <r>
    <s v="Id1639"/>
    <s v="Hall"/>
    <s v=" Mr"/>
    <s v="  Alden W"/>
    <n v="34.1"/>
    <n v="5.16"/>
    <s v="Yes"/>
    <s v="No"/>
    <x v="0"/>
    <n v="1"/>
    <x v="1"/>
    <s v="Obesity"/>
    <s v="Normal"/>
    <n v="0"/>
    <n v="5979.73"/>
    <s v="tier - 2"/>
    <s v="tier - 2"/>
    <s v="R1011"/>
    <s v="10Oct1980"/>
    <n v="42"/>
  </r>
  <r>
    <s v="Id1640"/>
    <s v="Grise"/>
    <s v=" Ms"/>
    <s v="  Suzanne M"/>
    <n v="16.5"/>
    <n v="6.9"/>
    <s v="No"/>
    <s v="No"/>
    <x v="0"/>
    <n v="0"/>
    <x v="1"/>
    <s v="Underweight"/>
    <s v="Diabetes"/>
    <n v="0"/>
    <n v="5979.66"/>
    <s v="tier - 2"/>
    <s v="tier - 3"/>
    <s v="R1013"/>
    <s v="25Jun1970"/>
    <n v="52"/>
  </r>
  <r>
    <s v="Id1641"/>
    <s v="Skildum"/>
    <s v=" Ms"/>
    <s v="  Heidi Z"/>
    <n v="30.69"/>
    <n v="4.83"/>
    <s v="No"/>
    <s v="No"/>
    <x v="0"/>
    <n v="1"/>
    <x v="1"/>
    <s v="Obesity"/>
    <s v="Normal"/>
    <n v="1"/>
    <n v="5976.83"/>
    <s v="tier - 2"/>
    <s v="tier - 2"/>
    <s v="R1013"/>
    <s v="11Nov1984"/>
    <n v="38"/>
  </r>
  <r>
    <s v="Id1642"/>
    <s v="Yang"/>
    <s v=" Ms"/>
    <s v="  Carolyn"/>
    <n v="28.93"/>
    <n v="4.87"/>
    <s v="No"/>
    <s v="No"/>
    <x v="0"/>
    <n v="0"/>
    <x v="1"/>
    <s v="Obesity"/>
    <s v="Normal"/>
    <n v="1"/>
    <n v="5974.38"/>
    <s v="tier - 2"/>
    <s v="tier - 3"/>
    <s v="R1013"/>
    <s v="19Sep1984"/>
    <n v="38"/>
  </r>
  <r>
    <s v="Id1643"/>
    <s v="Fischer-Daly"/>
    <s v=" Ms"/>
    <s v="  Sabine"/>
    <n v="38.9"/>
    <n v="4.28"/>
    <s v="Yes"/>
    <s v="No"/>
    <x v="0"/>
    <n v="1"/>
    <x v="0"/>
    <s v="Obesity"/>
    <s v="Normal"/>
    <n v="3"/>
    <n v="5972.38"/>
    <s v="tier - 2"/>
    <s v="tier - 2"/>
    <s v="R1011"/>
    <s v="22Jul1989"/>
    <n v="33"/>
  </r>
  <r>
    <s v="Id1644"/>
    <s v="Asher"/>
    <s v=" Mr"/>
    <s v="  Bobby"/>
    <n v="26.9"/>
    <n v="4.07"/>
    <s v="No"/>
    <s v="No"/>
    <x v="0"/>
    <n v="0"/>
    <x v="1"/>
    <s v="Obesity"/>
    <s v="Normal"/>
    <n v="0"/>
    <n v="5969.72"/>
    <s v="tier - 3"/>
    <s v="tier - 3"/>
    <s v="R1011"/>
    <s v="21Jul1980"/>
    <n v="42"/>
  </r>
  <r>
    <s v="Id1645"/>
    <s v="Zhou"/>
    <s v=" Mr"/>
    <s v="  Fan"/>
    <n v="24.86"/>
    <n v="6.23"/>
    <s v="No"/>
    <s v="No"/>
    <x v="0"/>
    <n v="0"/>
    <x v="1"/>
    <s v="Obesity"/>
    <s v="Diabetes"/>
    <n v="0"/>
    <n v="5966.89"/>
    <s v="tier - 2"/>
    <s v="tier - 3"/>
    <s v="R1013"/>
    <s v="5Aug1980"/>
    <n v="42"/>
  </r>
  <r>
    <s v="Id1646"/>
    <s v="Rudder"/>
    <s v=" Mrs"/>
    <s v="  Rachel M"/>
    <n v="39.14"/>
    <n v="6.24"/>
    <s v="Yes"/>
    <s v="No"/>
    <x v="0"/>
    <n v="1"/>
    <x v="0"/>
    <s v="Obesity"/>
    <s v="Diabetes"/>
    <n v="0"/>
    <n v="5960.91"/>
    <s v="tier - 2"/>
    <s v="tier - 1"/>
    <s v="R1026"/>
    <s v="15Jul2004"/>
    <n v="18"/>
  </r>
  <r>
    <s v="Id1647"/>
    <s v="Cartmell"/>
    <s v=" Mr"/>
    <s v="  Greg"/>
    <n v="39.799999999999997"/>
    <n v="6.17"/>
    <s v="Yes"/>
    <s v="No"/>
    <x v="1"/>
    <n v="1"/>
    <x v="0"/>
    <s v="Obesity"/>
    <s v="Diabetes"/>
    <n v="0"/>
    <n v="5957.35"/>
    <s v="tier - 2"/>
    <s v="tier - 2"/>
    <s v="R1012"/>
    <s v="13Aug2003"/>
    <n v="19"/>
  </r>
  <r>
    <s v="Id1648"/>
    <s v="Troland"/>
    <s v=" Mr"/>
    <s v="  Dan"/>
    <n v="34.32"/>
    <n v="5.16"/>
    <s v="Yes"/>
    <s v="No"/>
    <x v="0"/>
    <n v="1"/>
    <x v="1"/>
    <s v="Obesity"/>
    <s v="Normal"/>
    <n v="3"/>
    <n v="5934.38"/>
    <s v="tier - 3"/>
    <s v="tier - 2"/>
    <s v="R1013"/>
    <s v="14Jul1987"/>
    <n v="35"/>
  </r>
  <r>
    <s v="Id1649"/>
    <s v="Hall"/>
    <s v=" Ms"/>
    <s v="  Jennifer A"/>
    <n v="32.51"/>
    <n v="4.3"/>
    <s v="No"/>
    <s v="No"/>
    <x v="0"/>
    <n v="1"/>
    <x v="1"/>
    <s v="Obesity"/>
    <s v="Normal"/>
    <n v="0"/>
    <n v="5927.65"/>
    <s v="tier - 2"/>
    <s v="tier - 1"/>
    <s v="R1012"/>
    <s v="30Jul1994"/>
    <n v="28"/>
  </r>
  <r>
    <s v="Id1650"/>
    <s v="Berg"/>
    <s v=" Mrs"/>
    <s v="  Jessica"/>
    <n v="30.71"/>
    <n v="6.14"/>
    <s v="No"/>
    <s v="No"/>
    <x v="1"/>
    <n v="1"/>
    <x v="1"/>
    <s v="Obesity"/>
    <s v="Diabetes"/>
    <n v="0"/>
    <n v="5926.93"/>
    <s v="tier - 2"/>
    <s v="tier - 2"/>
    <s v="R1025"/>
    <s v="13Aug1993"/>
    <n v="29"/>
  </r>
  <r>
    <s v="Id1651"/>
    <s v="Engtrakul"/>
    <s v=" Mr"/>
    <s v="  Chaiwat"/>
    <n v="28.9"/>
    <n v="5.36"/>
    <s v="No"/>
    <s v="No"/>
    <x v="0"/>
    <n v="0"/>
    <x v="1"/>
    <s v="Obesity"/>
    <s v="Normal"/>
    <n v="3"/>
    <n v="5926.85"/>
    <s v="tier - 3"/>
    <s v="tier - 3"/>
    <s v="R1011"/>
    <s v="29Jul1987"/>
    <n v="35"/>
  </r>
  <r>
    <s v="Id1652"/>
    <s v="Leonhardt"/>
    <s v=" Ms"/>
    <s v="  Kerri"/>
    <n v="36.19"/>
    <n v="4.3"/>
    <s v="Yes"/>
    <s v="No"/>
    <x v="0"/>
    <n v="1"/>
    <x v="1"/>
    <s v="Obesity"/>
    <s v="Normal"/>
    <n v="0"/>
    <n v="5920.1"/>
    <s v="tier - 2"/>
    <s v="tier - 1"/>
    <s v="R1013"/>
    <s v="21Dec1982"/>
    <n v="40"/>
  </r>
  <r>
    <s v="Id1653"/>
    <s v="Goetz"/>
    <s v=" Ms"/>
    <s v="  Lisa"/>
    <n v="29.6"/>
    <n v="4.09"/>
    <s v="No"/>
    <s v="No"/>
    <x v="0"/>
    <n v="0"/>
    <x v="1"/>
    <s v="Obesity"/>
    <s v="Normal"/>
    <n v="0"/>
    <n v="5910.94"/>
    <s v="tier - 2"/>
    <s v="tier - 1"/>
    <s v="R1011"/>
    <s v="8Jul1982"/>
    <n v="40"/>
  </r>
  <r>
    <s v="Id1654"/>
    <s v="Cacharelis"/>
    <s v=" Mr"/>
    <s v="  Nicholas G"/>
    <n v="30.95"/>
    <n v="6.27"/>
    <s v="No"/>
    <s v="No"/>
    <x v="1"/>
    <n v="1"/>
    <x v="1"/>
    <s v="Obesity"/>
    <s v="Diabetes"/>
    <n v="0"/>
    <n v="5877.02"/>
    <s v="tier - 2"/>
    <s v="tier - 2"/>
    <s v="R1021"/>
    <s v="19Oct1993"/>
    <n v="29"/>
  </r>
  <r>
    <s v="Id1655"/>
    <s v="Kariolis"/>
    <s v=" Mr"/>
    <s v="  Vasilis S"/>
    <n v="19.95"/>
    <n v="5.39"/>
    <s v="No"/>
    <s v="No"/>
    <x v="0"/>
    <n v="0"/>
    <x v="1"/>
    <s v="Obesity"/>
    <s v="Normal"/>
    <n v="1"/>
    <n v="5855.9"/>
    <s v="tier - 2"/>
    <s v="tier - 3"/>
    <s v="R1012"/>
    <s v="22Nov1984"/>
    <n v="38"/>
  </r>
  <r>
    <s v="Id1656"/>
    <s v="Zelwin"/>
    <s v=" Mr"/>
    <s v="  Michael P"/>
    <n v="23.65"/>
    <n v="5.75"/>
    <s v="No"/>
    <s v="No"/>
    <x v="0"/>
    <n v="0"/>
    <x v="1"/>
    <s v="Obesity"/>
    <s v="Diabetes"/>
    <n v="3"/>
    <n v="5847.24"/>
    <s v="tier - 2"/>
    <s v="tier - 1"/>
    <s v="R1013"/>
    <s v="18Jun1985"/>
    <n v="37"/>
  </r>
  <r>
    <s v="Id1657"/>
    <s v="Barry"/>
    <s v=" Ms"/>
    <s v="  Colleen C"/>
    <n v="43.34"/>
    <n v="4.91"/>
    <s v="Yes"/>
    <s v="No"/>
    <x v="0"/>
    <n v="2"/>
    <x v="0"/>
    <s v="Obesity"/>
    <s v="Normal"/>
    <n v="2"/>
    <n v="5846.92"/>
    <s v="tier - 2"/>
    <s v="tier - 2"/>
    <s v="R1013"/>
    <s v="30Sep1987"/>
    <n v="35"/>
  </r>
  <r>
    <s v="Id1658"/>
    <s v="Bannon"/>
    <s v=" Mrs"/>
    <s v="  Annika"/>
    <n v="31.98"/>
    <n v="4.46"/>
    <s v="No"/>
    <s v="No"/>
    <x v="0"/>
    <n v="1"/>
    <x v="1"/>
    <s v="Obesity"/>
    <s v="Normal"/>
    <n v="0"/>
    <n v="5843.99"/>
    <s v="tier - 2"/>
    <s v="tier - 2"/>
    <s v="R1025"/>
    <s v="20Aug1995"/>
    <n v="27"/>
  </r>
  <r>
    <s v="Id1659"/>
    <s v="Chang"/>
    <s v=" Ms"/>
    <s v="  Kelly"/>
    <n v="35.86"/>
    <n v="6.22"/>
    <s v="Yes"/>
    <s v="No"/>
    <x v="0"/>
    <n v="1"/>
    <x v="1"/>
    <s v="Obesity"/>
    <s v="Diabetes"/>
    <n v="2"/>
    <n v="5836.52"/>
    <s v="tier - 2"/>
    <s v="tier - 3"/>
    <s v="R1013"/>
    <s v="27Jul1987"/>
    <n v="35"/>
  </r>
  <r>
    <s v="Id1660"/>
    <s v="Vetter"/>
    <s v=" Mr"/>
    <s v="  Nicholas C"/>
    <n v="15.2"/>
    <n v="8.82"/>
    <s v="No"/>
    <s v="No"/>
    <x v="0"/>
    <n v="0"/>
    <x v="1"/>
    <s v="Underweight"/>
    <s v="Diabetes"/>
    <n v="0"/>
    <n v="5832.6"/>
    <s v="tier - 2"/>
    <s v="tier - 3"/>
    <s v="R1012"/>
    <s v="27Sep1971"/>
    <n v="51"/>
  </r>
  <r>
    <s v="Id1661"/>
    <s v="Jablonski"/>
    <s v=" Mrs"/>
    <s v="  Kelly K"/>
    <n v="37.200000000000003"/>
    <n v="10.14"/>
    <s v="Yes"/>
    <s v="No"/>
    <x v="0"/>
    <n v="1"/>
    <x v="1"/>
    <s v="Obesity"/>
    <s v="Diabetes"/>
    <n v="0"/>
    <n v="5816.58"/>
    <s v="tier - 2"/>
    <s v="tier - 2"/>
    <s v="R1026"/>
    <s v="22Jul2002"/>
    <n v="20"/>
  </r>
  <r>
    <s v="Id1662"/>
    <s v="Jakubowitch"/>
    <s v=" Mr"/>
    <s v="  Andrew"/>
    <n v="17.91"/>
    <n v="4.66"/>
    <s v="No"/>
    <s v="No"/>
    <x v="0"/>
    <n v="0"/>
    <x v="1"/>
    <s v="Underweight"/>
    <s v="Normal"/>
    <n v="0"/>
    <n v="5812.9"/>
    <s v="tier - 2"/>
    <s v="tier - 2"/>
    <s v="R1013"/>
    <s v="2Nov1972"/>
    <n v="50"/>
  </r>
  <r>
    <s v="Id1663"/>
    <s v="Altshuler"/>
    <s v=" Ms"/>
    <s v="  Hannah"/>
    <n v="20.76"/>
    <n v="6.26"/>
    <s v="No"/>
    <s v="No"/>
    <x v="0"/>
    <n v="0"/>
    <x v="1"/>
    <s v="Obesity"/>
    <s v="Diabetes"/>
    <n v="2"/>
    <n v="5807.06"/>
    <s v="tier - 2"/>
    <s v="tier - 3"/>
    <s v="R1013"/>
    <s v="18Sep1980"/>
    <n v="42"/>
  </r>
  <r>
    <s v="Id1664"/>
    <s v="Ugarte"/>
    <s v=" Mr"/>
    <s v="  Patricio Sr"/>
    <n v="38.99"/>
    <n v="5.21"/>
    <s v="Yes"/>
    <s v="No"/>
    <x v="0"/>
    <n v="1"/>
    <x v="0"/>
    <s v="Obesity"/>
    <s v="Normal"/>
    <n v="0"/>
    <n v="5778.71"/>
    <s v="tier - 2"/>
    <s v="tier - 3"/>
    <s v="R1022"/>
    <s v="1Nov2004"/>
    <n v="18"/>
  </r>
  <r>
    <s v="Id1665"/>
    <s v="Tusso"/>
    <s v=" Mr"/>
    <s v="  Robert B"/>
    <n v="42.655000000000001"/>
    <n v="5.94"/>
    <s v="Yes"/>
    <s v="No"/>
    <x v="1"/>
    <n v="2"/>
    <x v="0"/>
    <s v="Obesity"/>
    <s v="Diabetes"/>
    <n v="0"/>
    <n v="5757.41"/>
    <s v="tier - 2"/>
    <s v="tier - 3"/>
    <s v="R1019"/>
    <s v="30Aug1983"/>
    <n v="39"/>
  </r>
  <r>
    <s v="Id1666"/>
    <s v="Johnson"/>
    <s v=" Mr"/>
    <s v="  Benjamin M"/>
    <n v="30.57"/>
    <n v="5.34"/>
    <s v="No"/>
    <s v="No"/>
    <x v="1"/>
    <n v="1"/>
    <x v="1"/>
    <s v="Obesity"/>
    <s v="Normal"/>
    <n v="0"/>
    <n v="5748.13"/>
    <s v="tier - 2"/>
    <s v="tier - 1"/>
    <s v="R1021"/>
    <s v="10Jun1993"/>
    <n v="29"/>
  </r>
  <r>
    <s v="Id1667"/>
    <s v="Landry"/>
    <s v=" Mr"/>
    <s v="  Robert"/>
    <n v="17.7"/>
    <n v="6.38"/>
    <s v="No"/>
    <s v="No"/>
    <x v="0"/>
    <n v="0"/>
    <x v="1"/>
    <s v="Underweight"/>
    <s v="Diabetes"/>
    <n v="0"/>
    <n v="5741.67"/>
    <s v="tier - 2"/>
    <s v="tier - 3"/>
    <s v="R1013"/>
    <s v="21Aug1972"/>
    <n v="50"/>
  </r>
  <r>
    <s v="Id1668"/>
    <s v="McDonald"/>
    <s v=" Mr"/>
    <s v="  Eric R"/>
    <n v="34.770000000000003"/>
    <n v="4.47"/>
    <s v="Yes"/>
    <s v="No"/>
    <x v="0"/>
    <n v="1"/>
    <x v="1"/>
    <s v="Obesity"/>
    <s v="Normal"/>
    <n v="2"/>
    <n v="5729.01"/>
    <s v="tier - 1"/>
    <s v="tier - 2"/>
    <s v="R1012"/>
    <s v="19Oct1987"/>
    <n v="35"/>
  </r>
  <r>
    <s v="Id1669"/>
    <s v="Dunlap"/>
    <s v=" Mr"/>
    <s v="  Matthew"/>
    <n v="16.88"/>
    <n v="9.9600000000000009"/>
    <s v="No"/>
    <s v="No"/>
    <x v="0"/>
    <n v="0"/>
    <x v="1"/>
    <s v="Underweight"/>
    <s v="Diabetes"/>
    <n v="0"/>
    <n v="5720.38"/>
    <s v="tier - 2"/>
    <s v="tier - 1"/>
    <s v="R1013"/>
    <s v="18Dec1971"/>
    <n v="51"/>
  </r>
  <r>
    <s v="Id1670"/>
    <s v="Larue"/>
    <s v=" Mr"/>
    <s v="  Bob R"/>
    <n v="40.26"/>
    <n v="9.92"/>
    <s v="Yes"/>
    <s v="No"/>
    <x v="0"/>
    <n v="1"/>
    <x v="0"/>
    <s v="Obesity"/>
    <s v="Diabetes"/>
    <n v="0"/>
    <n v="5709.16"/>
    <s v="tier - 3"/>
    <s v="tier - 3"/>
    <s v="R1013"/>
    <s v="30Aug1981"/>
    <n v="41"/>
  </r>
  <r>
    <s v="Id1671"/>
    <s v="Hodge"/>
    <s v=" Ms"/>
    <s v="  Stephanie J"/>
    <n v="25.6"/>
    <n v="6.03"/>
    <s v="No"/>
    <s v="No"/>
    <x v="1"/>
    <n v="0"/>
    <x v="1"/>
    <s v="Obesity"/>
    <s v="Diabetes"/>
    <n v="4"/>
    <n v="5708.87"/>
    <s v="tier - 2"/>
    <s v="tier - 1"/>
    <s v="R1011"/>
    <s v="3Nov1993"/>
    <n v="29"/>
  </r>
  <r>
    <s v="Id1672"/>
    <s v="Marcus"/>
    <s v=" Mr"/>
    <s v="  Jake"/>
    <n v="33.549999999999997"/>
    <n v="10.9"/>
    <s v="Yes"/>
    <s v="No"/>
    <x v="0"/>
    <n v="1"/>
    <x v="1"/>
    <s v="Obesity"/>
    <s v="Diabetes"/>
    <n v="0"/>
    <n v="5699.84"/>
    <s v="tier - 2"/>
    <s v="tier - 3"/>
    <s v="R1013"/>
    <s v="15Jun1981"/>
    <n v="41"/>
  </r>
  <r>
    <s v="Id1673"/>
    <s v="Daubert"/>
    <s v=" Ms"/>
    <s v="  Alison L"/>
    <n v="16.690000000000001"/>
    <n v="10.66"/>
    <s v="No"/>
    <s v="No"/>
    <x v="0"/>
    <n v="0"/>
    <x v="1"/>
    <s v="Underweight"/>
    <s v="Diabetes"/>
    <n v="0"/>
    <n v="5698.74"/>
    <s v="tier - 2"/>
    <s v="tier - 2"/>
    <s v="R1012"/>
    <s v="6Jul1974"/>
    <n v="48"/>
  </r>
  <r>
    <s v="Id1674"/>
    <s v="Close"/>
    <s v=" Ms"/>
    <s v="  Lindsay M"/>
    <n v="19.95"/>
    <n v="4.05"/>
    <s v="No"/>
    <s v="No"/>
    <x v="0"/>
    <n v="0"/>
    <x v="1"/>
    <s v="Obesity"/>
    <s v="Normal"/>
    <n v="3"/>
    <n v="5693.43"/>
    <s v="tier - 2"/>
    <s v="tier - 3"/>
    <s v="R1012"/>
    <s v="3Nov1992"/>
    <n v="30"/>
  </r>
  <r>
    <s v="Id1675"/>
    <s v="Roels"/>
    <s v=" Mr"/>
    <s v="  Guillaume"/>
    <n v="17.55"/>
    <n v="4.2300000000000004"/>
    <s v="No"/>
    <s v="No"/>
    <x v="0"/>
    <n v="0"/>
    <x v="1"/>
    <s v="Underweight"/>
    <s v="Normal"/>
    <n v="0"/>
    <n v="5690.79"/>
    <s v="tier - 2"/>
    <s v="tier - 1"/>
    <s v="R1013"/>
    <s v="28Oct1972"/>
    <n v="50"/>
  </r>
  <r>
    <s v="Id1676"/>
    <s v="Venosky"/>
    <s v=" Ms"/>
    <s v="  Kaylee"/>
    <n v="22.01"/>
    <n v="5.01"/>
    <s v="No"/>
    <s v="No"/>
    <x v="0"/>
    <n v="0"/>
    <x v="1"/>
    <s v="Obesity"/>
    <s v="Normal"/>
    <n v="3"/>
    <n v="5679.13"/>
    <s v="tier - 2"/>
    <s v="tier - 2"/>
    <s v="R1013"/>
    <s v="12Aug1984"/>
    <n v="38"/>
  </r>
  <r>
    <s v="Id1677"/>
    <s v="Gosnell"/>
    <s v=" Ms"/>
    <s v="  Theresa"/>
    <n v="41.8"/>
    <n v="5.82"/>
    <s v="Yes"/>
    <s v="No"/>
    <x v="1"/>
    <n v="2"/>
    <x v="0"/>
    <s v="Obesity"/>
    <s v="Diabetes"/>
    <n v="0"/>
    <n v="5662.23"/>
    <s v="tier - 2"/>
    <s v="tier - 1"/>
    <s v="R1013"/>
    <s v="3Sep1983"/>
    <n v="39"/>
  </r>
  <r>
    <s v="Id1678"/>
    <s v="Chewning-Kulick"/>
    <s v=" Mr"/>
    <s v="  Travis G"/>
    <n v="19.170000000000002"/>
    <n v="7.94"/>
    <s v="No"/>
    <s v="No"/>
    <x v="0"/>
    <n v="0"/>
    <x v="1"/>
    <s v="Obesity"/>
    <s v="Diabetes"/>
    <n v="2"/>
    <n v="5650.14"/>
    <s v="tier - 2"/>
    <s v="tier - 1"/>
    <s v="R1013"/>
    <s v="27Sep1978"/>
    <n v="44"/>
  </r>
  <r>
    <s v="Id1679"/>
    <s v="McCarron"/>
    <s v=" Ms"/>
    <s v="  Emma L"/>
    <n v="32.799999999999997"/>
    <n v="6.16"/>
    <s v="Yes"/>
    <s v="No"/>
    <x v="1"/>
    <n v="1"/>
    <x v="1"/>
    <s v="Obesity"/>
    <s v="Diabetes"/>
    <n v="0"/>
    <n v="5649.72"/>
    <s v="tier - 2"/>
    <s v="tier - 3"/>
    <s v="R1011"/>
    <s v="8Jun1983"/>
    <n v="40"/>
  </r>
  <r>
    <s v="Id1680"/>
    <s v="Manion"/>
    <s v=" Ms"/>
    <s v="  Linda"/>
    <n v="35.814999999999998"/>
    <n v="4.1500000000000004"/>
    <s v="Yes"/>
    <s v="No"/>
    <x v="0"/>
    <n v="1"/>
    <x v="1"/>
    <s v="Obesity"/>
    <s v="Normal"/>
    <n v="1"/>
    <n v="5630.46"/>
    <s v="tier - 2"/>
    <s v="tier - 3"/>
    <s v="R1012"/>
    <s v="9Dec1987"/>
    <n v="35"/>
  </r>
  <r>
    <s v="Id1681"/>
    <s v="Strong"/>
    <s v=" Mr"/>
    <s v="  Owen R"/>
    <n v="24.3"/>
    <n v="6.23"/>
    <s v="No"/>
    <s v="No"/>
    <x v="0"/>
    <n v="0"/>
    <x v="1"/>
    <s v="Obesity"/>
    <s v="Diabetes"/>
    <n v="5"/>
    <n v="5615.37"/>
    <s v="tier - 2"/>
    <s v="tier - 3"/>
    <s v="R1011"/>
    <s v="15Nov1994"/>
    <n v="28"/>
  </r>
  <r>
    <s v="Id1682"/>
    <s v="Leblanc"/>
    <s v=" Mr"/>
    <s v="  Jacob"/>
    <n v="19.059999999999999"/>
    <n v="7.41"/>
    <s v="No"/>
    <s v="No"/>
    <x v="0"/>
    <n v="0"/>
    <x v="1"/>
    <s v="Obesity"/>
    <s v="Diabetes"/>
    <n v="2"/>
    <n v="5612.83"/>
    <s v="tier - 2"/>
    <s v="tier - 3"/>
    <s v="R1013"/>
    <s v="11Sep1978"/>
    <n v="44"/>
  </r>
  <r>
    <s v="Id1683"/>
    <s v="Palmer"/>
    <s v=" Ms"/>
    <s v="  Jacqueline"/>
    <n v="33.25"/>
    <n v="5.62"/>
    <s v="Yes"/>
    <s v="No"/>
    <x v="0"/>
    <n v="1"/>
    <x v="1"/>
    <s v="Obesity"/>
    <s v="Normal"/>
    <n v="1"/>
    <n v="5594.85"/>
    <s v="tier - 2"/>
    <s v="tier - 3"/>
    <s v="R1024"/>
    <s v="18Nov1988"/>
    <n v="34"/>
  </r>
  <r>
    <s v="Id1684"/>
    <s v="Shen"/>
    <s v=" Mr"/>
    <s v="  Yefeng"/>
    <n v="21.37"/>
    <n v="4.54"/>
    <s v="No"/>
    <s v="No"/>
    <x v="1"/>
    <n v="0"/>
    <x v="1"/>
    <s v="Obesity"/>
    <s v="Normal"/>
    <n v="3"/>
    <n v="5587.59"/>
    <s v="tier - 2"/>
    <s v="tier - 1"/>
    <s v="R1013"/>
    <s v="3Oct1983"/>
    <n v="39"/>
  </r>
  <r>
    <s v="Id1685"/>
    <s v="Goldsby"/>
    <s v=" Mr"/>
    <s v="  Thomas J"/>
    <n v="34.43"/>
    <n v="8.6199999999999992"/>
    <s v="Yes"/>
    <s v="No"/>
    <x v="0"/>
    <n v="1"/>
    <x v="1"/>
    <s v="Obesity"/>
    <s v="Diabetes"/>
    <n v="2"/>
    <n v="5584.31"/>
    <s v="tier - 3"/>
    <s v="tier - 1"/>
    <s v="R1013"/>
    <s v="21Nov1986"/>
    <n v="36"/>
  </r>
  <r>
    <s v="Id1686"/>
    <s v="Whitney"/>
    <s v=" Mr"/>
    <s v="  Ken"/>
    <n v="20.86"/>
    <n v="4.3600000000000003"/>
    <s v="No"/>
    <s v="No"/>
    <x v="0"/>
    <n v="0"/>
    <x v="1"/>
    <s v="Obesity"/>
    <s v="Normal"/>
    <n v="3"/>
    <n v="5582.95"/>
    <s v="tier - 2"/>
    <s v="tier - 1"/>
    <s v="R1012"/>
    <s v="5Sep1985"/>
    <n v="37"/>
  </r>
  <r>
    <s v="Id1687"/>
    <s v="Mahoney"/>
    <s v=" Ms"/>
    <s v="  Annie E"/>
    <n v="18.34"/>
    <n v="10.01"/>
    <s v="No"/>
    <s v="No"/>
    <x v="0"/>
    <n v="0"/>
    <x v="1"/>
    <s v="Underweight"/>
    <s v="Diabetes"/>
    <n v="0"/>
    <n v="5576.35"/>
    <s v="tier - 2"/>
    <s v="tier - 3"/>
    <s v="R1013"/>
    <s v="18Sep1974"/>
    <n v="48"/>
  </r>
  <r>
    <s v="Id1688"/>
    <s v="McCracken"/>
    <s v=" Mrs"/>
    <s v="  Noel K"/>
    <n v="34.15"/>
    <n v="5.42"/>
    <s v="Yes"/>
    <s v="No"/>
    <x v="0"/>
    <n v="1"/>
    <x v="1"/>
    <s v="Obesity"/>
    <s v="Normal"/>
    <n v="0"/>
    <n v="5552.61"/>
    <s v="tier - 2"/>
    <s v="tier - 3"/>
    <s v="R1026"/>
    <s v="22Sep1999"/>
    <n v="23"/>
  </r>
  <r>
    <s v="Id1689"/>
    <s v="Spewak"/>
    <s v=" Mr"/>
    <s v="  Mark S"/>
    <n v="18.350000000000001"/>
    <n v="5.12"/>
    <s v="No"/>
    <s v="No"/>
    <x v="0"/>
    <n v="0"/>
    <x v="1"/>
    <s v="Underweight"/>
    <s v="Normal"/>
    <n v="2"/>
    <n v="5540.35"/>
    <s v="tier - 2"/>
    <s v="tier - 2"/>
    <s v="R1012"/>
    <s v="7Dec1980"/>
    <n v="42"/>
  </r>
  <r>
    <s v="Id1690"/>
    <s v="Cottini"/>
    <s v=" Ms"/>
    <s v="  Federica"/>
    <n v="22.13"/>
    <n v="9.1999999999999993"/>
    <s v="No"/>
    <s v="No"/>
    <x v="0"/>
    <n v="0"/>
    <x v="1"/>
    <s v="Obesity"/>
    <s v="Diabetes"/>
    <n v="1"/>
    <n v="5539.4"/>
    <s v="tier - 2"/>
    <s v="tier - 2"/>
    <s v="R1013"/>
    <s v="7Nov1981"/>
    <n v="41"/>
  </r>
  <r>
    <s v="Id1691"/>
    <s v="Findlay"/>
    <s v=" Ms"/>
    <s v="  Pamela L"/>
    <n v="22.51"/>
    <n v="6.08"/>
    <s v="No"/>
    <s v="No"/>
    <x v="0"/>
    <n v="0"/>
    <x v="1"/>
    <s v="Obesity"/>
    <s v="Diabetes"/>
    <n v="3"/>
    <n v="5503.36"/>
    <s v="tier - 2"/>
    <s v="tier - 2"/>
    <s v="R1012"/>
    <s v="29Jul1988"/>
    <n v="34"/>
  </r>
  <r>
    <s v="Id1692"/>
    <s v="Strasburg"/>
    <s v=" Mr"/>
    <s v="  Andrew W"/>
    <n v="31"/>
    <n v="4.7699999999999996"/>
    <s v="No"/>
    <s v="No"/>
    <x v="0"/>
    <n v="1"/>
    <x v="1"/>
    <s v="Obesity"/>
    <s v="Normal"/>
    <n v="1"/>
    <n v="5488.26"/>
    <s v="tier - 2"/>
    <s v="tier - 3"/>
    <s v="R1011"/>
    <s v="17Aug1984"/>
    <n v="38"/>
  </r>
  <r>
    <s v="Id1693"/>
    <s v="Adams"/>
    <s v=" Mr"/>
    <s v="  Randall"/>
    <n v="28.27"/>
    <n v="4.62"/>
    <s v="No"/>
    <s v="No"/>
    <x v="0"/>
    <n v="0"/>
    <x v="1"/>
    <s v="Obesity"/>
    <s v="Normal"/>
    <n v="1"/>
    <n v="5484.47"/>
    <s v="tier - 2"/>
    <s v="tier - 2"/>
    <s v="R1013"/>
    <s v="26Aug1984"/>
    <n v="38"/>
  </r>
  <r>
    <s v="Id1694"/>
    <s v="Deeter"/>
    <s v=" Ms"/>
    <s v="  Tracy L"/>
    <n v="29.92"/>
    <n v="9.07"/>
    <s v="No"/>
    <s v="No"/>
    <x v="0"/>
    <n v="1"/>
    <x v="1"/>
    <s v="Obesity"/>
    <s v="Diabetes"/>
    <n v="1"/>
    <n v="5478.04"/>
    <s v="tier - 2"/>
    <s v="tier - 3"/>
    <s v="R1013"/>
    <s v="30Sep1986"/>
    <n v="36"/>
  </r>
  <r>
    <s v="Id1695"/>
    <s v="Arpin"/>
    <s v=" Ms"/>
    <s v="  Azelie"/>
    <n v="25.9"/>
    <n v="9.1199999999999992"/>
    <s v="No"/>
    <s v="No"/>
    <x v="0"/>
    <n v="0"/>
    <x v="1"/>
    <s v="Obesity"/>
    <s v="Diabetes"/>
    <n v="1"/>
    <n v="5472.45"/>
    <s v="tier - 2"/>
    <s v="tier - 3"/>
    <s v="R1011"/>
    <s v="12Jul1986"/>
    <n v="36"/>
  </r>
  <r>
    <s v="Id1696"/>
    <s v="Schoeneck"/>
    <s v=" Ms"/>
    <s v="  Monica M"/>
    <n v="27.74"/>
    <n v="7.32"/>
    <s v="No"/>
    <s v="No"/>
    <x v="0"/>
    <n v="0"/>
    <x v="1"/>
    <s v="Obesity"/>
    <s v="Diabetes"/>
    <n v="0"/>
    <n v="5469.01"/>
    <s v="tier - 2"/>
    <s v="tier - 2"/>
    <s v="R1024"/>
    <s v="2Dec1986"/>
    <n v="36"/>
  </r>
  <r>
    <s v="Id1697"/>
    <s v="Mueller"/>
    <s v=" Ms"/>
    <s v="  Katarina K"/>
    <n v="17.260000000000002"/>
    <n v="11.73"/>
    <s v="No"/>
    <s v="No"/>
    <x v="0"/>
    <n v="0"/>
    <x v="1"/>
    <s v="Underweight"/>
    <s v="Diabetes"/>
    <n v="0"/>
    <n v="5466.88"/>
    <s v="tier - 2"/>
    <s v="tier - 2"/>
    <s v="R1013"/>
    <s v="24Oct1973"/>
    <n v="49"/>
  </r>
  <r>
    <s v="Id1698"/>
    <s v="Willits"/>
    <s v=" Ms"/>
    <s v="  Jamie L"/>
    <n v="19.855"/>
    <n v="6.64"/>
    <s v="No"/>
    <s v="No"/>
    <x v="0"/>
    <n v="0"/>
    <x v="1"/>
    <s v="Obesity"/>
    <s v="Diabetes"/>
    <n v="0"/>
    <n v="5458.05"/>
    <s v="tier - 2"/>
    <s v="tier - 2"/>
    <s v="R1024"/>
    <s v="25Dec1986"/>
    <n v="36"/>
  </r>
  <r>
    <s v="Id1699"/>
    <s v="Syring"/>
    <s v=" Mr"/>
    <s v="  Brian"/>
    <n v="41.69"/>
    <n v="5.78"/>
    <s v="Yes"/>
    <s v="No"/>
    <x v="0"/>
    <n v="2"/>
    <x v="0"/>
    <s v="Obesity"/>
    <s v="Diabetes"/>
    <n v="0"/>
    <n v="5438.75"/>
    <s v="tier - 3"/>
    <s v="tier - 2"/>
    <s v="R1013"/>
    <s v="25Aug1982"/>
    <n v="40"/>
  </r>
  <r>
    <s v="Id1700"/>
    <s v="Strike"/>
    <s v=" Ms"/>
    <s v="  Stacey L"/>
    <n v="16.12"/>
    <n v="10.45"/>
    <s v="No"/>
    <s v="No"/>
    <x v="0"/>
    <n v="0"/>
    <x v="1"/>
    <s v="Underweight"/>
    <s v="Diabetes"/>
    <n v="2"/>
    <n v="5428.98"/>
    <s v="tier - 2"/>
    <s v="tier - 2"/>
    <s v="R1012"/>
    <s v="8Jun1978"/>
    <n v="45"/>
  </r>
  <r>
    <s v="Id1701"/>
    <s v="Hennigar"/>
    <s v=" Mr"/>
    <s v="  Stephen"/>
    <n v="37.43"/>
    <n v="4.5199999999999996"/>
    <s v="Yes"/>
    <s v="No"/>
    <x v="0"/>
    <n v="1"/>
    <x v="1"/>
    <s v="Obesity"/>
    <s v="Normal"/>
    <n v="3"/>
    <n v="5428.73"/>
    <s v="tier - 3"/>
    <s v="tier - 1"/>
    <s v="R1017"/>
    <s v="17Sep1992"/>
    <n v="30"/>
  </r>
  <r>
    <s v="Id1702"/>
    <s v="May"/>
    <s v=" Mr"/>
    <s v="  Joshua"/>
    <n v="31.065000000000001"/>
    <n v="5.71"/>
    <s v="No"/>
    <s v="No"/>
    <x v="0"/>
    <n v="1"/>
    <x v="1"/>
    <s v="Obesity"/>
    <s v="Diabetes"/>
    <n v="3"/>
    <n v="5425.02"/>
    <s v="tier - 2"/>
    <s v="tier - 1"/>
    <s v="R1012"/>
    <s v="6Jul1991"/>
    <n v="31"/>
  </r>
  <r>
    <s v="Id1703"/>
    <s v="Metcalf"/>
    <s v=" Mr"/>
    <s v="  Josh"/>
    <n v="25.08"/>
    <n v="4.7699999999999996"/>
    <s v="No"/>
    <s v="No"/>
    <x v="0"/>
    <n v="0"/>
    <x v="1"/>
    <s v="Obesity"/>
    <s v="Normal"/>
    <n v="0"/>
    <n v="5415.66"/>
    <s v="tier - 2"/>
    <s v="tier - 3"/>
    <s v="R1013"/>
    <s v="27Sep1982"/>
    <n v="40"/>
  </r>
  <r>
    <s v="Id1704"/>
    <s v="Tiska"/>
    <s v=" Ms"/>
    <s v="  Heather"/>
    <n v="15.2"/>
    <n v="7.81"/>
    <s v="No"/>
    <s v="No"/>
    <x v="0"/>
    <n v="0"/>
    <x v="1"/>
    <s v="Underweight"/>
    <s v="Diabetes"/>
    <n v="1"/>
    <n v="5411.99"/>
    <s v="tier - 2"/>
    <s v="tier - 3"/>
    <s v="R1012"/>
    <s v="27Sep1975"/>
    <n v="47"/>
  </r>
  <r>
    <s v="Id1705"/>
    <s v="McDonough"/>
    <s v=" Mr"/>
    <s v="  James C"/>
    <n v="22.34"/>
    <n v="5.19"/>
    <s v="No"/>
    <s v="No"/>
    <x v="0"/>
    <n v="0"/>
    <x v="1"/>
    <s v="Obesity"/>
    <s v="Normal"/>
    <n v="3"/>
    <n v="5402.89"/>
    <s v="tier - 2"/>
    <s v="tier - 1"/>
    <s v="R1013"/>
    <s v="23Dec1985"/>
    <n v="37"/>
  </r>
  <r>
    <s v="Id1706"/>
    <s v="Fairley"/>
    <s v=" Ms"/>
    <s v="  Kim"/>
    <n v="40.15"/>
    <n v="5.93"/>
    <s v="Yes"/>
    <s v="No"/>
    <x v="0"/>
    <n v="1"/>
    <x v="0"/>
    <s v="Obesity"/>
    <s v="Diabetes"/>
    <n v="0"/>
    <n v="5400.98"/>
    <s v="tier - 2"/>
    <s v="tier - 2"/>
    <s v="R1013"/>
    <s v="1Aug1984"/>
    <n v="38"/>
  </r>
  <r>
    <s v="Id1707"/>
    <s v="Barnett"/>
    <s v=" Ms"/>
    <s v="  Marie E"/>
    <n v="37.729999999999997"/>
    <n v="6.29"/>
    <s v="Yes"/>
    <s v="No"/>
    <x v="0"/>
    <n v="1"/>
    <x v="0"/>
    <s v="Obesity"/>
    <s v="Diabetes"/>
    <n v="0"/>
    <n v="5397.62"/>
    <s v="tier - 2"/>
    <s v="tier - 2"/>
    <s v="R1013"/>
    <s v="3Sep1984"/>
    <n v="38"/>
  </r>
  <r>
    <s v="Id1708"/>
    <s v="Piasta"/>
    <s v=" Mr"/>
    <s v="  Dariusz"/>
    <n v="25.35"/>
    <n v="4.9000000000000004"/>
    <s v="No"/>
    <s v="No"/>
    <x v="0"/>
    <n v="0"/>
    <x v="1"/>
    <s v="Obesity"/>
    <s v="Normal"/>
    <n v="3"/>
    <n v="5396.44"/>
    <s v="tier - 2"/>
    <s v="tier - 3"/>
    <s v="R1013"/>
    <s v="6Nov1989"/>
    <n v="33"/>
  </r>
  <r>
    <s v="Id1709"/>
    <s v="Mueller"/>
    <s v=" Ms"/>
    <s v="  Jessica E"/>
    <n v="26.41"/>
    <n v="5.07"/>
    <s v="No"/>
    <s v="No"/>
    <x v="0"/>
    <n v="0"/>
    <x v="1"/>
    <s v="Obesity"/>
    <s v="Normal"/>
    <n v="1"/>
    <n v="5385.34"/>
    <s v="tier - 2"/>
    <s v="tier - 3"/>
    <s v="R1012"/>
    <s v="8Aug1988"/>
    <n v="34"/>
  </r>
  <r>
    <s v="Id1710"/>
    <s v="Olsen"/>
    <s v=" Ms"/>
    <s v="  Kristen"/>
    <n v="27.6"/>
    <n v="5.33"/>
    <s v="No"/>
    <s v="No"/>
    <x v="0"/>
    <n v="0"/>
    <x v="1"/>
    <s v="Obesity"/>
    <s v="Normal"/>
    <n v="0"/>
    <n v="5383.54"/>
    <s v="tier - 2"/>
    <s v="tier - 3"/>
    <s v="R1011"/>
    <s v="1Jun1984"/>
    <n v="39"/>
  </r>
  <r>
    <s v="Id1711"/>
    <s v="De Jesus"/>
    <s v=" Mr"/>
    <s v="  Jose Guadalupe P Sr "/>
    <n v="33.82"/>
    <n v="8.93"/>
    <s v="Yes"/>
    <s v="No"/>
    <x v="0"/>
    <n v="1"/>
    <x v="1"/>
    <s v="Obesity"/>
    <s v="Diabetes"/>
    <n v="1"/>
    <n v="5377.46"/>
    <s v="tier - 2"/>
    <s v="tier - 3"/>
    <s v="R1012"/>
    <s v="22Jul1986"/>
    <n v="36"/>
  </r>
  <r>
    <s v="Id1712"/>
    <s v="Bartus"/>
    <s v=" Ms"/>
    <s v="  Cynthia"/>
    <n v="32.9"/>
    <n v="4.3499999999999996"/>
    <s v="Yes"/>
    <s v="No"/>
    <x v="0"/>
    <n v="1"/>
    <x v="1"/>
    <s v="Obesity"/>
    <s v="Normal"/>
    <n v="2"/>
    <n v="5375.04"/>
    <s v="tier - 2"/>
    <s v="tier - 1"/>
    <s v="R1011"/>
    <s v="18Nov1989"/>
    <n v="33"/>
  </r>
  <r>
    <s v="Id1713"/>
    <s v="Stevens"/>
    <s v=" Mr"/>
    <s v="  Tyler"/>
    <n v="30.875"/>
    <n v="9.5399999999999991"/>
    <s v="No"/>
    <s v="No"/>
    <x v="0"/>
    <n v="1"/>
    <x v="1"/>
    <s v="Obesity"/>
    <s v="Diabetes"/>
    <n v="1"/>
    <n v="5373.36"/>
    <s v="tier - 2"/>
    <s v="tier - 2"/>
    <s v="R1012"/>
    <s v="1Jun1986"/>
    <n v="37"/>
  </r>
  <r>
    <s v="Id1714"/>
    <s v="Rich"/>
    <s v=" Ms"/>
    <s v="  Holly J"/>
    <n v="32.64"/>
    <n v="5.91"/>
    <s v="No"/>
    <s v="No"/>
    <x v="0"/>
    <n v="1"/>
    <x v="1"/>
    <s v="Obesity"/>
    <s v="Diabetes"/>
    <n v="0"/>
    <n v="5364.66"/>
    <s v="tier - 2"/>
    <s v="tier - 1"/>
    <s v="R1011"/>
    <s v="7Dec1994"/>
    <n v="28"/>
  </r>
  <r>
    <s v="Id1715"/>
    <s v="Fayter"/>
    <s v=" Ms"/>
    <s v="  Kristen"/>
    <n v="22.135000000000002"/>
    <n v="5.0999999999999996"/>
    <s v="No"/>
    <s v="No"/>
    <x v="0"/>
    <n v="0"/>
    <x v="1"/>
    <s v="Obesity"/>
    <s v="Normal"/>
    <n v="1"/>
    <n v="5354.07"/>
    <s v="tier - 2"/>
    <s v="tier - 3"/>
    <s v="R1024"/>
    <s v="7Nov1989"/>
    <n v="33"/>
  </r>
  <r>
    <s v="Id1716"/>
    <s v="Parise"/>
    <s v=" Mr"/>
    <s v="  Thomas"/>
    <n v="16.53"/>
    <n v="5.08"/>
    <s v="No"/>
    <s v="No"/>
    <x v="0"/>
    <n v="0"/>
    <x v="1"/>
    <s v="Underweight"/>
    <s v="Normal"/>
    <n v="0"/>
    <n v="5344.81"/>
    <s v="tier - 2"/>
    <s v="tier - 3"/>
    <s v="R1013"/>
    <s v="15Dec1972"/>
    <n v="50"/>
  </r>
  <r>
    <s v="Id1717"/>
    <s v="Andrew"/>
    <s v=" Ms"/>
    <s v="  Tricity M"/>
    <n v="32.774999999999999"/>
    <n v="4.75"/>
    <s v="Yes"/>
    <s v="No"/>
    <x v="0"/>
    <n v="1"/>
    <x v="1"/>
    <s v="Obesity"/>
    <s v="Normal"/>
    <n v="2"/>
    <n v="5327.4"/>
    <s v="tier - 2"/>
    <s v="tier - 1"/>
    <s v="R1012"/>
    <s v="28Aug1991"/>
    <n v="31"/>
  </r>
  <r>
    <s v="Id1718"/>
    <s v="Gryniewicz"/>
    <s v=" Ms"/>
    <s v="  Sarah A"/>
    <n v="30.9"/>
    <n v="6.05"/>
    <s v="No"/>
    <s v="No"/>
    <x v="0"/>
    <n v="1"/>
    <x v="1"/>
    <s v="Obesity"/>
    <s v="Diabetes"/>
    <n v="3"/>
    <n v="5325.65"/>
    <s v="tier - 2"/>
    <s v="tier - 1"/>
    <s v="R1011"/>
    <s v="18Jun1992"/>
    <n v="30"/>
  </r>
  <r>
    <s v="Id1719"/>
    <s v="Panora"/>
    <s v=" Ms"/>
    <s v="  Lisa M"/>
    <n v="15.58"/>
    <n v="11.56"/>
    <s v="No"/>
    <s v="No"/>
    <x v="0"/>
    <n v="0"/>
    <x v="1"/>
    <s v="Underweight"/>
    <s v="Diabetes"/>
    <n v="0"/>
    <n v="5322.24"/>
    <s v="tier - 2"/>
    <s v="tier - 1"/>
    <s v="R1012"/>
    <s v="2Sep1974"/>
    <n v="48"/>
  </r>
  <r>
    <s v="Id1720"/>
    <s v="Woodward"/>
    <s v=" Ms"/>
    <s v="  Tracy A"/>
    <n v="26.315000000000001"/>
    <n v="5.76"/>
    <s v="No"/>
    <s v="No"/>
    <x v="0"/>
    <n v="0"/>
    <x v="1"/>
    <s v="Obesity"/>
    <s v="Diabetes"/>
    <n v="3"/>
    <n v="5312.17"/>
    <s v="tier - 2"/>
    <s v="tier - 2"/>
    <s v="R1012"/>
    <s v="13Nov1994"/>
    <n v="28"/>
  </r>
  <r>
    <s v="Id1721"/>
    <s v="Lambe"/>
    <s v=" Mr"/>
    <s v="  Patrick"/>
    <n v="35.61"/>
    <n v="5.65"/>
    <s v="Yes"/>
    <s v="No"/>
    <x v="0"/>
    <n v="1"/>
    <x v="1"/>
    <s v="Obesity"/>
    <s v="Normal"/>
    <n v="0"/>
    <n v="5306.7"/>
    <s v="tier - 2"/>
    <s v="tier - 3"/>
    <s v="R1012"/>
    <s v="9Sep2000"/>
    <n v="22"/>
  </r>
  <r>
    <s v="Id1722"/>
    <s v="Casto"/>
    <s v=" Mr"/>
    <s v="  Trent"/>
    <n v="37.56"/>
    <n v="5.88"/>
    <s v="Yes"/>
    <s v="No"/>
    <x v="0"/>
    <n v="1"/>
    <x v="0"/>
    <s v="Obesity"/>
    <s v="Diabetes"/>
    <n v="0"/>
    <n v="5293.67"/>
    <s v="tier - 2"/>
    <s v="tier - 2"/>
    <s v="R1022"/>
    <s v="22Aug2004"/>
    <n v="18"/>
  </r>
  <r>
    <s v="Id1723"/>
    <s v="Martelli"/>
    <s v=" Ms"/>
    <s v="  Julie"/>
    <n v="15.49"/>
    <n v="9.6"/>
    <s v="No"/>
    <s v="No"/>
    <x v="0"/>
    <n v="0"/>
    <x v="1"/>
    <s v="Underweight"/>
    <s v="Diabetes"/>
    <n v="0"/>
    <n v="5291.71"/>
    <s v="tier - 2"/>
    <s v="tier - 2"/>
    <s v="R1012"/>
    <s v="12Nov1974"/>
    <n v="48"/>
  </r>
  <r>
    <s v="Id1724"/>
    <s v="Naskret"/>
    <s v=" Mr"/>
    <s v="  Sawomir"/>
    <n v="23.48"/>
    <n v="6.24"/>
    <s v="No"/>
    <s v="No"/>
    <x v="0"/>
    <n v="0"/>
    <x v="1"/>
    <s v="Obesity"/>
    <s v="Diabetes"/>
    <n v="3"/>
    <n v="5275.86"/>
    <s v="tier - 2"/>
    <s v="tier - 2"/>
    <s v="R1013"/>
    <s v="1Sep1987"/>
    <n v="35"/>
  </r>
  <r>
    <s v="Id1725"/>
    <s v="Morgan"/>
    <s v=" Ms"/>
    <s v="  Micah"/>
    <n v="30.02"/>
    <n v="7.63"/>
    <s v="No"/>
    <s v="No"/>
    <x v="0"/>
    <n v="1"/>
    <x v="1"/>
    <s v="Obesity"/>
    <s v="Diabetes"/>
    <n v="0"/>
    <n v="5272.18"/>
    <s v="tier - 2"/>
    <s v="tier - 3"/>
    <s v="R1012"/>
    <s v="20Oct1986"/>
    <n v="36"/>
  </r>
  <r>
    <s v="Id1726"/>
    <s v="Maloney"/>
    <s v=" Ms"/>
    <s v="  Kelly H"/>
    <n v="26.885000000000002"/>
    <n v="8.66"/>
    <s v="No"/>
    <s v="No"/>
    <x v="0"/>
    <n v="0"/>
    <x v="1"/>
    <s v="Obesity"/>
    <s v="Diabetes"/>
    <n v="0"/>
    <n v="5267.82"/>
    <s v="tier - 2"/>
    <s v="tier - 2"/>
    <s v="R1012"/>
    <s v="20Sep1986"/>
    <n v="36"/>
  </r>
  <r>
    <s v="Id1727"/>
    <s v="Amherst"/>
    <s v=" Ms"/>
    <s v="  Lindsay M"/>
    <n v="25.84"/>
    <n v="8.5500000000000007"/>
    <s v="No"/>
    <s v="No"/>
    <x v="0"/>
    <n v="0"/>
    <x v="1"/>
    <s v="Obesity"/>
    <s v="Diabetes"/>
    <n v="0"/>
    <n v="5266.37"/>
    <s v="tier - 2"/>
    <s v="tier - 2"/>
    <s v="R1012"/>
    <s v="25Oct1986"/>
    <n v="36"/>
  </r>
  <r>
    <s v="Id1728"/>
    <s v="Davenport"/>
    <s v=" Mr"/>
    <s v="  Austen G"/>
    <n v="27.454999999999998"/>
    <n v="4.54"/>
    <s v="No"/>
    <s v="No"/>
    <x v="0"/>
    <n v="0"/>
    <x v="1"/>
    <s v="Obesity"/>
    <s v="Normal"/>
    <n v="2"/>
    <n v="5261.47"/>
    <s v="tier - 2"/>
    <s v="tier - 2"/>
    <s v="R1012"/>
    <s v="19Jul1989"/>
    <n v="33"/>
  </r>
  <r>
    <s v="Id1729"/>
    <s v="Johansen"/>
    <s v=" Mr"/>
    <s v="  Tory J"/>
    <n v="24.605"/>
    <n v="5.7"/>
    <s v="No"/>
    <s v="No"/>
    <x v="0"/>
    <n v="0"/>
    <x v="1"/>
    <s v="Obesity"/>
    <s v="Diabetes"/>
    <n v="2"/>
    <n v="5257.51"/>
    <s v="tier - 2"/>
    <s v="tier - 2"/>
    <s v="R1012"/>
    <s v="25Nov1989"/>
    <n v="33"/>
  </r>
  <r>
    <s v="Id1730"/>
    <s v="Bond"/>
    <s v=" Mr"/>
    <s v="  Robert J"/>
    <n v="30.8"/>
    <n v="5.07"/>
    <s v="No"/>
    <s v="No"/>
    <x v="0"/>
    <n v="1"/>
    <x v="1"/>
    <s v="Obesity"/>
    <s v="Normal"/>
    <n v="3"/>
    <n v="5253.52"/>
    <s v="tier - 3"/>
    <s v="tier - 3"/>
    <s v="R1011"/>
    <s v="6Jul1990"/>
    <n v="32"/>
  </r>
  <r>
    <s v="Id1731"/>
    <s v="Reilly"/>
    <s v=" Ms"/>
    <s v="  Steph"/>
    <n v="34.799999999999997"/>
    <n v="4.38"/>
    <s v="Yes"/>
    <s v="No"/>
    <x v="0"/>
    <n v="1"/>
    <x v="1"/>
    <s v="Obesity"/>
    <s v="Normal"/>
    <n v="1"/>
    <n v="5246.05"/>
    <s v="tier - 2"/>
    <s v="tier - 3"/>
    <s v="R1011"/>
    <s v="9Sep1987"/>
    <n v="35"/>
  </r>
  <r>
    <s v="Id1732"/>
    <s v="Chandler"/>
    <s v=" Ms"/>
    <s v="  Kate"/>
    <n v="34.21"/>
    <n v="4.54"/>
    <s v="Yes"/>
    <s v="No"/>
    <x v="0"/>
    <n v="1"/>
    <x v="1"/>
    <s v="Obesity"/>
    <s v="Normal"/>
    <n v="1"/>
    <n v="5245.23"/>
    <s v="tier - 2"/>
    <s v="tier - 2"/>
    <s v="R1013"/>
    <s v="5Jul1987"/>
    <n v="35"/>
  </r>
  <r>
    <s v="Id1733"/>
    <s v="Kaufmann"/>
    <s v=" Ms"/>
    <s v="  Kristina"/>
    <n v="31"/>
    <n v="5.38"/>
    <s v="No"/>
    <s v="No"/>
    <x v="0"/>
    <n v="1"/>
    <x v="1"/>
    <s v="Obesity"/>
    <s v="Normal"/>
    <n v="1"/>
    <n v="5240.7700000000004"/>
    <s v="tier - 2"/>
    <s v="tier - 2"/>
    <s v="R1011"/>
    <s v="26Dec1987"/>
    <n v="35"/>
  </r>
  <r>
    <s v="Id1734"/>
    <s v="Barnes-Zurkinden"/>
    <s v=" Ms"/>
    <s v="  Flo"/>
    <n v="26.125"/>
    <n v="5.55"/>
    <s v="No"/>
    <s v="No"/>
    <x v="0"/>
    <n v="0"/>
    <x v="1"/>
    <s v="Obesity"/>
    <s v="Normal"/>
    <n v="0"/>
    <n v="5227.99"/>
    <s v="tier - 2"/>
    <s v="tier - 1"/>
    <s v="R1024"/>
    <s v="29Jun1987"/>
    <n v="35"/>
  </r>
  <r>
    <s v="Id1735"/>
    <s v="Wolter"/>
    <s v=" Mrs"/>
    <s v="  Sarah P"/>
    <n v="30.13"/>
    <n v="4.03"/>
    <s v="No"/>
    <s v="No"/>
    <x v="0"/>
    <n v="1"/>
    <x v="1"/>
    <s v="Obesity"/>
    <s v="Normal"/>
    <n v="0"/>
    <n v="5216.4799999999996"/>
    <s v="tier - 2"/>
    <s v="tier - 2"/>
    <s v="R1025"/>
    <s v="6Jun1995"/>
    <n v="28"/>
  </r>
  <r>
    <s v="Id1736"/>
    <s v="Pearson"/>
    <s v=" Ms"/>
    <s v="  Anabel"/>
    <n v="34.19"/>
    <n v="4.1900000000000004"/>
    <s v="Yes"/>
    <s v="No"/>
    <x v="0"/>
    <n v="1"/>
    <x v="1"/>
    <s v="Obesity"/>
    <s v="Normal"/>
    <n v="0"/>
    <n v="5213.22"/>
    <s v="tier - 2"/>
    <s v="tier - 1"/>
    <s v="R1012"/>
    <s v="1Dec1999"/>
    <n v="23"/>
  </r>
  <r>
    <s v="Id1737"/>
    <s v="Thomas"/>
    <s v=" Mr"/>
    <s v="  Ian"/>
    <n v="22.515000000000001"/>
    <n v="4.37"/>
    <s v="No"/>
    <s v="No"/>
    <x v="1"/>
    <n v="0"/>
    <x v="1"/>
    <s v="Obesity"/>
    <s v="Normal"/>
    <n v="3"/>
    <n v="5209.58"/>
    <s v="tier - 3"/>
    <s v="tier - 3"/>
    <s v="R1017"/>
    <s v="17Jun1993"/>
    <n v="29"/>
  </r>
  <r>
    <s v="Id1738"/>
    <s v="Leon"/>
    <s v=" Mr"/>
    <s v="  Alex"/>
    <n v="18.239999999999998"/>
    <n v="5.31"/>
    <s v="No"/>
    <s v="No"/>
    <x v="1"/>
    <n v="0"/>
    <x v="1"/>
    <s v="Underweight"/>
    <s v="Normal"/>
    <n v="3"/>
    <n v="5207.97"/>
    <s v="tier - 2"/>
    <s v="tier - 2"/>
    <s v="R1012"/>
    <s v="24Oct1983"/>
    <n v="39"/>
  </r>
  <r>
    <s v="Id1739"/>
    <s v="Marriott"/>
    <s v=" Mr"/>
    <s v="  Richard J"/>
    <n v="37.28"/>
    <n v="4.66"/>
    <s v="Yes"/>
    <s v="No"/>
    <x v="0"/>
    <n v="1"/>
    <x v="1"/>
    <s v="Obesity"/>
    <s v="Normal"/>
    <n v="0"/>
    <n v="5198.6899999999996"/>
    <s v="tier - 2"/>
    <s v="tier - 2"/>
    <s v="R1022"/>
    <s v="6Jun2004"/>
    <n v="19"/>
  </r>
  <r>
    <s v="Id1740"/>
    <s v="Wilkins"/>
    <s v=" Ms"/>
    <s v="  Jacqueline N"/>
    <n v="18.2"/>
    <n v="6.19"/>
    <s v="No"/>
    <s v="No"/>
    <x v="1"/>
    <n v="0"/>
    <x v="1"/>
    <s v="Underweight"/>
    <s v="Diabetes"/>
    <n v="2"/>
    <n v="5195.58"/>
    <s v="tier - 2"/>
    <s v="tier - 2"/>
    <s v="R1013"/>
    <s v="12Sep1979"/>
    <n v="43"/>
  </r>
  <r>
    <s v="Id1741"/>
    <s v="Saiter"/>
    <s v=" Ms"/>
    <s v="  Cindy"/>
    <n v="20.53"/>
    <n v="4.8600000000000003"/>
    <s v="No"/>
    <s v="No"/>
    <x v="0"/>
    <n v="0"/>
    <x v="1"/>
    <s v="Obesity"/>
    <s v="Normal"/>
    <n v="3"/>
    <n v="5177.12"/>
    <s v="tier - 2"/>
    <s v="tier - 1"/>
    <s v="R1013"/>
    <s v="16Oct1984"/>
    <n v="38"/>
  </r>
  <r>
    <s v="Id1742"/>
    <s v="Winrow"/>
    <s v=" Ms"/>
    <s v="  Marcia"/>
    <n v="23.79"/>
    <n v="4.74"/>
    <s v="No"/>
    <s v="No"/>
    <x v="0"/>
    <n v="0"/>
    <x v="1"/>
    <s v="Obesity"/>
    <s v="Normal"/>
    <n v="3"/>
    <n v="5166.96"/>
    <s v="tier - 2"/>
    <s v="tier - 2"/>
    <s v="R1012"/>
    <s v="29Aug1991"/>
    <n v="31"/>
  </r>
  <r>
    <s v="Id1743"/>
    <s v="Gries"/>
    <s v=" Ms"/>
    <s v="  Samantha R"/>
    <n v="29.8"/>
    <n v="6.03"/>
    <s v="No"/>
    <s v="No"/>
    <x v="0"/>
    <n v="1"/>
    <x v="1"/>
    <s v="Obesity"/>
    <s v="Diabetes"/>
    <n v="2"/>
    <n v="5152.13"/>
    <s v="tier - 2"/>
    <s v="tier - 2"/>
    <s v="R1011"/>
    <s v="9Oct1990"/>
    <n v="32"/>
  </r>
  <r>
    <s v="Id1744"/>
    <s v="Strohschein"/>
    <s v=" Ms"/>
    <s v="  Katie"/>
    <n v="31.54"/>
    <n v="4.71"/>
    <s v="No"/>
    <s v="No"/>
    <x v="0"/>
    <n v="1"/>
    <x v="1"/>
    <s v="Obesity"/>
    <s v="Normal"/>
    <n v="1"/>
    <n v="5148.55"/>
    <s v="tier - 2"/>
    <s v="tier - 2"/>
    <s v="R1024"/>
    <s v="22Aug1990"/>
    <n v="32"/>
  </r>
  <r>
    <s v="Id1745"/>
    <s v="Berger"/>
    <s v=" Mr"/>
    <s v="  John P"/>
    <n v="20.82"/>
    <n v="5.55"/>
    <s v="No"/>
    <s v="No"/>
    <x v="0"/>
    <n v="0"/>
    <x v="1"/>
    <s v="Obesity"/>
    <s v="Normal"/>
    <n v="3"/>
    <n v="5144.18"/>
    <s v="tier - 2"/>
    <s v="tier - 1"/>
    <s v="R1013"/>
    <s v="22Aug1984"/>
    <n v="38"/>
  </r>
  <r>
    <s v="Id1746"/>
    <s v="Coogan"/>
    <s v=" Ms"/>
    <s v="  Rachel"/>
    <n v="38.83"/>
    <n v="4.78"/>
    <s v="Yes"/>
    <s v="No"/>
    <x v="1"/>
    <n v="1"/>
    <x v="0"/>
    <s v="Obesity"/>
    <s v="Normal"/>
    <n v="3"/>
    <n v="5138.26"/>
    <s v="tier - 2"/>
    <s v="tier - 2"/>
    <s v="R1013"/>
    <s v="10Dec1993"/>
    <n v="29"/>
  </r>
  <r>
    <s v="Id1747"/>
    <s v="Gagnon"/>
    <s v=" Ms"/>
    <s v="  Isabelle"/>
    <n v="23.44"/>
    <n v="4.6500000000000004"/>
    <s v="No"/>
    <s v="No"/>
    <x v="0"/>
    <n v="0"/>
    <x v="1"/>
    <s v="Obesity"/>
    <s v="Normal"/>
    <n v="3"/>
    <n v="5136.75"/>
    <s v="tier - 2"/>
    <s v="tier - 1"/>
    <s v="R1013"/>
    <s v="15Sep1988"/>
    <n v="34"/>
  </r>
  <r>
    <s v="Id1748"/>
    <s v="Pearson"/>
    <s v=" Mr"/>
    <s v="  Neil"/>
    <n v="24.13"/>
    <n v="5.2"/>
    <s v="No"/>
    <s v="No"/>
    <x v="0"/>
    <n v="0"/>
    <x v="1"/>
    <s v="Obesity"/>
    <s v="Normal"/>
    <n v="1"/>
    <n v="5125.22"/>
    <s v="tier - 1"/>
    <s v="tier - 2"/>
    <s v="R1012"/>
    <s v="13Sep1987"/>
    <n v="35"/>
  </r>
  <r>
    <s v="Id1749"/>
    <s v="Brian"/>
    <s v=" Mr"/>
    <s v="  Tom"/>
    <n v="42.13"/>
    <n v="4.54"/>
    <s v="Yes"/>
    <s v="No"/>
    <x v="0"/>
    <n v="2"/>
    <x v="0"/>
    <s v="Obesity"/>
    <s v="Normal"/>
    <n v="2"/>
    <n v="5124.1899999999996"/>
    <s v="tier - 2"/>
    <s v="tier - 3"/>
    <s v="R1013"/>
    <s v="1Nov1988"/>
    <n v="34"/>
  </r>
  <r>
    <s v="Id1750"/>
    <s v="Brown"/>
    <s v=" Mr"/>
    <s v="  Nathan"/>
    <n v="17.86"/>
    <n v="4.1100000000000003"/>
    <s v="No"/>
    <s v="No"/>
    <x v="0"/>
    <n v="0"/>
    <x v="1"/>
    <s v="Underweight"/>
    <s v="Normal"/>
    <n v="1"/>
    <n v="5116.5"/>
    <s v="tier - 2"/>
    <s v="tier - 2"/>
    <s v="R1012"/>
    <s v="18Nov1987"/>
    <n v="35"/>
  </r>
  <r>
    <s v="Id1751"/>
    <s v="Fox"/>
    <s v=" Mrs"/>
    <s v="  Kelli N"/>
    <n v="32.78"/>
    <n v="4.63"/>
    <s v="Yes"/>
    <s v="No"/>
    <x v="0"/>
    <n v="1"/>
    <x v="1"/>
    <s v="Obesity"/>
    <s v="Normal"/>
    <n v="0"/>
    <n v="5087.92"/>
    <s v="tier - 2"/>
    <s v="tier - 2"/>
    <s v="R1026"/>
    <s v="19Jun1999"/>
    <n v="23"/>
  </r>
  <r>
    <s v="Id1752"/>
    <s v="Traver"/>
    <s v=" Mr"/>
    <s v="  Scott M"/>
    <n v="23.9"/>
    <n v="6.06"/>
    <s v="No"/>
    <s v="No"/>
    <x v="1"/>
    <n v="0"/>
    <x v="1"/>
    <s v="Obesity"/>
    <s v="Diabetes"/>
    <n v="5"/>
    <n v="5080.1000000000004"/>
    <s v="tier - 3"/>
    <s v="tier - 2"/>
    <s v="R1011"/>
    <s v="14Jul1997"/>
    <n v="25"/>
  </r>
  <r>
    <s v="Id1753"/>
    <s v="Quick"/>
    <s v=" Mr"/>
    <s v="  Grant A"/>
    <n v="15.47"/>
    <n v="8.43"/>
    <s v="No"/>
    <s v="No"/>
    <x v="0"/>
    <n v="0"/>
    <x v="1"/>
    <s v="Underweight"/>
    <s v="Diabetes"/>
    <n v="2"/>
    <n v="5077.1899999999996"/>
    <s v="tier - 2"/>
    <s v="tier - 3"/>
    <s v="R1012"/>
    <s v="22Nov1978"/>
    <n v="44"/>
  </r>
  <r>
    <s v="Id1754"/>
    <s v="Scott"/>
    <s v=" Mr"/>
    <s v="  Jonathan C"/>
    <n v="28.54"/>
    <n v="5.51"/>
    <s v="No"/>
    <s v="No"/>
    <x v="1"/>
    <n v="0"/>
    <x v="1"/>
    <s v="Obesity"/>
    <s v="Normal"/>
    <n v="0"/>
    <n v="5059.5600000000004"/>
    <s v="tier - 2"/>
    <s v="tier - 1"/>
    <s v="R1021"/>
    <s v="11Jun1993"/>
    <n v="29"/>
  </r>
  <r>
    <s v="Id1755"/>
    <s v="Theriot"/>
    <s v=" Ms"/>
    <s v="  Rachael M"/>
    <n v="18.54"/>
    <n v="4.95"/>
    <s v="No"/>
    <s v="No"/>
    <x v="0"/>
    <n v="0"/>
    <x v="1"/>
    <s v="Obesity"/>
    <s v="Normal"/>
    <n v="2"/>
    <n v="5054.05"/>
    <s v="tier - 2"/>
    <s v="tier - 2"/>
    <s v="R1013"/>
    <s v="7Sep1980"/>
    <n v="42"/>
  </r>
  <r>
    <s v="Id1756"/>
    <s v="Michalis"/>
    <s v=" Ms"/>
    <s v="  Pilar"/>
    <n v="32.18"/>
    <n v="6.44"/>
    <s v="No"/>
    <s v="No"/>
    <x v="1"/>
    <n v="1"/>
    <x v="1"/>
    <s v="Obesity"/>
    <s v="Diabetes"/>
    <n v="0"/>
    <n v="5045.1499999999996"/>
    <s v="tier - 2"/>
    <s v="tier - 2"/>
    <s v="R1012"/>
    <s v="29Jul1997"/>
    <n v="25"/>
  </r>
  <r>
    <s v="Id1757"/>
    <s v="Hall"/>
    <s v=" Mr"/>
    <s v="  Kyle M"/>
    <n v="37.380000000000003"/>
    <n v="6.05"/>
    <s v="Yes"/>
    <s v="No"/>
    <x v="0"/>
    <n v="1"/>
    <x v="1"/>
    <s v="Obesity"/>
    <s v="Diabetes"/>
    <n v="0"/>
    <n v="5043.13"/>
    <s v="tier - 2"/>
    <s v="tier - 3"/>
    <s v="R1011"/>
    <s v="16Oct2001"/>
    <n v="21"/>
  </r>
  <r>
    <s v="Id1758"/>
    <s v="Tjong Clemons"/>
    <s v=" Mrs"/>
    <s v="  Christie"/>
    <n v="31.12"/>
    <n v="4.76"/>
    <s v="No"/>
    <s v="No"/>
    <x v="1"/>
    <n v="1"/>
    <x v="1"/>
    <s v="Obesity"/>
    <s v="Normal"/>
    <n v="0"/>
    <n v="5038.57"/>
    <s v="tier - 2"/>
    <s v="tier - 2"/>
    <s v="R1025"/>
    <s v="4Dec1997"/>
    <n v="25"/>
  </r>
  <r>
    <s v="Id1759"/>
    <s v="Palma"/>
    <s v=" Mr"/>
    <s v="  David A"/>
    <n v="22.01"/>
    <n v="6.72"/>
    <s v="No"/>
    <s v="No"/>
    <x v="0"/>
    <n v="0"/>
    <x v="1"/>
    <s v="Obesity"/>
    <s v="Diabetes"/>
    <n v="3"/>
    <n v="5034.1000000000004"/>
    <s v="tier - 2"/>
    <s v="tier - 2"/>
    <s v="R1013"/>
    <s v="29Jun1986"/>
    <n v="36"/>
  </r>
  <r>
    <s v="Id1760"/>
    <s v="Takaoka"/>
    <s v=" Mr"/>
    <s v="  Masahiro"/>
    <n v="27.645"/>
    <n v="5.7"/>
    <s v="No"/>
    <s v="No"/>
    <x v="0"/>
    <n v="0"/>
    <x v="1"/>
    <s v="Obesity"/>
    <s v="Diabetes"/>
    <n v="2"/>
    <n v="5031.2700000000004"/>
    <s v="tier - 3"/>
    <s v="tier - 1"/>
    <s v="R1016"/>
    <s v="10Sep1991"/>
    <n v="31"/>
  </r>
  <r>
    <s v="Id1761"/>
    <s v="Sherman"/>
    <s v=" Mr"/>
    <s v="  Logan B"/>
    <n v="29.64"/>
    <n v="5.31"/>
    <s v="No"/>
    <s v="No"/>
    <x v="0"/>
    <n v="0"/>
    <x v="1"/>
    <s v="Obesity"/>
    <s v="Normal"/>
    <n v="0"/>
    <n v="5028.1499999999996"/>
    <s v="tier - 1"/>
    <s v="tier - 2"/>
    <s v="R1012"/>
    <s v="28Dec1985"/>
    <n v="37"/>
  </r>
  <r>
    <s v="Id1762"/>
    <s v="Andre"/>
    <s v=" Ms"/>
    <s v="  Stephanie L"/>
    <n v="33.700000000000003"/>
    <n v="4.32"/>
    <s v="Yes"/>
    <s v="No"/>
    <x v="0"/>
    <n v="1"/>
    <x v="1"/>
    <s v="Obesity"/>
    <s v="Normal"/>
    <n v="1"/>
    <n v="5012.47"/>
    <s v="tier - 2"/>
    <s v="tier - 3"/>
    <s v="R1011"/>
    <s v="9Nov1988"/>
    <n v="34"/>
  </r>
  <r>
    <s v="Id1763"/>
    <s v="Switt"/>
    <s v=" Ms"/>
    <s v="  Angela H"/>
    <n v="27.5"/>
    <n v="4.2300000000000004"/>
    <s v="No"/>
    <s v="No"/>
    <x v="0"/>
    <n v="0"/>
    <x v="1"/>
    <s v="Obesity"/>
    <s v="Normal"/>
    <n v="1"/>
    <n v="5003.8500000000004"/>
    <s v="tier - 2"/>
    <s v="tier - 3"/>
    <s v="R1011"/>
    <s v="8Jul1988"/>
    <n v="34"/>
  </r>
  <r>
    <s v="Id1764"/>
    <s v="Erickson"/>
    <s v=" Ms"/>
    <s v="  Britt K"/>
    <n v="16.12"/>
    <n v="6.09"/>
    <s v="No"/>
    <s v="No"/>
    <x v="0"/>
    <n v="0"/>
    <x v="1"/>
    <s v="Underweight"/>
    <s v="Diabetes"/>
    <n v="2"/>
    <n v="5003.7700000000004"/>
    <s v="tier - 2"/>
    <s v="tier - 3"/>
    <s v="R1013"/>
    <s v="9Jun1977"/>
    <n v="45"/>
  </r>
  <r>
    <s v="Id1765"/>
    <s v="Miller"/>
    <s v=" Ms"/>
    <s v="  Joyce R"/>
    <n v="26.73"/>
    <n v="4.74"/>
    <s v="No"/>
    <s v="No"/>
    <x v="0"/>
    <n v="0"/>
    <x v="1"/>
    <s v="Obesity"/>
    <s v="Normal"/>
    <n v="1"/>
    <n v="5002.78"/>
    <s v="tier - 2"/>
    <s v="tier - 2"/>
    <s v="R1013"/>
    <s v="4Sep1988"/>
    <n v="34"/>
  </r>
  <r>
    <s v="Id1766"/>
    <s v="Whitbeck"/>
    <s v=" Mr"/>
    <s v="  Ben"/>
    <n v="37.25"/>
    <n v="6.23"/>
    <s v="Yes"/>
    <s v="No"/>
    <x v="0"/>
    <n v="1"/>
    <x v="1"/>
    <s v="Obesity"/>
    <s v="Diabetes"/>
    <n v="0"/>
    <n v="4999.04"/>
    <s v="tier - 2"/>
    <s v="tier - 2"/>
    <s v="R1011"/>
    <s v="5Oct2001"/>
    <n v="21"/>
  </r>
  <r>
    <s v="Id1767"/>
    <s v="Auer"/>
    <s v=" Ms"/>
    <s v="  Sarah M"/>
    <n v="23.56"/>
    <n v="5.45"/>
    <s v="No"/>
    <s v="No"/>
    <x v="0"/>
    <n v="0"/>
    <x v="1"/>
    <s v="Obesity"/>
    <s v="Normal"/>
    <n v="0"/>
    <n v="4992.38"/>
    <s v="tier - 2"/>
    <s v="tier - 3"/>
    <s v="R1024"/>
    <s v="24Jun1988"/>
    <n v="34"/>
  </r>
  <r>
    <s v="Id1768"/>
    <s v="Attar"/>
    <s v=" Ms"/>
    <s v="  Sarah"/>
    <n v="15.84"/>
    <n v="10.34"/>
    <s v="No"/>
    <s v="No"/>
    <x v="0"/>
    <n v="0"/>
    <x v="1"/>
    <s v="Underweight"/>
    <s v="Diabetes"/>
    <n v="0"/>
    <n v="4985.22"/>
    <s v="tier - 2"/>
    <s v="tier - 3"/>
    <s v="R1013"/>
    <s v="7Nov1973"/>
    <n v="49"/>
  </r>
  <r>
    <s v="Id1769"/>
    <s v="Misuraca"/>
    <s v=" Ms"/>
    <s v="  Katie"/>
    <n v="36.630000000000003"/>
    <n v="5.15"/>
    <s v="Yes"/>
    <s v="No"/>
    <x v="0"/>
    <n v="1"/>
    <x v="1"/>
    <s v="Obesity"/>
    <s v="Normal"/>
    <n v="2"/>
    <n v="4949.76"/>
    <s v="tier - 2"/>
    <s v="tier - 1"/>
    <s v="R1013"/>
    <s v="30Aug1991"/>
    <n v="31"/>
  </r>
  <r>
    <s v="Id1770"/>
    <s v="Spannaus"/>
    <s v=" Ms"/>
    <s v="  Michaela L"/>
    <n v="16.47"/>
    <n v="11.72"/>
    <s v="No"/>
    <s v="No"/>
    <x v="0"/>
    <n v="0"/>
    <x v="1"/>
    <s v="Underweight"/>
    <s v="Diabetes"/>
    <n v="0"/>
    <n v="4942.0600000000004"/>
    <s v="tier - 2"/>
    <s v="tier - 2"/>
    <s v="R1013"/>
    <s v="26Jun1974"/>
    <n v="48"/>
  </r>
  <r>
    <s v="Id1771"/>
    <s v="Tarbiat"/>
    <s v=" Ms"/>
    <s v="  Shalaleh"/>
    <n v="25.8"/>
    <n v="5.29"/>
    <s v="No"/>
    <s v="No"/>
    <x v="0"/>
    <n v="0"/>
    <x v="1"/>
    <s v="Obesity"/>
    <s v="Normal"/>
    <n v="2"/>
    <n v="4934.71"/>
    <s v="tier - 2"/>
    <s v="tier - 3"/>
    <s v="R1011"/>
    <s v="27Nov1991"/>
    <n v="31"/>
  </r>
  <r>
    <s v="Id1772"/>
    <s v="Pulkkinen"/>
    <s v=" Ms"/>
    <s v="  Karen"/>
    <n v="23.6"/>
    <n v="4.33"/>
    <s v="No"/>
    <s v="No"/>
    <x v="0"/>
    <n v="0"/>
    <x v="1"/>
    <s v="Obesity"/>
    <s v="Normal"/>
    <n v="2"/>
    <n v="4931.6499999999996"/>
    <s v="tier - 2"/>
    <s v="tier - 3"/>
    <s v="R1011"/>
    <s v="23Aug1991"/>
    <n v="31"/>
  </r>
  <r>
    <s v="Id1773"/>
    <s v="Trnovcova"/>
    <s v=" Ms"/>
    <s v="  Zuzana"/>
    <n v="32.11"/>
    <n v="6.24"/>
    <s v="No"/>
    <s v="No"/>
    <x v="1"/>
    <n v="1"/>
    <x v="1"/>
    <s v="Obesity"/>
    <s v="Diabetes"/>
    <n v="2"/>
    <n v="4922.92"/>
    <s v="tier - 2"/>
    <s v="tier - 2"/>
    <s v="R1012"/>
    <s v="10Aug1993"/>
    <n v="29"/>
  </r>
  <r>
    <s v="Id1774"/>
    <s v="Anthony"/>
    <s v=" Mr"/>
    <s v="  Daniel J"/>
    <n v="30.114999999999998"/>
    <n v="11.61"/>
    <s v="No"/>
    <s v="No"/>
    <x v="0"/>
    <n v="1"/>
    <x v="1"/>
    <s v="Obesity"/>
    <s v="Diabetes"/>
    <n v="5"/>
    <n v="4915.0600000000004"/>
    <s v="tier - 2"/>
    <s v="tier - 1"/>
    <s v="R1017"/>
    <s v="21Aug2002"/>
    <n v="20"/>
  </r>
  <r>
    <s v="Id1775"/>
    <s v="Hetrick"/>
    <s v=" Ms"/>
    <s v="  Alexandra"/>
    <n v="20.28"/>
    <n v="11.07"/>
    <s v="No"/>
    <s v="No"/>
    <x v="0"/>
    <n v="0"/>
    <x v="1"/>
    <s v="Obesity"/>
    <s v="Diabetes"/>
    <n v="1"/>
    <n v="4911.8900000000003"/>
    <s v="tier - 2"/>
    <s v="tier - 3"/>
    <s v="R1013"/>
    <s v="18Oct1981"/>
    <n v="41"/>
  </r>
  <r>
    <s v="Id1776"/>
    <s v="Stern"/>
    <s v=" Ms"/>
    <s v="  Jessica"/>
    <n v="20.234999999999999"/>
    <n v="5.19"/>
    <s v="No"/>
    <s v="No"/>
    <x v="1"/>
    <n v="0"/>
    <x v="1"/>
    <s v="Obesity"/>
    <s v="Normal"/>
    <n v="2"/>
    <n v="4906.41"/>
    <s v="tier - 2"/>
    <s v="tier - 1"/>
    <s v="R1012"/>
    <s v="10Jul1993"/>
    <n v="29"/>
  </r>
  <r>
    <s v="Id1777"/>
    <s v="Newman"/>
    <s v=" Mr"/>
    <s v="  Matthew M"/>
    <n v="25.27"/>
    <n v="5.7"/>
    <s v="No"/>
    <s v="No"/>
    <x v="0"/>
    <n v="0"/>
    <x v="1"/>
    <s v="Obesity"/>
    <s v="Diabetes"/>
    <n v="1"/>
    <n v="4894.75"/>
    <s v="tier - 3"/>
    <s v="tier - 3"/>
    <s v="R1012"/>
    <s v="23Sep1988"/>
    <n v="34"/>
  </r>
  <r>
    <s v="Id1778"/>
    <s v="Reasoner"/>
    <s v=" Ms"/>
    <s v="  Nadine A"/>
    <n v="24.24"/>
    <n v="6.15"/>
    <s v="No"/>
    <s v="No"/>
    <x v="0"/>
    <n v="0"/>
    <x v="1"/>
    <s v="Obesity"/>
    <s v="Diabetes"/>
    <n v="3"/>
    <n v="4894.3900000000003"/>
    <s v="tier - 2"/>
    <s v="tier - 3"/>
    <s v="R1013"/>
    <s v="28Nov1990"/>
    <n v="32"/>
  </r>
  <r>
    <s v="Id1779"/>
    <s v="Mone"/>
    <s v=" Mr"/>
    <s v="  Peter J Jr"/>
    <n v="35.75"/>
    <n v="5.07"/>
    <s v="Yes"/>
    <s v="No"/>
    <x v="0"/>
    <n v="1"/>
    <x v="1"/>
    <s v="Obesity"/>
    <s v="Normal"/>
    <n v="2"/>
    <n v="4890"/>
    <s v="tier - 3"/>
    <s v="tier - 2"/>
    <s v="R1013"/>
    <s v="10Jul1989"/>
    <n v="33"/>
  </r>
  <r>
    <s v="Id1780"/>
    <s v="Powers"/>
    <s v=" Ms"/>
    <s v="  Colleen M"/>
    <n v="29.92"/>
    <n v="10.97"/>
    <s v="No"/>
    <s v="No"/>
    <x v="0"/>
    <n v="1"/>
    <x v="1"/>
    <s v="Obesity"/>
    <s v="Diabetes"/>
    <n v="0"/>
    <n v="4889.04"/>
    <s v="tier - 2"/>
    <s v="tier - 1"/>
    <s v="R1013"/>
    <s v="27Oct1986"/>
    <n v="36"/>
  </r>
  <r>
    <s v="Id1781"/>
    <s v="Ulery"/>
    <s v=" Ms"/>
    <s v="  Julie A"/>
    <n v="26.2"/>
    <n v="10.93"/>
    <s v="No"/>
    <s v="No"/>
    <x v="0"/>
    <n v="0"/>
    <x v="1"/>
    <s v="Obesity"/>
    <s v="Diabetes"/>
    <n v="0"/>
    <n v="4883.87"/>
    <s v="tier - 2"/>
    <s v="tier - 1"/>
    <s v="R1011"/>
    <s v="23Dec1986"/>
    <n v="36"/>
  </r>
  <r>
    <s v="Id1782"/>
    <s v="Haines"/>
    <s v=" Mr"/>
    <s v="  Douglas W"/>
    <n v="26.695"/>
    <n v="4.21"/>
    <s v="No"/>
    <s v="No"/>
    <x v="1"/>
    <n v="0"/>
    <x v="1"/>
    <s v="Obesity"/>
    <s v="Normal"/>
    <n v="4"/>
    <n v="4877.9799999999996"/>
    <s v="tier - 2"/>
    <s v="tier - 3"/>
    <s v="R1012"/>
    <s v="29Sep1997"/>
    <n v="25"/>
  </r>
  <r>
    <s v="Id1783"/>
    <s v="Airoldi"/>
    <s v=" Ms"/>
    <s v="  Catherine"/>
    <n v="23.16"/>
    <n v="5.5"/>
    <s v="No"/>
    <s v="No"/>
    <x v="0"/>
    <n v="0"/>
    <x v="1"/>
    <s v="Obesity"/>
    <s v="Normal"/>
    <n v="3"/>
    <n v="4859.8900000000003"/>
    <s v="tier - 2"/>
    <s v="tier - 3"/>
    <s v="R1011"/>
    <s v="1Sep1989"/>
    <n v="33"/>
  </r>
  <r>
    <s v="Id1784"/>
    <s v="Mattis"/>
    <s v=" Mr"/>
    <s v="  James A"/>
    <n v="32.585000000000001"/>
    <n v="4.93"/>
    <s v="No"/>
    <s v="No"/>
    <x v="0"/>
    <n v="1"/>
    <x v="1"/>
    <s v="Obesity"/>
    <s v="Normal"/>
    <n v="3"/>
    <n v="4846.92"/>
    <s v="tier - 2"/>
    <s v="tier - 3"/>
    <s v="R1017"/>
    <s v="27Dec1995"/>
    <n v="27"/>
  </r>
  <r>
    <s v="Id1785"/>
    <s v="Cho"/>
    <s v=" Mr"/>
    <s v="  Youngseong"/>
    <n v="33.97"/>
    <n v="5.6"/>
    <s v="Yes"/>
    <s v="No"/>
    <x v="0"/>
    <n v="1"/>
    <x v="1"/>
    <s v="Obesity"/>
    <s v="Normal"/>
    <n v="0"/>
    <n v="4846.53"/>
    <s v="tier - 2"/>
    <s v="tier - 3"/>
    <s v="R1021"/>
    <s v="7Jun2001"/>
    <n v="22"/>
  </r>
  <r>
    <s v="Id1786"/>
    <s v="Reumann"/>
    <s v=" Mr"/>
    <s v="  John"/>
    <n v="16.57"/>
    <n v="9.99"/>
    <s v="No"/>
    <s v="No"/>
    <x v="0"/>
    <n v="0"/>
    <x v="1"/>
    <s v="Underweight"/>
    <s v="Diabetes"/>
    <n v="0"/>
    <n v="4844.67"/>
    <s v="tier - 2"/>
    <s v="tier - 2"/>
    <s v="R1013"/>
    <s v="11Sep1974"/>
    <n v="48"/>
  </r>
  <r>
    <s v="Id1787"/>
    <s v="Cooper"/>
    <s v=" Mr"/>
    <s v="  Brandon S"/>
    <n v="17.55"/>
    <n v="5.93"/>
    <s v="No"/>
    <s v="No"/>
    <x v="1"/>
    <n v="0"/>
    <x v="1"/>
    <s v="Underweight"/>
    <s v="Diabetes"/>
    <n v="2"/>
    <n v="4843.79"/>
    <s v="tier - 2"/>
    <s v="tier - 3"/>
    <s v="R1013"/>
    <s v="13Dec1979"/>
    <n v="43"/>
  </r>
  <r>
    <s v="Id1788"/>
    <s v="Kennedy"/>
    <s v=" Mr"/>
    <s v="  Sean P"/>
    <n v="29.41"/>
    <n v="6.29"/>
    <s v="No"/>
    <s v="No"/>
    <x v="0"/>
    <n v="0"/>
    <x v="1"/>
    <s v="Obesity"/>
    <s v="Diabetes"/>
    <n v="0"/>
    <n v="4840.95"/>
    <s v="tier - 2"/>
    <s v="tier - 1"/>
    <s v="R1021"/>
    <s v="29Sep1995"/>
    <n v="27"/>
  </r>
  <r>
    <s v="Id1789"/>
    <s v="Cichon"/>
    <s v=" Mr"/>
    <s v="  Scott"/>
    <n v="17.91"/>
    <n v="5.65"/>
    <s v="No"/>
    <s v="No"/>
    <x v="0"/>
    <n v="0"/>
    <x v="1"/>
    <s v="Underweight"/>
    <s v="Normal"/>
    <n v="3"/>
    <n v="4839.18"/>
    <s v="tier - 2"/>
    <s v="tier - 1"/>
    <s v="R1012"/>
    <s v="15Oct1984"/>
    <n v="38"/>
  </r>
  <r>
    <s v="Id1790"/>
    <s v="Maroevic"/>
    <s v=" Mr"/>
    <s v="  Janez"/>
    <n v="31.57"/>
    <n v="6.15"/>
    <s v="No"/>
    <s v="No"/>
    <x v="0"/>
    <n v="1"/>
    <x v="1"/>
    <s v="Obesity"/>
    <s v="Diabetes"/>
    <n v="3"/>
    <n v="4837.58"/>
    <s v="tier - 3"/>
    <s v="tier - 2"/>
    <s v="R1013"/>
    <s v="10Sep1992"/>
    <n v="30"/>
  </r>
  <r>
    <s v="Id1791"/>
    <s v="Martin"/>
    <s v=" Mr"/>
    <s v="  John I Jr"/>
    <n v="33.18"/>
    <n v="5.22"/>
    <s v="Yes"/>
    <s v="No"/>
    <x v="0"/>
    <n v="1"/>
    <x v="1"/>
    <s v="Obesity"/>
    <s v="Normal"/>
    <n v="0"/>
    <n v="4835.43"/>
    <s v="tier - 2"/>
    <s v="tier - 2"/>
    <s v="R1021"/>
    <s v="11Dec2000"/>
    <n v="22"/>
  </r>
  <r>
    <s v="Id1792"/>
    <s v="Schulz"/>
    <s v=" Ms"/>
    <s v="  Heather"/>
    <n v="37"/>
    <n v="11.66"/>
    <s v="Yes"/>
    <s v="No"/>
    <x v="0"/>
    <n v="1"/>
    <x v="1"/>
    <s v="Obesity"/>
    <s v="Diabetes"/>
    <n v="5"/>
    <n v="4830.63"/>
    <s v="tier - 2"/>
    <s v="tier - 1"/>
    <s v="R1011"/>
    <s v="27Jun2002"/>
    <n v="20"/>
  </r>
  <r>
    <s v="Id1793"/>
    <s v="Capriolo"/>
    <s v=" Mr"/>
    <s v="  Michael"/>
    <n v="18.905000000000001"/>
    <n v="4.91"/>
    <s v="No"/>
    <s v="No"/>
    <x v="0"/>
    <n v="0"/>
    <x v="1"/>
    <s v="Obesity"/>
    <s v="Normal"/>
    <n v="3"/>
    <n v="4827.8999999999996"/>
    <s v="tier - 1"/>
    <s v="tier - 2"/>
    <s v="Unknown"/>
    <s v="1Dec1995"/>
    <n v="27"/>
  </r>
  <r>
    <s v="Id1794"/>
    <s v="Borleis"/>
    <s v=" Ms"/>
    <s v="  Kathleen"/>
    <n v="20.03"/>
    <n v="9.25"/>
    <s v="No"/>
    <s v="No"/>
    <x v="0"/>
    <n v="0"/>
    <x v="1"/>
    <s v="Obesity"/>
    <s v="Diabetes"/>
    <n v="1"/>
    <n v="4827.1000000000004"/>
    <s v="tier - 2"/>
    <s v="tier - 1"/>
    <s v="R1013"/>
    <s v="3Jul1981"/>
    <n v="41"/>
  </r>
  <r>
    <s v="Id1795"/>
    <s v="Kramer"/>
    <s v=" Mr"/>
    <s v="  Ryan M"/>
    <n v="16.7"/>
    <n v="11.48"/>
    <s v="No"/>
    <s v="No"/>
    <x v="0"/>
    <n v="0"/>
    <x v="1"/>
    <s v="Underweight"/>
    <s v="Diabetes"/>
    <n v="2"/>
    <n v="4812.34"/>
    <s v="tier - 2"/>
    <s v="tier - 3"/>
    <s v="R1013"/>
    <s v="3Oct1978"/>
    <n v="44"/>
  </r>
  <r>
    <s v="Id1796"/>
    <s v="Conrad"/>
    <s v=" Ms"/>
    <s v="  Sara"/>
    <n v="39.82"/>
    <n v="6.06"/>
    <s v="Yes"/>
    <s v="No"/>
    <x v="0"/>
    <n v="1"/>
    <x v="0"/>
    <s v="Obesity"/>
    <s v="Diabetes"/>
    <n v="1"/>
    <n v="4795.66"/>
    <s v="tier - 2"/>
    <s v="tier - 1"/>
    <s v="R1013"/>
    <s v="16Dec1989"/>
    <n v="33"/>
  </r>
  <r>
    <s v="Id1797"/>
    <s v="Karakoyunlu"/>
    <s v=" Mr"/>
    <s v="  Deniz"/>
    <n v="22.04"/>
    <n v="5.86"/>
    <s v="No"/>
    <s v="No"/>
    <x v="0"/>
    <n v="0"/>
    <x v="1"/>
    <s v="Obesity"/>
    <s v="Diabetes"/>
    <n v="3"/>
    <n v="4787.42"/>
    <s v="tier - 2"/>
    <s v="tier - 3"/>
    <s v="R1013"/>
    <s v="22Jun1987"/>
    <n v="35"/>
  </r>
  <r>
    <s v="Id1798"/>
    <s v="Desrosiers"/>
    <s v=" Ms"/>
    <s v="  Shannon L"/>
    <n v="28.27"/>
    <n v="5.33"/>
    <s v="No"/>
    <s v="No"/>
    <x v="0"/>
    <n v="0"/>
    <x v="1"/>
    <s v="Obesity"/>
    <s v="Normal"/>
    <n v="1"/>
    <n v="4779.6000000000004"/>
    <s v="tier - 2"/>
    <s v="tier - 3"/>
    <s v="R1013"/>
    <s v="9Dec1989"/>
    <n v="33"/>
  </r>
  <r>
    <s v="Id1799"/>
    <s v="O'Mara"/>
    <s v=" Ms"/>
    <s v="  Kaitlin M"/>
    <n v="18.5"/>
    <n v="5.33"/>
    <s v="No"/>
    <s v="No"/>
    <x v="0"/>
    <n v="0"/>
    <x v="1"/>
    <s v="Obesity"/>
    <s v="Normal"/>
    <n v="1"/>
    <n v="4766.0200000000004"/>
    <s v="tier - 2"/>
    <s v="tier - 3"/>
    <s v="R1011"/>
    <s v="1Aug1989"/>
    <n v="33"/>
  </r>
  <r>
    <s v="Id1800"/>
    <s v="Shabot Marcos"/>
    <s v=" Mr"/>
    <s v="  Alfredo"/>
    <n v="38.6"/>
    <n v="6.02"/>
    <s v="Yes"/>
    <s v="No"/>
    <x v="0"/>
    <n v="1"/>
    <x v="0"/>
    <s v="Obesity"/>
    <s v="Diabetes"/>
    <n v="1"/>
    <n v="4762.33"/>
    <s v="tier - 3"/>
    <s v="tier - 3"/>
    <s v="R1011"/>
    <s v="27Sep1987"/>
    <n v="35"/>
  </r>
  <r>
    <s v="Id1801"/>
    <s v="Comment"/>
    <s v=" Ms"/>
    <s v="  Kristen"/>
    <n v="43.12"/>
    <n v="6.25"/>
    <s v="Yes"/>
    <s v="No"/>
    <x v="0"/>
    <n v="2"/>
    <x v="0"/>
    <s v="Obesity"/>
    <s v="Diabetes"/>
    <n v="2"/>
    <n v="4753.6400000000003"/>
    <s v="tier - 2"/>
    <s v="tier - 3"/>
    <s v="R1013"/>
    <s v="16Aug1992"/>
    <n v="30"/>
  </r>
  <r>
    <s v="Id1802"/>
    <s v="Moss"/>
    <s v=" Mr"/>
    <s v="  Daniel"/>
    <n v="30.5"/>
    <n v="4.8099999999999996"/>
    <s v="No"/>
    <s v="No"/>
    <x v="0"/>
    <n v="1"/>
    <x v="1"/>
    <s v="Obesity"/>
    <s v="Normal"/>
    <n v="1"/>
    <n v="4751.07"/>
    <s v="tier - 3"/>
    <s v="tier - 1"/>
    <s v="R1011"/>
    <s v="22Nov1987"/>
    <n v="35"/>
  </r>
  <r>
    <s v="Id1803"/>
    <s v="Guzman"/>
    <s v=" Mr"/>
    <s v="  Jonathan"/>
    <n v="27.61"/>
    <n v="4.5999999999999996"/>
    <s v="No"/>
    <s v="No"/>
    <x v="0"/>
    <n v="0"/>
    <x v="1"/>
    <s v="Obesity"/>
    <s v="Normal"/>
    <n v="1"/>
    <n v="4747.05"/>
    <s v="tier - 2"/>
    <s v="tier - 2"/>
    <s v="R1013"/>
    <s v="2Sep1987"/>
    <n v="35"/>
  </r>
  <r>
    <s v="Id1804"/>
    <s v="Cox"/>
    <s v=" Mr"/>
    <s v="  Troy"/>
    <n v="27.1"/>
    <n v="5.08"/>
    <s v="No"/>
    <s v="No"/>
    <x v="0"/>
    <n v="0"/>
    <x v="1"/>
    <s v="Obesity"/>
    <s v="Normal"/>
    <n v="1"/>
    <n v="4746.34"/>
    <s v="tier - 2"/>
    <s v="tier - 2"/>
    <s v="R1011"/>
    <s v="5Jun1987"/>
    <n v="36"/>
  </r>
  <r>
    <s v="Id1805"/>
    <s v="Clash"/>
    <s v=" Mr"/>
    <s v="  Daniel C"/>
    <n v="35.93"/>
    <n v="5.43"/>
    <s v="Yes"/>
    <s v="No"/>
    <x v="0"/>
    <n v="1"/>
    <x v="1"/>
    <s v="Obesity"/>
    <s v="Normal"/>
    <n v="0"/>
    <n v="4740.78"/>
    <s v="tier - 2"/>
    <s v="tier - 3"/>
    <s v="R1021"/>
    <s v="24Nov2004"/>
    <n v="18"/>
  </r>
  <r>
    <s v="Id1806"/>
    <s v="Blankenship"/>
    <s v=" Ms"/>
    <s v="  Lauren"/>
    <n v="32.68"/>
    <n v="5.44"/>
    <s v="Yes"/>
    <s v="No"/>
    <x v="0"/>
    <n v="1"/>
    <x v="1"/>
    <s v="Obesity"/>
    <s v="Normal"/>
    <n v="1"/>
    <n v="4738.2700000000004"/>
    <s v="tier - 2"/>
    <s v="tier - 3"/>
    <s v="R1012"/>
    <s v="12Oct1991"/>
    <n v="31"/>
  </r>
  <r>
    <s v="Id1807"/>
    <s v="Lloyd"/>
    <s v=" Ms"/>
    <s v="  Jennefer"/>
    <n v="20.74"/>
    <n v="11.69"/>
    <s v="No"/>
    <s v="No"/>
    <x v="0"/>
    <n v="0"/>
    <x v="1"/>
    <s v="Obesity"/>
    <s v="Diabetes"/>
    <n v="3"/>
    <n v="4734.6400000000003"/>
    <s v="tier - 2"/>
    <s v="tier - 1"/>
    <s v="R1013"/>
    <s v="5Sep1986"/>
    <n v="36"/>
  </r>
  <r>
    <s v="Id1808"/>
    <s v="Kong"/>
    <s v=" Ms"/>
    <s v="  Tracey L"/>
    <n v="15.57"/>
    <n v="6.07"/>
    <s v="No"/>
    <s v="No"/>
    <x v="0"/>
    <n v="0"/>
    <x v="1"/>
    <s v="Underweight"/>
    <s v="Diabetes"/>
    <n v="2"/>
    <n v="4728.71"/>
    <s v="tier - 2"/>
    <s v="tier - 3"/>
    <s v="R1012"/>
    <s v="2Jul1980"/>
    <n v="42"/>
  </r>
  <r>
    <s v="Id1809"/>
    <s v="Benson"/>
    <s v=" Ms"/>
    <s v="  Ashley"/>
    <n v="23.844999999999999"/>
    <n v="4.3600000000000003"/>
    <s v="No"/>
    <s v="No"/>
    <x v="0"/>
    <n v="0"/>
    <x v="1"/>
    <s v="Obesity"/>
    <s v="Normal"/>
    <n v="2"/>
    <n v="4719.74"/>
    <s v="tier - 2"/>
    <s v="tier - 1"/>
    <s v="R1012"/>
    <s v="12Aug1994"/>
    <n v="28"/>
  </r>
  <r>
    <s v="Id1810"/>
    <s v="Huntington"/>
    <s v=" Ms"/>
    <s v="  Cindy"/>
    <n v="22.895"/>
    <n v="5.24"/>
    <s v="No"/>
    <s v="No"/>
    <x v="0"/>
    <n v="0"/>
    <x v="1"/>
    <s v="Obesity"/>
    <s v="Normal"/>
    <n v="1"/>
    <n v="4719.5200000000004"/>
    <s v="tier - 2"/>
    <s v="tier - 2"/>
    <s v="R1024"/>
    <s v="28Sep1992"/>
    <n v="30"/>
  </r>
  <r>
    <s v="Id1811"/>
    <s v="Kendall"/>
    <s v=" Ms"/>
    <s v="  Esther"/>
    <n v="21.945"/>
    <n v="5.37"/>
    <s v="No"/>
    <s v="No"/>
    <x v="0"/>
    <n v="0"/>
    <x v="1"/>
    <s v="Obesity"/>
    <s v="Normal"/>
    <n v="1"/>
    <n v="4718.2"/>
    <s v="tier - 2"/>
    <s v="tier - 3"/>
    <s v="R1024"/>
    <s v="9Oct1992"/>
    <n v="30"/>
  </r>
  <r>
    <s v="Id1812"/>
    <s v="Gast"/>
    <s v=" Ms"/>
    <s v="  Jackie"/>
    <n v="19.47"/>
    <n v="6.6"/>
    <s v="No"/>
    <s v="No"/>
    <x v="0"/>
    <n v="0"/>
    <x v="1"/>
    <s v="Obesity"/>
    <s v="Diabetes"/>
    <n v="1"/>
    <n v="4712.12"/>
    <s v="tier - 2"/>
    <s v="tier - 3"/>
    <s v="R1011"/>
    <s v="12Aug1981"/>
    <n v="41"/>
  </r>
  <r>
    <s v="Id1813"/>
    <s v="Scanlin"/>
    <s v=" Mr"/>
    <s v="  Timothy P"/>
    <n v="15.61"/>
    <n v="5.77"/>
    <s v="No"/>
    <s v="No"/>
    <x v="0"/>
    <n v="0"/>
    <x v="1"/>
    <s v="Underweight"/>
    <s v="Diabetes"/>
    <n v="2"/>
    <n v="4699.47"/>
    <s v="tier - 2"/>
    <s v="tier - 3"/>
    <s v="R1013"/>
    <s v="4Dec1977"/>
    <n v="45"/>
  </r>
  <r>
    <s v="Id1814"/>
    <s v="Philbrook"/>
    <s v=" Ms"/>
    <s v="  Lauren"/>
    <n v="28.6"/>
    <n v="6.08"/>
    <s v="No"/>
    <s v="No"/>
    <x v="1"/>
    <n v="0"/>
    <x v="1"/>
    <s v="Obesity"/>
    <s v="Diabetes"/>
    <n v="5"/>
    <n v="4687.8"/>
    <s v="tier - 2"/>
    <s v="tier - 3"/>
    <s v="R1011"/>
    <s v="22Jun2003"/>
    <n v="19"/>
  </r>
  <r>
    <s v="Id1815"/>
    <s v="Cowan"/>
    <s v=" Mr"/>
    <s v="  Benjamin"/>
    <n v="46.53"/>
    <n v="4.16"/>
    <s v="Yes"/>
    <s v="Yes"/>
    <x v="0"/>
    <n v="2"/>
    <x v="0"/>
    <s v="Obesity"/>
    <s v="Normal"/>
    <n v="2"/>
    <n v="4686.3900000000003"/>
    <s v="tier - 3"/>
    <s v="tier - 3"/>
    <s v="R1013"/>
    <s v="4Sep1990"/>
    <n v="32"/>
  </r>
  <r>
    <s v="Id1816"/>
    <s v="Sousa"/>
    <s v=" Mr"/>
    <s v="  Hugo M"/>
    <n v="34.99"/>
    <n v="5.0999999999999996"/>
    <s v="Yes"/>
    <s v="No"/>
    <x v="1"/>
    <n v="1"/>
    <x v="1"/>
    <s v="Obesity"/>
    <s v="Normal"/>
    <n v="0"/>
    <n v="4678.8"/>
    <s v="tier - 2"/>
    <s v="tier - 1"/>
    <s v="R1021"/>
    <s v="4Oct2003"/>
    <n v="19"/>
  </r>
  <r>
    <s v="Id1817"/>
    <s v="Stanton"/>
    <s v=" Mr"/>
    <s v="  Daniel J Jr"/>
    <n v="17.05"/>
    <n v="5.3"/>
    <s v="No"/>
    <s v="No"/>
    <x v="1"/>
    <n v="0"/>
    <x v="1"/>
    <s v="Underweight"/>
    <s v="Normal"/>
    <n v="2"/>
    <n v="4674.2"/>
    <s v="tier - 2"/>
    <s v="tier - 1"/>
    <s v="R1013"/>
    <s v="18Oct1979"/>
    <n v="43"/>
  </r>
  <r>
    <s v="Id1818"/>
    <s v="Mollak"/>
    <s v=" Mr"/>
    <s v="  Justin R"/>
    <n v="37.18"/>
    <n v="4.9000000000000004"/>
    <s v="Yes"/>
    <s v="No"/>
    <x v="0"/>
    <n v="1"/>
    <x v="1"/>
    <s v="Obesity"/>
    <s v="Normal"/>
    <n v="2"/>
    <n v="4673.3900000000003"/>
    <s v="tier - 2"/>
    <s v="tier - 1"/>
    <s v="R1013"/>
    <s v="13Jul1990"/>
    <n v="32"/>
  </r>
  <r>
    <s v="Id1819"/>
    <s v="Bell"/>
    <s v=" Mr"/>
    <s v="  Colin"/>
    <n v="35.200000000000003"/>
    <n v="5.55"/>
    <s v="Yes"/>
    <s v="No"/>
    <x v="0"/>
    <n v="1"/>
    <x v="1"/>
    <s v="Obesity"/>
    <s v="Normal"/>
    <n v="2"/>
    <n v="4670.6400000000003"/>
    <s v="tier - 2"/>
    <s v="tier - 2"/>
    <s v="R1011"/>
    <s v="26Sep1990"/>
    <n v="32"/>
  </r>
  <r>
    <s v="Id1820"/>
    <s v="Weston"/>
    <s v=" Mr"/>
    <s v="  Rob"/>
    <n v="37.335000000000001"/>
    <n v="4.95"/>
    <s v="Yes"/>
    <s v="No"/>
    <x v="0"/>
    <n v="1"/>
    <x v="1"/>
    <s v="Obesity"/>
    <s v="Normal"/>
    <n v="1"/>
    <n v="4667.6099999999997"/>
    <s v="tier - 3"/>
    <s v="tier - 3"/>
    <s v="R1016"/>
    <s v="5Aug1990"/>
    <n v="32"/>
  </r>
  <r>
    <s v="Id1821"/>
    <s v="Rabuzzi"/>
    <s v=" Mr"/>
    <s v="  Patrick"/>
    <n v="27.265000000000001"/>
    <n v="6.46"/>
    <s v="No"/>
    <s v="No"/>
    <x v="0"/>
    <n v="0"/>
    <x v="1"/>
    <s v="Obesity"/>
    <s v="Diabetes"/>
    <n v="3"/>
    <n v="4661.29"/>
    <s v="tier - 2"/>
    <s v="tier - 1"/>
    <s v="R1017"/>
    <s v="25Oct1996"/>
    <n v="26"/>
  </r>
  <r>
    <s v="Id1822"/>
    <s v="Hendrix"/>
    <s v=" Mr"/>
    <s v="  Austin D"/>
    <n v="30.8"/>
    <n v="4.9000000000000004"/>
    <s v="No"/>
    <s v="No"/>
    <x v="0"/>
    <n v="1"/>
    <x v="1"/>
    <s v="Obesity"/>
    <s v="Normal"/>
    <n v="0"/>
    <n v="4646.76"/>
    <s v="tier - 1"/>
    <s v="tier - 1"/>
    <s v="R1011"/>
    <s v="22Jun1985"/>
    <n v="37"/>
  </r>
  <r>
    <s v="Id1823"/>
    <s v="Van Nielen"/>
    <s v=" Ms"/>
    <s v="  Brittany"/>
    <n v="30.21"/>
    <n v="5.21"/>
    <s v="No"/>
    <s v="No"/>
    <x v="0"/>
    <n v="1"/>
    <x v="1"/>
    <s v="Obesity"/>
    <s v="Normal"/>
    <n v="3"/>
    <n v="4618.08"/>
    <s v="tier - 2"/>
    <s v="tier - 1"/>
    <s v="R1012"/>
    <s v="29Jun1998"/>
    <n v="24"/>
  </r>
  <r>
    <s v="Id1824"/>
    <s v="Blanton"/>
    <s v=" Mr"/>
    <s v="  Matthew T"/>
    <n v="35.340000000000003"/>
    <n v="4.13"/>
    <s v="Yes"/>
    <s v="No"/>
    <x v="0"/>
    <n v="1"/>
    <x v="1"/>
    <s v="Obesity"/>
    <s v="Normal"/>
    <n v="0"/>
    <n v="4608.03"/>
    <s v="tier - 2"/>
    <s v="tier - 3"/>
    <s v="R1011"/>
    <s v="2Jul2000"/>
    <n v="22"/>
  </r>
  <r>
    <s v="Id1825"/>
    <s v="Schout"/>
    <s v=" Ms"/>
    <s v="  Becky G"/>
    <n v="26.695"/>
    <n v="5.28"/>
    <s v="No"/>
    <s v="No"/>
    <x v="0"/>
    <n v="0"/>
    <x v="1"/>
    <s v="Obesity"/>
    <s v="Normal"/>
    <n v="0"/>
    <n v="4571.41"/>
    <s v="tier - 2"/>
    <s v="tier - 2"/>
    <s v="R1012"/>
    <s v="18Sep1989"/>
    <n v="33"/>
  </r>
  <r>
    <s v="Id1826"/>
    <s v="Schmaltz"/>
    <s v=" Ms"/>
    <s v="  Virginie"/>
    <n v="29.355"/>
    <n v="4.68"/>
    <s v="No"/>
    <s v="No"/>
    <x v="0"/>
    <n v="0"/>
    <x v="1"/>
    <s v="Obesity"/>
    <s v="Normal"/>
    <n v="2"/>
    <n v="4564.1899999999996"/>
    <s v="tier - 2"/>
    <s v="tier - 2"/>
    <s v="R1024"/>
    <s v="25Dec1996"/>
    <n v="26"/>
  </r>
  <r>
    <s v="Id1827"/>
    <s v="Eagen"/>
    <s v=" Ms"/>
    <s v="  Allison A"/>
    <n v="29.59"/>
    <n v="4.0599999999999996"/>
    <s v="No"/>
    <s v="No"/>
    <x v="0"/>
    <n v="0"/>
    <x v="1"/>
    <s v="Obesity"/>
    <s v="Normal"/>
    <n v="1"/>
    <n v="4562.84"/>
    <s v="tier - 2"/>
    <s v="tier - 2"/>
    <s v="R1013"/>
    <s v="20Sep1990"/>
    <n v="32"/>
  </r>
  <r>
    <s v="Id1828"/>
    <s v="Rotramel"/>
    <s v=" Ms"/>
    <s v="  Julie"/>
    <n v="31.35"/>
    <n v="4.2"/>
    <s v="No"/>
    <s v="No"/>
    <x v="0"/>
    <n v="1"/>
    <x v="1"/>
    <s v="Obesity"/>
    <s v="Normal"/>
    <n v="4"/>
    <n v="4561.1899999999996"/>
    <s v="tier - 2"/>
    <s v="tier - 2"/>
    <s v="R1024"/>
    <s v="22Dec2004"/>
    <n v="18"/>
  </r>
  <r>
    <s v="Id1829"/>
    <s v="Prevost"/>
    <s v=" Ms"/>
    <s v="  Katherine"/>
    <n v="20.52"/>
    <n v="4.83"/>
    <s v="No"/>
    <s v="No"/>
    <x v="0"/>
    <n v="0"/>
    <x v="1"/>
    <s v="Obesity"/>
    <s v="Normal"/>
    <n v="0"/>
    <n v="4544.2299999999996"/>
    <s v="tier - 2"/>
    <s v="tier - 1"/>
    <s v="R1024"/>
    <s v="17Nov1990"/>
    <n v="32"/>
  </r>
  <r>
    <s v="Id1830"/>
    <s v="Boyd"/>
    <s v=" Mr"/>
    <s v="  Caleb"/>
    <n v="42.9"/>
    <n v="4.87"/>
    <s v="Yes"/>
    <s v="No"/>
    <x v="0"/>
    <n v="2"/>
    <x v="0"/>
    <s v="Obesity"/>
    <s v="Normal"/>
    <n v="1"/>
    <n v="4536.26"/>
    <s v="tier - 2"/>
    <s v="tier - 2"/>
    <s v="R1011"/>
    <s v="13Jun1988"/>
    <n v="34"/>
  </r>
  <r>
    <s v="Id1831"/>
    <s v="Dawes"/>
    <s v=" Ms"/>
    <s v="  Jaime"/>
    <n v="24.6"/>
    <n v="5.86"/>
    <s v="No"/>
    <s v="No"/>
    <x v="1"/>
    <n v="0"/>
    <x v="1"/>
    <s v="Obesity"/>
    <s v="Diabetes"/>
    <n v="2"/>
    <n v="4529.4799999999996"/>
    <s v="tier - 2"/>
    <s v="tier - 1"/>
    <s v="R1011"/>
    <s v="29Jun1993"/>
    <n v="29"/>
  </r>
  <r>
    <s v="Id1832"/>
    <s v="Jennings"/>
    <s v=" Ms"/>
    <s v="  Hannah"/>
    <n v="28.405000000000001"/>
    <n v="4.12"/>
    <s v="No"/>
    <s v="No"/>
    <x v="0"/>
    <n v="0"/>
    <x v="1"/>
    <s v="Obesity"/>
    <s v="Normal"/>
    <n v="1"/>
    <n v="4527.18"/>
    <s v="tier - 2"/>
    <s v="tier - 2"/>
    <s v="R1012"/>
    <s v="13Aug1992"/>
    <n v="30"/>
  </r>
  <r>
    <s v="Id1833"/>
    <s v="Nyambaso"/>
    <s v=" Mr"/>
    <s v="  Zachariah"/>
    <n v="34.674999999999997"/>
    <n v="5.71"/>
    <s v="Yes"/>
    <s v="No"/>
    <x v="0"/>
    <n v="1"/>
    <x v="1"/>
    <s v="Obesity"/>
    <s v="Diabetes"/>
    <n v="0"/>
    <n v="4518.83"/>
    <s v="tier - 2"/>
    <s v="tier - 2"/>
    <s v="R1017"/>
    <s v="21Dec1988"/>
    <n v="34"/>
  </r>
  <r>
    <s v="Id1834"/>
    <s v="Shaffer"/>
    <s v=" Ms"/>
    <s v="  Patricia A"/>
    <n v="18.850000000000001"/>
    <n v="6.03"/>
    <s v="No"/>
    <s v="No"/>
    <x v="0"/>
    <n v="0"/>
    <x v="1"/>
    <s v="Obesity"/>
    <s v="Diabetes"/>
    <n v="3"/>
    <n v="4518.7700000000004"/>
    <s v="tier - 2"/>
    <s v="tier - 3"/>
    <s v="R1012"/>
    <s v="5Dec1987"/>
    <n v="35"/>
  </r>
  <r>
    <s v="Id1835"/>
    <s v="Corkum"/>
    <s v=" Mrs"/>
    <s v="  Elizabeth A"/>
    <n v="34.130000000000003"/>
    <n v="5.65"/>
    <s v="Yes"/>
    <s v="No"/>
    <x v="1"/>
    <n v="1"/>
    <x v="1"/>
    <s v="Obesity"/>
    <s v="Normal"/>
    <n v="0"/>
    <n v="4518.3999999999996"/>
    <s v="tier - 2"/>
    <s v="tier - 3"/>
    <s v="R1026"/>
    <s v="2Oct2003"/>
    <n v="19"/>
  </r>
  <r>
    <s v="Id1836"/>
    <s v="Pedersen"/>
    <s v=" Mr"/>
    <s v="  Benjamin"/>
    <n v="17.34"/>
    <n v="5.05"/>
    <s v="No"/>
    <s v="No"/>
    <x v="0"/>
    <n v="0"/>
    <x v="1"/>
    <s v="Underweight"/>
    <s v="Normal"/>
    <n v="2"/>
    <n v="4515.71"/>
    <s v="tier - 2"/>
    <s v="tier - 3"/>
    <s v="R1013"/>
    <s v="16Jun1980"/>
    <n v="42"/>
  </r>
  <r>
    <s v="Id1837"/>
    <s v="Melo"/>
    <s v=" Mr"/>
    <s v="  Breno"/>
    <n v="17.440000000000001"/>
    <n v="6.26"/>
    <s v="No"/>
    <s v="No"/>
    <x v="0"/>
    <n v="0"/>
    <x v="1"/>
    <s v="Underweight"/>
    <s v="Diabetes"/>
    <n v="3"/>
    <n v="4511.41"/>
    <s v="tier - 2"/>
    <s v="tier - 3"/>
    <s v="R1013"/>
    <s v="27Sep1982"/>
    <n v="40"/>
  </r>
  <r>
    <s v="Id1838"/>
    <s v="Sakamoto"/>
    <s v=" Mr"/>
    <s v="  Takaya"/>
    <n v="33.659999999999997"/>
    <n v="4.08"/>
    <s v="Yes"/>
    <s v="No"/>
    <x v="1"/>
    <n v="1"/>
    <x v="1"/>
    <s v="Obesity"/>
    <s v="Normal"/>
    <n v="4"/>
    <n v="4504.66"/>
    <s v="tier - 1"/>
    <s v="tier - 2"/>
    <s v="R1013"/>
    <s v="13Oct1997"/>
    <n v="25"/>
  </r>
  <r>
    <s v="Id1839"/>
    <s v="McMahon"/>
    <s v=" Mr"/>
    <s v="  Thomas IV"/>
    <n v="21.375"/>
    <n v="6.19"/>
    <s v="No"/>
    <s v="No"/>
    <x v="0"/>
    <n v="0"/>
    <x v="1"/>
    <s v="Obesity"/>
    <s v="Diabetes"/>
    <n v="0"/>
    <n v="4500.34"/>
    <s v="tier - 2"/>
    <s v="tier - 1"/>
    <s v="R1017"/>
    <s v="26Jun1988"/>
    <n v="34"/>
  </r>
  <r>
    <s v="Id1840"/>
    <s v="Harris"/>
    <s v=" Mr"/>
    <s v="  Bradley E"/>
    <n v="27.14"/>
    <n v="6.01"/>
    <s v="No"/>
    <s v="No"/>
    <x v="0"/>
    <n v="0"/>
    <x v="1"/>
    <s v="Obesity"/>
    <s v="Diabetes"/>
    <n v="0"/>
    <n v="4488.58"/>
    <s v="tier - 2"/>
    <s v="tier - 3"/>
    <s v="R1012"/>
    <s v="12Jul1992"/>
    <n v="30"/>
  </r>
  <r>
    <s v="Id1841"/>
    <s v="Lombardo"/>
    <s v=" Ms"/>
    <s v="  Megan"/>
    <n v="35.78"/>
    <n v="6.07"/>
    <s v="Yes"/>
    <s v="No"/>
    <x v="0"/>
    <n v="1"/>
    <x v="1"/>
    <s v="Obesity"/>
    <s v="Diabetes"/>
    <n v="0"/>
    <n v="4468.25"/>
    <s v="tier - 2"/>
    <s v="tier - 2"/>
    <s v="R1012"/>
    <s v="18Jul2004"/>
    <n v="18"/>
  </r>
  <r>
    <s v="Id1842"/>
    <s v="Bode"/>
    <s v=" Ms"/>
    <s v="  Ruby J"/>
    <n v="34.96"/>
    <n v="5.63"/>
    <s v="Yes"/>
    <s v="No"/>
    <x v="0"/>
    <n v="1"/>
    <x v="1"/>
    <s v="Obesity"/>
    <s v="Normal"/>
    <n v="3"/>
    <n v="4466.62"/>
    <s v="tier - 2"/>
    <s v="tier - 2"/>
    <s v="R1012"/>
    <s v="20Nov1999"/>
    <n v="23"/>
  </r>
  <r>
    <s v="Id1843"/>
    <s v="Johnson"/>
    <s v=" Mr"/>
    <s v="  Bart"/>
    <n v="38.39"/>
    <n v="6.05"/>
    <s v="Yes"/>
    <s v="No"/>
    <x v="0"/>
    <n v="1"/>
    <x v="0"/>
    <s v="Obesity"/>
    <s v="Diabetes"/>
    <n v="2"/>
    <n v="4463.21"/>
    <s v="tier - 3"/>
    <s v="tier - 3"/>
    <s v="R1013"/>
    <s v="4Jul1991"/>
    <n v="31"/>
  </r>
  <r>
    <s v="Id1844"/>
    <s v="Norcross"/>
    <s v=" Mr"/>
    <s v="  Robert A"/>
    <n v="33.82"/>
    <n v="4.6500000000000004"/>
    <s v="Yes"/>
    <s v="No"/>
    <x v="0"/>
    <n v="1"/>
    <x v="1"/>
    <s v="Obesity"/>
    <s v="Normal"/>
    <n v="1"/>
    <n v="4462.72"/>
    <s v="tier - 2"/>
    <s v="tier - 3"/>
    <s v="R1012"/>
    <s v="15Jul1990"/>
    <n v="32"/>
  </r>
  <r>
    <s v="Id1845"/>
    <s v="Lazrus"/>
    <s v=" Mr"/>
    <s v="  Adam"/>
    <n v="27.835000000000001"/>
    <n v="5.37"/>
    <s v="No"/>
    <s v="No"/>
    <x v="0"/>
    <n v="0"/>
    <x v="1"/>
    <s v="Obesity"/>
    <s v="Normal"/>
    <n v="1"/>
    <n v="4454.3999999999996"/>
    <s v="tier - 2"/>
    <s v="tier - 3"/>
    <s v="R1012"/>
    <s v="8Aug1990"/>
    <n v="32"/>
  </r>
  <r>
    <s v="Id1846"/>
    <s v="Tsegay"/>
    <s v=" Mr"/>
    <s v="  Yemane Adhane"/>
    <n v="33"/>
    <n v="5.39"/>
    <s v="Yes"/>
    <s v="No"/>
    <x v="0"/>
    <n v="1"/>
    <x v="1"/>
    <s v="Obesity"/>
    <s v="Normal"/>
    <n v="3"/>
    <n v="4449.46"/>
    <s v="tier - 1"/>
    <s v="tier - 2"/>
    <s v="R1013"/>
    <s v="28Jun1994"/>
    <n v="28"/>
  </r>
  <r>
    <s v="Id1847"/>
    <s v="Schneider"/>
    <s v=" Mr"/>
    <s v="  Jesse A"/>
    <n v="26.885000000000002"/>
    <n v="5.86"/>
    <s v="No"/>
    <s v="No"/>
    <x v="0"/>
    <n v="0"/>
    <x v="1"/>
    <s v="Obesity"/>
    <s v="Diabetes"/>
    <n v="1"/>
    <n v="4441.21"/>
    <s v="tier - 1"/>
    <s v="tier - 2"/>
    <s v="R1014"/>
    <s v="3Sep1991"/>
    <n v="31"/>
  </r>
  <r>
    <s v="Id1848"/>
    <s v="Loreto"/>
    <s v=" Mr"/>
    <s v="  Bird"/>
    <n v="29.26"/>
    <n v="4.4400000000000004"/>
    <s v="No"/>
    <s v="No"/>
    <x v="0"/>
    <n v="0"/>
    <x v="1"/>
    <s v="Obesity"/>
    <s v="Normal"/>
    <n v="2"/>
    <n v="4438.26"/>
    <s v="tier - 2"/>
    <s v="tier - 3"/>
    <s v="R1017"/>
    <s v="24Oct1994"/>
    <n v="28"/>
  </r>
  <r>
    <s v="Id1849"/>
    <s v="Callahan"/>
    <s v=" Mr"/>
    <s v="  Patrick M"/>
    <n v="26.98"/>
    <n v="4.41"/>
    <s v="No"/>
    <s v="No"/>
    <x v="0"/>
    <n v="0"/>
    <x v="1"/>
    <s v="Obesity"/>
    <s v="Normal"/>
    <n v="2"/>
    <n v="4435.09"/>
    <s v="tier - 3"/>
    <s v="tier - 2"/>
    <s v="R1016"/>
    <s v="8Oct1994"/>
    <n v="28"/>
  </r>
  <r>
    <s v="Id1850"/>
    <s v="Timko"/>
    <s v=" Mr"/>
    <s v="  Kyle"/>
    <n v="32.11"/>
    <n v="5.19"/>
    <s v="No"/>
    <s v="No"/>
    <x v="1"/>
    <n v="1"/>
    <x v="1"/>
    <s v="Obesity"/>
    <s v="Normal"/>
    <n v="2"/>
    <n v="4433.92"/>
    <s v="tier - 2"/>
    <s v="tier - 2"/>
    <s v="R1012"/>
    <s v="23Dec1993"/>
    <n v="29"/>
  </r>
  <r>
    <s v="Id1851"/>
    <s v="Achatz"/>
    <s v=" Mr"/>
    <s v="  Ryan"/>
    <n v="31.73"/>
    <n v="5.16"/>
    <s v="No"/>
    <s v="No"/>
    <x v="1"/>
    <n v="1"/>
    <x v="1"/>
    <s v="Obesity"/>
    <s v="Normal"/>
    <n v="2"/>
    <n v="4433.3900000000003"/>
    <s v="tier - 2"/>
    <s v="tier - 3"/>
    <s v="R1012"/>
    <s v="4Sep1993"/>
    <n v="29"/>
  </r>
  <r>
    <s v="Id1852"/>
    <s v="Horwitz"/>
    <s v=" Mr"/>
    <s v="  Yuri"/>
    <n v="22.515000000000001"/>
    <n v="4.24"/>
    <s v="No"/>
    <s v="No"/>
    <x v="0"/>
    <n v="0"/>
    <x v="1"/>
    <s v="Obesity"/>
    <s v="Normal"/>
    <n v="2"/>
    <n v="4428.8900000000003"/>
    <s v="tier - 3"/>
    <s v="tier - 1"/>
    <s v="R1017"/>
    <s v="29Dec1994"/>
    <n v="28"/>
  </r>
  <r>
    <s v="Id1853"/>
    <s v="Gordyan"/>
    <s v=" Mr"/>
    <s v="  Ryan"/>
    <n v="25.9"/>
    <n v="5.45"/>
    <s v="No"/>
    <s v="No"/>
    <x v="0"/>
    <n v="0"/>
    <x v="1"/>
    <s v="Obesity"/>
    <s v="Normal"/>
    <n v="0"/>
    <n v="4420.95"/>
    <s v="tier - 2"/>
    <s v="tier - 3"/>
    <s v="R1020"/>
    <s v="15Aug1992"/>
    <n v="30"/>
  </r>
  <r>
    <s v="Id1854"/>
    <s v="Hetherington"/>
    <s v=" Ms"/>
    <s v="  Debbie"/>
    <n v="27.72"/>
    <n v="5.03"/>
    <s v="No"/>
    <s v="No"/>
    <x v="0"/>
    <n v="0"/>
    <x v="1"/>
    <s v="Obesity"/>
    <s v="Normal"/>
    <n v="0"/>
    <n v="4415.16"/>
    <s v="tier - 2"/>
    <s v="tier - 1"/>
    <s v="R1013"/>
    <s v="16Sep1988"/>
    <n v="34"/>
  </r>
  <r>
    <s v="Id1855"/>
    <s v="Thompson"/>
    <s v=" Mr"/>
    <s v="  Mark D"/>
    <n v="31.5"/>
    <n v="9.6199999999999992"/>
    <s v="No"/>
    <s v="No"/>
    <x v="0"/>
    <n v="1"/>
    <x v="1"/>
    <s v="Obesity"/>
    <s v="Diabetes"/>
    <n v="0"/>
    <n v="4402.2299999999996"/>
    <s v="tier - 2"/>
    <s v="tier - 2"/>
    <s v="R1011"/>
    <s v="13Jul1986"/>
    <n v="36"/>
  </r>
  <r>
    <s v="Id1856"/>
    <s v="Battoo"/>
    <s v=" Mr"/>
    <s v="  Christopher"/>
    <n v="29.7"/>
    <n v="6.77"/>
    <s v="No"/>
    <s v="No"/>
    <x v="0"/>
    <n v="0"/>
    <x v="1"/>
    <s v="Obesity"/>
    <s v="Diabetes"/>
    <n v="0"/>
    <n v="4399.7299999999996"/>
    <s v="tier - 3"/>
    <s v="tier - 2"/>
    <s v="R1013"/>
    <s v="11Aug1986"/>
    <n v="36"/>
  </r>
  <r>
    <s v="Id1857"/>
    <s v="Barker"/>
    <s v=" Ms"/>
    <s v="  Daniell L"/>
    <n v="21.26"/>
    <n v="5.36"/>
    <s v="No"/>
    <s v="No"/>
    <x v="0"/>
    <n v="0"/>
    <x v="1"/>
    <s v="Obesity"/>
    <s v="Normal"/>
    <n v="3"/>
    <n v="4397.3100000000004"/>
    <s v="tier - 2"/>
    <s v="tier - 2"/>
    <s v="R1013"/>
    <s v="18Jul1988"/>
    <n v="34"/>
  </r>
  <r>
    <s v="Id1858"/>
    <s v="Saarnilehto"/>
    <s v=" Mr"/>
    <s v="  Janne"/>
    <n v="17.09"/>
    <n v="5.69"/>
    <s v="No"/>
    <s v="No"/>
    <x v="0"/>
    <n v="0"/>
    <x v="1"/>
    <s v="Underweight"/>
    <s v="Normal"/>
    <n v="3"/>
    <n v="4392.7"/>
    <s v="tier - 2"/>
    <s v="tier - 2"/>
    <s v="R1013"/>
    <s v="29Jun1982"/>
    <n v="40"/>
  </r>
  <r>
    <s v="Id1859"/>
    <s v="Morton"/>
    <s v=" Ms"/>
    <s v="  Martina"/>
    <n v="24.3"/>
    <n v="4.9000000000000004"/>
    <s v="No"/>
    <s v="No"/>
    <x v="1"/>
    <n v="0"/>
    <x v="1"/>
    <s v="Obesity"/>
    <s v="Normal"/>
    <n v="3"/>
    <n v="4391.6499999999996"/>
    <s v="tier - 2"/>
    <s v="tier - 2"/>
    <s v="R1011"/>
    <s v="29Nov1997"/>
    <n v="25"/>
  </r>
  <r>
    <s v="Id1860"/>
    <s v="Thomas"/>
    <s v=" Ms"/>
    <s v="  Elizabeth L"/>
    <n v="29.734999999999999"/>
    <n v="5.78"/>
    <s v="No"/>
    <s v="No"/>
    <x v="0"/>
    <n v="1"/>
    <x v="1"/>
    <s v="Obesity"/>
    <s v="Diabetes"/>
    <n v="0"/>
    <n v="4357.04"/>
    <s v="tier - 2"/>
    <s v="tier - 3"/>
    <s v="R1012"/>
    <s v="28Aug1990"/>
    <n v="32"/>
  </r>
  <r>
    <s v="Id1861"/>
    <s v="Hillman"/>
    <s v=" Ms"/>
    <s v="  Stephanie C"/>
    <n v="29.26"/>
    <n v="4.7"/>
    <s v="No"/>
    <s v="No"/>
    <x v="0"/>
    <n v="0"/>
    <x v="1"/>
    <s v="Obesity"/>
    <s v="Normal"/>
    <n v="1"/>
    <n v="4350.51"/>
    <s v="tier - 2"/>
    <s v="tier - 2"/>
    <s v="R1013"/>
    <s v="13Sep1991"/>
    <n v="31"/>
  </r>
  <r>
    <s v="Id1862"/>
    <s v="Edwards"/>
    <s v=" Ms"/>
    <s v="  Katie"/>
    <n v="33"/>
    <n v="6.28"/>
    <s v="Yes"/>
    <s v="No"/>
    <x v="0"/>
    <n v="1"/>
    <x v="1"/>
    <s v="Obesity"/>
    <s v="Diabetes"/>
    <n v="2"/>
    <n v="4349.46"/>
    <s v="tier - 2"/>
    <s v="tier - 2"/>
    <s v="R1013"/>
    <s v="1Nov1994"/>
    <n v="28"/>
  </r>
  <r>
    <s v="Id1863"/>
    <s v="Bartel"/>
    <s v=" Ms"/>
    <s v="  Callie"/>
    <n v="31.065000000000001"/>
    <n v="4.2300000000000004"/>
    <s v="No"/>
    <s v="No"/>
    <x v="0"/>
    <n v="1"/>
    <x v="1"/>
    <s v="Obesity"/>
    <s v="Normal"/>
    <n v="0"/>
    <n v="4347.0200000000004"/>
    <s v="tier - 2"/>
    <s v="tier - 1"/>
    <s v="R1024"/>
    <s v="1Jun1991"/>
    <n v="32"/>
  </r>
  <r>
    <s v="Id1864"/>
    <s v="Potekhina"/>
    <s v=" Ms"/>
    <s v="  Inna"/>
    <n v="26.51"/>
    <n v="6.17"/>
    <s v="No"/>
    <s v="No"/>
    <x v="0"/>
    <n v="0"/>
    <x v="1"/>
    <s v="Obesity"/>
    <s v="Diabetes"/>
    <n v="2"/>
    <n v="4340.4399999999996"/>
    <s v="tier - 2"/>
    <s v="tier - 1"/>
    <s v="R1013"/>
    <s v="26Oct1994"/>
    <n v="28"/>
  </r>
  <r>
    <s v="Id1865"/>
    <s v="Kelly"/>
    <s v=" Ms"/>
    <s v="  Mary K"/>
    <n v="28.88"/>
    <n v="4.96"/>
    <s v="No"/>
    <s v="No"/>
    <x v="0"/>
    <n v="0"/>
    <x v="1"/>
    <s v="Obesity"/>
    <s v="Normal"/>
    <n v="1"/>
    <n v="4337.74"/>
    <s v="tier - 2"/>
    <s v="tier - 1"/>
    <s v="R1024"/>
    <s v="2Nov1994"/>
    <n v="28"/>
  </r>
  <r>
    <s v="Id1866"/>
    <s v="Lapp"/>
    <s v=" Mr"/>
    <s v="  Samuel M"/>
    <n v="35.814999999999998"/>
    <n v="5.1100000000000003"/>
    <s v="Yes"/>
    <s v="No"/>
    <x v="0"/>
    <n v="1"/>
    <x v="1"/>
    <s v="Obesity"/>
    <s v="Normal"/>
    <n v="0"/>
    <n v="4320.41"/>
    <s v="tier - 2"/>
    <s v="tier - 1"/>
    <s v="R1012"/>
    <s v="19Dec1988"/>
    <n v="34"/>
  </r>
  <r>
    <s v="Id1867"/>
    <s v="Burke"/>
    <s v=" Ms"/>
    <s v="  Kimberly"/>
    <n v="21.28"/>
    <n v="4.05"/>
    <s v="No"/>
    <s v="No"/>
    <x v="0"/>
    <n v="0"/>
    <x v="1"/>
    <s v="Obesity"/>
    <s v="Normal"/>
    <n v="3"/>
    <n v="4296.2700000000004"/>
    <s v="tier - 2"/>
    <s v="tier - 3"/>
    <s v="R1012"/>
    <s v="25Nov2000"/>
    <n v="22"/>
  </r>
  <r>
    <s v="Id1868"/>
    <s v="Barry"/>
    <s v=" Mr"/>
    <s v="  Tom J"/>
    <n v="33.81"/>
    <n v="6.49"/>
    <s v="Yes"/>
    <s v="No"/>
    <x v="1"/>
    <n v="1"/>
    <x v="1"/>
    <s v="Obesity"/>
    <s v="Diabetes"/>
    <n v="0"/>
    <n v="4278.55"/>
    <s v="tier - 2"/>
    <s v="tier - 1"/>
    <s v="R1021"/>
    <s v="8Jun2003"/>
    <n v="20"/>
  </r>
  <r>
    <s v="Id1869"/>
    <s v="McCormick"/>
    <s v=" Mr"/>
    <s v="  Zachary"/>
    <n v="44.22"/>
    <n v="4.1900000000000004"/>
    <s v="Yes"/>
    <s v="No"/>
    <x v="0"/>
    <n v="2"/>
    <x v="0"/>
    <s v="Obesity"/>
    <s v="Normal"/>
    <n v="2"/>
    <n v="4266.17"/>
    <s v="tier - 3"/>
    <s v="tier - 2"/>
    <s v="R1013"/>
    <s v="18Jun1992"/>
    <n v="30"/>
  </r>
  <r>
    <s v="Id1870"/>
    <s v="McElroy"/>
    <s v=" Mr"/>
    <s v="  Dane"/>
    <n v="15.46"/>
    <n v="4.99"/>
    <s v="No"/>
    <s v="No"/>
    <x v="1"/>
    <n v="0"/>
    <x v="1"/>
    <s v="Underweight"/>
    <s v="Normal"/>
    <n v="3"/>
    <n v="4265.01"/>
    <s v="tier - 2"/>
    <s v="tier - 1"/>
    <s v="R1012"/>
    <s v="20Nov1983"/>
    <n v="39"/>
  </r>
  <r>
    <s v="Id1871"/>
    <s v="Coffed"/>
    <s v=" Mr"/>
    <s v="  Dougie J"/>
    <n v="30.3"/>
    <n v="4.7699999999999996"/>
    <s v="No"/>
    <s v="No"/>
    <x v="0"/>
    <n v="1"/>
    <x v="1"/>
    <s v="Obesity"/>
    <s v="Normal"/>
    <n v="3"/>
    <n v="4260.74"/>
    <s v="tier - 3"/>
    <s v="tier - 2"/>
    <s v="R1011"/>
    <s v="14Oct1995"/>
    <n v="27"/>
  </r>
  <r>
    <s v="Id1872"/>
    <s v="Estes"/>
    <s v=" Mr"/>
    <s v="  Jeremiah H"/>
    <n v="16.670000000000002"/>
    <n v="5.46"/>
    <s v="No"/>
    <s v="No"/>
    <x v="0"/>
    <n v="0"/>
    <x v="1"/>
    <s v="Underweight"/>
    <s v="Normal"/>
    <n v="3"/>
    <n v="4250.24"/>
    <s v="tier - 2"/>
    <s v="tier - 3"/>
    <s v="R1013"/>
    <s v="16Jun1982"/>
    <n v="40"/>
  </r>
  <r>
    <s v="Id1873"/>
    <s v="Miles"/>
    <s v=" Mr"/>
    <s v="  Ashley J"/>
    <n v="28.594999999999999"/>
    <n v="5.43"/>
    <s v="No"/>
    <s v="No"/>
    <x v="0"/>
    <n v="0"/>
    <x v="1"/>
    <s v="Obesity"/>
    <s v="Normal"/>
    <n v="1"/>
    <n v="4243.59"/>
    <s v="tier - 3"/>
    <s v="tier - 1"/>
    <s v="R1012"/>
    <s v="1Dec1991"/>
    <n v="31"/>
  </r>
  <r>
    <s v="Id1874"/>
    <s v="Zamore"/>
    <s v=" Mr"/>
    <s v="  Turner J"/>
    <n v="25.934999999999999"/>
    <n v="4.29"/>
    <s v="No"/>
    <s v="No"/>
    <x v="0"/>
    <n v="0"/>
    <x v="1"/>
    <s v="Obesity"/>
    <s v="Normal"/>
    <n v="1"/>
    <n v="4239.8900000000003"/>
    <s v="tier - 2"/>
    <s v="tier - 2"/>
    <s v="R1012"/>
    <s v="3Nov1991"/>
    <n v="31"/>
  </r>
  <r>
    <s v="Id1875"/>
    <s v="Donaghy"/>
    <s v=" Mr"/>
    <s v="  Roger"/>
    <n v="27.645"/>
    <n v="5.25"/>
    <s v="No"/>
    <s v="No"/>
    <x v="0"/>
    <n v="0"/>
    <x v="1"/>
    <s v="Obesity"/>
    <s v="Normal"/>
    <n v="1"/>
    <n v="4237.13"/>
    <s v="tier - 3"/>
    <s v="tier - 1"/>
    <s v="R1016"/>
    <s v="27Jun1992"/>
    <n v="30"/>
  </r>
  <r>
    <s v="Id1876"/>
    <s v="Kennedy"/>
    <s v=" Ms"/>
    <s v="  Pamela"/>
    <n v="30.1"/>
    <n v="4.04"/>
    <s v="No"/>
    <s v="No"/>
    <x v="0"/>
    <n v="1"/>
    <x v="1"/>
    <s v="Obesity"/>
    <s v="Normal"/>
    <n v="3"/>
    <n v="4234.93"/>
    <s v="tier - 2"/>
    <s v="tier - 1"/>
    <s v="R1011"/>
    <s v="14Dec1998"/>
    <n v="24"/>
  </r>
  <r>
    <s v="Id1877"/>
    <s v="Fiorini"/>
    <s v=" Ms"/>
    <s v="  Allison M"/>
    <n v="26.79"/>
    <n v="5"/>
    <s v="No"/>
    <s v="No"/>
    <x v="1"/>
    <n v="0"/>
    <x v="1"/>
    <s v="Obesity"/>
    <s v="Normal"/>
    <n v="2"/>
    <n v="4189.1099999999997"/>
    <s v="tier - 2"/>
    <s v="tier - 2"/>
    <s v="R1012"/>
    <s v="6Sep1997"/>
    <n v="25"/>
  </r>
  <r>
    <s v="Id1878"/>
    <s v="Alexander"/>
    <s v=" Mrs"/>
    <s v="  Katherine H"/>
    <n v="27.1"/>
    <n v="4.01"/>
    <s v="No"/>
    <s v="No"/>
    <x v="0"/>
    <n v="0"/>
    <x v="1"/>
    <s v="Obesity"/>
    <s v="Normal"/>
    <n v="0"/>
    <n v="4188.7299999999996"/>
    <s v="tier - 2"/>
    <s v="tier - 2"/>
    <s v="R1025"/>
    <s v="3Oct1995"/>
    <n v="27"/>
  </r>
  <r>
    <s v="Id1879"/>
    <s v="Watkins"/>
    <s v=" Ms"/>
    <s v="  Robin"/>
    <n v="24.31"/>
    <n v="5.4"/>
    <s v="No"/>
    <s v="No"/>
    <x v="0"/>
    <n v="0"/>
    <x v="1"/>
    <s v="Obesity"/>
    <s v="Normal"/>
    <n v="0"/>
    <n v="4185.1000000000004"/>
    <s v="tier - 2"/>
    <s v="tier - 3"/>
    <s v="R1013"/>
    <s v="25Jun1989"/>
    <n v="33"/>
  </r>
  <r>
    <s v="Id1880"/>
    <s v="Cassel"/>
    <s v=" Ms"/>
    <s v="  Terri"/>
    <n v="15.53"/>
    <n v="5.81"/>
    <s v="No"/>
    <s v="No"/>
    <x v="0"/>
    <n v="0"/>
    <x v="1"/>
    <s v="Underweight"/>
    <s v="Diabetes"/>
    <n v="3"/>
    <n v="4163.21"/>
    <s v="tier - 2"/>
    <s v="tier - 2"/>
    <s v="R1012"/>
    <s v="16Sep1984"/>
    <n v="38"/>
  </r>
  <r>
    <s v="Id1881"/>
    <s v="Ferguson"/>
    <s v=" Mr"/>
    <s v="  Eddie"/>
    <n v="30.7"/>
    <n v="5.82"/>
    <s v="No"/>
    <s v="No"/>
    <x v="0"/>
    <n v="1"/>
    <x v="1"/>
    <s v="Obesity"/>
    <s v="Diabetes"/>
    <n v="0"/>
    <n v="4154.97"/>
    <s v="tier - 2"/>
    <s v="tier - 1"/>
    <s v="R1012"/>
    <s v="26Nov1998"/>
    <n v="24"/>
  </r>
  <r>
    <s v="Id1882"/>
    <s v="O'Sullivan"/>
    <s v=" Ms"/>
    <s v="  Pamela"/>
    <n v="33.33"/>
    <n v="4.82"/>
    <s v="Yes"/>
    <s v="No"/>
    <x v="0"/>
    <n v="1"/>
    <x v="1"/>
    <s v="Obesity"/>
    <s v="Normal"/>
    <n v="1"/>
    <n v="4151.03"/>
    <s v="tier - 2"/>
    <s v="tier - 2"/>
    <s v="R1013"/>
    <s v="4Aug1992"/>
    <n v="30"/>
  </r>
  <r>
    <s v="Id1883"/>
    <s v="Chepkirui"/>
    <s v=" Ms"/>
    <s v="  Joyce"/>
    <n v="32.4"/>
    <n v="5.08"/>
    <s v="No"/>
    <s v="No"/>
    <x v="0"/>
    <n v="1"/>
    <x v="1"/>
    <s v="Obesity"/>
    <s v="Normal"/>
    <n v="1"/>
    <n v="4149.74"/>
    <s v="tier - 2"/>
    <s v="tier - 1"/>
    <s v="R1011"/>
    <s v="28Jun1992"/>
    <n v="30"/>
  </r>
  <r>
    <s v="Id1884"/>
    <s v="Gurney"/>
    <s v=" Ms"/>
    <s v="  Alison W"/>
    <n v="27.93"/>
    <n v="5.59"/>
    <s v="No"/>
    <s v="No"/>
    <x v="0"/>
    <n v="0"/>
    <x v="1"/>
    <s v="Obesity"/>
    <s v="Normal"/>
    <n v="0"/>
    <n v="4137.5200000000004"/>
    <s v="tier - 2"/>
    <s v="tier - 3"/>
    <s v="R1024"/>
    <s v="18Jun1992"/>
    <n v="30"/>
  </r>
  <r>
    <s v="Id1885"/>
    <s v="Francis"/>
    <s v=" Ms"/>
    <s v="  Tammara C"/>
    <n v="21.754999999999999"/>
    <n v="5.12"/>
    <s v="No"/>
    <s v="No"/>
    <x v="0"/>
    <n v="0"/>
    <x v="1"/>
    <s v="Obesity"/>
    <s v="Normal"/>
    <n v="0"/>
    <n v="4134.08"/>
    <s v="tier - 2"/>
    <s v="tier - 1"/>
    <s v="R1012"/>
    <s v="6Aug1991"/>
    <n v="31"/>
  </r>
  <r>
    <s v="Id1886"/>
    <s v="Gruca"/>
    <s v=" Ms"/>
    <s v="  Dorota"/>
    <n v="25.934999999999999"/>
    <n v="4.95"/>
    <s v="No"/>
    <s v="No"/>
    <x v="0"/>
    <n v="0"/>
    <x v="1"/>
    <s v="Obesity"/>
    <s v="Normal"/>
    <n v="1"/>
    <n v="4133.6400000000003"/>
    <s v="tier - 2"/>
    <s v="tier - 3"/>
    <s v="R1012"/>
    <s v="21Aug1994"/>
    <n v="28"/>
  </r>
  <r>
    <s v="Id1887"/>
    <s v="Rojas Alvarez"/>
    <s v=" Mr"/>
    <s v="  Jose Norberto Sr"/>
    <n v="31.5"/>
    <n v="6.16"/>
    <s v="No"/>
    <s v="No"/>
    <x v="0"/>
    <n v="1"/>
    <x v="1"/>
    <s v="Obesity"/>
    <s v="Diabetes"/>
    <n v="1"/>
    <n v="4076.5"/>
    <s v="tier - 2"/>
    <s v="tier - 3"/>
    <s v="R1011"/>
    <s v="14Dec1990"/>
    <n v="32"/>
  </r>
  <r>
    <s v="Id1888"/>
    <s v="Denton"/>
    <s v=" Mr"/>
    <s v="  Peter"/>
    <n v="30.03"/>
    <n v="6.41"/>
    <s v="No"/>
    <s v="No"/>
    <x v="0"/>
    <n v="1"/>
    <x v="1"/>
    <s v="Obesity"/>
    <s v="Diabetes"/>
    <n v="1"/>
    <n v="4074.45"/>
    <s v="tier - 3"/>
    <s v="tier - 2"/>
    <s v="R1013"/>
    <s v="1Dec1990"/>
    <n v="32"/>
  </r>
  <r>
    <s v="Id1889"/>
    <s v="Mason"/>
    <s v=" Mr"/>
    <s v="  Bryant"/>
    <n v="33.479999999999997"/>
    <n v="8.94"/>
    <s v="Yes"/>
    <s v="No"/>
    <x v="0"/>
    <n v="1"/>
    <x v="1"/>
    <s v="Obesity"/>
    <s v="Diabetes"/>
    <n v="0"/>
    <n v="4070.51"/>
    <s v="tier - 2"/>
    <s v="tier - 1"/>
    <s v="R1012"/>
    <s v="18Oct2002"/>
    <n v="20"/>
  </r>
  <r>
    <s v="Id1890"/>
    <s v="Trout"/>
    <s v=" Ms"/>
    <s v="  Christina"/>
    <n v="16.510000000000002"/>
    <n v="4.42"/>
    <s v="No"/>
    <s v="No"/>
    <x v="1"/>
    <n v="0"/>
    <x v="1"/>
    <s v="Underweight"/>
    <s v="Normal"/>
    <n v="3"/>
    <n v="4070.42"/>
    <s v="tier - 2"/>
    <s v="tier - 1"/>
    <s v="R1013"/>
    <s v="16Sep1983"/>
    <n v="39"/>
  </r>
  <r>
    <s v="Id1891"/>
    <s v="Gilbert"/>
    <s v=" Mr"/>
    <s v="  John"/>
    <n v="33.155000000000001"/>
    <n v="5.3"/>
    <s v="Yes"/>
    <s v="No"/>
    <x v="0"/>
    <n v="1"/>
    <x v="1"/>
    <s v="Obesity"/>
    <s v="Normal"/>
    <n v="2"/>
    <n v="4058.71"/>
    <s v="tier - 3"/>
    <s v="tier - 3"/>
    <s v="R1012"/>
    <s v="14Sep1995"/>
    <n v="27"/>
  </r>
  <r>
    <s v="Id1892"/>
    <s v="Chong"/>
    <s v=" Mr"/>
    <s v="  Eduardo"/>
    <n v="37.29"/>
    <n v="4.6399999999999997"/>
    <s v="Yes"/>
    <s v="No"/>
    <x v="1"/>
    <n v="1"/>
    <x v="1"/>
    <s v="Obesity"/>
    <s v="Normal"/>
    <n v="2"/>
    <n v="4058.12"/>
    <s v="tier - 2"/>
    <s v="tier - 1"/>
    <s v="R1013"/>
    <s v="13Aug1993"/>
    <n v="29"/>
  </r>
  <r>
    <s v="Id1893"/>
    <s v="Henry"/>
    <s v=" Ms"/>
    <s v="  Laura M"/>
    <n v="20.23"/>
    <n v="6.16"/>
    <s v="No"/>
    <s v="No"/>
    <x v="0"/>
    <n v="0"/>
    <x v="1"/>
    <s v="Obesity"/>
    <s v="Diabetes"/>
    <n v="3"/>
    <n v="4047.94"/>
    <s v="tier - 2"/>
    <s v="tier - 1"/>
    <s v="R1013"/>
    <s v="30Nov1988"/>
    <n v="34"/>
  </r>
  <r>
    <s v="Id1894"/>
    <s v="Brenneman"/>
    <s v=" Mr"/>
    <s v="  Charlie"/>
    <n v="28.975000000000001"/>
    <n v="4.12"/>
    <s v="No"/>
    <s v="No"/>
    <x v="1"/>
    <n v="0"/>
    <x v="1"/>
    <s v="Obesity"/>
    <s v="Normal"/>
    <n v="1"/>
    <n v="4040.56"/>
    <s v="tier - 3"/>
    <s v="tier - 3"/>
    <s v="R1015"/>
    <s v="26Dec1993"/>
    <n v="29"/>
  </r>
  <r>
    <s v="Id1895"/>
    <s v="Kemp"/>
    <s v=" Ms"/>
    <s v="  Melissa D"/>
    <n v="16.420000000000002"/>
    <n v="5.77"/>
    <s v="No"/>
    <s v="No"/>
    <x v="1"/>
    <n v="0"/>
    <x v="1"/>
    <s v="Underweight"/>
    <s v="Diabetes"/>
    <n v="3"/>
    <n v="4039.9"/>
    <s v="tier - 2"/>
    <s v="tier - 1"/>
    <s v="R1013"/>
    <s v="10Nov1983"/>
    <n v="39"/>
  </r>
  <r>
    <s v="Id1896"/>
    <s v="Wilson"/>
    <s v=" Mr"/>
    <s v="  Dan C Jr"/>
    <n v="17.559999999999999"/>
    <n v="6.2"/>
    <s v="No"/>
    <s v="No"/>
    <x v="0"/>
    <n v="0"/>
    <x v="1"/>
    <s v="Underweight"/>
    <s v="Diabetes"/>
    <n v="3"/>
    <n v="4038.41"/>
    <s v="tier - 2"/>
    <s v="tier - 1"/>
    <s v="R1013"/>
    <s v="7Jul1984"/>
    <n v="38"/>
  </r>
  <r>
    <s v="Id1897"/>
    <s v="Hillyard"/>
    <s v=" Mr"/>
    <s v="  Matthew"/>
    <n v="24.13"/>
    <n v="4.3899999999999997"/>
    <s v="No"/>
    <s v="No"/>
    <x v="0"/>
    <n v="0"/>
    <x v="1"/>
    <s v="Obesity"/>
    <s v="Normal"/>
    <n v="1"/>
    <n v="4032.24"/>
    <s v="tier - 3"/>
    <s v="tier - 3"/>
    <s v="R1012"/>
    <s v="11Oct1992"/>
    <n v="30"/>
  </r>
  <r>
    <s v="Id1898"/>
    <s v="Turner"/>
    <s v=" Mr"/>
    <s v="  Wesley C"/>
    <n v="19.95"/>
    <n v="5.13"/>
    <s v="No"/>
    <s v="No"/>
    <x v="0"/>
    <n v="0"/>
    <x v="1"/>
    <s v="Obesity"/>
    <s v="Normal"/>
    <n v="3"/>
    <n v="4005.42"/>
    <s v="tier - 2"/>
    <s v="tier - 1"/>
    <s v="R1015"/>
    <s v="13Sep2000"/>
    <n v="22"/>
  </r>
  <r>
    <s v="Id1899"/>
    <s v="Benestad"/>
    <s v=" Mr"/>
    <s v="  Christopher"/>
    <n v="21.24"/>
    <n v="4.49"/>
    <s v="No"/>
    <s v="No"/>
    <x v="0"/>
    <n v="0"/>
    <x v="1"/>
    <s v="Obesity"/>
    <s v="Normal"/>
    <n v="3"/>
    <n v="4002.36"/>
    <s v="tier - 2"/>
    <s v="tier - 1"/>
    <s v="R1013"/>
    <s v="10Jul1989"/>
    <n v="33"/>
  </r>
  <r>
    <s v="Id1900"/>
    <s v="Gonzales"/>
    <s v=" Ms"/>
    <s v="  Jessica"/>
    <n v="44.22"/>
    <n v="6.35"/>
    <s v="Yes"/>
    <s v="No"/>
    <x v="0"/>
    <n v="2"/>
    <x v="0"/>
    <s v="Obesity"/>
    <s v="Diabetes"/>
    <n v="0"/>
    <n v="3994.18"/>
    <s v="tier - 2"/>
    <s v="tier - 2"/>
    <s v="R1013"/>
    <s v="1Nov1990"/>
    <n v="32"/>
  </r>
  <r>
    <s v="Id1901"/>
    <s v="Newman"/>
    <s v=" Ms"/>
    <s v="  Christin"/>
    <n v="41.1"/>
    <n v="5.79"/>
    <s v="Yes"/>
    <s v="No"/>
    <x v="0"/>
    <n v="1"/>
    <x v="0"/>
    <s v="Obesity"/>
    <s v="Diabetes"/>
    <n v="0"/>
    <n v="3989.84"/>
    <s v="tier - 2"/>
    <s v="tier - 2"/>
    <s v="R1011"/>
    <s v="22Nov1990"/>
    <n v="32"/>
  </r>
  <r>
    <s v="Id1902"/>
    <s v="Sayre"/>
    <s v=" Ms"/>
    <s v="  Sara"/>
    <n v="34.200000000000003"/>
    <n v="4.78"/>
    <s v="Yes"/>
    <s v="No"/>
    <x v="0"/>
    <n v="1"/>
    <x v="1"/>
    <s v="Obesity"/>
    <s v="Normal"/>
    <n v="2"/>
    <n v="3987.93"/>
    <s v="tier - 2"/>
    <s v="tier - 2"/>
    <s v="R1011"/>
    <s v="8Sep1996"/>
    <n v="26"/>
  </r>
  <r>
    <s v="Id1903"/>
    <s v="Panke"/>
    <s v=" Ms"/>
    <s v="  Elizabeth"/>
    <n v="29.92"/>
    <n v="6.02"/>
    <s v="No"/>
    <s v="No"/>
    <x v="0"/>
    <n v="1"/>
    <x v="1"/>
    <s v="Obesity"/>
    <s v="Diabetes"/>
    <n v="2"/>
    <n v="3981.98"/>
    <s v="tier - 2"/>
    <s v="tier - 2"/>
    <s v="R1013"/>
    <s v="17Aug1996"/>
    <n v="26"/>
  </r>
  <r>
    <s v="Id1904"/>
    <s v="Brennan"/>
    <s v=" Ms"/>
    <s v="  Margaret P"/>
    <n v="28.93"/>
    <n v="4.4400000000000004"/>
    <s v="No"/>
    <s v="No"/>
    <x v="0"/>
    <n v="0"/>
    <x v="1"/>
    <s v="Obesity"/>
    <s v="Normal"/>
    <n v="0"/>
    <n v="3972.92"/>
    <s v="tier - 2"/>
    <s v="tier - 3"/>
    <s v="R1013"/>
    <s v="29Jul1990"/>
    <n v="32"/>
  </r>
  <r>
    <s v="Id1905"/>
    <s v="Ngo"/>
    <s v=" Ms"/>
    <s v="  Tiffany K"/>
    <n v="31.254999999999999"/>
    <n v="5.84"/>
    <s v="No"/>
    <s v="No"/>
    <x v="0"/>
    <n v="1"/>
    <x v="1"/>
    <s v="Obesity"/>
    <s v="Diabetes"/>
    <n v="1"/>
    <n v="3956.07"/>
    <s v="tier - 2"/>
    <s v="tier - 2"/>
    <s v="R1012"/>
    <s v="11Jul1995"/>
    <n v="27"/>
  </r>
  <r>
    <s v="Id1906"/>
    <s v="Guerdan"/>
    <s v=" Mr"/>
    <s v="  David M"/>
    <n v="29.83"/>
    <n v="5.39"/>
    <s v="No"/>
    <s v="No"/>
    <x v="0"/>
    <n v="1"/>
    <x v="1"/>
    <s v="Obesity"/>
    <s v="Normal"/>
    <n v="0"/>
    <n v="3955.98"/>
    <s v="tier - 2"/>
    <s v="tier - 3"/>
    <s v="R1021"/>
    <s v="10Jul1999"/>
    <n v="23"/>
  </r>
  <r>
    <s v="Id1907"/>
    <s v="Shaw"/>
    <s v=" Ms"/>
    <s v="  Christine E"/>
    <n v="29.59"/>
    <n v="6.16"/>
    <s v="No"/>
    <s v="No"/>
    <x v="1"/>
    <n v="0"/>
    <x v="1"/>
    <s v="Obesity"/>
    <s v="Diabetes"/>
    <n v="1"/>
    <n v="3947.41"/>
    <s v="tier - 2"/>
    <s v="tier - 2"/>
    <s v="R1013"/>
    <s v="11Nov1993"/>
    <n v="29"/>
  </r>
  <r>
    <s v="Id1908"/>
    <s v="Mills-Honarvar"/>
    <s v=" Ms"/>
    <s v="  Donna"/>
    <n v="31.16"/>
    <n v="4.49"/>
    <s v="No"/>
    <s v="No"/>
    <x v="1"/>
    <n v="1"/>
    <x v="1"/>
    <s v="Obesity"/>
    <s v="Normal"/>
    <n v="0"/>
    <n v="3943.6"/>
    <s v="tier - 2"/>
    <s v="tier - 3"/>
    <s v="R1024"/>
    <s v="29Sep1993"/>
    <n v="29"/>
  </r>
  <r>
    <s v="Id1909"/>
    <s v="Farvard"/>
    <s v=" Mr"/>
    <s v="  Rod"/>
    <n v="34.21"/>
    <n v="4.4800000000000004"/>
    <s v="Yes"/>
    <s v="No"/>
    <x v="0"/>
    <n v="1"/>
    <x v="1"/>
    <s v="Obesity"/>
    <s v="Normal"/>
    <n v="0"/>
    <n v="3935.18"/>
    <s v="tier - 3"/>
    <s v="tier - 1"/>
    <s v="R1013"/>
    <s v="24Oct1988"/>
    <n v="34"/>
  </r>
  <r>
    <s v="Id1910"/>
    <s v="Kelly"/>
    <s v=" Mr"/>
    <s v="  Joe"/>
    <n v="34.86"/>
    <n v="10.97"/>
    <s v="Yes"/>
    <s v="No"/>
    <x v="0"/>
    <n v="1"/>
    <x v="1"/>
    <s v="Obesity"/>
    <s v="Diabetes"/>
    <n v="0"/>
    <n v="3931.51"/>
    <s v="tier - 2"/>
    <s v="tier - 3"/>
    <s v="R1011"/>
    <s v="15Jun2002"/>
    <n v="20"/>
  </r>
  <r>
    <s v="Id1911"/>
    <s v="Skinner"/>
    <s v=" Ms"/>
    <s v="  Kayleigh"/>
    <n v="34.58"/>
    <n v="5.14"/>
    <s v="Yes"/>
    <s v="No"/>
    <x v="0"/>
    <n v="1"/>
    <x v="1"/>
    <s v="Obesity"/>
    <s v="Normal"/>
    <n v="2"/>
    <n v="3925.76"/>
    <s v="tier - 2"/>
    <s v="tier - 2"/>
    <s v="R1024"/>
    <s v="10Jul2000"/>
    <n v="22"/>
  </r>
  <r>
    <s v="Id1912"/>
    <s v="Murphy"/>
    <s v=" Mr"/>
    <s v="  Lorcan A"/>
    <n v="17.940000000000001"/>
    <n v="5.17"/>
    <s v="No"/>
    <s v="No"/>
    <x v="0"/>
    <n v="0"/>
    <x v="1"/>
    <s v="Underweight"/>
    <s v="Normal"/>
    <n v="3"/>
    <n v="3910.44"/>
    <s v="tier - 2"/>
    <s v="tier - 2"/>
    <s v="R1013"/>
    <s v="5Jul1985"/>
    <n v="37"/>
  </r>
  <r>
    <s v="Id1913"/>
    <s v="Shue"/>
    <s v=" Mr"/>
    <s v="  Billy"/>
    <n v="26.8"/>
    <n v="6.18"/>
    <s v="No"/>
    <s v="No"/>
    <x v="1"/>
    <n v="0"/>
    <x v="1"/>
    <s v="Obesity"/>
    <s v="Diabetes"/>
    <n v="3"/>
    <n v="3906.13"/>
    <s v="tier - 3"/>
    <s v="tier - 3"/>
    <s v="R1011"/>
    <s v="24Nov1997"/>
    <n v="25"/>
  </r>
  <r>
    <s v="Id1914"/>
    <s v="Reilly"/>
    <s v=" Mr"/>
    <s v="  Paul M"/>
    <n v="17.690000000000001"/>
    <n v="9.07"/>
    <s v="No"/>
    <s v="No"/>
    <x v="0"/>
    <n v="0"/>
    <x v="1"/>
    <s v="Underweight"/>
    <s v="Diabetes"/>
    <n v="1"/>
    <n v="3902.07"/>
    <s v="tier - 2"/>
    <s v="tier - 2"/>
    <s v="R1013"/>
    <s v="27Aug1981"/>
    <n v="41"/>
  </r>
  <r>
    <s v="Id1915"/>
    <s v="Blinn"/>
    <s v=" Ms"/>
    <s v="  Brenda M"/>
    <n v="25.77"/>
    <n v="4.43"/>
    <s v="No"/>
    <s v="No"/>
    <x v="1"/>
    <n v="0"/>
    <x v="1"/>
    <s v="Obesity"/>
    <s v="Normal"/>
    <n v="0"/>
    <n v="3898.35"/>
    <s v="tier - 2"/>
    <s v="tier - 2"/>
    <s v="R1012"/>
    <s v="14Sep1993"/>
    <n v="29"/>
  </r>
  <r>
    <s v="Id1916"/>
    <s v="Duyn"/>
    <s v=" Mr"/>
    <s v="  Jeff H"/>
    <n v="34.46"/>
    <n v="4.17"/>
    <s v="Yes"/>
    <s v="No"/>
    <x v="0"/>
    <n v="1"/>
    <x v="1"/>
    <s v="Obesity"/>
    <s v="Normal"/>
    <n v="0"/>
    <n v="3889.2"/>
    <s v="tier - 2"/>
    <s v="tier - 2"/>
    <s v="R1012"/>
    <s v="13Jul2004"/>
    <n v="18"/>
  </r>
  <r>
    <s v="Id1917"/>
    <s v="Wardian"/>
    <s v=" Mr"/>
    <s v="  Michael"/>
    <n v="30.875"/>
    <n v="4.95"/>
    <s v="No"/>
    <s v="No"/>
    <x v="0"/>
    <n v="1"/>
    <x v="1"/>
    <s v="Obesity"/>
    <s v="Normal"/>
    <n v="2"/>
    <n v="3877.3"/>
    <s v="tier - 1"/>
    <s v="tier - 3"/>
    <s v="R1012"/>
    <s v="23Oct1996"/>
    <n v="26"/>
  </r>
  <r>
    <s v="Id1918"/>
    <s v="Heuninck"/>
    <s v=" Mr"/>
    <s v="  Jan"/>
    <n v="39.49"/>
    <n v="5.13"/>
    <s v="Yes"/>
    <s v="No"/>
    <x v="0"/>
    <n v="1"/>
    <x v="0"/>
    <s v="Obesity"/>
    <s v="Normal"/>
    <n v="1"/>
    <n v="3875.73"/>
    <s v="tier - 2"/>
    <s v="tier - 3"/>
    <s v="R1013"/>
    <s v="25Jul1991"/>
    <n v="31"/>
  </r>
  <r>
    <s v="Id1919"/>
    <s v="Kipyego"/>
    <s v=" Mr"/>
    <s v="  Bernard"/>
    <n v="28.88"/>
    <n v="4.0999999999999996"/>
    <s v="No"/>
    <s v="No"/>
    <x v="0"/>
    <n v="0"/>
    <x v="1"/>
    <s v="Obesity"/>
    <s v="Normal"/>
    <n v="0"/>
    <n v="3866.86"/>
    <s v="tier - 1"/>
    <s v="tier - 1"/>
    <s v="R1012"/>
    <s v="24Jun1990"/>
    <n v="32"/>
  </r>
  <r>
    <s v="Id1920"/>
    <s v="Kuehl"/>
    <s v=" Mr"/>
    <s v="  Craig"/>
    <n v="20.234999999999999"/>
    <n v="5.01"/>
    <s v="No"/>
    <s v="No"/>
    <x v="0"/>
    <n v="0"/>
    <x v="1"/>
    <s v="Obesity"/>
    <s v="Normal"/>
    <n v="3"/>
    <n v="3861.21"/>
    <s v="tier - 2"/>
    <s v="tier - 2"/>
    <s v="R1016"/>
    <s v="18Oct2001"/>
    <n v="21"/>
  </r>
  <r>
    <s v="Id1921"/>
    <s v="Burkholder"/>
    <s v=" Mrs"/>
    <s v="  Bryn"/>
    <n v="30.67"/>
    <n v="5.09"/>
    <s v="No"/>
    <s v="No"/>
    <x v="0"/>
    <n v="1"/>
    <x v="1"/>
    <s v="Obesity"/>
    <s v="Normal"/>
    <n v="0"/>
    <n v="3858.51"/>
    <s v="tier - 2"/>
    <s v="tier - 3"/>
    <s v="R1025"/>
    <s v="6Jun2001"/>
    <n v="22"/>
  </r>
  <r>
    <s v="Id1922"/>
    <s v="Stadolnik"/>
    <s v=" Mr"/>
    <s v="  Michael"/>
    <n v="30.875"/>
    <n v="6.49"/>
    <s v="No"/>
    <s v="No"/>
    <x v="0"/>
    <n v="1"/>
    <x v="1"/>
    <s v="Obesity"/>
    <s v="Diabetes"/>
    <n v="0"/>
    <n v="3857.76"/>
    <s v="tier - 3"/>
    <s v="tier - 1"/>
    <s v="R1016"/>
    <s v="19Aug1991"/>
    <n v="31"/>
  </r>
  <r>
    <s v="Id1923"/>
    <s v="Shields"/>
    <s v=" Mr"/>
    <s v="  Benjamin"/>
    <n v="23.8"/>
    <n v="4.08"/>
    <s v="No"/>
    <s v="No"/>
    <x v="0"/>
    <n v="0"/>
    <x v="1"/>
    <s v="Obesity"/>
    <s v="Normal"/>
    <n v="2"/>
    <n v="3847.67"/>
    <s v="tier - 3"/>
    <s v="tier - 2"/>
    <s v="R1011"/>
    <s v="12Aug1994"/>
    <n v="28"/>
  </r>
  <r>
    <s v="Id1924"/>
    <s v="Margolis"/>
    <s v=" Mr"/>
    <s v="  Jay"/>
    <n v="15.37"/>
    <n v="8.6300000000000008"/>
    <s v="No"/>
    <s v="No"/>
    <x v="0"/>
    <n v="0"/>
    <x v="1"/>
    <s v="Underweight"/>
    <s v="Diabetes"/>
    <n v="1"/>
    <n v="3797.2"/>
    <s v="tier - 2"/>
    <s v="tier - 3"/>
    <s v="R1012"/>
    <s v="29Sep1981"/>
    <n v="41"/>
  </r>
  <r>
    <s v="Id1925"/>
    <s v="Uffenbeck"/>
    <s v=" Mr"/>
    <s v="  William"/>
    <n v="30.4"/>
    <n v="5.28"/>
    <s v="No"/>
    <s v="No"/>
    <x v="0"/>
    <n v="1"/>
    <x v="1"/>
    <s v="Obesity"/>
    <s v="Normal"/>
    <n v="0"/>
    <n v="3796.36"/>
    <s v="tier - 2"/>
    <s v="tier - 3"/>
    <s v="R1012"/>
    <s v="24Jun1999"/>
    <n v="23"/>
  </r>
  <r>
    <s v="Id1926"/>
    <s v="Brake"/>
    <s v=" Ms"/>
    <s v="  Shelley"/>
    <n v="19.48"/>
    <n v="5.63"/>
    <s v="No"/>
    <s v="No"/>
    <x v="0"/>
    <n v="0"/>
    <x v="1"/>
    <s v="Obesity"/>
    <s v="Normal"/>
    <n v="3"/>
    <n v="3793.55"/>
    <s v="tier - 2"/>
    <s v="tier - 3"/>
    <s v="R1013"/>
    <s v="28Aug1988"/>
    <n v="34"/>
  </r>
  <r>
    <s v="Id1927"/>
    <s v="Stepanova"/>
    <s v=" Ms"/>
    <s v="  Jekaterina"/>
    <n v="16.96"/>
    <n v="11.47"/>
    <s v="No"/>
    <s v="No"/>
    <x v="0"/>
    <n v="0"/>
    <x v="1"/>
    <s v="Underweight"/>
    <s v="Diabetes"/>
    <n v="1"/>
    <n v="3785.77"/>
    <s v="tier - 2"/>
    <s v="tier - 1"/>
    <s v="R1013"/>
    <s v="13Dec1981"/>
    <n v="41"/>
  </r>
  <r>
    <s v="Id1928"/>
    <s v="Verdi"/>
    <s v=" Mr"/>
    <s v="  Daniel"/>
    <n v="19.05"/>
    <n v="4.92"/>
    <s v="No"/>
    <s v="No"/>
    <x v="0"/>
    <n v="0"/>
    <x v="1"/>
    <s v="Obesity"/>
    <s v="Normal"/>
    <n v="3"/>
    <n v="3773.23"/>
    <s v="tier - 2"/>
    <s v="tier - 3"/>
    <s v="R1013"/>
    <s v="24Oct1987"/>
    <n v="35"/>
  </r>
  <r>
    <s v="Id1929"/>
    <s v="McLean"/>
    <s v=" Ms"/>
    <s v="  Pauline"/>
    <n v="37.619999999999997"/>
    <n v="4.18"/>
    <s v="Yes"/>
    <s v="No"/>
    <x v="0"/>
    <n v="1"/>
    <x v="0"/>
    <s v="Obesity"/>
    <s v="Normal"/>
    <n v="1"/>
    <n v="3766.88"/>
    <s v="tier - 2"/>
    <s v="tier - 1"/>
    <s v="R1013"/>
    <s v="21Nov1994"/>
    <n v="28"/>
  </r>
  <r>
    <s v="Id1930"/>
    <s v="Ryan"/>
    <s v=" Ms"/>
    <s v="  Colleen"/>
    <n v="29.1"/>
    <n v="4.67"/>
    <s v="No"/>
    <s v="No"/>
    <x v="0"/>
    <n v="0"/>
    <x v="1"/>
    <s v="Obesity"/>
    <s v="Normal"/>
    <n v="0"/>
    <n v="3761.29"/>
    <s v="tier - 2"/>
    <s v="tier - 3"/>
    <s v="R1011"/>
    <s v="24Oct1991"/>
    <n v="31"/>
  </r>
  <r>
    <s v="Id1931"/>
    <s v="Mickelson"/>
    <s v=" Ms"/>
    <s v="  Aleah K"/>
    <n v="26.62"/>
    <n v="6.24"/>
    <s v="No"/>
    <s v="No"/>
    <x v="0"/>
    <n v="0"/>
    <x v="1"/>
    <s v="Obesity"/>
    <s v="Diabetes"/>
    <n v="0"/>
    <n v="3757.84"/>
    <s v="tier - 2"/>
    <s v="tier - 1"/>
    <s v="R1013"/>
    <s v="25Aug1991"/>
    <n v="31"/>
  </r>
  <r>
    <s v="Id1932"/>
    <s v="Dibaba"/>
    <s v=" Ms"/>
    <s v="  Mare"/>
    <n v="25.74"/>
    <n v="5.99"/>
    <s v="No"/>
    <s v="No"/>
    <x v="0"/>
    <n v="0"/>
    <x v="1"/>
    <s v="Obesity"/>
    <s v="Diabetes"/>
    <n v="0"/>
    <n v="3756.62"/>
    <s v="tier - 2"/>
    <s v="tier - 2"/>
    <s v="R1013"/>
    <s v="28Oct1991"/>
    <n v="31"/>
  </r>
  <r>
    <s v="Id1933"/>
    <s v="Shilling"/>
    <s v=" Mr"/>
    <s v="  Kevin"/>
    <n v="18.22"/>
    <n v="10.27"/>
    <s v="No"/>
    <s v="No"/>
    <x v="0"/>
    <n v="0"/>
    <x v="1"/>
    <s v="Underweight"/>
    <s v="Diabetes"/>
    <n v="3"/>
    <n v="3748.56"/>
    <s v="tier - 2"/>
    <s v="tier - 2"/>
    <s v="R1013"/>
    <s v="9Sep1986"/>
    <n v="36"/>
  </r>
  <r>
    <s v="Id1934"/>
    <s v="Bashaw"/>
    <s v=" Ms"/>
    <s v="  Jessica"/>
    <n v="26.03"/>
    <n v="5.97"/>
    <s v="No"/>
    <s v="No"/>
    <x v="1"/>
    <n v="0"/>
    <x v="1"/>
    <s v="Obesity"/>
    <s v="Diabetes"/>
    <n v="0"/>
    <n v="3736.46"/>
    <s v="tier - 2"/>
    <s v="tier - 2"/>
    <s v="R1012"/>
    <s v="22Jun1993"/>
    <n v="29"/>
  </r>
  <r>
    <s v="Id1935"/>
    <s v="Jacob"/>
    <s v=" Ms"/>
    <s v="  Amanda R"/>
    <n v="17.29"/>
    <n v="4.9800000000000004"/>
    <s v="No"/>
    <s v="No"/>
    <x v="0"/>
    <n v="0"/>
    <x v="1"/>
    <s v="Underweight"/>
    <s v="Normal"/>
    <n v="0"/>
    <n v="3732.63"/>
    <s v="tier - 2"/>
    <s v="tier - 3"/>
    <s v="R1024"/>
    <s v="22Aug1994"/>
    <n v="28"/>
  </r>
  <r>
    <s v="Id1936"/>
    <s v="McCutcheon"/>
    <s v=" Mr"/>
    <s v="  Murray W"/>
    <n v="18.170000000000002"/>
    <n v="6.91"/>
    <s v="No"/>
    <s v="No"/>
    <x v="0"/>
    <n v="0"/>
    <x v="1"/>
    <s v="Underweight"/>
    <s v="Diabetes"/>
    <n v="3"/>
    <n v="3731.6"/>
    <s v="tier - 2"/>
    <s v="tier - 2"/>
    <s v="R1013"/>
    <s v="1Dec1986"/>
    <n v="36"/>
  </r>
  <r>
    <s v="Id1937"/>
    <s v="Connor"/>
    <s v=" Mrs"/>
    <s v="  Meghan P"/>
    <n v="32.54"/>
    <n v="6.38"/>
    <s v="No"/>
    <s v="No"/>
    <x v="0"/>
    <n v="1"/>
    <x v="1"/>
    <s v="Obesity"/>
    <s v="Diabetes"/>
    <n v="0"/>
    <n v="3722.23"/>
    <s v="tier - 2"/>
    <s v="tier - 2"/>
    <s v="R1025"/>
    <s v="5Nov2004"/>
    <n v="18"/>
  </r>
  <r>
    <s v="Id1938"/>
    <s v="May"/>
    <s v=" Mr"/>
    <s v="  David"/>
    <n v="30.25"/>
    <n v="4.7699999999999996"/>
    <s v="No"/>
    <s v="No"/>
    <x v="0"/>
    <n v="1"/>
    <x v="1"/>
    <s v="Obesity"/>
    <s v="Normal"/>
    <n v="0"/>
    <n v="3704.35"/>
    <s v="tier - 2"/>
    <s v="tier - 2"/>
    <s v="R1013"/>
    <s v="2Dec1989"/>
    <n v="33"/>
  </r>
  <r>
    <s v="Id1939"/>
    <s v="Geoghegan"/>
    <s v=" Mr"/>
    <s v="  Seth"/>
    <n v="19.59"/>
    <n v="6.04"/>
    <s v="No"/>
    <s v="No"/>
    <x v="0"/>
    <n v="0"/>
    <x v="1"/>
    <s v="Obesity"/>
    <s v="Diabetes"/>
    <n v="3"/>
    <n v="3699.54"/>
    <s v="tier - 2"/>
    <s v="tier - 3"/>
    <s v="R1013"/>
    <s v="18Aug1988"/>
    <n v="34"/>
  </r>
  <r>
    <s v="Id1940"/>
    <s v="McGinn"/>
    <s v=" Mr"/>
    <s v="  Michael P"/>
    <n v="45.9"/>
    <n v="4.3"/>
    <s v="Yes"/>
    <s v="No"/>
    <x v="0"/>
    <n v="2"/>
    <x v="0"/>
    <s v="Obesity"/>
    <s v="Normal"/>
    <n v="2"/>
    <n v="3693.43"/>
    <s v="tier - 2"/>
    <s v="tier - 3"/>
    <s v="R1011"/>
    <s v="21Oct1995"/>
    <n v="27"/>
  </r>
  <r>
    <s v="Id1941"/>
    <s v="Jones"/>
    <s v=" Mr"/>
    <s v="  Russell M"/>
    <n v="17.059999999999999"/>
    <n v="8.75"/>
    <s v="No"/>
    <s v="No"/>
    <x v="0"/>
    <n v="0"/>
    <x v="1"/>
    <s v="Underweight"/>
    <s v="Diabetes"/>
    <n v="1"/>
    <n v="3688.38"/>
    <s v="tier - 2"/>
    <s v="tier - 2"/>
    <s v="R1013"/>
    <s v="14Dec1981"/>
    <n v="41"/>
  </r>
  <r>
    <s v="Id1942"/>
    <s v="Quinteros"/>
    <s v=" Mr"/>
    <s v="  Martin"/>
    <n v="32.07"/>
    <n v="5.25"/>
    <s v="No"/>
    <s v="No"/>
    <x v="1"/>
    <n v="1"/>
    <x v="1"/>
    <s v="Obesity"/>
    <s v="Normal"/>
    <n v="0"/>
    <n v="3688.35"/>
    <s v="tier - 2"/>
    <s v="tier - 2"/>
    <s v="R1021"/>
    <s v="10Jul2003"/>
    <n v="19"/>
  </r>
  <r>
    <s v="Id1943"/>
    <s v="Loenser"/>
    <s v=" Mr"/>
    <s v="  Michael"/>
    <n v="16.5"/>
    <n v="5.03"/>
    <s v="No"/>
    <s v="No"/>
    <x v="0"/>
    <n v="0"/>
    <x v="1"/>
    <s v="Underweight"/>
    <s v="Normal"/>
    <n v="3"/>
    <n v="3678.86"/>
    <s v="tier - 2"/>
    <s v="tier - 3"/>
    <s v="R1013"/>
    <s v="6Jul1984"/>
    <n v="38"/>
  </r>
  <r>
    <s v="Id1944"/>
    <s v="Aitken"/>
    <s v=" Mr"/>
    <s v="  Miles"/>
    <n v="31.4"/>
    <n v="5.88"/>
    <s v="No"/>
    <s v="No"/>
    <x v="0"/>
    <n v="1"/>
    <x v="1"/>
    <s v="Obesity"/>
    <s v="Diabetes"/>
    <n v="1"/>
    <n v="3659.35"/>
    <s v="tier - 3"/>
    <s v="tier - 1"/>
    <s v="R1011"/>
    <s v="14Sep1992"/>
    <n v="30"/>
  </r>
  <r>
    <s v="Id1945"/>
    <s v="Furrer"/>
    <s v=" Ms"/>
    <s v="  Amanda"/>
    <n v="20.36"/>
    <n v="4.49"/>
    <s v="No"/>
    <s v="No"/>
    <x v="0"/>
    <n v="0"/>
    <x v="1"/>
    <s v="Obesity"/>
    <s v="Normal"/>
    <n v="3"/>
    <n v="3653.29"/>
    <s v="tier - 2"/>
    <s v="tier - 3"/>
    <s v="R1011"/>
    <s v="8Nov1990"/>
    <n v="32"/>
  </r>
  <r>
    <s v="Id1946"/>
    <s v="Konigs"/>
    <s v=" Mr"/>
    <s v="  Roger"/>
    <n v="25.46"/>
    <n v="4.1399999999999997"/>
    <s v="No"/>
    <s v="No"/>
    <x v="0"/>
    <n v="0"/>
    <x v="1"/>
    <s v="Obesity"/>
    <s v="Normal"/>
    <n v="0"/>
    <n v="3645.09"/>
    <s v="tier - 1"/>
    <s v="tier - 2"/>
    <s v="R1014"/>
    <s v="17Nov1992"/>
    <n v="30"/>
  </r>
  <r>
    <s v="Id1947"/>
    <s v="Tesdahl"/>
    <s v=" Mr"/>
    <s v="  Brock J"/>
    <n v="17.09"/>
    <n v="5.8"/>
    <s v="No"/>
    <s v="No"/>
    <x v="0"/>
    <n v="0"/>
    <x v="1"/>
    <s v="Underweight"/>
    <s v="Diabetes"/>
    <n v="3"/>
    <n v="3622.13"/>
    <s v="tier - 2"/>
    <s v="tier - 1"/>
    <s v="R1013"/>
    <s v="14Jun1985"/>
    <n v="37"/>
  </r>
  <r>
    <s v="Id1948"/>
    <s v="Engel"/>
    <s v=" Mr"/>
    <s v="  Stephen F"/>
    <n v="20.83"/>
    <n v="5.12"/>
    <s v="No"/>
    <s v="No"/>
    <x v="0"/>
    <n v="0"/>
    <x v="1"/>
    <s v="Obesity"/>
    <s v="Normal"/>
    <n v="3"/>
    <n v="3606.43"/>
    <s v="tier - 2"/>
    <s v="tier - 1"/>
    <s v="R1013"/>
    <s v="11Oct1990"/>
    <n v="32"/>
  </r>
  <r>
    <s v="Id1949"/>
    <s v="Kuck"/>
    <s v=" Ms"/>
    <s v="  Missy"/>
    <n v="18.920000000000002"/>
    <n v="5.98"/>
    <s v="No"/>
    <s v="No"/>
    <x v="0"/>
    <n v="0"/>
    <x v="1"/>
    <s v="Obesity"/>
    <s v="Diabetes"/>
    <n v="3"/>
    <n v="3603.6"/>
    <s v="tier - 2"/>
    <s v="tier - 1"/>
    <s v="R1013"/>
    <s v="4Nov1988"/>
    <n v="34"/>
  </r>
  <r>
    <s v="Id1950"/>
    <s v="Dillon"/>
    <s v=" Mr"/>
    <s v="  William"/>
    <n v="37.1"/>
    <n v="5.46"/>
    <s v="Yes"/>
    <s v="No"/>
    <x v="0"/>
    <n v="1"/>
    <x v="1"/>
    <s v="Obesity"/>
    <s v="Normal"/>
    <n v="3"/>
    <n v="3597.6"/>
    <s v="tier - 2"/>
    <s v="tier - 2"/>
    <s v="R1011"/>
    <s v="12Aug1999"/>
    <n v="23"/>
  </r>
  <r>
    <s v="Id1951"/>
    <s v="Neuschel"/>
    <s v=" Ms"/>
    <s v="  Lauren M"/>
    <n v="22.515000000000001"/>
    <n v="4.91"/>
    <s v="No"/>
    <s v="No"/>
    <x v="1"/>
    <n v="0"/>
    <x v="1"/>
    <s v="Obesity"/>
    <s v="Normal"/>
    <n v="1"/>
    <n v="3594.17"/>
    <s v="tier - 2"/>
    <s v="tier - 2"/>
    <s v="R1012"/>
    <s v="4Nov1997"/>
    <n v="25"/>
  </r>
  <r>
    <s v="Id1952"/>
    <s v="Rosales Ramirez"/>
    <s v=" Mr"/>
    <s v="  Apolo U"/>
    <n v="32.700000000000003"/>
    <n v="4.66"/>
    <s v="Yes"/>
    <s v="No"/>
    <x v="0"/>
    <n v="1"/>
    <x v="1"/>
    <s v="Obesity"/>
    <s v="Normal"/>
    <n v="3"/>
    <n v="3591.48"/>
    <s v="tier - 2"/>
    <s v="tier - 3"/>
    <s v="R1011"/>
    <s v="6Jun1999"/>
    <n v="24"/>
  </r>
  <r>
    <s v="Id1953"/>
    <s v="Marquez"/>
    <s v=" Mr"/>
    <s v="  Alfons"/>
    <n v="17.75"/>
    <n v="6.8"/>
    <s v="No"/>
    <s v="No"/>
    <x v="0"/>
    <n v="0"/>
    <x v="1"/>
    <s v="Underweight"/>
    <s v="Diabetes"/>
    <n v="3"/>
    <n v="3589.14"/>
    <s v="tier - 2"/>
    <s v="tier - 2"/>
    <s v="R1013"/>
    <s v="27Dec1986"/>
    <n v="36"/>
  </r>
  <r>
    <s v="Id1954"/>
    <s v="Green"/>
    <s v=" Ms"/>
    <s v="  Amber"/>
    <n v="33.630000000000003"/>
    <n v="4.47"/>
    <s v="Yes"/>
    <s v="No"/>
    <x v="0"/>
    <n v="1"/>
    <x v="1"/>
    <s v="Obesity"/>
    <s v="Normal"/>
    <n v="2"/>
    <n v="3579.83"/>
    <s v="tier - 2"/>
    <s v="tier - 2"/>
    <s v="R1012"/>
    <s v="11Nov2001"/>
    <n v="21"/>
  </r>
  <r>
    <s v="Id1955"/>
    <s v="Schubel"/>
    <s v=" Ms"/>
    <s v="  Leah C"/>
    <n v="34.799999999999997"/>
    <n v="4.08"/>
    <s v="Yes"/>
    <s v="No"/>
    <x v="0"/>
    <n v="1"/>
    <x v="1"/>
    <s v="Obesity"/>
    <s v="Normal"/>
    <n v="1"/>
    <n v="3578"/>
    <s v="tier - 2"/>
    <s v="tier - 3"/>
    <s v="R1011"/>
    <s v="23Aug1995"/>
    <n v="27"/>
  </r>
  <r>
    <s v="Id1956"/>
    <s v="Jimenez"/>
    <s v=" Ms"/>
    <s v="  Lilia"/>
    <n v="16.809999999999999"/>
    <n v="5.51"/>
    <s v="No"/>
    <s v="No"/>
    <x v="0"/>
    <n v="0"/>
    <x v="1"/>
    <s v="Underweight"/>
    <s v="Normal"/>
    <n v="3"/>
    <n v="3569.96"/>
    <s v="tier - 2"/>
    <s v="tier - 1"/>
    <s v="R1012"/>
    <s v="18Aug1988"/>
    <n v="34"/>
  </r>
  <r>
    <s v="Id1957"/>
    <s v="Zimny-Schmitt"/>
    <s v=" Mr"/>
    <s v="  Danny"/>
    <n v="16.690000000000001"/>
    <n v="8.4"/>
    <s v="No"/>
    <s v="No"/>
    <x v="0"/>
    <n v="0"/>
    <x v="1"/>
    <s v="Underweight"/>
    <s v="Diabetes"/>
    <n v="1"/>
    <n v="3562.87"/>
    <s v="tier - 2"/>
    <s v="tier - 1"/>
    <s v="R1013"/>
    <s v="10Oct1981"/>
    <n v="41"/>
  </r>
  <r>
    <s v="Id1958"/>
    <s v="Hill"/>
    <s v=" Ms"/>
    <s v="  Lauren"/>
    <n v="23.21"/>
    <n v="5.14"/>
    <s v="No"/>
    <s v="No"/>
    <x v="0"/>
    <n v="0"/>
    <x v="1"/>
    <s v="Obesity"/>
    <s v="Normal"/>
    <n v="1"/>
    <n v="3561.89"/>
    <s v="tier - 2"/>
    <s v="tier - 1"/>
    <s v="R1013"/>
    <s v="16Jun1995"/>
    <n v="27"/>
  </r>
  <r>
    <s v="Id1959"/>
    <s v="Brohart"/>
    <s v=" Ms"/>
    <s v="  Courtney"/>
    <n v="25.175000000000001"/>
    <n v="5.21"/>
    <s v="No"/>
    <s v="No"/>
    <x v="0"/>
    <n v="0"/>
    <x v="1"/>
    <s v="Obesity"/>
    <s v="Normal"/>
    <n v="0"/>
    <n v="3558.62"/>
    <s v="tier - 2"/>
    <s v="tier - 3"/>
    <s v="R1024"/>
    <s v="9Oct1995"/>
    <n v="27"/>
  </r>
  <r>
    <s v="Id1960"/>
    <s v="Ryan"/>
    <s v=" Ms"/>
    <s v="  Elizabeth"/>
    <n v="34.770000000000003"/>
    <n v="6.23"/>
    <s v="Yes"/>
    <s v="No"/>
    <x v="0"/>
    <n v="1"/>
    <x v="1"/>
    <s v="Obesity"/>
    <s v="Diabetes"/>
    <n v="0"/>
    <n v="3556.92"/>
    <s v="tier - 2"/>
    <s v="tier - 3"/>
    <s v="R1012"/>
    <s v="24Sep1994"/>
    <n v="28"/>
  </r>
  <r>
    <s v="Id1961"/>
    <s v="Oka"/>
    <s v=" Ms"/>
    <s v="  Satomi"/>
    <n v="27.7"/>
    <n v="5.6"/>
    <s v="No"/>
    <s v="No"/>
    <x v="0"/>
    <n v="0"/>
    <x v="1"/>
    <s v="Obesity"/>
    <s v="Normal"/>
    <n v="0"/>
    <n v="3554.2"/>
    <s v="tier - 2"/>
    <s v="tier - 3"/>
    <s v="R1011"/>
    <s v="22Dec1992"/>
    <n v="30"/>
  </r>
  <r>
    <s v="Id1962"/>
    <s v="Newman"/>
    <s v=" Mr"/>
    <s v="  Matthew D"/>
    <n v="19.12"/>
    <n v="4.72"/>
    <s v="No"/>
    <s v="No"/>
    <x v="0"/>
    <n v="0"/>
    <x v="1"/>
    <s v="Obesity"/>
    <s v="Normal"/>
    <n v="3"/>
    <n v="3540.12"/>
    <s v="tier - 2"/>
    <s v="tier - 1"/>
    <s v="R1013"/>
    <s v="15Oct1988"/>
    <n v="34"/>
  </r>
  <r>
    <s v="Id1963"/>
    <s v="Metzger"/>
    <s v=" Mr"/>
    <s v="  Peter T II"/>
    <n v="32.67"/>
    <n v="4.67"/>
    <s v="No"/>
    <s v="No"/>
    <x v="1"/>
    <n v="1"/>
    <x v="1"/>
    <s v="Obesity"/>
    <s v="Normal"/>
    <n v="0"/>
    <n v="3538.9"/>
    <s v="tier - 2"/>
    <s v="tier - 2"/>
    <s v="R1012"/>
    <s v="24Aug2003"/>
    <n v="19"/>
  </r>
  <r>
    <s v="Id1964"/>
    <s v="Gonzalez"/>
    <s v=" Mr"/>
    <s v="  Manuel"/>
    <n v="28.5"/>
    <n v="6.11"/>
    <s v="No"/>
    <s v="No"/>
    <x v="0"/>
    <n v="0"/>
    <x v="1"/>
    <s v="Obesity"/>
    <s v="Diabetes"/>
    <n v="2"/>
    <n v="3537.7"/>
    <s v="tier - 3"/>
    <s v="tier - 3"/>
    <s v="R1012"/>
    <s v="16Sep1998"/>
    <n v="24"/>
  </r>
  <r>
    <s v="Id1965"/>
    <s v="Vaughn"/>
    <s v=" Ms"/>
    <s v="  Kindsey P"/>
    <n v="39.270000000000003"/>
    <n v="6.25"/>
    <s v="Yes"/>
    <s v="No"/>
    <x v="0"/>
    <n v="1"/>
    <x v="0"/>
    <s v="Obesity"/>
    <s v="Diabetes"/>
    <n v="2"/>
    <n v="3500.61"/>
    <s v="tier - 2"/>
    <s v="tier - 2"/>
    <s v="R1013"/>
    <s v="22Sep1999"/>
    <n v="23"/>
  </r>
  <r>
    <s v="Id1966"/>
    <s v="Clifford"/>
    <s v=" Mr"/>
    <s v="  Thomas G"/>
    <n v="32.49"/>
    <n v="4"/>
    <s v="No"/>
    <s v="No"/>
    <x v="0"/>
    <n v="1"/>
    <x v="1"/>
    <s v="Obesity"/>
    <s v="Normal"/>
    <n v="1"/>
    <n v="3490.55"/>
    <s v="tier - 1"/>
    <s v="tier - 2"/>
    <s v="R1015"/>
    <s v="18Sep1996"/>
    <n v="26"/>
  </r>
  <r>
    <s v="Id1967"/>
    <s v="Petty"/>
    <s v=" Mr"/>
    <s v="  Kyle S"/>
    <n v="23.7"/>
    <n v="5.55"/>
    <s v="No"/>
    <s v="No"/>
    <x v="0"/>
    <n v="0"/>
    <x v="1"/>
    <s v="Obesity"/>
    <s v="Normal"/>
    <n v="2"/>
    <n v="3484.33"/>
    <s v="tier - 3"/>
    <s v="tier - 3"/>
    <s v="R1011"/>
    <s v="19Sep1996"/>
    <n v="26"/>
  </r>
  <r>
    <s v="Id1968"/>
    <s v="Sanford"/>
    <s v=" Mr"/>
    <s v="  Alexander J"/>
    <n v="30.4"/>
    <n v="5.95"/>
    <s v="No"/>
    <s v="No"/>
    <x v="0"/>
    <n v="1"/>
    <x v="1"/>
    <s v="Obesity"/>
    <s v="Diabetes"/>
    <n v="3"/>
    <n v="3481.87"/>
    <s v="tier - 2"/>
    <s v="tier - 3"/>
    <s v="R1016"/>
    <s v="26Jun2004"/>
    <n v="18"/>
  </r>
  <r>
    <s v="Id1969"/>
    <s v="Sprague"/>
    <s v=" Mr"/>
    <s v="  Dustin L"/>
    <n v="38.94"/>
    <n v="4.3600000000000003"/>
    <s v="Yes"/>
    <s v="No"/>
    <x v="1"/>
    <n v="1"/>
    <x v="0"/>
    <s v="Obesity"/>
    <s v="Normal"/>
    <n v="1"/>
    <n v="3471.41"/>
    <s v="tier - 2"/>
    <s v="tier - 2"/>
    <s v="R1013"/>
    <s v="12Oct1993"/>
    <n v="29"/>
  </r>
  <r>
    <s v="Id1970"/>
    <s v="Lasseron"/>
    <s v=" Mrs"/>
    <s v="  Chloe"/>
    <n v="31.02"/>
    <n v="4.84"/>
    <s v="No"/>
    <s v="No"/>
    <x v="1"/>
    <n v="1"/>
    <x v="1"/>
    <s v="Obesity"/>
    <s v="Normal"/>
    <n v="0"/>
    <n v="3463.51"/>
    <s v="tier - 2"/>
    <s v="tier - 1"/>
    <s v="R1025"/>
    <s v="29Jul2003"/>
    <n v="19"/>
  </r>
  <r>
    <s v="Id1971"/>
    <s v="Bushong"/>
    <s v=" Ms"/>
    <s v="  Cailtlin"/>
    <n v="17.5"/>
    <n v="4.5599999999999996"/>
    <s v="No"/>
    <s v="No"/>
    <x v="0"/>
    <n v="0"/>
    <x v="1"/>
    <s v="Underweight"/>
    <s v="Normal"/>
    <n v="3"/>
    <n v="3453.77"/>
    <s v="tier - 2"/>
    <s v="tier - 1"/>
    <s v="R1011"/>
    <s v="14Sep1987"/>
    <n v="35"/>
  </r>
  <r>
    <s v="Id1972"/>
    <s v="Dennison"/>
    <s v=" Mr"/>
    <s v="  Joshua"/>
    <n v="34.799999999999997"/>
    <n v="4.42"/>
    <s v="Yes"/>
    <s v="No"/>
    <x v="0"/>
    <n v="1"/>
    <x v="1"/>
    <s v="Obesity"/>
    <s v="Normal"/>
    <n v="3"/>
    <n v="3443.06"/>
    <s v="tier - 2"/>
    <s v="tier - 1"/>
    <s v="R1011"/>
    <s v="20Jun2000"/>
    <n v="22"/>
  </r>
  <r>
    <s v="Id1973"/>
    <s v="Lira"/>
    <s v=" Mr"/>
    <s v="  Chuy"/>
    <n v="17.3"/>
    <n v="7.66"/>
    <s v="No"/>
    <s v="No"/>
    <x v="0"/>
    <n v="0"/>
    <x v="1"/>
    <s v="Underweight"/>
    <s v="Diabetes"/>
    <n v="3"/>
    <n v="3436.5"/>
    <s v="tier - 2"/>
    <s v="tier - 1"/>
    <s v="R1013"/>
    <s v="27Aug1986"/>
    <n v="36"/>
  </r>
  <r>
    <s v="Id1974"/>
    <s v="Nahigian"/>
    <s v=" Ms"/>
    <s v="  Laurie B"/>
    <n v="32.25"/>
    <n v="5.2"/>
    <s v="No"/>
    <s v="No"/>
    <x v="0"/>
    <n v="1"/>
    <x v="1"/>
    <s v="Obesity"/>
    <s v="Normal"/>
    <n v="0"/>
    <n v="3434.38"/>
    <s v="tier - 2"/>
    <s v="tier - 2"/>
    <s v="R1011"/>
    <s v="26Dec2001"/>
    <n v="21"/>
  </r>
  <r>
    <s v="Id1975"/>
    <s v="Cackett"/>
    <s v=" Ms"/>
    <s v="  Rachel B"/>
    <n v="42.4"/>
    <n v="5.53"/>
    <s v="Yes"/>
    <s v="No"/>
    <x v="0"/>
    <n v="2"/>
    <x v="0"/>
    <s v="Obesity"/>
    <s v="Normal"/>
    <n v="1"/>
    <n v="3410.32"/>
    <s v="tier - 2"/>
    <s v="tier - 2"/>
    <s v="R1011"/>
    <s v="19Dec1996"/>
    <n v="26"/>
  </r>
  <r>
    <s v="Id1976"/>
    <s v="Hunter-Galvan"/>
    <s v=" Ms"/>
    <s v="  Liza"/>
    <n v="38.664999999999999"/>
    <n v="4.8600000000000003"/>
    <s v="Yes"/>
    <s v="No"/>
    <x v="0"/>
    <n v="1"/>
    <x v="0"/>
    <s v="Obesity"/>
    <s v="Normal"/>
    <n v="2"/>
    <n v="3393.36"/>
    <s v="tier - 2"/>
    <s v="tier - 2"/>
    <s v="R1023"/>
    <s v="16Jul2004"/>
    <n v="18"/>
  </r>
  <r>
    <s v="Id1977"/>
    <s v="Pierret"/>
    <s v=" Ms"/>
    <s v="  Lindsey"/>
    <n v="29.92"/>
    <n v="5.49"/>
    <s v="No"/>
    <s v="No"/>
    <x v="0"/>
    <n v="1"/>
    <x v="1"/>
    <s v="Obesity"/>
    <s v="Normal"/>
    <n v="1"/>
    <n v="3392.98"/>
    <s v="tier - 2"/>
    <s v="tier - 3"/>
    <s v="R1013"/>
    <s v="27Oct1996"/>
    <n v="26"/>
  </r>
  <r>
    <s v="Id1978"/>
    <s v="White"/>
    <s v=" Ms"/>
    <s v="  Lindsay E"/>
    <n v="29.48"/>
    <n v="4.09"/>
    <s v="No"/>
    <s v="No"/>
    <x v="0"/>
    <n v="0"/>
    <x v="1"/>
    <s v="Obesity"/>
    <s v="Normal"/>
    <n v="1"/>
    <n v="3392.37"/>
    <s v="tier - 2"/>
    <s v="tier - 3"/>
    <s v="R1013"/>
    <s v="10Aug1996"/>
    <n v="26"/>
  </r>
  <r>
    <s v="Id1979"/>
    <s v="O'Neil"/>
    <s v=" Ms"/>
    <s v="  Kathleen M"/>
    <n v="28.785"/>
    <n v="4.3099999999999996"/>
    <s v="No"/>
    <s v="No"/>
    <x v="0"/>
    <n v="0"/>
    <x v="1"/>
    <s v="Obesity"/>
    <s v="Normal"/>
    <n v="0"/>
    <n v="3385.4"/>
    <s v="tier - 2"/>
    <s v="tier - 2"/>
    <s v="R1024"/>
    <s v="13Nov1996"/>
    <n v="26"/>
  </r>
  <r>
    <s v="Id1980"/>
    <s v="Leitz"/>
    <s v=" Ms"/>
    <s v="  Aya"/>
    <n v="19.8"/>
    <n v="4"/>
    <s v="No"/>
    <s v="No"/>
    <x v="0"/>
    <n v="0"/>
    <x v="1"/>
    <s v="Obesity"/>
    <s v="Normal"/>
    <n v="1"/>
    <n v="3378.91"/>
    <s v="tier - 2"/>
    <s v="tier - 1"/>
    <s v="R1011"/>
    <s v="14Dec1996"/>
    <n v="26"/>
  </r>
  <r>
    <s v="Id1981"/>
    <s v="Durfee"/>
    <s v=" Ms"/>
    <s v="  Carolyn R"/>
    <n v="35.53"/>
    <n v="4.68"/>
    <s v="Yes"/>
    <s v="No"/>
    <x v="1"/>
    <n v="1"/>
    <x v="1"/>
    <s v="Obesity"/>
    <s v="Normal"/>
    <n v="0"/>
    <n v="3366.67"/>
    <s v="tier - 2"/>
    <s v="tier - 2"/>
    <s v="R1013"/>
    <s v="7Oct1993"/>
    <n v="29"/>
  </r>
  <r>
    <s v="Id1982"/>
    <s v="Maylone"/>
    <s v=" Ms"/>
    <s v="  Bethany"/>
    <n v="21.47"/>
    <n v="4.0199999999999996"/>
    <s v="No"/>
    <s v="No"/>
    <x v="0"/>
    <n v="0"/>
    <x v="1"/>
    <s v="Obesity"/>
    <s v="Normal"/>
    <n v="0"/>
    <n v="3353.47"/>
    <s v="tier - 2"/>
    <s v="tier - 3"/>
    <s v="R1012"/>
    <s v="23Jun1995"/>
    <n v="27"/>
  </r>
  <r>
    <s v="Id1983"/>
    <s v="Reiland"/>
    <s v=" Ms"/>
    <s v="  Holly A"/>
    <n v="25.9"/>
    <n v="5.12"/>
    <s v="No"/>
    <s v="No"/>
    <x v="1"/>
    <n v="0"/>
    <x v="1"/>
    <s v="Obesity"/>
    <s v="Normal"/>
    <n v="0"/>
    <n v="3353.28"/>
    <s v="tier - 2"/>
    <s v="tier - 1"/>
    <s v="R1011"/>
    <s v="28Oct1993"/>
    <n v="29"/>
  </r>
  <r>
    <s v="Id1984"/>
    <s v="Hu"/>
    <s v=" Mr"/>
    <s v="  Ping"/>
    <n v="20.81"/>
    <n v="5.52"/>
    <s v="No"/>
    <s v="No"/>
    <x v="0"/>
    <n v="0"/>
    <x v="1"/>
    <s v="Obesity"/>
    <s v="Normal"/>
    <n v="3"/>
    <n v="3342.79"/>
    <s v="tier - 2"/>
    <s v="tier - 1"/>
    <s v="R1013"/>
    <s v="1Sep1991"/>
    <n v="31"/>
  </r>
  <r>
    <s v="Id1985"/>
    <s v="Lessek"/>
    <s v=" Mr"/>
    <s v="  Tim"/>
    <n v="25.84"/>
    <n v="5.81"/>
    <s v="No"/>
    <s v="No"/>
    <x v="1"/>
    <n v="0"/>
    <x v="1"/>
    <s v="Obesity"/>
    <s v="Diabetes"/>
    <n v="1"/>
    <n v="3309.79"/>
    <s v="tier - 3"/>
    <s v="tier - 3"/>
    <s v="R1017"/>
    <s v="20Jun1997"/>
    <n v="25"/>
  </r>
  <r>
    <s v="Id1986"/>
    <s v="Colavincenzo"/>
    <s v=" Mr"/>
    <s v="  John"/>
    <n v="30.95"/>
    <n v="5.16"/>
    <s v="No"/>
    <s v="No"/>
    <x v="1"/>
    <n v="1"/>
    <x v="1"/>
    <s v="Obesity"/>
    <s v="Normal"/>
    <n v="0"/>
    <n v="3308.46"/>
    <s v="tier - 2"/>
    <s v="tier - 1"/>
    <s v="R1021"/>
    <s v="18Nov2003"/>
    <n v="19"/>
  </r>
  <r>
    <s v="Id1987"/>
    <s v="Mendez-Karr"/>
    <s v=" Mrs"/>
    <s v="  Cynthia"/>
    <n v="30.54"/>
    <n v="5"/>
    <s v="No"/>
    <s v="No"/>
    <x v="1"/>
    <n v="1"/>
    <x v="1"/>
    <s v="Obesity"/>
    <s v="Normal"/>
    <n v="0"/>
    <n v="3300.7"/>
    <s v="tier - 2"/>
    <s v="tier - 2"/>
    <s v="R1025"/>
    <s v="5Dec2003"/>
    <n v="19"/>
  </r>
  <r>
    <s v="Id1988"/>
    <s v="Saulnier"/>
    <s v=" Mr"/>
    <s v="  Emmett"/>
    <n v="33.914999999999999"/>
    <n v="5.84"/>
    <s v="Yes"/>
    <s v="No"/>
    <x v="0"/>
    <n v="1"/>
    <x v="1"/>
    <s v="Obesity"/>
    <s v="Diabetes"/>
    <n v="1"/>
    <n v="3292.53"/>
    <s v="tier - 2"/>
    <s v="tier - 2"/>
    <s v="R1012"/>
    <s v="17Nov1996"/>
    <n v="26"/>
  </r>
  <r>
    <s v="Id1989"/>
    <s v="Schoonover"/>
    <s v=" Ms"/>
    <s v="  Kate"/>
    <n v="33.31"/>
    <n v="4.1900000000000004"/>
    <s v="Yes"/>
    <s v="No"/>
    <x v="1"/>
    <n v="1"/>
    <x v="1"/>
    <s v="Obesity"/>
    <s v="Normal"/>
    <n v="0"/>
    <n v="3280.22"/>
    <s v="tier - 2"/>
    <s v="tier - 3"/>
    <s v="R1011"/>
    <s v="3Jul2003"/>
    <n v="19"/>
  </r>
  <r>
    <s v="Id1990"/>
    <s v="Hass"/>
    <s v=" Mr"/>
    <s v="  Christopher L"/>
    <n v="25.745000000000001"/>
    <n v="4.62"/>
    <s v="No"/>
    <s v="No"/>
    <x v="0"/>
    <n v="0"/>
    <x v="1"/>
    <s v="Obesity"/>
    <s v="Normal"/>
    <n v="2"/>
    <n v="3279.87"/>
    <s v="tier - 2"/>
    <s v="tier - 1"/>
    <s v="R1017"/>
    <s v="6Oct2001"/>
    <n v="21"/>
  </r>
  <r>
    <s v="Id1991"/>
    <s v="Cadotte"/>
    <s v=" Mr"/>
    <s v="  Christopher P"/>
    <n v="37.1"/>
    <n v="6.24"/>
    <s v="Yes"/>
    <s v="No"/>
    <x v="0"/>
    <n v="1"/>
    <x v="1"/>
    <s v="Obesity"/>
    <s v="Diabetes"/>
    <n v="1"/>
    <n v="3277.16"/>
    <s v="tier - 2"/>
    <s v="tier - 3"/>
    <s v="R1011"/>
    <s v="1Jul1994"/>
    <n v="28"/>
  </r>
  <r>
    <s v="Id1992"/>
    <s v="Cacciapaglia"/>
    <s v=" Mr"/>
    <s v="  Christopher W"/>
    <n v="35.435000000000002"/>
    <n v="5.81"/>
    <s v="Yes"/>
    <s v="No"/>
    <x v="0"/>
    <n v="1"/>
    <x v="1"/>
    <s v="Obesity"/>
    <s v="Diabetes"/>
    <n v="0"/>
    <n v="3268.85"/>
    <s v="tier - 3"/>
    <s v="tier - 1"/>
    <s v="R1016"/>
    <s v="2Dec1994"/>
    <n v="28"/>
  </r>
  <r>
    <s v="Id1993"/>
    <s v="Mininger"/>
    <s v=" Mr"/>
    <s v="  Norman H"/>
    <n v="20.399999999999999"/>
    <n v="4.83"/>
    <s v="No"/>
    <s v="No"/>
    <x v="0"/>
    <n v="0"/>
    <x v="1"/>
    <s v="Obesity"/>
    <s v="Normal"/>
    <n v="0"/>
    <n v="3260.2"/>
    <s v="tier - 3"/>
    <s v="tier - 2"/>
    <s v="R1011"/>
    <s v="13Nov1991"/>
    <n v="31"/>
  </r>
  <r>
    <s v="Id1994"/>
    <s v="Mayo"/>
    <s v=" Ms"/>
    <s v="  Susan"/>
    <n v="42.13"/>
    <n v="5.72"/>
    <s v="Yes"/>
    <s v="No"/>
    <x v="1"/>
    <n v="2"/>
    <x v="0"/>
    <s v="Obesity"/>
    <s v="Diabetes"/>
    <n v="1"/>
    <n v="3238.44"/>
    <s v="tier - 2"/>
    <s v="tier - 3"/>
    <s v="R1013"/>
    <s v="2Sep1997"/>
    <n v="25"/>
  </r>
  <r>
    <s v="Id1995"/>
    <s v="Zicko"/>
    <s v=" Ms"/>
    <s v="  Tatyana K"/>
    <n v="33.99"/>
    <n v="4.83"/>
    <s v="Yes"/>
    <s v="No"/>
    <x v="1"/>
    <n v="1"/>
    <x v="1"/>
    <s v="Obesity"/>
    <s v="Normal"/>
    <n v="1"/>
    <n v="3227.12"/>
    <s v="tier - 2"/>
    <s v="tier - 3"/>
    <s v="R1013"/>
    <s v="2Aug1997"/>
    <n v="25"/>
  </r>
  <r>
    <s v="Id1996"/>
    <s v="Graham"/>
    <s v=" Ms"/>
    <s v="  Chrissy"/>
    <n v="28.594999999999999"/>
    <n v="4.1399999999999997"/>
    <s v="No"/>
    <s v="No"/>
    <x v="1"/>
    <n v="0"/>
    <x v="1"/>
    <s v="Obesity"/>
    <s v="Normal"/>
    <n v="0"/>
    <n v="3213.62"/>
    <s v="tier - 2"/>
    <s v="tier - 2"/>
    <s v="R1024"/>
    <s v="6Jul1997"/>
    <n v="25"/>
  </r>
  <r>
    <s v="Id1997"/>
    <s v="Boland"/>
    <s v=" Ms"/>
    <s v="  Carrie"/>
    <n v="20.8"/>
    <n v="4.07"/>
    <s v="No"/>
    <s v="No"/>
    <x v="1"/>
    <n v="0"/>
    <x v="1"/>
    <s v="Obesity"/>
    <s v="Normal"/>
    <n v="1"/>
    <n v="3208.79"/>
    <s v="tier - 2"/>
    <s v="tier - 3"/>
    <s v="R1011"/>
    <s v="22Dec1997"/>
    <n v="25"/>
  </r>
  <r>
    <s v="Id1998"/>
    <s v="Cupp"/>
    <s v=" Ms"/>
    <s v="  Halle"/>
    <n v="23.465"/>
    <n v="6.26"/>
    <s v="No"/>
    <s v="No"/>
    <x v="1"/>
    <n v="0"/>
    <x v="1"/>
    <s v="Obesity"/>
    <s v="Diabetes"/>
    <n v="0"/>
    <n v="3206.49"/>
    <s v="tier - 2"/>
    <s v="tier - 3"/>
    <s v="R1024"/>
    <s v="5Jul1997"/>
    <n v="25"/>
  </r>
  <r>
    <s v="Id1999"/>
    <s v="Shaw"/>
    <s v=" Ms"/>
    <s v="  Carolyn"/>
    <n v="40.185000000000002"/>
    <n v="5.88"/>
    <s v="Yes"/>
    <s v="No"/>
    <x v="0"/>
    <n v="1"/>
    <x v="0"/>
    <s v="Obesity"/>
    <s v="Diabetes"/>
    <n v="0"/>
    <n v="3201.25"/>
    <s v="tier - 2"/>
    <s v="tier - 3"/>
    <s v="R1012"/>
    <s v="11Oct1996"/>
    <n v="26"/>
  </r>
  <r>
    <s v="Id2000"/>
    <s v="Klassen"/>
    <s v=" Ms"/>
    <s v="  Tara D"/>
    <n v="21.89"/>
    <n v="5.72"/>
    <s v="No"/>
    <s v="No"/>
    <x v="0"/>
    <n v="0"/>
    <x v="1"/>
    <s v="Obesity"/>
    <s v="Diabetes"/>
    <n v="2"/>
    <n v="3180.51"/>
    <s v="tier - 2"/>
    <s v="tier - 2"/>
    <s v="R1013"/>
    <s v="2Sep2001"/>
    <n v="21"/>
  </r>
  <r>
    <s v="Id2001"/>
    <s v="Musal"/>
    <s v=" Mr"/>
    <s v="  Rasim M"/>
    <n v="29.34"/>
    <n v="6.09"/>
    <s v="No"/>
    <s v="No"/>
    <x v="0"/>
    <n v="0"/>
    <x v="1"/>
    <s v="Obesity"/>
    <s v="Diabetes"/>
    <n v="0"/>
    <n v="3179.96"/>
    <s v="tier - 2"/>
    <s v="tier - 2"/>
    <s v="R1012"/>
    <s v="23Sep2000"/>
    <n v="22"/>
  </r>
  <r>
    <s v="Id2002"/>
    <s v="Kitayama"/>
    <s v=" Ms"/>
    <s v="  Dina"/>
    <n v="22.61"/>
    <n v="4.25"/>
    <s v="No"/>
    <s v="No"/>
    <x v="0"/>
    <n v="0"/>
    <x v="1"/>
    <s v="Obesity"/>
    <s v="Normal"/>
    <n v="0"/>
    <n v="3176.82"/>
    <s v="tier - 2"/>
    <s v="tier - 1"/>
    <s v="R1012"/>
    <s v="3Jul1996"/>
    <n v="26"/>
  </r>
  <r>
    <s v="Id2003"/>
    <s v="Altman"/>
    <s v=" Ms"/>
    <s v="  Lisa"/>
    <n v="22.23"/>
    <n v="6.09"/>
    <s v="No"/>
    <s v="No"/>
    <x v="0"/>
    <n v="0"/>
    <x v="1"/>
    <s v="Obesity"/>
    <s v="Diabetes"/>
    <n v="0"/>
    <n v="3176.29"/>
    <s v="tier - 2"/>
    <s v="tier - 2"/>
    <s v="R1012"/>
    <s v="14Aug1996"/>
    <n v="26"/>
  </r>
  <r>
    <s v="Id2004"/>
    <s v="Demchko"/>
    <s v=" Ms"/>
    <s v="  Caitrin"/>
    <n v="33.4"/>
    <n v="5.51"/>
    <s v="Yes"/>
    <s v="No"/>
    <x v="0"/>
    <n v="1"/>
    <x v="1"/>
    <s v="Obesity"/>
    <s v="Normal"/>
    <n v="0"/>
    <n v="3172.02"/>
    <s v="tier - 2"/>
    <s v="tier - 1"/>
    <s v="R1011"/>
    <s v="6Jul1994"/>
    <n v="28"/>
  </r>
  <r>
    <s v="Id2005"/>
    <s v="Wild"/>
    <s v=" Ms"/>
    <s v="  Adriana S"/>
    <n v="33.11"/>
    <n v="5.63"/>
    <s v="Yes"/>
    <s v="No"/>
    <x v="0"/>
    <n v="1"/>
    <x v="1"/>
    <s v="Obesity"/>
    <s v="Normal"/>
    <n v="0"/>
    <n v="3171.61"/>
    <s v="tier - 2"/>
    <s v="tier - 3"/>
    <s v="R1013"/>
    <s v="25Oct1994"/>
    <n v="28"/>
  </r>
  <r>
    <s v="Id2006"/>
    <s v="Betts"/>
    <s v=" Ms"/>
    <s v="  Megan"/>
    <n v="16.815000000000001"/>
    <n v="5.29"/>
    <s v="No"/>
    <s v="No"/>
    <x v="0"/>
    <n v="0"/>
    <x v="1"/>
    <s v="Underweight"/>
    <s v="Normal"/>
    <n v="1"/>
    <n v="3167.46"/>
    <s v="tier - 2"/>
    <s v="tier - 3"/>
    <s v="R1024"/>
    <s v="29Aug2001"/>
    <n v="21"/>
  </r>
  <r>
    <s v="Id2007"/>
    <s v="Martin"/>
    <s v=" Mrs"/>
    <s v="  Kristen M"/>
    <n v="25.61"/>
    <n v="4"/>
    <s v="No"/>
    <s v="No"/>
    <x v="1"/>
    <n v="0"/>
    <x v="1"/>
    <s v="Obesity"/>
    <s v="Normal"/>
    <n v="0"/>
    <n v="3162.02"/>
    <s v="tier - 2"/>
    <s v="tier - 3"/>
    <s v="R1013"/>
    <s v="25Sep1993"/>
    <n v="29"/>
  </r>
  <r>
    <s v="Id2008"/>
    <s v="Vandeventer"/>
    <s v=" Ms"/>
    <s v="  Alix"/>
    <n v="25.8"/>
    <n v="5.49"/>
    <s v="No"/>
    <s v="No"/>
    <x v="0"/>
    <n v="0"/>
    <x v="1"/>
    <s v="Obesity"/>
    <s v="Normal"/>
    <n v="0"/>
    <n v="3161.45"/>
    <s v="tier - 2"/>
    <s v="tier - 1"/>
    <s v="R1011"/>
    <s v="10Jul1994"/>
    <n v="28"/>
  </r>
  <r>
    <s v="Id2009"/>
    <s v="Hirano"/>
    <s v=" Mr"/>
    <s v="  Kakushin"/>
    <n v="27.39"/>
    <n v="5.34"/>
    <s v="No"/>
    <s v="No"/>
    <x v="0"/>
    <n v="0"/>
    <x v="1"/>
    <s v="Obesity"/>
    <s v="Normal"/>
    <n v="0"/>
    <n v="3128.35"/>
    <s v="tier - 2"/>
    <s v="tier - 3"/>
    <s v="R1021"/>
    <s v="25Jun1999"/>
    <n v="23"/>
  </r>
  <r>
    <s v="Id2010"/>
    <s v="Davi"/>
    <s v=" Mr"/>
    <s v="  Michael J"/>
    <n v="17.03"/>
    <n v="4.12"/>
    <s v="No"/>
    <s v="No"/>
    <x v="0"/>
    <n v="0"/>
    <x v="1"/>
    <s v="Underweight"/>
    <s v="Normal"/>
    <n v="3"/>
    <n v="3088.06"/>
    <s v="tier - 2"/>
    <s v="tier - 2"/>
    <s v="R1013"/>
    <s v="1Aug1987"/>
    <n v="35"/>
  </r>
  <r>
    <s v="Id2011"/>
    <s v="Sloan"/>
    <s v=" Mr"/>
    <s v="  Bradley"/>
    <n v="23.75"/>
    <n v="5.49"/>
    <s v="No"/>
    <s v="No"/>
    <x v="0"/>
    <n v="0"/>
    <x v="1"/>
    <s v="Obesity"/>
    <s v="Normal"/>
    <n v="2"/>
    <n v="3077.1"/>
    <s v="tier - 2"/>
    <s v="tier - 1"/>
    <s v="R1012"/>
    <s v="13Oct2001"/>
    <n v="21"/>
  </r>
  <r>
    <s v="Id2012"/>
    <s v="Homich"/>
    <s v=" Mr"/>
    <s v="  Matt"/>
    <n v="26.03"/>
    <n v="5.1100000000000003"/>
    <s v="No"/>
    <s v="No"/>
    <x v="0"/>
    <n v="0"/>
    <x v="1"/>
    <s v="Obesity"/>
    <s v="Normal"/>
    <n v="0"/>
    <n v="3070.81"/>
    <s v="tier - 3"/>
    <s v="tier - 1"/>
    <s v="R1017"/>
    <s v="10Sep1995"/>
    <n v="27"/>
  </r>
  <r>
    <s v="Id2013"/>
    <s v="Bell"/>
    <s v=" Ms"/>
    <s v="  Amanda C"/>
    <n v="16.079999999999998"/>
    <n v="5.94"/>
    <s v="No"/>
    <s v="No"/>
    <x v="0"/>
    <n v="0"/>
    <x v="1"/>
    <s v="Underweight"/>
    <s v="Diabetes"/>
    <n v="3"/>
    <n v="3065.49"/>
    <s v="tier - 2"/>
    <s v="tier - 1"/>
    <s v="R1012"/>
    <s v="1Oct1989"/>
    <n v="33"/>
  </r>
  <r>
    <s v="Id2014"/>
    <s v="Kristjansson"/>
    <s v=" Mr"/>
    <s v="  Valur"/>
    <n v="30.875"/>
    <n v="5.54"/>
    <s v="No"/>
    <s v="No"/>
    <x v="0"/>
    <n v="1"/>
    <x v="1"/>
    <s v="Obesity"/>
    <s v="Normal"/>
    <n v="0"/>
    <n v="3062.51"/>
    <s v="tier - 3"/>
    <s v="tier - 1"/>
    <s v="R1012"/>
    <s v="26Sep1994"/>
    <n v="28"/>
  </r>
  <r>
    <s v="Id2015"/>
    <s v="Pitman"/>
    <s v=" Ms"/>
    <s v="  Erica J"/>
    <n v="31.79"/>
    <n v="7.09"/>
    <s v="No"/>
    <s v="No"/>
    <x v="0"/>
    <n v="1"/>
    <x v="1"/>
    <s v="Obesity"/>
    <s v="Diabetes"/>
    <n v="2"/>
    <n v="3056.39"/>
    <s v="tier - 2"/>
    <s v="tier - 3"/>
    <s v="R1013"/>
    <s v="21Jun2002"/>
    <n v="20"/>
  </r>
  <r>
    <s v="Id2016"/>
    <s v="Curley"/>
    <s v=" Mr"/>
    <s v="  Stephen F"/>
    <n v="28.48"/>
    <n v="6.22"/>
    <s v="No"/>
    <s v="No"/>
    <x v="1"/>
    <n v="0"/>
    <x v="1"/>
    <s v="Obesity"/>
    <s v="Diabetes"/>
    <n v="0"/>
    <n v="3051.73"/>
    <s v="tier - 2"/>
    <s v="tier - 2"/>
    <s v="R1011"/>
    <s v="22Dec1997"/>
    <n v="25"/>
  </r>
  <r>
    <s v="Id2017"/>
    <s v="Zimmer"/>
    <s v=" Ms"/>
    <s v="  Lissa"/>
    <n v="26.6"/>
    <n v="4.33"/>
    <s v="No"/>
    <s v="No"/>
    <x v="0"/>
    <n v="0"/>
    <x v="1"/>
    <s v="Obesity"/>
    <s v="Normal"/>
    <n v="0"/>
    <n v="3046.06"/>
    <s v="tier - 2"/>
    <s v="tier - 1"/>
    <s v="R1023"/>
    <s v="9Aug1998"/>
    <n v="24"/>
  </r>
  <r>
    <s v="Id2018"/>
    <s v="Granski"/>
    <s v=" Ms"/>
    <s v="  Megan"/>
    <n v="25.27"/>
    <n v="5.83"/>
    <s v="No"/>
    <s v="No"/>
    <x v="0"/>
    <n v="0"/>
    <x v="1"/>
    <s v="Obesity"/>
    <s v="Diabetes"/>
    <n v="0"/>
    <n v="3044.21"/>
    <s v="tier - 2"/>
    <s v="tier - 3"/>
    <s v="R1024"/>
    <s v="15Sep1998"/>
    <n v="24"/>
  </r>
  <r>
    <s v="Id2019"/>
    <s v="Dunn"/>
    <s v=" Ms"/>
    <s v="  Alyson"/>
    <n v="34.484999999999999"/>
    <n v="4.7"/>
    <s v="Yes"/>
    <s v="No"/>
    <x v="1"/>
    <n v="1"/>
    <x v="1"/>
    <s v="Obesity"/>
    <s v="Normal"/>
    <n v="0"/>
    <n v="3021.81"/>
    <s v="tier - 2"/>
    <s v="tier - 3"/>
    <s v="R1012"/>
    <s v="19Dec1997"/>
    <n v="25"/>
  </r>
  <r>
    <s v="Id2020"/>
    <s v="Regina"/>
    <s v=" Mr"/>
    <s v="  Chance B"/>
    <n v="15.57"/>
    <n v="4.07"/>
    <s v="No"/>
    <s v="No"/>
    <x v="0"/>
    <n v="0"/>
    <x v="1"/>
    <s v="Underweight"/>
    <s v="Normal"/>
    <n v="3"/>
    <n v="3018.04"/>
    <s v="tier - 2"/>
    <s v="tier - 2"/>
    <s v="R1012"/>
    <s v="28Sep1988"/>
    <n v="34"/>
  </r>
  <r>
    <s v="Id2021"/>
    <s v="O'Connor"/>
    <s v=" Mr"/>
    <s v="  Sean P"/>
    <n v="30.36"/>
    <n v="9.39"/>
    <s v="No"/>
    <s v="No"/>
    <x v="0"/>
    <n v="1"/>
    <x v="1"/>
    <s v="Obesity"/>
    <s v="Diabetes"/>
    <n v="0"/>
    <n v="3012.22"/>
    <s v="tier - 2"/>
    <s v="tier - 3"/>
    <s v="R1012"/>
    <s v="15Dec2002"/>
    <n v="20"/>
  </r>
  <r>
    <s v="Id2022"/>
    <s v="Howe"/>
    <s v=" Ms"/>
    <s v="  Therese"/>
    <n v="19.37"/>
    <n v="4.18"/>
    <s v="No"/>
    <s v="No"/>
    <x v="0"/>
    <n v="0"/>
    <x v="1"/>
    <s v="Obesity"/>
    <s v="Normal"/>
    <n v="3"/>
    <n v="2985.67"/>
    <s v="tier - 2"/>
    <s v="tier - 2"/>
    <s v="R1013"/>
    <s v="20Nov1991"/>
    <n v="31"/>
  </r>
  <r>
    <s v="Id2023"/>
    <s v="Atwater"/>
    <s v=" Mr"/>
    <s v="  Beau"/>
    <n v="16.71"/>
    <n v="4.18"/>
    <s v="No"/>
    <s v="No"/>
    <x v="0"/>
    <n v="0"/>
    <x v="1"/>
    <s v="Underweight"/>
    <s v="Normal"/>
    <n v="3"/>
    <n v="2979.52"/>
    <s v="tier - 2"/>
    <s v="tier - 3"/>
    <s v="R1013"/>
    <s v="18Jun1987"/>
    <n v="35"/>
  </r>
  <r>
    <s v="Id2024"/>
    <s v="Gurganus"/>
    <s v=" Ms"/>
    <s v="  Kelsey M"/>
    <n v="24.1"/>
    <n v="4.4000000000000004"/>
    <s v="No"/>
    <s v="No"/>
    <x v="0"/>
    <n v="0"/>
    <x v="1"/>
    <s v="Obesity"/>
    <s v="Normal"/>
    <n v="0"/>
    <n v="2974.13"/>
    <s v="tier - 2"/>
    <s v="tier - 1"/>
    <s v="R1011"/>
    <s v="24Sep1995"/>
    <n v="27"/>
  </r>
  <r>
    <s v="Id2025"/>
    <s v="Holden"/>
    <s v=" Ms"/>
    <s v="  Gretchen"/>
    <n v="29.77"/>
    <n v="9.9"/>
    <s v="No"/>
    <s v="No"/>
    <x v="0"/>
    <n v="1"/>
    <x v="1"/>
    <s v="Obesity"/>
    <s v="Diabetes"/>
    <n v="0"/>
    <n v="2943.41"/>
    <s v="tier - 2"/>
    <s v="tier - 3"/>
    <s v="R1012"/>
    <s v="30Sep2002"/>
    <n v="20"/>
  </r>
  <r>
    <s v="Id2026"/>
    <s v="Parton"/>
    <s v=" Mr"/>
    <s v="  Nicholas E"/>
    <n v="46.53"/>
    <n v="4.84"/>
    <s v="Yes"/>
    <s v="Yes"/>
    <x v="0"/>
    <n v="2"/>
    <x v="0"/>
    <s v="Obesity"/>
    <s v="Normal"/>
    <n v="1"/>
    <n v="2927.06"/>
    <s v="tier - 2"/>
    <s v="tier - 2"/>
    <s v="R1013"/>
    <s v="30Jun1996"/>
    <n v="26"/>
  </r>
  <r>
    <s v="Id2027"/>
    <s v="Downs"/>
    <s v=" Ms"/>
    <s v="  Deborah"/>
    <n v="23.4"/>
    <n v="5.53"/>
    <s v="No"/>
    <s v="No"/>
    <x v="1"/>
    <n v="0"/>
    <x v="1"/>
    <s v="Obesity"/>
    <s v="Normal"/>
    <n v="2"/>
    <n v="2913.57"/>
    <s v="tier - 2"/>
    <s v="tier - 2"/>
    <s v="R1011"/>
    <s v="5Jun2003"/>
    <n v="20"/>
  </r>
  <r>
    <s v="Id2028"/>
    <s v="Dent"/>
    <s v=" Mr"/>
    <s v="  Chuck W Jr"/>
    <n v="30"/>
    <n v="4.33"/>
    <s v="No"/>
    <s v="No"/>
    <x v="0"/>
    <n v="1"/>
    <x v="1"/>
    <s v="Obesity"/>
    <s v="Normal"/>
    <n v="1"/>
    <n v="2904.09"/>
    <s v="tier - 2"/>
    <s v="tier - 2"/>
    <s v="R1011"/>
    <s v="13Jun1996"/>
    <n v="26"/>
  </r>
  <r>
    <s v="Id2029"/>
    <s v="Ranti"/>
    <s v=" Mr"/>
    <s v="  Daniel"/>
    <n v="29.15"/>
    <n v="4.91"/>
    <s v="No"/>
    <s v="No"/>
    <x v="0"/>
    <n v="0"/>
    <x v="1"/>
    <s v="Obesity"/>
    <s v="Normal"/>
    <n v="1"/>
    <n v="2902.91"/>
    <s v="tier - 2"/>
    <s v="tier - 2"/>
    <s v="R1013"/>
    <s v="24Oct1996"/>
    <n v="26"/>
  </r>
  <r>
    <s v="Id2030"/>
    <s v="Ishaq"/>
    <s v=" Ms"/>
    <s v="  Amany"/>
    <n v="34.865000000000002"/>
    <n v="4.8"/>
    <s v="Yes"/>
    <s v="No"/>
    <x v="0"/>
    <n v="1"/>
    <x v="1"/>
    <s v="Obesity"/>
    <s v="Normal"/>
    <n v="0"/>
    <n v="2899.49"/>
    <s v="tier - 2"/>
    <s v="tier - 2"/>
    <s v="R1024"/>
    <s v="1Nov1999"/>
    <n v="23"/>
  </r>
  <r>
    <s v="Id2031"/>
    <s v="Wiles"/>
    <s v=" Ms"/>
    <s v="  Kipling"/>
    <n v="28.12"/>
    <n v="5.55"/>
    <s v="No"/>
    <s v="No"/>
    <x v="0"/>
    <n v="0"/>
    <x v="1"/>
    <s v="Obesity"/>
    <s v="Normal"/>
    <n v="0"/>
    <n v="2897.46"/>
    <s v="tier - 2"/>
    <s v="tier - 1"/>
    <s v="R1012"/>
    <s v="14Jul2000"/>
    <n v="22"/>
  </r>
  <r>
    <s v="Id2032"/>
    <s v="Roberts"/>
    <s v=" Mr"/>
    <s v="  Duncan"/>
    <n v="29.45"/>
    <n v="5.24"/>
    <s v="No"/>
    <s v="No"/>
    <x v="0"/>
    <n v="0"/>
    <x v="1"/>
    <s v="Obesity"/>
    <s v="Normal"/>
    <n v="0"/>
    <n v="2897.32"/>
    <s v="tier - 3"/>
    <s v="tier - 3"/>
    <s v="R1016"/>
    <s v="21Jun1996"/>
    <n v="26"/>
  </r>
  <r>
    <s v="Id2033"/>
    <s v="Serafini"/>
    <s v=" Mr"/>
    <s v="  Louis C"/>
    <n v="27.94"/>
    <n v="6.08"/>
    <s v="No"/>
    <s v="No"/>
    <x v="1"/>
    <n v="0"/>
    <x v="1"/>
    <s v="Obesity"/>
    <s v="Diabetes"/>
    <n v="0"/>
    <n v="2867.12"/>
    <s v="tier - 1"/>
    <s v="tier - 3"/>
    <s v="R1013"/>
    <s v="12Aug1993"/>
    <n v="29"/>
  </r>
  <r>
    <s v="Id2034"/>
    <s v="Button"/>
    <s v=" Mr"/>
    <s v="  Daniel J"/>
    <n v="27.2"/>
    <n v="5.83"/>
    <s v="No"/>
    <s v="No"/>
    <x v="1"/>
    <n v="0"/>
    <x v="1"/>
    <s v="Obesity"/>
    <s v="Diabetes"/>
    <n v="0"/>
    <n v="2866.09"/>
    <s v="tier - 3"/>
    <s v="tier - 3"/>
    <s v="R1011"/>
    <s v="1Nov1993"/>
    <n v="29"/>
  </r>
  <r>
    <s v="Id2035"/>
    <s v="Gaal"/>
    <s v=" Ms"/>
    <s v="  Ildiko M"/>
    <n v="33.344999999999999"/>
    <n v="4.29"/>
    <s v="Yes"/>
    <s v="No"/>
    <x v="0"/>
    <n v="1"/>
    <x v="1"/>
    <s v="Obesity"/>
    <s v="Normal"/>
    <n v="0"/>
    <n v="2855.44"/>
    <s v="tier - 2"/>
    <s v="tier - 3"/>
    <s v="R1012"/>
    <s v="4Sep1998"/>
    <n v="24"/>
  </r>
  <r>
    <s v="Id2036"/>
    <s v="Liptak"/>
    <s v=" Ms"/>
    <s v="  Melinda E"/>
    <n v="29.925000000000001"/>
    <n v="5.3"/>
    <s v="No"/>
    <s v="No"/>
    <x v="0"/>
    <n v="1"/>
    <x v="1"/>
    <s v="Obesity"/>
    <s v="Normal"/>
    <n v="0"/>
    <n v="2850.68"/>
    <s v="tier - 2"/>
    <s v="tier - 3"/>
    <s v="R1012"/>
    <s v="17Jun1998"/>
    <n v="24"/>
  </r>
  <r>
    <s v="Id2037"/>
    <s v="Kellam"/>
    <s v=" Ms"/>
    <s v="  Ashley M"/>
    <n v="24.225000000000001"/>
    <n v="4.42"/>
    <s v="No"/>
    <s v="No"/>
    <x v="0"/>
    <n v="0"/>
    <x v="1"/>
    <s v="Obesity"/>
    <s v="Normal"/>
    <n v="0"/>
    <n v="2842.76"/>
    <s v="tier - 2"/>
    <s v="tier - 3"/>
    <s v="R1012"/>
    <s v="15Nov1998"/>
    <n v="24"/>
  </r>
  <r>
    <s v="Id2038"/>
    <s v="Gordon"/>
    <s v=" Ms"/>
    <s v="  Stephanie"/>
    <n v="29.68"/>
    <n v="5.68"/>
    <s v="No"/>
    <s v="No"/>
    <x v="0"/>
    <n v="0"/>
    <x v="1"/>
    <s v="Obesity"/>
    <s v="Normal"/>
    <n v="0"/>
    <n v="2819.51"/>
    <s v="tier - 2"/>
    <s v="tier - 3"/>
    <s v="R1011"/>
    <s v="1Oct2000"/>
    <n v="22"/>
  </r>
  <r>
    <s v="Id2039"/>
    <s v="Hyland"/>
    <s v=" Mr"/>
    <s v="  Sean P"/>
    <n v="20.614999999999998"/>
    <n v="6.05"/>
    <s v="No"/>
    <s v="No"/>
    <x v="1"/>
    <n v="0"/>
    <x v="1"/>
    <s v="Obesity"/>
    <s v="Diabetes"/>
    <n v="2"/>
    <n v="2803.7"/>
    <s v="tier - 2"/>
    <s v="tier - 1"/>
    <s v="R1012"/>
    <s v="23Sep2003"/>
    <n v="19"/>
  </r>
  <r>
    <s v="Id2040"/>
    <s v="Wagoner"/>
    <s v=" Ms"/>
    <s v="  Emily G"/>
    <n v="32.119999999999997"/>
    <n v="5.33"/>
    <s v="No"/>
    <s v="No"/>
    <x v="0"/>
    <n v="1"/>
    <x v="1"/>
    <s v="Obesity"/>
    <s v="Normal"/>
    <n v="2"/>
    <n v="2801.26"/>
    <s v="tier - 2"/>
    <s v="tier - 3"/>
    <s v="R1013"/>
    <s v="4Aug2004"/>
    <n v="18"/>
  </r>
  <r>
    <s v="Id2041"/>
    <s v="Thomas"/>
    <s v=" Mr"/>
    <s v="  Malcolm"/>
    <n v="27.36"/>
    <n v="6.22"/>
    <s v="No"/>
    <s v="No"/>
    <x v="0"/>
    <n v="0"/>
    <x v="1"/>
    <s v="Obesity"/>
    <s v="Diabetes"/>
    <n v="1"/>
    <n v="2789.06"/>
    <s v="tier - 2"/>
    <s v="tier - 3"/>
    <s v="R1012"/>
    <s v="24Dec1999"/>
    <n v="23"/>
  </r>
  <r>
    <s v="Id2042"/>
    <s v="Goffi"/>
    <s v=" Mr"/>
    <s v="  Danilo"/>
    <n v="17.385000000000002"/>
    <n v="5.84"/>
    <s v="No"/>
    <s v="No"/>
    <x v="0"/>
    <n v="0"/>
    <x v="1"/>
    <s v="Underweight"/>
    <s v="Diabetes"/>
    <n v="1"/>
    <n v="2775.19"/>
    <s v="tier - 2"/>
    <s v="tier - 1"/>
    <s v="R1012"/>
    <s v="29Aug1999"/>
    <n v="23"/>
  </r>
  <r>
    <s v="Id2043"/>
    <s v="Salovaara"/>
    <s v=" Mr"/>
    <s v="  Mikko"/>
    <n v="30.13"/>
    <n v="5.71"/>
    <s v="No"/>
    <s v="No"/>
    <x v="0"/>
    <n v="1"/>
    <x v="1"/>
    <s v="Obesity"/>
    <s v="Diabetes"/>
    <n v="0"/>
    <n v="2773.46"/>
    <s v="tier - 2"/>
    <s v="tier - 1"/>
    <s v="R1021"/>
    <s v="14Nov2004"/>
    <n v="18"/>
  </r>
  <r>
    <s v="Id2044"/>
    <s v="Reid"/>
    <s v=" Ms"/>
    <s v="  Paula C"/>
    <n v="25.44"/>
    <n v="6.04"/>
    <s v="No"/>
    <s v="No"/>
    <x v="1"/>
    <n v="0"/>
    <x v="1"/>
    <s v="Obesity"/>
    <s v="Diabetes"/>
    <n v="0"/>
    <n v="2758.99"/>
    <s v="tier - 2"/>
    <s v="tier - 1"/>
    <s v="R1012"/>
    <s v="10Aug1997"/>
    <n v="25"/>
  </r>
  <r>
    <s v="Id2045"/>
    <s v="Allan"/>
    <s v=" Ms"/>
    <s v="  Kirsten N"/>
    <n v="39.805"/>
    <n v="4.38"/>
    <s v="Yes"/>
    <s v="No"/>
    <x v="0"/>
    <n v="1"/>
    <x v="0"/>
    <s v="Obesity"/>
    <s v="Normal"/>
    <n v="0"/>
    <n v="2755.02"/>
    <s v="tier - 2"/>
    <s v="tier - 1"/>
    <s v="R1024"/>
    <s v="11Oct2000"/>
    <n v="22"/>
  </r>
  <r>
    <s v="Id2046"/>
    <s v="McLaughlin"/>
    <s v=" Ms"/>
    <s v="  Christy"/>
    <n v="30.4"/>
    <n v="5.56"/>
    <s v="No"/>
    <s v="No"/>
    <x v="0"/>
    <n v="1"/>
    <x v="1"/>
    <s v="Obesity"/>
    <s v="Normal"/>
    <n v="0"/>
    <n v="2741.95"/>
    <s v="tier - 2"/>
    <s v="tier - 3"/>
    <s v="R1024"/>
    <s v="3Oct2000"/>
    <n v="22"/>
  </r>
  <r>
    <s v="Id2047"/>
    <s v="Lee"/>
    <s v=" Ms"/>
    <s v="  Jennifer"/>
    <n v="23.18"/>
    <n v="4.24"/>
    <s v="No"/>
    <s v="No"/>
    <x v="0"/>
    <n v="0"/>
    <x v="1"/>
    <s v="Obesity"/>
    <s v="Normal"/>
    <n v="0"/>
    <n v="2731.91"/>
    <s v="tier - 2"/>
    <s v="tier - 3"/>
    <s v="R1024"/>
    <s v="17Dec2000"/>
    <n v="22"/>
  </r>
  <r>
    <s v="Id2048"/>
    <s v="Tang"/>
    <s v=" Ms"/>
    <s v="  Jingjing"/>
    <n v="39.615000000000002"/>
    <n v="6.32"/>
    <s v="Yes"/>
    <s v="No"/>
    <x v="1"/>
    <n v="1"/>
    <x v="0"/>
    <s v="Obesity"/>
    <s v="Diabetes"/>
    <n v="1"/>
    <n v="2730.11"/>
    <s v="tier - 2"/>
    <s v="tier - 3"/>
    <s v="R1012"/>
    <s v="3Dec2003"/>
    <n v="19"/>
  </r>
  <r>
    <s v="Id2049"/>
    <s v="Kennedy"/>
    <s v=" Mr"/>
    <s v="  Morgan"/>
    <n v="30.59"/>
    <n v="6.3"/>
    <s v="No"/>
    <s v="No"/>
    <x v="1"/>
    <n v="1"/>
    <x v="1"/>
    <s v="Obesity"/>
    <s v="Diabetes"/>
    <n v="0"/>
    <n v="2727.4"/>
    <s v="tier - 3"/>
    <s v="tier - 3"/>
    <s v="R1016"/>
    <s v="6Oct1997"/>
    <n v="25"/>
  </r>
  <r>
    <s v="Id2050"/>
    <s v="Condon"/>
    <s v=" Mr"/>
    <s v="  Patrick J"/>
    <n v="16.72"/>
    <n v="4.38"/>
    <s v="No"/>
    <s v="No"/>
    <x v="0"/>
    <n v="0"/>
    <x v="1"/>
    <s v="Underweight"/>
    <s v="Normal"/>
    <n v="3"/>
    <n v="2726.06"/>
    <s v="tier - 2"/>
    <s v="tier - 2"/>
    <s v="R1013"/>
    <s v="20Aug1988"/>
    <n v="34"/>
  </r>
  <r>
    <s v="Id2051"/>
    <s v="Chepkwony"/>
    <s v=" Mr"/>
    <s v="  Frankline"/>
    <n v="26.22"/>
    <n v="4.6500000000000004"/>
    <s v="No"/>
    <s v="No"/>
    <x v="1"/>
    <n v="0"/>
    <x v="1"/>
    <s v="Obesity"/>
    <s v="Normal"/>
    <n v="0"/>
    <n v="2721.32"/>
    <s v="tier - 1"/>
    <s v="tier - 3"/>
    <s v="R1014"/>
    <s v="30Oct1997"/>
    <n v="25"/>
  </r>
  <r>
    <s v="Id2052"/>
    <s v="Rodriguez"/>
    <s v=" Ms"/>
    <s v="  Laura T"/>
    <n v="31.824999999999999"/>
    <n v="4.7"/>
    <s v="No"/>
    <s v="No"/>
    <x v="1"/>
    <n v="1"/>
    <x v="1"/>
    <s v="Obesity"/>
    <s v="Normal"/>
    <n v="1"/>
    <n v="2719.28"/>
    <s v="tier - 2"/>
    <s v="tier - 2"/>
    <s v="R1012"/>
    <s v="6Aug2003"/>
    <n v="19"/>
  </r>
  <r>
    <s v="Id2053"/>
    <s v="Szynkarczuk"/>
    <s v=" Ms"/>
    <s v="  Natalia"/>
    <n v="25.745000000000001"/>
    <n v="4.34"/>
    <s v="No"/>
    <s v="No"/>
    <x v="1"/>
    <n v="0"/>
    <x v="1"/>
    <s v="Obesity"/>
    <s v="Normal"/>
    <n v="1"/>
    <n v="2710.83"/>
    <s v="tier - 2"/>
    <s v="tier - 3"/>
    <s v="R1012"/>
    <s v="1Dec2003"/>
    <n v="19"/>
  </r>
  <r>
    <s v="Id2054"/>
    <s v="Brill"/>
    <s v=" Ms"/>
    <s v="  Jennifer L"/>
    <n v="24.605"/>
    <n v="5.62"/>
    <s v="No"/>
    <s v="No"/>
    <x v="1"/>
    <n v="0"/>
    <x v="1"/>
    <s v="Obesity"/>
    <s v="Normal"/>
    <n v="1"/>
    <n v="2709.24"/>
    <s v="tier - 2"/>
    <s v="tier - 2"/>
    <s v="R1012"/>
    <s v="21Nov2003"/>
    <n v="19"/>
  </r>
  <r>
    <s v="Id2055"/>
    <s v="Adams"/>
    <s v=" Ms"/>
    <s v="  Brooke"/>
    <n v="24.51"/>
    <n v="4.24"/>
    <s v="No"/>
    <s v="No"/>
    <x v="1"/>
    <n v="0"/>
    <x v="1"/>
    <s v="Obesity"/>
    <s v="Normal"/>
    <n v="1"/>
    <n v="2709.11"/>
    <s v="tier - 2"/>
    <s v="tier - 2"/>
    <s v="R1012"/>
    <s v="17Jul2003"/>
    <n v="19"/>
  </r>
  <r>
    <s v="Id2056"/>
    <s v="Nunn"/>
    <s v=" Mr"/>
    <s v="  Jeremy M"/>
    <n v="31.065000000000001"/>
    <n v="4.57"/>
    <s v="No"/>
    <s v="No"/>
    <x v="0"/>
    <n v="1"/>
    <x v="1"/>
    <s v="Obesity"/>
    <s v="Normal"/>
    <n v="0"/>
    <n v="2699.57"/>
    <s v="tier - 2"/>
    <s v="tier - 1"/>
    <s v="R1012"/>
    <s v="13Jun1996"/>
    <n v="26"/>
  </r>
  <r>
    <s v="Id2057"/>
    <s v="Blair"/>
    <s v=" Ms"/>
    <s v="  Megan L"/>
    <n v="28.12"/>
    <n v="5.05"/>
    <s v="No"/>
    <s v="No"/>
    <x v="0"/>
    <n v="0"/>
    <x v="1"/>
    <s v="Obesity"/>
    <s v="Normal"/>
    <n v="0"/>
    <n v="2690.11"/>
    <s v="tier - 2"/>
    <s v="tier - 2"/>
    <s v="R1012"/>
    <s v="11Jun1999"/>
    <n v="23"/>
  </r>
  <r>
    <s v="Id2058"/>
    <s v="Sharkey"/>
    <s v=" Mr"/>
    <s v="  Bryan"/>
    <n v="38.06"/>
    <n v="6.16"/>
    <s v="Yes"/>
    <s v="No"/>
    <x v="0"/>
    <n v="1"/>
    <x v="0"/>
    <s v="Obesity"/>
    <s v="Diabetes"/>
    <n v="0"/>
    <n v="2689.5"/>
    <s v="tier - 3"/>
    <s v="tier - 2"/>
    <s v="R1013"/>
    <s v="2Oct1994"/>
    <n v="28"/>
  </r>
  <r>
    <s v="Id2059"/>
    <s v="Scalard"/>
    <s v=" Ms"/>
    <s v="  Marny"/>
    <n v="24.96"/>
    <n v="4.57"/>
    <s v="No"/>
    <s v="No"/>
    <x v="0"/>
    <n v="0"/>
    <x v="1"/>
    <s v="Obesity"/>
    <s v="Normal"/>
    <n v="0"/>
    <n v="2684.69"/>
    <s v="tier - 2"/>
    <s v="tier - 2"/>
    <s v="R1013"/>
    <s v="17Sep1994"/>
    <n v="28"/>
  </r>
  <r>
    <s v="Id2060"/>
    <s v="Burget"/>
    <s v=" Mr"/>
    <s v="  Marc"/>
    <n v="17.670000000000002"/>
    <n v="5.53"/>
    <s v="No"/>
    <s v="No"/>
    <x v="0"/>
    <n v="0"/>
    <x v="1"/>
    <s v="Underweight"/>
    <s v="Normal"/>
    <n v="0"/>
    <n v="2680.95"/>
    <s v="tier - 3"/>
    <s v="tier - 2"/>
    <s v="R1012"/>
    <s v="5Aug1996"/>
    <n v="26"/>
  </r>
  <r>
    <s v="Id2061"/>
    <s v="English"/>
    <s v=" Mr"/>
    <s v="  Benjamin L"/>
    <n v="31.35"/>
    <n v="5.84"/>
    <s v="No"/>
    <s v="No"/>
    <x v="0"/>
    <n v="1"/>
    <x v="1"/>
    <s v="Obesity"/>
    <s v="Diabetes"/>
    <n v="1"/>
    <n v="2643.27"/>
    <s v="tier - 2"/>
    <s v="tier - 1"/>
    <s v="R1012"/>
    <s v="9Dec2000"/>
    <n v="22"/>
  </r>
  <r>
    <s v="Id2062"/>
    <s v="Hampton"/>
    <s v=" Mr"/>
    <s v="  Rob G"/>
    <n v="28.31"/>
    <n v="6.41"/>
    <s v="No"/>
    <s v="No"/>
    <x v="0"/>
    <n v="0"/>
    <x v="1"/>
    <s v="Obesity"/>
    <s v="Diabetes"/>
    <n v="1"/>
    <n v="2639.04"/>
    <s v="tier - 2"/>
    <s v="tier - 2"/>
    <s v="R1012"/>
    <s v="24Jun2000"/>
    <n v="22"/>
  </r>
  <r>
    <s v="Id2063"/>
    <s v="Flynn"/>
    <s v=" Ms"/>
    <s v="  Stefanie A"/>
    <n v="30.3"/>
    <n v="4.7300000000000004"/>
    <s v="No"/>
    <s v="No"/>
    <x v="1"/>
    <n v="1"/>
    <x v="1"/>
    <s v="Obesity"/>
    <s v="Normal"/>
    <n v="0"/>
    <n v="2632.99"/>
    <s v="tier - 2"/>
    <s v="tier - 1"/>
    <s v="R1011"/>
    <s v="26Aug1997"/>
    <n v="25"/>
  </r>
  <r>
    <s v="Id2064"/>
    <s v="Knast"/>
    <s v=" Ms"/>
    <s v="  Stephanie"/>
    <n v="26.4"/>
    <n v="6.22"/>
    <s v="No"/>
    <s v="No"/>
    <x v="0"/>
    <n v="0"/>
    <x v="1"/>
    <s v="Obesity"/>
    <s v="Diabetes"/>
    <n v="1"/>
    <n v="2597.7800000000002"/>
    <s v="tier - 2"/>
    <s v="tier - 1"/>
    <s v="R1011"/>
    <s v="26Aug2001"/>
    <n v="21"/>
  </r>
  <r>
    <s v="Id2065"/>
    <s v="Lucas"/>
    <s v=" Ms"/>
    <s v="  Caroline F"/>
    <n v="22.135000000000002"/>
    <n v="4.46"/>
    <s v="No"/>
    <s v="No"/>
    <x v="0"/>
    <n v="0"/>
    <x v="1"/>
    <s v="Obesity"/>
    <s v="Normal"/>
    <n v="0"/>
    <n v="2585.85"/>
    <s v="tier - 2"/>
    <s v="tier - 2"/>
    <s v="R1024"/>
    <s v="28Jul2001"/>
    <n v="21"/>
  </r>
  <r>
    <s v="Id2066"/>
    <s v="Thomas"/>
    <s v=" Ms"/>
    <s v="  Julia J"/>
    <n v="17.399999999999999"/>
    <n v="4.5"/>
    <s v="No"/>
    <s v="No"/>
    <x v="0"/>
    <n v="0"/>
    <x v="1"/>
    <s v="Underweight"/>
    <s v="Normal"/>
    <n v="1"/>
    <n v="2585.27"/>
    <s v="tier - 2"/>
    <s v="tier - 3"/>
    <s v="R1011"/>
    <s v="15Oct2001"/>
    <n v="21"/>
  </r>
  <r>
    <s v="Id2067"/>
    <s v="Cherewatti"/>
    <s v=" Mr"/>
    <s v="  Jack"/>
    <n v="28.06"/>
    <n v="8.93"/>
    <s v="No"/>
    <s v="No"/>
    <x v="0"/>
    <n v="0"/>
    <x v="1"/>
    <s v="Obesity"/>
    <s v="Diabetes"/>
    <n v="0"/>
    <n v="2585.04"/>
    <s v="tier - 2"/>
    <s v="tier - 2"/>
    <s v="R1021"/>
    <s v="20Jul2002"/>
    <n v="20"/>
  </r>
  <r>
    <s v="Id2068"/>
    <s v="Olle"/>
    <s v=" Mr"/>
    <s v="  Bernat"/>
    <n v="31.13"/>
    <n v="11.02"/>
    <s v="No"/>
    <s v="No"/>
    <x v="0"/>
    <n v="1"/>
    <x v="1"/>
    <s v="Obesity"/>
    <s v="Diabetes"/>
    <n v="2"/>
    <n v="2566.4699999999998"/>
    <s v="tier - 2"/>
    <s v="tier - 3"/>
    <s v="R1013"/>
    <s v="11Oct2002"/>
    <n v="20"/>
  </r>
  <r>
    <s v="Id2069"/>
    <s v="Hamsi"/>
    <s v=" Mr"/>
    <s v="  Hicham"/>
    <n v="18.46"/>
    <n v="5.25"/>
    <s v="No"/>
    <s v="No"/>
    <x v="0"/>
    <n v="0"/>
    <x v="1"/>
    <s v="Underweight"/>
    <s v="Normal"/>
    <n v="3"/>
    <n v="2545.6799999999998"/>
    <s v="tier - 2"/>
    <s v="tier - 1"/>
    <s v="R1013"/>
    <s v="17Nov1991"/>
    <n v="31"/>
  </r>
  <r>
    <s v="Id2070"/>
    <s v="Finnegan"/>
    <s v=" Ms"/>
    <s v="  Sarah"/>
    <n v="17.3"/>
    <n v="4.75"/>
    <s v="No"/>
    <s v="No"/>
    <x v="0"/>
    <n v="0"/>
    <x v="1"/>
    <s v="Underweight"/>
    <s v="Normal"/>
    <n v="3"/>
    <n v="2540.39"/>
    <s v="tier - 2"/>
    <s v="tier - 2"/>
    <s v="R1013"/>
    <s v="1Oct1990"/>
    <n v="32"/>
  </r>
  <r>
    <s v="Id2071"/>
    <s v="Walsh"/>
    <s v=" Mr"/>
    <s v="  Anthony S"/>
    <n v="35.625"/>
    <n v="4.68"/>
    <s v="Yes"/>
    <s v="No"/>
    <x v="1"/>
    <n v="1"/>
    <x v="1"/>
    <s v="Obesity"/>
    <s v="Normal"/>
    <n v="0"/>
    <n v="2534.39"/>
    <s v="tier - 3"/>
    <s v="tier - 3"/>
    <s v="R1012"/>
    <s v="28Jul1997"/>
    <n v="25"/>
  </r>
  <r>
    <s v="Id2072"/>
    <s v="Villa"/>
    <s v=" Ms"/>
    <s v="  Elisabetta"/>
    <n v="20.234999999999999"/>
    <n v="6.17"/>
    <s v="No"/>
    <s v="No"/>
    <x v="0"/>
    <n v="0"/>
    <x v="1"/>
    <s v="Obesity"/>
    <s v="Diabetes"/>
    <n v="0"/>
    <n v="2527.8200000000002"/>
    <s v="tier - 2"/>
    <s v="tier - 3"/>
    <s v="R1012"/>
    <s v="25Aug2000"/>
    <n v="22"/>
  </r>
  <r>
    <s v="Id2073"/>
    <s v="Cable"/>
    <s v=" Mr"/>
    <s v="  Trevor N"/>
    <n v="27.55"/>
    <n v="4.5599999999999996"/>
    <s v="No"/>
    <s v="No"/>
    <x v="1"/>
    <n v="0"/>
    <x v="1"/>
    <s v="Obesity"/>
    <s v="Normal"/>
    <n v="0"/>
    <n v="2523.17"/>
    <s v="tier - 3"/>
    <s v="tier - 1"/>
    <s v="R1012"/>
    <s v="2Nov1997"/>
    <n v="25"/>
  </r>
  <r>
    <s v="Id2074"/>
    <s v="Eiring"/>
    <s v=" Ms"/>
    <s v="  Nancy"/>
    <n v="17.97"/>
    <n v="6.3"/>
    <s v="No"/>
    <s v="No"/>
    <x v="0"/>
    <n v="0"/>
    <x v="1"/>
    <s v="Underweight"/>
    <s v="Diabetes"/>
    <n v="3"/>
    <n v="2510.79"/>
    <s v="tier - 2"/>
    <s v="tier - 1"/>
    <s v="R1013"/>
    <s v="5Aug1991"/>
    <n v="31"/>
  </r>
  <r>
    <s v="Id2075"/>
    <s v="Connor"/>
    <s v=" Ms"/>
    <s v="  Allison R"/>
    <n v="29.98"/>
    <n v="6.03"/>
    <s v="No"/>
    <s v="No"/>
    <x v="0"/>
    <n v="1"/>
    <x v="1"/>
    <s v="Obesity"/>
    <s v="Diabetes"/>
    <n v="0"/>
    <n v="2500.9299999999998"/>
    <s v="tier - 2"/>
    <s v="tier - 2"/>
    <s v="R1012"/>
    <s v="6Sep2004"/>
    <n v="18"/>
  </r>
  <r>
    <s v="Id2076"/>
    <s v="Friedman"/>
    <s v=" Mr"/>
    <s v="  Robert J"/>
    <n v="33.659999999999997"/>
    <n v="4.2"/>
    <s v="Yes"/>
    <s v="No"/>
    <x v="0"/>
    <n v="1"/>
    <x v="1"/>
    <s v="Obesity"/>
    <s v="Normal"/>
    <n v="0"/>
    <n v="2498.41"/>
    <s v="tier - 3"/>
    <s v="tier - 3"/>
    <s v="R1013"/>
    <s v="15Oct1995"/>
    <n v="27"/>
  </r>
  <r>
    <s v="Id2077"/>
    <s v="Croker"/>
    <s v=" Mr"/>
    <s v="  Nicholas"/>
    <n v="32.67"/>
    <n v="5.61"/>
    <s v="No"/>
    <s v="No"/>
    <x v="0"/>
    <n v="1"/>
    <x v="1"/>
    <s v="Obesity"/>
    <s v="Normal"/>
    <n v="0"/>
    <n v="2497.04"/>
    <s v="tier - 3"/>
    <s v="tier - 3"/>
    <s v="R1013"/>
    <s v="9Jul1995"/>
    <n v="27"/>
  </r>
  <r>
    <s v="Id2078"/>
    <s v="Beganics"/>
    <s v=" Mr"/>
    <s v="  Kevin L"/>
    <n v="30.5"/>
    <n v="5.88"/>
    <s v="No"/>
    <s v="No"/>
    <x v="0"/>
    <n v="1"/>
    <x v="1"/>
    <s v="Obesity"/>
    <s v="Diabetes"/>
    <n v="0"/>
    <n v="2494.02"/>
    <s v="tier - 3"/>
    <s v="tier - 1"/>
    <s v="R1011"/>
    <s v="14Oct1995"/>
    <n v="27"/>
  </r>
  <r>
    <s v="Id2079"/>
    <s v="Huberty"/>
    <s v=" Mr"/>
    <s v="  Bryan"/>
    <n v="23.1"/>
    <n v="5.92"/>
    <s v="No"/>
    <s v="No"/>
    <x v="0"/>
    <n v="0"/>
    <x v="1"/>
    <s v="Obesity"/>
    <s v="Diabetes"/>
    <n v="0"/>
    <n v="2483.7399999999998"/>
    <s v="tier - 3"/>
    <s v="tier - 2"/>
    <s v="R1013"/>
    <s v="6Nov1995"/>
    <n v="27"/>
  </r>
  <r>
    <s v="Id2080"/>
    <s v="Jacobs"/>
    <s v=" Ms"/>
    <s v="  Janae N"/>
    <n v="39.49"/>
    <n v="4.8099999999999996"/>
    <s v="Yes"/>
    <s v="No"/>
    <x v="0"/>
    <n v="1"/>
    <x v="0"/>
    <s v="Obesity"/>
    <s v="Normal"/>
    <n v="0"/>
    <n v="2480.98"/>
    <s v="tier - 2"/>
    <s v="tier - 2"/>
    <s v="R1013"/>
    <s v="20Jun1998"/>
    <n v="24"/>
  </r>
  <r>
    <s v="Id2081"/>
    <s v="Hazlehurst"/>
    <s v=" Ms"/>
    <s v="  Audrey"/>
    <n v="33.99"/>
    <n v="4.55"/>
    <s v="Yes"/>
    <s v="No"/>
    <x v="0"/>
    <n v="1"/>
    <x v="1"/>
    <s v="Obesity"/>
    <s v="Normal"/>
    <n v="0"/>
    <n v="2473.33"/>
    <s v="tier - 2"/>
    <s v="tier - 3"/>
    <s v="R1013"/>
    <s v="2Jul1998"/>
    <n v="24"/>
  </r>
  <r>
    <s v="Id2082"/>
    <s v="Marin"/>
    <s v=" Ms"/>
    <s v="  Laura"/>
    <n v="27.72"/>
    <n v="6.43"/>
    <s v="No"/>
    <s v="No"/>
    <x v="0"/>
    <n v="0"/>
    <x v="1"/>
    <s v="Obesity"/>
    <s v="Diabetes"/>
    <n v="0"/>
    <n v="2464.62"/>
    <s v="tier - 2"/>
    <s v="tier - 3"/>
    <s v="R1013"/>
    <s v="17Aug1998"/>
    <n v="24"/>
  </r>
  <r>
    <s v="Id2083"/>
    <s v="Dear"/>
    <s v=" Ms"/>
    <s v="  Nicole F"/>
    <n v="30.59"/>
    <n v="11.62"/>
    <s v="No"/>
    <s v="No"/>
    <x v="0"/>
    <n v="1"/>
    <x v="1"/>
    <s v="Obesity"/>
    <s v="Diabetes"/>
    <n v="0"/>
    <n v="2459.7199999999998"/>
    <s v="tier - 2"/>
    <s v="tier - 2"/>
    <s v="R1024"/>
    <s v="11Jul2002"/>
    <n v="20"/>
  </r>
  <r>
    <s v="Id2084"/>
    <s v="Lederer"/>
    <s v=" Ms"/>
    <s v="  Krista L"/>
    <n v="22.6"/>
    <n v="6.04"/>
    <s v="No"/>
    <s v="No"/>
    <x v="0"/>
    <n v="0"/>
    <x v="1"/>
    <s v="Obesity"/>
    <s v="Diabetes"/>
    <n v="0"/>
    <n v="2457.5"/>
    <s v="tier - 2"/>
    <s v="tier - 1"/>
    <s v="R1011"/>
    <s v="19Nov1998"/>
    <n v="24"/>
  </r>
  <r>
    <s v="Id2085"/>
    <s v="Robson"/>
    <s v=" Ms"/>
    <s v="  Denise"/>
    <n v="28.785"/>
    <n v="8.82"/>
    <s v="No"/>
    <s v="No"/>
    <x v="0"/>
    <n v="0"/>
    <x v="1"/>
    <s v="Obesity"/>
    <s v="Diabetes"/>
    <n v="0"/>
    <n v="2457.21"/>
    <s v="tier - 2"/>
    <s v="tier - 1"/>
    <s v="R1024"/>
    <s v="29Jul2002"/>
    <n v="20"/>
  </r>
  <r>
    <s v="Id2086"/>
    <s v="Galvan"/>
    <s v=" Mr"/>
    <s v="  Ariel"/>
    <n v="50.38"/>
    <n v="5.8"/>
    <s v="Yes"/>
    <s v="Yes"/>
    <x v="0"/>
    <n v="2"/>
    <x v="0"/>
    <s v="Obesity"/>
    <s v="Diabetes"/>
    <n v="1"/>
    <n v="2438.06"/>
    <s v="tier - 2"/>
    <s v="tier - 2"/>
    <s v="R1013"/>
    <s v="21Nov1999"/>
    <n v="23"/>
  </r>
  <r>
    <s v="Id2087"/>
    <s v="Walsh"/>
    <s v=" Mr"/>
    <s v="  Jeremy"/>
    <n v="35.200000000000003"/>
    <n v="4.28"/>
    <s v="Yes"/>
    <s v="No"/>
    <x v="0"/>
    <n v="1"/>
    <x v="1"/>
    <s v="Obesity"/>
    <s v="Normal"/>
    <n v="1"/>
    <n v="2416.96"/>
    <s v="tier - 2"/>
    <s v="tier - 2"/>
    <s v="R1011"/>
    <s v="12Nov1999"/>
    <n v="23"/>
  </r>
  <r>
    <s v="Id2088"/>
    <s v="Teeuwen"/>
    <s v=" Ms"/>
    <s v="  Rosalie"/>
    <n v="35.72"/>
    <n v="5.5"/>
    <s v="Yes"/>
    <s v="No"/>
    <x v="0"/>
    <n v="1"/>
    <x v="1"/>
    <s v="Obesity"/>
    <s v="Normal"/>
    <n v="0"/>
    <n v="2404.73"/>
    <s v="tier - 2"/>
    <s v="tier - 3"/>
    <s v="R1012"/>
    <s v="3Jun2001"/>
    <n v="22"/>
  </r>
  <r>
    <s v="Id2089"/>
    <s v="List"/>
    <s v=" Mr"/>
    <s v="  Jay"/>
    <n v="24.51"/>
    <n v="4.6900000000000004"/>
    <s v="No"/>
    <s v="No"/>
    <x v="0"/>
    <n v="0"/>
    <x v="1"/>
    <s v="Obesity"/>
    <s v="Normal"/>
    <n v="0"/>
    <n v="2396.1"/>
    <s v="tier - 2"/>
    <s v="tier - 1"/>
    <s v="R1019"/>
    <s v="10Aug1999"/>
    <n v="23"/>
  </r>
  <r>
    <s v="Id2090"/>
    <s v="Shafar"/>
    <s v=" Mr"/>
    <s v="  Vitaliy"/>
    <n v="23.844999999999999"/>
    <n v="4.43"/>
    <s v="No"/>
    <s v="No"/>
    <x v="0"/>
    <n v="0"/>
    <x v="1"/>
    <s v="Obesity"/>
    <s v="Normal"/>
    <n v="0"/>
    <n v="2395.17"/>
    <s v="tier - 2"/>
    <s v="tier - 1"/>
    <s v="R1014"/>
    <s v="17Dec1999"/>
    <n v="23"/>
  </r>
  <r>
    <s v="Id2091"/>
    <s v="Copenhaver"/>
    <s v=" Mr"/>
    <s v="  Benjamin W"/>
    <n v="15.68"/>
    <n v="6.16"/>
    <s v="No"/>
    <s v="No"/>
    <x v="0"/>
    <n v="0"/>
    <x v="1"/>
    <s v="Underweight"/>
    <s v="Diabetes"/>
    <n v="3"/>
    <n v="2373.3000000000002"/>
    <s v="tier - 2"/>
    <s v="tier - 2"/>
    <s v="R1013"/>
    <s v="12Dec1988"/>
    <n v="34"/>
  </r>
  <r>
    <s v="Id2092"/>
    <s v="Stump"/>
    <s v=" Mr"/>
    <s v="  Jesse"/>
    <n v="32.395000000000003"/>
    <n v="6.66"/>
    <s v="No"/>
    <s v="No"/>
    <x v="0"/>
    <n v="1"/>
    <x v="1"/>
    <s v="Obesity"/>
    <s v="Diabetes"/>
    <n v="1"/>
    <n v="2362.23"/>
    <s v="tier - 2"/>
    <s v="tier - 1"/>
    <s v="R1012"/>
    <s v="5Nov2002"/>
    <n v="20"/>
  </r>
  <r>
    <s v="Id2093"/>
    <s v="Wehrman"/>
    <s v=" Mr"/>
    <s v="  Mark"/>
    <n v="23.655000000000001"/>
    <n v="5.92"/>
    <s v="No"/>
    <s v="No"/>
    <x v="0"/>
    <n v="0"/>
    <x v="1"/>
    <s v="Obesity"/>
    <s v="Diabetes"/>
    <n v="0"/>
    <n v="2352.9699999999998"/>
    <s v="tier - 3"/>
    <s v="tier - 3"/>
    <s v="R1012"/>
    <s v="21Oct1998"/>
    <n v="24"/>
  </r>
  <r>
    <s v="Id2094"/>
    <s v="Sischo"/>
    <s v=" Ms"/>
    <s v="  Lauren"/>
    <n v="28.4"/>
    <n v="5.97"/>
    <s v="No"/>
    <s v="No"/>
    <x v="1"/>
    <n v="0"/>
    <x v="1"/>
    <s v="Obesity"/>
    <s v="Diabetes"/>
    <n v="1"/>
    <n v="2331.52"/>
    <s v="tier - 2"/>
    <s v="tier - 3"/>
    <s v="R1011"/>
    <s v="18Nov2003"/>
    <n v="19"/>
  </r>
  <r>
    <s v="Id2095"/>
    <s v="Fonti"/>
    <s v=" Mr"/>
    <s v="  Massimiliano"/>
    <n v="35.42"/>
    <n v="4.6399999999999997"/>
    <s v="Yes"/>
    <s v="No"/>
    <x v="0"/>
    <n v="1"/>
    <x v="1"/>
    <s v="Obesity"/>
    <s v="Normal"/>
    <n v="0"/>
    <n v="2322.62"/>
    <s v="tier - 2"/>
    <s v="tier - 1"/>
    <s v="R1013"/>
    <s v="17Dec1996"/>
    <n v="26"/>
  </r>
  <r>
    <s v="Id2096"/>
    <s v="Merlis"/>
    <s v=" Mr"/>
    <s v="  Josh"/>
    <n v="26.18"/>
    <n v="6.12"/>
    <s v="No"/>
    <s v="No"/>
    <x v="0"/>
    <n v="0"/>
    <x v="1"/>
    <s v="Obesity"/>
    <s v="Diabetes"/>
    <n v="2"/>
    <n v="2304"/>
    <s v="tier - 2"/>
    <s v="tier - 3"/>
    <s v="R1013"/>
    <s v="6Sep2004"/>
    <n v="18"/>
  </r>
  <r>
    <s v="Id2097"/>
    <s v="Hasegawa"/>
    <s v=" Mr"/>
    <s v="  Kiyokatsu"/>
    <n v="20.8"/>
    <n v="4.87"/>
    <s v="No"/>
    <s v="No"/>
    <x v="0"/>
    <n v="0"/>
    <x v="1"/>
    <s v="Obesity"/>
    <s v="Normal"/>
    <n v="0"/>
    <n v="2302.3000000000002"/>
    <s v="tier - 1"/>
    <s v="tier - 2"/>
    <s v="R1011"/>
    <s v="28Nov1996"/>
    <n v="26"/>
  </r>
  <r>
    <s v="Id2098"/>
    <s v="Haselden"/>
    <s v=" Ms"/>
    <s v="  Amanda L"/>
    <n v="15.82"/>
    <n v="4.5999999999999996"/>
    <s v="No"/>
    <s v="No"/>
    <x v="0"/>
    <n v="0"/>
    <x v="1"/>
    <s v="Underweight"/>
    <s v="Normal"/>
    <n v="3"/>
    <n v="2295.2399999999998"/>
    <s v="tier - 2"/>
    <s v="tier - 1"/>
    <s v="R1013"/>
    <s v="5Oct1989"/>
    <n v="33"/>
  </r>
  <r>
    <s v="Id2099"/>
    <s v="Simonson"/>
    <s v=" Mr"/>
    <s v="  Matthew"/>
    <n v="17.670000000000002"/>
    <n v="4.78"/>
    <s v="No"/>
    <s v="No"/>
    <x v="0"/>
    <n v="0"/>
    <x v="1"/>
    <s v="Underweight"/>
    <s v="Normal"/>
    <n v="3"/>
    <n v="2277.7199999999998"/>
    <s v="tier - 2"/>
    <s v="tier - 1"/>
    <s v="R1013"/>
    <s v="16Jun1991"/>
    <n v="31"/>
  </r>
  <r>
    <s v="Id2100"/>
    <s v="Montag"/>
    <s v=" Ms"/>
    <s v="  Julia M"/>
    <n v="31.92"/>
    <n v="11.05"/>
    <s v="No"/>
    <s v="No"/>
    <x v="0"/>
    <n v="1"/>
    <x v="1"/>
    <s v="Obesity"/>
    <s v="Diabetes"/>
    <n v="0"/>
    <n v="2261.5700000000002"/>
    <s v="tier - 2"/>
    <s v="tier - 1"/>
    <s v="R1012"/>
    <s v="12Nov2002"/>
    <n v="20"/>
  </r>
  <r>
    <s v="Id2101"/>
    <s v="Deroian"/>
    <s v=" Ms"/>
    <s v="  Rhea"/>
    <n v="28.975000000000001"/>
    <n v="7.62"/>
    <s v="No"/>
    <s v="No"/>
    <x v="0"/>
    <n v="0"/>
    <x v="1"/>
    <s v="Obesity"/>
    <s v="Diabetes"/>
    <n v="0"/>
    <n v="2257.48"/>
    <s v="tier - 2"/>
    <s v="tier - 1"/>
    <s v="R1012"/>
    <s v="15Jul2002"/>
    <n v="20"/>
  </r>
  <r>
    <s v="Id2102"/>
    <s v="Goetz"/>
    <s v=" Mr"/>
    <s v="  Justin"/>
    <n v="31.73"/>
    <n v="4.78"/>
    <s v="No"/>
    <s v="No"/>
    <x v="0"/>
    <n v="1"/>
    <x v="1"/>
    <s v="Obesity"/>
    <s v="Normal"/>
    <n v="0"/>
    <n v="2254.8000000000002"/>
    <s v="tier - 2"/>
    <s v="tier - 3"/>
    <s v="R1016"/>
    <s v="11Dec2000"/>
    <n v="22"/>
  </r>
  <r>
    <s v="Id2103"/>
    <s v="Brady"/>
    <s v=" Mr"/>
    <s v="  Shamus M"/>
    <n v="28.88"/>
    <n v="6.09"/>
    <s v="No"/>
    <s v="No"/>
    <x v="0"/>
    <n v="0"/>
    <x v="1"/>
    <s v="Obesity"/>
    <s v="Diabetes"/>
    <n v="0"/>
    <n v="2250.84"/>
    <s v="tier - 2"/>
    <s v="tier - 2"/>
    <s v="R1018"/>
    <s v="30Jun2000"/>
    <n v="22"/>
  </r>
  <r>
    <s v="Id2104"/>
    <s v="Moran"/>
    <s v=" Mr"/>
    <s v="  Mike"/>
    <n v="25.555"/>
    <n v="5.1100000000000003"/>
    <s v="No"/>
    <s v="No"/>
    <x v="1"/>
    <n v="0"/>
    <x v="1"/>
    <s v="Obesity"/>
    <s v="Normal"/>
    <n v="1"/>
    <n v="2221.56"/>
    <s v="tier - 2"/>
    <s v="tier - 3"/>
    <s v="R1012"/>
    <s v="10Dec2003"/>
    <n v="19"/>
  </r>
  <r>
    <s v="Id2105"/>
    <s v="Strickler"/>
    <s v=" Ms"/>
    <s v="  Mary Beth"/>
    <n v="37.29"/>
    <n v="4.46"/>
    <s v="Yes"/>
    <s v="No"/>
    <x v="0"/>
    <n v="1"/>
    <x v="1"/>
    <s v="Obesity"/>
    <s v="Normal"/>
    <n v="1"/>
    <n v="2219.4499999999998"/>
    <s v="tier - 2"/>
    <s v="tier - 1"/>
    <s v="R1013"/>
    <s v="12Dec2004"/>
    <n v="18"/>
  </r>
  <r>
    <s v="Id2106"/>
    <s v="Simone"/>
    <s v=" Ms"/>
    <s v="  Erin"/>
    <n v="40.28"/>
    <n v="6.11"/>
    <s v="Yes"/>
    <s v="No"/>
    <x v="0"/>
    <n v="1"/>
    <x v="0"/>
    <s v="Obesity"/>
    <s v="Diabetes"/>
    <n v="0"/>
    <n v="2217.6"/>
    <s v="tier - 2"/>
    <s v="tier - 1"/>
    <s v="R1024"/>
    <s v="25Sep2004"/>
    <n v="18"/>
  </r>
  <r>
    <s v="Id2107"/>
    <s v="Von Rock"/>
    <s v=" Ms"/>
    <s v="  Hallie"/>
    <n v="40.185000000000002"/>
    <n v="4.66"/>
    <s v="Yes"/>
    <s v="No"/>
    <x v="0"/>
    <n v="1"/>
    <x v="0"/>
    <s v="Obesity"/>
    <s v="Normal"/>
    <n v="0"/>
    <n v="2217.4699999999998"/>
    <s v="tier - 2"/>
    <s v="tier - 1"/>
    <s v="R1024"/>
    <s v="13Jun2004"/>
    <n v="18"/>
  </r>
  <r>
    <s v="Id2108"/>
    <s v="Woodard"/>
    <s v=" Ms"/>
    <s v="  Paige P"/>
    <n v="23.57"/>
    <n v="6.14"/>
    <s v="No"/>
    <s v="No"/>
    <x v="0"/>
    <n v="0"/>
    <x v="1"/>
    <s v="Obesity"/>
    <s v="Diabetes"/>
    <n v="0"/>
    <n v="2213.21"/>
    <s v="tier - 2"/>
    <s v="tier - 2"/>
    <s v="R1013"/>
    <s v="17Nov1994"/>
    <n v="28"/>
  </r>
  <r>
    <s v="Id2109"/>
    <s v="Li"/>
    <s v=" Ms"/>
    <s v="  Ji"/>
    <n v="35.625"/>
    <n v="6.21"/>
    <s v="Yes"/>
    <s v="No"/>
    <x v="0"/>
    <n v="1"/>
    <x v="1"/>
    <s v="Obesity"/>
    <s v="Diabetes"/>
    <n v="0"/>
    <n v="2211.13"/>
    <s v="tier - 2"/>
    <s v="tier - 2"/>
    <s v="R1024"/>
    <s v="27Jul2004"/>
    <n v="18"/>
  </r>
  <r>
    <s v="Id2110"/>
    <s v="Sinda"/>
    <s v=" Ms"/>
    <s v="  Carissa A"/>
    <n v="33.155000000000001"/>
    <n v="4.5999999999999996"/>
    <s v="Yes"/>
    <s v="No"/>
    <x v="0"/>
    <n v="1"/>
    <x v="1"/>
    <s v="Obesity"/>
    <s v="Normal"/>
    <n v="0"/>
    <n v="2207.6999999999998"/>
    <s v="tier - 2"/>
    <s v="tier - 2"/>
    <s v="R1024"/>
    <s v="6Aug2004"/>
    <n v="18"/>
  </r>
  <r>
    <s v="Id2111"/>
    <s v="Rydland"/>
    <s v=" Ms"/>
    <s v="  Mona"/>
    <n v="31.92"/>
    <n v="5.04"/>
    <s v="No"/>
    <s v="No"/>
    <x v="0"/>
    <n v="1"/>
    <x v="1"/>
    <s v="Obesity"/>
    <s v="Normal"/>
    <n v="0"/>
    <n v="2205.98"/>
    <s v="tier - 2"/>
    <s v="tier - 3"/>
    <s v="R1024"/>
    <s v="13Nov2004"/>
    <n v="18"/>
  </r>
  <r>
    <s v="Id2112"/>
    <s v="Vespa"/>
    <s v=" Ms"/>
    <s v="  Kristin R"/>
    <n v="30.305"/>
    <n v="5.08"/>
    <s v="No"/>
    <s v="No"/>
    <x v="0"/>
    <n v="1"/>
    <x v="1"/>
    <s v="Obesity"/>
    <s v="Normal"/>
    <n v="0"/>
    <n v="2203.7399999999998"/>
    <s v="tier - 2"/>
    <s v="tier - 2"/>
    <s v="R1024"/>
    <s v="28Oct2004"/>
    <n v="18"/>
  </r>
  <r>
    <s v="Id2113"/>
    <s v="Meadows"/>
    <s v=" Ms"/>
    <s v="  Beth"/>
    <n v="30.114999999999998"/>
    <n v="4.38"/>
    <s v="No"/>
    <s v="No"/>
    <x v="0"/>
    <n v="1"/>
    <x v="1"/>
    <s v="Obesity"/>
    <s v="Normal"/>
    <n v="0"/>
    <n v="2203.4699999999998"/>
    <s v="tier - 2"/>
    <s v="tier - 2"/>
    <s v="R1024"/>
    <s v="6Aug2004"/>
    <n v="18"/>
  </r>
  <r>
    <s v="Id2114"/>
    <s v="Toppen"/>
    <s v=" Ms"/>
    <s v="  Allison"/>
    <n v="24.09"/>
    <n v="4.79"/>
    <s v="No"/>
    <s v="No"/>
    <x v="0"/>
    <n v="0"/>
    <x v="1"/>
    <s v="Obesity"/>
    <s v="Normal"/>
    <n v="1"/>
    <n v="2201.1"/>
    <s v="tier - 2"/>
    <s v="tier - 3"/>
    <s v="R1013"/>
    <s v="27Jul2004"/>
    <n v="18"/>
  </r>
  <r>
    <s v="Id2115"/>
    <s v="Ermer"/>
    <s v=" Ms"/>
    <s v="  Ashley E"/>
    <n v="28.215"/>
    <n v="4.21"/>
    <s v="No"/>
    <s v="No"/>
    <x v="0"/>
    <n v="0"/>
    <x v="1"/>
    <s v="Obesity"/>
    <s v="Normal"/>
    <n v="0"/>
    <n v="2200.83"/>
    <s v="tier - 2"/>
    <s v="tier - 2"/>
    <s v="R1024"/>
    <s v="12Sep2004"/>
    <n v="18"/>
  </r>
  <r>
    <s v="Id2116"/>
    <s v="Dionne"/>
    <s v=" Ms"/>
    <s v="  Hilary K"/>
    <n v="26.315000000000001"/>
    <n v="5.47"/>
    <s v="No"/>
    <s v="No"/>
    <x v="0"/>
    <n v="0"/>
    <x v="1"/>
    <s v="Obesity"/>
    <s v="Normal"/>
    <n v="0"/>
    <n v="2198.19"/>
    <s v="tier - 2"/>
    <s v="tier - 1"/>
    <s v="R1023"/>
    <s v="3Sep2004"/>
    <n v="18"/>
  </r>
  <r>
    <s v="Id2117"/>
    <s v="Stasulli"/>
    <s v=" Ms"/>
    <s v="  Dominique"/>
    <n v="25.08"/>
    <n v="5.09"/>
    <s v="No"/>
    <s v="No"/>
    <x v="0"/>
    <n v="0"/>
    <x v="1"/>
    <s v="Obesity"/>
    <s v="Normal"/>
    <n v="0"/>
    <n v="2196.4699999999998"/>
    <s v="tier - 2"/>
    <s v="tier - 3"/>
    <s v="R1024"/>
    <s v="7Dec2004"/>
    <n v="18"/>
  </r>
  <r>
    <s v="Id2118"/>
    <s v="Duran"/>
    <s v=" Mr"/>
    <s v="  Carlos I"/>
    <n v="15.41"/>
    <n v="5.08"/>
    <s v="No"/>
    <s v="No"/>
    <x v="0"/>
    <n v="0"/>
    <x v="1"/>
    <s v="Underweight"/>
    <s v="Normal"/>
    <n v="3"/>
    <n v="2193.1999999999998"/>
    <s v="tier - 2"/>
    <s v="tier - 2"/>
    <s v="R1012"/>
    <s v="16Dec1991"/>
    <n v="31"/>
  </r>
  <r>
    <s v="Id2119"/>
    <s v="Klundt"/>
    <s v=" Mr"/>
    <s v="  Matthew"/>
    <n v="23.83"/>
    <n v="5.68"/>
    <s v="No"/>
    <s v="No"/>
    <x v="0"/>
    <n v="0"/>
    <x v="1"/>
    <s v="Obesity"/>
    <s v="Normal"/>
    <n v="0"/>
    <n v="2170.08"/>
    <s v="tier - 2"/>
    <s v="tier - 2"/>
    <s v="R1013"/>
    <s v="27Sep1994"/>
    <n v="28"/>
  </r>
  <r>
    <s v="Id2120"/>
    <s v="Waters"/>
    <s v=" Ms"/>
    <s v="  Kara"/>
    <n v="36"/>
    <n v="4.66"/>
    <s v="Yes"/>
    <s v="No"/>
    <x v="0"/>
    <n v="1"/>
    <x v="1"/>
    <s v="Obesity"/>
    <s v="Normal"/>
    <n v="0"/>
    <n v="2166.73"/>
    <s v="tier - 2"/>
    <s v="tier - 2"/>
    <s v="R1011"/>
    <s v="23Aug2000"/>
    <n v="22"/>
  </r>
  <r>
    <s v="Id2121"/>
    <s v="Rusk"/>
    <s v=" Ms"/>
    <s v="  Sarah S"/>
    <n v="28.82"/>
    <n v="5.59"/>
    <s v="No"/>
    <s v="No"/>
    <x v="0"/>
    <n v="0"/>
    <x v="1"/>
    <s v="Obesity"/>
    <s v="Normal"/>
    <n v="0"/>
    <n v="2156.75"/>
    <s v="tier - 2"/>
    <s v="tier - 2"/>
    <s v="R1013"/>
    <s v="10Dec2000"/>
    <n v="22"/>
  </r>
  <r>
    <s v="Id2122"/>
    <s v="Gersbach"/>
    <s v=" Ms"/>
    <s v="  Shauna R"/>
    <n v="28.05"/>
    <n v="6.2"/>
    <s v="No"/>
    <s v="No"/>
    <x v="0"/>
    <n v="0"/>
    <x v="1"/>
    <s v="Obesity"/>
    <s v="Diabetes"/>
    <n v="0"/>
    <n v="2155.6799999999998"/>
    <s v="tier - 2"/>
    <s v="tier - 3"/>
    <s v="R1013"/>
    <s v="29Nov2000"/>
    <n v="22"/>
  </r>
  <r>
    <s v="Id2123"/>
    <s v="Taylor-Watson"/>
    <s v=" Ms"/>
    <s v="  Lindsay J"/>
    <n v="27.1"/>
    <n v="4.45"/>
    <s v="No"/>
    <s v="No"/>
    <x v="0"/>
    <n v="0"/>
    <x v="1"/>
    <s v="Obesity"/>
    <s v="Normal"/>
    <n v="0"/>
    <n v="2154.36"/>
    <s v="tier - 2"/>
    <s v="tier - 2"/>
    <s v="R1011"/>
    <s v="22Oct2000"/>
    <n v="22"/>
  </r>
  <r>
    <s v="Id2124"/>
    <s v="Crawford"/>
    <s v=" Ms"/>
    <s v="  Danya A"/>
    <n v="24.3"/>
    <n v="6.1"/>
    <s v="No"/>
    <s v="No"/>
    <x v="0"/>
    <n v="0"/>
    <x v="1"/>
    <s v="Obesity"/>
    <s v="Diabetes"/>
    <n v="0"/>
    <n v="2150.4699999999998"/>
    <s v="tier - 2"/>
    <s v="tier - 3"/>
    <s v="R1011"/>
    <s v="27Dec2000"/>
    <n v="22"/>
  </r>
  <r>
    <s v="Id2125"/>
    <s v="Levitsky"/>
    <s v=" Ms"/>
    <s v="  Lorraine"/>
    <n v="30.72"/>
    <n v="6.06"/>
    <s v="No"/>
    <s v="No"/>
    <x v="0"/>
    <n v="1"/>
    <x v="1"/>
    <s v="Obesity"/>
    <s v="Diabetes"/>
    <n v="0"/>
    <n v="2144.85"/>
    <s v="tier - 2"/>
    <s v="tier - 1"/>
    <s v="R1011"/>
    <s v="4Oct2004"/>
    <n v="18"/>
  </r>
  <r>
    <s v="Id2126"/>
    <s v="Carroll"/>
    <s v=" Ms"/>
    <s v="  Jennifer L"/>
    <n v="37.43"/>
    <n v="4.5599999999999996"/>
    <s v="Yes"/>
    <s v="No"/>
    <x v="1"/>
    <n v="1"/>
    <x v="1"/>
    <s v="Obesity"/>
    <s v="Normal"/>
    <n v="0"/>
    <n v="2138.0700000000002"/>
    <s v="tier - 2"/>
    <s v="tier - 1"/>
    <s v="R1012"/>
    <s v="19Aug2003"/>
    <n v="19"/>
  </r>
  <r>
    <s v="Id2127"/>
    <s v="Campos"/>
    <s v=" Mr"/>
    <s v="  Jesus Sr"/>
    <n v="25.74"/>
    <n v="6.41"/>
    <s v="No"/>
    <s v="No"/>
    <x v="1"/>
    <n v="0"/>
    <x v="1"/>
    <s v="Obesity"/>
    <s v="Diabetes"/>
    <n v="0"/>
    <n v="2137.65"/>
    <s v="tier - 3"/>
    <s v="tier - 1"/>
    <s v="R1013"/>
    <s v="3Sep1997"/>
    <n v="25"/>
  </r>
  <r>
    <s v="Id2128"/>
    <s v="Flajslik"/>
    <s v=" Ms"/>
    <s v="  Kristen"/>
    <n v="36.575000000000003"/>
    <n v="5.57"/>
    <s v="Yes"/>
    <s v="No"/>
    <x v="1"/>
    <n v="1"/>
    <x v="1"/>
    <s v="Obesity"/>
    <s v="Normal"/>
    <n v="0"/>
    <n v="2136.88"/>
    <s v="tier - 2"/>
    <s v="tier - 2"/>
    <s v="R1012"/>
    <s v="26Sep2003"/>
    <n v="19"/>
  </r>
  <r>
    <s v="Id2129"/>
    <s v="Chua"/>
    <s v=" Ms"/>
    <s v="  Catherine C"/>
    <n v="35.15"/>
    <n v="5.47"/>
    <s v="Yes"/>
    <s v="No"/>
    <x v="1"/>
    <n v="1"/>
    <x v="1"/>
    <s v="Obesity"/>
    <s v="Normal"/>
    <n v="0"/>
    <n v="2134.9"/>
    <s v="tier - 2"/>
    <s v="tier - 3"/>
    <s v="R1012"/>
    <s v="1Sep2003"/>
    <n v="19"/>
  </r>
  <r>
    <s v="Id2130"/>
    <s v="Wiltse"/>
    <s v=" Ms"/>
    <s v="  Paula"/>
    <n v="32.11"/>
    <n v="4.43"/>
    <s v="No"/>
    <s v="No"/>
    <x v="1"/>
    <n v="1"/>
    <x v="1"/>
    <s v="Obesity"/>
    <s v="Normal"/>
    <n v="0"/>
    <n v="2130.6799999999998"/>
    <s v="tier - 2"/>
    <s v="tier - 3"/>
    <s v="R1012"/>
    <s v="22Dec2003"/>
    <n v="19"/>
  </r>
  <r>
    <s v="Id2131"/>
    <s v="Fisher"/>
    <s v=" Ms"/>
    <s v="  Evan"/>
    <n v="30.495000000000001"/>
    <n v="4.95"/>
    <s v="No"/>
    <s v="No"/>
    <x v="1"/>
    <n v="1"/>
    <x v="1"/>
    <s v="Obesity"/>
    <s v="Normal"/>
    <n v="0"/>
    <n v="2128.4299999999998"/>
    <s v="tier - 2"/>
    <s v="tier - 1"/>
    <s v="R1012"/>
    <s v="30Aug2003"/>
    <n v="19"/>
  </r>
  <r>
    <s v="Id2132"/>
    <s v="Wilzbacher"/>
    <s v=" Mr"/>
    <s v="  Nathan J"/>
    <n v="29.24"/>
    <n v="4.04"/>
    <s v="No"/>
    <s v="No"/>
    <x v="0"/>
    <n v="0"/>
    <x v="1"/>
    <s v="Obesity"/>
    <s v="Normal"/>
    <n v="0"/>
    <n v="2118.61"/>
    <s v="tier - 2"/>
    <s v="tier - 1"/>
    <s v="R1012"/>
    <s v="4Nov2004"/>
    <n v="18"/>
  </r>
  <r>
    <s v="Id2133"/>
    <s v="Thayer"/>
    <s v=" Ms"/>
    <s v="  Ashley M"/>
    <n v="22.515000000000001"/>
    <n v="5.93"/>
    <s v="No"/>
    <s v="No"/>
    <x v="1"/>
    <n v="0"/>
    <x v="1"/>
    <s v="Obesity"/>
    <s v="Diabetes"/>
    <n v="0"/>
    <n v="2117.34"/>
    <s v="tier - 2"/>
    <s v="tier - 3"/>
    <s v="R1012"/>
    <s v="30Sep2003"/>
    <n v="19"/>
  </r>
  <r>
    <s v="Id2134"/>
    <s v="Brosseau"/>
    <s v=" Mr"/>
    <s v="  Jason"/>
    <n v="15.65"/>
    <n v="4.2300000000000004"/>
    <s v="No"/>
    <s v="No"/>
    <x v="0"/>
    <n v="0"/>
    <x v="1"/>
    <s v="Underweight"/>
    <s v="Normal"/>
    <n v="3"/>
    <n v="2106.2600000000002"/>
    <s v="tier - 2"/>
    <s v="tier - 2"/>
    <s v="R1013"/>
    <s v="21Jul1989"/>
    <n v="33"/>
  </r>
  <r>
    <s v="Id2135"/>
    <s v="Phares"/>
    <s v=" Mr"/>
    <s v="  Marshall"/>
    <n v="27.36"/>
    <n v="5.59"/>
    <s v="No"/>
    <s v="No"/>
    <x v="0"/>
    <n v="0"/>
    <x v="1"/>
    <s v="Obesity"/>
    <s v="Normal"/>
    <n v="0"/>
    <n v="2104.11"/>
    <s v="tier - 2"/>
    <s v="tier - 1"/>
    <s v="R1016"/>
    <s v="28Nov2001"/>
    <n v="21"/>
  </r>
  <r>
    <s v="Id2136"/>
    <s v="Curley"/>
    <s v=" Mr"/>
    <s v="  Lavar"/>
    <n v="22.3"/>
    <n v="4.8899999999999997"/>
    <s v="No"/>
    <s v="No"/>
    <x v="0"/>
    <n v="0"/>
    <x v="1"/>
    <s v="Obesity"/>
    <s v="Normal"/>
    <n v="1"/>
    <n v="2103.08"/>
    <s v="tier - 3"/>
    <s v="tier - 2"/>
    <s v="R1011"/>
    <s v="22Jun2001"/>
    <n v="21"/>
  </r>
  <r>
    <s v="Id2137"/>
    <s v="Johnston"/>
    <s v=" Mr"/>
    <s v="  Charlie T"/>
    <n v="26.03"/>
    <n v="5.81"/>
    <s v="No"/>
    <s v="No"/>
    <x v="0"/>
    <n v="0"/>
    <x v="1"/>
    <s v="Obesity"/>
    <s v="Diabetes"/>
    <n v="0"/>
    <n v="2102.2600000000002"/>
    <s v="tier - 3"/>
    <s v="tier - 2"/>
    <s v="R1019"/>
    <s v="14Aug2001"/>
    <n v="21"/>
  </r>
  <r>
    <s v="Id2138"/>
    <s v="Padula"/>
    <s v=" Mrs"/>
    <s v="  Lauren"/>
    <n v="27.74"/>
    <n v="4.29"/>
    <s v="No"/>
    <s v="No"/>
    <x v="0"/>
    <n v="0"/>
    <x v="1"/>
    <s v="Obesity"/>
    <s v="Normal"/>
    <n v="0"/>
    <n v="2094.1"/>
    <s v="tier - 3"/>
    <s v="tier - 2"/>
    <s v="R1025"/>
    <s v="12Jun2004"/>
    <n v="18"/>
  </r>
  <r>
    <s v="Id2139"/>
    <s v="Gamirov"/>
    <s v=" Mr"/>
    <s v="  Arthur"/>
    <n v="32.11"/>
    <n v="4.03"/>
    <s v="No"/>
    <s v="No"/>
    <x v="0"/>
    <n v="1"/>
    <x v="1"/>
    <s v="Obesity"/>
    <s v="Normal"/>
    <n v="0"/>
    <n v="2055.3200000000002"/>
    <s v="tier - 3"/>
    <s v="tier - 3"/>
    <s v="R1012"/>
    <s v="26Jul2000"/>
    <n v="22"/>
  </r>
  <r>
    <s v="Id2140"/>
    <s v="Briot"/>
    <s v=" Mr"/>
    <s v="  Thomas"/>
    <n v="25.175000000000001"/>
    <n v="6.29"/>
    <s v="No"/>
    <s v="No"/>
    <x v="0"/>
    <n v="0"/>
    <x v="1"/>
    <s v="Obesity"/>
    <s v="Diabetes"/>
    <n v="0"/>
    <n v="2045.69"/>
    <s v="tier - 3"/>
    <s v="tier - 3"/>
    <s v="R1012"/>
    <s v="2Sep2000"/>
    <n v="22"/>
  </r>
  <r>
    <s v="Id2141"/>
    <s v="De Hueck"/>
    <s v=" Ms"/>
    <s v="  Jennifer"/>
    <n v="39.49"/>
    <n v="4.4800000000000004"/>
    <s v="Yes"/>
    <s v="No"/>
    <x v="0"/>
    <n v="1"/>
    <x v="0"/>
    <s v="Obesity"/>
    <s v="Normal"/>
    <n v="0"/>
    <n v="2026.97"/>
    <s v="tier - 3"/>
    <s v="tier - 2"/>
    <s v="R1013"/>
    <s v="4Aug2001"/>
    <n v="21"/>
  </r>
  <r>
    <s v="Id2142"/>
    <s v="Putt"/>
    <s v=" Ms"/>
    <s v="  Tammy"/>
    <n v="34.869999999999997"/>
    <n v="5.51"/>
    <s v="Yes"/>
    <s v="No"/>
    <x v="0"/>
    <n v="1"/>
    <x v="1"/>
    <s v="Obesity"/>
    <s v="Normal"/>
    <n v="0"/>
    <n v="2020.55"/>
    <s v="tier - 3"/>
    <s v="tier - 2"/>
    <s v="R1013"/>
    <s v="6Sep2001"/>
    <n v="21"/>
  </r>
  <r>
    <s v="Id2143"/>
    <s v="Deiman"/>
    <s v=" Ms"/>
    <s v="  Lena"/>
    <n v="34.6"/>
    <n v="4.5"/>
    <s v="Yes"/>
    <s v="No"/>
    <x v="0"/>
    <n v="1"/>
    <x v="1"/>
    <s v="Obesity"/>
    <s v="Normal"/>
    <n v="0"/>
    <n v="2020.18"/>
    <s v="tier - 3"/>
    <s v="tier - 1"/>
    <s v="R1011"/>
    <s v="1Jul2001"/>
    <n v="21"/>
  </r>
  <r>
    <s v="Id2144"/>
    <s v="Bonanni"/>
    <s v=" Ms"/>
    <s v="  Valentina"/>
    <n v="25.8"/>
    <n v="6.29"/>
    <s v="No"/>
    <s v="No"/>
    <x v="0"/>
    <n v="0"/>
    <x v="1"/>
    <s v="Obesity"/>
    <s v="Diabetes"/>
    <n v="0"/>
    <n v="2007.95"/>
    <s v="tier - 3"/>
    <s v="tier - 2"/>
    <s v="R1011"/>
    <s v="14Aug2001"/>
    <n v="21"/>
  </r>
  <r>
    <s v="Id2145"/>
    <s v="Stein"/>
    <s v=" Mr"/>
    <s v="  Russell N"/>
    <n v="35.86"/>
    <n v="4.33"/>
    <s v="Yes"/>
    <s v="No"/>
    <x v="0"/>
    <n v="1"/>
    <x v="1"/>
    <s v="Obesity"/>
    <s v="Normal"/>
    <n v="0"/>
    <n v="1986.93"/>
    <s v="tier - 3"/>
    <s v="tier - 2"/>
    <s v="R1013"/>
    <s v="14Sep1998"/>
    <n v="24"/>
  </r>
  <r>
    <s v="Id2146"/>
    <s v="Laumann"/>
    <s v=" Mr"/>
    <s v="  Scott R"/>
    <n v="40.47"/>
    <n v="11.15"/>
    <s v="Yes"/>
    <s v="No"/>
    <x v="0"/>
    <n v="1"/>
    <x v="0"/>
    <s v="Obesity"/>
    <s v="Diabetes"/>
    <n v="0"/>
    <n v="1984.45"/>
    <s v="tier - 3"/>
    <s v="tier - 3"/>
    <s v="R1016"/>
    <s v="29Sep2002"/>
    <n v="20"/>
  </r>
  <r>
    <s v="Id2147"/>
    <s v="Galaviz"/>
    <s v=" Mr"/>
    <s v="  Jose Francisco Sr"/>
    <n v="32.01"/>
    <n v="6.45"/>
    <s v="No"/>
    <s v="No"/>
    <x v="0"/>
    <n v="1"/>
    <x v="1"/>
    <s v="Obesity"/>
    <s v="Diabetes"/>
    <n v="0"/>
    <n v="1981.58"/>
    <s v="tier - 3"/>
    <s v="tier - 1"/>
    <s v="R1013"/>
    <s v="29Dec1998"/>
    <n v="24"/>
  </r>
  <r>
    <s v="Id2148"/>
    <s v="Piper"/>
    <s v=" Mr"/>
    <s v="  Paul J"/>
    <n v="33"/>
    <n v="9.27"/>
    <s v="Yes"/>
    <s v="No"/>
    <x v="0"/>
    <n v="1"/>
    <x v="1"/>
    <s v="Obesity"/>
    <s v="Diabetes"/>
    <n v="1"/>
    <n v="1980.07"/>
    <s v="tier - 3"/>
    <s v="tier - 3"/>
    <s v="R1011"/>
    <s v="16Jul2002"/>
    <n v="20"/>
  </r>
  <r>
    <s v="Id2149"/>
    <s v="Cantini"/>
    <s v=" Mr"/>
    <s v="  Adam"/>
    <n v="29.3"/>
    <n v="6.15"/>
    <s v="No"/>
    <s v="No"/>
    <x v="0"/>
    <n v="0"/>
    <x v="1"/>
    <s v="Obesity"/>
    <s v="Diabetes"/>
    <n v="0"/>
    <n v="1977.82"/>
    <s v="tier - 3"/>
    <s v="tier - 1"/>
    <s v="R1011"/>
    <s v="29Sep1998"/>
    <n v="24"/>
  </r>
  <r>
    <s v="Id2150"/>
    <s v="Hartman"/>
    <s v=" Mr"/>
    <s v="  Edward J"/>
    <n v="25.8"/>
    <n v="4.13"/>
    <s v="No"/>
    <s v="No"/>
    <x v="0"/>
    <n v="0"/>
    <x v="1"/>
    <s v="Obesity"/>
    <s v="Normal"/>
    <n v="0"/>
    <n v="1972.95"/>
    <s v="tier - 3"/>
    <s v="tier - 1"/>
    <s v="R1011"/>
    <s v="5Oct1998"/>
    <n v="24"/>
  </r>
  <r>
    <s v="Id2151"/>
    <s v="Werhane"/>
    <s v=" Mr"/>
    <s v="  Patrick A"/>
    <n v="23.4"/>
    <n v="4.24"/>
    <s v="No"/>
    <s v="No"/>
    <x v="0"/>
    <n v="0"/>
    <x v="1"/>
    <s v="Obesity"/>
    <s v="Normal"/>
    <n v="0"/>
    <n v="1969.61"/>
    <s v="tier - 3"/>
    <s v="tier - 3"/>
    <s v="R1011"/>
    <s v="28Sep1998"/>
    <n v="24"/>
  </r>
  <r>
    <s v="Id2152"/>
    <s v="Davies"/>
    <s v=" Mr"/>
    <s v="  Geraint H"/>
    <n v="27.93"/>
    <n v="9.8800000000000008"/>
    <s v="No"/>
    <s v="No"/>
    <x v="0"/>
    <n v="0"/>
    <x v="1"/>
    <s v="Obesity"/>
    <s v="Diabetes"/>
    <n v="0"/>
    <n v="1967.02"/>
    <s v="tier - 3"/>
    <s v="tier - 2"/>
    <s v="R1016"/>
    <s v="29Jul2002"/>
    <n v="20"/>
  </r>
  <r>
    <s v="Id2153"/>
    <s v="Hummel"/>
    <s v=" Mr"/>
    <s v="  Dj"/>
    <n v="22"/>
    <n v="9.5"/>
    <s v="No"/>
    <s v="No"/>
    <x v="0"/>
    <n v="0"/>
    <x v="1"/>
    <s v="Obesity"/>
    <s v="Diabetes"/>
    <n v="1"/>
    <n v="1964.78"/>
    <s v="tier - 3"/>
    <s v="tier - 1"/>
    <s v="R1011"/>
    <s v="7Sep2002"/>
    <n v="20"/>
  </r>
  <r>
    <s v="Id2154"/>
    <s v="Lutz"/>
    <s v=" Mr"/>
    <s v="  Zachary A"/>
    <n v="36.86"/>
    <n v="4.97"/>
    <s v="Yes"/>
    <s v="No"/>
    <x v="0"/>
    <n v="1"/>
    <x v="1"/>
    <s v="Obesity"/>
    <s v="Normal"/>
    <n v="0"/>
    <n v="1917.32"/>
    <s v="tier - 3"/>
    <s v="tier - 2"/>
    <s v="R1012"/>
    <s v="9Dec2001"/>
    <n v="21"/>
  </r>
  <r>
    <s v="Id2155"/>
    <s v="Waters"/>
    <s v=" Mr"/>
    <s v="  Brian W"/>
    <n v="31.254999999999999"/>
    <n v="5.49"/>
    <s v="No"/>
    <s v="No"/>
    <x v="0"/>
    <n v="1"/>
    <x v="1"/>
    <s v="Obesity"/>
    <s v="Normal"/>
    <n v="0"/>
    <n v="1909.53"/>
    <s v="tier - 3"/>
    <s v="tier - 3"/>
    <s v="R1012"/>
    <s v="3Aug2001"/>
    <n v="21"/>
  </r>
  <r>
    <s v="Id2156"/>
    <s v="Viglienzoni"/>
    <s v=" Mr"/>
    <s v="  Joe"/>
    <n v="23.06"/>
    <n v="4.47"/>
    <s v="No"/>
    <s v="No"/>
    <x v="0"/>
    <n v="0"/>
    <x v="1"/>
    <s v="Obesity"/>
    <s v="Normal"/>
    <n v="0"/>
    <n v="1908.9"/>
    <s v="tier - 3"/>
    <s v="tier - 3"/>
    <s v="R1013"/>
    <s v="6Oct1994"/>
    <n v="28"/>
  </r>
  <r>
    <s v="Id2157"/>
    <s v="Rathbun"/>
    <s v=" Mr"/>
    <s v="  Stephen"/>
    <n v="28.975000000000001"/>
    <n v="4.34"/>
    <s v="No"/>
    <s v="No"/>
    <x v="0"/>
    <n v="0"/>
    <x v="1"/>
    <s v="Obesity"/>
    <s v="Normal"/>
    <n v="0"/>
    <n v="1906.36"/>
    <s v="tier - 3"/>
    <s v="tier - 1"/>
    <s v="R1012"/>
    <s v="10Aug2001"/>
    <n v="21"/>
  </r>
  <r>
    <s v="Id2158"/>
    <s v="crane"/>
    <s v=" Ms"/>
    <s v="  Ellen L"/>
    <n v="33.299999999999997"/>
    <n v="9.49"/>
    <s v="Yes"/>
    <s v="No"/>
    <x v="0"/>
    <n v="1"/>
    <x v="1"/>
    <s v="Obesity"/>
    <s v="Diabetes"/>
    <n v="0"/>
    <n v="1880.49"/>
    <s v="tier - 3"/>
    <s v="tier - 1"/>
    <s v="R1011"/>
    <s v="21Aug2002"/>
    <n v="20"/>
  </r>
  <r>
    <s v="Id2159"/>
    <s v="Conant"/>
    <s v=" Ms"/>
    <s v="  Cindy"/>
    <n v="33"/>
    <n v="10.16"/>
    <s v="Yes"/>
    <s v="No"/>
    <x v="0"/>
    <n v="1"/>
    <x v="1"/>
    <s v="Obesity"/>
    <s v="Diabetes"/>
    <n v="0"/>
    <n v="1880.07"/>
    <s v="tier - 3"/>
    <s v="tier - 2"/>
    <s v="R1013"/>
    <s v="29Aug2002"/>
    <n v="20"/>
  </r>
  <r>
    <s v="Id2160"/>
    <s v="Huyser-Wierenga"/>
    <s v=" Ms"/>
    <s v="  Abigail R"/>
    <n v="31.46"/>
    <n v="11.19"/>
    <s v="No"/>
    <s v="No"/>
    <x v="0"/>
    <n v="1"/>
    <x v="1"/>
    <s v="Obesity"/>
    <s v="Diabetes"/>
    <n v="0"/>
    <n v="1877.93"/>
    <s v="tier - 3"/>
    <s v="tier - 1"/>
    <s v="R1013"/>
    <s v="29Oct2002"/>
    <n v="20"/>
  </r>
  <r>
    <s v="Id2161"/>
    <s v="Natalini"/>
    <s v=" Ms"/>
    <s v="  Amy L"/>
    <n v="29.6"/>
    <n v="11.03"/>
    <s v="No"/>
    <s v="No"/>
    <x v="0"/>
    <n v="0"/>
    <x v="1"/>
    <s v="Obesity"/>
    <s v="Diabetes"/>
    <n v="0"/>
    <n v="1875.34"/>
    <s v="tier - 3"/>
    <s v="tier - 2"/>
    <s v="R1011"/>
    <s v="22Sep2002"/>
    <n v="20"/>
  </r>
  <r>
    <s v="Id2162"/>
    <s v="Robbins"/>
    <s v=" Ms"/>
    <s v="  Amy"/>
    <n v="22.05"/>
    <n v="4.43"/>
    <s v="No"/>
    <s v="No"/>
    <x v="0"/>
    <n v="0"/>
    <x v="1"/>
    <s v="Obesity"/>
    <s v="Normal"/>
    <n v="0"/>
    <n v="1865.98"/>
    <s v="tier - 3"/>
    <s v="tier - 3"/>
    <s v="R1012"/>
    <s v="2Jul1996"/>
    <n v="26"/>
  </r>
  <r>
    <s v="Id2163"/>
    <s v="Stanislav"/>
    <s v=" Mrs"/>
    <s v="  Grace H"/>
    <n v="27.06"/>
    <n v="6.14"/>
    <s v="No"/>
    <s v="No"/>
    <x v="0"/>
    <n v="0"/>
    <x v="1"/>
    <s v="Obesity"/>
    <s v="Diabetes"/>
    <n v="0"/>
    <n v="1863.45"/>
    <s v="tier - 3"/>
    <s v="tier - 1"/>
    <s v="R1025"/>
    <s v="27Dec2004"/>
    <n v="18"/>
  </r>
  <r>
    <s v="Id2164"/>
    <s v="Meyer"/>
    <s v=" Ms"/>
    <s v="  Caitie J"/>
    <n v="20.49"/>
    <n v="4.87"/>
    <s v="No"/>
    <s v="No"/>
    <x v="0"/>
    <n v="0"/>
    <x v="1"/>
    <s v="Obesity"/>
    <s v="Normal"/>
    <n v="0"/>
    <n v="1850.55"/>
    <s v="tier - 3"/>
    <s v="tier - 2"/>
    <s v="R1012"/>
    <s v="6Dec1994"/>
    <n v="28"/>
  </r>
  <r>
    <s v="Id2165"/>
    <s v="Mears"/>
    <s v=" Mr"/>
    <s v="  Benjamin"/>
    <n v="28.4"/>
    <n v="4.3"/>
    <s v="No"/>
    <s v="No"/>
    <x v="1"/>
    <n v="0"/>
    <x v="1"/>
    <s v="Obesity"/>
    <s v="Normal"/>
    <n v="1"/>
    <n v="1842.52"/>
    <s v="tier - 3"/>
    <s v="tier - 2"/>
    <s v="R1011"/>
    <s v="20Jul2003"/>
    <n v="19"/>
  </r>
  <r>
    <s v="Id2166"/>
    <s v="Neill"/>
    <s v=" Mr"/>
    <s v="  Ian T"/>
    <n v="41.91"/>
    <n v="6.19"/>
    <s v="Yes"/>
    <s v="No"/>
    <x v="0"/>
    <n v="2"/>
    <x v="0"/>
    <s v="Obesity"/>
    <s v="Diabetes"/>
    <n v="0"/>
    <n v="1837.28"/>
    <s v="tier - 3"/>
    <s v="tier - 2"/>
    <s v="R1013"/>
    <s v="12Dec1999"/>
    <n v="23"/>
  </r>
  <r>
    <s v="Id2167"/>
    <s v="Tola"/>
    <s v=" Mr"/>
    <s v="  Tadese"/>
    <n v="24.6"/>
    <n v="6.19"/>
    <s v="No"/>
    <s v="No"/>
    <x v="1"/>
    <n v="0"/>
    <x v="1"/>
    <s v="Obesity"/>
    <s v="Diabetes"/>
    <n v="1"/>
    <n v="1837.24"/>
    <s v="tier - 3"/>
    <s v="tier - 2"/>
    <s v="R1011"/>
    <s v="4Aug2003"/>
    <n v="19"/>
  </r>
  <r>
    <s v="Id2168"/>
    <s v="Briskman"/>
    <s v=" Mr"/>
    <s v="  Jonathan"/>
    <n v="20.9"/>
    <n v="5.12"/>
    <s v="No"/>
    <s v="No"/>
    <x v="1"/>
    <n v="0"/>
    <x v="1"/>
    <s v="Obesity"/>
    <s v="Normal"/>
    <n v="1"/>
    <n v="1832.09"/>
    <s v="tier - 3"/>
    <s v="tier - 3"/>
    <s v="R1011"/>
    <s v="11Aug2003"/>
    <n v="19"/>
  </r>
  <r>
    <s v="Id2169"/>
    <s v="Ritzenhein"/>
    <s v=" Mr"/>
    <s v="  Dathan"/>
    <n v="34.4"/>
    <n v="4.04"/>
    <s v="Yes"/>
    <s v="No"/>
    <x v="0"/>
    <n v="1"/>
    <x v="1"/>
    <s v="Obesity"/>
    <s v="Normal"/>
    <n v="0"/>
    <n v="1826.84"/>
    <s v="tier - 3"/>
    <s v="tier - 2"/>
    <s v="R1011"/>
    <s v="1Oct1999"/>
    <n v="23"/>
  </r>
  <r>
    <s v="Id2170"/>
    <s v="Malkowski"/>
    <s v=" Mr"/>
    <s v="  Eric"/>
    <n v="32.56"/>
    <n v="5.36"/>
    <s v="No"/>
    <s v="No"/>
    <x v="0"/>
    <n v="1"/>
    <x v="1"/>
    <s v="Obesity"/>
    <s v="Normal"/>
    <n v="0"/>
    <n v="1824.29"/>
    <s v="tier - 3"/>
    <s v="tier - 3"/>
    <s v="R1013"/>
    <s v="17Nov1999"/>
    <n v="23"/>
  </r>
  <r>
    <s v="Id2171"/>
    <s v="Andreyko"/>
    <s v=" Ms"/>
    <s v="  Allison M"/>
    <n v="27.98"/>
    <n v="4.38"/>
    <s v="No"/>
    <s v="No"/>
    <x v="0"/>
    <n v="0"/>
    <x v="1"/>
    <s v="Obesity"/>
    <s v="Normal"/>
    <n v="0"/>
    <n v="1822.54"/>
    <s v="tier - 3"/>
    <s v="tier - 1"/>
    <s v="R1012"/>
    <s v="19Aug2004"/>
    <n v="18"/>
  </r>
  <r>
    <s v="Id2172"/>
    <s v="Landry"/>
    <s v=" Mr"/>
    <s v="  Paul"/>
    <n v="26.51"/>
    <n v="4.58"/>
    <s v="No"/>
    <s v="No"/>
    <x v="0"/>
    <n v="0"/>
    <x v="1"/>
    <s v="Obesity"/>
    <s v="Normal"/>
    <n v="0"/>
    <n v="1815.88"/>
    <s v="tier - 3"/>
    <s v="tier - 3"/>
    <s v="R1013"/>
    <s v="25Sep1999"/>
    <n v="23"/>
  </r>
  <r>
    <s v="Id2173"/>
    <s v="Lozier"/>
    <s v=" Mr"/>
    <s v="  Aaron R"/>
    <n v="29.734999999999999"/>
    <n v="11.92"/>
    <s v="No"/>
    <s v="No"/>
    <x v="0"/>
    <n v="1"/>
    <x v="1"/>
    <s v="Obesity"/>
    <s v="Diabetes"/>
    <n v="0"/>
    <n v="1769.53"/>
    <s v="tier - 3"/>
    <s v="tier - 3"/>
    <s v="R1012"/>
    <s v="13Dec2002"/>
    <n v="20"/>
  </r>
  <r>
    <s v="Id2174"/>
    <s v="O'Brien"/>
    <s v=" Ms"/>
    <s v="  Caitlin H"/>
    <n v="40.5"/>
    <n v="5.4"/>
    <s v="Yes"/>
    <s v="No"/>
    <x v="1"/>
    <n v="1"/>
    <x v="0"/>
    <s v="Obesity"/>
    <s v="Normal"/>
    <n v="0"/>
    <n v="1759.34"/>
    <s v="tier - 3"/>
    <s v="tier - 1"/>
    <s v="R1011"/>
    <s v="19Nov2003"/>
    <n v="19"/>
  </r>
  <r>
    <s v="Id2175"/>
    <s v="Rodas"/>
    <s v=" Mr"/>
    <s v="  Harald E"/>
    <n v="25.64"/>
    <n v="4.76"/>
    <s v="No"/>
    <s v="No"/>
    <x v="0"/>
    <n v="0"/>
    <x v="1"/>
    <s v="Obesity"/>
    <s v="Normal"/>
    <n v="0"/>
    <n v="1756.6"/>
    <s v="tier - 3"/>
    <s v="tier - 3"/>
    <s v="R1013"/>
    <s v="7Oct1998"/>
    <n v="24"/>
  </r>
  <r>
    <s v="Id2176"/>
    <s v="O'Connor"/>
    <s v=" Ms"/>
    <s v="  Siobhan A"/>
    <n v="32.9"/>
    <n v="4.78"/>
    <s v="Yes"/>
    <s v="No"/>
    <x v="1"/>
    <n v="1"/>
    <x v="1"/>
    <s v="Obesity"/>
    <s v="Normal"/>
    <n v="0"/>
    <n v="1748.77"/>
    <s v="tier - 3"/>
    <s v="tier - 1"/>
    <s v="R1011"/>
    <s v="26Sep2003"/>
    <n v="19"/>
  </r>
  <r>
    <s v="Id2177"/>
    <s v="White"/>
    <s v=" Ms"/>
    <s v="  Andrea J"/>
    <n v="29.8"/>
    <n v="4.26"/>
    <s v="No"/>
    <s v="No"/>
    <x v="1"/>
    <n v="1"/>
    <x v="1"/>
    <s v="Obesity"/>
    <s v="Normal"/>
    <n v="0"/>
    <n v="1744.47"/>
    <s v="tier - 3"/>
    <s v="tier - 1"/>
    <s v="R1011"/>
    <s v="28Jul2003"/>
    <n v="19"/>
  </r>
  <r>
    <s v="Id2178"/>
    <s v="Davenport"/>
    <s v=" Ms"/>
    <s v="  Marie"/>
    <n v="28.9"/>
    <n v="5.85"/>
    <s v="No"/>
    <s v="No"/>
    <x v="1"/>
    <n v="0"/>
    <x v="1"/>
    <s v="Obesity"/>
    <s v="Diabetes"/>
    <n v="0"/>
    <n v="1743.21"/>
    <s v="tier - 3"/>
    <s v="tier - 1"/>
    <s v="R1011"/>
    <s v="25Jul2003"/>
    <n v="19"/>
  </r>
  <r>
    <s v="Id2179"/>
    <s v="Karmen"/>
    <s v=" Ms"/>
    <s v="  Rachel A"/>
    <n v="24.7"/>
    <n v="5.32"/>
    <s v="No"/>
    <s v="No"/>
    <x v="1"/>
    <n v="0"/>
    <x v="1"/>
    <s v="Obesity"/>
    <s v="Normal"/>
    <n v="0"/>
    <n v="1737.38"/>
    <s v="tier - 3"/>
    <s v="tier - 2"/>
    <s v="R1011"/>
    <s v="14Nov2003"/>
    <n v="19"/>
  </r>
  <r>
    <s v="Id2180"/>
    <s v="Miller"/>
    <s v=" Ms"/>
    <s v="  Emma"/>
    <n v="20.6"/>
    <n v="5.14"/>
    <s v="No"/>
    <s v="No"/>
    <x v="1"/>
    <n v="0"/>
    <x v="1"/>
    <s v="Obesity"/>
    <s v="Normal"/>
    <n v="0"/>
    <n v="1731.68"/>
    <s v="tier - 3"/>
    <s v="tier - 2"/>
    <s v="R1011"/>
    <s v="9Nov2003"/>
    <n v="19"/>
  </r>
  <r>
    <s v="Id2181"/>
    <s v="Lippmann"/>
    <s v=" Ms"/>
    <s v="  Kiersten"/>
    <n v="18.600000000000001"/>
    <n v="5"/>
    <s v="No"/>
    <s v="No"/>
    <x v="1"/>
    <n v="0"/>
    <x v="1"/>
    <s v="Obesity"/>
    <s v="Normal"/>
    <n v="0"/>
    <n v="1728.9"/>
    <s v="tier - 3"/>
    <s v="tier - 2"/>
    <s v="R1011"/>
    <s v="1Sep2003"/>
    <n v="19"/>
  </r>
  <r>
    <s v="Id2182"/>
    <s v="Klehm"/>
    <s v=" Ms"/>
    <s v="  Rachael"/>
    <n v="17.8"/>
    <n v="4.55"/>
    <s v="No"/>
    <s v="No"/>
    <x v="1"/>
    <n v="0"/>
    <x v="1"/>
    <s v="Underweight"/>
    <s v="Normal"/>
    <n v="0"/>
    <n v="1727.79"/>
    <s v="tier - 3"/>
    <s v="tier - 3"/>
    <s v="R1011"/>
    <s v="21Nov2003"/>
    <n v="19"/>
  </r>
  <r>
    <s v="Id2183"/>
    <s v="Murphy"/>
    <s v=" Mr"/>
    <s v="  Timothy P"/>
    <n v="35.200000000000003"/>
    <n v="5.97"/>
    <s v="Yes"/>
    <s v="No"/>
    <x v="0"/>
    <n v="1"/>
    <x v="1"/>
    <s v="Obesity"/>
    <s v="Diabetes"/>
    <n v="1"/>
    <n v="1727.54"/>
    <s v="tier - 3"/>
    <s v="tier - 1"/>
    <s v="R1013"/>
    <s v="9Sep2004"/>
    <n v="18"/>
  </r>
  <r>
    <s v="Id2184"/>
    <s v="Desisa"/>
    <s v=" Mr"/>
    <s v="  Lelisa"/>
    <n v="33.770000000000003"/>
    <n v="4.0199999999999996"/>
    <s v="Yes"/>
    <s v="No"/>
    <x v="0"/>
    <n v="1"/>
    <x v="1"/>
    <s v="Obesity"/>
    <s v="Normal"/>
    <n v="1"/>
    <n v="1725.55"/>
    <s v="tier - 3"/>
    <s v="tier - 2"/>
    <s v="R1013"/>
    <s v="21Oct2004"/>
    <n v="18"/>
  </r>
  <r>
    <s v="Id2185"/>
    <s v="Brooks"/>
    <s v=" Mr"/>
    <s v="  Nate"/>
    <n v="30.03"/>
    <n v="4.04"/>
    <s v="No"/>
    <s v="No"/>
    <x v="0"/>
    <n v="1"/>
    <x v="1"/>
    <s v="Obesity"/>
    <s v="Normal"/>
    <n v="1"/>
    <n v="1720.35"/>
    <s v="tier - 3"/>
    <s v="tier - 3"/>
    <s v="R1013"/>
    <s v="11Sep2004"/>
    <n v="18"/>
  </r>
  <r>
    <s v="Id2186"/>
    <s v="Stone"/>
    <s v=" Mr"/>
    <s v="  Chris C"/>
    <n v="29.37"/>
    <n v="5.54"/>
    <s v="No"/>
    <s v="No"/>
    <x v="0"/>
    <n v="0"/>
    <x v="1"/>
    <s v="Obesity"/>
    <s v="Normal"/>
    <n v="1"/>
    <n v="1719.44"/>
    <s v="tier - 3"/>
    <s v="tier - 3"/>
    <s v="R1013"/>
    <s v="10Jun2004"/>
    <n v="18"/>
  </r>
  <r>
    <s v="Id2187"/>
    <s v="Weispfennig"/>
    <s v=" Mr"/>
    <s v="  Scott"/>
    <n v="28.5"/>
    <n v="4.03"/>
    <s v="No"/>
    <s v="No"/>
    <x v="0"/>
    <n v="0"/>
    <x v="1"/>
    <s v="Obesity"/>
    <s v="Normal"/>
    <n v="0"/>
    <n v="1712.23"/>
    <s v="tier - 3"/>
    <s v="tier - 1"/>
    <s v="R1016"/>
    <s v="21Sep2004"/>
    <n v="18"/>
  </r>
  <r>
    <s v="Id2188"/>
    <s v="Sorrell"/>
    <s v=" Mr"/>
    <s v="  Kevin"/>
    <n v="23.32"/>
    <n v="5.62"/>
    <s v="No"/>
    <s v="No"/>
    <x v="0"/>
    <n v="0"/>
    <x v="1"/>
    <s v="Obesity"/>
    <s v="Normal"/>
    <n v="1"/>
    <n v="1711.03"/>
    <s v="tier - 3"/>
    <s v="tier - 3"/>
    <s v="R1013"/>
    <s v="19Sep2004"/>
    <n v="18"/>
  </r>
  <r>
    <s v="Id2189"/>
    <s v="Morris"/>
    <s v=" Mr"/>
    <s v="  Erik C"/>
    <n v="26.125"/>
    <n v="5.27"/>
    <s v="No"/>
    <s v="No"/>
    <x v="0"/>
    <n v="0"/>
    <x v="1"/>
    <s v="Obesity"/>
    <s v="Normal"/>
    <n v="0"/>
    <n v="1708.93"/>
    <s v="tier - 3"/>
    <s v="tier - 1"/>
    <s v="R1019"/>
    <s v="12Dec2004"/>
    <n v="18"/>
  </r>
  <r>
    <s v="Id2190"/>
    <s v="Marek"/>
    <s v=" Mr"/>
    <s v="  Shawn C"/>
    <n v="25.46"/>
    <n v="5.18"/>
    <s v="No"/>
    <s v="No"/>
    <x v="0"/>
    <n v="0"/>
    <x v="1"/>
    <s v="Obesity"/>
    <s v="Normal"/>
    <n v="0"/>
    <n v="1708"/>
    <s v="tier - 3"/>
    <s v="tier - 2"/>
    <s v="R1016"/>
    <s v="17Oct2004"/>
    <n v="18"/>
  </r>
  <r>
    <s v="Id2191"/>
    <s v="Armstrong"/>
    <s v=" Mr"/>
    <s v="  Vajin L"/>
    <n v="23.75"/>
    <n v="5.27"/>
    <s v="No"/>
    <s v="No"/>
    <x v="0"/>
    <n v="0"/>
    <x v="1"/>
    <s v="Obesity"/>
    <s v="Normal"/>
    <n v="0"/>
    <n v="1705.62"/>
    <s v="tier - 2"/>
    <s v="tier - 2"/>
    <s v="R1015"/>
    <s v="6Dec2004"/>
    <n v="18"/>
  </r>
  <r>
    <s v="Id2192"/>
    <s v="Werner"/>
    <s v=" Mr"/>
    <s v="  John K Jr"/>
    <n v="23.085000000000001"/>
    <n v="5.62"/>
    <s v="No"/>
    <s v="No"/>
    <x v="0"/>
    <n v="0"/>
    <x v="1"/>
    <s v="Obesity"/>
    <s v="Normal"/>
    <n v="0"/>
    <n v="1704.7"/>
    <s v="tier - 2"/>
    <s v="tier - 3"/>
    <s v="R1018"/>
    <s v="14Dec2004"/>
    <n v="18"/>
  </r>
  <r>
    <s v="Id2193"/>
    <s v="Gries"/>
    <s v=" Mr"/>
    <s v="  Kevin J"/>
    <n v="22.99"/>
    <n v="5.0599999999999996"/>
    <s v="No"/>
    <s v="No"/>
    <x v="0"/>
    <n v="0"/>
    <x v="1"/>
    <s v="Obesity"/>
    <s v="Normal"/>
    <n v="0"/>
    <n v="1704.57"/>
    <s v="tier - 2"/>
    <s v="tier - 1"/>
    <s v="R1016"/>
    <s v="7Nov2004"/>
    <n v="18"/>
  </r>
  <r>
    <s v="Id2194"/>
    <s v="Mills"/>
    <s v=" Mr"/>
    <s v="  Kirby W"/>
    <n v="21.47"/>
    <n v="4.6900000000000004"/>
    <s v="No"/>
    <s v="No"/>
    <x v="0"/>
    <n v="0"/>
    <x v="1"/>
    <s v="Obesity"/>
    <s v="Normal"/>
    <n v="0"/>
    <n v="1702.46"/>
    <s v="tier - 2"/>
    <s v="tier - 3"/>
    <s v="R1019"/>
    <s v="10Dec2004"/>
    <n v="18"/>
  </r>
  <r>
    <s v="Id2195"/>
    <s v="Penny"/>
    <s v=" Mr"/>
    <s v="  J A"/>
    <n v="15.96"/>
    <n v="5.44"/>
    <s v="No"/>
    <s v="No"/>
    <x v="0"/>
    <n v="0"/>
    <x v="1"/>
    <s v="Underweight"/>
    <s v="Normal"/>
    <n v="0"/>
    <n v="1694.8"/>
    <s v="tier - 2"/>
    <s v="tier - 2"/>
    <s v="R1015"/>
    <s v="17Nov2004"/>
    <n v="18"/>
  </r>
  <r>
    <s v="Id2196"/>
    <s v="Hicks"/>
    <s v=" Mr"/>
    <s v="  Dustin G"/>
    <n v="39.5"/>
    <n v="5.05"/>
    <s v="Yes"/>
    <s v="No"/>
    <x v="0"/>
    <n v="1"/>
    <x v="0"/>
    <s v="Obesity"/>
    <s v="Normal"/>
    <n v="0"/>
    <n v="1682.6"/>
    <s v="tier - 2"/>
    <s v="tier - 2"/>
    <s v="R1011"/>
    <s v="21Oct2000"/>
    <n v="22"/>
  </r>
  <r>
    <s v="Id2197"/>
    <s v="Masayesva"/>
    <s v=" Mr"/>
    <s v="  Anthony G"/>
    <n v="33.770000000000003"/>
    <n v="6"/>
    <s v="Yes"/>
    <s v="No"/>
    <x v="0"/>
    <n v="1"/>
    <x v="1"/>
    <s v="Obesity"/>
    <s v="Diabetes"/>
    <n v="0"/>
    <n v="1674.63"/>
    <s v="tier - 2"/>
    <s v="tier - 2"/>
    <s v="R1013"/>
    <s v="10Jun2000"/>
    <n v="22"/>
  </r>
  <r>
    <s v="Id2198"/>
    <s v="Paavola"/>
    <s v=" Mr"/>
    <s v="  Ryan"/>
    <n v="26.84"/>
    <n v="5.99"/>
    <s v="No"/>
    <s v="No"/>
    <x v="0"/>
    <n v="0"/>
    <x v="1"/>
    <s v="Obesity"/>
    <s v="Diabetes"/>
    <n v="0"/>
    <n v="1665"/>
    <s v="tier - 2"/>
    <s v="tier - 2"/>
    <s v="R1013"/>
    <s v="23Oct2000"/>
    <n v="22"/>
  </r>
  <r>
    <s v="Id2199"/>
    <s v="Gehlsen"/>
    <s v=" Mr"/>
    <s v="  Eric N"/>
    <n v="35.53"/>
    <n v="4.3600000000000003"/>
    <s v="Yes"/>
    <s v="No"/>
    <x v="1"/>
    <n v="1"/>
    <x v="1"/>
    <s v="Obesity"/>
    <s v="Normal"/>
    <n v="0"/>
    <n v="1646.43"/>
    <s v="tier - 2"/>
    <s v="tier - 1"/>
    <s v="R1012"/>
    <s v="30Dec2003"/>
    <n v="19"/>
  </r>
  <r>
    <s v="Id2200"/>
    <s v="Roche"/>
    <s v=" Mr"/>
    <s v="  Connor"/>
    <n v="30.59"/>
    <n v="4.41"/>
    <s v="No"/>
    <s v="No"/>
    <x v="1"/>
    <n v="1"/>
    <x v="1"/>
    <s v="Obesity"/>
    <s v="Normal"/>
    <n v="0"/>
    <n v="1639.56"/>
    <s v="tier - 2"/>
    <s v="tier - 2"/>
    <s v="R1012"/>
    <s v="21Aug2003"/>
    <n v="19"/>
  </r>
  <r>
    <s v="Id2201"/>
    <s v="Hearn"/>
    <s v=" Mr"/>
    <s v="  Patrick H"/>
    <n v="30.59"/>
    <n v="4.17"/>
    <s v="No"/>
    <s v="No"/>
    <x v="1"/>
    <n v="1"/>
    <x v="1"/>
    <s v="Obesity"/>
    <s v="Normal"/>
    <n v="0"/>
    <n v="1639.56"/>
    <s v="tier - 2"/>
    <s v="tier - 2"/>
    <s v="R1012"/>
    <s v="16Sep2003"/>
    <n v="19"/>
  </r>
  <r>
    <s v="Id2202"/>
    <s v="Dimson"/>
    <s v=" Mr"/>
    <s v="  Tyler"/>
    <n v="27.835000000000001"/>
    <n v="4.4400000000000004"/>
    <s v="No"/>
    <s v="No"/>
    <x v="1"/>
    <n v="0"/>
    <x v="1"/>
    <s v="Obesity"/>
    <s v="Normal"/>
    <n v="0"/>
    <n v="1635.73"/>
    <s v="tier - 2"/>
    <s v="tier - 3"/>
    <s v="R1012"/>
    <s v="30Dec2003"/>
    <n v="19"/>
  </r>
  <r>
    <s v="Id2203"/>
    <s v="Slason"/>
    <s v=" Ms"/>
    <s v="  Deborah L"/>
    <n v="40.26"/>
    <n v="5.52"/>
    <s v="Yes"/>
    <s v="No"/>
    <x v="0"/>
    <n v="1"/>
    <x v="0"/>
    <s v="Obesity"/>
    <s v="Normal"/>
    <n v="0"/>
    <n v="1634.57"/>
    <s v="tier - 2"/>
    <s v="tier - 2"/>
    <s v="R1013"/>
    <s v="13Jun2004"/>
    <n v="18"/>
  </r>
  <r>
    <s v="Id2204"/>
    <s v="Gibson"/>
    <s v=" Ms"/>
    <s v="  Andrea K"/>
    <n v="39.82"/>
    <n v="6.01"/>
    <s v="Yes"/>
    <s v="No"/>
    <x v="0"/>
    <n v="1"/>
    <x v="0"/>
    <s v="Obesity"/>
    <s v="Diabetes"/>
    <n v="0"/>
    <n v="1633.96"/>
    <s v="tier - 2"/>
    <s v="tier - 1"/>
    <s v="R1013"/>
    <s v="8Aug2004"/>
    <n v="18"/>
  </r>
  <r>
    <s v="Id2205"/>
    <s v="Erdos"/>
    <s v=" Ms"/>
    <s v="  Elleree"/>
    <n v="39.159999999999997"/>
    <n v="5.81"/>
    <s v="Yes"/>
    <s v="No"/>
    <x v="0"/>
    <n v="1"/>
    <x v="0"/>
    <s v="Obesity"/>
    <s v="Diabetes"/>
    <n v="0"/>
    <n v="1633.04"/>
    <s v="tier - 2"/>
    <s v="tier - 2"/>
    <s v="R1013"/>
    <s v="13Dec2004"/>
    <n v="18"/>
  </r>
  <r>
    <s v="Id2206"/>
    <s v="Cushman"/>
    <s v=" Mr"/>
    <s v="  Brandon J"/>
    <n v="25.555"/>
    <n v="4.37"/>
    <s v="No"/>
    <s v="No"/>
    <x v="1"/>
    <n v="0"/>
    <x v="1"/>
    <s v="Obesity"/>
    <s v="Normal"/>
    <n v="0"/>
    <n v="1632.56"/>
    <s v="tier - 2"/>
    <s v="tier - 2"/>
    <s v="R1012"/>
    <s v="16Sep2003"/>
    <n v="19"/>
  </r>
  <r>
    <s v="Id2207"/>
    <s v="Hammel"/>
    <s v=" Mr"/>
    <s v="  Steve"/>
    <n v="25.175000000000001"/>
    <n v="5.74"/>
    <s v="No"/>
    <s v="No"/>
    <x v="1"/>
    <n v="0"/>
    <x v="1"/>
    <s v="Obesity"/>
    <s v="Diabetes"/>
    <n v="0"/>
    <n v="1632.04"/>
    <s v="tier - 2"/>
    <s v="tier - 2"/>
    <s v="R1012"/>
    <s v="3Oct2003"/>
    <n v="19"/>
  </r>
  <r>
    <s v="Id2208"/>
    <s v="Ytterstad"/>
    <s v=" Ms"/>
    <s v="  Nina Wavik Sr"/>
    <n v="38.28"/>
    <n v="5.39"/>
    <s v="Yes"/>
    <s v="No"/>
    <x v="0"/>
    <n v="1"/>
    <x v="0"/>
    <s v="Obesity"/>
    <s v="Normal"/>
    <n v="0"/>
    <n v="1631.82"/>
    <s v="tier - 2"/>
    <s v="tier - 1"/>
    <s v="R1013"/>
    <s v="9Jul2004"/>
    <n v="18"/>
  </r>
  <r>
    <s v="Id2209"/>
    <s v="Prince"/>
    <s v=" Ms"/>
    <s v="  Dani"/>
    <n v="38.17"/>
    <n v="4.07"/>
    <s v="Yes"/>
    <s v="No"/>
    <x v="0"/>
    <n v="1"/>
    <x v="0"/>
    <s v="Obesity"/>
    <s v="Normal"/>
    <n v="0"/>
    <n v="1631.67"/>
    <s v="tier - 2"/>
    <s v="tier - 3"/>
    <s v="R1013"/>
    <s v="5Dec2004"/>
    <n v="18"/>
  </r>
  <r>
    <s v="Id2210"/>
    <s v="Freeman"/>
    <s v=" Ms"/>
    <s v="  Jennifer A"/>
    <n v="36.85"/>
    <n v="5.49"/>
    <s v="Yes"/>
    <s v="No"/>
    <x v="0"/>
    <n v="1"/>
    <x v="1"/>
    <s v="Obesity"/>
    <s v="Normal"/>
    <n v="0"/>
    <n v="1629.83"/>
    <s v="tier - 2"/>
    <s v="tier - 2"/>
    <s v="R1013"/>
    <s v="4Oct2004"/>
    <n v="18"/>
  </r>
  <r>
    <s v="Id2211"/>
    <s v="Petrulak"/>
    <s v=" Mr"/>
    <s v="  Martin"/>
    <n v="22.61"/>
    <n v="5.68"/>
    <s v="No"/>
    <s v="No"/>
    <x v="1"/>
    <n v="0"/>
    <x v="1"/>
    <s v="Obesity"/>
    <s v="Normal"/>
    <n v="0"/>
    <n v="1628.47"/>
    <s v="tier - 2"/>
    <s v="tier - 1"/>
    <s v="R1012"/>
    <s v="17Jul2003"/>
    <n v="19"/>
  </r>
  <r>
    <s v="Id2212"/>
    <s v="Lloyd"/>
    <s v=" Mr"/>
    <s v="  Steve"/>
    <n v="21.754999999999999"/>
    <n v="6.09"/>
    <s v="No"/>
    <s v="No"/>
    <x v="1"/>
    <n v="0"/>
    <x v="1"/>
    <s v="Obesity"/>
    <s v="Diabetes"/>
    <n v="0"/>
    <n v="1627.28"/>
    <s v="tier - 2"/>
    <s v="tier - 2"/>
    <s v="R1012"/>
    <s v="4Dec2003"/>
    <n v="19"/>
  </r>
  <r>
    <s v="Id2213"/>
    <s v="Zablocki"/>
    <s v=" Mr"/>
    <s v="  Christopher"/>
    <n v="20.425000000000001"/>
    <n v="5.53"/>
    <s v="No"/>
    <s v="No"/>
    <x v="1"/>
    <n v="0"/>
    <x v="1"/>
    <s v="Obesity"/>
    <s v="Normal"/>
    <n v="0"/>
    <n v="1625.43"/>
    <s v="tier - 2"/>
    <s v="tier - 3"/>
    <s v="R1012"/>
    <s v="9Sep2003"/>
    <n v="19"/>
  </r>
  <r>
    <s v="Id2214"/>
    <s v="Van Meter"/>
    <s v=" Ms"/>
    <s v="  Kathryn M"/>
    <n v="31.35"/>
    <n v="4.28"/>
    <s v="No"/>
    <s v="No"/>
    <x v="0"/>
    <n v="1"/>
    <x v="1"/>
    <s v="Obesity"/>
    <s v="Normal"/>
    <n v="0"/>
    <n v="1622.19"/>
    <s v="tier - 2"/>
    <s v="tier - 1"/>
    <s v="R1013"/>
    <s v="25Jul2004"/>
    <n v="18"/>
  </r>
  <r>
    <s v="Id2215"/>
    <s v="Babay"/>
    <s v=" Ms"/>
    <s v="  Emily"/>
    <n v="31.13"/>
    <n v="6.01"/>
    <s v="No"/>
    <s v="No"/>
    <x v="0"/>
    <n v="1"/>
    <x v="1"/>
    <s v="Obesity"/>
    <s v="Diabetes"/>
    <n v="0"/>
    <n v="1621.88"/>
    <s v="tier - 2"/>
    <s v="tier - 2"/>
    <s v="R1013"/>
    <s v="21Aug2004"/>
    <n v="18"/>
  </r>
  <r>
    <s v="Id2216"/>
    <s v="Taylor"/>
    <s v=" Mr"/>
    <s v="  Trent A"/>
    <n v="17.48"/>
    <n v="4.59"/>
    <s v="No"/>
    <s v="No"/>
    <x v="1"/>
    <n v="0"/>
    <x v="1"/>
    <s v="Underweight"/>
    <s v="Normal"/>
    <n v="0"/>
    <n v="1621.34"/>
    <s v="tier - 2"/>
    <s v="tier - 2"/>
    <s v="R1012"/>
    <s v="14Sep2003"/>
    <n v="19"/>
  </r>
  <r>
    <s v="Id2217"/>
    <s v="Smith"/>
    <s v=" Ms"/>
    <s v="  Jennifer E"/>
    <n v="22.57"/>
    <n v="5.8"/>
    <s v="No"/>
    <s v="No"/>
    <x v="0"/>
    <n v="0"/>
    <x v="1"/>
    <s v="Obesity"/>
    <s v="Diabetes"/>
    <n v="0"/>
    <n v="1617.16"/>
    <s v="tier - 2"/>
    <s v="tier - 1"/>
    <s v="R1013"/>
    <s v="5Aug1995"/>
    <n v="27"/>
  </r>
  <r>
    <s v="Id2218"/>
    <s v="Moody"/>
    <s v=" Ms"/>
    <s v="  Polly"/>
    <n v="26.73"/>
    <n v="5.08"/>
    <s v="No"/>
    <s v="No"/>
    <x v="0"/>
    <n v="0"/>
    <x v="1"/>
    <s v="Obesity"/>
    <s v="Normal"/>
    <n v="0"/>
    <n v="1615.77"/>
    <s v="tier - 2"/>
    <s v="tier - 1"/>
    <s v="R1013"/>
    <s v="22Jul2004"/>
    <n v="18"/>
  </r>
  <r>
    <s v="Id2219"/>
    <s v="Swierzbinski"/>
    <s v=" Ms"/>
    <s v="  Elizabeth"/>
    <n v="20.79"/>
    <n v="5.84"/>
    <s v="No"/>
    <s v="No"/>
    <x v="0"/>
    <n v="0"/>
    <x v="1"/>
    <s v="Obesity"/>
    <s v="Diabetes"/>
    <n v="0"/>
    <n v="1607.51"/>
    <s v="tier - 2"/>
    <s v="tier - 3"/>
    <s v="R1013"/>
    <s v="19Nov2004"/>
    <n v="18"/>
  </r>
  <r>
    <s v="Id2220"/>
    <s v="Schwartz"/>
    <s v=" Ms"/>
    <s v="  Tiffany A"/>
    <n v="20.149999999999999"/>
    <n v="4.1500000000000004"/>
    <s v="No"/>
    <s v="No"/>
    <x v="0"/>
    <n v="0"/>
    <x v="1"/>
    <s v="Obesity"/>
    <s v="Normal"/>
    <n v="0"/>
    <n v="1566.88"/>
    <s v="tier - 2"/>
    <s v="tier - 1"/>
    <s v="R1013"/>
    <s v="22Sep1992"/>
    <n v="30"/>
  </r>
  <r>
    <s v="Id2221"/>
    <s v="Sanseverino"/>
    <s v=" Mr"/>
    <s v="  Cole"/>
    <n v="36.85"/>
    <n v="4.3600000000000003"/>
    <s v="Yes"/>
    <s v="No"/>
    <x v="0"/>
    <n v="1"/>
    <x v="1"/>
    <s v="Obesity"/>
    <s v="Normal"/>
    <n v="0"/>
    <n v="1534.3"/>
    <s v="tier - 2"/>
    <s v="tier - 2"/>
    <s v="R1013"/>
    <s v="5Dec2001"/>
    <n v="21"/>
  </r>
  <r>
    <s v="Id2222"/>
    <s v="Lawder"/>
    <s v=" Mr"/>
    <s v="  Matthew T"/>
    <n v="35.53"/>
    <n v="4.55"/>
    <s v="Yes"/>
    <s v="No"/>
    <x v="0"/>
    <n v="1"/>
    <x v="1"/>
    <s v="Obesity"/>
    <s v="Normal"/>
    <n v="0"/>
    <n v="1532.47"/>
    <s v="tier - 2"/>
    <s v="tier - 2"/>
    <s v="R1013"/>
    <s v="2Jun2001"/>
    <n v="22"/>
  </r>
  <r>
    <s v="Id2223"/>
    <s v="Young"/>
    <s v=" Mr"/>
    <s v="  Zachary"/>
    <n v="31.1"/>
    <n v="4.37"/>
    <s v="No"/>
    <s v="No"/>
    <x v="0"/>
    <n v="1"/>
    <x v="1"/>
    <s v="Obesity"/>
    <s v="Normal"/>
    <n v="0"/>
    <n v="1526.31"/>
    <s v="tier - 2"/>
    <s v="tier - 3"/>
    <s v="R1011"/>
    <s v="7Jul2001"/>
    <n v="21"/>
  </r>
  <r>
    <s v="Id2224"/>
    <s v="Hoerner"/>
    <s v=" Mr"/>
    <s v="  Matthew T"/>
    <n v="23.21"/>
    <n v="5.24"/>
    <s v="No"/>
    <s v="No"/>
    <x v="0"/>
    <n v="0"/>
    <x v="1"/>
    <s v="Obesity"/>
    <s v="Normal"/>
    <n v="0"/>
    <n v="1515.34"/>
    <s v="tier - 2"/>
    <s v="tier - 3"/>
    <s v="R1013"/>
    <s v="25Aug2001"/>
    <n v="21"/>
  </r>
  <r>
    <s v="Id2225"/>
    <s v="Benson"/>
    <s v=" Mr"/>
    <s v="  Pat"/>
    <n v="18.36"/>
    <n v="5.96"/>
    <s v="No"/>
    <s v="No"/>
    <x v="0"/>
    <n v="0"/>
    <x v="1"/>
    <s v="Underweight"/>
    <s v="Diabetes"/>
    <n v="0"/>
    <n v="1497"/>
    <s v="tier - 2"/>
    <s v="tier - 2"/>
    <s v="R1013"/>
    <s v="19Jun1998"/>
    <n v="24"/>
  </r>
  <r>
    <s v="Id2226"/>
    <s v="Horton"/>
    <s v=" Ms"/>
    <s v="  Ashley"/>
    <n v="15.92"/>
    <n v="4.76"/>
    <s v="No"/>
    <s v="No"/>
    <x v="0"/>
    <n v="0"/>
    <x v="1"/>
    <s v="Underweight"/>
    <s v="Normal"/>
    <n v="0"/>
    <n v="1493"/>
    <s v="tier - 2"/>
    <s v="tier - 3"/>
    <s v="R1013"/>
    <s v="7Oct1995"/>
    <n v="27"/>
  </r>
  <r>
    <s v="Id2227"/>
    <s v="McGraw"/>
    <s v=" Ms"/>
    <s v="  Elizabeth A"/>
    <n v="15.17"/>
    <n v="4.3"/>
    <s v="No"/>
    <s v="No"/>
    <x v="1"/>
    <n v="0"/>
    <x v="1"/>
    <s v="Underweight"/>
    <s v="Normal"/>
    <n v="0"/>
    <n v="1481"/>
    <s v="tier - 2"/>
    <s v="tier - 1"/>
    <s v="R1012"/>
    <s v="9Jun1997"/>
    <n v="25"/>
  </r>
  <r>
    <s v="Id2228"/>
    <s v="Beaulne"/>
    <s v=" Ms"/>
    <s v="  Rebecca M"/>
    <n v="16.63"/>
    <n v="4.5"/>
    <s v="No"/>
    <s v="No"/>
    <x v="0"/>
    <n v="0"/>
    <x v="1"/>
    <s v="Underweight"/>
    <s v="Normal"/>
    <n v="0"/>
    <n v="1477"/>
    <s v="tier - 2"/>
    <s v="tier - 1"/>
    <s v="R1013"/>
    <s v="7Dec1998"/>
    <n v="24"/>
  </r>
  <r>
    <s v="Id2229"/>
    <s v="Lunz"/>
    <s v=" Ms"/>
    <s v="  Ruth"/>
    <n v="19.39"/>
    <n v="5.59"/>
    <s v="No"/>
    <s v="No"/>
    <x v="1"/>
    <n v="0"/>
    <x v="1"/>
    <s v="Obesity"/>
    <s v="Normal"/>
    <n v="0"/>
    <n v="1467"/>
    <s v="tier - 2"/>
    <s v="tier - 2"/>
    <s v="R1013"/>
    <s v="20Jun2003"/>
    <n v="19"/>
  </r>
  <r>
    <s v="Id2230"/>
    <s v="Kyle"/>
    <s v=" Mr"/>
    <s v="  Gregory S"/>
    <n v="17.34"/>
    <n v="6.29"/>
    <s v="No"/>
    <s v="No"/>
    <x v="1"/>
    <n v="0"/>
    <x v="1"/>
    <s v="Underweight"/>
    <s v="Diabetes"/>
    <n v="0"/>
    <n v="1445"/>
    <s v="tier - 2"/>
    <s v="tier - 1"/>
    <s v="R1013"/>
    <s v="19Jun1997"/>
    <n v="25"/>
  </r>
  <r>
    <s v="Id2231"/>
    <s v="Brackenwagen"/>
    <s v=" Ms"/>
    <s v="  Alexandra S"/>
    <n v="17.940000000000001"/>
    <n v="4.1900000000000004"/>
    <s v="No"/>
    <s v="No"/>
    <x v="0"/>
    <n v="0"/>
    <x v="1"/>
    <s v="Underweight"/>
    <s v="Normal"/>
    <n v="0"/>
    <n v="1438"/>
    <s v="tier - 2"/>
    <s v="tier - 2"/>
    <s v="R1013"/>
    <s v="1Sep2000"/>
    <n v="22"/>
  </r>
  <r>
    <s v="Id2232"/>
    <s v="Schmitt"/>
    <s v=" Ms"/>
    <s v="  Hillary"/>
    <n v="16.670000000000002"/>
    <n v="4.7"/>
    <s v="No"/>
    <s v="No"/>
    <x v="1"/>
    <n v="0"/>
    <x v="1"/>
    <s v="Underweight"/>
    <s v="Normal"/>
    <n v="0"/>
    <n v="1422"/>
    <s v="tier - 2"/>
    <s v="tier - 2"/>
    <s v="R1013"/>
    <s v="5Dec1997"/>
    <n v="25"/>
  </r>
  <r>
    <s v="Id2233"/>
    <s v="Borden"/>
    <s v=" Ms"/>
    <s v="  Amy K"/>
    <n v="20.58"/>
    <n v="5.64"/>
    <s v="No"/>
    <s v="No"/>
    <x v="0"/>
    <n v="0"/>
    <x v="1"/>
    <s v="Obesity"/>
    <s v="Normal"/>
    <n v="0"/>
    <n v="1421"/>
    <s v="tier - 2"/>
    <s v="tier - 2"/>
    <s v="R1013"/>
    <s v="23Aug2001"/>
    <n v="21"/>
  </r>
  <r>
    <s v="Id2234"/>
    <s v="McLean"/>
    <s v=" Mr"/>
    <s v="  Scott"/>
    <n v="16.5"/>
    <n v="4.1100000000000003"/>
    <s v="No"/>
    <s v="No"/>
    <x v="0"/>
    <n v="0"/>
    <x v="1"/>
    <s v="Underweight"/>
    <s v="Normal"/>
    <n v="0"/>
    <n v="1417"/>
    <s v="tier - 2"/>
    <s v="tier - 3"/>
    <s v="R1013"/>
    <s v="23Jun1996"/>
    <n v="26"/>
  </r>
  <r>
    <s v="Id2235"/>
    <s v="Regan"/>
    <s v=" Mr"/>
    <s v="  John"/>
    <n v="15.41"/>
    <n v="5.43"/>
    <s v="No"/>
    <s v="No"/>
    <x v="1"/>
    <n v="0"/>
    <x v="1"/>
    <s v="Underweight"/>
    <s v="Normal"/>
    <n v="0"/>
    <n v="1402"/>
    <s v="tier - 2"/>
    <s v="tier - 3"/>
    <s v="R1011"/>
    <s v="27Oct1997"/>
    <n v="25"/>
  </r>
  <r>
    <s v="Id2236"/>
    <s v="Koenis"/>
    <s v=" Mr"/>
    <s v="  Maaikel"/>
    <n v="24.59"/>
    <n v="4.38"/>
    <s v="No"/>
    <s v="No"/>
    <x v="0"/>
    <n v="0"/>
    <x v="1"/>
    <s v="Obesity"/>
    <s v="Normal"/>
    <n v="0"/>
    <n v="1400.44"/>
    <s v="tier - 2"/>
    <s v="tier - 2"/>
    <s v="R1013"/>
    <s v="5Sep1998"/>
    <n v="24"/>
  </r>
  <r>
    <s v="Id2237"/>
    <s v="Kittaka"/>
    <s v=" Mr"/>
    <s v="  Daniel C"/>
    <n v="33.33"/>
    <n v="9.7899999999999991"/>
    <s v="Yes"/>
    <s v="No"/>
    <x v="0"/>
    <n v="1"/>
    <x v="1"/>
    <s v="Obesity"/>
    <s v="Diabetes"/>
    <n v="0"/>
    <n v="1391.53"/>
    <s v="tier - 2"/>
    <s v="tier - 1"/>
    <s v="R1013"/>
    <s v="22Dec2002"/>
    <n v="20"/>
  </r>
  <r>
    <s v="Id2238"/>
    <s v="Concannon"/>
    <s v=" Mr"/>
    <s v="  Christopher S"/>
    <n v="18.5"/>
    <n v="11.84"/>
    <s v="No"/>
    <s v="No"/>
    <x v="0"/>
    <n v="0"/>
    <x v="1"/>
    <s v="Obesity"/>
    <s v="Diabetes"/>
    <n v="0"/>
    <n v="1390"/>
    <s v="tier - 2"/>
    <s v="tier - 2"/>
    <s v="R1013"/>
    <s v="14Nov2002"/>
    <n v="20"/>
  </r>
  <r>
    <s v="Id2239"/>
    <s v="Johnson"/>
    <s v=" Mr"/>
    <s v="  William R"/>
    <n v="18.579999999999998"/>
    <n v="6.22"/>
    <s v="No"/>
    <s v="No"/>
    <x v="0"/>
    <n v="0"/>
    <x v="1"/>
    <s v="Obesity"/>
    <s v="Diabetes"/>
    <n v="0"/>
    <n v="1389"/>
    <s v="tier - 2"/>
    <s v="tier - 2"/>
    <s v="R1013"/>
    <s v="6Jul1999"/>
    <n v="23"/>
  </r>
  <r>
    <s v="Id2240"/>
    <s v="Schultz"/>
    <s v=" Ms"/>
    <s v="  Lyndsy"/>
    <n v="16.64"/>
    <n v="10.01"/>
    <s v="No"/>
    <s v="No"/>
    <x v="0"/>
    <n v="0"/>
    <x v="1"/>
    <s v="Underweight"/>
    <s v="Diabetes"/>
    <n v="0"/>
    <n v="1382"/>
    <s v="tier - 2"/>
    <s v="tier - 1"/>
    <s v="R1013"/>
    <s v="15Aug2002"/>
    <n v="20"/>
  </r>
  <r>
    <s v="Id2241"/>
    <s v="Brannigan"/>
    <s v=" Ms"/>
    <s v="  Jessica"/>
    <n v="19.329999999999998"/>
    <n v="4.32"/>
    <s v="No"/>
    <s v="No"/>
    <x v="0"/>
    <n v="0"/>
    <x v="1"/>
    <s v="Obesity"/>
    <s v="Normal"/>
    <n v="0"/>
    <n v="1359"/>
    <s v="tier - 2"/>
    <s v="tier - 1"/>
    <s v="R1013"/>
    <s v="3Dec1998"/>
    <n v="24"/>
  </r>
  <r>
    <s v="Id2242"/>
    <s v="Cavallo"/>
    <s v=" Ms"/>
    <s v="  Anna"/>
    <n v="21.26"/>
    <n v="5.65"/>
    <s v="No"/>
    <s v="No"/>
    <x v="1"/>
    <n v="0"/>
    <x v="1"/>
    <s v="Obesity"/>
    <s v="Normal"/>
    <n v="0"/>
    <n v="1341.16"/>
    <s v="tier - 2"/>
    <s v="tier - 2"/>
    <s v="R1012"/>
    <s v="7Nov1997"/>
    <n v="25"/>
  </r>
  <r>
    <s v="Id2243"/>
    <s v="Chang"/>
    <s v=" Mr"/>
    <s v="  Jordan"/>
    <n v="15.6"/>
    <n v="4.12"/>
    <s v="No"/>
    <s v="No"/>
    <x v="0"/>
    <n v="0"/>
    <x v="1"/>
    <s v="Underweight"/>
    <s v="Normal"/>
    <n v="0"/>
    <n v="1338"/>
    <s v="tier - 2"/>
    <s v="tier - 3"/>
    <s v="R1012"/>
    <s v="30Jul1995"/>
    <n v="27"/>
  </r>
  <r>
    <s v="Id2244"/>
    <s v="Axelrod"/>
    <s v=" Mr"/>
    <s v="  Brian"/>
    <n v="24.39"/>
    <n v="6.24"/>
    <s v="No"/>
    <s v="No"/>
    <x v="0"/>
    <n v="0"/>
    <x v="1"/>
    <s v="Obesity"/>
    <s v="Diabetes"/>
    <n v="0"/>
    <n v="1332.61"/>
    <s v="tier - 2"/>
    <s v="tier - 3"/>
    <s v="R1013"/>
    <s v="12Jul1998"/>
    <n v="24"/>
  </r>
  <r>
    <s v="Id2245"/>
    <s v="Davenport"/>
    <s v=" Ms"/>
    <s v="  Katherine A"/>
    <n v="24.75"/>
    <n v="4.83"/>
    <s v="No"/>
    <s v="No"/>
    <x v="0"/>
    <n v="0"/>
    <x v="1"/>
    <s v="Obesity"/>
    <s v="Normal"/>
    <n v="0"/>
    <n v="1329.17"/>
    <s v="tier - 2"/>
    <s v="tier - 3"/>
    <s v="R1013"/>
    <s v="14Oct1999"/>
    <n v="23"/>
  </r>
  <r>
    <s v="Id2246"/>
    <s v="Roberge"/>
    <s v=" Ms"/>
    <s v="  Melanie"/>
    <n v="20.88"/>
    <n v="7.4"/>
    <s v="No"/>
    <s v="No"/>
    <x v="0"/>
    <n v="0"/>
    <x v="1"/>
    <s v="Obesity"/>
    <s v="Diabetes"/>
    <n v="0"/>
    <n v="1315"/>
    <s v="tier - 2"/>
    <s v="tier - 2"/>
    <s v="R1013"/>
    <s v="13Oct2002"/>
    <n v="20"/>
  </r>
  <r>
    <s v="Id2247"/>
    <s v="Schmidt"/>
    <s v=" Ms"/>
    <s v="  Jessica"/>
    <n v="20.43"/>
    <n v="4.54"/>
    <s v="No"/>
    <s v="No"/>
    <x v="0"/>
    <n v="0"/>
    <x v="1"/>
    <s v="Obesity"/>
    <s v="Normal"/>
    <n v="0"/>
    <n v="1304"/>
    <s v="tier - 2"/>
    <s v="tier - 2"/>
    <s v="R1013"/>
    <s v="2Dec1999"/>
    <n v="23"/>
  </r>
  <r>
    <s v="Id2248"/>
    <s v="Kosters"/>
    <s v=" Mr"/>
    <s v="  Eric S"/>
    <n v="15.18"/>
    <n v="11.11"/>
    <s v="No"/>
    <s v="No"/>
    <x v="0"/>
    <n v="0"/>
    <x v="1"/>
    <s v="Underweight"/>
    <s v="Diabetes"/>
    <n v="0"/>
    <n v="1304"/>
    <s v="tier - 2"/>
    <s v="tier - 2"/>
    <s v="R1012"/>
    <s v="10Dec2002"/>
    <n v="20"/>
  </r>
  <r>
    <s v="Id2249"/>
    <s v="Dykes"/>
    <s v=" Mr"/>
    <s v="  Joseph"/>
    <n v="15.12"/>
    <n v="4.03"/>
    <s v="No"/>
    <s v="No"/>
    <x v="0"/>
    <n v="0"/>
    <x v="1"/>
    <s v="Underweight"/>
    <s v="Normal"/>
    <n v="0"/>
    <n v="1293"/>
    <s v="tier - 2"/>
    <s v="tier - 3"/>
    <s v="R1012"/>
    <s v="29Nov2001"/>
    <n v="21"/>
  </r>
  <r>
    <s v="Id2250"/>
    <s v="Velan"/>
    <s v=" Ms"/>
    <s v="  Mary"/>
    <n v="23.88"/>
    <n v="4.51"/>
    <s v="No"/>
    <s v="No"/>
    <x v="0"/>
    <n v="0"/>
    <x v="1"/>
    <s v="Obesity"/>
    <s v="Normal"/>
    <n v="0"/>
    <n v="1290.93"/>
    <s v="tier - 2"/>
    <s v="tier - 2"/>
    <s v="R1013"/>
    <s v="4Jun1998"/>
    <n v="25"/>
  </r>
  <r>
    <s v="Id2251"/>
    <s v="Goolik"/>
    <s v=" Ms"/>
    <s v="  Natalie"/>
    <n v="16.13"/>
    <n v="5.56"/>
    <s v="No"/>
    <s v="No"/>
    <x v="0"/>
    <n v="0"/>
    <x v="1"/>
    <s v="Underweight"/>
    <s v="Normal"/>
    <n v="0"/>
    <n v="1286"/>
    <s v="tier - 2"/>
    <s v="tier - 2"/>
    <s v="R1013"/>
    <s v="26Jun2000"/>
    <n v="22"/>
  </r>
  <r>
    <s v="Id2252"/>
    <s v="Bain"/>
    <s v=" Mr"/>
    <s v="  Christopher"/>
    <n v="24.09"/>
    <n v="4.0999999999999996"/>
    <s v="No"/>
    <s v="No"/>
    <x v="0"/>
    <n v="0"/>
    <x v="1"/>
    <s v="Obesity"/>
    <s v="Normal"/>
    <n v="0"/>
    <n v="1285"/>
    <s v="tier - 2"/>
    <s v="tier - 3"/>
    <s v="R1013"/>
    <s v="28Jul2004"/>
    <n v="18"/>
  </r>
  <r>
    <s v="Id2253"/>
    <s v="Wieck"/>
    <s v=" Ms"/>
    <s v="  Sonja"/>
    <n v="19.43"/>
    <n v="5.85"/>
    <s v="No"/>
    <s v="No"/>
    <x v="0"/>
    <n v="0"/>
    <x v="1"/>
    <s v="Obesity"/>
    <s v="Diabetes"/>
    <n v="0"/>
    <n v="1283"/>
    <s v="tier - 2"/>
    <s v="tier - 1"/>
    <s v="R1013"/>
    <s v="30Sep2004"/>
    <n v="18"/>
  </r>
  <r>
    <s v="Id2254"/>
    <s v="Friel"/>
    <s v=" Ms"/>
    <s v="  Alexandra"/>
    <n v="15.22"/>
    <n v="4.92"/>
    <s v="No"/>
    <s v="No"/>
    <x v="1"/>
    <n v="0"/>
    <x v="1"/>
    <s v="Underweight"/>
    <s v="Normal"/>
    <n v="0"/>
    <n v="1276"/>
    <s v="tier - 2"/>
    <s v="tier - 2"/>
    <s v="R1012"/>
    <s v="26Oct1997"/>
    <n v="25"/>
  </r>
  <r>
    <s v="Id2255"/>
    <s v="Santandreu"/>
    <s v=" Ms"/>
    <s v="  Martha L"/>
    <n v="20.72"/>
    <n v="9.4600000000000009"/>
    <s v="No"/>
    <s v="No"/>
    <x v="0"/>
    <n v="0"/>
    <x v="1"/>
    <s v="Obesity"/>
    <s v="Diabetes"/>
    <n v="0"/>
    <n v="1267"/>
    <s v="tier - 2"/>
    <s v="tier - 1"/>
    <s v="R1013"/>
    <s v="4Dec2002"/>
    <n v="20"/>
  </r>
  <r>
    <s v="Id2256"/>
    <s v="Johnson"/>
    <s v=" Mr"/>
    <s v="  Ryan C"/>
    <n v="35.4"/>
    <n v="5.94"/>
    <s v="Yes"/>
    <s v="No"/>
    <x v="1"/>
    <n v="1"/>
    <x v="1"/>
    <s v="Obesity"/>
    <s v="Diabetes"/>
    <n v="0"/>
    <n v="1263.25"/>
    <s v="tier - 2"/>
    <s v="tier - 3"/>
    <s v="R1011"/>
    <s v="21Nov2003"/>
    <n v="19"/>
  </r>
  <r>
    <s v="Id2257"/>
    <s v="Gerber"/>
    <s v=" Mr"/>
    <s v="  Cliff"/>
    <n v="34.4"/>
    <n v="5.7"/>
    <s v="Yes"/>
    <s v="No"/>
    <x v="1"/>
    <n v="1"/>
    <x v="1"/>
    <s v="Obesity"/>
    <s v="Diabetes"/>
    <n v="0"/>
    <n v="1261.8599999999999"/>
    <s v="tier - 2"/>
    <s v="tier - 3"/>
    <s v="R1011"/>
    <s v="15Aug2003"/>
    <n v="19"/>
  </r>
  <r>
    <s v="Id2258"/>
    <s v="Benadum"/>
    <s v=" Mr"/>
    <s v="  Blue"/>
    <n v="34.1"/>
    <n v="4.13"/>
    <s v="Yes"/>
    <s v="No"/>
    <x v="1"/>
    <n v="1"/>
    <x v="1"/>
    <s v="Obesity"/>
    <s v="Normal"/>
    <n v="0"/>
    <n v="1261.44"/>
    <s v="tier - 2"/>
    <s v="tier - 3"/>
    <s v="R1011"/>
    <s v="30Oct2003"/>
    <n v="19"/>
  </r>
  <r>
    <s v="Id2259"/>
    <s v="Ragazzini"/>
    <s v=" Mr"/>
    <s v="  Jeffrey M"/>
    <n v="30.4"/>
    <n v="4.7699999999999996"/>
    <s v="No"/>
    <s v="No"/>
    <x v="1"/>
    <n v="1"/>
    <x v="1"/>
    <s v="Obesity"/>
    <s v="Normal"/>
    <n v="0"/>
    <n v="1256.3"/>
    <s v="tier - 2"/>
    <s v="tier - 3"/>
    <s v="R1011"/>
    <s v="13Oct2003"/>
    <n v="19"/>
  </r>
  <r>
    <s v="Id2260"/>
    <s v="Kessinger"/>
    <s v=" Mr"/>
    <s v="  Andrew"/>
    <n v="28.7"/>
    <n v="4.99"/>
    <s v="No"/>
    <s v="No"/>
    <x v="1"/>
    <n v="0"/>
    <x v="1"/>
    <s v="Obesity"/>
    <s v="Normal"/>
    <n v="0"/>
    <n v="1253.94"/>
    <s v="tier - 2"/>
    <s v="tier - 2"/>
    <s v="R1011"/>
    <s v="10Dec2003"/>
    <n v="19"/>
  </r>
  <r>
    <s v="Id2261"/>
    <s v="Bezgin"/>
    <s v=" Ms"/>
    <s v="  Julia"/>
    <n v="17.440000000000001"/>
    <n v="4.42"/>
    <s v="No"/>
    <s v="No"/>
    <x v="1"/>
    <n v="0"/>
    <x v="1"/>
    <s v="Underweight"/>
    <s v="Normal"/>
    <n v="0"/>
    <n v="1253"/>
    <s v="tier - 2"/>
    <s v="tier - 2"/>
    <s v="R1013"/>
    <s v="4Nov1997"/>
    <n v="25"/>
  </r>
  <r>
    <s v="Id2262"/>
    <s v="Woldesilassie"/>
    <s v=" Mr"/>
    <s v="  Daniel"/>
    <n v="27.6"/>
    <n v="4.01"/>
    <s v="No"/>
    <s v="No"/>
    <x v="1"/>
    <n v="0"/>
    <x v="1"/>
    <s v="Obesity"/>
    <s v="Normal"/>
    <n v="0"/>
    <n v="1252.4100000000001"/>
    <s v="tier - 2"/>
    <s v="tier - 3"/>
    <s v="R1011"/>
    <s v="15Sep2003"/>
    <n v="19"/>
  </r>
  <r>
    <s v="Id2263"/>
    <s v="Ruiz Herrero"/>
    <s v=" Mr"/>
    <s v="  Jaime"/>
    <n v="20.7"/>
    <n v="4.49"/>
    <s v="No"/>
    <s v="No"/>
    <x v="1"/>
    <n v="0"/>
    <x v="1"/>
    <s v="Obesity"/>
    <s v="Normal"/>
    <n v="0"/>
    <n v="1242.82"/>
    <s v="tier - 2"/>
    <s v="tier - 1"/>
    <s v="R1011"/>
    <s v="8Sep2003"/>
    <n v="19"/>
  </r>
  <r>
    <s v="Id2264"/>
    <s v="Bin Alias"/>
    <s v=" Mr"/>
    <s v="  Mohd Syahidan"/>
    <n v="20.3"/>
    <n v="6.37"/>
    <s v="No"/>
    <s v="No"/>
    <x v="1"/>
    <n v="0"/>
    <x v="1"/>
    <s v="Obesity"/>
    <s v="Diabetes"/>
    <n v="0"/>
    <n v="1242.26"/>
    <s v="tier - 2"/>
    <s v="tier - 1"/>
    <s v="R1011"/>
    <s v="15Sep2003"/>
    <n v="19"/>
  </r>
  <r>
    <s v="Id2265"/>
    <s v="Fischer-Daly"/>
    <s v=" Mr"/>
    <s v="  Matthew"/>
    <n v="19.8"/>
    <n v="5.12"/>
    <s v="No"/>
    <s v="No"/>
    <x v="1"/>
    <n v="0"/>
    <x v="1"/>
    <s v="Obesity"/>
    <s v="Normal"/>
    <n v="0"/>
    <n v="1241.57"/>
    <s v="tier - 2"/>
    <s v="tier - 2"/>
    <s v="R1011"/>
    <s v="2Aug2003"/>
    <n v="19"/>
  </r>
  <r>
    <s v="Id2266"/>
    <s v="Pulliam"/>
    <s v=" Ms"/>
    <s v="  Elizabeth S"/>
    <n v="21.87"/>
    <n v="8.59"/>
    <s v="No"/>
    <s v="No"/>
    <x v="0"/>
    <n v="0"/>
    <x v="1"/>
    <s v="Obesity"/>
    <s v="Diabetes"/>
    <n v="0"/>
    <n v="1241"/>
    <s v="tier - 2"/>
    <s v="tier - 2"/>
    <s v="R1013"/>
    <s v="1Jul2002"/>
    <n v="20"/>
  </r>
  <r>
    <s v="Id2267"/>
    <s v="Guisinger"/>
    <s v=" Ms"/>
    <s v="  Katie"/>
    <n v="16.600000000000001"/>
    <n v="5.87"/>
    <s v="No"/>
    <s v="No"/>
    <x v="0"/>
    <n v="0"/>
    <x v="1"/>
    <s v="Underweight"/>
    <s v="Diabetes"/>
    <n v="0"/>
    <n v="1240"/>
    <s v="tier - 2"/>
    <s v="tier - 1"/>
    <s v="R1012"/>
    <s v="11Oct1998"/>
    <n v="24"/>
  </r>
  <r>
    <s v="Id2268"/>
    <s v="Arnerich"/>
    <s v=" Ms"/>
    <s v="  Christi A"/>
    <n v="21.98"/>
    <n v="7.03"/>
    <s v="No"/>
    <s v="No"/>
    <x v="0"/>
    <n v="0"/>
    <x v="1"/>
    <s v="Obesity"/>
    <s v="Diabetes"/>
    <n v="0"/>
    <n v="1237"/>
    <s v="tier - 2"/>
    <s v="tier - 2"/>
    <s v="R1013"/>
    <s v="12Dec2002"/>
    <n v="20"/>
  </r>
  <r>
    <s v="Id2269"/>
    <s v="Lynch"/>
    <s v=" Ms"/>
    <s v="  Sandra K"/>
    <n v="19.7"/>
    <n v="5.51"/>
    <s v="No"/>
    <s v="No"/>
    <x v="0"/>
    <n v="0"/>
    <x v="1"/>
    <s v="Obesity"/>
    <s v="Normal"/>
    <n v="0"/>
    <n v="1234"/>
    <s v="tier - 2"/>
    <s v="tier - 1"/>
    <s v="R1013"/>
    <s v="13Jul1998"/>
    <n v="24"/>
  </r>
  <r>
    <s v="Id2270"/>
    <s v="Reilly"/>
    <s v=" Ms"/>
    <s v="  Katharine"/>
    <n v="19.21"/>
    <n v="4.76"/>
    <s v="No"/>
    <s v="No"/>
    <x v="0"/>
    <n v="0"/>
    <x v="1"/>
    <s v="Obesity"/>
    <s v="Normal"/>
    <n v="0"/>
    <n v="1228"/>
    <s v="tier - 2"/>
    <s v="tier - 1"/>
    <s v="R1012"/>
    <s v="16Oct2004"/>
    <n v="18"/>
  </r>
  <r>
    <s v="Id2271"/>
    <s v="Nolette"/>
    <s v=" Mr"/>
    <s v="  Jerome"/>
    <n v="19.3"/>
    <n v="4.7"/>
    <s v="No"/>
    <s v="No"/>
    <x v="0"/>
    <n v="0"/>
    <x v="1"/>
    <s v="Obesity"/>
    <s v="Normal"/>
    <n v="0"/>
    <n v="1224"/>
    <s v="tier - 2"/>
    <s v="tier - 1"/>
    <s v="R1013"/>
    <s v="9Jul2004"/>
    <n v="18"/>
  </r>
  <r>
    <s v="Id2272"/>
    <s v="Chabrier"/>
    <s v=" Ms"/>
    <s v="  Julia R"/>
    <n v="16.22"/>
    <n v="6.21"/>
    <s v="No"/>
    <s v="No"/>
    <x v="0"/>
    <n v="0"/>
    <x v="1"/>
    <s v="Underweight"/>
    <s v="Diabetes"/>
    <n v="0"/>
    <n v="1220"/>
    <s v="tier - 2"/>
    <s v="tier - 3"/>
    <s v="R1012"/>
    <s v="4Nov1996"/>
    <n v="26"/>
  </r>
  <r>
    <s v="Id2273"/>
    <s v="Lee"/>
    <s v=" Mr"/>
    <s v="  Sean Henry"/>
    <n v="17.12"/>
    <n v="4.5199999999999996"/>
    <s v="No"/>
    <s v="No"/>
    <x v="0"/>
    <n v="0"/>
    <x v="1"/>
    <s v="Underweight"/>
    <s v="Normal"/>
    <n v="0"/>
    <n v="1210"/>
    <s v="tier - 2"/>
    <s v="tier - 1"/>
    <s v="R1013"/>
    <s v="2Jun2004"/>
    <n v="19"/>
  </r>
  <r>
    <s v="Id2274"/>
    <s v="Knotts"/>
    <s v=" Ms"/>
    <s v="  Rachel A"/>
    <n v="19.07"/>
    <n v="5.45"/>
    <s v="No"/>
    <s v="No"/>
    <x v="0"/>
    <n v="0"/>
    <x v="1"/>
    <s v="Obesity"/>
    <s v="Normal"/>
    <n v="0"/>
    <n v="1200.55"/>
    <s v="tier - 2"/>
    <s v="tier - 3"/>
    <s v="R1013"/>
    <s v="6Oct1992"/>
    <n v="30"/>
  </r>
  <r>
    <s v="Id2275"/>
    <s v="Pultorak"/>
    <s v=" Mr"/>
    <s v="  Jim"/>
    <n v="15.56"/>
    <n v="4.42"/>
    <s v="No"/>
    <s v="No"/>
    <x v="0"/>
    <n v="0"/>
    <x v="1"/>
    <s v="Underweight"/>
    <s v="Normal"/>
    <n v="0"/>
    <n v="1200"/>
    <s v="tier - 2"/>
    <s v="tier - 3"/>
    <s v="R1012"/>
    <s v="28Jun1999"/>
    <n v="23"/>
  </r>
  <r>
    <s v="Id2276"/>
    <s v="Maxon"/>
    <s v=" Mr"/>
    <s v="  Tim"/>
    <n v="22.76"/>
    <n v="9.44"/>
    <s v="No"/>
    <s v="No"/>
    <x v="0"/>
    <n v="0"/>
    <x v="1"/>
    <s v="Obesity"/>
    <s v="Diabetes"/>
    <n v="0"/>
    <n v="1191"/>
    <s v="tier - 2"/>
    <s v="tier - 1"/>
    <s v="R1013"/>
    <s v="26Aug2002"/>
    <n v="20"/>
  </r>
  <r>
    <s v="Id2277"/>
    <s v="Kraai"/>
    <s v=" Ms"/>
    <s v="  Abby L"/>
    <n v="22.79"/>
    <n v="6.15"/>
    <s v="No"/>
    <s v="No"/>
    <x v="1"/>
    <n v="0"/>
    <x v="1"/>
    <s v="Obesity"/>
    <s v="Diabetes"/>
    <n v="0"/>
    <n v="1178.07"/>
    <s v="tier - 2"/>
    <s v="tier - 2"/>
    <s v="R1013"/>
    <s v="28Jun1997"/>
    <n v="25"/>
  </r>
  <r>
    <s v="Id2278"/>
    <s v="Larosa"/>
    <s v=" Mr"/>
    <s v="  Mark"/>
    <n v="17.41"/>
    <n v="5.13"/>
    <s v="No"/>
    <s v="No"/>
    <x v="0"/>
    <n v="0"/>
    <x v="1"/>
    <s v="Underweight"/>
    <s v="Normal"/>
    <n v="0"/>
    <n v="1178"/>
    <s v="tier - 2"/>
    <s v="tier - 3"/>
    <s v="R1013"/>
    <s v="11Aug1996"/>
    <n v="26"/>
  </r>
  <r>
    <s v="Id2279"/>
    <s v="King"/>
    <s v=" Mr"/>
    <s v="  Ali"/>
    <n v="19.32"/>
    <n v="4.96"/>
    <s v="No"/>
    <s v="No"/>
    <x v="0"/>
    <n v="0"/>
    <x v="1"/>
    <s v="Obesity"/>
    <s v="Normal"/>
    <n v="0"/>
    <n v="1167"/>
    <s v="tier - 2"/>
    <s v="tier - 1"/>
    <s v="R1013"/>
    <s v="12Nov2001"/>
    <n v="21"/>
  </r>
  <r>
    <s v="Id2280"/>
    <s v="Haney"/>
    <s v=" Mr"/>
    <s v="  Joshua"/>
    <n v="18.25"/>
    <n v="10.95"/>
    <s v="No"/>
    <s v="No"/>
    <x v="0"/>
    <n v="0"/>
    <x v="1"/>
    <s v="Underweight"/>
    <s v="Diabetes"/>
    <n v="0"/>
    <n v="1165"/>
    <s v="tier - 2"/>
    <s v="tier - 3"/>
    <s v="R1012"/>
    <s v="11Jun2002"/>
    <n v="20"/>
  </r>
  <r>
    <s v="Id2281"/>
    <s v="Boulay"/>
    <s v=" Mr"/>
    <s v="  Pierre"/>
    <n v="53.13"/>
    <n v="4.4400000000000004"/>
    <s v="Yes"/>
    <s v="Yes"/>
    <x v="0"/>
    <n v="2"/>
    <x v="0"/>
    <s v="Obesity"/>
    <s v="Normal"/>
    <n v="0"/>
    <n v="1163.46"/>
    <s v="tier - 2"/>
    <s v="tier - 3"/>
    <s v="R1013"/>
    <s v="11Nov2004"/>
    <n v="18"/>
  </r>
  <r>
    <s v="Id2282"/>
    <s v="Peters"/>
    <s v=" Ms"/>
    <s v="  Kate"/>
    <n v="20.46"/>
    <n v="4.0199999999999996"/>
    <s v="No"/>
    <s v="No"/>
    <x v="0"/>
    <n v="0"/>
    <x v="1"/>
    <s v="Obesity"/>
    <s v="Normal"/>
    <n v="0"/>
    <n v="1158.32"/>
    <s v="tier - 2"/>
    <s v="tier - 1"/>
    <s v="R1013"/>
    <s v="26Jul1994"/>
    <n v="28"/>
  </r>
  <r>
    <s v="Id2283"/>
    <s v="Luy"/>
    <s v=" Mr"/>
    <s v="  David"/>
    <n v="43.01"/>
    <n v="5.44"/>
    <s v="Yes"/>
    <s v="No"/>
    <x v="0"/>
    <n v="2"/>
    <x v="0"/>
    <s v="Obesity"/>
    <s v="Normal"/>
    <n v="0"/>
    <n v="1149.4000000000001"/>
    <s v="tier - 2"/>
    <s v="tier - 2"/>
    <s v="R1013"/>
    <s v="18Jul2004"/>
    <n v="18"/>
  </r>
  <r>
    <s v="Id2284"/>
    <s v="Fava"/>
    <s v=" Ms"/>
    <s v="  Carla"/>
    <n v="15.01"/>
    <n v="4.1500000000000004"/>
    <s v="No"/>
    <s v="No"/>
    <x v="1"/>
    <n v="0"/>
    <x v="1"/>
    <s v="Underweight"/>
    <s v="Normal"/>
    <n v="0"/>
    <n v="1149"/>
    <s v="tier - 2"/>
    <s v="tier - 1"/>
    <s v="R1012"/>
    <s v="12Jun2003"/>
    <n v="19"/>
  </r>
  <r>
    <s v="Id2285"/>
    <s v="Montoya"/>
    <s v=" Mr"/>
    <s v="  Alvaro Sr"/>
    <n v="41.14"/>
    <n v="6.02"/>
    <s v="Yes"/>
    <s v="No"/>
    <x v="0"/>
    <n v="1"/>
    <x v="0"/>
    <s v="Obesity"/>
    <s v="Diabetes"/>
    <n v="0"/>
    <n v="1146.8"/>
    <s v="tier - 2"/>
    <s v="tier - 2"/>
    <s v="R1013"/>
    <s v="10Jun2004"/>
    <n v="18"/>
  </r>
  <r>
    <s v="Id2286"/>
    <s v="Bain"/>
    <s v=" Ms"/>
    <s v="  Hope"/>
    <n v="16.55"/>
    <n v="7.73"/>
    <s v="No"/>
    <s v="No"/>
    <x v="0"/>
    <n v="0"/>
    <x v="1"/>
    <s v="Underweight"/>
    <s v="Diabetes"/>
    <n v="0"/>
    <n v="1142"/>
    <s v="tier - 3"/>
    <s v="tier - 2"/>
    <s v="R1011"/>
    <s v="1Oct2002"/>
    <n v="20"/>
  </r>
  <r>
    <s v="Id2287"/>
    <s v="Albertson"/>
    <s v=" Mr"/>
    <s v="  Mark P"/>
    <n v="37.29"/>
    <n v="5.03"/>
    <s v="Yes"/>
    <s v="No"/>
    <x v="0"/>
    <n v="1"/>
    <x v="1"/>
    <s v="Obesity"/>
    <s v="Normal"/>
    <n v="0"/>
    <n v="1141.45"/>
    <s v="tier - 3"/>
    <s v="tier - 3"/>
    <s v="R1013"/>
    <s v="12Sep2004"/>
    <n v="18"/>
  </r>
  <r>
    <s v="Id2288"/>
    <s v="Barger"/>
    <s v=" Ms"/>
    <s v="  Desiree"/>
    <n v="16.739999999999998"/>
    <n v="4.08"/>
    <s v="No"/>
    <s v="No"/>
    <x v="0"/>
    <n v="0"/>
    <x v="1"/>
    <s v="Underweight"/>
    <s v="Normal"/>
    <n v="0"/>
    <n v="1141"/>
    <s v="tier - 3"/>
    <s v="tier - 1"/>
    <s v="R1013"/>
    <s v="25Oct2001"/>
    <n v="21"/>
  </r>
  <r>
    <s v="Id2289"/>
    <s v="Fraioli"/>
    <s v=" Mr"/>
    <s v="  Mario Jr"/>
    <n v="34.43"/>
    <n v="4.2699999999999996"/>
    <s v="Yes"/>
    <s v="No"/>
    <x v="0"/>
    <n v="1"/>
    <x v="1"/>
    <s v="Obesity"/>
    <s v="Normal"/>
    <n v="0"/>
    <n v="1137.47"/>
    <s v="tier - 3"/>
    <s v="tier - 2"/>
    <s v="R1013"/>
    <s v="27Nov2004"/>
    <n v="18"/>
  </r>
  <r>
    <s v="Id2290"/>
    <s v="April"/>
    <s v=" Mr"/>
    <s v="  Lusapho"/>
    <n v="34.1"/>
    <n v="4.07"/>
    <s v="Yes"/>
    <s v="No"/>
    <x v="0"/>
    <n v="1"/>
    <x v="1"/>
    <s v="Obesity"/>
    <s v="Normal"/>
    <n v="0"/>
    <n v="1137.01"/>
    <s v="tier - 3"/>
    <s v="tier - 1"/>
    <s v="R1013"/>
    <s v="15Oct2004"/>
    <n v="18"/>
  </r>
  <r>
    <s v="Id2291"/>
    <s v="King"/>
    <s v=" Ms"/>
    <s v="  Erin C"/>
    <n v="19.3"/>
    <n v="10.36"/>
    <s v="No"/>
    <s v="No"/>
    <x v="0"/>
    <n v="0"/>
    <x v="1"/>
    <s v="Obesity"/>
    <s v="Diabetes"/>
    <n v="0"/>
    <n v="1137"/>
    <s v="tier - 3"/>
    <s v="tier - 1"/>
    <s v="R1013"/>
    <s v="11Aug2002"/>
    <n v="20"/>
  </r>
  <r>
    <s v="Id2292"/>
    <s v="Talhelm"/>
    <s v=" Mr"/>
    <s v="  Alan F"/>
    <n v="33.659999999999997"/>
    <n v="5.71"/>
    <s v="Yes"/>
    <s v="No"/>
    <x v="0"/>
    <n v="1"/>
    <x v="1"/>
    <s v="Obesity"/>
    <s v="Diabetes"/>
    <n v="0"/>
    <n v="1136.4000000000001"/>
    <s v="tier - 3"/>
    <s v="tier - 3"/>
    <s v="R1013"/>
    <s v="28Nov2004"/>
    <n v="18"/>
  </r>
  <r>
    <s v="Id2293"/>
    <s v="Regnier"/>
    <s v=" Mr"/>
    <s v="  Ryan"/>
    <n v="33.33"/>
    <n v="6.08"/>
    <s v="Yes"/>
    <s v="No"/>
    <x v="0"/>
    <n v="1"/>
    <x v="1"/>
    <s v="Obesity"/>
    <s v="Diabetes"/>
    <n v="0"/>
    <n v="1135.94"/>
    <s v="tier - 3"/>
    <s v="tier - 3"/>
    <s v="R1013"/>
    <s v="11Jun2004"/>
    <n v="18"/>
  </r>
  <r>
    <s v="Id2294"/>
    <s v="Treece"/>
    <s v=" Ms"/>
    <s v="  Hope"/>
    <n v="21.84"/>
    <n v="5.71"/>
    <s v="No"/>
    <s v="No"/>
    <x v="0"/>
    <n v="0"/>
    <x v="1"/>
    <s v="Obesity"/>
    <s v="Diabetes"/>
    <n v="0"/>
    <n v="1135"/>
    <s v="tier - 3"/>
    <s v="tier - 3"/>
    <s v="R1013"/>
    <s v="6Oct2004"/>
    <n v="18"/>
  </r>
  <r>
    <s v="Id2295"/>
    <s v="Beisel"/>
    <s v=" Mr"/>
    <s v="  Josh"/>
    <n v="16.87"/>
    <n v="9.1300000000000008"/>
    <s v="No"/>
    <s v="No"/>
    <x v="0"/>
    <n v="0"/>
    <x v="1"/>
    <s v="Underweight"/>
    <s v="Diabetes"/>
    <n v="0"/>
    <n v="1132"/>
    <s v="tier - 3"/>
    <s v="tier - 1"/>
    <s v="R1013"/>
    <s v="19Jul2002"/>
    <n v="20"/>
  </r>
  <r>
    <s v="Id2296"/>
    <s v="Enke"/>
    <s v=" Mr"/>
    <s v="  Jacob J"/>
    <n v="30.14"/>
    <n v="5.49"/>
    <s v="No"/>
    <s v="No"/>
    <x v="0"/>
    <n v="1"/>
    <x v="1"/>
    <s v="Obesity"/>
    <s v="Normal"/>
    <n v="0"/>
    <n v="1131.51"/>
    <s v="tier - 3"/>
    <s v="tier - 1"/>
    <s v="R1013"/>
    <s v="14Jun2004"/>
    <n v="18"/>
  </r>
  <r>
    <s v="Id2297"/>
    <s v="Ruiz-Tagle Barros"/>
    <s v=" Mr"/>
    <s v="  Jose Tomas"/>
    <n v="23.21"/>
    <n v="4.37"/>
    <s v="No"/>
    <s v="No"/>
    <x v="0"/>
    <n v="0"/>
    <x v="1"/>
    <s v="Obesity"/>
    <s v="Normal"/>
    <n v="0"/>
    <n v="1121.8699999999999"/>
    <s v="tier - 3"/>
    <s v="tier - 1"/>
    <s v="R1013"/>
    <s v="12Nov2004"/>
    <n v="18"/>
  </r>
  <r>
    <s v="Id2298"/>
    <s v="Ferrell"/>
    <s v=" Ms"/>
    <s v="  Mary Evan"/>
    <n v="17.170000000000002"/>
    <n v="8.4600000000000009"/>
    <s v="No"/>
    <s v="No"/>
    <x v="0"/>
    <n v="0"/>
    <x v="1"/>
    <s v="Underweight"/>
    <s v="Diabetes"/>
    <n v="0"/>
    <n v="1086"/>
    <s v="tier - 3"/>
    <s v="tier - 3"/>
    <s v="R1013"/>
    <s v="13Aug2002"/>
    <n v="20"/>
  </r>
  <r>
    <s v="Id2299"/>
    <s v="Gates"/>
    <s v=" Mr"/>
    <s v="  Justin K"/>
    <n v="15.61"/>
    <n v="5.28"/>
    <s v="No"/>
    <s v="No"/>
    <x v="0"/>
    <n v="0"/>
    <x v="1"/>
    <s v="Underweight"/>
    <s v="Normal"/>
    <n v="0"/>
    <n v="1082"/>
    <s v="tier - 3"/>
    <s v="tier - 2"/>
    <s v="R1013"/>
    <s v="26Dec1998"/>
    <n v="24"/>
  </r>
  <r>
    <s v="Id2300"/>
    <s v="Jeffers"/>
    <s v=" Mr"/>
    <s v="  Patrick"/>
    <n v="17.98"/>
    <n v="5.33"/>
    <s v="No"/>
    <s v="No"/>
    <x v="1"/>
    <n v="0"/>
    <x v="1"/>
    <s v="Underweight"/>
    <s v="Normal"/>
    <n v="0"/>
    <n v="1071"/>
    <s v="tier - 3"/>
    <s v="tier - 3"/>
    <s v="R1013"/>
    <s v="13Aug1997"/>
    <n v="25"/>
  </r>
  <r>
    <s v="Id2301"/>
    <s v="Sulhanek"/>
    <s v=" Mr"/>
    <s v="  Roman"/>
    <n v="21.64"/>
    <n v="5.5"/>
    <s v="No"/>
    <s v="No"/>
    <x v="0"/>
    <n v="0"/>
    <x v="1"/>
    <s v="Obesity"/>
    <s v="Normal"/>
    <n v="0"/>
    <n v="1070"/>
    <s v="tier - 3"/>
    <s v="tier - 3"/>
    <s v="R1013"/>
    <s v="24Aug2004"/>
    <n v="18"/>
  </r>
  <r>
    <s v="Id2302"/>
    <s v="Ozahowski"/>
    <s v=" Mr"/>
    <s v="  David"/>
    <n v="16.399999999999999"/>
    <n v="5.4"/>
    <s v="No"/>
    <s v="No"/>
    <x v="1"/>
    <n v="0"/>
    <x v="1"/>
    <s v="Underweight"/>
    <s v="Normal"/>
    <n v="0"/>
    <n v="1068"/>
    <s v="tier - 3"/>
    <s v="tier - 1"/>
    <s v="R1013"/>
    <s v="28Sep1993"/>
    <n v="29"/>
  </r>
  <r>
    <s v="Id2303"/>
    <s v="Caron"/>
    <s v=" Ms"/>
    <s v="  Evelyn L"/>
    <n v="15.77"/>
    <n v="6.05"/>
    <s v="No"/>
    <s v="No"/>
    <x v="0"/>
    <n v="0"/>
    <x v="1"/>
    <s v="Underweight"/>
    <s v="Diabetes"/>
    <n v="0"/>
    <n v="1056"/>
    <s v="tier - 3"/>
    <s v="tier - 2"/>
    <s v="R1013"/>
    <s v="1Jun1995"/>
    <n v="28"/>
  </r>
  <r>
    <s v="Id2304"/>
    <s v="Fullarton"/>
    <s v=" Mr"/>
    <s v="  Jim"/>
    <n v="18.27"/>
    <n v="11.46"/>
    <s v="No"/>
    <s v="No"/>
    <x v="0"/>
    <n v="0"/>
    <x v="1"/>
    <s v="Underweight"/>
    <s v="Diabetes"/>
    <n v="0"/>
    <n v="1049"/>
    <s v="tier - 3"/>
    <s v="tier - 2"/>
    <s v="R1012"/>
    <s v="1Jul2002"/>
    <n v="20"/>
  </r>
  <r>
    <s v="Id2305"/>
    <s v="Lindgren"/>
    <s v=" Mr"/>
    <s v="  Matthew S"/>
    <n v="16.489999999999998"/>
    <n v="8.48"/>
    <s v="No"/>
    <s v="No"/>
    <x v="0"/>
    <n v="0"/>
    <x v="1"/>
    <s v="Underweight"/>
    <s v="Diabetes"/>
    <n v="0"/>
    <n v="1047"/>
    <s v="tier - 3"/>
    <s v="tier - 1"/>
    <s v="R1013"/>
    <s v="20Jul2002"/>
    <n v="20"/>
  </r>
  <r>
    <s v="Id2306"/>
    <s v="Akiha"/>
    <s v=" Mr"/>
    <s v="  Kenneth"/>
    <n v="16.14"/>
    <n v="4.8600000000000003"/>
    <s v="No"/>
    <s v="No"/>
    <x v="0"/>
    <n v="0"/>
    <x v="1"/>
    <s v="Underweight"/>
    <s v="Normal"/>
    <n v="0"/>
    <n v="1044"/>
    <s v="tier - 3"/>
    <s v="tier - 2"/>
    <s v="R1013"/>
    <s v="17Nov1994"/>
    <n v="28"/>
  </r>
  <r>
    <s v="Id2307"/>
    <s v="Sweny"/>
    <s v=" Ms"/>
    <s v="  Andrea"/>
    <n v="20.85"/>
    <n v="4.45"/>
    <s v="No"/>
    <s v="No"/>
    <x v="0"/>
    <n v="0"/>
    <x v="1"/>
    <s v="Obesity"/>
    <s v="Normal"/>
    <n v="0"/>
    <n v="1033.74"/>
    <s v="tier - 3"/>
    <s v="tier - 1"/>
    <s v="R1013"/>
    <s v="5Oct1995"/>
    <n v="27"/>
  </r>
  <r>
    <s v="Id2308"/>
    <s v="Tobin"/>
    <s v=" Ms"/>
    <s v="  Kristina"/>
    <n v="15.88"/>
    <n v="4.3600000000000003"/>
    <s v="No"/>
    <s v="No"/>
    <x v="0"/>
    <n v="0"/>
    <x v="1"/>
    <s v="Underweight"/>
    <s v="Normal"/>
    <n v="0"/>
    <n v="1019"/>
    <s v="tier - 3"/>
    <s v="tier - 2"/>
    <s v="R1013"/>
    <s v="5Aug1999"/>
    <n v="23"/>
  </r>
  <r>
    <s v="Id2309"/>
    <s v="Pedersen"/>
    <s v=" Ms"/>
    <s v="  Kristen"/>
    <n v="20.66"/>
    <n v="5.8"/>
    <s v="No"/>
    <s v="No"/>
    <x v="0"/>
    <n v="0"/>
    <x v="1"/>
    <s v="Obesity"/>
    <s v="Diabetes"/>
    <n v="0"/>
    <n v="1012"/>
    <s v="tier - 3"/>
    <s v="tier - 2"/>
    <s v="R1013"/>
    <s v="9Oct2000"/>
    <n v="22"/>
  </r>
  <r>
    <s v="Id2310"/>
    <s v="Lynch"/>
    <s v=" Mr"/>
    <s v="  Matthew"/>
    <n v="20.399999999999999"/>
    <n v="5.27"/>
    <s v="No"/>
    <s v="No"/>
    <x v="0"/>
    <n v="0"/>
    <x v="1"/>
    <s v="Obesity"/>
    <s v="Normal"/>
    <n v="0"/>
    <n v="1006.65"/>
    <s v="tier - 3"/>
    <s v="tier - 2"/>
    <s v="R1013"/>
    <s v="22Nov1994"/>
    <n v="28"/>
  </r>
  <r>
    <s v="Id2311"/>
    <s v="Keys"/>
    <s v=" Mrs"/>
    <s v="  Kathleen"/>
    <n v="25.19"/>
    <n v="5.64"/>
    <s v="No"/>
    <s v="No"/>
    <x v="0"/>
    <n v="0"/>
    <x v="1"/>
    <s v="Obesity"/>
    <s v="Normal"/>
    <n v="0"/>
    <n v="964.71"/>
    <s v="tier - 3"/>
    <s v="tier - 2"/>
    <s v="R1013"/>
    <s v="19Aug2001"/>
    <n v="21"/>
  </r>
  <r>
    <s v="Id2312"/>
    <s v="Wilbur"/>
    <s v=" Ms"/>
    <s v="  Lindsey"/>
    <n v="20.54"/>
    <n v="4.2"/>
    <s v="No"/>
    <s v="No"/>
    <x v="0"/>
    <n v="0"/>
    <x v="1"/>
    <s v="Obesity"/>
    <s v="Normal"/>
    <n v="0"/>
    <n v="928.59"/>
    <s v="tier - 3"/>
    <s v="tier - 1"/>
    <s v="R1013"/>
    <s v="28Oct1995"/>
    <n v="27"/>
  </r>
  <r>
    <s v="Id2313"/>
    <s v="Ditota"/>
    <s v=" Mr"/>
    <s v="  Robert"/>
    <n v="20.13"/>
    <n v="5.42"/>
    <s v="No"/>
    <s v="No"/>
    <x v="0"/>
    <n v="0"/>
    <x v="1"/>
    <s v="Obesity"/>
    <s v="Normal"/>
    <n v="0"/>
    <n v="915.07"/>
    <s v="tier - 3"/>
    <s v="tier - 1"/>
    <s v="R1013"/>
    <s v="30Oct1994"/>
    <n v="28"/>
  </r>
  <r>
    <s v="Id2314"/>
    <s v="Horbol"/>
    <s v=" Ms"/>
    <s v="  Sarah E"/>
    <n v="18.93"/>
    <n v="6.11"/>
    <s v="No"/>
    <s v="No"/>
    <x v="1"/>
    <n v="0"/>
    <x v="1"/>
    <s v="Obesity"/>
    <s v="Diabetes"/>
    <n v="0"/>
    <n v="896.21"/>
    <s v="tier - 3"/>
    <s v="tier - 1"/>
    <s v="R1013"/>
    <s v="27Nov1993"/>
    <n v="29"/>
  </r>
  <r>
    <s v="Id2315"/>
    <s v="O'Rourke"/>
    <s v=" Ms"/>
    <s v="  Flannery"/>
    <n v="24.14"/>
    <n v="5.29"/>
    <s v="No"/>
    <s v="No"/>
    <x v="0"/>
    <n v="0"/>
    <x v="1"/>
    <s v="Obesity"/>
    <s v="Normal"/>
    <n v="0"/>
    <n v="865.41"/>
    <s v="tier - 3"/>
    <s v="tier - 1"/>
    <s v="R1013"/>
    <s v="18Nov2000"/>
    <n v="22"/>
  </r>
  <r>
    <s v="Id2316"/>
    <s v="Williams"/>
    <s v=" Mr"/>
    <s v="  John T"/>
    <n v="25.03"/>
    <n v="5.91"/>
    <s v="No"/>
    <s v="No"/>
    <x v="0"/>
    <n v="0"/>
    <x v="1"/>
    <s v="Obesity"/>
    <s v="Diabetes"/>
    <n v="0"/>
    <n v="830.52"/>
    <s v="tier - 3"/>
    <s v="tier - 2"/>
    <s v="R1011"/>
    <s v="7Oct2004"/>
    <n v="18"/>
  </r>
  <r>
    <s v="Id2317"/>
    <s v="Murakami"/>
    <s v=" Mr"/>
    <s v="  Koji"/>
    <n v="20.47"/>
    <n v="5.81"/>
    <s v="No"/>
    <s v="No"/>
    <x v="0"/>
    <n v="0"/>
    <x v="1"/>
    <s v="Obesity"/>
    <s v="Diabetes"/>
    <n v="0"/>
    <n v="773.54"/>
    <s v="tier - 3"/>
    <s v="tier - 2"/>
    <s v="R1013"/>
    <s v="7Dec1995"/>
    <n v="27"/>
  </r>
  <r>
    <s v="Id2318"/>
    <s v="Gagnon"/>
    <s v=" Ms"/>
    <s v="  Candice M"/>
    <n v="18.82"/>
    <n v="5.51"/>
    <s v="No"/>
    <s v="No"/>
    <x v="0"/>
    <n v="0"/>
    <x v="1"/>
    <s v="Obesity"/>
    <s v="Normal"/>
    <n v="0"/>
    <n v="770.38"/>
    <s v="tier - 3"/>
    <s v="tier - 2"/>
    <s v="R1012"/>
    <s v="18Sep1996"/>
    <n v="26"/>
  </r>
  <r>
    <s v="Id2319"/>
    <s v="Petermann"/>
    <s v=" Mr"/>
    <s v="  Theodore A"/>
    <n v="17.079999999999998"/>
    <n v="5.73"/>
    <s v="No"/>
    <s v="No"/>
    <x v="1"/>
    <n v="0"/>
    <x v="1"/>
    <s v="Underweight"/>
    <s v="Diabetes"/>
    <n v="0"/>
    <n v="770"/>
    <s v="tier - 3"/>
    <s v="tier - 3"/>
    <s v="R1013"/>
    <s v="28Jun1993"/>
    <n v="29"/>
  </r>
  <r>
    <s v="Id2320"/>
    <s v="Graves - Rostro"/>
    <s v=" Ms"/>
    <s v="  Lindy"/>
    <n v="19.21"/>
    <n v="5.53"/>
    <s v="No"/>
    <s v="No"/>
    <x v="0"/>
    <n v="0"/>
    <x v="1"/>
    <s v="Obesity"/>
    <s v="Normal"/>
    <n v="0"/>
    <n v="760"/>
    <s v="tier - 3"/>
    <s v="tier - 3"/>
    <s v="R1013"/>
    <s v="22Oct1996"/>
    <n v="26"/>
  </r>
  <r>
    <s v="Id2321"/>
    <s v="Danielson"/>
    <s v=" Mr"/>
    <s v="  Thomas"/>
    <n v="17.86"/>
    <n v="5.43"/>
    <s v="No"/>
    <s v="No"/>
    <x v="1"/>
    <n v="0"/>
    <x v="1"/>
    <s v="Underweight"/>
    <s v="Normal"/>
    <n v="0"/>
    <n v="760"/>
    <s v="tier - 3"/>
    <s v="tier - 1"/>
    <s v="R1013"/>
    <s v="9Aug1993"/>
    <n v="29"/>
  </r>
  <r>
    <s v="Id2322"/>
    <s v="Street"/>
    <s v=" Ms"/>
    <s v="  Holly"/>
    <n v="21.38"/>
    <n v="8.01"/>
    <s v="No"/>
    <s v="No"/>
    <x v="0"/>
    <n v="0"/>
    <x v="1"/>
    <s v="Obesity"/>
    <s v="Diabetes"/>
    <n v="0"/>
    <n v="750"/>
    <s v="tier - 3"/>
    <s v="tier - 1"/>
    <s v="R1012"/>
    <s v="19Sep2002"/>
    <n v="20"/>
  </r>
  <r>
    <s v="Id2323"/>
    <s v="Buss"/>
    <s v=" Mr"/>
    <s v="  Matthew"/>
    <n v="23.35"/>
    <n v="5.94"/>
    <s v="No"/>
    <s v="No"/>
    <x v="0"/>
    <n v="0"/>
    <x v="1"/>
    <s v="Obesity"/>
    <s v="Diabetes"/>
    <n v="0"/>
    <n v="722.99"/>
    <s v="tier - 3"/>
    <s v="tier - 1"/>
    <s v="R1013"/>
    <s v="14Dec1999"/>
    <n v="23"/>
  </r>
  <r>
    <s v="Id2324"/>
    <s v="Duffy"/>
    <s v=" Ms"/>
    <s v="  Meghan K"/>
    <n v="22.24"/>
    <n v="5.04"/>
    <s v="No"/>
    <s v="No"/>
    <x v="0"/>
    <n v="0"/>
    <x v="1"/>
    <s v="Obesity"/>
    <s v="Normal"/>
    <n v="0"/>
    <n v="700"/>
    <s v="tier - 2"/>
    <s v="tier - 3"/>
    <s v="R1013"/>
    <s v="26Dec1999"/>
    <n v="23"/>
  </r>
  <r>
    <s v="Id2325"/>
    <s v="Hines"/>
    <s v=" Mr"/>
    <s v="  Fred"/>
    <n v="24.76"/>
    <n v="4.54"/>
    <s v="No"/>
    <s v="No"/>
    <x v="0"/>
    <n v="0"/>
    <x v="1"/>
    <s v="Obesity"/>
    <s v="Normal"/>
    <n v="0"/>
    <n v="687.54"/>
    <s v="tier - 3"/>
    <s v="tier - 2"/>
    <s v="R1013"/>
    <s v="12Sep2001"/>
    <n v="21"/>
  </r>
  <r>
    <s v="Id2326"/>
    <s v="Castro"/>
    <s v=" Mr"/>
    <s v="  Sebastian"/>
    <n v="20.100000000000001"/>
    <n v="5.6"/>
    <s v="No"/>
    <s v="No"/>
    <x v="1"/>
    <n v="0"/>
    <x v="1"/>
    <s v="Obesity"/>
    <s v="Normal"/>
    <n v="0"/>
    <n v="670"/>
    <s v="tier - 3"/>
    <s v="tier - 3"/>
    <s v="R1013"/>
    <s v="9Nov1997"/>
    <n v="25"/>
  </r>
  <r>
    <s v="Id2327"/>
    <s v="Howell"/>
    <s v=" Ms"/>
    <s v="  Laura"/>
    <n v="21.77"/>
    <n v="10.67"/>
    <s v="No"/>
    <s v="No"/>
    <x v="0"/>
    <n v="0"/>
    <x v="1"/>
    <s v="Obesity"/>
    <s v="Diabetes"/>
    <n v="0"/>
    <n v="668"/>
    <s v="tier - 3"/>
    <s v="tier - 2"/>
    <s v="R1012"/>
    <s v="29Nov2002"/>
    <n v="20"/>
  </r>
  <r>
    <s v="Id2328"/>
    <s v="Avery"/>
    <s v=" Ms"/>
    <s v="  Nicole"/>
    <n v="17.82"/>
    <n v="5.26"/>
    <s v="No"/>
    <s v="No"/>
    <x v="0"/>
    <n v="0"/>
    <x v="1"/>
    <s v="Underweight"/>
    <s v="Normal"/>
    <n v="0"/>
    <n v="650"/>
    <s v="tier - 3"/>
    <s v="tier - 3"/>
    <s v="R1013"/>
    <s v="4Jul1995"/>
    <n v="27"/>
  </r>
  <r>
    <s v="Id2329"/>
    <s v="Bohinski"/>
    <s v=" Ms"/>
    <s v="  Susan E"/>
    <n v="17.07"/>
    <n v="5.22"/>
    <s v="No"/>
    <s v="No"/>
    <x v="1"/>
    <n v="0"/>
    <x v="1"/>
    <s v="Underweight"/>
    <s v="Normal"/>
    <n v="0"/>
    <n v="650"/>
    <s v="tier - 3"/>
    <s v="tier - 3"/>
    <s v="R1013"/>
    <s v="1Jun1993"/>
    <n v="30"/>
  </r>
  <r>
    <s v="Id2330"/>
    <s v="Kohls"/>
    <s v=" Ms"/>
    <s v="  Katy"/>
    <n v="22.24"/>
    <n v="4.29"/>
    <s v="No"/>
    <s v="No"/>
    <x v="0"/>
    <n v="0"/>
    <x v="1"/>
    <s v="Obesity"/>
    <s v="Normal"/>
    <n v="0"/>
    <n v="646.14"/>
    <s v="tier - 3"/>
    <s v="tier - 3"/>
    <s v="R1012"/>
    <s v="20Nov2001"/>
    <n v="21"/>
  </r>
  <r>
    <s v="Id2331"/>
    <s v="Brietzke"/>
    <s v=" Mr"/>
    <s v="  Jordan"/>
    <n v="22.34"/>
    <n v="5.57"/>
    <s v="No"/>
    <s v="No"/>
    <x v="0"/>
    <n v="0"/>
    <x v="1"/>
    <s v="Obesity"/>
    <s v="Normal"/>
    <n v="0"/>
    <n v="637.26"/>
    <s v="tier - 3"/>
    <s v="tier - 3"/>
    <s v="R1013"/>
    <s v="27Jul1998"/>
    <n v="24"/>
  </r>
  <r>
    <s v="Id2332"/>
    <s v="Riveros Gonzalez"/>
    <s v=" Mr"/>
    <s v="  Juan D Sr"/>
    <n v="17.7"/>
    <n v="6.28"/>
    <s v="No"/>
    <s v="No"/>
    <x v="0"/>
    <n v="0"/>
    <x v="1"/>
    <s v="Underweight"/>
    <s v="Diabetes"/>
    <n v="0"/>
    <n v="604.54"/>
    <s v="tier - 3"/>
    <s v="tier - 3"/>
    <s v="R1013"/>
    <s v="13Sep1992"/>
    <n v="30"/>
  </r>
  <r>
    <s v="Id2333"/>
    <s v="Albano"/>
    <s v=" Ms"/>
    <s v="  Julie"/>
    <n v="16.47"/>
    <n v="6.35"/>
    <s v="No"/>
    <s v="No"/>
    <x v="1"/>
    <n v="0"/>
    <x v="1"/>
    <s v="Underweight"/>
    <s v="Diabetes"/>
    <n v="0"/>
    <n v="600"/>
    <s v="tier - 2"/>
    <s v="tier - 1"/>
    <s v="R1013"/>
    <s v="30Jun1993"/>
    <n v="29"/>
  </r>
  <r>
    <s v="Id2334"/>
    <s v="Rosendahl"/>
    <s v=" Mr"/>
    <s v="  Evan P"/>
    <n v="17.600000000000001"/>
    <n v="4.3899999999999997"/>
    <s v="No"/>
    <s v="No"/>
    <x v="0"/>
    <n v="0"/>
    <x v="1"/>
    <s v="Underweight"/>
    <s v="Normal"/>
    <n v="0"/>
    <n v="570.62"/>
    <s v="tier - 2"/>
    <s v="tier - 1"/>
    <s v="R1013"/>
    <s v="30Nov1992"/>
    <n v="30"/>
  </r>
  <r>
    <s v="Id2335"/>
    <s v="German"/>
    <s v=" Mr"/>
    <s v="  Aaron K"/>
    <n v="17.579999999999998"/>
    <n v="4.51"/>
    <s v="No"/>
    <s v="No"/>
    <x v="0"/>
    <n v="0"/>
    <x v="1"/>
    <s v="Underweight"/>
    <s v="Normal"/>
    <n v="0"/>
    <n v="563.84"/>
    <s v="tier - 2"/>
    <s v="tier - 3"/>
    <s v="R1013"/>
    <s v="9Jul1992"/>
    <n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35">
  <r>
    <s v="Id1"/>
    <s v="Hawks"/>
    <s v=" Ms"/>
    <s v="  Kelly"/>
    <n v="47.41"/>
    <n v="7.47"/>
    <s v="Yes"/>
    <x v="0"/>
    <s v="No"/>
    <n v="2"/>
    <s v="Yes"/>
    <x v="0"/>
    <x v="0"/>
    <n v="0"/>
    <x v="0"/>
    <x v="0"/>
    <s v="tier - 3"/>
    <x v="0"/>
    <s v="12Oct1968"/>
    <x v="0"/>
  </r>
  <r>
    <s v="Id2"/>
    <s v="Lehner"/>
    <s v=" Mr"/>
    <s v="  Matthew D"/>
    <n v="30.36"/>
    <n v="5.77"/>
    <s v="No"/>
    <x v="1"/>
    <s v="No"/>
    <n v="1"/>
    <s v="No"/>
    <x v="0"/>
    <x v="0"/>
    <n v="0"/>
    <x v="1"/>
    <x v="1"/>
    <s v="tier - 3"/>
    <x v="0"/>
    <s v="8Jun1977"/>
    <x v="1"/>
  </r>
  <r>
    <s v="Id3"/>
    <s v="Lu"/>
    <s v=" Mr"/>
    <s v="  Phil"/>
    <n v="34.484999999999999"/>
    <n v="11.87"/>
    <s v="Yes"/>
    <x v="1"/>
    <s v="No"/>
    <n v="1"/>
    <s v="No"/>
    <x v="0"/>
    <x v="0"/>
    <n v="3"/>
    <x v="2"/>
    <x v="0"/>
    <s v="tier - 1"/>
    <x v="1"/>
    <s v="11Sep1970"/>
    <x v="2"/>
  </r>
  <r>
    <s v="Id4"/>
    <s v="Osborne"/>
    <s v=" Ms"/>
    <s v="  Kelsey"/>
    <n v="38.094999999999999"/>
    <n v="6.05"/>
    <s v="Yes"/>
    <x v="1"/>
    <s v="No"/>
    <n v="1"/>
    <s v="Yes"/>
    <x v="0"/>
    <x v="0"/>
    <n v="1"/>
    <x v="3"/>
    <x v="0"/>
    <s v="tier - 3"/>
    <x v="2"/>
    <s v="6Jun1991"/>
    <x v="3"/>
  </r>
  <r>
    <s v="Id5"/>
    <s v="Kadala"/>
    <s v=" Ms"/>
    <s v="  Kristyn"/>
    <n v="35.53"/>
    <n v="5.45"/>
    <s v="Yes"/>
    <x v="1"/>
    <s v="No"/>
    <n v="1"/>
    <s v="No"/>
    <x v="0"/>
    <x v="1"/>
    <n v="0"/>
    <x v="4"/>
    <x v="0"/>
    <s v="tier - 2"/>
    <x v="1"/>
    <s v="19Jun1989"/>
    <x v="4"/>
  </r>
  <r>
    <s v="Id6"/>
    <s v="Baker"/>
    <s v=" Mr"/>
    <s v="  Russell B"/>
    <n v="32.799999999999997"/>
    <n v="6.59"/>
    <s v="Yes"/>
    <x v="1"/>
    <s v="No"/>
    <n v="1"/>
    <s v="No"/>
    <x v="0"/>
    <x v="0"/>
    <n v="0"/>
    <x v="5"/>
    <x v="0"/>
    <s v="tier - 3"/>
    <x v="3"/>
    <s v="4Aug1962"/>
    <x v="5"/>
  </r>
  <r>
    <s v="Id7"/>
    <s v="Macpherson"/>
    <s v=" Mr"/>
    <s v="  Scott"/>
    <n v="36.4"/>
    <n v="6.07"/>
    <s v="Yes"/>
    <x v="1"/>
    <s v="No"/>
    <n v="1"/>
    <s v="No"/>
    <x v="0"/>
    <x v="0"/>
    <n v="1"/>
    <x v="6"/>
    <x v="0"/>
    <s v="tier - 3"/>
    <x v="3"/>
    <s v="27Oct1994"/>
    <x v="6"/>
  </r>
  <r>
    <s v="Id8"/>
    <s v="Hallman"/>
    <s v=" Mr"/>
    <s v="  Stephen"/>
    <n v="36.96"/>
    <n v="7.93"/>
    <s v="Yes"/>
    <x v="1"/>
    <s v="No"/>
    <n v="1"/>
    <s v="No"/>
    <x v="0"/>
    <x v="0"/>
    <n v="2"/>
    <x v="7"/>
    <x v="1"/>
    <s v="tier - 2"/>
    <x v="0"/>
    <s v="27Jun1958"/>
    <x v="7"/>
  </r>
  <r>
    <s v="Id9"/>
    <s v="Moran"/>
    <s v=" Mr"/>
    <s v="  Patrick R"/>
    <n v="41.14"/>
    <n v="9.58"/>
    <s v="Yes"/>
    <x v="1"/>
    <s v="Yes"/>
    <n v="2"/>
    <s v="Yes"/>
    <x v="0"/>
    <x v="0"/>
    <n v="1"/>
    <x v="8"/>
    <x v="0"/>
    <s v="tier - 2"/>
    <x v="0"/>
    <s v="4Sep1963"/>
    <x v="8"/>
  </r>
  <r>
    <s v="Id10"/>
    <s v="Benner"/>
    <s v=" Ms"/>
    <s v="  Brooke N"/>
    <n v="38.06"/>
    <n v="10.79"/>
    <s v="Yes"/>
    <x v="1"/>
    <s v="No"/>
    <n v="1"/>
    <s v="Yes"/>
    <x v="0"/>
    <x v="0"/>
    <n v="0"/>
    <x v="9"/>
    <x v="0"/>
    <s v="tier - 2"/>
    <x v="0"/>
    <s v="29Dec1978"/>
    <x v="9"/>
  </r>
  <r>
    <s v="Id11"/>
    <s v="Fierro Vargas"/>
    <s v=" Ms"/>
    <s v="  Paola Andrea"/>
    <n v="37.700000000000003"/>
    <n v="5.96"/>
    <s v="Yes"/>
    <x v="1"/>
    <s v="No"/>
    <n v="1"/>
    <s v="Yes"/>
    <x v="0"/>
    <x v="0"/>
    <n v="0"/>
    <x v="10"/>
    <x v="1"/>
    <s v="tier - 1"/>
    <x v="3"/>
    <s v="22Jul1959"/>
    <x v="10"/>
  </r>
  <r>
    <s v="Id12"/>
    <s v="Franz"/>
    <s v=" Mr"/>
    <s v="  David"/>
    <n v="42.13"/>
    <n v="11.9"/>
    <s v="Yes"/>
    <x v="1"/>
    <s v="No"/>
    <n v="2"/>
    <s v="Yes"/>
    <x v="0"/>
    <x v="0"/>
    <n v="1"/>
    <x v="11"/>
    <x v="0"/>
    <s v="tier - 2"/>
    <x v="0"/>
    <s v="27Oct1965"/>
    <x v="11"/>
  </r>
  <r>
    <s v="Id13"/>
    <s v="Foster"/>
    <s v=" Mr"/>
    <s v="  Wade"/>
    <n v="40.92"/>
    <n v="8.41"/>
    <s v="Yes"/>
    <x v="1"/>
    <s v="No"/>
    <n v="1"/>
    <s v="Yes"/>
    <x v="0"/>
    <x v="0"/>
    <n v="0"/>
    <x v="12"/>
    <x v="0"/>
    <s v="tier - 2"/>
    <x v="0"/>
    <s v="11Oct1962"/>
    <x v="5"/>
  </r>
  <r>
    <s v="Id14"/>
    <s v="Tenorio"/>
    <s v=" Mr"/>
    <s v="  Franklin"/>
    <n v="40.564999999999998"/>
    <n v="7.02"/>
    <s v="Yes"/>
    <x v="1"/>
    <s v="No"/>
    <n v="1"/>
    <s v="Yes"/>
    <x v="0"/>
    <x v="0"/>
    <n v="3"/>
    <x v="13"/>
    <x v="0"/>
    <s v="tier - 3"/>
    <x v="4"/>
    <s v="1Dec1968"/>
    <x v="0"/>
  </r>
  <r>
    <s v="Id15"/>
    <s v="Rios"/>
    <s v=" Ms"/>
    <s v="  Leilani M"/>
    <n v="36.384999999999998"/>
    <n v="7.59"/>
    <s v="Yes"/>
    <x v="1"/>
    <s v="No"/>
    <n v="1"/>
    <s v="No"/>
    <x v="0"/>
    <x v="0"/>
    <n v="1"/>
    <x v="14"/>
    <x v="0"/>
    <s v="tier - 3"/>
    <x v="2"/>
    <s v="21Dec1961"/>
    <x v="12"/>
  </r>
  <r>
    <s v="Id16"/>
    <s v="Viau-Dupuis"/>
    <s v=" Mr"/>
    <s v="  Philippe"/>
    <n v="39.9"/>
    <n v="11.32"/>
    <s v="Yes"/>
    <x v="1"/>
    <s v="No"/>
    <n v="1"/>
    <s v="Yes"/>
    <x v="0"/>
    <x v="0"/>
    <n v="0"/>
    <x v="15"/>
    <x v="0"/>
    <s v="tier - 3"/>
    <x v="3"/>
    <s v="27Aug1962"/>
    <x v="5"/>
  </r>
  <r>
    <s v="Id17"/>
    <s v="Cronin"/>
    <s v=" Ms"/>
    <s v="  Jennifer A"/>
    <n v="33.799999999999997"/>
    <n v="7.67"/>
    <s v="Yes"/>
    <x v="1"/>
    <s v="No"/>
    <n v="1"/>
    <s v="No"/>
    <x v="0"/>
    <x v="0"/>
    <n v="1"/>
    <x v="16"/>
    <x v="1"/>
    <s v="tier - 3"/>
    <x v="3"/>
    <s v="16Nov1958"/>
    <x v="7"/>
  </r>
  <r>
    <s v="Id18"/>
    <s v="Noordstar"/>
    <s v=" Ms"/>
    <s v="  Christina M"/>
    <n v="36.765000000000001"/>
    <n v="7.29"/>
    <s v="Yes"/>
    <x v="1"/>
    <s v="Yes"/>
    <n v="1"/>
    <s v="No"/>
    <x v="0"/>
    <x v="0"/>
    <n v="1"/>
    <x v="17"/>
    <x v="0"/>
    <s v="tier - 3"/>
    <x v="2"/>
    <s v="5Aug1963"/>
    <x v="8"/>
  </r>
  <r>
    <s v="Id19"/>
    <s v="Boudalia"/>
    <s v=" Mr"/>
    <s v="  Said Sr"/>
    <n v="36.954999999999998"/>
    <n v="4.72"/>
    <s v="Yes"/>
    <x v="1"/>
    <s v="No"/>
    <n v="1"/>
    <s v="No"/>
    <x v="0"/>
    <x v="1"/>
    <n v="2"/>
    <x v="18"/>
    <x v="0"/>
    <s v="tier - 3"/>
    <x v="1"/>
    <s v="7Nov1964"/>
    <x v="13"/>
  </r>
  <r>
    <s v="Id20"/>
    <s v="Flor"/>
    <s v=" Mr"/>
    <s v="  John"/>
    <n v="42.9"/>
    <n v="11.41"/>
    <s v="Yes"/>
    <x v="1"/>
    <s v="No"/>
    <n v="2"/>
    <s v="Yes"/>
    <x v="0"/>
    <x v="0"/>
    <n v="2"/>
    <x v="19"/>
    <x v="0"/>
    <s v="tier - 2"/>
    <x v="0"/>
    <s v="27Sep1971"/>
    <x v="14"/>
  </r>
  <r>
    <s v="Id21"/>
    <s v="Fennon"/>
    <s v=" Mr"/>
    <s v="  Myles"/>
    <n v="36.299999999999997"/>
    <n v="11.5"/>
    <s v="Yes"/>
    <x v="1"/>
    <s v="No"/>
    <n v="1"/>
    <s v="No"/>
    <x v="0"/>
    <x v="0"/>
    <n v="1"/>
    <x v="20"/>
    <x v="0"/>
    <s v="tier - 3"/>
    <x v="3"/>
    <s v="13Jun1961"/>
    <x v="12"/>
  </r>
  <r>
    <s v="Id22"/>
    <s v="Hribar"/>
    <s v=" Ms"/>
    <s v="  Madelyn C"/>
    <n v="32.200000000000003"/>
    <n v="6.22"/>
    <s v="No"/>
    <x v="1"/>
    <s v="No"/>
    <n v="1"/>
    <s v="No"/>
    <x v="0"/>
    <x v="0"/>
    <n v="2"/>
    <x v="21"/>
    <x v="1"/>
    <s v="tier - 1"/>
    <x v="3"/>
    <s v="4Oct1959"/>
    <x v="10"/>
  </r>
  <r>
    <s v="Id23"/>
    <s v="Tassello"/>
    <s v=" Ms"/>
    <s v="  Nicole"/>
    <n v="31.3"/>
    <n v="11.38"/>
    <s v="No"/>
    <x v="1"/>
    <s v="No"/>
    <n v="1"/>
    <s v="No"/>
    <x v="0"/>
    <x v="0"/>
    <n v="2"/>
    <x v="22"/>
    <x v="1"/>
    <s v="tier - 1"/>
    <x v="3"/>
    <s v="3Sep1958"/>
    <x v="7"/>
  </r>
  <r>
    <s v="Id24"/>
    <s v="Mauricette"/>
    <s v=" Mr"/>
    <s v="  Eric A"/>
    <n v="41.8"/>
    <n v="7.89"/>
    <s v="Yes"/>
    <x v="1"/>
    <s v="No"/>
    <n v="2"/>
    <s v="Yes"/>
    <x v="0"/>
    <x v="0"/>
    <n v="2"/>
    <x v="23"/>
    <x v="0"/>
    <s v="tier - 2"/>
    <x v="0"/>
    <s v="28Dec1970"/>
    <x v="2"/>
  </r>
  <r>
    <s v="Id25"/>
    <s v="Garcia"/>
    <s v=" Mr"/>
    <s v="  Emiliano I"/>
    <n v="35.090000000000003"/>
    <n v="4.38"/>
    <s v="Yes"/>
    <x v="1"/>
    <s v="No"/>
    <n v="1"/>
    <s v="No"/>
    <x v="0"/>
    <x v="1"/>
    <n v="0"/>
    <x v="24"/>
    <x v="1"/>
    <s v="tier - 1"/>
    <x v="0"/>
    <s v="14Jul1959"/>
    <x v="10"/>
  </r>
  <r>
    <s v="Id26"/>
    <s v="Airoldi"/>
    <s v=" Mr"/>
    <s v="  Adam"/>
    <n v="33.880000000000003"/>
    <n v="7.01"/>
    <s v="Yes"/>
    <x v="1"/>
    <s v="No"/>
    <n v="1"/>
    <s v="No"/>
    <x v="0"/>
    <x v="0"/>
    <n v="0"/>
    <x v="25"/>
    <x v="1"/>
    <s v="tier - 3"/>
    <x v="0"/>
    <s v="15Sep1958"/>
    <x v="7"/>
  </r>
  <r>
    <s v="Id27"/>
    <s v="Cater-Cyker"/>
    <s v=" Mr"/>
    <s v="  Zach"/>
    <n v="30.875"/>
    <n v="11.88"/>
    <s v="No"/>
    <x v="1"/>
    <s v="No"/>
    <n v="1"/>
    <s v="No"/>
    <x v="0"/>
    <x v="0"/>
    <n v="3"/>
    <x v="26"/>
    <x v="0"/>
    <s v="tier - 1"/>
    <x v="1"/>
    <s v="17Nov1960"/>
    <x v="15"/>
  </r>
  <r>
    <s v="Id28"/>
    <s v="Hamm"/>
    <s v=" Ms"/>
    <s v="  Stephanie W"/>
    <n v="36.86"/>
    <n v="5.19"/>
    <s v="Yes"/>
    <x v="1"/>
    <s v="Yes"/>
    <n v="1"/>
    <s v="No"/>
    <x v="0"/>
    <x v="1"/>
    <n v="3"/>
    <x v="27"/>
    <x v="0"/>
    <s v="tier - 3"/>
    <x v="1"/>
    <s v="23Jun1969"/>
    <x v="16"/>
  </r>
  <r>
    <s v="Id29"/>
    <s v="Cox"/>
    <s v=" Mr"/>
    <s v="  Stephen"/>
    <n v="35.86"/>
    <n v="6.74"/>
    <s v="Yes"/>
    <x v="1"/>
    <s v="No"/>
    <n v="1"/>
    <s v="No"/>
    <x v="0"/>
    <x v="0"/>
    <n v="0"/>
    <x v="28"/>
    <x v="0"/>
    <s v="tier - 1"/>
    <x v="0"/>
    <s v="8Aug1961"/>
    <x v="12"/>
  </r>
  <r>
    <s v="Id30"/>
    <s v="Sachrajda"/>
    <s v=" Ms"/>
    <s v="  Natalie"/>
    <n v="37.049999999999997"/>
    <n v="8.44"/>
    <s v="Yes"/>
    <x v="1"/>
    <s v="No"/>
    <n v="1"/>
    <s v="No"/>
    <x v="0"/>
    <x v="0"/>
    <n v="3"/>
    <x v="29"/>
    <x v="0"/>
    <s v="tier - 3"/>
    <x v="2"/>
    <s v="6Dec1971"/>
    <x v="14"/>
  </r>
  <r>
    <s v="Id31"/>
    <s v="Gareri"/>
    <s v=" Ms"/>
    <s v="  Nicole J"/>
    <n v="43.89"/>
    <n v="8.7100000000000009"/>
    <s v="Yes"/>
    <x v="1"/>
    <s v="No"/>
    <n v="2"/>
    <s v="Yes"/>
    <x v="0"/>
    <x v="0"/>
    <n v="2"/>
    <x v="30"/>
    <x v="0"/>
    <s v="tier - 1"/>
    <x v="0"/>
    <s v="17Aug1978"/>
    <x v="9"/>
  </r>
  <r>
    <s v="Id32"/>
    <s v="Welch"/>
    <s v=" Mr"/>
    <s v="  Jefferson D"/>
    <n v="42.35"/>
    <n v="5.08"/>
    <s v="Yes"/>
    <x v="1"/>
    <s v="No"/>
    <n v="2"/>
    <s v="Yes"/>
    <x v="0"/>
    <x v="1"/>
    <n v="3"/>
    <x v="31"/>
    <x v="0"/>
    <s v="tier - 3"/>
    <x v="0"/>
    <s v="2Dec1976"/>
    <x v="1"/>
  </r>
  <r>
    <s v="Id33"/>
    <s v="Prindiville"/>
    <s v=" Mr"/>
    <s v="  Brendan D"/>
    <n v="31.35"/>
    <n v="6.86"/>
    <s v="No"/>
    <x v="1"/>
    <s v="No"/>
    <n v="1"/>
    <s v="No"/>
    <x v="0"/>
    <x v="0"/>
    <n v="3"/>
    <x v="32"/>
    <x v="0"/>
    <s v="tier - 1"/>
    <x v="1"/>
    <s v="4Dec1962"/>
    <x v="5"/>
  </r>
  <r>
    <s v="Id34"/>
    <s v="Kincaid"/>
    <s v=" Ms"/>
    <s v="  Courtney"/>
    <n v="47.6"/>
    <n v="5.95"/>
    <s v="Yes"/>
    <x v="0"/>
    <s v="No"/>
    <n v="2"/>
    <s v="Yes"/>
    <x v="0"/>
    <x v="0"/>
    <n v="2"/>
    <x v="33"/>
    <x v="1"/>
    <s v="tier - 3"/>
    <x v="3"/>
    <s v="30Sep1985"/>
    <x v="17"/>
  </r>
  <r>
    <s v="Id35"/>
    <s v="Bruestle"/>
    <s v=" Ms"/>
    <s v="  Sydney L"/>
    <n v="46.2"/>
    <n v="6.09"/>
    <s v="Yes"/>
    <x v="1"/>
    <s v="Yes"/>
    <n v="2"/>
    <s v="Yes"/>
    <x v="0"/>
    <x v="0"/>
    <n v="0"/>
    <x v="34"/>
    <x v="1"/>
    <s v="tier - 1"/>
    <x v="0"/>
    <s v="12Aug1979"/>
    <x v="18"/>
  </r>
  <r>
    <s v="Id36"/>
    <s v="Lachance"/>
    <s v=" Mr"/>
    <s v="  Julien"/>
    <n v="32.015000000000001"/>
    <n v="11.75"/>
    <s v="No"/>
    <x v="1"/>
    <s v="No"/>
    <n v="1"/>
    <s v="No"/>
    <x v="0"/>
    <x v="0"/>
    <n v="0"/>
    <x v="35"/>
    <x v="1"/>
    <s v="tier - 2"/>
    <x v="4"/>
    <s v="21Dec1960"/>
    <x v="15"/>
  </r>
  <r>
    <s v="Id37"/>
    <s v="Eason"/>
    <s v=" Mr"/>
    <s v="  Ryan M"/>
    <n v="40.564999999999998"/>
    <n v="7.37"/>
    <s v="Yes"/>
    <x v="1"/>
    <s v="No"/>
    <n v="1"/>
    <s v="Yes"/>
    <x v="0"/>
    <x v="0"/>
    <n v="2"/>
    <x v="36"/>
    <x v="1"/>
    <s v="tier - 2"/>
    <x v="1"/>
    <s v="9Aug1974"/>
    <x v="19"/>
  </r>
  <r>
    <s v="Id38"/>
    <s v="Grummon"/>
    <s v=" Ms"/>
    <s v="  Anna H"/>
    <n v="32.450000000000003"/>
    <n v="11.91"/>
    <s v="No"/>
    <x v="1"/>
    <s v="No"/>
    <n v="1"/>
    <s v="No"/>
    <x v="0"/>
    <x v="0"/>
    <n v="0"/>
    <x v="37"/>
    <x v="1"/>
    <s v="tier - 2"/>
    <x v="0"/>
    <s v="17Dec1962"/>
    <x v="5"/>
  </r>
  <r>
    <s v="Id39"/>
    <s v="Vanwechel"/>
    <s v=" Ms"/>
    <s v="  Samantha"/>
    <n v="34.96"/>
    <n v="6.52"/>
    <s v="Yes"/>
    <x v="1"/>
    <s v="No"/>
    <n v="1"/>
    <s v="No"/>
    <x v="0"/>
    <x v="0"/>
    <n v="2"/>
    <x v="38"/>
    <x v="1"/>
    <s v="tier - 3"/>
    <x v="2"/>
    <s v="13Aug1971"/>
    <x v="14"/>
  </r>
  <r>
    <s v="Id40"/>
    <s v="Fisher"/>
    <s v=" Mr"/>
    <s v="  Robert"/>
    <n v="35.5"/>
    <n v="5.14"/>
    <s v="Yes"/>
    <x v="1"/>
    <s v="Yes"/>
    <n v="1"/>
    <s v="No"/>
    <x v="0"/>
    <x v="1"/>
    <n v="2"/>
    <x v="39"/>
    <x v="1"/>
    <s v="tier - 2"/>
    <x v="3"/>
    <s v="11Oct1993"/>
    <x v="20"/>
  </r>
  <r>
    <s v="Id41"/>
    <s v="Jenkins"/>
    <s v=" Mr"/>
    <s v="  James R"/>
    <n v="52.58"/>
    <n v="4.1900000000000004"/>
    <s v="Yes"/>
    <x v="0"/>
    <s v="No"/>
    <n v="2"/>
    <s v="Yes"/>
    <x v="0"/>
    <x v="1"/>
    <n v="1"/>
    <x v="40"/>
    <x v="1"/>
    <s v="tier - 3"/>
    <x v="0"/>
    <s v="2Aug2000"/>
    <x v="21"/>
  </r>
  <r>
    <s v="Id42"/>
    <s v="Peters"/>
    <s v=" Ms"/>
    <s v="  Roseann"/>
    <n v="35.200000000000003"/>
    <n v="11.68"/>
    <s v="Yes"/>
    <x v="1"/>
    <s v="No"/>
    <n v="1"/>
    <s v="No"/>
    <x v="0"/>
    <x v="0"/>
    <n v="0"/>
    <x v="41"/>
    <x v="1"/>
    <s v="tier - 3"/>
    <x v="0"/>
    <s v="14Sep1967"/>
    <x v="22"/>
  </r>
  <r>
    <s v="Id43"/>
    <s v="Aha"/>
    <s v=" Ms"/>
    <s v="  Nicole"/>
    <n v="38.06"/>
    <n v="6.98"/>
    <s v="Yes"/>
    <x v="1"/>
    <s v="No"/>
    <n v="1"/>
    <s v="Yes"/>
    <x v="0"/>
    <x v="0"/>
    <n v="0"/>
    <x v="42"/>
    <x v="1"/>
    <s v="tier - 2"/>
    <x v="0"/>
    <s v="29Oct1971"/>
    <x v="14"/>
  </r>
  <r>
    <s v="Id44"/>
    <s v="McElwain"/>
    <s v=" Mr"/>
    <s v="  Spencer"/>
    <n v="34.21"/>
    <n v="8.34"/>
    <s v="Yes"/>
    <x v="1"/>
    <s v="No"/>
    <n v="1"/>
    <s v="No"/>
    <x v="0"/>
    <x v="0"/>
    <n v="2"/>
    <x v="43"/>
    <x v="1"/>
    <s v="tier - 1"/>
    <x v="0"/>
    <s v="24Nov1968"/>
    <x v="0"/>
  </r>
  <r>
    <s v="Id45"/>
    <s v="Januszewski"/>
    <s v=" Mr"/>
    <s v="  Eric W"/>
    <n v="38.94"/>
    <n v="8.49"/>
    <s v="Yes"/>
    <x v="1"/>
    <s v="No"/>
    <n v="1"/>
    <s v="Yes"/>
    <x v="0"/>
    <x v="0"/>
    <n v="2"/>
    <x v="44"/>
    <x v="1"/>
    <s v="tier - 2"/>
    <x v="0"/>
    <s v="1Jun1975"/>
    <x v="19"/>
  </r>
  <r>
    <s v="Id46"/>
    <s v="Rohne"/>
    <s v=" Ms"/>
    <s v="  Brianna L"/>
    <n v="30.21"/>
    <n v="5.34"/>
    <s v="No"/>
    <x v="1"/>
    <s v="No"/>
    <n v="1"/>
    <s v="No"/>
    <x v="0"/>
    <x v="1"/>
    <n v="1"/>
    <x v="45"/>
    <x v="1"/>
    <s v="tier - 1"/>
    <x v="1"/>
    <s v="16Jul1988"/>
    <x v="23"/>
  </r>
  <r>
    <s v="Id47"/>
    <s v="O'Grady"/>
    <s v=" Mr"/>
    <s v="  Thomas J"/>
    <n v="33.630000000000003"/>
    <n v="4.43"/>
    <s v="Yes"/>
    <x v="1"/>
    <s v="No"/>
    <n v="1"/>
    <s v="No"/>
    <x v="0"/>
    <x v="1"/>
    <n v="0"/>
    <x v="46"/>
    <x v="1"/>
    <s v="tier - 2"/>
    <x v="1"/>
    <s v="5Oct1966"/>
    <x v="24"/>
  </r>
  <r>
    <s v="Id48"/>
    <s v="Peters"/>
    <s v=" Ms"/>
    <s v="  Melissa L"/>
    <n v="40.369999999999997"/>
    <n v="4.47"/>
    <s v="Yes"/>
    <x v="1"/>
    <s v="No"/>
    <n v="1"/>
    <s v="Yes"/>
    <x v="0"/>
    <x v="1"/>
    <n v="2"/>
    <x v="47"/>
    <x v="1"/>
    <s v="tier - 1"/>
    <x v="0"/>
    <s v="10Nov1980"/>
    <x v="25"/>
  </r>
  <r>
    <s v="Id49"/>
    <s v="De Simone"/>
    <s v=" Mr"/>
    <s v="  Flavio"/>
    <n v="53.09"/>
    <n v="4.82"/>
    <s v="Yes"/>
    <x v="0"/>
    <s v="No"/>
    <n v="2"/>
    <s v="Yes"/>
    <x v="0"/>
    <x v="1"/>
    <n v="0"/>
    <x v="48"/>
    <x v="1"/>
    <s v="tier - 3"/>
    <x v="1"/>
    <s v="2Jul1966"/>
    <x v="24"/>
  </r>
  <r>
    <s v="Id50"/>
    <s v="Beckett"/>
    <s v=" Mr"/>
    <s v="  Ryan"/>
    <n v="31.79"/>
    <n v="5.51"/>
    <s v="No"/>
    <x v="1"/>
    <s v="No"/>
    <n v="1"/>
    <s v="No"/>
    <x v="0"/>
    <x v="1"/>
    <n v="2"/>
    <x v="49"/>
    <x v="1"/>
    <s v="tier - 2"/>
    <x v="0"/>
    <s v="25Oct1966"/>
    <x v="24"/>
  </r>
  <r>
    <s v="Id51"/>
    <s v="Sobrilsky"/>
    <s v=" Mr"/>
    <s v="  Anthony J"/>
    <n v="41.895000000000003"/>
    <n v="10.87"/>
    <s v="Yes"/>
    <x v="1"/>
    <s v="No"/>
    <n v="2"/>
    <s v="Yes"/>
    <x v="0"/>
    <x v="0"/>
    <n v="3"/>
    <x v="50"/>
    <x v="1"/>
    <s v="tier - 1"/>
    <x v="5"/>
    <s v="29Dec1986"/>
    <x v="26"/>
  </r>
  <r>
    <s v="Id52"/>
    <s v="Wang"/>
    <s v=" Ms"/>
    <s v="  Alex"/>
    <n v="31.16"/>
    <n v="9.34"/>
    <s v="No"/>
    <x v="1"/>
    <s v="No"/>
    <n v="1"/>
    <s v="No"/>
    <x v="0"/>
    <x v="0"/>
    <n v="0"/>
    <x v="51"/>
    <x v="1"/>
    <s v="tier - 2"/>
    <x v="1"/>
    <s v="22Aug1965"/>
    <x v="11"/>
  </r>
  <r>
    <s v="Id53"/>
    <s v="Campa"/>
    <s v=" Mr"/>
    <s v="  David"/>
    <n v="34.104999999999997"/>
    <n v="5.03"/>
    <s v="Yes"/>
    <x v="1"/>
    <s v="Yes"/>
    <n v="1"/>
    <s v="No"/>
    <x v="0"/>
    <x v="1"/>
    <n v="0"/>
    <x v="52"/>
    <x v="1"/>
    <s v="tier - 2"/>
    <x v="4"/>
    <s v="3Dec1969"/>
    <x v="16"/>
  </r>
  <r>
    <s v="Id54"/>
    <s v="Clifford"/>
    <s v=" Mr"/>
    <s v="  Andrew B"/>
    <n v="51.93"/>
    <n v="11.05"/>
    <s v="Yes"/>
    <x v="0"/>
    <s v="No"/>
    <n v="2"/>
    <s v="Yes"/>
    <x v="0"/>
    <x v="0"/>
    <n v="0"/>
    <x v="53"/>
    <x v="1"/>
    <s v="tier - 2"/>
    <x v="3"/>
    <s v="29Nov1965"/>
    <x v="11"/>
  </r>
  <r>
    <s v="Id55"/>
    <s v="Dalmata"/>
    <s v=" Ms"/>
    <s v="  Dara E"/>
    <n v="38.950000000000003"/>
    <n v="11.95"/>
    <s v="Yes"/>
    <x v="1"/>
    <s v="No"/>
    <n v="1"/>
    <s v="Yes"/>
    <x v="0"/>
    <x v="0"/>
    <n v="0"/>
    <x v="54"/>
    <x v="0"/>
    <s v="tier - 2"/>
    <x v="1"/>
    <s v="4Nov1978"/>
    <x v="9"/>
  </r>
  <r>
    <s v="Id56"/>
    <s v="Vishik"/>
    <s v=" Ms"/>
    <s v="  Inna"/>
    <n v="36.630000000000003"/>
    <n v="7.72"/>
    <s v="Yes"/>
    <x v="1"/>
    <s v="No"/>
    <n v="1"/>
    <s v="No"/>
    <x v="0"/>
    <x v="0"/>
    <n v="1"/>
    <x v="55"/>
    <x v="0"/>
    <s v="tier - 3"/>
    <x v="0"/>
    <s v="23Oct1975"/>
    <x v="27"/>
  </r>
  <r>
    <s v="Id57"/>
    <s v="Schorr"/>
    <s v=" Mr"/>
    <s v="  Ari"/>
    <n v="34.200000000000003"/>
    <n v="5.75"/>
    <s v="Yes"/>
    <x v="1"/>
    <s v="No"/>
    <n v="1"/>
    <s v="No"/>
    <x v="0"/>
    <x v="0"/>
    <n v="2"/>
    <x v="56"/>
    <x v="0"/>
    <s v="tier - 1"/>
    <x v="3"/>
    <s v="10Sep1972"/>
    <x v="28"/>
  </r>
  <r>
    <s v="Id58"/>
    <s v="Lusardi"/>
    <s v=" Ms"/>
    <s v="  Lindsey"/>
    <n v="50.63"/>
    <n v="11.89"/>
    <s v="Yes"/>
    <x v="0"/>
    <s v="No"/>
    <n v="2"/>
    <s v="Yes"/>
    <x v="0"/>
    <x v="0"/>
    <n v="0"/>
    <x v="57"/>
    <x v="0"/>
    <s v="tier - 2"/>
    <x v="3"/>
    <s v="29Oct1965"/>
    <x v="11"/>
  </r>
  <r>
    <s v="Id59"/>
    <s v="Rayner"/>
    <s v=" Mr"/>
    <s v="  Kenny"/>
    <n v="36.479999999999997"/>
    <n v="6.2"/>
    <s v="Yes"/>
    <x v="1"/>
    <s v="No"/>
    <n v="1"/>
    <s v="No"/>
    <x v="0"/>
    <x v="0"/>
    <n v="2"/>
    <x v="58"/>
    <x v="0"/>
    <s v="tier - 2"/>
    <x v="1"/>
    <s v="21Oct1977"/>
    <x v="29"/>
  </r>
  <r>
    <s v="Id60"/>
    <s v="Voghel"/>
    <s v=" Ms"/>
    <s v="  Louise"/>
    <n v="54.82"/>
    <n v="10.61"/>
    <s v="Yes"/>
    <x v="0"/>
    <s v="No"/>
    <n v="3"/>
    <s v="Yes"/>
    <x v="0"/>
    <x v="0"/>
    <n v="0"/>
    <x v="59"/>
    <x v="0"/>
    <s v="tier - 3"/>
    <x v="3"/>
    <s v="3Nov1971"/>
    <x v="14"/>
  </r>
  <r>
    <s v="Id61"/>
    <s v="Rieth"/>
    <s v=" Mr"/>
    <s v="  Cameron"/>
    <n v="38.06"/>
    <n v="6.04"/>
    <s v="Yes"/>
    <x v="1"/>
    <s v="Yes"/>
    <n v="1"/>
    <s v="Yes"/>
    <x v="0"/>
    <x v="0"/>
    <n v="2"/>
    <x v="60"/>
    <x v="0"/>
    <s v="tier - 3"/>
    <x v="0"/>
    <s v="27Dec1979"/>
    <x v="18"/>
  </r>
  <r>
    <s v="Id62"/>
    <s v="Gollotto"/>
    <s v=" Ms"/>
    <s v="  Katie T"/>
    <n v="51.48"/>
    <n v="9.33"/>
    <s v="Yes"/>
    <x v="0"/>
    <s v="No"/>
    <n v="2"/>
    <s v="Yes"/>
    <x v="0"/>
    <x v="0"/>
    <n v="0"/>
    <x v="61"/>
    <x v="0"/>
    <s v="tier - 3"/>
    <x v="3"/>
    <s v="27Jun1967"/>
    <x v="22"/>
  </r>
  <r>
    <s v="Id63"/>
    <s v="Dunn"/>
    <s v=" Ms"/>
    <s v="  Casey"/>
    <n v="52.06"/>
    <n v="11.47"/>
    <s v="Yes"/>
    <x v="0"/>
    <s v="No"/>
    <n v="2"/>
    <s v="Yes"/>
    <x v="0"/>
    <x v="0"/>
    <n v="0"/>
    <x v="62"/>
    <x v="0"/>
    <s v="tier - 2"/>
    <x v="3"/>
    <s v="3Aug1968"/>
    <x v="0"/>
  </r>
  <r>
    <s v="Id64"/>
    <s v="Blitzer"/>
    <s v=" Mr"/>
    <s v="  David"/>
    <n v="30.684999999999999"/>
    <n v="7.02"/>
    <s v="No"/>
    <x v="1"/>
    <s v="No"/>
    <n v="1"/>
    <s v="No"/>
    <x v="0"/>
    <x v="0"/>
    <n v="0"/>
    <x v="63"/>
    <x v="0"/>
    <s v="tier - 2"/>
    <x v="4"/>
    <s v="28Jun1967"/>
    <x v="22"/>
  </r>
  <r>
    <s v="Id65"/>
    <s v="Smith"/>
    <s v=" Mr"/>
    <s v="  Bryson C"/>
    <n v="36.08"/>
    <n v="8.8000000000000007"/>
    <s v="Yes"/>
    <x v="1"/>
    <s v="No"/>
    <n v="1"/>
    <s v="No"/>
    <x v="0"/>
    <x v="0"/>
    <n v="1"/>
    <x v="64"/>
    <x v="0"/>
    <s v="tier - 3"/>
    <x v="0"/>
    <s v="15Aug1975"/>
    <x v="27"/>
  </r>
  <r>
    <s v="Id66"/>
    <s v="Hyland"/>
    <s v=" Ms"/>
    <s v="  Megan"/>
    <n v="54.99"/>
    <n v="8.68"/>
    <s v="Yes"/>
    <x v="0"/>
    <s v="No"/>
    <n v="3"/>
    <s v="Yes"/>
    <x v="0"/>
    <x v="0"/>
    <n v="0"/>
    <x v="65"/>
    <x v="0"/>
    <s v="tier - 1"/>
    <x v="3"/>
    <s v="18Sep1973"/>
    <x v="30"/>
  </r>
  <r>
    <s v="Id67"/>
    <s v="Ducharme"/>
    <s v=" Mr"/>
    <s v="  Daniel"/>
    <n v="35.97"/>
    <n v="6.12"/>
    <s v="Yes"/>
    <x v="1"/>
    <s v="Yes"/>
    <n v="1"/>
    <s v="No"/>
    <x v="0"/>
    <x v="0"/>
    <n v="3"/>
    <x v="66"/>
    <x v="0"/>
    <s v="tier - 1"/>
    <x v="0"/>
    <s v="3Jul1979"/>
    <x v="18"/>
  </r>
  <r>
    <s v="Id68"/>
    <s v="Johnson"/>
    <s v=" Mr"/>
    <s v="  Steven M"/>
    <n v="45.54"/>
    <n v="5.4"/>
    <s v="Yes"/>
    <x v="1"/>
    <s v="Yes"/>
    <n v="2"/>
    <s v="Yes"/>
    <x v="0"/>
    <x v="1"/>
    <n v="2"/>
    <x v="67"/>
    <x v="0"/>
    <s v="tier - 3"/>
    <x v="0"/>
    <s v="9Dec1997"/>
    <x v="31"/>
  </r>
  <r>
    <s v="Id69"/>
    <s v="Mutz"/>
    <s v=" Ms"/>
    <s v="  Jenna L"/>
    <n v="35.53"/>
    <n v="4.3600000000000003"/>
    <s v="Yes"/>
    <x v="1"/>
    <s v="No"/>
    <n v="1"/>
    <s v="No"/>
    <x v="0"/>
    <x v="1"/>
    <n v="0"/>
    <x v="68"/>
    <x v="0"/>
    <s v="tier - 1"/>
    <x v="2"/>
    <s v="28Nov1976"/>
    <x v="1"/>
  </r>
  <r>
    <s v="Id70"/>
    <s v="Lee"/>
    <s v=" Mr"/>
    <s v="  Freeman"/>
    <n v="30.8"/>
    <n v="9.77"/>
    <s v="No"/>
    <x v="1"/>
    <s v="No"/>
    <n v="1"/>
    <s v="No"/>
    <x v="0"/>
    <x v="0"/>
    <n v="1"/>
    <x v="69"/>
    <x v="0"/>
    <s v="tier - 3"/>
    <x v="0"/>
    <s v="19Dec1968"/>
    <x v="0"/>
  </r>
  <r>
    <s v="Id71"/>
    <s v="Turner"/>
    <s v=" Mr"/>
    <s v="  Jeff"/>
    <n v="38.39"/>
    <n v="4.25"/>
    <s v="Yes"/>
    <x v="1"/>
    <s v="No"/>
    <n v="1"/>
    <s v="Yes"/>
    <x v="0"/>
    <x v="1"/>
    <n v="3"/>
    <x v="70"/>
    <x v="0"/>
    <s v="tier - 1"/>
    <x v="0"/>
    <s v="10Nov1984"/>
    <x v="32"/>
  </r>
  <r>
    <s v="Id72"/>
    <s v="Rangel"/>
    <s v=" Mr"/>
    <s v="  Elenilton V Sr"/>
    <n v="32.299999999999997"/>
    <n v="4.76"/>
    <s v="No"/>
    <x v="1"/>
    <s v="No"/>
    <n v="1"/>
    <s v="No"/>
    <x v="0"/>
    <x v="1"/>
    <n v="1"/>
    <x v="71"/>
    <x v="0"/>
    <s v="tier - 1"/>
    <x v="4"/>
    <s v="8Jun1972"/>
    <x v="14"/>
  </r>
  <r>
    <s v="Id73"/>
    <s v="Lacey"/>
    <s v=" Ms"/>
    <s v="  Maurya"/>
    <n v="48.8"/>
    <n v="6.22"/>
    <s v="Yes"/>
    <x v="0"/>
    <s v="No"/>
    <n v="2"/>
    <s v="Yes"/>
    <x v="0"/>
    <x v="0"/>
    <n v="0"/>
    <x v="72"/>
    <x v="0"/>
    <s v="tier - 3"/>
    <x v="3"/>
    <s v="21Sep1966"/>
    <x v="24"/>
  </r>
  <r>
    <s v="Id74"/>
    <s v="Stiger"/>
    <s v=" Ms"/>
    <s v="  Samantha C"/>
    <n v="45.5"/>
    <n v="7.96"/>
    <s v="Yes"/>
    <x v="1"/>
    <s v="No"/>
    <n v="2"/>
    <s v="Yes"/>
    <x v="0"/>
    <x v="0"/>
    <n v="0"/>
    <x v="73"/>
    <x v="0"/>
    <s v="tier - 3"/>
    <x v="3"/>
    <s v="22Sep1962"/>
    <x v="5"/>
  </r>
  <r>
    <s v="Id75"/>
    <s v="Caldwell"/>
    <s v=" Ms"/>
    <s v="  Bethany A"/>
    <n v="53.61"/>
    <n v="10.92"/>
    <s v="Yes"/>
    <x v="0"/>
    <s v="No"/>
    <n v="3"/>
    <s v="Yes"/>
    <x v="0"/>
    <x v="0"/>
    <n v="1"/>
    <x v="74"/>
    <x v="0"/>
    <s v="tier - 1"/>
    <x v="3"/>
    <s v="29Sep1975"/>
    <x v="27"/>
  </r>
  <r>
    <s v="Id76"/>
    <s v="Marmillod"/>
    <s v=" Mr"/>
    <s v="  Yves"/>
    <n v="36.19"/>
    <n v="11.51"/>
    <s v="Yes"/>
    <x v="1"/>
    <s v="No"/>
    <n v="1"/>
    <s v="No"/>
    <x v="0"/>
    <x v="0"/>
    <n v="0"/>
    <x v="75"/>
    <x v="0"/>
    <s v="tier - 2"/>
    <x v="0"/>
    <s v="14Nov1975"/>
    <x v="27"/>
  </r>
  <r>
    <s v="Id77"/>
    <s v="Cloutier-Simons"/>
    <s v=" Ms"/>
    <s v="  Danielle"/>
    <n v="34.6"/>
    <n v="5.99"/>
    <s v="Yes"/>
    <x v="1"/>
    <s v="No"/>
    <n v="1"/>
    <s v="No"/>
    <x v="0"/>
    <x v="0"/>
    <n v="1"/>
    <x v="76"/>
    <x v="0"/>
    <s v="tier - 3"/>
    <x v="3"/>
    <s v="29Oct1976"/>
    <x v="1"/>
  </r>
  <r>
    <s v="Id78"/>
    <s v="Vegas"/>
    <s v=" Ms"/>
    <s v="  Julia"/>
    <n v="54.12"/>
    <n v="11.57"/>
    <s v="Yes"/>
    <x v="0"/>
    <s v="No"/>
    <n v="3"/>
    <s v="Yes"/>
    <x v="0"/>
    <x v="0"/>
    <n v="0"/>
    <x v="77"/>
    <x v="0"/>
    <s v="tier - 1"/>
    <x v="3"/>
    <s v="24Nov1974"/>
    <x v="19"/>
  </r>
  <r>
    <s v="Id79"/>
    <s v="Cochran"/>
    <s v=" Mr"/>
    <s v="  Joshua"/>
    <n v="48.82"/>
    <n v="6.67"/>
    <s v="Yes"/>
    <x v="0"/>
    <s v="No"/>
    <n v="2"/>
    <s v="Yes"/>
    <x v="0"/>
    <x v="0"/>
    <n v="0"/>
    <x v="78"/>
    <x v="0"/>
    <s v="tier - 2"/>
    <x v="3"/>
    <s v="22Dec1967"/>
    <x v="22"/>
  </r>
  <r>
    <s v="Id80"/>
    <s v="Holtzapple"/>
    <s v=" Ms"/>
    <s v="  Jennifer"/>
    <n v="51.01"/>
    <n v="9.1999999999999993"/>
    <s v="Yes"/>
    <x v="0"/>
    <s v="No"/>
    <n v="2"/>
    <s v="Yes"/>
    <x v="0"/>
    <x v="0"/>
    <n v="0"/>
    <x v="79"/>
    <x v="0"/>
    <s v="tier - 2"/>
    <x v="3"/>
    <s v="16Oct1971"/>
    <x v="14"/>
  </r>
  <r>
    <s v="Id81"/>
    <s v="Meyer"/>
    <s v=" Ms"/>
    <s v="  Gwen M"/>
    <n v="45.65"/>
    <n v="5.1100000000000003"/>
    <s v="Yes"/>
    <x v="1"/>
    <s v="No"/>
    <n v="2"/>
    <s v="Yes"/>
    <x v="0"/>
    <x v="1"/>
    <n v="0"/>
    <x v="80"/>
    <x v="0"/>
    <s v="tier - 2"/>
    <x v="3"/>
    <s v="7Oct1964"/>
    <x v="13"/>
  </r>
  <r>
    <s v="Id82"/>
    <s v="Brickley"/>
    <s v=" Mr"/>
    <s v="  Patrick"/>
    <n v="52.9"/>
    <n v="5.34"/>
    <s v="Yes"/>
    <x v="0"/>
    <s v="No"/>
    <n v="2"/>
    <s v="Yes"/>
    <x v="0"/>
    <x v="1"/>
    <n v="2"/>
    <x v="81"/>
    <x v="0"/>
    <s v="tier - 2"/>
    <x v="3"/>
    <s v="27Aug1977"/>
    <x v="29"/>
  </r>
  <r>
    <s v="Id83"/>
    <s v="Magee"/>
    <s v=" Ms"/>
    <s v="  Kate"/>
    <n v="45.41"/>
    <n v="4.03"/>
    <s v="Yes"/>
    <x v="1"/>
    <s v="No"/>
    <n v="2"/>
    <s v="Yes"/>
    <x v="0"/>
    <x v="1"/>
    <n v="0"/>
    <x v="82"/>
    <x v="0"/>
    <s v="tier - 3"/>
    <x v="3"/>
    <s v="6Jun1964"/>
    <x v="8"/>
  </r>
  <r>
    <s v="Id84"/>
    <s v="Thoma"/>
    <s v=" Mr"/>
    <s v="  Kevin"/>
    <n v="49.41"/>
    <n v="4.2300000000000004"/>
    <s v="Yes"/>
    <x v="0"/>
    <s v="Yes"/>
    <n v="2"/>
    <s v="Yes"/>
    <x v="0"/>
    <x v="1"/>
    <n v="0"/>
    <x v="83"/>
    <x v="0"/>
    <s v="tier - 2"/>
    <x v="3"/>
    <s v="8Aug1969"/>
    <x v="16"/>
  </r>
  <r>
    <s v="Id85"/>
    <s v="Heagy"/>
    <s v=" Mr"/>
    <s v="  Stephen II"/>
    <n v="31.824999999999999"/>
    <n v="4.0599999999999996"/>
    <s v="No"/>
    <x v="1"/>
    <s v="No"/>
    <n v="1"/>
    <s v="No"/>
    <x v="0"/>
    <x v="1"/>
    <n v="0"/>
    <x v="84"/>
    <x v="0"/>
    <s v="tier - 3"/>
    <x v="4"/>
    <s v="6Sep1972"/>
    <x v="28"/>
  </r>
  <r>
    <s v="Id86"/>
    <s v="Regnier"/>
    <s v=" Mr"/>
    <s v="  Philip"/>
    <n v="51.28"/>
    <n v="4.68"/>
    <s v="Yes"/>
    <x v="0"/>
    <s v="No"/>
    <n v="2"/>
    <s v="Yes"/>
    <x v="0"/>
    <x v="1"/>
    <n v="0"/>
    <x v="85"/>
    <x v="0"/>
    <s v="tier - 2"/>
    <x v="3"/>
    <s v="12Aug1972"/>
    <x v="28"/>
  </r>
  <r>
    <s v="Id87"/>
    <s v="Parendo"/>
    <s v=" Mr"/>
    <s v="  Brett A"/>
    <n v="34.96"/>
    <n v="4.34"/>
    <s v="Yes"/>
    <x v="1"/>
    <s v="Yes"/>
    <n v="1"/>
    <s v="No"/>
    <x v="0"/>
    <x v="1"/>
    <n v="1"/>
    <x v="86"/>
    <x v="0"/>
    <s v="tier - 3"/>
    <x v="6"/>
    <s v="11Oct1979"/>
    <x v="18"/>
  </r>
  <r>
    <s v="Id88"/>
    <s v="Schell"/>
    <s v=" Ms"/>
    <s v="  Rebecca"/>
    <n v="33.11"/>
    <n v="10.51"/>
    <s v="Yes"/>
    <x v="1"/>
    <s v="No"/>
    <n v="1"/>
    <s v="No"/>
    <x v="0"/>
    <x v="0"/>
    <n v="0"/>
    <x v="87"/>
    <x v="0"/>
    <s v="tier - 2"/>
    <x v="0"/>
    <s v="5Jun1974"/>
    <x v="30"/>
  </r>
  <r>
    <s v="Id89"/>
    <s v="Driscoll"/>
    <s v=" Ms"/>
    <s v="  Kelley"/>
    <n v="54.74"/>
    <n v="5.84"/>
    <s v="Yes"/>
    <x v="0"/>
    <s v="Yes"/>
    <n v="3"/>
    <s v="Yes"/>
    <x v="0"/>
    <x v="0"/>
    <n v="3"/>
    <x v="88"/>
    <x v="0"/>
    <s v="tier - 2"/>
    <x v="3"/>
    <s v="8Sep1983"/>
    <x v="33"/>
  </r>
  <r>
    <s v="Id90"/>
    <s v="Mitchell"/>
    <s v=" Ms"/>
    <s v="  Abigail K"/>
    <n v="32.56"/>
    <n v="5.41"/>
    <s v="No"/>
    <x v="1"/>
    <s v="Yes"/>
    <n v="1"/>
    <s v="No"/>
    <x v="0"/>
    <x v="1"/>
    <n v="3"/>
    <x v="89"/>
    <x v="0"/>
    <s v="tier - 2"/>
    <x v="0"/>
    <s v="16Sep1979"/>
    <x v="18"/>
  </r>
  <r>
    <s v="Id91"/>
    <s v="Cutler"/>
    <s v=" Ms"/>
    <s v="  Hope"/>
    <n v="39.049999999999997"/>
    <n v="6.06"/>
    <s v="Yes"/>
    <x v="1"/>
    <s v="No"/>
    <n v="1"/>
    <s v="Yes"/>
    <x v="0"/>
    <x v="0"/>
    <n v="3"/>
    <x v="90"/>
    <x v="0"/>
    <s v="tier - 2"/>
    <x v="0"/>
    <s v="4Aug1992"/>
    <x v="34"/>
  </r>
  <r>
    <s v="Id92"/>
    <s v="Derian"/>
    <s v=" Ms"/>
    <s v="  Elyse M"/>
    <n v="42.75"/>
    <n v="4.22"/>
    <s v="Yes"/>
    <x v="1"/>
    <s v="No"/>
    <n v="2"/>
    <s v="Yes"/>
    <x v="0"/>
    <x v="1"/>
    <n v="1"/>
    <x v="91"/>
    <x v="0"/>
    <s v="tier - 1"/>
    <x v="2"/>
    <s v="2Jul1999"/>
    <x v="35"/>
  </r>
  <r>
    <s v="Id93"/>
    <s v="Farina"/>
    <s v=" Mr"/>
    <s v="  Nicholas"/>
    <n v="50.58"/>
    <n v="5.12"/>
    <s v="Yes"/>
    <x v="0"/>
    <s v="No"/>
    <n v="2"/>
    <s v="Yes"/>
    <x v="0"/>
    <x v="1"/>
    <n v="0"/>
    <x v="92"/>
    <x v="0"/>
    <s v="tier - 3"/>
    <x v="3"/>
    <s v="10Jun1972"/>
    <x v="28"/>
  </r>
  <r>
    <s v="Id94"/>
    <s v="Saunders"/>
    <s v=" Mr"/>
    <s v="  David"/>
    <n v="30.495000000000001"/>
    <n v="4.57"/>
    <s v="No"/>
    <x v="1"/>
    <s v="No"/>
    <n v="1"/>
    <s v="No"/>
    <x v="0"/>
    <x v="1"/>
    <n v="3"/>
    <x v="93"/>
    <x v="0"/>
    <s v="tier - 3"/>
    <x v="1"/>
    <s v="26Dec1976"/>
    <x v="1"/>
  </r>
  <r>
    <s v="Id95"/>
    <s v="Kratz"/>
    <s v=" Ms"/>
    <s v="  Natalie"/>
    <n v="48.31"/>
    <n v="9.58"/>
    <s v="Yes"/>
    <x v="0"/>
    <s v="No"/>
    <n v="2"/>
    <s v="Yes"/>
    <x v="0"/>
    <x v="0"/>
    <n v="0"/>
    <x v="94"/>
    <x v="0"/>
    <s v="tier - 1"/>
    <x v="3"/>
    <s v="25Sep1970"/>
    <x v="2"/>
  </r>
  <r>
    <s v="Id96"/>
    <s v="Boland"/>
    <s v=" Mr"/>
    <s v="  Thomas"/>
    <n v="48.99"/>
    <n v="9.7799999999999994"/>
    <s v="Yes"/>
    <x v="0"/>
    <s v="No"/>
    <n v="2"/>
    <s v="Yes"/>
    <x v="0"/>
    <x v="0"/>
    <n v="1"/>
    <x v="95"/>
    <x v="0"/>
    <s v="tier - 3"/>
    <x v="1"/>
    <s v="10Jul1975"/>
    <x v="27"/>
  </r>
  <r>
    <s v="Id97"/>
    <s v="Van Hout"/>
    <s v=" Ms"/>
    <s v="  Pamela J"/>
    <n v="38.39"/>
    <n v="4.1100000000000003"/>
    <s v="Yes"/>
    <x v="1"/>
    <s v="No"/>
    <n v="1"/>
    <s v="Yes"/>
    <x v="0"/>
    <x v="1"/>
    <n v="0"/>
    <x v="96"/>
    <x v="0"/>
    <s v="tier - 2"/>
    <x v="0"/>
    <s v="3Nov1985"/>
    <x v="17"/>
  </r>
  <r>
    <s v="Id98"/>
    <s v="Ramsey"/>
    <s v=" Ms"/>
    <s v="  Jessica"/>
    <n v="44.34"/>
    <n v="4.0199999999999996"/>
    <s v="Yes"/>
    <x v="1"/>
    <s v="No"/>
    <n v="2"/>
    <s v="Yes"/>
    <x v="0"/>
    <x v="1"/>
    <n v="0"/>
    <x v="97"/>
    <x v="0"/>
    <s v="tier - 3"/>
    <x v="3"/>
    <s v="12Aug1966"/>
    <x v="24"/>
  </r>
  <r>
    <s v="Id99"/>
    <s v="Gage"/>
    <s v=" Mr"/>
    <s v="  Ron N"/>
    <n v="41.51"/>
    <n v="6.92"/>
    <s v="Yes"/>
    <x v="1"/>
    <s v="No"/>
    <n v="2"/>
    <s v="Yes"/>
    <x v="0"/>
    <x v="0"/>
    <n v="0"/>
    <x v="98"/>
    <x v="0"/>
    <s v="tier - 3"/>
    <x v="3"/>
    <s v="4Sep1962"/>
    <x v="5"/>
  </r>
  <r>
    <s v="Id100"/>
    <s v="Gollins"/>
    <s v=" Mr"/>
    <s v="  Daniel"/>
    <n v="48.2"/>
    <n v="4.84"/>
    <s v="Yes"/>
    <x v="0"/>
    <s v="No"/>
    <n v="2"/>
    <s v="Yes"/>
    <x v="0"/>
    <x v="1"/>
    <n v="2"/>
    <x v="99"/>
    <x v="0"/>
    <s v="tier - 3"/>
    <x v="1"/>
    <s v="27Jun1977"/>
    <x v="29"/>
  </r>
  <r>
    <s v="Id101"/>
    <s v="Benestad"/>
    <s v=" Mr"/>
    <s v="  Brian"/>
    <n v="35.75"/>
    <n v="8"/>
    <s v="Yes"/>
    <x v="1"/>
    <s v="No"/>
    <n v="1"/>
    <s v="No"/>
    <x v="0"/>
    <x v="0"/>
    <n v="1"/>
    <x v="100"/>
    <x v="0"/>
    <s v="tier - 3"/>
    <x v="0"/>
    <s v="4Oct1981"/>
    <x v="36"/>
  </r>
  <r>
    <s v="Id102"/>
    <s v="Aviv"/>
    <s v=" Ms"/>
    <s v="  Sari"/>
    <n v="53.81"/>
    <n v="8.77"/>
    <s v="Yes"/>
    <x v="0"/>
    <s v="No"/>
    <n v="3"/>
    <s v="Yes"/>
    <x v="0"/>
    <x v="0"/>
    <n v="1"/>
    <x v="101"/>
    <x v="0"/>
    <s v="tier - 2"/>
    <x v="3"/>
    <s v="28Jul1981"/>
    <x v="36"/>
  </r>
  <r>
    <s v="Id103"/>
    <s v="Burns"/>
    <s v=" Mr"/>
    <s v="  Robert M"/>
    <n v="49.48"/>
    <n v="4.96"/>
    <s v="Yes"/>
    <x v="0"/>
    <s v="Yes"/>
    <n v="2"/>
    <s v="Yes"/>
    <x v="0"/>
    <x v="1"/>
    <n v="2"/>
    <x v="102"/>
    <x v="0"/>
    <s v="tier - 3"/>
    <x v="1"/>
    <s v="18Aug1979"/>
    <x v="18"/>
  </r>
  <r>
    <s v="Id104"/>
    <s v="Maldonado"/>
    <s v=" Mr"/>
    <s v="  Ricardo"/>
    <n v="34.1"/>
    <n v="4.43"/>
    <s v="Yes"/>
    <x v="1"/>
    <s v="No"/>
    <n v="1"/>
    <s v="No"/>
    <x v="0"/>
    <x v="1"/>
    <n v="4"/>
    <x v="103"/>
    <x v="0"/>
    <s v="tier - 2"/>
    <x v="3"/>
    <s v="21Oct1985"/>
    <x v="17"/>
  </r>
  <r>
    <s v="Id105"/>
    <s v="Yitref"/>
    <s v=" Mr"/>
    <s v="  Gedion"/>
    <n v="35.299999999999997"/>
    <n v="5.82"/>
    <s v="Yes"/>
    <x v="1"/>
    <s v="Yes"/>
    <n v="1"/>
    <s v="No"/>
    <x v="0"/>
    <x v="0"/>
    <n v="2"/>
    <x v="104"/>
    <x v="0"/>
    <s v="tier - 2"/>
    <x v="3"/>
    <s v="14Oct1983"/>
    <x v="33"/>
  </r>
  <r>
    <s v="Id106"/>
    <s v="Loudon-Brown"/>
    <s v=" Mr"/>
    <s v="  Mark"/>
    <n v="43.83"/>
    <n v="6.03"/>
    <s v="Yes"/>
    <x v="1"/>
    <s v="No"/>
    <n v="2"/>
    <s v="Yes"/>
    <x v="0"/>
    <x v="0"/>
    <n v="0"/>
    <x v="105"/>
    <x v="0"/>
    <s v="tier - 3"/>
    <x v="3"/>
    <s v="12Aug1966"/>
    <x v="24"/>
  </r>
  <r>
    <s v="Id107"/>
    <s v="Sugathadasa"/>
    <s v=" Mr"/>
    <s v="  Gamini P"/>
    <n v="50.07"/>
    <n v="9.27"/>
    <s v="Yes"/>
    <x v="0"/>
    <s v="No"/>
    <n v="2"/>
    <s v="Yes"/>
    <x v="0"/>
    <x v="0"/>
    <n v="2"/>
    <x v="106"/>
    <x v="0"/>
    <s v="tier - 3"/>
    <x v="3"/>
    <s v="20Dec1978"/>
    <x v="9"/>
  </r>
  <r>
    <s v="Id108"/>
    <s v="Ganley"/>
    <s v=" Ms"/>
    <s v="  Emily J"/>
    <n v="32.774999999999999"/>
    <n v="5.53"/>
    <s v="Yes"/>
    <x v="1"/>
    <s v="No"/>
    <n v="1"/>
    <s v="No"/>
    <x v="0"/>
    <x v="1"/>
    <n v="2"/>
    <x v="107"/>
    <x v="0"/>
    <s v="tier - 1"/>
    <x v="1"/>
    <s v="25Dec1982"/>
    <x v="37"/>
  </r>
  <r>
    <s v="Id109"/>
    <s v="Potter"/>
    <s v=" Ms"/>
    <s v="  Amanda"/>
    <n v="34.104999999999997"/>
    <n v="5.07"/>
    <s v="Yes"/>
    <x v="1"/>
    <s v="No"/>
    <n v="1"/>
    <s v="No"/>
    <x v="0"/>
    <x v="1"/>
    <n v="3"/>
    <x v="108"/>
    <x v="1"/>
    <s v="tier - 3"/>
    <x v="1"/>
    <s v="8Aug1987"/>
    <x v="38"/>
  </r>
  <r>
    <s v="Id110"/>
    <s v="Rasmussen"/>
    <s v=" Mr"/>
    <s v="  Nicholas"/>
    <n v="48.93"/>
    <n v="11.17"/>
    <s v="Yes"/>
    <x v="0"/>
    <s v="No"/>
    <n v="2"/>
    <s v="Yes"/>
    <x v="0"/>
    <x v="0"/>
    <n v="1"/>
    <x v="109"/>
    <x v="1"/>
    <s v="tier - 2"/>
    <x v="3"/>
    <s v="2Dec1975"/>
    <x v="27"/>
  </r>
  <r>
    <s v="Id111"/>
    <s v="Robinson"/>
    <s v=" Mr"/>
    <s v="  Knox"/>
    <n v="37.07"/>
    <n v="6.14"/>
    <s v="Yes"/>
    <x v="1"/>
    <s v="No"/>
    <n v="1"/>
    <s v="No"/>
    <x v="0"/>
    <x v="0"/>
    <n v="1"/>
    <x v="110"/>
    <x v="0"/>
    <s v="tier - 2"/>
    <x v="0"/>
    <s v="22Aug1985"/>
    <x v="17"/>
  </r>
  <r>
    <s v="Id112"/>
    <s v="Antonopoulos"/>
    <s v=" Ms"/>
    <s v="  Yianna"/>
    <n v="51.51"/>
    <n v="6.26"/>
    <s v="Yes"/>
    <x v="0"/>
    <s v="Yes"/>
    <n v="2"/>
    <s v="Yes"/>
    <x v="0"/>
    <x v="0"/>
    <n v="3"/>
    <x v="111"/>
    <x v="1"/>
    <s v="tier - 2"/>
    <x v="3"/>
    <s v="1Jun1983"/>
    <x v="37"/>
  </r>
  <r>
    <s v="Id113"/>
    <s v="Groner"/>
    <s v=" Ms"/>
    <s v="  Roberta"/>
    <n v="34.799999999999997"/>
    <n v="4.72"/>
    <s v="Yes"/>
    <x v="1"/>
    <s v="No"/>
    <n v="1"/>
    <s v="No"/>
    <x v="0"/>
    <x v="1"/>
    <n v="2"/>
    <x v="112"/>
    <x v="1"/>
    <s v="tier - 1"/>
    <x v="3"/>
    <s v="17Jul1985"/>
    <x v="17"/>
  </r>
  <r>
    <s v="Id114"/>
    <s v="Zywicki"/>
    <s v=" Mr"/>
    <s v="  Benjamin P"/>
    <n v="36.67"/>
    <n v="5.18"/>
    <s v="Yes"/>
    <x v="1"/>
    <s v="No"/>
    <n v="1"/>
    <s v="No"/>
    <x v="0"/>
    <x v="1"/>
    <n v="1"/>
    <x v="113"/>
    <x v="0"/>
    <s v="tier - 1"/>
    <x v="7"/>
    <s v="24Jul1987"/>
    <x v="38"/>
  </r>
  <r>
    <s v="Id115"/>
    <s v="Cardinal"/>
    <s v=" Mr"/>
    <s v="  Craig"/>
    <n v="30.9"/>
    <n v="9.4"/>
    <s v="No"/>
    <x v="1"/>
    <s v="No"/>
    <n v="1"/>
    <s v="No"/>
    <x v="0"/>
    <x v="0"/>
    <n v="0"/>
    <x v="114"/>
    <x v="0"/>
    <s v="tier - 2"/>
    <x v="3"/>
    <s v="17Dec1973"/>
    <x v="30"/>
  </r>
  <r>
    <s v="Id116"/>
    <s v="Alleman"/>
    <s v=" Ms"/>
    <s v="  Ann"/>
    <n v="30.495000000000001"/>
    <n v="6.29"/>
    <s v="No"/>
    <x v="1"/>
    <s v="No"/>
    <n v="1"/>
    <s v="No"/>
    <x v="0"/>
    <x v="0"/>
    <n v="1"/>
    <x v="115"/>
    <x v="1"/>
    <s v="tier - 1"/>
    <x v="1"/>
    <s v="12Aug1977"/>
    <x v="29"/>
  </r>
  <r>
    <s v="Id117"/>
    <s v="Stroffolino"/>
    <s v=" Mr"/>
    <s v="  Jamie P"/>
    <n v="44.88"/>
    <n v="6.04"/>
    <s v="Yes"/>
    <x v="1"/>
    <s v="Yes"/>
    <n v="2"/>
    <s v="Yes"/>
    <x v="0"/>
    <x v="0"/>
    <n v="0"/>
    <x v="116"/>
    <x v="0"/>
    <s v="tier - 1"/>
    <x v="0"/>
    <s v="16Jul2003"/>
    <x v="39"/>
  </r>
  <r>
    <s v="Id118"/>
    <s v="Clubb"/>
    <s v=" Mr"/>
    <s v="  John"/>
    <n v="44.32"/>
    <n v="10.55"/>
    <s v="Yes"/>
    <x v="1"/>
    <s v="No"/>
    <n v="2"/>
    <s v="Yes"/>
    <x v="0"/>
    <x v="0"/>
    <n v="0"/>
    <x v="117"/>
    <x v="1"/>
    <s v="tier - 2"/>
    <x v="3"/>
    <s v="29Sep1968"/>
    <x v="0"/>
  </r>
  <r>
    <s v="Id119"/>
    <s v="McGoogan"/>
    <s v=" Mr"/>
    <s v="  Charlie"/>
    <n v="46.39"/>
    <n v="5.09"/>
    <s v="Yes"/>
    <x v="1"/>
    <s v="No"/>
    <n v="2"/>
    <s v="Yes"/>
    <x v="0"/>
    <x v="1"/>
    <n v="2"/>
    <x v="118"/>
    <x v="1"/>
    <s v="tier - 1"/>
    <x v="1"/>
    <s v="17Dec1977"/>
    <x v="29"/>
  </r>
  <r>
    <s v="Id120"/>
    <s v="Keflezighi"/>
    <s v=" Mr"/>
    <s v="  Meb"/>
    <n v="42.13"/>
    <n v="5.2"/>
    <s v="Yes"/>
    <x v="1"/>
    <s v="No"/>
    <n v="2"/>
    <s v="Yes"/>
    <x v="0"/>
    <x v="1"/>
    <n v="0"/>
    <x v="119"/>
    <x v="0"/>
    <s v="tier - 3"/>
    <x v="0"/>
    <s v="7Aug1995"/>
    <x v="40"/>
  </r>
  <r>
    <s v="Id121"/>
    <s v="Syed"/>
    <s v=" Mr"/>
    <s v="  Aaqib L"/>
    <n v="30.78"/>
    <n v="8.4499999999999993"/>
    <s v="No"/>
    <x v="1"/>
    <s v="No"/>
    <n v="1"/>
    <s v="No"/>
    <x v="0"/>
    <x v="0"/>
    <n v="3"/>
    <x v="120"/>
    <x v="0"/>
    <s v="tier - 2"/>
    <x v="6"/>
    <s v="5Jul1981"/>
    <x v="36"/>
  </r>
  <r>
    <s v="Id122"/>
    <s v="Segal"/>
    <s v=" Mr"/>
    <s v="  Craig A"/>
    <n v="31.35"/>
    <n v="9.5399999999999991"/>
    <s v="No"/>
    <x v="1"/>
    <s v="No"/>
    <n v="1"/>
    <s v="No"/>
    <x v="0"/>
    <x v="0"/>
    <n v="1"/>
    <x v="121"/>
    <x v="0"/>
    <s v="tier - 2"/>
    <x v="5"/>
    <s v="12Jul1978"/>
    <x v="9"/>
  </r>
  <r>
    <s v="Id123"/>
    <s v="Defranco"/>
    <s v=" Ms"/>
    <s v="  Meredith"/>
    <n v="41.46"/>
    <n v="4.99"/>
    <s v="Yes"/>
    <x v="1"/>
    <s v="No"/>
    <n v="2"/>
    <s v="Yes"/>
    <x v="0"/>
    <x v="1"/>
    <n v="0"/>
    <x v="122"/>
    <x v="1"/>
    <s v="tier - 2"/>
    <x v="3"/>
    <s v="24Jun1966"/>
    <x v="24"/>
  </r>
  <r>
    <s v="Id124"/>
    <s v="Kells"/>
    <s v=" Mr"/>
    <s v="  Doug"/>
    <n v="48"/>
    <n v="10.54"/>
    <s v="Yes"/>
    <x v="0"/>
    <s v="No"/>
    <n v="2"/>
    <s v="Yes"/>
    <x v="0"/>
    <x v="0"/>
    <n v="2"/>
    <x v="123"/>
    <x v="1"/>
    <s v="tier - 3"/>
    <x v="3"/>
    <s v="5Aug1978"/>
    <x v="9"/>
  </r>
  <r>
    <s v="Id125"/>
    <s v="Lawton"/>
    <s v=" Ms"/>
    <s v="  Elizabeth J"/>
    <n v="49.13"/>
    <n v="4.54"/>
    <s v="Yes"/>
    <x v="0"/>
    <s v="No"/>
    <n v="2"/>
    <s v="Yes"/>
    <x v="0"/>
    <x v="1"/>
    <n v="3"/>
    <x v="124"/>
    <x v="1"/>
    <s v="tier - 3"/>
    <x v="3"/>
    <s v="16Aug1982"/>
    <x v="37"/>
  </r>
  <r>
    <s v="Id126"/>
    <s v="Bejar"/>
    <s v=" Mr"/>
    <s v="  Matthew P"/>
    <n v="37.799999999999997"/>
    <n v="6.29"/>
    <s v="Yes"/>
    <x v="1"/>
    <s v="No"/>
    <n v="1"/>
    <s v="Yes"/>
    <x v="0"/>
    <x v="0"/>
    <n v="2"/>
    <x v="125"/>
    <x v="0"/>
    <s v="tier - 3"/>
    <x v="3"/>
    <s v="30Nov1992"/>
    <x v="34"/>
  </r>
  <r>
    <s v="Id127"/>
    <s v="Navarro Castro"/>
    <s v=" Mr"/>
    <s v="  Guillermo Sr"/>
    <n v="38.299999999999997"/>
    <n v="9.51"/>
    <s v="Yes"/>
    <x v="1"/>
    <s v="No"/>
    <n v="1"/>
    <s v="Yes"/>
    <x v="0"/>
    <x v="0"/>
    <n v="0"/>
    <x v="126"/>
    <x v="1"/>
    <s v="tier - 1"/>
    <x v="3"/>
    <s v="7Jul1962"/>
    <x v="5"/>
  </r>
  <r>
    <s v="Id128"/>
    <s v="Tice"/>
    <s v=" Mr"/>
    <s v="  Ryan C"/>
    <n v="32.774999999999999"/>
    <n v="4.72"/>
    <s v="Yes"/>
    <x v="1"/>
    <s v="No"/>
    <n v="1"/>
    <s v="No"/>
    <x v="0"/>
    <x v="1"/>
    <n v="1"/>
    <x v="127"/>
    <x v="0"/>
    <s v="tier - 1"/>
    <x v="4"/>
    <s v="4Aug1982"/>
    <x v="37"/>
  </r>
  <r>
    <s v="Id129"/>
    <s v="Wolf"/>
    <s v=" Mr"/>
    <s v="  Dane"/>
    <n v="34.200000000000003"/>
    <n v="5.91"/>
    <s v="Yes"/>
    <x v="1"/>
    <s v="No"/>
    <n v="1"/>
    <s v="No"/>
    <x v="0"/>
    <x v="0"/>
    <n v="1"/>
    <x v="128"/>
    <x v="0"/>
    <s v="tier - 3"/>
    <x v="6"/>
    <s v="20Sep1985"/>
    <x v="17"/>
  </r>
  <r>
    <s v="Id130"/>
    <s v="Oppedal"/>
    <s v=" Mr"/>
    <s v="  Jonas"/>
    <n v="30.2"/>
    <n v="9.58"/>
    <s v="No"/>
    <x v="1"/>
    <s v="No"/>
    <n v="1"/>
    <s v="No"/>
    <x v="0"/>
    <x v="0"/>
    <n v="2"/>
    <x v="129"/>
    <x v="0"/>
    <s v="tier - 1"/>
    <x v="3"/>
    <s v="12Oct1978"/>
    <x v="9"/>
  </r>
  <r>
    <s v="Id131"/>
    <s v="Wright"/>
    <s v=" Mr"/>
    <s v="  George E"/>
    <n v="48.32"/>
    <n v="5.77"/>
    <s v="Yes"/>
    <x v="0"/>
    <s v="No"/>
    <n v="2"/>
    <s v="Yes"/>
    <x v="0"/>
    <x v="0"/>
    <n v="2"/>
    <x v="130"/>
    <x v="1"/>
    <s v="tier - 3"/>
    <x v="3"/>
    <s v="24Sep1980"/>
    <x v="25"/>
  </r>
  <r>
    <s v="Id132"/>
    <s v="Ellis"/>
    <s v=" Ms"/>
    <s v="  Sara S"/>
    <n v="44.86"/>
    <n v="4.38"/>
    <s v="Yes"/>
    <x v="1"/>
    <s v="No"/>
    <n v="2"/>
    <s v="Yes"/>
    <x v="0"/>
    <x v="1"/>
    <n v="2"/>
    <x v="131"/>
    <x v="1"/>
    <s v="tier - 3"/>
    <x v="3"/>
    <s v="15Dec1976"/>
    <x v="1"/>
  </r>
  <r>
    <s v="Id133"/>
    <s v="Taormina"/>
    <s v=" Mr"/>
    <s v="  Nick"/>
    <n v="52.15"/>
    <n v="5.65"/>
    <s v="Yes"/>
    <x v="0"/>
    <s v="No"/>
    <n v="2"/>
    <s v="Yes"/>
    <x v="0"/>
    <x v="1"/>
    <n v="3"/>
    <x v="132"/>
    <x v="1"/>
    <s v="tier - 2"/>
    <x v="3"/>
    <s v="16Jun1987"/>
    <x v="38"/>
  </r>
  <r>
    <s v="Id134"/>
    <s v="Lynch"/>
    <s v=" Mr"/>
    <s v="  Timothy"/>
    <n v="41.12"/>
    <n v="7.54"/>
    <s v="Yes"/>
    <x v="1"/>
    <s v="No"/>
    <n v="1"/>
    <s v="Yes"/>
    <x v="0"/>
    <x v="0"/>
    <n v="0"/>
    <x v="133"/>
    <x v="0"/>
    <s v="tier - 2"/>
    <x v="3"/>
    <s v="30Jul1967"/>
    <x v="22"/>
  </r>
  <r>
    <s v="Id135"/>
    <s v="Tavella"/>
    <s v=" Ms"/>
    <s v="  Becky L"/>
    <n v="38.39"/>
    <n v="5.1100000000000003"/>
    <s v="Yes"/>
    <x v="1"/>
    <s v="No"/>
    <n v="1"/>
    <s v="Yes"/>
    <x v="0"/>
    <x v="1"/>
    <n v="0"/>
    <x v="134"/>
    <x v="1"/>
    <s v="tier - 2"/>
    <x v="3"/>
    <s v="6Jun1964"/>
    <x v="8"/>
  </r>
  <r>
    <s v="Id136"/>
    <s v="Neufeld"/>
    <s v=" Ms"/>
    <s v="  Steph K"/>
    <n v="46.85"/>
    <n v="4.25"/>
    <s v="Yes"/>
    <x v="0"/>
    <s v="Yes"/>
    <n v="2"/>
    <s v="Yes"/>
    <x v="0"/>
    <x v="1"/>
    <n v="2"/>
    <x v="135"/>
    <x v="1"/>
    <s v="tier - 1"/>
    <x v="3"/>
    <s v="3Dec1979"/>
    <x v="18"/>
  </r>
  <r>
    <s v="Id137"/>
    <s v="Walhovd"/>
    <s v=" Ms"/>
    <s v="  Kristine B"/>
    <n v="42.24"/>
    <n v="5.55"/>
    <s v="Yes"/>
    <x v="1"/>
    <s v="No"/>
    <n v="2"/>
    <s v="Yes"/>
    <x v="0"/>
    <x v="1"/>
    <n v="0"/>
    <x v="136"/>
    <x v="1"/>
    <s v="tier - 2"/>
    <x v="0"/>
    <s v="5Dec2004"/>
    <x v="41"/>
  </r>
  <r>
    <s v="Id138"/>
    <s v="Washburn"/>
    <s v=" Mr"/>
    <s v="  Taylor B"/>
    <n v="34.39"/>
    <n v="5.78"/>
    <s v="Yes"/>
    <x v="1"/>
    <s v="No"/>
    <n v="1"/>
    <s v="No"/>
    <x v="0"/>
    <x v="0"/>
    <n v="3"/>
    <x v="137"/>
    <x v="0"/>
    <s v="tier - 2"/>
    <x v="1"/>
    <s v="8Nov1991"/>
    <x v="42"/>
  </r>
  <r>
    <s v="Id139"/>
    <s v="Mroz"/>
    <s v=" Mr"/>
    <s v="  William"/>
    <n v="42.89"/>
    <n v="5.28"/>
    <s v="Yes"/>
    <x v="1"/>
    <s v="No"/>
    <n v="2"/>
    <s v="Yes"/>
    <x v="0"/>
    <x v="1"/>
    <n v="2"/>
    <x v="138"/>
    <x v="1"/>
    <s v="tier - 2"/>
    <x v="1"/>
    <s v="15Jun1976"/>
    <x v="1"/>
  </r>
  <r>
    <s v="Id140"/>
    <s v="Canaday"/>
    <s v=" Mr"/>
    <s v="  Sage"/>
    <n v="36.299999999999997"/>
    <n v="5.39"/>
    <s v="Yes"/>
    <x v="1"/>
    <s v="No"/>
    <n v="1"/>
    <s v="No"/>
    <x v="0"/>
    <x v="1"/>
    <n v="2"/>
    <x v="139"/>
    <x v="1"/>
    <s v="tier - 2"/>
    <x v="3"/>
    <s v="2Nov1991"/>
    <x v="42"/>
  </r>
  <r>
    <s v="Id141"/>
    <s v="Atkins"/>
    <s v=" Mr"/>
    <s v="  Cole"/>
    <n v="35.200000000000003"/>
    <n v="8.01"/>
    <s v="Yes"/>
    <x v="1"/>
    <s v="No"/>
    <n v="1"/>
    <s v="No"/>
    <x v="0"/>
    <x v="0"/>
    <n v="1"/>
    <x v="140"/>
    <x v="0"/>
    <s v="tier - 3"/>
    <x v="0"/>
    <s v="20Jul1986"/>
    <x v="26"/>
  </r>
  <r>
    <s v="Id142"/>
    <s v="Kropelnicki"/>
    <s v=" Mr"/>
    <s v="  Jesse"/>
    <n v="53.62"/>
    <n v="5.21"/>
    <s v="Yes"/>
    <x v="0"/>
    <s v="No"/>
    <n v="3"/>
    <s v="Yes"/>
    <x v="0"/>
    <x v="1"/>
    <n v="3"/>
    <x v="141"/>
    <x v="1"/>
    <s v="tier - 2"/>
    <x v="3"/>
    <s v="13Jul1990"/>
    <x v="3"/>
  </r>
  <r>
    <s v="Id143"/>
    <s v="Braund"/>
    <s v=" Ms"/>
    <s v="  Tammi J"/>
    <n v="36.67"/>
    <n v="6.27"/>
    <s v="Yes"/>
    <x v="1"/>
    <s v="No"/>
    <n v="1"/>
    <s v="No"/>
    <x v="0"/>
    <x v="0"/>
    <n v="2"/>
    <x v="142"/>
    <x v="1"/>
    <s v="tier - 2"/>
    <x v="2"/>
    <s v="12Nov1999"/>
    <x v="35"/>
  </r>
  <r>
    <s v="Id144"/>
    <s v="Anderson"/>
    <s v=" Mr"/>
    <s v="  Matthew S"/>
    <n v="33.4"/>
    <n v="10.73"/>
    <s v="Yes"/>
    <x v="1"/>
    <s v="No"/>
    <n v="1"/>
    <s v="No"/>
    <x v="0"/>
    <x v="0"/>
    <n v="2"/>
    <x v="143"/>
    <x v="0"/>
    <s v="tier - 2"/>
    <x v="3"/>
    <s v="21Jun1986"/>
    <x v="26"/>
  </r>
  <r>
    <s v="Id145"/>
    <s v="Bilbrey"/>
    <s v=" Mr"/>
    <s v="  Eric"/>
    <n v="42.71"/>
    <n v="10.52"/>
    <s v="Yes"/>
    <x v="1"/>
    <s v="No"/>
    <n v="2"/>
    <s v="Yes"/>
    <x v="0"/>
    <x v="0"/>
    <n v="0"/>
    <x v="144"/>
    <x v="1"/>
    <s v="tier - 1"/>
    <x v="3"/>
    <s v="23Dec1971"/>
    <x v="14"/>
  </r>
  <r>
    <s v="Id146"/>
    <s v="Curtis"/>
    <s v=" Ms"/>
    <s v="  Valeria R"/>
    <n v="41.52"/>
    <n v="11.82"/>
    <s v="Yes"/>
    <x v="1"/>
    <s v="No"/>
    <n v="2"/>
    <s v="Yes"/>
    <x v="0"/>
    <x v="0"/>
    <n v="0"/>
    <x v="145"/>
    <x v="1"/>
    <s v="tier - 3"/>
    <x v="3"/>
    <s v="22Aug1970"/>
    <x v="2"/>
  </r>
  <r>
    <s v="Id147"/>
    <s v="Meyer"/>
    <s v=" Mr"/>
    <s v="  Michael P"/>
    <n v="39.4"/>
    <n v="6.76"/>
    <s v="Yes"/>
    <x v="1"/>
    <s v="No"/>
    <n v="1"/>
    <s v="Yes"/>
    <x v="0"/>
    <x v="0"/>
    <n v="2"/>
    <x v="146"/>
    <x v="0"/>
    <s v="tier - 3"/>
    <x v="3"/>
    <s v="17Sep2002"/>
    <x v="43"/>
  </r>
  <r>
    <s v="Id148"/>
    <s v="Bardeesy"/>
    <s v=" Mr"/>
    <s v="  Rami"/>
    <n v="46.45"/>
    <n v="5.62"/>
    <s v="Yes"/>
    <x v="0"/>
    <s v="No"/>
    <n v="2"/>
    <s v="Yes"/>
    <x v="0"/>
    <x v="1"/>
    <n v="2"/>
    <x v="147"/>
    <x v="0"/>
    <s v="tier - 3"/>
    <x v="3"/>
    <s v="12Jun1980"/>
    <x v="25"/>
  </r>
  <r>
    <s v="Id149"/>
    <s v="Shanahan"/>
    <s v=" Mr"/>
    <s v="  Denis"/>
    <n v="35.75"/>
    <n v="4.1900000000000004"/>
    <s v="Yes"/>
    <x v="1"/>
    <s v="No"/>
    <n v="1"/>
    <s v="No"/>
    <x v="0"/>
    <x v="1"/>
    <n v="1"/>
    <x v="148"/>
    <x v="0"/>
    <s v="tier - 2"/>
    <x v="0"/>
    <s v="30Oct1989"/>
    <x v="4"/>
  </r>
  <r>
    <s v="Id150"/>
    <s v="Sutter"/>
    <s v=" Mr"/>
    <s v="  Brian E"/>
    <n v="26.07"/>
    <n v="5.32"/>
    <s v="No"/>
    <x v="1"/>
    <s v="No"/>
    <n v="0"/>
    <s v="No"/>
    <x v="0"/>
    <x v="1"/>
    <n v="1"/>
    <x v="149"/>
    <x v="0"/>
    <s v="tier - 2"/>
    <x v="0"/>
    <s v="16Aug1980"/>
    <x v="25"/>
  </r>
  <r>
    <s v="Id151"/>
    <s v="Yesian"/>
    <s v=" Ms"/>
    <s v="  Bonnie"/>
    <n v="36.54"/>
    <n v="4.46"/>
    <s v="Yes"/>
    <x v="1"/>
    <s v="No"/>
    <n v="1"/>
    <s v="No"/>
    <x v="0"/>
    <x v="1"/>
    <n v="0"/>
    <x v="150"/>
    <x v="1"/>
    <s v="tier - 3"/>
    <x v="3"/>
    <s v="16Jun1964"/>
    <x v="13"/>
  </r>
  <r>
    <s v="Id152"/>
    <s v="Meers"/>
    <s v=" Mr"/>
    <s v="  Michael P"/>
    <n v="51.64"/>
    <n v="5.65"/>
    <s v="Yes"/>
    <x v="0"/>
    <s v="No"/>
    <n v="2"/>
    <s v="Yes"/>
    <x v="0"/>
    <x v="1"/>
    <n v="3"/>
    <x v="151"/>
    <x v="1"/>
    <s v="tier - 3"/>
    <x v="3"/>
    <s v="8Sep1989"/>
    <x v="4"/>
  </r>
  <r>
    <s v="Id153"/>
    <s v="Conlon"/>
    <s v=" Mr"/>
    <s v="  Paul"/>
    <n v="42.83"/>
    <n v="6.04"/>
    <s v="Yes"/>
    <x v="1"/>
    <s v="No"/>
    <n v="2"/>
    <s v="Yes"/>
    <x v="0"/>
    <x v="0"/>
    <n v="0"/>
    <x v="152"/>
    <x v="1"/>
    <s v="tier - 2"/>
    <x v="3"/>
    <s v="19Nov1972"/>
    <x v="28"/>
  </r>
  <r>
    <s v="Id154"/>
    <s v="Arnstein"/>
    <s v=" Mr"/>
    <s v="  Michael"/>
    <n v="40.15"/>
    <n v="5.76"/>
    <s v="Yes"/>
    <x v="1"/>
    <s v="No"/>
    <n v="1"/>
    <s v="Yes"/>
    <x v="0"/>
    <x v="0"/>
    <n v="0"/>
    <x v="153"/>
    <x v="0"/>
    <s v="tier - 3"/>
    <x v="0"/>
    <s v="29Jul1998"/>
    <x v="44"/>
  </r>
  <r>
    <s v="Id155"/>
    <s v="Jurek"/>
    <s v=" Mr"/>
    <s v="  Samuel"/>
    <n v="27.8"/>
    <n v="4.3600000000000003"/>
    <s v="No"/>
    <x v="1"/>
    <s v="Yes"/>
    <n v="0"/>
    <s v="No"/>
    <x v="0"/>
    <x v="1"/>
    <n v="0"/>
    <x v="154"/>
    <x v="0"/>
    <s v="tier - 2"/>
    <x v="3"/>
    <s v="9Sep1979"/>
    <x v="18"/>
  </r>
  <r>
    <s v="Id156"/>
    <s v="Thill"/>
    <s v=" Mr"/>
    <s v="  Matthew"/>
    <n v="45.81"/>
    <n v="4.76"/>
    <s v="Yes"/>
    <x v="1"/>
    <s v="Yes"/>
    <n v="2"/>
    <s v="Yes"/>
    <x v="0"/>
    <x v="1"/>
    <n v="3"/>
    <x v="155"/>
    <x v="1"/>
    <s v="tier - 2"/>
    <x v="3"/>
    <s v="26Jul1983"/>
    <x v="33"/>
  </r>
  <r>
    <s v="Id157"/>
    <s v="Glaz"/>
    <s v=" Mr"/>
    <s v="  Daniel"/>
    <n v="34.43"/>
    <n v="10.82"/>
    <s v="Yes"/>
    <x v="1"/>
    <s v="No"/>
    <n v="1"/>
    <s v="No"/>
    <x v="0"/>
    <x v="0"/>
    <n v="0"/>
    <x v="156"/>
    <x v="0"/>
    <s v="tier - 1"/>
    <x v="0"/>
    <s v="15Aug1986"/>
    <x v="26"/>
  </r>
  <r>
    <s v="Id158"/>
    <s v="Sampson"/>
    <s v=" Ms"/>
    <s v="  Syndy"/>
    <n v="41.33"/>
    <n v="4.01"/>
    <s v="Yes"/>
    <x v="1"/>
    <s v="No"/>
    <n v="2"/>
    <s v="Yes"/>
    <x v="0"/>
    <x v="1"/>
    <n v="2"/>
    <x v="157"/>
    <x v="1"/>
    <s v="tier - 2"/>
    <x v="3"/>
    <s v="18Sep1976"/>
    <x v="1"/>
  </r>
  <r>
    <s v="Id159"/>
    <s v="Duliba"/>
    <s v=" Ms"/>
    <s v="  Aleksandra"/>
    <n v="31.92"/>
    <n v="5.12"/>
    <s v="No"/>
    <x v="1"/>
    <s v="No"/>
    <n v="1"/>
    <s v="No"/>
    <x v="0"/>
    <x v="1"/>
    <n v="1"/>
    <x v="158"/>
    <x v="1"/>
    <s v="tier - 3"/>
    <x v="8"/>
    <s v="10Oct1988"/>
    <x v="23"/>
  </r>
  <r>
    <s v="Id160"/>
    <s v="Tanguay"/>
    <s v=" Mr"/>
    <s v="  Steeve T Sr"/>
    <n v="39.799999999999997"/>
    <n v="10.54"/>
    <s v="Yes"/>
    <x v="1"/>
    <s v="No"/>
    <n v="1"/>
    <s v="Yes"/>
    <x v="0"/>
    <x v="0"/>
    <n v="0"/>
    <x v="159"/>
    <x v="1"/>
    <s v="tier - 3"/>
    <x v="3"/>
    <s v="28Oct1970"/>
    <x v="2"/>
  </r>
  <r>
    <s v="Id161"/>
    <s v="McClelland"/>
    <s v=" Mr"/>
    <s v="  Richard"/>
    <n v="42.82"/>
    <n v="4.21"/>
    <s v="Yes"/>
    <x v="1"/>
    <s v="No"/>
    <n v="2"/>
    <s v="Yes"/>
    <x v="0"/>
    <x v="1"/>
    <n v="3"/>
    <x v="160"/>
    <x v="1"/>
    <s v="tier - 2"/>
    <x v="1"/>
    <s v="20Jun1982"/>
    <x v="37"/>
  </r>
  <r>
    <s v="Id162"/>
    <s v="Gorman"/>
    <s v=" Mr"/>
    <s v="  Aaron T"/>
    <n v="33.630000000000003"/>
    <n v="5.42"/>
    <s v="Yes"/>
    <x v="1"/>
    <s v="No"/>
    <n v="1"/>
    <s v="No"/>
    <x v="0"/>
    <x v="1"/>
    <n v="1"/>
    <x v="161"/>
    <x v="0"/>
    <s v="tier - 2"/>
    <x v="9"/>
    <s v="16Nov1990"/>
    <x v="3"/>
  </r>
  <r>
    <s v="Id163"/>
    <s v="Nishimura"/>
    <s v=" Mr"/>
    <s v="  Akira"/>
    <n v="37.07"/>
    <n v="4.28"/>
    <s v="Yes"/>
    <x v="1"/>
    <s v="No"/>
    <n v="1"/>
    <s v="No"/>
    <x v="0"/>
    <x v="1"/>
    <n v="2"/>
    <x v="162"/>
    <x v="0"/>
    <s v="tier - 1"/>
    <x v="0"/>
    <s v="12Oct2000"/>
    <x v="21"/>
  </r>
  <r>
    <s v="Id164"/>
    <s v="Brimble"/>
    <s v=" Mr"/>
    <s v="  Ben"/>
    <n v="35.625"/>
    <n v="8.9"/>
    <s v="Yes"/>
    <x v="1"/>
    <s v="No"/>
    <n v="1"/>
    <s v="No"/>
    <x v="0"/>
    <x v="0"/>
    <n v="3"/>
    <x v="163"/>
    <x v="0"/>
    <s v="tier - 2"/>
    <x v="1"/>
    <s v="27Sep2002"/>
    <x v="43"/>
  </r>
  <r>
    <s v="Id165"/>
    <s v="Trenk"/>
    <s v=" Ms"/>
    <s v="  Jana"/>
    <n v="42.69"/>
    <n v="4.8899999999999997"/>
    <s v="Yes"/>
    <x v="1"/>
    <s v="Yes"/>
    <n v="2"/>
    <s v="Yes"/>
    <x v="0"/>
    <x v="1"/>
    <n v="2"/>
    <x v="164"/>
    <x v="1"/>
    <s v="tier - 1"/>
    <x v="3"/>
    <s v="3Aug1979"/>
    <x v="18"/>
  </r>
  <r>
    <s v="Id166"/>
    <s v="Wittmann"/>
    <s v=" Mr"/>
    <s v="  Jay T"/>
    <n v="37.869999999999997"/>
    <n v="4.29"/>
    <s v="Yes"/>
    <x v="1"/>
    <s v="Yes"/>
    <n v="1"/>
    <s v="Yes"/>
    <x v="0"/>
    <x v="1"/>
    <n v="0"/>
    <x v="165"/>
    <x v="0"/>
    <s v="tier - 3"/>
    <x v="3"/>
    <s v="30Oct1969"/>
    <x v="16"/>
  </r>
  <r>
    <s v="Id167"/>
    <s v="Tremblay"/>
    <s v=" Ms"/>
    <s v="  Marie-Helene"/>
    <n v="40.61"/>
    <n v="8"/>
    <s v="Yes"/>
    <x v="1"/>
    <s v="No"/>
    <n v="1"/>
    <s v="Yes"/>
    <x v="0"/>
    <x v="0"/>
    <n v="1"/>
    <x v="166"/>
    <x v="1"/>
    <s v="tier - 3"/>
    <x v="3"/>
    <s v="9Nov1975"/>
    <x v="27"/>
  </r>
  <r>
    <s v="Id168"/>
    <s v="Scofield"/>
    <s v=" Ms"/>
    <s v="  Bret R"/>
    <n v="30.78"/>
    <n v="4.67"/>
    <s v="No"/>
    <x v="1"/>
    <s v="No"/>
    <n v="1"/>
    <s v="No"/>
    <x v="0"/>
    <x v="1"/>
    <n v="0"/>
    <x v="167"/>
    <x v="1"/>
    <s v="tier - 1"/>
    <x v="2"/>
    <s v="17Nov1985"/>
    <x v="17"/>
  </r>
  <r>
    <s v="Id169"/>
    <s v="Yost"/>
    <s v=" Mr"/>
    <s v="  Gardner L"/>
    <n v="49.49"/>
    <n v="4.5"/>
    <s v="Yes"/>
    <x v="0"/>
    <s v="No"/>
    <n v="2"/>
    <s v="Yes"/>
    <x v="0"/>
    <x v="1"/>
    <n v="3"/>
    <x v="168"/>
    <x v="1"/>
    <s v="tier - 2"/>
    <x v="3"/>
    <s v="17Oct1990"/>
    <x v="3"/>
  </r>
  <r>
    <s v="Id170"/>
    <s v="Torphy"/>
    <s v=" Mr"/>
    <s v="  Bobby"/>
    <n v="37.619999999999997"/>
    <n v="6.32"/>
    <s v="Yes"/>
    <x v="1"/>
    <s v="No"/>
    <n v="1"/>
    <s v="Yes"/>
    <x v="0"/>
    <x v="0"/>
    <n v="1"/>
    <x v="169"/>
    <x v="0"/>
    <s v="tier - 3"/>
    <x v="10"/>
    <s v="5Sep2000"/>
    <x v="21"/>
  </r>
  <r>
    <s v="Id171"/>
    <s v="Busby"/>
    <s v=" Ms"/>
    <s v="  Natalie"/>
    <n v="36.08"/>
    <n v="6.1"/>
    <s v="Yes"/>
    <x v="1"/>
    <s v="No"/>
    <n v="1"/>
    <s v="No"/>
    <x v="0"/>
    <x v="0"/>
    <n v="0"/>
    <x v="170"/>
    <x v="1"/>
    <s v="tier - 2"/>
    <x v="0"/>
    <s v="30Oct1995"/>
    <x v="40"/>
  </r>
  <r>
    <s v="Id172"/>
    <s v="Nguyen"/>
    <s v=" Ms"/>
    <s v="  Lina"/>
    <n v="33.5"/>
    <n v="5.4"/>
    <s v="Yes"/>
    <x v="1"/>
    <s v="No"/>
    <n v="1"/>
    <s v="No"/>
    <x v="0"/>
    <x v="1"/>
    <n v="0"/>
    <x v="171"/>
    <x v="1"/>
    <s v="tier - 3"/>
    <x v="3"/>
    <s v="10Jun1989"/>
    <x v="4"/>
  </r>
  <r>
    <s v="Id173"/>
    <s v="Hanley"/>
    <s v=" Mr"/>
    <s v="  Zebulon"/>
    <n v="47.46"/>
    <n v="6.24"/>
    <s v="Yes"/>
    <x v="0"/>
    <s v="No"/>
    <n v="2"/>
    <s v="Yes"/>
    <x v="0"/>
    <x v="0"/>
    <n v="3"/>
    <x v="172"/>
    <x v="1"/>
    <s v="tier - 1"/>
    <x v="3"/>
    <s v="17Dec1988"/>
    <x v="23"/>
  </r>
  <r>
    <s v="Id174"/>
    <s v="Scheer"/>
    <s v=" Ms"/>
    <s v="  Amanda"/>
    <n v="49.24"/>
    <n v="4.45"/>
    <s v="Yes"/>
    <x v="0"/>
    <s v="No"/>
    <n v="2"/>
    <s v="Yes"/>
    <x v="0"/>
    <x v="1"/>
    <n v="3"/>
    <x v="173"/>
    <x v="1"/>
    <s v="tier - 2"/>
    <x v="3"/>
    <s v="1Nov1991"/>
    <x v="42"/>
  </r>
  <r>
    <s v="Id175"/>
    <s v="Rankin"/>
    <s v=" Mr"/>
    <s v="  Greg"/>
    <n v="54.4"/>
    <n v="5.22"/>
    <s v="Yes"/>
    <x v="0"/>
    <s v="No"/>
    <n v="3"/>
    <s v="Yes"/>
    <x v="0"/>
    <x v="1"/>
    <n v="0"/>
    <x v="174"/>
    <x v="1"/>
    <s v="tier - 3"/>
    <x v="3"/>
    <s v="13Sep1992"/>
    <x v="34"/>
  </r>
  <r>
    <s v="Id176"/>
    <s v="Ricardi"/>
    <s v=" Mr"/>
    <s v="  John"/>
    <n v="35.53"/>
    <n v="4.6100000000000003"/>
    <s v="Yes"/>
    <x v="1"/>
    <s v="No"/>
    <n v="1"/>
    <s v="No"/>
    <x v="0"/>
    <x v="1"/>
    <n v="0"/>
    <x v="175"/>
    <x v="0"/>
    <s v="tier - 1"/>
    <x v="0"/>
    <s v="25Aug1992"/>
    <x v="34"/>
  </r>
  <r>
    <s v="Id177"/>
    <s v="Karkos"/>
    <s v=" Ms"/>
    <s v="  Kelsey A"/>
    <n v="39.729999999999997"/>
    <n v="6.24"/>
    <s v="Yes"/>
    <x v="1"/>
    <s v="No"/>
    <n v="1"/>
    <s v="Yes"/>
    <x v="0"/>
    <x v="0"/>
    <n v="2"/>
    <x v="176"/>
    <x v="1"/>
    <s v="tier - 1"/>
    <x v="3"/>
    <s v="13Aug1977"/>
    <x v="29"/>
  </r>
  <r>
    <s v="Id178"/>
    <s v="Price-Dierksen"/>
    <s v=" Ms"/>
    <s v="  Bronwen L"/>
    <n v="35.68"/>
    <n v="10.039999999999999"/>
    <s v="Yes"/>
    <x v="1"/>
    <s v="No"/>
    <n v="1"/>
    <s v="No"/>
    <x v="0"/>
    <x v="0"/>
    <n v="0"/>
    <x v="177"/>
    <x v="1"/>
    <s v="tier - 1"/>
    <x v="3"/>
    <s v="22Oct1968"/>
    <x v="0"/>
  </r>
  <r>
    <s v="Id179"/>
    <s v="Knispel"/>
    <s v=" Ms"/>
    <s v="  Manuela"/>
    <n v="48.86"/>
    <n v="6.09"/>
    <s v="Yes"/>
    <x v="0"/>
    <s v="No"/>
    <n v="2"/>
    <s v="Yes"/>
    <x v="0"/>
    <x v="0"/>
    <n v="3"/>
    <x v="178"/>
    <x v="1"/>
    <s v="tier - 2"/>
    <x v="3"/>
    <s v="10Jun1991"/>
    <x v="42"/>
  </r>
  <r>
    <s v="Id180"/>
    <s v="King"/>
    <s v=" Ms"/>
    <s v="  Jennifer L"/>
    <n v="34.799999999999997"/>
    <n v="11.4"/>
    <s v="Yes"/>
    <x v="1"/>
    <s v="Yes"/>
    <n v="1"/>
    <s v="No"/>
    <x v="0"/>
    <x v="0"/>
    <n v="2"/>
    <x v="179"/>
    <x v="1"/>
    <s v="tier - 2"/>
    <x v="3"/>
    <s v="24Jul1963"/>
    <x v="8"/>
  </r>
  <r>
    <s v="Id181"/>
    <s v="Samuelson"/>
    <s v=" Ms"/>
    <s v="  Abby W"/>
    <n v="32.49"/>
    <n v="4.29"/>
    <s v="No"/>
    <x v="1"/>
    <s v="Yes"/>
    <n v="1"/>
    <s v="No"/>
    <x v="0"/>
    <x v="1"/>
    <n v="0"/>
    <x v="180"/>
    <x v="1"/>
    <s v="tier - 1"/>
    <x v="1"/>
    <s v="21Jun2003"/>
    <x v="39"/>
  </r>
  <r>
    <s v="Id182"/>
    <s v="Fredsall"/>
    <s v=" Mr"/>
    <s v="  Tyler"/>
    <n v="39"/>
    <n v="5.7"/>
    <s v="Yes"/>
    <x v="1"/>
    <s v="No"/>
    <n v="1"/>
    <s v="Yes"/>
    <x v="0"/>
    <x v="0"/>
    <n v="0"/>
    <x v="181"/>
    <x v="0"/>
    <s v="tier - 3"/>
    <x v="3"/>
    <s v="5Dec1972"/>
    <x v="28"/>
  </r>
  <r>
    <s v="Id183"/>
    <s v="Eggleston"/>
    <s v=" Mr"/>
    <s v="  Jeffrey"/>
    <n v="35.299999999999997"/>
    <n v="6.09"/>
    <s v="Yes"/>
    <x v="1"/>
    <s v="No"/>
    <n v="1"/>
    <s v="No"/>
    <x v="0"/>
    <x v="0"/>
    <n v="0"/>
    <x v="182"/>
    <x v="1"/>
    <s v="tier - 3"/>
    <x v="3"/>
    <s v="4Jul1992"/>
    <x v="34"/>
  </r>
  <r>
    <s v="Id184"/>
    <s v="Palombaro"/>
    <s v=" Mr"/>
    <s v="  Matthew F"/>
    <n v="33.42"/>
    <n v="10.67"/>
    <s v="Yes"/>
    <x v="1"/>
    <s v="No"/>
    <n v="1"/>
    <s v="No"/>
    <x v="0"/>
    <x v="0"/>
    <n v="0"/>
    <x v="183"/>
    <x v="1"/>
    <s v="tier - 1"/>
    <x v="3"/>
    <s v="28Dec1965"/>
    <x v="11"/>
  </r>
  <r>
    <s v="Id185"/>
    <s v="Silva"/>
    <s v=" Mr"/>
    <s v="  Ryan J"/>
    <n v="37.18"/>
    <n v="6.75"/>
    <s v="Yes"/>
    <x v="1"/>
    <s v="No"/>
    <n v="1"/>
    <s v="No"/>
    <x v="0"/>
    <x v="0"/>
    <n v="0"/>
    <x v="184"/>
    <x v="0"/>
    <s v="tier - 1"/>
    <x v="3"/>
    <s v="14Jul1970"/>
    <x v="2"/>
  </r>
  <r>
    <s v="Id186"/>
    <s v="Bugala"/>
    <s v=" Ms"/>
    <s v="  Amy"/>
    <n v="33.33"/>
    <n v="9.26"/>
    <s v="Yes"/>
    <x v="1"/>
    <s v="No"/>
    <n v="1"/>
    <s v="No"/>
    <x v="0"/>
    <x v="0"/>
    <n v="4"/>
    <x v="185"/>
    <x v="1"/>
    <s v="tier - 2"/>
    <x v="0"/>
    <s v="29Jul1961"/>
    <x v="12"/>
  </r>
  <r>
    <s v="Id187"/>
    <s v="Dublin"/>
    <s v=" Mr"/>
    <s v="  Andrew P"/>
    <n v="53.21"/>
    <n v="4.2699999999999996"/>
    <s v="Yes"/>
    <x v="0"/>
    <s v="No"/>
    <n v="2"/>
    <s v="Yes"/>
    <x v="0"/>
    <x v="1"/>
    <n v="0"/>
    <x v="186"/>
    <x v="0"/>
    <s v="tier - 2"/>
    <x v="3"/>
    <s v="9Oct1992"/>
    <x v="34"/>
  </r>
  <r>
    <s v="Id188"/>
    <s v="Cleland"/>
    <s v=" Mr"/>
    <s v="  George M V"/>
    <n v="38.729999999999997"/>
    <n v="11.51"/>
    <s v="Yes"/>
    <x v="1"/>
    <s v="No"/>
    <n v="1"/>
    <s v="Yes"/>
    <x v="0"/>
    <x v="0"/>
    <n v="0"/>
    <x v="187"/>
    <x v="1"/>
    <s v="tier - 3"/>
    <x v="3"/>
    <s v="9Aug1973"/>
    <x v="30"/>
  </r>
  <r>
    <s v="Id189"/>
    <s v="Evans"/>
    <s v=" Ms"/>
    <s v="  Sarah"/>
    <n v="29.73"/>
    <n v="7.22"/>
    <s v="No"/>
    <x v="1"/>
    <s v="No"/>
    <n v="1"/>
    <s v="No"/>
    <x v="0"/>
    <x v="0"/>
    <n v="0"/>
    <x v="188"/>
    <x v="1"/>
    <s v="tier - 2"/>
    <x v="3"/>
    <s v="19Nov1962"/>
    <x v="5"/>
  </r>
  <r>
    <s v="Id190"/>
    <s v="Boyd"/>
    <s v=" Ms"/>
    <s v="  Lara"/>
    <n v="34.700000000000003"/>
    <n v="4.37"/>
    <s v="Yes"/>
    <x v="1"/>
    <s v="Yes"/>
    <n v="1"/>
    <s v="No"/>
    <x v="0"/>
    <x v="1"/>
    <n v="2"/>
    <x v="189"/>
    <x v="1"/>
    <s v="tier - 3"/>
    <x v="3"/>
    <s v="9Dec2003"/>
    <x v="39"/>
  </r>
  <r>
    <s v="Id191"/>
    <s v="Roulier"/>
    <s v=" Mr"/>
    <s v="  Sebastien"/>
    <n v="38.28"/>
    <n v="11.56"/>
    <s v="Yes"/>
    <x v="1"/>
    <s v="No"/>
    <n v="1"/>
    <s v="Yes"/>
    <x v="0"/>
    <x v="0"/>
    <n v="1"/>
    <x v="190"/>
    <x v="0"/>
    <s v="tier - 2"/>
    <x v="3"/>
    <s v="5Jun1975"/>
    <x v="19"/>
  </r>
  <r>
    <s v="Id192"/>
    <s v="Mullins"/>
    <s v=" Mr"/>
    <s v="  Padraig"/>
    <n v="33.57"/>
    <n v="8.82"/>
    <s v="Yes"/>
    <x v="1"/>
    <s v="No"/>
    <n v="1"/>
    <s v="No"/>
    <x v="0"/>
    <x v="0"/>
    <n v="0"/>
    <x v="191"/>
    <x v="0"/>
    <s v="tier - 3"/>
    <x v="3"/>
    <s v="18Oct1967"/>
    <x v="22"/>
  </r>
  <r>
    <s v="Id193"/>
    <s v="Hofmann"/>
    <s v=" Ms"/>
    <s v="  Heather"/>
    <n v="52.06"/>
    <n v="4.6900000000000004"/>
    <s v="Yes"/>
    <x v="0"/>
    <s v="No"/>
    <n v="2"/>
    <s v="Yes"/>
    <x v="0"/>
    <x v="1"/>
    <n v="0"/>
    <x v="192"/>
    <x v="1"/>
    <s v="tier - 2"/>
    <x v="3"/>
    <s v="16Jun1992"/>
    <x v="34"/>
  </r>
  <r>
    <s v="Id194"/>
    <s v="Garcia Garcia"/>
    <s v=" Mr"/>
    <s v="  Jorge"/>
    <n v="38.17"/>
    <n v="4.53"/>
    <s v="Yes"/>
    <x v="1"/>
    <s v="No"/>
    <n v="1"/>
    <s v="Yes"/>
    <x v="0"/>
    <x v="1"/>
    <n v="0"/>
    <x v="193"/>
    <x v="0"/>
    <s v="tier - 2"/>
    <x v="0"/>
    <s v="25Dec2004"/>
    <x v="41"/>
  </r>
  <r>
    <s v="Id195"/>
    <s v="Klecker"/>
    <s v=" Mr"/>
    <s v="  Jack R"/>
    <n v="36.954999999999998"/>
    <n v="5.84"/>
    <s v="Yes"/>
    <x v="1"/>
    <s v="Yes"/>
    <n v="1"/>
    <s v="No"/>
    <x v="0"/>
    <x v="0"/>
    <n v="0"/>
    <x v="194"/>
    <x v="0"/>
    <s v="tier - 1"/>
    <x v="1"/>
    <s v="5Sep2003"/>
    <x v="39"/>
  </r>
  <r>
    <s v="Id196"/>
    <s v="Cancre"/>
    <s v=" Mr"/>
    <s v="  Felix"/>
    <n v="34.4"/>
    <n v="4.9000000000000004"/>
    <s v="Yes"/>
    <x v="1"/>
    <s v="Yes"/>
    <n v="1"/>
    <s v="No"/>
    <x v="0"/>
    <x v="1"/>
    <n v="0"/>
    <x v="195"/>
    <x v="0"/>
    <s v="tier - 3"/>
    <x v="3"/>
    <s v="28Dec1993"/>
    <x v="20"/>
  </r>
  <r>
    <s v="Id197"/>
    <s v="Denucci"/>
    <s v=" Mr"/>
    <s v="  Christopher C"/>
    <n v="31.73"/>
    <n v="4.3"/>
    <s v="No"/>
    <x v="1"/>
    <s v="No"/>
    <n v="1"/>
    <s v="No"/>
    <x v="0"/>
    <x v="1"/>
    <n v="3"/>
    <x v="196"/>
    <x v="0"/>
    <s v="tier - 3"/>
    <x v="4"/>
    <s v="1Oct1999"/>
    <x v="35"/>
  </r>
  <r>
    <s v="Id198"/>
    <s v="Saldana"/>
    <s v=" Mr"/>
    <s v="  Jesse"/>
    <n v="36.64"/>
    <n v="11.34"/>
    <s v="Yes"/>
    <x v="1"/>
    <s v="No"/>
    <n v="1"/>
    <s v="No"/>
    <x v="0"/>
    <x v="0"/>
    <n v="0"/>
    <x v="197"/>
    <x v="1"/>
    <s v="tier - 3"/>
    <x v="1"/>
    <s v="6Dec1974"/>
    <x v="19"/>
  </r>
  <r>
    <s v="Id199"/>
    <s v="Weinberg"/>
    <s v=" Ms"/>
    <s v="  Jill"/>
    <n v="36.85"/>
    <n v="5.88"/>
    <s v="Yes"/>
    <x v="1"/>
    <s v="No"/>
    <n v="1"/>
    <s v="No"/>
    <x v="0"/>
    <x v="0"/>
    <n v="0"/>
    <x v="198"/>
    <x v="1"/>
    <s v="tier - 2"/>
    <x v="0"/>
    <s v="30Aug2004"/>
    <x v="41"/>
  </r>
  <r>
    <s v="Id200"/>
    <s v="Walsh"/>
    <s v=" Mr"/>
    <s v="  William"/>
    <n v="33.33"/>
    <n v="5.01"/>
    <s v="Yes"/>
    <x v="1"/>
    <s v="Yes"/>
    <n v="1"/>
    <s v="No"/>
    <x v="0"/>
    <x v="1"/>
    <n v="2"/>
    <x v="199"/>
    <x v="0"/>
    <s v="tier - 3"/>
    <x v="0"/>
    <s v="12Jun1997"/>
    <x v="31"/>
  </r>
  <r>
    <s v="Id201"/>
    <s v="Pasten"/>
    <s v=" Mr"/>
    <s v="  Alejandro"/>
    <n v="39.14"/>
    <n v="4.4000000000000004"/>
    <s v="Yes"/>
    <x v="1"/>
    <s v="Yes"/>
    <n v="1"/>
    <s v="Yes"/>
    <x v="0"/>
    <x v="1"/>
    <n v="2"/>
    <x v="200"/>
    <x v="1"/>
    <s v="tier - 2"/>
    <x v="3"/>
    <s v="4Nov1979"/>
    <x v="18"/>
  </r>
  <r>
    <s v="Id202"/>
    <s v="LaBelle"/>
    <s v=" Mr"/>
    <s v="  Ian E"/>
    <n v="32.9"/>
    <n v="6.26"/>
    <s v="Yes"/>
    <x v="1"/>
    <s v="No"/>
    <n v="1"/>
    <s v="No"/>
    <x v="0"/>
    <x v="0"/>
    <n v="2"/>
    <x v="201"/>
    <x v="0"/>
    <s v="tier - 1"/>
    <x v="3"/>
    <s v="20Aug1996"/>
    <x v="45"/>
  </r>
  <r>
    <s v="Id203"/>
    <s v="Guzman"/>
    <s v=" Mr"/>
    <s v="  Hector Sr"/>
    <n v="29.78"/>
    <n v="10.27"/>
    <s v="No"/>
    <x v="1"/>
    <s v="Yes"/>
    <n v="1"/>
    <s v="No"/>
    <x v="0"/>
    <x v="0"/>
    <n v="0"/>
    <x v="202"/>
    <x v="1"/>
    <s v="tier - 1"/>
    <x v="3"/>
    <s v="22Jul1963"/>
    <x v="8"/>
  </r>
  <r>
    <s v="Id204"/>
    <s v="Turnbull"/>
    <s v=" Ms"/>
    <s v="  Rebecca"/>
    <n v="32.78"/>
    <n v="5.27"/>
    <s v="Yes"/>
    <x v="1"/>
    <s v="No"/>
    <n v="1"/>
    <s v="No"/>
    <x v="0"/>
    <x v="1"/>
    <n v="2"/>
    <x v="203"/>
    <x v="1"/>
    <s v="tier - 3"/>
    <x v="0"/>
    <s v="4Sep1999"/>
    <x v="35"/>
  </r>
  <r>
    <s v="Id205"/>
    <s v="Aguero"/>
    <s v=" Mr"/>
    <s v="  Matt"/>
    <n v="41.65"/>
    <n v="10.73"/>
    <s v="Yes"/>
    <x v="1"/>
    <s v="No"/>
    <n v="2"/>
    <s v="Yes"/>
    <x v="0"/>
    <x v="0"/>
    <n v="1"/>
    <x v="204"/>
    <x v="0"/>
    <s v="tier - 3"/>
    <x v="3"/>
    <s v="22Nov1981"/>
    <x v="36"/>
  </r>
  <r>
    <s v="Id206"/>
    <s v="Woodward"/>
    <s v=" Ms"/>
    <s v="  Elizabeth H"/>
    <n v="50.79"/>
    <n v="4.45"/>
    <s v="Yes"/>
    <x v="0"/>
    <s v="No"/>
    <n v="2"/>
    <s v="Yes"/>
    <x v="0"/>
    <x v="1"/>
    <n v="0"/>
    <x v="205"/>
    <x v="1"/>
    <s v="tier - 1"/>
    <x v="3"/>
    <s v="18Jun1992"/>
    <x v="34"/>
  </r>
  <r>
    <s v="Id207"/>
    <s v="McElroy"/>
    <s v=" Ms"/>
    <s v="  Grace"/>
    <n v="35.43"/>
    <n v="5.25"/>
    <s v="Yes"/>
    <x v="1"/>
    <s v="No"/>
    <n v="1"/>
    <s v="No"/>
    <x v="0"/>
    <x v="1"/>
    <n v="2"/>
    <x v="206"/>
    <x v="1"/>
    <s v="tier - 2"/>
    <x v="3"/>
    <s v="4Oct1976"/>
    <x v="1"/>
  </r>
  <r>
    <s v="Id208"/>
    <s v="Lopez"/>
    <s v=" Mr"/>
    <s v="  Jaime"/>
    <n v="35.25"/>
    <n v="9.51"/>
    <s v="Yes"/>
    <x v="1"/>
    <s v="No"/>
    <n v="1"/>
    <s v="No"/>
    <x v="0"/>
    <x v="0"/>
    <n v="0"/>
    <x v="207"/>
    <x v="1"/>
    <s v="tier - 3"/>
    <x v="1"/>
    <s v="15Jul1974"/>
    <x v="19"/>
  </r>
  <r>
    <s v="Id209"/>
    <s v="Cardosi"/>
    <s v=" Ms"/>
    <s v="  Calesse"/>
    <n v="36.85"/>
    <n v="11.12"/>
    <s v="Yes"/>
    <x v="1"/>
    <s v="No"/>
    <n v="1"/>
    <s v="No"/>
    <x v="0"/>
    <x v="0"/>
    <n v="2"/>
    <x v="208"/>
    <x v="1"/>
    <s v="tier - 1"/>
    <x v="3"/>
    <s v="19Dec1978"/>
    <x v="9"/>
  </r>
  <r>
    <s v="Id210"/>
    <s v="Looney"/>
    <s v=" Ms"/>
    <s v="  Kate L"/>
    <n v="31.02"/>
    <n v="4.5599999999999996"/>
    <s v="No"/>
    <x v="1"/>
    <s v="No"/>
    <n v="1"/>
    <s v="No"/>
    <x v="0"/>
    <x v="1"/>
    <n v="3"/>
    <x v="209"/>
    <x v="1"/>
    <s v="tier - 3"/>
    <x v="0"/>
    <s v="17Dec2000"/>
    <x v="21"/>
  </r>
  <r>
    <s v="Id211"/>
    <s v="Zyryanov"/>
    <s v=" Mr"/>
    <s v="  Sergey"/>
    <n v="35.6"/>
    <n v="4.0199999999999996"/>
    <s v="Yes"/>
    <x v="1"/>
    <s v="No"/>
    <n v="1"/>
    <s v="No"/>
    <x v="0"/>
    <x v="1"/>
    <n v="0"/>
    <x v="210"/>
    <x v="1"/>
    <s v="tier - 3"/>
    <x v="3"/>
    <s v="19Nov2000"/>
    <x v="21"/>
  </r>
  <r>
    <s v="Id212"/>
    <s v="Gavin"/>
    <s v=" Mr"/>
    <s v="  Timothy V"/>
    <n v="34.39"/>
    <n v="8.7200000000000006"/>
    <s v="Yes"/>
    <x v="1"/>
    <s v="No"/>
    <n v="1"/>
    <s v="No"/>
    <x v="0"/>
    <x v="0"/>
    <n v="0"/>
    <x v="211"/>
    <x v="0"/>
    <s v="tier - 3"/>
    <x v="3"/>
    <s v="10Aug1971"/>
    <x v="14"/>
  </r>
  <r>
    <s v="Id213"/>
    <s v="Littlefield"/>
    <s v=" Mr"/>
    <s v="  Andrew S"/>
    <n v="29.06"/>
    <n v="6.25"/>
    <s v="No"/>
    <x v="1"/>
    <s v="No"/>
    <n v="0"/>
    <s v="No"/>
    <x v="0"/>
    <x v="0"/>
    <n v="0"/>
    <x v="212"/>
    <x v="1"/>
    <s v="tier - 1"/>
    <x v="3"/>
    <s v="29Aug1964"/>
    <x v="13"/>
  </r>
  <r>
    <s v="Id214"/>
    <s v="Shearer"/>
    <s v=" Mr"/>
    <s v="  Matthew D"/>
    <n v="35.799999999999997"/>
    <n v="7.32"/>
    <s v="Yes"/>
    <x v="1"/>
    <s v="No"/>
    <n v="1"/>
    <s v="No"/>
    <x v="0"/>
    <x v="0"/>
    <n v="0"/>
    <x v="213"/>
    <x v="0"/>
    <s v="tier - 1"/>
    <x v="3"/>
    <s v="27Oct1973"/>
    <x v="30"/>
  </r>
  <r>
    <s v="Id215"/>
    <s v="Armstrong"/>
    <s v=" Ms"/>
    <s v="  Jessica"/>
    <n v="49.8"/>
    <n v="4.24"/>
    <s v="Yes"/>
    <x v="0"/>
    <s v="No"/>
    <n v="2"/>
    <s v="Yes"/>
    <x v="0"/>
    <x v="1"/>
    <n v="0"/>
    <x v="214"/>
    <x v="1"/>
    <s v="tier - 3"/>
    <x v="3"/>
    <s v="13Sep1992"/>
    <x v="34"/>
  </r>
  <r>
    <s v="Id216"/>
    <s v="Warriner"/>
    <s v=" Mr"/>
    <s v="  Lawrence"/>
    <n v="35.71"/>
    <n v="6.84"/>
    <s v="Yes"/>
    <x v="1"/>
    <s v="No"/>
    <n v="1"/>
    <s v="No"/>
    <x v="0"/>
    <x v="0"/>
    <n v="0"/>
    <x v="215"/>
    <x v="1"/>
    <s v="tier - 2"/>
    <x v="3"/>
    <s v="16Dec1973"/>
    <x v="30"/>
  </r>
  <r>
    <s v="Id217"/>
    <s v="White"/>
    <s v=" Mr"/>
    <s v="  Alex"/>
    <n v="30.8"/>
    <n v="5.23"/>
    <s v="No"/>
    <x v="1"/>
    <s v="No"/>
    <n v="1"/>
    <s v="No"/>
    <x v="0"/>
    <x v="1"/>
    <n v="0"/>
    <x v="216"/>
    <x v="0"/>
    <s v="tier - 2"/>
    <x v="3"/>
    <s v="20Nov1988"/>
    <x v="23"/>
  </r>
  <r>
    <s v="Id218"/>
    <s v="Cordaro"/>
    <s v=" Mr"/>
    <s v="  Kevin"/>
    <n v="33.69"/>
    <n v="9.68"/>
    <s v="Yes"/>
    <x v="1"/>
    <s v="No"/>
    <n v="1"/>
    <s v="No"/>
    <x v="0"/>
    <x v="0"/>
    <n v="0"/>
    <x v="217"/>
    <x v="1"/>
    <s v="tier - 3"/>
    <x v="3"/>
    <s v="22Sep1971"/>
    <x v="14"/>
  </r>
  <r>
    <s v="Id219"/>
    <s v="Hamilton"/>
    <s v=" Mr"/>
    <s v="  Gavin M"/>
    <n v="42.27"/>
    <n v="6.05"/>
    <s v="Yes"/>
    <x v="1"/>
    <s v="No"/>
    <n v="2"/>
    <s v="Yes"/>
    <x v="0"/>
    <x v="0"/>
    <n v="3"/>
    <x v="218"/>
    <x v="1"/>
    <s v="tier - 1"/>
    <x v="3"/>
    <s v="19Sep1988"/>
    <x v="23"/>
  </r>
  <r>
    <s v="Id220"/>
    <s v="Meyer"/>
    <s v=" Mr"/>
    <s v="  Rick E"/>
    <n v="53.25"/>
    <n v="6.11"/>
    <s v="Yes"/>
    <x v="0"/>
    <s v="Yes"/>
    <n v="2"/>
    <s v="Yes"/>
    <x v="0"/>
    <x v="0"/>
    <n v="0"/>
    <x v="219"/>
    <x v="0"/>
    <s v="tier - 2"/>
    <x v="3"/>
    <s v="9Jul1997"/>
    <x v="31"/>
  </r>
  <r>
    <s v="Id221"/>
    <s v="Duke"/>
    <s v=" Ms"/>
    <s v="  Andrea H"/>
    <n v="26.8"/>
    <n v="10.93"/>
    <s v="No"/>
    <x v="1"/>
    <s v="No"/>
    <n v="0"/>
    <s v="No"/>
    <x v="0"/>
    <x v="0"/>
    <n v="1"/>
    <x v="220"/>
    <x v="1"/>
    <s v="tier - 2"/>
    <x v="3"/>
    <s v="30Dec1967"/>
    <x v="22"/>
  </r>
  <r>
    <s v="Id222"/>
    <s v="Malatesta"/>
    <s v=" Mr"/>
    <s v="  Anthony S"/>
    <n v="28.5"/>
    <n v="5.12"/>
    <s v="No"/>
    <x v="1"/>
    <s v="No"/>
    <n v="0"/>
    <s v="No"/>
    <x v="0"/>
    <x v="1"/>
    <n v="0"/>
    <x v="221"/>
    <x v="0"/>
    <s v="tier - 1"/>
    <x v="4"/>
    <s v="22Dec1998"/>
    <x v="44"/>
  </r>
  <r>
    <s v="Id223"/>
    <s v="Hinrichsen"/>
    <s v=" Mr"/>
    <s v="  Erik"/>
    <n v="22.895"/>
    <n v="5.72"/>
    <s v="No"/>
    <x v="1"/>
    <s v="No"/>
    <n v="0"/>
    <s v="No"/>
    <x v="0"/>
    <x v="0"/>
    <n v="0"/>
    <x v="222"/>
    <x v="0"/>
    <s v="tier - 1"/>
    <x v="6"/>
    <s v="29Jun1977"/>
    <x v="29"/>
  </r>
  <r>
    <s v="Id224"/>
    <s v="Lucan"/>
    <s v=" Ms"/>
    <s v="  Kiley D"/>
    <n v="34.06"/>
    <n v="11.83"/>
    <s v="Yes"/>
    <x v="1"/>
    <s v="No"/>
    <n v="1"/>
    <s v="No"/>
    <x v="0"/>
    <x v="0"/>
    <n v="1"/>
    <x v="223"/>
    <x v="1"/>
    <s v="tier - 1"/>
    <x v="3"/>
    <s v="29Aug1975"/>
    <x v="27"/>
  </r>
  <r>
    <s v="Id225"/>
    <s v="Koch"/>
    <s v=" Ms"/>
    <s v="  Jennifer"/>
    <n v="36.409999999999997"/>
    <n v="4.55"/>
    <s v="Yes"/>
    <x v="1"/>
    <s v="No"/>
    <n v="1"/>
    <s v="No"/>
    <x v="0"/>
    <x v="1"/>
    <n v="3"/>
    <x v="224"/>
    <x v="1"/>
    <s v="tier - 3"/>
    <x v="3"/>
    <s v="5Jul1982"/>
    <x v="37"/>
  </r>
  <r>
    <s v="Id226"/>
    <s v="Smith"/>
    <s v=" Mr"/>
    <s v="  Chris"/>
    <n v="52.3"/>
    <n v="4.87"/>
    <s v="Yes"/>
    <x v="0"/>
    <s v="Yes"/>
    <n v="2"/>
    <s v="Yes"/>
    <x v="0"/>
    <x v="1"/>
    <n v="0"/>
    <x v="225"/>
    <x v="1"/>
    <s v="tier - 2"/>
    <x v="3"/>
    <s v="22Aug1997"/>
    <x v="31"/>
  </r>
  <r>
    <s v="Id227"/>
    <s v="O'Connor"/>
    <s v=" Ms"/>
    <s v="  Marian M"/>
    <n v="52.66"/>
    <n v="4.45"/>
    <s v="Yes"/>
    <x v="0"/>
    <s v="No"/>
    <n v="2"/>
    <s v="Yes"/>
    <x v="0"/>
    <x v="1"/>
    <n v="0"/>
    <x v="226"/>
    <x v="1"/>
    <s v="tier - 1"/>
    <x v="3"/>
    <s v="22Aug1998"/>
    <x v="44"/>
  </r>
  <r>
    <s v="Id228"/>
    <s v="Kampwerth"/>
    <s v=" Mr"/>
    <s v="  Jeremy"/>
    <n v="29.57"/>
    <n v="9.42"/>
    <s v="No"/>
    <x v="1"/>
    <s v="No"/>
    <n v="0"/>
    <s v="No"/>
    <x v="0"/>
    <x v="0"/>
    <n v="0"/>
    <x v="227"/>
    <x v="1"/>
    <s v="tier - 2"/>
    <x v="3"/>
    <s v="7Oct1967"/>
    <x v="22"/>
  </r>
  <r>
    <s v="Id229"/>
    <s v="Federoff"/>
    <s v=" Ms"/>
    <s v="  Allison H"/>
    <n v="36.99"/>
    <n v="5.37"/>
    <s v="Yes"/>
    <x v="1"/>
    <s v="Yes"/>
    <n v="1"/>
    <s v="No"/>
    <x v="0"/>
    <x v="1"/>
    <n v="3"/>
    <x v="228"/>
    <x v="1"/>
    <s v="tier - 3"/>
    <x v="3"/>
    <s v="29Jul1983"/>
    <x v="33"/>
  </r>
  <r>
    <s v="Id230"/>
    <s v="Goya"/>
    <s v=" Ms"/>
    <s v="  Elizabeth"/>
    <n v="31.4"/>
    <n v="4.5999999999999996"/>
    <s v="No"/>
    <x v="1"/>
    <s v="No"/>
    <n v="1"/>
    <s v="No"/>
    <x v="0"/>
    <x v="1"/>
    <n v="0"/>
    <x v="229"/>
    <x v="1"/>
    <s v="tier - 3"/>
    <x v="3"/>
    <s v="17Oct1995"/>
    <x v="40"/>
  </r>
  <r>
    <s v="Id231"/>
    <s v="Hodges"/>
    <s v=" Mr"/>
    <s v="  Andrew"/>
    <n v="34.9"/>
    <n v="6.22"/>
    <s v="Yes"/>
    <x v="1"/>
    <s v="Yes"/>
    <n v="1"/>
    <s v="No"/>
    <x v="0"/>
    <x v="0"/>
    <n v="0"/>
    <x v="230"/>
    <x v="0"/>
    <s v="tier - 3"/>
    <x v="3"/>
    <s v="17Sep2003"/>
    <x v="39"/>
  </r>
  <r>
    <s v="Id232"/>
    <s v="Erickson"/>
    <s v=" Mr"/>
    <s v="  Anders J"/>
    <n v="31.13"/>
    <n v="4.5199999999999996"/>
    <s v="No"/>
    <x v="1"/>
    <s v="No"/>
    <n v="1"/>
    <s v="No"/>
    <x v="0"/>
    <x v="1"/>
    <n v="1"/>
    <x v="231"/>
    <x v="0"/>
    <s v="tier - 2"/>
    <x v="0"/>
    <s v="27Dec1995"/>
    <x v="40"/>
  </r>
  <r>
    <s v="Id233"/>
    <s v="Welleck"/>
    <s v=" Mr"/>
    <s v="  Sean"/>
    <n v="34.799999999999997"/>
    <n v="6.18"/>
    <s v="Yes"/>
    <x v="1"/>
    <s v="Yes"/>
    <n v="1"/>
    <s v="No"/>
    <x v="0"/>
    <x v="0"/>
    <n v="0"/>
    <x v="232"/>
    <x v="0"/>
    <s v="tier - 2"/>
    <x v="3"/>
    <s v="3Jul2003"/>
    <x v="39"/>
  </r>
  <r>
    <s v="Id234"/>
    <s v="Polen"/>
    <s v=" Mr"/>
    <s v="  Brian M"/>
    <n v="31.68"/>
    <n v="4.4000000000000004"/>
    <s v="No"/>
    <x v="1"/>
    <s v="No"/>
    <n v="1"/>
    <s v="No"/>
    <x v="0"/>
    <x v="1"/>
    <n v="0"/>
    <x v="233"/>
    <x v="0"/>
    <s v="tier - 3"/>
    <x v="0"/>
    <s v="7Jul1994"/>
    <x v="6"/>
  </r>
  <r>
    <s v="Id235"/>
    <s v="Lynch"/>
    <s v=" Mr"/>
    <s v="  Jeremy"/>
    <n v="33.534999999999997"/>
    <n v="6.23"/>
    <s v="Yes"/>
    <x v="1"/>
    <s v="No"/>
    <n v="1"/>
    <s v="No"/>
    <x v="0"/>
    <x v="0"/>
    <n v="0"/>
    <x v="234"/>
    <x v="0"/>
    <s v="tier - 3"/>
    <x v="4"/>
    <s v="9Oct2004"/>
    <x v="41"/>
  </r>
  <r>
    <s v="Id236"/>
    <s v="Hufstader"/>
    <s v=" Ms"/>
    <s v="  Susannah"/>
    <n v="31.92"/>
    <n v="5.33"/>
    <s v="No"/>
    <x v="1"/>
    <s v="No"/>
    <n v="1"/>
    <s v="No"/>
    <x v="0"/>
    <x v="1"/>
    <n v="2"/>
    <x v="235"/>
    <x v="1"/>
    <s v="tier - 3"/>
    <x v="3"/>
    <s v="25Nov1976"/>
    <x v="1"/>
  </r>
  <r>
    <s v="Id237"/>
    <s v="Doak"/>
    <s v=" Mr"/>
    <s v="  Randy"/>
    <n v="32.700000000000003"/>
    <n v="4.09"/>
    <s v="Yes"/>
    <x v="1"/>
    <s v="No"/>
    <n v="1"/>
    <s v="No"/>
    <x v="0"/>
    <x v="1"/>
    <n v="0"/>
    <x v="236"/>
    <x v="0"/>
    <s v="tier - 3"/>
    <x v="3"/>
    <s v="24Jun1998"/>
    <x v="44"/>
  </r>
  <r>
    <s v="Id238"/>
    <s v="Noya"/>
    <s v=" Mr"/>
    <s v="  Leslie"/>
    <n v="41.25"/>
    <n v="5.19"/>
    <s v="Yes"/>
    <x v="1"/>
    <s v="No"/>
    <n v="2"/>
    <s v="Yes"/>
    <x v="0"/>
    <x v="1"/>
    <n v="3"/>
    <x v="237"/>
    <x v="0"/>
    <s v="tier - 2"/>
    <x v="3"/>
    <s v="24Sep1990"/>
    <x v="3"/>
  </r>
  <r>
    <s v="Id239"/>
    <s v="Heninger"/>
    <s v=" Ms"/>
    <s v="  Brittany L"/>
    <n v="33.11"/>
    <n v="4.12"/>
    <s v="Yes"/>
    <x v="1"/>
    <s v="Yes"/>
    <n v="1"/>
    <s v="No"/>
    <x v="0"/>
    <x v="1"/>
    <n v="0"/>
    <x v="238"/>
    <x v="1"/>
    <s v="tier - 1"/>
    <x v="0"/>
    <s v="5Oct2003"/>
    <x v="39"/>
  </r>
  <r>
    <s v="Id240"/>
    <s v="Richardson"/>
    <s v=" Ms"/>
    <s v="  Cassie J"/>
    <n v="36.159999999999997"/>
    <n v="5.0999999999999996"/>
    <s v="Yes"/>
    <x v="1"/>
    <s v="No"/>
    <n v="1"/>
    <s v="No"/>
    <x v="0"/>
    <x v="1"/>
    <n v="3"/>
    <x v="239"/>
    <x v="1"/>
    <s v="tier - 3"/>
    <x v="3"/>
    <s v="1Oct1984"/>
    <x v="32"/>
  </r>
  <r>
    <s v="Id241"/>
    <s v="Deucher"/>
    <s v=" Mr"/>
    <s v="  Peter W"/>
    <n v="33.72"/>
    <n v="6.21"/>
    <s v="Yes"/>
    <x v="1"/>
    <s v="Yes"/>
    <n v="1"/>
    <s v="No"/>
    <x v="0"/>
    <x v="0"/>
    <n v="3"/>
    <x v="240"/>
    <x v="1"/>
    <s v="tier - 2"/>
    <x v="1"/>
    <s v="2Oct1983"/>
    <x v="33"/>
  </r>
  <r>
    <s v="Id242"/>
    <s v="Wilson"/>
    <s v=" Mr"/>
    <s v="  Douglas"/>
    <n v="37.74"/>
    <n v="9.5299999999999994"/>
    <s v="Yes"/>
    <x v="1"/>
    <s v="No"/>
    <n v="1"/>
    <s v="Yes"/>
    <x v="0"/>
    <x v="0"/>
    <n v="3"/>
    <x v="241"/>
    <x v="0"/>
    <s v="tier - 2"/>
    <x v="3"/>
    <s v="11Oct1986"/>
    <x v="26"/>
  </r>
  <r>
    <s v="Id243"/>
    <s v="Hall"/>
    <s v=" Mr"/>
    <s v="  Dan"/>
    <n v="48.75"/>
    <n v="4.6399999999999997"/>
    <s v="Yes"/>
    <x v="0"/>
    <s v="No"/>
    <n v="2"/>
    <s v="Yes"/>
    <x v="0"/>
    <x v="1"/>
    <n v="0"/>
    <x v="242"/>
    <x v="0"/>
    <s v="tier - 1"/>
    <x v="3"/>
    <s v="30Oct1995"/>
    <x v="40"/>
  </r>
  <r>
    <s v="Id244"/>
    <s v="Reed"/>
    <s v=" Mr"/>
    <s v="  Dan M"/>
    <n v="31.065000000000001"/>
    <n v="5.05"/>
    <s v="No"/>
    <x v="1"/>
    <s v="No"/>
    <n v="1"/>
    <s v="No"/>
    <x v="0"/>
    <x v="1"/>
    <n v="0"/>
    <x v="243"/>
    <x v="0"/>
    <s v="tier - 3"/>
    <x v="9"/>
    <s v="11Jun1998"/>
    <x v="44"/>
  </r>
  <r>
    <s v="Id245"/>
    <s v="Frome"/>
    <s v=" Mr"/>
    <s v="  Eric L"/>
    <n v="23.55"/>
    <n v="10.38"/>
    <s v="No"/>
    <x v="1"/>
    <s v="No"/>
    <n v="0"/>
    <s v="No"/>
    <x v="0"/>
    <x v="0"/>
    <n v="0"/>
    <x v="244"/>
    <x v="0"/>
    <s v="tier - 1"/>
    <x v="3"/>
    <s v="5Jul1962"/>
    <x v="5"/>
  </r>
  <r>
    <s v="Id246"/>
    <s v="Creasy"/>
    <s v=" Mr"/>
    <s v="  Les J"/>
    <n v="30.18"/>
    <n v="8.31"/>
    <s v="No"/>
    <x v="1"/>
    <s v="No"/>
    <n v="1"/>
    <s v="No"/>
    <x v="0"/>
    <x v="0"/>
    <n v="1"/>
    <x v="245"/>
    <x v="1"/>
    <s v="tier - 1"/>
    <x v="1"/>
    <s v="21Jul1975"/>
    <x v="27"/>
  </r>
  <r>
    <s v="Id247"/>
    <s v="Latimer"/>
    <s v=" Ms"/>
    <s v="  Stephanie"/>
    <n v="29.94"/>
    <n v="7.59"/>
    <s v="No"/>
    <x v="1"/>
    <s v="No"/>
    <n v="1"/>
    <s v="No"/>
    <x v="0"/>
    <x v="0"/>
    <n v="0"/>
    <x v="246"/>
    <x v="1"/>
    <s v="tier - 2"/>
    <x v="3"/>
    <s v="25Aug1971"/>
    <x v="14"/>
  </r>
  <r>
    <s v="Id248"/>
    <s v="Wei"/>
    <s v=" Ms"/>
    <s v="  Melissa Y"/>
    <n v="31.4"/>
    <n v="5.49"/>
    <s v="No"/>
    <x v="1"/>
    <s v="No"/>
    <n v="1"/>
    <s v="No"/>
    <x v="0"/>
    <x v="1"/>
    <n v="0"/>
    <x v="247"/>
    <x v="1"/>
    <s v="tier - 3"/>
    <x v="3"/>
    <s v="6Nov1999"/>
    <x v="35"/>
  </r>
  <r>
    <s v="Id249"/>
    <s v="Hayes"/>
    <s v=" Ms"/>
    <s v="  Ashley"/>
    <n v="53.06"/>
    <n v="11.68"/>
    <s v="Yes"/>
    <x v="0"/>
    <s v="No"/>
    <n v="2"/>
    <s v="Yes"/>
    <x v="0"/>
    <x v="0"/>
    <n v="0"/>
    <x v="248"/>
    <x v="1"/>
    <s v="tier - 3"/>
    <x v="3"/>
    <s v="26Dec2002"/>
    <x v="43"/>
  </r>
  <r>
    <s v="Id250"/>
    <s v="Velardo"/>
    <s v=" Ms"/>
    <s v="  Stephanie M"/>
    <n v="30.25"/>
    <n v="4.1900000000000004"/>
    <s v="No"/>
    <x v="1"/>
    <s v="No"/>
    <n v="1"/>
    <s v="No"/>
    <x v="0"/>
    <x v="1"/>
    <n v="0"/>
    <x v="249"/>
    <x v="1"/>
    <s v="tier - 2"/>
    <x v="3"/>
    <s v="26Jul1972"/>
    <x v="28"/>
  </r>
  <r>
    <s v="Id251"/>
    <s v="Kastes"/>
    <s v=" Ms"/>
    <s v="  Kylie"/>
    <n v="46.68"/>
    <n v="4.01"/>
    <s v="Yes"/>
    <x v="0"/>
    <s v="No"/>
    <n v="2"/>
    <s v="Yes"/>
    <x v="0"/>
    <x v="1"/>
    <n v="0"/>
    <x v="250"/>
    <x v="1"/>
    <s v="tier - 2"/>
    <x v="3"/>
    <s v="25Sep1994"/>
    <x v="6"/>
  </r>
  <r>
    <s v="Id252"/>
    <s v="Escorcia"/>
    <s v=" Ms"/>
    <s v="  Kelly"/>
    <n v="30.4"/>
    <n v="5.91"/>
    <s v="No"/>
    <x v="1"/>
    <s v="No"/>
    <n v="1"/>
    <s v="No"/>
    <x v="0"/>
    <x v="0"/>
    <n v="0"/>
    <x v="251"/>
    <x v="1"/>
    <s v="tier - 2"/>
    <x v="1"/>
    <s v="27Dec2000"/>
    <x v="21"/>
  </r>
  <r>
    <s v="Id253"/>
    <s v="Larscheid"/>
    <s v=" Ms"/>
    <s v="  Carrie"/>
    <n v="30.2"/>
    <n v="4.47"/>
    <s v="No"/>
    <x v="1"/>
    <s v="Yes"/>
    <n v="1"/>
    <s v="No"/>
    <x v="0"/>
    <x v="1"/>
    <n v="0"/>
    <x v="252"/>
    <x v="1"/>
    <s v="tier - 3"/>
    <x v="3"/>
    <s v="9Aug1997"/>
    <x v="31"/>
  </r>
  <r>
    <s v="Id254"/>
    <s v="O'Bannon"/>
    <s v=" Mr"/>
    <s v="  Alex"/>
    <n v="51.18"/>
    <n v="4.5599999999999996"/>
    <s v="Yes"/>
    <x v="0"/>
    <s v="No"/>
    <n v="2"/>
    <s v="Yes"/>
    <x v="0"/>
    <x v="1"/>
    <n v="0"/>
    <x v="253"/>
    <x v="1"/>
    <s v="tier - 3"/>
    <x v="3"/>
    <s v="26Oct2000"/>
    <x v="21"/>
  </r>
  <r>
    <s v="Id255"/>
    <s v="Ridgway"/>
    <s v=" Mr"/>
    <s v="  Zach S"/>
    <n v="22.18"/>
    <n v="9.9"/>
    <s v="No"/>
    <x v="1"/>
    <s v="No"/>
    <n v="0"/>
    <s v="No"/>
    <x v="0"/>
    <x v="0"/>
    <n v="0"/>
    <x v="254"/>
    <x v="0"/>
    <s v="tier - 3"/>
    <x v="3"/>
    <s v="11Dec1962"/>
    <x v="5"/>
  </r>
  <r>
    <s v="Id256"/>
    <s v="Black"/>
    <s v=" Mr"/>
    <s v="  Alan"/>
    <n v="31.92"/>
    <n v="5.1100000000000003"/>
    <s v="No"/>
    <x v="1"/>
    <s v="Yes"/>
    <n v="1"/>
    <s v="No"/>
    <x v="0"/>
    <x v="1"/>
    <n v="0"/>
    <x v="255"/>
    <x v="0"/>
    <s v="tier - 3"/>
    <x v="1"/>
    <s v="12Sep2003"/>
    <x v="39"/>
  </r>
  <r>
    <s v="Id257"/>
    <s v="Canton"/>
    <s v=" Mr"/>
    <s v="  Nate"/>
    <n v="31.73"/>
    <n v="5.73"/>
    <s v="No"/>
    <x v="1"/>
    <s v="No"/>
    <n v="1"/>
    <s v="No"/>
    <x v="0"/>
    <x v="0"/>
    <n v="0"/>
    <x v="256"/>
    <x v="0"/>
    <s v="tier - 1"/>
    <x v="6"/>
    <s v="1Nov2004"/>
    <x v="41"/>
  </r>
  <r>
    <s v="Id258"/>
    <s v="Fine"/>
    <s v=" Mr"/>
    <s v="  Jesse G"/>
    <n v="45.52"/>
    <n v="6.04"/>
    <s v="Yes"/>
    <x v="1"/>
    <s v="Yes"/>
    <n v="2"/>
    <s v="Yes"/>
    <x v="0"/>
    <x v="0"/>
    <n v="0"/>
    <x v="257"/>
    <x v="1"/>
    <s v="tier - 2"/>
    <x v="3"/>
    <s v="28Nov1993"/>
    <x v="20"/>
  </r>
  <r>
    <s v="Id259"/>
    <s v="Bui"/>
    <s v=" Mr"/>
    <s v="  Jason"/>
    <n v="52.81"/>
    <n v="5.19"/>
    <s v="Yes"/>
    <x v="0"/>
    <s v="Yes"/>
    <n v="2"/>
    <s v="Yes"/>
    <x v="0"/>
    <x v="1"/>
    <n v="0"/>
    <x v="258"/>
    <x v="0"/>
    <s v="tier - 2"/>
    <x v="3"/>
    <s v="9Sep2003"/>
    <x v="39"/>
  </r>
  <r>
    <s v="Id260"/>
    <s v="Riepma"/>
    <s v=" Ms"/>
    <s v="  Megan A"/>
    <n v="33.58"/>
    <n v="5.56"/>
    <s v="Yes"/>
    <x v="1"/>
    <s v="No"/>
    <n v="1"/>
    <s v="No"/>
    <x v="0"/>
    <x v="1"/>
    <n v="3"/>
    <x v="259"/>
    <x v="1"/>
    <s v="tier - 3"/>
    <x v="3"/>
    <s v="22Jul1984"/>
    <x v="32"/>
  </r>
  <r>
    <s v="Id261"/>
    <s v="Inman"/>
    <s v=" Mr"/>
    <s v="  Luke M"/>
    <n v="30.684999999999999"/>
    <n v="8.23"/>
    <s v="No"/>
    <x v="1"/>
    <s v="No"/>
    <n v="1"/>
    <s v="No"/>
    <x v="0"/>
    <x v="0"/>
    <n v="0"/>
    <x v="260"/>
    <x v="0"/>
    <s v="tier - 1"/>
    <x v="11"/>
    <s v="25Aug2002"/>
    <x v="43"/>
  </r>
  <r>
    <s v="Id262"/>
    <s v="Kruzel"/>
    <s v=" Ms"/>
    <s v="  Jacy D"/>
    <n v="37.524999999999999"/>
    <n v="9.0299999999999994"/>
    <s v="Yes"/>
    <x v="1"/>
    <s v="No"/>
    <n v="1"/>
    <s v="Yes"/>
    <x v="0"/>
    <x v="0"/>
    <n v="2"/>
    <x v="261"/>
    <x v="1"/>
    <s v="tier - 2"/>
    <x v="1"/>
    <s v="18Jun1970"/>
    <x v="2"/>
  </r>
  <r>
    <s v="Id263"/>
    <s v="Lindsay"/>
    <s v=" Mr"/>
    <s v="  Simon G"/>
    <n v="34.5"/>
    <n v="4.07"/>
    <s v="Yes"/>
    <x v="1"/>
    <s v="No"/>
    <n v="1"/>
    <s v="No"/>
    <x v="0"/>
    <x v="1"/>
    <n v="3"/>
    <x v="262"/>
    <x v="1"/>
    <s v="tier - 2"/>
    <x v="3"/>
    <s v="7Dec1985"/>
    <x v="17"/>
  </r>
  <r>
    <s v="Id264"/>
    <s v="Land"/>
    <s v=" Ms"/>
    <s v="  Ainsley E"/>
    <n v="28.16"/>
    <n v="5.77"/>
    <s v="No"/>
    <x v="1"/>
    <s v="No"/>
    <n v="0"/>
    <s v="No"/>
    <x v="0"/>
    <x v="0"/>
    <n v="0"/>
    <x v="263"/>
    <x v="1"/>
    <s v="tier - 3"/>
    <x v="3"/>
    <s v="5Sep1972"/>
    <x v="28"/>
  </r>
  <r>
    <s v="Id265"/>
    <s v="Brecher"/>
    <s v=" Ms"/>
    <s v="  Erica A"/>
    <n v="30.02"/>
    <n v="5.98"/>
    <s v="No"/>
    <x v="1"/>
    <s v="Yes"/>
    <n v="1"/>
    <s v="No"/>
    <x v="0"/>
    <x v="0"/>
    <n v="0"/>
    <x v="264"/>
    <x v="1"/>
    <s v="tier - 3"/>
    <x v="1"/>
    <s v="28Nov2003"/>
    <x v="39"/>
  </r>
  <r>
    <s v="Id266"/>
    <s v="Debolt"/>
    <s v=" Mr"/>
    <s v="  Erik"/>
    <n v="37.82"/>
    <n v="6.01"/>
    <s v="Yes"/>
    <x v="1"/>
    <s v="No"/>
    <n v="1"/>
    <s v="Yes"/>
    <x v="0"/>
    <x v="0"/>
    <n v="3"/>
    <x v="265"/>
    <x v="1"/>
    <s v="tier - 1"/>
    <x v="3"/>
    <s v="12Oct1990"/>
    <x v="3"/>
  </r>
  <r>
    <s v="Id267"/>
    <s v="Oswalt"/>
    <s v=" Ms"/>
    <s v="  Erin C"/>
    <n v="33.14"/>
    <n v="5.67"/>
    <s v="Yes"/>
    <x v="1"/>
    <s v="No"/>
    <n v="1"/>
    <s v="No"/>
    <x v="0"/>
    <x v="1"/>
    <n v="3"/>
    <x v="266"/>
    <x v="1"/>
    <s v="tier - 1"/>
    <x v="3"/>
    <s v="15Jul1985"/>
    <x v="17"/>
  </r>
  <r>
    <s v="Id268"/>
    <s v="Boyd"/>
    <s v=" Ms"/>
    <s v="  Adrienne"/>
    <n v="25.14"/>
    <n v="6.02"/>
    <s v="No"/>
    <x v="1"/>
    <s v="Yes"/>
    <n v="0"/>
    <s v="No"/>
    <x v="0"/>
    <x v="0"/>
    <n v="0"/>
    <x v="267"/>
    <x v="1"/>
    <s v="tier - 2"/>
    <x v="3"/>
    <s v="30Oct1969"/>
    <x v="16"/>
  </r>
  <r>
    <s v="Id269"/>
    <s v="Bulewich"/>
    <s v=" Mr"/>
    <s v="  Adam"/>
    <n v="20.18"/>
    <n v="11.19"/>
    <s v="No"/>
    <x v="1"/>
    <s v="No"/>
    <n v="0"/>
    <s v="No"/>
    <x v="0"/>
    <x v="0"/>
    <n v="0"/>
    <x v="268"/>
    <x v="0"/>
    <s v="tier - 2"/>
    <x v="3"/>
    <s v="1Jul1962"/>
    <x v="5"/>
  </r>
  <r>
    <s v="Id270"/>
    <s v="Fukuda"/>
    <s v=" Mr"/>
    <s v="  Yutaka"/>
    <n v="44.36"/>
    <n v="5.1100000000000003"/>
    <s v="Yes"/>
    <x v="1"/>
    <s v="No"/>
    <n v="2"/>
    <s v="Yes"/>
    <x v="0"/>
    <x v="1"/>
    <n v="0"/>
    <x v="269"/>
    <x v="0"/>
    <s v="tier - 2"/>
    <x v="3"/>
    <s v="28Jul1994"/>
    <x v="6"/>
  </r>
  <r>
    <s v="Id271"/>
    <s v="Phillips"/>
    <s v=" Mr"/>
    <s v="  Tyler M"/>
    <n v="23.82"/>
    <n v="10.85"/>
    <s v="No"/>
    <x v="1"/>
    <s v="No"/>
    <n v="0"/>
    <s v="No"/>
    <x v="0"/>
    <x v="0"/>
    <n v="0"/>
    <x v="270"/>
    <x v="1"/>
    <s v="tier - 3"/>
    <x v="3"/>
    <s v="10Jul1967"/>
    <x v="22"/>
  </r>
  <r>
    <s v="Id272"/>
    <s v="Maddison"/>
    <s v=" Mr"/>
    <s v="  Stephen"/>
    <n v="45"/>
    <n v="5.24"/>
    <s v="Yes"/>
    <x v="1"/>
    <s v="No"/>
    <n v="2"/>
    <s v="Yes"/>
    <x v="0"/>
    <x v="1"/>
    <n v="0"/>
    <x v="271"/>
    <x v="0"/>
    <s v="tier - 1"/>
    <x v="3"/>
    <s v="8Jul1995"/>
    <x v="40"/>
  </r>
  <r>
    <s v="Id273"/>
    <s v="Lockwood"/>
    <s v=" Mr"/>
    <s v="  Andrew B"/>
    <n v="26.62"/>
    <n v="10.08"/>
    <s v="No"/>
    <x v="1"/>
    <s v="No"/>
    <n v="0"/>
    <s v="No"/>
    <x v="0"/>
    <x v="0"/>
    <n v="0"/>
    <x v="272"/>
    <x v="1"/>
    <s v="tier - 1"/>
    <x v="3"/>
    <s v="24Aug1971"/>
    <x v="14"/>
  </r>
  <r>
    <s v="Id274"/>
    <s v="Defilippi"/>
    <s v=" Mr"/>
    <s v="  James"/>
    <n v="32.67"/>
    <n v="10.97"/>
    <s v="Yes"/>
    <x v="1"/>
    <s v="No"/>
    <n v="1"/>
    <s v="No"/>
    <x v="0"/>
    <x v="0"/>
    <n v="1"/>
    <x v="273"/>
    <x v="1"/>
    <s v="tier - 3"/>
    <x v="3"/>
    <s v="17Nov1981"/>
    <x v="36"/>
  </r>
  <r>
    <s v="Id275"/>
    <s v="Jackson"/>
    <s v=" Mr"/>
    <s v="  Shawn P"/>
    <n v="44.44"/>
    <n v="4.9000000000000004"/>
    <s v="Yes"/>
    <x v="1"/>
    <s v="No"/>
    <n v="2"/>
    <s v="Yes"/>
    <x v="0"/>
    <x v="1"/>
    <n v="0"/>
    <x v="274"/>
    <x v="0"/>
    <s v="tier - 2"/>
    <x v="3"/>
    <s v="4Dec1995"/>
    <x v="40"/>
  </r>
  <r>
    <s v="Id276"/>
    <s v="Ozahowski"/>
    <s v=" Mr"/>
    <s v="  Matt"/>
    <n v="28.31"/>
    <n v="5.33"/>
    <s v="No"/>
    <x v="1"/>
    <s v="No"/>
    <n v="0"/>
    <s v="No"/>
    <x v="0"/>
    <x v="1"/>
    <n v="3"/>
    <x v="275"/>
    <x v="0"/>
    <s v="tier - 3"/>
    <x v="1"/>
    <s v="12Dec1980"/>
    <x v="25"/>
  </r>
  <r>
    <s v="Id277"/>
    <s v="Guthals"/>
    <s v=" Mr"/>
    <s v="  Nathaniel"/>
    <n v="25.05"/>
    <n v="4.6100000000000003"/>
    <s v="No"/>
    <x v="1"/>
    <s v="No"/>
    <n v="0"/>
    <s v="No"/>
    <x v="0"/>
    <x v="1"/>
    <n v="0"/>
    <x v="276"/>
    <x v="1"/>
    <s v="tier - 2"/>
    <x v="1"/>
    <s v="7Nov1972"/>
    <x v="28"/>
  </r>
  <r>
    <s v="Id278"/>
    <s v="Yates"/>
    <s v=" Mr"/>
    <s v="  Kevin D"/>
    <n v="28.34"/>
    <n v="8.18"/>
    <s v="No"/>
    <x v="1"/>
    <s v="No"/>
    <n v="0"/>
    <s v="No"/>
    <x v="0"/>
    <x v="0"/>
    <n v="0"/>
    <x v="277"/>
    <x v="0"/>
    <s v="tier - 1"/>
    <x v="3"/>
    <s v="6Dec1974"/>
    <x v="19"/>
  </r>
  <r>
    <s v="Id279"/>
    <s v="Samuelson"/>
    <s v=" Ms"/>
    <s v="  Joan"/>
    <n v="17.765000000000001"/>
    <n v="5.62"/>
    <s v="No"/>
    <x v="1"/>
    <s v="No"/>
    <n v="0"/>
    <s v="No"/>
    <x v="1"/>
    <x v="1"/>
    <n v="2"/>
    <x v="278"/>
    <x v="1"/>
    <s v="tier - 1"/>
    <x v="1"/>
    <s v="9Jul1990"/>
    <x v="3"/>
  </r>
  <r>
    <s v="Id280"/>
    <s v="Lemos"/>
    <s v=" Mr"/>
    <s v="  Christopher A"/>
    <n v="36.119999999999997"/>
    <n v="5.82"/>
    <s v="Yes"/>
    <x v="1"/>
    <s v="No"/>
    <n v="1"/>
    <s v="No"/>
    <x v="0"/>
    <x v="0"/>
    <n v="3"/>
    <x v="279"/>
    <x v="0"/>
    <s v="tier - 2"/>
    <x v="3"/>
    <s v="30Sep1990"/>
    <x v="3"/>
  </r>
  <r>
    <s v="Id281"/>
    <s v="Seynders"/>
    <s v=" Ms"/>
    <s v="  Kacy L"/>
    <n v="23.19"/>
    <n v="7.66"/>
    <s v="No"/>
    <x v="1"/>
    <s v="No"/>
    <n v="0"/>
    <s v="No"/>
    <x v="0"/>
    <x v="0"/>
    <n v="0"/>
    <x v="280"/>
    <x v="1"/>
    <s v="tier - 3"/>
    <x v="3"/>
    <s v="1Nov1968"/>
    <x v="0"/>
  </r>
  <r>
    <s v="Id282"/>
    <s v="Saunders"/>
    <s v=" Mr"/>
    <s v="  Benjamin H"/>
    <n v="35.99"/>
    <n v="4.2300000000000004"/>
    <s v="Yes"/>
    <x v="1"/>
    <s v="No"/>
    <n v="1"/>
    <s v="No"/>
    <x v="0"/>
    <x v="1"/>
    <n v="3"/>
    <x v="281"/>
    <x v="0"/>
    <s v="tier - 1"/>
    <x v="3"/>
    <s v="13Jul1990"/>
    <x v="3"/>
  </r>
  <r>
    <s v="Id283"/>
    <s v="Walker"/>
    <s v=" Mr"/>
    <s v="  Xaviour J"/>
    <n v="30.25"/>
    <n v="5.58"/>
    <s v="No"/>
    <x v="1"/>
    <s v="Yes"/>
    <n v="1"/>
    <s v="No"/>
    <x v="0"/>
    <x v="1"/>
    <n v="0"/>
    <x v="282"/>
    <x v="0"/>
    <s v="tier - 2"/>
    <x v="0"/>
    <s v="8Oct2003"/>
    <x v="39"/>
  </r>
  <r>
    <s v="Id284"/>
    <s v="Lam"/>
    <s v=" Mr"/>
    <s v="  Michael T"/>
    <n v="26.24"/>
    <n v="6.26"/>
    <s v="No"/>
    <x v="1"/>
    <s v="No"/>
    <n v="0"/>
    <s v="No"/>
    <x v="0"/>
    <x v="0"/>
    <n v="2"/>
    <x v="283"/>
    <x v="1"/>
    <s v="tier - 1"/>
    <x v="3"/>
    <s v="19Sep1976"/>
    <x v="1"/>
  </r>
  <r>
    <s v="Id285"/>
    <s v="Sweigart"/>
    <s v=" Mr"/>
    <s v="  Bradley"/>
    <n v="31.36"/>
    <n v="10.6"/>
    <s v="No"/>
    <x v="1"/>
    <s v="No"/>
    <n v="1"/>
    <s v="No"/>
    <x v="0"/>
    <x v="0"/>
    <n v="1"/>
    <x v="284"/>
    <x v="1"/>
    <s v="tier - 2"/>
    <x v="3"/>
    <s v="27Sep1981"/>
    <x v="36"/>
  </r>
  <r>
    <s v="Id286"/>
    <s v="Sieczkowski"/>
    <s v=" Ms"/>
    <s v="  Andrea"/>
    <n v="25.69"/>
    <n v="4.78"/>
    <s v="No"/>
    <x v="1"/>
    <s v="No"/>
    <n v="0"/>
    <s v="No"/>
    <x v="0"/>
    <x v="1"/>
    <n v="2"/>
    <x v="285"/>
    <x v="1"/>
    <s v="tier - 3"/>
    <x v="3"/>
    <s v="9Aug1976"/>
    <x v="1"/>
  </r>
  <r>
    <s v="Id287"/>
    <s v="Jurgens"/>
    <s v=" Ms"/>
    <s v="  Nancy M"/>
    <n v="25.46"/>
    <n v="6.03"/>
    <s v="No"/>
    <x v="1"/>
    <s v="No"/>
    <n v="0"/>
    <s v="No"/>
    <x v="0"/>
    <x v="0"/>
    <n v="0"/>
    <x v="286"/>
    <x v="1"/>
    <s v="tier - 2"/>
    <x v="3"/>
    <s v="19Oct1972"/>
    <x v="28"/>
  </r>
  <r>
    <s v="Id288"/>
    <s v="Hackman"/>
    <s v=" Mr"/>
    <s v="  Matt"/>
    <n v="31.83"/>
    <n v="11.55"/>
    <s v="No"/>
    <x v="1"/>
    <s v="No"/>
    <n v="1"/>
    <s v="No"/>
    <x v="0"/>
    <x v="0"/>
    <n v="3"/>
    <x v="287"/>
    <x v="1"/>
    <s v="tier - 2"/>
    <x v="3"/>
    <s v="2Dec1986"/>
    <x v="26"/>
  </r>
  <r>
    <s v="Id289"/>
    <s v="Klarich"/>
    <s v=" Mr"/>
    <s v="  Lee"/>
    <n v="24.43"/>
    <n v="7.59"/>
    <s v="No"/>
    <x v="1"/>
    <s v="No"/>
    <n v="0"/>
    <s v="No"/>
    <x v="0"/>
    <x v="0"/>
    <n v="1"/>
    <x v="288"/>
    <x v="1"/>
    <s v="tier - 3"/>
    <x v="1"/>
    <s v="17Dec1975"/>
    <x v="27"/>
  </r>
  <r>
    <s v="Id290"/>
    <s v="Schulten"/>
    <s v=" Mr"/>
    <s v="  Chris"/>
    <n v="41.9"/>
    <n v="4.26"/>
    <s v="Yes"/>
    <x v="1"/>
    <s v="No"/>
    <n v="2"/>
    <s v="Yes"/>
    <x v="0"/>
    <x v="1"/>
    <n v="0"/>
    <x v="289"/>
    <x v="1"/>
    <s v="tier - 1"/>
    <x v="3"/>
    <s v="8Sep1994"/>
    <x v="6"/>
  </r>
  <r>
    <s v="Id291"/>
    <s v="Fagerstrom"/>
    <s v=" Mr"/>
    <s v="  Erik T"/>
    <n v="22.88"/>
    <n v="5.9"/>
    <s v="No"/>
    <x v="1"/>
    <s v="Yes"/>
    <n v="0"/>
    <s v="No"/>
    <x v="0"/>
    <x v="0"/>
    <n v="0"/>
    <x v="290"/>
    <x v="0"/>
    <s v="tier - 2"/>
    <x v="3"/>
    <s v="11Sep1969"/>
    <x v="16"/>
  </r>
  <r>
    <s v="Id292"/>
    <s v="Bien"/>
    <s v=" Mr"/>
    <s v="  Rod W"/>
    <n v="29.734999999999999"/>
    <n v="7.79"/>
    <s v="No"/>
    <x v="1"/>
    <s v="No"/>
    <n v="1"/>
    <s v="No"/>
    <x v="0"/>
    <x v="0"/>
    <n v="2"/>
    <x v="291"/>
    <x v="0"/>
    <s v="tier - 3"/>
    <x v="6"/>
    <s v="10Nov1978"/>
    <x v="9"/>
  </r>
  <r>
    <s v="Id293"/>
    <s v="Hess"/>
    <s v=" Mr"/>
    <s v="  Joey"/>
    <n v="40.74"/>
    <n v="5.28"/>
    <s v="Yes"/>
    <x v="1"/>
    <s v="Yes"/>
    <n v="1"/>
    <s v="Yes"/>
    <x v="0"/>
    <x v="1"/>
    <n v="0"/>
    <x v="292"/>
    <x v="0"/>
    <s v="tier - 3"/>
    <x v="3"/>
    <s v="13Sep1993"/>
    <x v="20"/>
  </r>
  <r>
    <s v="Id294"/>
    <s v="Shaw"/>
    <s v=" Ms"/>
    <s v="  Hillary L"/>
    <n v="24.14"/>
    <n v="5.87"/>
    <s v="No"/>
    <x v="1"/>
    <s v="No"/>
    <n v="0"/>
    <s v="No"/>
    <x v="0"/>
    <x v="0"/>
    <n v="0"/>
    <x v="293"/>
    <x v="1"/>
    <s v="tier - 1"/>
    <x v="3"/>
    <s v="21Sep1972"/>
    <x v="28"/>
  </r>
  <r>
    <s v="Id295"/>
    <s v="Williams"/>
    <s v=" Mr"/>
    <s v="  Eric J"/>
    <n v="25.15"/>
    <n v="9.08"/>
    <s v="No"/>
    <x v="1"/>
    <s v="No"/>
    <n v="0"/>
    <s v="No"/>
    <x v="0"/>
    <x v="0"/>
    <n v="1"/>
    <x v="294"/>
    <x v="1"/>
    <s v="tier - 3"/>
    <x v="3"/>
    <s v="25Sep1975"/>
    <x v="27"/>
  </r>
  <r>
    <s v="Id296"/>
    <s v="Menzies"/>
    <s v=" Mr"/>
    <s v="  Nicolas"/>
    <n v="28.71"/>
    <n v="5.2"/>
    <s v="No"/>
    <x v="1"/>
    <s v="No"/>
    <n v="0"/>
    <s v="No"/>
    <x v="0"/>
    <x v="1"/>
    <n v="3"/>
    <x v="295"/>
    <x v="1"/>
    <s v="tier - 1"/>
    <x v="3"/>
    <s v="10Sep1984"/>
    <x v="32"/>
  </r>
  <r>
    <s v="Id297"/>
    <s v="Buehler"/>
    <s v=" Mr"/>
    <s v="  Marcel"/>
    <n v="23"/>
    <n v="5.48"/>
    <s v="No"/>
    <x v="1"/>
    <s v="No"/>
    <n v="0"/>
    <s v="No"/>
    <x v="0"/>
    <x v="1"/>
    <n v="2"/>
    <x v="296"/>
    <x v="1"/>
    <s v="tier - 2"/>
    <x v="1"/>
    <s v="14Oct1977"/>
    <x v="29"/>
  </r>
  <r>
    <s v="Id298"/>
    <s v="Degen"/>
    <s v=" Ms"/>
    <s v="  Ashley N"/>
    <n v="36.86"/>
    <n v="11.95"/>
    <s v="Yes"/>
    <x v="1"/>
    <s v="No"/>
    <n v="1"/>
    <s v="No"/>
    <x v="0"/>
    <x v="0"/>
    <n v="1"/>
    <x v="297"/>
    <x v="1"/>
    <s v="tier - 1"/>
    <x v="2"/>
    <s v="13Dec1960"/>
    <x v="15"/>
  </r>
  <r>
    <s v="Id299"/>
    <s v="Arsenault"/>
    <s v=" Mr"/>
    <s v="  Evan D"/>
    <n v="24.25"/>
    <n v="8.6999999999999993"/>
    <s v="No"/>
    <x v="1"/>
    <s v="No"/>
    <n v="0"/>
    <s v="No"/>
    <x v="0"/>
    <x v="0"/>
    <n v="1"/>
    <x v="298"/>
    <x v="1"/>
    <s v="tier - 1"/>
    <x v="3"/>
    <s v="29Oct1975"/>
    <x v="27"/>
  </r>
  <r>
    <s v="Id300"/>
    <s v="Hoff"/>
    <s v=" Ms"/>
    <s v="  Krisana"/>
    <n v="23.85"/>
    <n v="7.84"/>
    <s v="No"/>
    <x v="1"/>
    <s v="No"/>
    <n v="0"/>
    <s v="No"/>
    <x v="0"/>
    <x v="0"/>
    <n v="0"/>
    <x v="299"/>
    <x v="1"/>
    <s v="tier - 3"/>
    <x v="3"/>
    <s v="8Oct1974"/>
    <x v="19"/>
  </r>
  <r>
    <s v="Id301"/>
    <s v="Hall"/>
    <s v=" Mr"/>
    <s v="  Kyle"/>
    <n v="40.020000000000003"/>
    <n v="5.19"/>
    <s v="Yes"/>
    <x v="1"/>
    <s v="No"/>
    <n v="1"/>
    <s v="Yes"/>
    <x v="0"/>
    <x v="1"/>
    <n v="0"/>
    <x v="300"/>
    <x v="1"/>
    <s v="tier - 2"/>
    <x v="3"/>
    <s v="27Sep1995"/>
    <x v="40"/>
  </r>
  <r>
    <s v="Id302"/>
    <s v="Ashley"/>
    <s v=" Ms"/>
    <s v="  Kate"/>
    <n v="19.170000000000002"/>
    <n v="8.41"/>
    <s v="No"/>
    <x v="1"/>
    <s v="No"/>
    <n v="0"/>
    <s v="No"/>
    <x v="0"/>
    <x v="0"/>
    <n v="0"/>
    <x v="301"/>
    <x v="1"/>
    <s v="tier - 1"/>
    <x v="3"/>
    <s v="9Jul1968"/>
    <x v="0"/>
  </r>
  <r>
    <s v="Id303"/>
    <s v="Rindahl"/>
    <s v=" Mr"/>
    <s v="  Martin A"/>
    <n v="43.53"/>
    <n v="5.86"/>
    <s v="Yes"/>
    <x v="1"/>
    <s v="No"/>
    <n v="2"/>
    <s v="Yes"/>
    <x v="0"/>
    <x v="0"/>
    <n v="0"/>
    <x v="302"/>
    <x v="0"/>
    <s v="tier - 1"/>
    <x v="3"/>
    <s v="22Jul2000"/>
    <x v="21"/>
  </r>
  <r>
    <s v="Id304"/>
    <s v="Clark"/>
    <s v=" Ms"/>
    <s v="  Stacey"/>
    <n v="46.06"/>
    <n v="4.18"/>
    <s v="Yes"/>
    <x v="1"/>
    <s v="No"/>
    <n v="2"/>
    <s v="Yes"/>
    <x v="0"/>
    <x v="1"/>
    <n v="0"/>
    <x v="303"/>
    <x v="1"/>
    <s v="tier - 1"/>
    <x v="3"/>
    <s v="9Nov2004"/>
    <x v="41"/>
  </r>
  <r>
    <s v="Id305"/>
    <s v="Irish"/>
    <s v=" Ms"/>
    <s v="  Christine"/>
    <n v="29.92"/>
    <n v="11.99"/>
    <s v="No"/>
    <x v="1"/>
    <s v="No"/>
    <n v="1"/>
    <s v="No"/>
    <x v="0"/>
    <x v="0"/>
    <n v="3"/>
    <x v="304"/>
    <x v="1"/>
    <s v="tier - 2"/>
    <x v="0"/>
    <s v="9Sep1961"/>
    <x v="12"/>
  </r>
  <r>
    <s v="Id306"/>
    <s v="Richardson"/>
    <s v=" Ms"/>
    <s v="  Sarah C"/>
    <n v="28.46"/>
    <n v="4.8499999999999996"/>
    <s v="No"/>
    <x v="1"/>
    <s v="No"/>
    <n v="0"/>
    <s v="No"/>
    <x v="0"/>
    <x v="1"/>
    <n v="3"/>
    <x v="305"/>
    <x v="1"/>
    <s v="tier - 1"/>
    <x v="3"/>
    <s v="5Sep1988"/>
    <x v="23"/>
  </r>
  <r>
    <s v="Id307"/>
    <s v="Dewitt"/>
    <s v=" Ms"/>
    <s v="  Megan"/>
    <n v="24.56"/>
    <n v="6.18"/>
    <s v="No"/>
    <x v="1"/>
    <s v="Yes"/>
    <n v="0"/>
    <s v="No"/>
    <x v="0"/>
    <x v="0"/>
    <n v="3"/>
    <x v="306"/>
    <x v="1"/>
    <s v="tier - 3"/>
    <x v="3"/>
    <s v="21Dec1983"/>
    <x v="33"/>
  </r>
  <r>
    <s v="Id308"/>
    <s v="Hickman"/>
    <s v=" Mr"/>
    <s v="  Jason W"/>
    <n v="41.19"/>
    <n v="6.37"/>
    <s v="Yes"/>
    <x v="1"/>
    <s v="No"/>
    <n v="2"/>
    <s v="Yes"/>
    <x v="0"/>
    <x v="0"/>
    <n v="0"/>
    <x v="307"/>
    <x v="0"/>
    <s v="tier - 2"/>
    <x v="3"/>
    <s v="21Sep1999"/>
    <x v="35"/>
  </r>
  <r>
    <s v="Id309"/>
    <s v="Gonzalez"/>
    <s v=" Ms"/>
    <s v="  Michele"/>
    <n v="18.63"/>
    <n v="9.81"/>
    <s v="No"/>
    <x v="1"/>
    <s v="No"/>
    <n v="0"/>
    <s v="No"/>
    <x v="0"/>
    <x v="0"/>
    <n v="0"/>
    <x v="308"/>
    <x v="1"/>
    <s v="tier - 3"/>
    <x v="3"/>
    <s v="11Nov1970"/>
    <x v="2"/>
  </r>
  <r>
    <s v="Id310"/>
    <s v="Difani"/>
    <s v=" Ms"/>
    <s v="  Nikki"/>
    <n v="26.26"/>
    <n v="11.8"/>
    <s v="No"/>
    <x v="1"/>
    <s v="No"/>
    <n v="0"/>
    <s v="No"/>
    <x v="0"/>
    <x v="0"/>
    <n v="3"/>
    <x v="309"/>
    <x v="1"/>
    <s v="tier - 1"/>
    <x v="3"/>
    <s v="10Aug1986"/>
    <x v="26"/>
  </r>
  <r>
    <s v="Id311"/>
    <s v="Turner"/>
    <s v=" Mr"/>
    <s v="  Philip J"/>
    <n v="22.37"/>
    <n v="5.86"/>
    <s v="No"/>
    <x v="1"/>
    <s v="Yes"/>
    <n v="0"/>
    <s v="No"/>
    <x v="0"/>
    <x v="0"/>
    <n v="3"/>
    <x v="310"/>
    <x v="1"/>
    <s v="tier - 1"/>
    <x v="1"/>
    <s v="3Sep1983"/>
    <x v="33"/>
  </r>
  <r>
    <s v="Id312"/>
    <s v="Widmann"/>
    <s v=" Mr"/>
    <s v="  Bryan L"/>
    <n v="39.619999999999997"/>
    <n v="4.28"/>
    <s v="Yes"/>
    <x v="1"/>
    <s v="No"/>
    <n v="1"/>
    <s v="Yes"/>
    <x v="0"/>
    <x v="1"/>
    <n v="0"/>
    <x v="311"/>
    <x v="1"/>
    <s v="tier - 3"/>
    <x v="3"/>
    <s v="28Oct1998"/>
    <x v="44"/>
  </r>
  <r>
    <s v="Id313"/>
    <s v="Tunney"/>
    <s v=" Mr"/>
    <s v="  Timothy F"/>
    <n v="18.329999999999998"/>
    <n v="4.16"/>
    <s v="No"/>
    <x v="1"/>
    <s v="No"/>
    <n v="0"/>
    <s v="No"/>
    <x v="1"/>
    <x v="1"/>
    <n v="2"/>
    <x v="312"/>
    <x v="1"/>
    <s v="tier - 3"/>
    <x v="1"/>
    <s v="3Sep1976"/>
    <x v="1"/>
  </r>
  <r>
    <s v="Id314"/>
    <s v="San Juan"/>
    <s v=" Ms"/>
    <s v="  Angielyn M"/>
    <n v="17.11"/>
    <n v="4.9800000000000004"/>
    <s v="No"/>
    <x v="1"/>
    <s v="Yes"/>
    <n v="0"/>
    <s v="No"/>
    <x v="1"/>
    <x v="1"/>
    <n v="0"/>
    <x v="313"/>
    <x v="1"/>
    <s v="tier - 2"/>
    <x v="3"/>
    <s v="30Jul1969"/>
    <x v="16"/>
  </r>
  <r>
    <s v="Id315"/>
    <s v="Croll"/>
    <s v=" Ms"/>
    <s v="  Jeanie M"/>
    <n v="43.5"/>
    <n v="6.38"/>
    <s v="Yes"/>
    <x v="1"/>
    <s v="No"/>
    <n v="2"/>
    <s v="Yes"/>
    <x v="0"/>
    <x v="0"/>
    <n v="0"/>
    <x v="314"/>
    <x v="1"/>
    <s v="tier - 2"/>
    <x v="3"/>
    <s v="1Jun2004"/>
    <x v="39"/>
  </r>
  <r>
    <s v="Id316"/>
    <s v="Rolfes"/>
    <s v=" Mr"/>
    <s v="  Greg"/>
    <n v="25.364999999999998"/>
    <n v="5.19"/>
    <s v="No"/>
    <x v="1"/>
    <s v="No"/>
    <n v="0"/>
    <s v="No"/>
    <x v="0"/>
    <x v="1"/>
    <n v="2"/>
    <x v="315"/>
    <x v="0"/>
    <s v="tier - 1"/>
    <x v="1"/>
    <s v="24Jul1972"/>
    <x v="28"/>
  </r>
  <r>
    <s v="Id317"/>
    <s v="Hinkle"/>
    <s v=" Mr"/>
    <s v="  John"/>
    <n v="28.594999999999999"/>
    <n v="10.210000000000001"/>
    <s v="No"/>
    <x v="1"/>
    <s v="No"/>
    <n v="0"/>
    <s v="No"/>
    <x v="0"/>
    <x v="0"/>
    <n v="0"/>
    <x v="316"/>
    <x v="0"/>
    <s v="tier - 1"/>
    <x v="7"/>
    <s v="15Sep1962"/>
    <x v="5"/>
  </r>
  <r>
    <s v="Id318"/>
    <s v="Leuchanka"/>
    <s v=" Mr"/>
    <s v="  Aliaksandr"/>
    <n v="29.83"/>
    <n v="9.6999999999999993"/>
    <s v="No"/>
    <x v="1"/>
    <s v="Yes"/>
    <n v="1"/>
    <s v="No"/>
    <x v="0"/>
    <x v="0"/>
    <n v="3"/>
    <x v="317"/>
    <x v="0"/>
    <s v="tier - 1"/>
    <x v="7"/>
    <s v="13Sep1963"/>
    <x v="8"/>
  </r>
  <r>
    <s v="Id319"/>
    <s v="Ayr"/>
    <s v=" Mr"/>
    <s v="  Jason M"/>
    <n v="24.7"/>
    <n v="10.25"/>
    <s v="No"/>
    <x v="1"/>
    <s v="No"/>
    <n v="0"/>
    <s v="No"/>
    <x v="0"/>
    <x v="0"/>
    <n v="1"/>
    <x v="318"/>
    <x v="0"/>
    <s v="tier - 3"/>
    <x v="1"/>
    <s v="11Aug1958"/>
    <x v="7"/>
  </r>
  <r>
    <s v="Id320"/>
    <s v="Siegel"/>
    <s v=" Ms"/>
    <s v="  Sheera K"/>
    <n v="17.940000000000001"/>
    <n v="9.77"/>
    <s v="No"/>
    <x v="1"/>
    <s v="No"/>
    <n v="0"/>
    <s v="No"/>
    <x v="1"/>
    <x v="0"/>
    <n v="0"/>
    <x v="319"/>
    <x v="1"/>
    <s v="tier - 3"/>
    <x v="3"/>
    <s v="25Dec1971"/>
    <x v="14"/>
  </r>
  <r>
    <s v="Id321"/>
    <s v="Penrose"/>
    <s v=" Ms"/>
    <s v="  Janice"/>
    <n v="21.08"/>
    <n v="4.83"/>
    <s v="No"/>
    <x v="1"/>
    <s v="Yes"/>
    <n v="0"/>
    <s v="No"/>
    <x v="0"/>
    <x v="1"/>
    <n v="2"/>
    <x v="320"/>
    <x v="1"/>
    <s v="tier - 3"/>
    <x v="3"/>
    <s v="2Sep1979"/>
    <x v="18"/>
  </r>
  <r>
    <s v="Id322"/>
    <s v="Schuler"/>
    <s v=" Mr"/>
    <s v="  Timothy G"/>
    <n v="37.715000000000003"/>
    <n v="10.86"/>
    <s v="Yes"/>
    <x v="1"/>
    <s v="No"/>
    <n v="1"/>
    <s v="Yes"/>
    <x v="0"/>
    <x v="0"/>
    <n v="3"/>
    <x v="321"/>
    <x v="0"/>
    <s v="tier - 1"/>
    <x v="1"/>
    <s v="16Jun1967"/>
    <x v="22"/>
  </r>
  <r>
    <s v="Id323"/>
    <s v="Walker"/>
    <s v=" Mr"/>
    <s v="  Alan R"/>
    <n v="22.39"/>
    <n v="9.5299999999999994"/>
    <s v="No"/>
    <x v="1"/>
    <s v="No"/>
    <n v="0"/>
    <s v="No"/>
    <x v="0"/>
    <x v="0"/>
    <n v="1"/>
    <x v="322"/>
    <x v="1"/>
    <s v="tier - 3"/>
    <x v="1"/>
    <s v="4Aug1981"/>
    <x v="36"/>
  </r>
  <r>
    <s v="Id324"/>
    <s v="Stange"/>
    <s v=" Mr"/>
    <s v="  Michael"/>
    <n v="28.78"/>
    <n v="5.68"/>
    <s v="No"/>
    <x v="1"/>
    <s v="No"/>
    <n v="0"/>
    <s v="No"/>
    <x v="0"/>
    <x v="1"/>
    <n v="3"/>
    <x v="323"/>
    <x v="0"/>
    <s v="tier - 1"/>
    <x v="3"/>
    <s v="5Oct1991"/>
    <x v="42"/>
  </r>
  <r>
    <s v="Id325"/>
    <s v="Roy"/>
    <s v=" Ms"/>
    <s v="  Marie-France"/>
    <n v="18.329999999999998"/>
    <n v="5.57"/>
    <s v="No"/>
    <x v="1"/>
    <s v="No"/>
    <n v="0"/>
    <s v="No"/>
    <x v="1"/>
    <x v="1"/>
    <n v="2"/>
    <x v="324"/>
    <x v="0"/>
    <s v="tier - 1"/>
    <x v="3"/>
    <s v="12Jun1976"/>
    <x v="1"/>
  </r>
  <r>
    <s v="Id326"/>
    <s v="Potere"/>
    <s v=" Mr"/>
    <s v="  Erik F"/>
    <n v="26.39"/>
    <n v="4.58"/>
    <s v="No"/>
    <x v="1"/>
    <s v="No"/>
    <n v="0"/>
    <s v="No"/>
    <x v="0"/>
    <x v="1"/>
    <n v="3"/>
    <x v="325"/>
    <x v="0"/>
    <s v="tier - 1"/>
    <x v="3"/>
    <s v="30Dec1988"/>
    <x v="23"/>
  </r>
  <r>
    <s v="Id327"/>
    <s v="Podgurski"/>
    <s v=" Mr"/>
    <s v="  Andrew"/>
    <n v="19.260000000000002"/>
    <n v="8.9600000000000009"/>
    <s v="No"/>
    <x v="1"/>
    <s v="No"/>
    <n v="0"/>
    <s v="No"/>
    <x v="0"/>
    <x v="0"/>
    <n v="1"/>
    <x v="326"/>
    <x v="0"/>
    <s v="tier - 3"/>
    <x v="3"/>
    <s v="19Aug1975"/>
    <x v="27"/>
  </r>
  <r>
    <s v="Id328"/>
    <s v="Diamond"/>
    <s v=" Mr"/>
    <s v="  Anthony"/>
    <n v="26.92"/>
    <n v="6.09"/>
    <s v="No"/>
    <x v="1"/>
    <s v="No"/>
    <n v="0"/>
    <s v="No"/>
    <x v="0"/>
    <x v="0"/>
    <n v="3"/>
    <x v="327"/>
    <x v="0"/>
    <s v="tier - 3"/>
    <x v="3"/>
    <s v="30Dec1989"/>
    <x v="4"/>
  </r>
  <r>
    <s v="Id329"/>
    <s v="Sallade"/>
    <s v=" Mr"/>
    <s v="  Chris"/>
    <n v="19.73"/>
    <n v="4.3600000000000003"/>
    <s v="No"/>
    <x v="1"/>
    <s v="No"/>
    <n v="0"/>
    <s v="No"/>
    <x v="0"/>
    <x v="1"/>
    <n v="3"/>
    <x v="328"/>
    <x v="0"/>
    <s v="tier - 1"/>
    <x v="1"/>
    <s v="29Oct1982"/>
    <x v="37"/>
  </r>
  <r>
    <s v="Id330"/>
    <s v="Zhang"/>
    <s v=" Mr"/>
    <s v="  Yu"/>
    <n v="23.56"/>
    <n v="11.74"/>
    <s v="No"/>
    <x v="1"/>
    <s v="No"/>
    <n v="0"/>
    <s v="No"/>
    <x v="0"/>
    <x v="0"/>
    <n v="1"/>
    <x v="329"/>
    <x v="0"/>
    <s v="tier - 2"/>
    <x v="3"/>
    <s v="13Aug1981"/>
    <x v="36"/>
  </r>
  <r>
    <s v="Id331"/>
    <s v="Chatfield"/>
    <s v=" Mr"/>
    <s v="  Caleb N"/>
    <n v="37.67"/>
    <n v="5.89"/>
    <s v="Yes"/>
    <x v="1"/>
    <s v="No"/>
    <n v="1"/>
    <s v="Yes"/>
    <x v="0"/>
    <x v="0"/>
    <n v="0"/>
    <x v="330"/>
    <x v="0"/>
    <s v="tier - 2"/>
    <x v="3"/>
    <s v="20Jun1998"/>
    <x v="44"/>
  </r>
  <r>
    <s v="Id332"/>
    <s v="Bruns"/>
    <s v=" Mr"/>
    <s v="  Jason M"/>
    <n v="18.73"/>
    <n v="10.64"/>
    <s v="No"/>
    <x v="1"/>
    <s v="No"/>
    <n v="0"/>
    <s v="No"/>
    <x v="0"/>
    <x v="0"/>
    <n v="0"/>
    <x v="331"/>
    <x v="0"/>
    <s v="tier - 3"/>
    <x v="3"/>
    <s v="23Aug1973"/>
    <x v="30"/>
  </r>
  <r>
    <s v="Id333"/>
    <s v="Yochum"/>
    <s v=" Ms"/>
    <s v="  Angela R"/>
    <n v="33.090000000000003"/>
    <n v="6.06"/>
    <s v="Yes"/>
    <x v="1"/>
    <s v="Yes"/>
    <n v="1"/>
    <s v="No"/>
    <x v="0"/>
    <x v="0"/>
    <n v="0"/>
    <x v="332"/>
    <x v="0"/>
    <s v="tier - 1"/>
    <x v="3"/>
    <s v="27Jul1993"/>
    <x v="20"/>
  </r>
  <r>
    <s v="Id334"/>
    <s v="Freeburn"/>
    <s v=" Mr"/>
    <s v="  Keith J"/>
    <n v="18.329999999999998"/>
    <n v="7.46"/>
    <s v="No"/>
    <x v="1"/>
    <s v="No"/>
    <n v="0"/>
    <s v="No"/>
    <x v="1"/>
    <x v="0"/>
    <n v="1"/>
    <x v="333"/>
    <x v="0"/>
    <s v="tier - 1"/>
    <x v="3"/>
    <s v="3Nov1975"/>
    <x v="27"/>
  </r>
  <r>
    <s v="Id335"/>
    <s v="Spencer"/>
    <s v=" Ms"/>
    <s v="  Emma"/>
    <n v="27.74"/>
    <n v="4.68"/>
    <s v="No"/>
    <x v="1"/>
    <s v="No"/>
    <n v="0"/>
    <s v="No"/>
    <x v="0"/>
    <x v="1"/>
    <n v="0"/>
    <x v="334"/>
    <x v="0"/>
    <s v="tier - 2"/>
    <x v="2"/>
    <s v="20Oct1959"/>
    <x v="10"/>
  </r>
  <r>
    <s v="Id336"/>
    <s v="Jarosik"/>
    <s v=" Mr"/>
    <s v="  Nathan A"/>
    <n v="24.2"/>
    <n v="6.15"/>
    <s v="No"/>
    <x v="1"/>
    <s v="No"/>
    <n v="0"/>
    <s v="No"/>
    <x v="0"/>
    <x v="0"/>
    <n v="3"/>
    <x v="335"/>
    <x v="0"/>
    <s v="tier - 1"/>
    <x v="3"/>
    <s v="16Jul1987"/>
    <x v="38"/>
  </r>
  <r>
    <s v="Id337"/>
    <s v="Heinzen"/>
    <s v=" Ms"/>
    <s v="  Kathryn"/>
    <n v="22.03"/>
    <n v="4.28"/>
    <s v="No"/>
    <x v="1"/>
    <s v="No"/>
    <n v="0"/>
    <s v="No"/>
    <x v="0"/>
    <x v="1"/>
    <n v="3"/>
    <x v="336"/>
    <x v="0"/>
    <s v="tier - 1"/>
    <x v="3"/>
    <s v="7Nov1985"/>
    <x v="17"/>
  </r>
  <r>
    <s v="Id338"/>
    <s v="Kelley"/>
    <s v=" Ms"/>
    <s v="  Elizabeth H"/>
    <n v="26.885000000000002"/>
    <n v="9.86"/>
    <s v="No"/>
    <x v="1"/>
    <s v="No"/>
    <n v="0"/>
    <s v="No"/>
    <x v="0"/>
    <x v="0"/>
    <n v="0"/>
    <x v="337"/>
    <x v="0"/>
    <s v="tier - 2"/>
    <x v="1"/>
    <s v="5Jun1958"/>
    <x v="46"/>
  </r>
  <r>
    <s v="Id339"/>
    <s v="Thacker"/>
    <s v=" Mr"/>
    <s v="  Ben"/>
    <n v="16.36"/>
    <n v="11.19"/>
    <s v="No"/>
    <x v="1"/>
    <s v="No"/>
    <n v="0"/>
    <s v="No"/>
    <x v="1"/>
    <x v="0"/>
    <n v="2"/>
    <x v="338"/>
    <x v="0"/>
    <s v="tier - 3"/>
    <x v="1"/>
    <s v="21Jul1978"/>
    <x v="9"/>
  </r>
  <r>
    <s v="Id340"/>
    <s v="Jeseritz"/>
    <s v=" Ms"/>
    <s v="  Cheryl A"/>
    <n v="32.299999999999997"/>
    <n v="4.8899999999999997"/>
    <s v="No"/>
    <x v="1"/>
    <s v="Yes"/>
    <n v="1"/>
    <s v="No"/>
    <x v="0"/>
    <x v="1"/>
    <n v="2"/>
    <x v="339"/>
    <x v="0"/>
    <s v="tier - 3"/>
    <x v="2"/>
    <s v="9Jul1969"/>
    <x v="16"/>
  </r>
  <r>
    <s v="Id341"/>
    <s v="Hohman"/>
    <s v=" Ms"/>
    <s v="  Kimberly A"/>
    <n v="16.05"/>
    <n v="4.3499999999999996"/>
    <s v="No"/>
    <x v="1"/>
    <s v="No"/>
    <n v="0"/>
    <s v="No"/>
    <x v="1"/>
    <x v="1"/>
    <n v="2"/>
    <x v="340"/>
    <x v="0"/>
    <s v="tier - 2"/>
    <x v="3"/>
    <s v="8Nov1976"/>
    <x v="1"/>
  </r>
  <r>
    <s v="Id342"/>
    <s v="Hill"/>
    <s v=" Ms"/>
    <s v="  Cynthia"/>
    <n v="29.07"/>
    <n v="8.66"/>
    <s v="No"/>
    <x v="1"/>
    <s v="No"/>
    <n v="0"/>
    <s v="No"/>
    <x v="0"/>
    <x v="0"/>
    <n v="0"/>
    <x v="341"/>
    <x v="0"/>
    <s v="tier - 3"/>
    <x v="1"/>
    <s v="24Dec1961"/>
    <x v="12"/>
  </r>
  <r>
    <s v="Id343"/>
    <s v="Kuepfer"/>
    <s v=" Ms"/>
    <s v="  Jessica"/>
    <n v="17.43"/>
    <n v="8.64"/>
    <s v="No"/>
    <x v="1"/>
    <s v="No"/>
    <n v="0"/>
    <s v="No"/>
    <x v="1"/>
    <x v="0"/>
    <n v="2"/>
    <x v="342"/>
    <x v="0"/>
    <s v="tier - 1"/>
    <x v="3"/>
    <s v="29Nov1978"/>
    <x v="9"/>
  </r>
  <r>
    <s v="Id344"/>
    <s v="Kaczmarek"/>
    <s v=" Mr"/>
    <s v="  Bruce"/>
    <n v="19.329999999999998"/>
    <n v="4.2699999999999996"/>
    <s v="No"/>
    <x v="1"/>
    <s v="No"/>
    <n v="0"/>
    <s v="No"/>
    <x v="0"/>
    <x v="1"/>
    <n v="2"/>
    <x v="343"/>
    <x v="0"/>
    <s v="tier - 3"/>
    <x v="3"/>
    <s v="14Jul1980"/>
    <x v="25"/>
  </r>
  <r>
    <s v="Id345"/>
    <s v="Pitt"/>
    <s v=" Ms"/>
    <s v="  Allison"/>
    <n v="30.52"/>
    <n v="4.21"/>
    <s v="No"/>
    <x v="1"/>
    <s v="No"/>
    <n v="1"/>
    <s v="No"/>
    <x v="0"/>
    <x v="1"/>
    <n v="0"/>
    <x v="344"/>
    <x v="0"/>
    <s v="tier - 3"/>
    <x v="3"/>
    <s v="7Jul1992"/>
    <x v="34"/>
  </r>
  <r>
    <s v="Id346"/>
    <s v="Lorton"/>
    <s v=" Mr"/>
    <s v="  Alex"/>
    <n v="39.21"/>
    <n v="5.04"/>
    <s v="Yes"/>
    <x v="1"/>
    <s v="Yes"/>
    <n v="1"/>
    <s v="Yes"/>
    <x v="0"/>
    <x v="1"/>
    <n v="0"/>
    <x v="345"/>
    <x v="0"/>
    <s v="tier - 3"/>
    <x v="3"/>
    <s v="1Sep2003"/>
    <x v="39"/>
  </r>
  <r>
    <s v="Id347"/>
    <s v="Castaneda"/>
    <s v=" Ms"/>
    <s v="  Gabriela"/>
    <n v="26.98"/>
    <n v="5.21"/>
    <s v="No"/>
    <x v="1"/>
    <s v="No"/>
    <n v="0"/>
    <s v="No"/>
    <x v="0"/>
    <x v="1"/>
    <n v="0"/>
    <x v="346"/>
    <x v="0"/>
    <s v="tier - 1"/>
    <x v="1"/>
    <s v="5Dec1959"/>
    <x v="10"/>
  </r>
  <r>
    <s v="Id348"/>
    <s v="Cherop"/>
    <s v=" Ms"/>
    <s v="  Sharon"/>
    <n v="25.84"/>
    <n v="8.83"/>
    <s v="No"/>
    <x v="1"/>
    <s v="No"/>
    <n v="0"/>
    <s v="No"/>
    <x v="0"/>
    <x v="0"/>
    <n v="0"/>
    <x v="347"/>
    <x v="0"/>
    <s v="tier - 1"/>
    <x v="1"/>
    <s v="25Jul1962"/>
    <x v="5"/>
  </r>
  <r>
    <s v="Id349"/>
    <s v="Howell"/>
    <s v=" Mr"/>
    <s v="  Jason A"/>
    <n v="28.31"/>
    <n v="8.4700000000000006"/>
    <s v="No"/>
    <x v="1"/>
    <s v="No"/>
    <n v="0"/>
    <s v="No"/>
    <x v="0"/>
    <x v="0"/>
    <n v="1"/>
    <x v="348"/>
    <x v="0"/>
    <s v="tier - 2"/>
    <x v="1"/>
    <s v="3Aug1961"/>
    <x v="12"/>
  </r>
  <r>
    <s v="Id350"/>
    <s v="Palmer"/>
    <s v=" Ms"/>
    <s v="  Chelsey C"/>
    <n v="23.94"/>
    <n v="4.2"/>
    <s v="No"/>
    <x v="1"/>
    <s v="No"/>
    <n v="0"/>
    <s v="No"/>
    <x v="0"/>
    <x v="1"/>
    <n v="3"/>
    <x v="349"/>
    <x v="0"/>
    <s v="tier - 3"/>
    <x v="3"/>
    <s v="5Dec1990"/>
    <x v="3"/>
  </r>
  <r>
    <s v="Id351"/>
    <s v="Olson"/>
    <s v=" Mr"/>
    <s v="  Devon A"/>
    <n v="20.03"/>
    <n v="6.14"/>
    <s v="No"/>
    <x v="1"/>
    <s v="No"/>
    <n v="0"/>
    <s v="No"/>
    <x v="0"/>
    <x v="0"/>
    <n v="3"/>
    <x v="350"/>
    <x v="0"/>
    <s v="tier - 3"/>
    <x v="3"/>
    <s v="27Sep1985"/>
    <x v="17"/>
  </r>
  <r>
    <s v="Id352"/>
    <s v="Waldron"/>
    <s v=" Ms"/>
    <s v="  Joni L"/>
    <n v="41.42"/>
    <n v="6.07"/>
    <s v="Yes"/>
    <x v="1"/>
    <s v="No"/>
    <n v="2"/>
    <s v="Yes"/>
    <x v="0"/>
    <x v="0"/>
    <n v="1"/>
    <x v="351"/>
    <x v="0"/>
    <s v="tier - 2"/>
    <x v="1"/>
    <s v="11Dec1982"/>
    <x v="37"/>
  </r>
  <r>
    <s v="Id353"/>
    <s v="Meyer"/>
    <s v=" Mr"/>
    <s v="  Colin"/>
    <n v="36.67"/>
    <n v="10.210000000000001"/>
    <s v="Yes"/>
    <x v="1"/>
    <s v="No"/>
    <n v="1"/>
    <s v="No"/>
    <x v="0"/>
    <x v="0"/>
    <n v="1"/>
    <x v="352"/>
    <x v="0"/>
    <s v="tier - 1"/>
    <x v="1"/>
    <s v="16Sep1974"/>
    <x v="19"/>
  </r>
  <r>
    <s v="Id354"/>
    <s v="Stack"/>
    <s v=" Ms"/>
    <s v="  Rachael"/>
    <n v="27.645"/>
    <n v="4.6900000000000004"/>
    <s v="No"/>
    <x v="1"/>
    <s v="No"/>
    <n v="0"/>
    <s v="No"/>
    <x v="0"/>
    <x v="1"/>
    <n v="1"/>
    <x v="353"/>
    <x v="0"/>
    <s v="tier - 2"/>
    <x v="1"/>
    <s v="2Dec1977"/>
    <x v="29"/>
  </r>
  <r>
    <s v="Id355"/>
    <s v="Sanchez Y Torres"/>
    <s v=" Ms"/>
    <s v="  Maricela"/>
    <n v="22.72"/>
    <n v="5.71"/>
    <s v="No"/>
    <x v="1"/>
    <s v="No"/>
    <n v="0"/>
    <s v="No"/>
    <x v="0"/>
    <x v="0"/>
    <n v="3"/>
    <x v="354"/>
    <x v="0"/>
    <s v="tier - 2"/>
    <x v="3"/>
    <s v="24Dec1990"/>
    <x v="3"/>
  </r>
  <r>
    <s v="Id356"/>
    <s v="Daniels"/>
    <s v=" Ms"/>
    <s v="  Marie"/>
    <n v="36.520000000000003"/>
    <n v="9.07"/>
    <s v="Yes"/>
    <x v="1"/>
    <s v="Yes"/>
    <n v="1"/>
    <s v="No"/>
    <x v="0"/>
    <x v="0"/>
    <n v="1"/>
    <x v="355"/>
    <x v="0"/>
    <s v="tier - 1"/>
    <x v="0"/>
    <s v="25Nov1963"/>
    <x v="8"/>
  </r>
  <r>
    <s v="Id357"/>
    <s v="Pepp"/>
    <s v=" Mr"/>
    <s v="  Frank"/>
    <n v="33.96"/>
    <n v="4.99"/>
    <s v="Yes"/>
    <x v="1"/>
    <s v="No"/>
    <n v="1"/>
    <s v="No"/>
    <x v="0"/>
    <x v="1"/>
    <n v="0"/>
    <x v="356"/>
    <x v="0"/>
    <s v="tier - 3"/>
    <x v="3"/>
    <s v="6Sep1999"/>
    <x v="35"/>
  </r>
  <r>
    <s v="Id358"/>
    <s v="Buechler"/>
    <s v=" Mr"/>
    <s v="  Jeffry"/>
    <n v="26.695"/>
    <n v="8.31"/>
    <s v="No"/>
    <x v="1"/>
    <s v="No"/>
    <n v="0"/>
    <s v="No"/>
    <x v="0"/>
    <x v="0"/>
    <n v="0"/>
    <x v="357"/>
    <x v="0"/>
    <s v="tier - 2"/>
    <x v="9"/>
    <s v="22Nov1960"/>
    <x v="15"/>
  </r>
  <r>
    <s v="Id359"/>
    <s v="Buenting"/>
    <s v=" Mr"/>
    <s v="  Mike"/>
    <n v="18.45"/>
    <n v="5.07"/>
    <s v="No"/>
    <x v="1"/>
    <s v="No"/>
    <n v="0"/>
    <s v="No"/>
    <x v="1"/>
    <x v="1"/>
    <n v="3"/>
    <x v="358"/>
    <x v="0"/>
    <s v="tier - 2"/>
    <x v="3"/>
    <s v="29Nov1985"/>
    <x v="17"/>
  </r>
  <r>
    <s v="Id360"/>
    <s v="Evans"/>
    <s v=" Mr"/>
    <s v="  Rick"/>
    <n v="33.18"/>
    <n v="4.79"/>
    <s v="Yes"/>
    <x v="1"/>
    <s v="No"/>
    <n v="1"/>
    <s v="No"/>
    <x v="0"/>
    <x v="1"/>
    <n v="0"/>
    <x v="359"/>
    <x v="0"/>
    <s v="tier - 1"/>
    <x v="3"/>
    <s v="21Dec1999"/>
    <x v="35"/>
  </r>
  <r>
    <s v="Id361"/>
    <s v="Arcand"/>
    <s v=" Mr"/>
    <s v="  Pierre-Michel"/>
    <n v="36.1"/>
    <n v="11.39"/>
    <s v="Yes"/>
    <x v="1"/>
    <s v="No"/>
    <n v="1"/>
    <s v="No"/>
    <x v="0"/>
    <x v="0"/>
    <n v="3"/>
    <x v="360"/>
    <x v="0"/>
    <s v="tier - 3"/>
    <x v="3"/>
    <s v="28Jul1961"/>
    <x v="12"/>
  </r>
  <r>
    <s v="Id362"/>
    <s v="Kesack"/>
    <s v=" Mr"/>
    <s v="  Daniel"/>
    <n v="22.77"/>
    <n v="6"/>
    <s v="No"/>
    <x v="1"/>
    <s v="No"/>
    <n v="0"/>
    <s v="No"/>
    <x v="0"/>
    <x v="0"/>
    <n v="3"/>
    <x v="361"/>
    <x v="0"/>
    <s v="tier - 3"/>
    <x v="3"/>
    <s v="4Jun1991"/>
    <x v="3"/>
  </r>
  <r>
    <s v="Id363"/>
    <s v="Post"/>
    <s v=" Mr"/>
    <s v="  Brian L"/>
    <n v="21.24"/>
    <n v="5.13"/>
    <s v="No"/>
    <x v="1"/>
    <s v="No"/>
    <n v="0"/>
    <s v="No"/>
    <x v="0"/>
    <x v="1"/>
    <n v="3"/>
    <x v="362"/>
    <x v="0"/>
    <s v="tier - 2"/>
    <x v="3"/>
    <s v="21Nov1989"/>
    <x v="4"/>
  </r>
  <r>
    <s v="Id364"/>
    <s v="Dunne"/>
    <s v=" Ms"/>
    <s v="  Morgan M"/>
    <n v="17.600000000000001"/>
    <n v="5.26"/>
    <s v="No"/>
    <x v="1"/>
    <s v="No"/>
    <n v="0"/>
    <s v="No"/>
    <x v="1"/>
    <x v="1"/>
    <n v="3"/>
    <x v="363"/>
    <x v="0"/>
    <s v="tier - 1"/>
    <x v="3"/>
    <s v="4Dec1985"/>
    <x v="17"/>
  </r>
  <r>
    <s v="Id365"/>
    <s v="Kilel"/>
    <s v=" Ms"/>
    <s v="  Caroline"/>
    <n v="26.29"/>
    <n v="6.84"/>
    <s v="No"/>
    <x v="1"/>
    <s v="No"/>
    <n v="0"/>
    <s v="No"/>
    <x v="0"/>
    <x v="0"/>
    <n v="0"/>
    <x v="364"/>
    <x v="0"/>
    <s v="tier - 1"/>
    <x v="0"/>
    <s v="6Jul1960"/>
    <x v="15"/>
  </r>
  <r>
    <s v="Id366"/>
    <s v="Nicholson"/>
    <s v=" Mr"/>
    <s v="  Drew T"/>
    <n v="35.31"/>
    <n v="9.0399999999999991"/>
    <s v="Yes"/>
    <x v="1"/>
    <s v="No"/>
    <n v="1"/>
    <s v="No"/>
    <x v="0"/>
    <x v="0"/>
    <n v="1"/>
    <x v="365"/>
    <x v="0"/>
    <s v="tier - 3"/>
    <x v="0"/>
    <s v="6Dec2002"/>
    <x v="43"/>
  </r>
  <r>
    <s v="Id367"/>
    <s v="Susmann"/>
    <s v=" Mr"/>
    <s v="  Austin W"/>
    <n v="27.04"/>
    <n v="4.0999999999999996"/>
    <s v="No"/>
    <x v="1"/>
    <s v="No"/>
    <n v="0"/>
    <s v="No"/>
    <x v="0"/>
    <x v="1"/>
    <n v="0"/>
    <x v="366"/>
    <x v="0"/>
    <s v="tier - 2"/>
    <x v="3"/>
    <s v="3Jul1992"/>
    <x v="34"/>
  </r>
  <r>
    <s v="Id368"/>
    <s v="Harsh"/>
    <s v=" Ms"/>
    <s v="  Berenice"/>
    <n v="30.23"/>
    <n v="4.2300000000000004"/>
    <s v="No"/>
    <x v="1"/>
    <s v="Yes"/>
    <n v="1"/>
    <s v="No"/>
    <x v="0"/>
    <x v="1"/>
    <n v="0"/>
    <x v="367"/>
    <x v="0"/>
    <s v="tier - 1"/>
    <x v="3"/>
    <s v="7Oct1997"/>
    <x v="31"/>
  </r>
  <r>
    <s v="Id369"/>
    <s v="Pocasangre"/>
    <s v=" Mr"/>
    <s v="  Kenneth A"/>
    <n v="30.6"/>
    <n v="6.48"/>
    <s v="No"/>
    <x v="1"/>
    <s v="Yes"/>
    <n v="1"/>
    <s v="No"/>
    <x v="0"/>
    <x v="0"/>
    <n v="0"/>
    <x v="368"/>
    <x v="1"/>
    <s v="tier - 3"/>
    <x v="3"/>
    <s v="9Sep1997"/>
    <x v="31"/>
  </r>
  <r>
    <s v="Id370"/>
    <s v="Martinez Lopez"/>
    <s v=" Mr"/>
    <s v="  Miguel"/>
    <n v="26.8"/>
    <n v="5.53"/>
    <s v="No"/>
    <x v="1"/>
    <s v="No"/>
    <n v="0"/>
    <s v="No"/>
    <x v="0"/>
    <x v="1"/>
    <n v="0"/>
    <x v="369"/>
    <x v="1"/>
    <s v="tier - 3"/>
    <x v="3"/>
    <s v="11Jun1992"/>
    <x v="34"/>
  </r>
  <r>
    <s v="Id371"/>
    <s v="Riegel"/>
    <s v=" Ms"/>
    <s v="  Hadley T"/>
    <n v="16.86"/>
    <n v="4.07"/>
    <s v="No"/>
    <x v="1"/>
    <s v="No"/>
    <n v="0"/>
    <s v="No"/>
    <x v="1"/>
    <x v="1"/>
    <n v="3"/>
    <x v="370"/>
    <x v="1"/>
    <s v="tier - 1"/>
    <x v="3"/>
    <s v="6Nov1985"/>
    <x v="17"/>
  </r>
  <r>
    <s v="Id372"/>
    <s v="Monson"/>
    <s v=" Mr"/>
    <s v="  Taylor"/>
    <n v="16.3"/>
    <n v="5.51"/>
    <s v="No"/>
    <x v="1"/>
    <s v="No"/>
    <n v="0"/>
    <s v="No"/>
    <x v="1"/>
    <x v="1"/>
    <n v="3"/>
    <x v="371"/>
    <x v="1"/>
    <s v="tier - 2"/>
    <x v="3"/>
    <s v="22Jul1984"/>
    <x v="32"/>
  </r>
  <r>
    <s v="Id373"/>
    <s v="Klubben"/>
    <s v=" Ms"/>
    <s v="  Tenielle M"/>
    <n v="29.81"/>
    <n v="11.66"/>
    <s v="No"/>
    <x v="1"/>
    <s v="No"/>
    <n v="1"/>
    <s v="No"/>
    <x v="0"/>
    <x v="0"/>
    <n v="0"/>
    <x v="372"/>
    <x v="1"/>
    <s v="tier - 3"/>
    <x v="0"/>
    <s v="19Oct1965"/>
    <x v="11"/>
  </r>
  <r>
    <s v="Id374"/>
    <s v="Mascaro"/>
    <s v=" Ms"/>
    <s v="  Andrea"/>
    <n v="16.329999999999998"/>
    <n v="7.26"/>
    <s v="No"/>
    <x v="1"/>
    <s v="No"/>
    <n v="0"/>
    <s v="No"/>
    <x v="1"/>
    <x v="0"/>
    <n v="1"/>
    <x v="373"/>
    <x v="1"/>
    <s v="tier - 1"/>
    <x v="3"/>
    <s v="3Oct1981"/>
    <x v="36"/>
  </r>
  <r>
    <s v="Id375"/>
    <s v="Norvell"/>
    <s v=" Ms"/>
    <s v="  Nora P"/>
    <n v="16.37"/>
    <n v="4.79"/>
    <s v="No"/>
    <x v="1"/>
    <s v="No"/>
    <n v="0"/>
    <s v="No"/>
    <x v="1"/>
    <x v="1"/>
    <n v="3"/>
    <x v="374"/>
    <x v="1"/>
    <s v="tier - 1"/>
    <x v="3"/>
    <s v="5Dec1985"/>
    <x v="17"/>
  </r>
  <r>
    <s v="Id376"/>
    <s v="Ornelas"/>
    <s v=" Mr"/>
    <s v="  Zachary"/>
    <n v="22.42"/>
    <n v="4.68"/>
    <s v="No"/>
    <x v="1"/>
    <s v="No"/>
    <n v="0"/>
    <s v="No"/>
    <x v="0"/>
    <x v="1"/>
    <n v="2"/>
    <x v="375"/>
    <x v="1"/>
    <s v="tier - 3"/>
    <x v="5"/>
    <s v="15Sep1988"/>
    <x v="23"/>
  </r>
  <r>
    <s v="Id377"/>
    <s v="Fitzpatrick"/>
    <s v=" Mr"/>
    <s v="  Michael"/>
    <n v="31.35"/>
    <n v="4.33"/>
    <s v="No"/>
    <x v="1"/>
    <s v="Yes"/>
    <n v="1"/>
    <s v="No"/>
    <x v="0"/>
    <x v="1"/>
    <n v="0"/>
    <x v="376"/>
    <x v="1"/>
    <s v="tier - 2"/>
    <x v="0"/>
    <s v="16Oct1969"/>
    <x v="16"/>
  </r>
  <r>
    <s v="Id378"/>
    <s v="Bloomquist"/>
    <s v=" Ms"/>
    <s v="  Alyssa K"/>
    <n v="31.9"/>
    <n v="11.89"/>
    <s v="No"/>
    <x v="1"/>
    <s v="No"/>
    <n v="1"/>
    <s v="No"/>
    <x v="0"/>
    <x v="0"/>
    <n v="3"/>
    <x v="377"/>
    <x v="1"/>
    <s v="tier - 2"/>
    <x v="0"/>
    <s v="6Jun1968"/>
    <x v="22"/>
  </r>
  <r>
    <s v="Id379"/>
    <s v="Wick"/>
    <s v=" Ms"/>
    <s v="  Heather"/>
    <n v="30.6"/>
    <n v="5.24"/>
    <s v="No"/>
    <x v="1"/>
    <s v="No"/>
    <n v="1"/>
    <s v="No"/>
    <x v="0"/>
    <x v="1"/>
    <n v="0"/>
    <x v="378"/>
    <x v="1"/>
    <s v="tier - 1"/>
    <x v="3"/>
    <s v="2Dec1999"/>
    <x v="35"/>
  </r>
  <r>
    <s v="Id380"/>
    <s v="Zappala"/>
    <s v=" Mr"/>
    <s v="  Dante"/>
    <n v="28.975000000000001"/>
    <n v="7.63"/>
    <s v="No"/>
    <x v="1"/>
    <s v="No"/>
    <n v="0"/>
    <s v="No"/>
    <x v="0"/>
    <x v="0"/>
    <n v="0"/>
    <x v="379"/>
    <x v="1"/>
    <s v="tier - 1"/>
    <x v="6"/>
    <s v="21Dec1965"/>
    <x v="11"/>
  </r>
  <r>
    <s v="Id381"/>
    <s v="Earle"/>
    <s v=" Ms"/>
    <s v="  Sara E"/>
    <n v="24.86"/>
    <n v="8.92"/>
    <s v="No"/>
    <x v="1"/>
    <s v="No"/>
    <n v="0"/>
    <s v="No"/>
    <x v="0"/>
    <x v="0"/>
    <n v="0"/>
    <x v="380"/>
    <x v="1"/>
    <s v="tier - 2"/>
    <x v="0"/>
    <s v="2Oct1970"/>
    <x v="2"/>
  </r>
  <r>
    <s v="Id382"/>
    <s v="Majewski"/>
    <s v=" Mr"/>
    <s v="  Scott"/>
    <n v="19.54"/>
    <n v="5.37"/>
    <s v="No"/>
    <x v="1"/>
    <s v="No"/>
    <n v="0"/>
    <s v="No"/>
    <x v="0"/>
    <x v="1"/>
    <n v="3"/>
    <x v="381"/>
    <x v="1"/>
    <s v="tier - 3"/>
    <x v="3"/>
    <s v="13Dec1990"/>
    <x v="3"/>
  </r>
  <r>
    <s v="Id383"/>
    <s v="Apfelbaum"/>
    <s v=" Mr"/>
    <s v="  Sean"/>
    <n v="26.74"/>
    <n v="4.3099999999999996"/>
    <s v="No"/>
    <x v="1"/>
    <s v="No"/>
    <n v="0"/>
    <s v="No"/>
    <x v="0"/>
    <x v="1"/>
    <n v="0"/>
    <x v="382"/>
    <x v="1"/>
    <s v="tier - 2"/>
    <x v="3"/>
    <s v="2Jul1994"/>
    <x v="6"/>
  </r>
  <r>
    <s v="Id384"/>
    <s v="Graham"/>
    <s v=" Ms"/>
    <s v="  Danielle"/>
    <n v="22.99"/>
    <n v="10.46"/>
    <s v="No"/>
    <x v="1"/>
    <s v="No"/>
    <n v="0"/>
    <s v="No"/>
    <x v="0"/>
    <x v="0"/>
    <n v="0"/>
    <x v="383"/>
    <x v="1"/>
    <s v="tier - 2"/>
    <x v="0"/>
    <s v="30Jun1958"/>
    <x v="7"/>
  </r>
  <r>
    <s v="Id385"/>
    <s v="Whitacre"/>
    <s v=" Mr"/>
    <s v="  Andrew D"/>
    <n v="31.46"/>
    <n v="7.39"/>
    <s v="No"/>
    <x v="1"/>
    <s v="No"/>
    <n v="1"/>
    <s v="No"/>
    <x v="0"/>
    <x v="0"/>
    <n v="1"/>
    <x v="384"/>
    <x v="1"/>
    <s v="tier - 2"/>
    <x v="0"/>
    <s v="9Jul1960"/>
    <x v="15"/>
  </r>
  <r>
    <s v="Id386"/>
    <s v="Wegener"/>
    <s v=" Mr"/>
    <s v="  Joel D"/>
    <n v="30.86"/>
    <n v="6.18"/>
    <s v="No"/>
    <x v="1"/>
    <s v="No"/>
    <n v="1"/>
    <s v="No"/>
    <x v="0"/>
    <x v="0"/>
    <n v="0"/>
    <x v="385"/>
    <x v="1"/>
    <s v="tier - 3"/>
    <x v="3"/>
    <s v="9Nov2000"/>
    <x v="21"/>
  </r>
  <r>
    <s v="Id387"/>
    <s v="Collie"/>
    <s v=" Ms"/>
    <s v="  Michelle"/>
    <n v="31.96"/>
    <n v="8.86"/>
    <s v="No"/>
    <x v="1"/>
    <s v="No"/>
    <n v="1"/>
    <s v="No"/>
    <x v="0"/>
    <x v="0"/>
    <n v="0"/>
    <x v="386"/>
    <x v="1"/>
    <s v="tier - 2"/>
    <x v="3"/>
    <s v="17Jun2002"/>
    <x v="43"/>
  </r>
  <r>
    <s v="Id388"/>
    <s v="Murphy"/>
    <s v=" Mr"/>
    <s v="  Michael J"/>
    <n v="23.76"/>
    <n v="10.96"/>
    <s v="No"/>
    <x v="1"/>
    <s v="No"/>
    <n v="0"/>
    <s v="No"/>
    <x v="0"/>
    <x v="0"/>
    <n v="0"/>
    <x v="387"/>
    <x v="1"/>
    <s v="tier - 1"/>
    <x v="0"/>
    <s v="25Dec1958"/>
    <x v="7"/>
  </r>
  <r>
    <s v="Id389"/>
    <s v="Butters"/>
    <s v=" Ms"/>
    <s v="  Nikki"/>
    <n v="19.38"/>
    <n v="6.28"/>
    <s v="No"/>
    <x v="1"/>
    <s v="No"/>
    <n v="0"/>
    <s v="No"/>
    <x v="0"/>
    <x v="0"/>
    <n v="3"/>
    <x v="388"/>
    <x v="1"/>
    <s v="tier - 2"/>
    <x v="3"/>
    <s v="22Aug1991"/>
    <x v="42"/>
  </r>
  <r>
    <s v="Id390"/>
    <s v="Cook"/>
    <s v=" Ms"/>
    <s v="  Summer B"/>
    <n v="16.21"/>
    <n v="6.29"/>
    <s v="No"/>
    <x v="1"/>
    <s v="No"/>
    <n v="0"/>
    <s v="No"/>
    <x v="1"/>
    <x v="0"/>
    <n v="3"/>
    <x v="389"/>
    <x v="1"/>
    <s v="tier - 1"/>
    <x v="3"/>
    <s v="22Jul1988"/>
    <x v="23"/>
  </r>
  <r>
    <s v="Id391"/>
    <s v="Breen"/>
    <s v=" Mr"/>
    <s v="  Edward"/>
    <n v="32.54"/>
    <n v="4.0199999999999996"/>
    <s v="No"/>
    <x v="1"/>
    <s v="No"/>
    <n v="1"/>
    <s v="No"/>
    <x v="0"/>
    <x v="1"/>
    <n v="0"/>
    <x v="390"/>
    <x v="1"/>
    <s v="tier - 2"/>
    <x v="3"/>
    <s v="5Sep2004"/>
    <x v="41"/>
  </r>
  <r>
    <s v="Id392"/>
    <s v="Fitzsimons"/>
    <s v=" Mr"/>
    <s v="  Ryan"/>
    <n v="36.765000000000001"/>
    <n v="11.95"/>
    <s v="Yes"/>
    <x v="1"/>
    <s v="No"/>
    <n v="1"/>
    <s v="No"/>
    <x v="0"/>
    <x v="0"/>
    <n v="2"/>
    <x v="391"/>
    <x v="1"/>
    <s v="tier - 3"/>
    <x v="1"/>
    <s v="27Aug1970"/>
    <x v="2"/>
  </r>
  <r>
    <s v="Id393"/>
    <s v="Houle"/>
    <s v=" Ms"/>
    <s v="  Kacee"/>
    <n v="35.909999999999997"/>
    <n v="8.7100000000000009"/>
    <s v="Yes"/>
    <x v="1"/>
    <s v="No"/>
    <n v="1"/>
    <s v="No"/>
    <x v="0"/>
    <x v="0"/>
    <n v="1"/>
    <x v="392"/>
    <x v="1"/>
    <s v="tier - 2"/>
    <x v="2"/>
    <s v="21Sep1974"/>
    <x v="19"/>
  </r>
  <r>
    <s v="Id394"/>
    <s v="Woodward"/>
    <s v=" Mr"/>
    <s v="  Dave"/>
    <n v="32.06"/>
    <n v="4.67"/>
    <s v="No"/>
    <x v="1"/>
    <s v="No"/>
    <n v="1"/>
    <s v="No"/>
    <x v="0"/>
    <x v="1"/>
    <n v="0"/>
    <x v="393"/>
    <x v="1"/>
    <s v="tier - 3"/>
    <x v="3"/>
    <s v="5Dec2004"/>
    <x v="41"/>
  </r>
  <r>
    <s v="Id395"/>
    <s v="Ray"/>
    <s v=" Ms"/>
    <s v="  Maryanna"/>
    <n v="24.1"/>
    <n v="11.14"/>
    <s v="No"/>
    <x v="1"/>
    <s v="No"/>
    <n v="0"/>
    <s v="No"/>
    <x v="0"/>
    <x v="0"/>
    <n v="1"/>
    <x v="394"/>
    <x v="1"/>
    <s v="tier - 1"/>
    <x v="3"/>
    <s v="4Jun1975"/>
    <x v="19"/>
  </r>
  <r>
    <s v="Id396"/>
    <s v="Jennings"/>
    <s v=" Ms"/>
    <s v="  Jessica H"/>
    <n v="27.1"/>
    <n v="9.0500000000000007"/>
    <s v="No"/>
    <x v="1"/>
    <s v="No"/>
    <n v="0"/>
    <s v="No"/>
    <x v="0"/>
    <x v="0"/>
    <n v="1"/>
    <x v="395"/>
    <x v="1"/>
    <s v="tier - 3"/>
    <x v="3"/>
    <s v="7Jul1973"/>
    <x v="30"/>
  </r>
  <r>
    <s v="Id397"/>
    <s v="Fuller"/>
    <s v=" Ms"/>
    <s v="  Deanna"/>
    <n v="24.42"/>
    <n v="11.31"/>
    <s v="No"/>
    <x v="1"/>
    <s v="No"/>
    <n v="0"/>
    <s v="No"/>
    <x v="0"/>
    <x v="0"/>
    <n v="0"/>
    <x v="396"/>
    <x v="1"/>
    <s v="tier - 1"/>
    <x v="0"/>
    <s v="11Oct2002"/>
    <x v="43"/>
  </r>
  <r>
    <s v="Id398"/>
    <s v="Lovisek"/>
    <s v=" Mr"/>
    <s v="  Peter"/>
    <n v="26.695"/>
    <n v="4.68"/>
    <s v="No"/>
    <x v="1"/>
    <s v="No"/>
    <n v="0"/>
    <s v="No"/>
    <x v="0"/>
    <x v="1"/>
    <n v="1"/>
    <x v="397"/>
    <x v="1"/>
    <s v="tier - 3"/>
    <x v="1"/>
    <s v="9Jul1966"/>
    <x v="24"/>
  </r>
  <r>
    <s v="Id399"/>
    <s v="Painter"/>
    <s v=" Ms"/>
    <s v="  Rebecca"/>
    <n v="27.79"/>
    <n v="6.05"/>
    <s v="No"/>
    <x v="1"/>
    <s v="No"/>
    <n v="0"/>
    <s v="No"/>
    <x v="0"/>
    <x v="0"/>
    <n v="0"/>
    <x v="398"/>
    <x v="1"/>
    <s v="tier - 3"/>
    <x v="3"/>
    <s v="26Dec2000"/>
    <x v="21"/>
  </r>
  <r>
    <s v="Id400"/>
    <s v="Edwards"/>
    <s v=" Ms"/>
    <s v="  Elizabeth M"/>
    <n v="32.68"/>
    <n v="4.68"/>
    <s v="Yes"/>
    <x v="1"/>
    <s v="No"/>
    <n v="1"/>
    <s v="No"/>
    <x v="0"/>
    <x v="1"/>
    <n v="2"/>
    <x v="399"/>
    <x v="1"/>
    <s v="tier - 2"/>
    <x v="1"/>
    <s v="5Jun2001"/>
    <x v="21"/>
  </r>
  <r>
    <s v="Id401"/>
    <s v="Liebl"/>
    <s v=" Mr"/>
    <s v="  Gregory"/>
    <n v="26.4"/>
    <n v="9.5"/>
    <s v="No"/>
    <x v="1"/>
    <s v="No"/>
    <n v="0"/>
    <s v="No"/>
    <x v="0"/>
    <x v="0"/>
    <n v="3"/>
    <x v="400"/>
    <x v="1"/>
    <s v="tier - 2"/>
    <x v="0"/>
    <s v="3Dec1970"/>
    <x v="2"/>
  </r>
  <r>
    <s v="Id402"/>
    <s v="Kasabian-Larson"/>
    <s v=" Ms"/>
    <s v="  Sarah E"/>
    <n v="23.655000000000001"/>
    <n v="10.84"/>
    <s v="No"/>
    <x v="1"/>
    <s v="Yes"/>
    <n v="0"/>
    <s v="No"/>
    <x v="0"/>
    <x v="0"/>
    <n v="0"/>
    <x v="401"/>
    <x v="1"/>
    <s v="tier - 3"/>
    <x v="1"/>
    <s v="21Aug1963"/>
    <x v="8"/>
  </r>
  <r>
    <s v="Id403"/>
    <s v="Creamer"/>
    <s v=" Ms"/>
    <s v="  Anne Elise"/>
    <n v="27.36"/>
    <n v="5.88"/>
    <s v="No"/>
    <x v="1"/>
    <s v="No"/>
    <n v="0"/>
    <s v="No"/>
    <x v="0"/>
    <x v="0"/>
    <n v="0"/>
    <x v="402"/>
    <x v="1"/>
    <s v="tier - 3"/>
    <x v="2"/>
    <s v="17Jul1972"/>
    <x v="28"/>
  </r>
  <r>
    <s v="Id404"/>
    <s v="Kimbel"/>
    <s v=" Mr"/>
    <s v="  Christopher R"/>
    <n v="27.82"/>
    <n v="5.24"/>
    <s v="No"/>
    <x v="1"/>
    <s v="No"/>
    <n v="0"/>
    <s v="No"/>
    <x v="0"/>
    <x v="1"/>
    <n v="0"/>
    <x v="403"/>
    <x v="1"/>
    <s v="tier - 1"/>
    <x v="3"/>
    <s v="2Aug2001"/>
    <x v="47"/>
  </r>
  <r>
    <s v="Id405"/>
    <s v="Livensparger"/>
    <s v=" Mr"/>
    <s v="  Elliot"/>
    <n v="25.46"/>
    <n v="11.75"/>
    <s v="No"/>
    <x v="1"/>
    <s v="No"/>
    <n v="0"/>
    <s v="No"/>
    <x v="0"/>
    <x v="0"/>
    <n v="1"/>
    <x v="404"/>
    <x v="1"/>
    <s v="tier - 3"/>
    <x v="6"/>
    <s v="11Dec1968"/>
    <x v="0"/>
  </r>
  <r>
    <s v="Id406"/>
    <s v="Grange"/>
    <s v=" Mr"/>
    <s v="  Christopher D"/>
    <n v="25.1"/>
    <n v="6.97"/>
    <s v="No"/>
    <x v="1"/>
    <s v="No"/>
    <n v="0"/>
    <s v="No"/>
    <x v="0"/>
    <x v="0"/>
    <n v="3"/>
    <x v="405"/>
    <x v="1"/>
    <s v="tier - 2"/>
    <x v="3"/>
    <s v="22Aug1968"/>
    <x v="0"/>
  </r>
  <r>
    <s v="Id407"/>
    <s v="Nunlist"/>
    <s v=" Mr"/>
    <s v="  Corey"/>
    <n v="32.11"/>
    <n v="4.76"/>
    <s v="No"/>
    <x v="1"/>
    <s v="No"/>
    <n v="1"/>
    <s v="No"/>
    <x v="0"/>
    <x v="1"/>
    <n v="2"/>
    <x v="406"/>
    <x v="1"/>
    <s v="tier - 2"/>
    <x v="6"/>
    <s v="26Sep1972"/>
    <x v="28"/>
  </r>
  <r>
    <s v="Id408"/>
    <s v="Cutter"/>
    <s v=" Mr"/>
    <s v="  Patrick D"/>
    <n v="29.8"/>
    <n v="8.24"/>
    <s v="No"/>
    <x v="1"/>
    <s v="No"/>
    <n v="1"/>
    <s v="No"/>
    <x v="0"/>
    <x v="0"/>
    <n v="3"/>
    <x v="407"/>
    <x v="1"/>
    <s v="tier - 1"/>
    <x v="3"/>
    <s v="14Dec1975"/>
    <x v="27"/>
  </r>
  <r>
    <s v="Id409"/>
    <s v="Martin"/>
    <s v=" Mr"/>
    <s v="  Anthony D"/>
    <n v="24.01"/>
    <n v="4.76"/>
    <s v="No"/>
    <x v="1"/>
    <s v="No"/>
    <n v="0"/>
    <s v="No"/>
    <x v="0"/>
    <x v="1"/>
    <n v="0"/>
    <x v="408"/>
    <x v="1"/>
    <s v="tier - 3"/>
    <x v="3"/>
    <s v="24Nov1998"/>
    <x v="44"/>
  </r>
  <r>
    <s v="Id410"/>
    <s v="Cooney"/>
    <s v=" Ms"/>
    <s v="  Melissa"/>
    <n v="23.21"/>
    <n v="6.03"/>
    <s v="No"/>
    <x v="1"/>
    <s v="No"/>
    <n v="0"/>
    <s v="No"/>
    <x v="0"/>
    <x v="0"/>
    <n v="0"/>
    <x v="409"/>
    <x v="1"/>
    <s v="tier - 2"/>
    <x v="0"/>
    <s v="14Jun1998"/>
    <x v="44"/>
  </r>
  <r>
    <s v="Id411"/>
    <s v="Bier"/>
    <s v=" Ms"/>
    <s v="  Raven"/>
    <n v="21.2"/>
    <n v="4.07"/>
    <s v="No"/>
    <x v="1"/>
    <s v="No"/>
    <n v="0"/>
    <s v="No"/>
    <x v="0"/>
    <x v="1"/>
    <n v="0"/>
    <x v="410"/>
    <x v="1"/>
    <s v="tier - 2"/>
    <x v="3"/>
    <s v="4Dec1995"/>
    <x v="40"/>
  </r>
  <r>
    <s v="Id412"/>
    <s v="Muskopf"/>
    <s v=" Mr"/>
    <s v="  Christopher"/>
    <n v="28.215"/>
    <n v="8.26"/>
    <s v="No"/>
    <x v="1"/>
    <s v="No"/>
    <n v="0"/>
    <s v="No"/>
    <x v="0"/>
    <x v="0"/>
    <n v="3"/>
    <x v="411"/>
    <x v="1"/>
    <s v="tier - 3"/>
    <x v="1"/>
    <s v="14Nov1975"/>
    <x v="27"/>
  </r>
  <r>
    <s v="Id413"/>
    <s v="Sirak"/>
    <s v=" Ms"/>
    <s v="  Kendra A"/>
    <n v="38.094999999999999"/>
    <n v="4.76"/>
    <s v="Yes"/>
    <x v="1"/>
    <s v="No"/>
    <n v="1"/>
    <s v="Yes"/>
    <x v="0"/>
    <x v="1"/>
    <n v="2"/>
    <x v="412"/>
    <x v="1"/>
    <s v="tier - 1"/>
    <x v="2"/>
    <s v="14Jun1987"/>
    <x v="38"/>
  </r>
  <r>
    <s v="Id414"/>
    <s v="Nelsen"/>
    <s v=" Ms"/>
    <s v="  Jordan"/>
    <n v="22.61"/>
    <n v="6.13"/>
    <s v="No"/>
    <x v="1"/>
    <s v="Yes"/>
    <n v="0"/>
    <s v="No"/>
    <x v="0"/>
    <x v="0"/>
    <n v="3"/>
    <x v="413"/>
    <x v="1"/>
    <s v="tier - 1"/>
    <x v="2"/>
    <s v="23Jul1969"/>
    <x v="16"/>
  </r>
  <r>
    <s v="Id415"/>
    <s v="Schallner"/>
    <s v=" Mr"/>
    <s v="  Nils"/>
    <n v="24.32"/>
    <n v="10.47"/>
    <s v="No"/>
    <x v="1"/>
    <s v="No"/>
    <n v="0"/>
    <s v="No"/>
    <x v="0"/>
    <x v="0"/>
    <n v="3"/>
    <x v="414"/>
    <x v="1"/>
    <s v="tier - 2"/>
    <x v="4"/>
    <s v="26Nov1970"/>
    <x v="2"/>
  </r>
  <r>
    <s v="Id416"/>
    <s v="Dunlap"/>
    <s v=" Mr"/>
    <s v="  Scott"/>
    <n v="20.96"/>
    <n v="4.04"/>
    <s v="No"/>
    <x v="1"/>
    <s v="No"/>
    <n v="0"/>
    <s v="No"/>
    <x v="0"/>
    <x v="1"/>
    <n v="0"/>
    <x v="415"/>
    <x v="1"/>
    <s v="tier - 3"/>
    <x v="3"/>
    <s v="10Jun1995"/>
    <x v="40"/>
  </r>
  <r>
    <s v="Id417"/>
    <s v="Messing"/>
    <s v=" Ms"/>
    <s v="  Angela"/>
    <n v="19.68"/>
    <n v="5.74"/>
    <s v="No"/>
    <x v="1"/>
    <s v="No"/>
    <n v="0"/>
    <s v="No"/>
    <x v="0"/>
    <x v="0"/>
    <n v="0"/>
    <x v="416"/>
    <x v="1"/>
    <s v="tier - 2"/>
    <x v="3"/>
    <s v="9Sep1994"/>
    <x v="6"/>
  </r>
  <r>
    <s v="Id418"/>
    <s v="Bondell"/>
    <s v=" Ms"/>
    <s v="  Allison"/>
    <n v="18.100000000000001"/>
    <n v="6.33"/>
    <s v="No"/>
    <x v="1"/>
    <s v="No"/>
    <n v="0"/>
    <s v="No"/>
    <x v="1"/>
    <x v="0"/>
    <n v="0"/>
    <x v="417"/>
    <x v="1"/>
    <s v="tier - 3"/>
    <x v="3"/>
    <s v="11Oct1992"/>
    <x v="34"/>
  </r>
  <r>
    <s v="Id419"/>
    <s v="Gaughan"/>
    <s v=" Ms"/>
    <s v="  Caitlin O"/>
    <n v="29.64"/>
    <n v="4.28"/>
    <s v="No"/>
    <x v="1"/>
    <s v="No"/>
    <n v="0"/>
    <s v="No"/>
    <x v="0"/>
    <x v="1"/>
    <n v="4"/>
    <x v="418"/>
    <x v="1"/>
    <s v="tier - 1"/>
    <x v="2"/>
    <s v="28Aug1996"/>
    <x v="45"/>
  </r>
  <r>
    <s v="Id420"/>
    <s v="Gruman"/>
    <s v=" Ms"/>
    <s v="  Tracy M"/>
    <n v="25.3"/>
    <n v="9.4700000000000006"/>
    <s v="No"/>
    <x v="1"/>
    <s v="No"/>
    <n v="0"/>
    <s v="No"/>
    <x v="0"/>
    <x v="0"/>
    <n v="2"/>
    <x v="419"/>
    <x v="1"/>
    <s v="tier - 3"/>
    <x v="0"/>
    <s v="12Jun1970"/>
    <x v="2"/>
  </r>
  <r>
    <s v="Id421"/>
    <s v="Whitlow"/>
    <s v=" Mr"/>
    <s v="  Dustin M"/>
    <n v="27.6"/>
    <n v="4.8499999999999996"/>
    <s v="No"/>
    <x v="1"/>
    <s v="No"/>
    <n v="0"/>
    <s v="No"/>
    <x v="0"/>
    <x v="1"/>
    <n v="0"/>
    <x v="420"/>
    <x v="1"/>
    <s v="tier - 2"/>
    <x v="3"/>
    <s v="12Oct1976"/>
    <x v="1"/>
  </r>
  <r>
    <s v="Id422"/>
    <s v="Robinson"/>
    <s v=" Ms"/>
    <s v="  Jenny"/>
    <n v="27.645"/>
    <n v="11.03"/>
    <s v="No"/>
    <x v="1"/>
    <s v="No"/>
    <n v="0"/>
    <s v="No"/>
    <x v="0"/>
    <x v="0"/>
    <n v="2"/>
    <x v="421"/>
    <x v="1"/>
    <s v="tier - 2"/>
    <x v="1"/>
    <s v="13Jun1975"/>
    <x v="27"/>
  </r>
  <r>
    <s v="Id423"/>
    <s v="Sabo"/>
    <s v=" Ms"/>
    <s v="  Emily"/>
    <n v="27.6"/>
    <n v="5.22"/>
    <s v="No"/>
    <x v="1"/>
    <s v="No"/>
    <n v="0"/>
    <s v="No"/>
    <x v="0"/>
    <x v="1"/>
    <n v="1"/>
    <x v="422"/>
    <x v="1"/>
    <s v="tier - 3"/>
    <x v="3"/>
    <s v="14Sep1972"/>
    <x v="28"/>
  </r>
  <r>
    <s v="Id424"/>
    <s v="Nazarian"/>
    <s v=" Ms"/>
    <s v="  Fabienne"/>
    <n v="25.08"/>
    <n v="9.52"/>
    <s v="No"/>
    <x v="1"/>
    <s v="No"/>
    <n v="0"/>
    <s v="No"/>
    <x v="0"/>
    <x v="0"/>
    <n v="0"/>
    <x v="423"/>
    <x v="1"/>
    <s v="tier - 2"/>
    <x v="0"/>
    <s v="21Oct1961"/>
    <x v="12"/>
  </r>
  <r>
    <s v="Id425"/>
    <s v="Lerma"/>
    <s v=" Mr"/>
    <s v="  Jordan"/>
    <n v="30.02"/>
    <n v="11.09"/>
    <s v="No"/>
    <x v="1"/>
    <s v="No"/>
    <n v="1"/>
    <s v="No"/>
    <x v="0"/>
    <x v="0"/>
    <n v="0"/>
    <x v="424"/>
    <x v="1"/>
    <s v="tier - 2"/>
    <x v="1"/>
    <s v="6Jul1968"/>
    <x v="0"/>
  </r>
  <r>
    <s v="Id426"/>
    <s v="Dahl"/>
    <s v=" Mr"/>
    <s v="  Matt"/>
    <n v="27.36"/>
    <n v="9.4499999999999993"/>
    <s v="No"/>
    <x v="1"/>
    <s v="No"/>
    <n v="0"/>
    <s v="No"/>
    <x v="0"/>
    <x v="0"/>
    <n v="0"/>
    <x v="425"/>
    <x v="1"/>
    <s v="tier - 3"/>
    <x v="1"/>
    <s v="30Nov1970"/>
    <x v="2"/>
  </r>
  <r>
    <s v="Id427"/>
    <s v="Surtees"/>
    <s v=" Ms"/>
    <s v="  Taryn L"/>
    <n v="22.2"/>
    <n v="5.51"/>
    <s v="No"/>
    <x v="1"/>
    <s v="No"/>
    <n v="0"/>
    <s v="No"/>
    <x v="0"/>
    <x v="1"/>
    <n v="0"/>
    <x v="426"/>
    <x v="1"/>
    <s v="tier - 1"/>
    <x v="3"/>
    <s v="7Oct1999"/>
    <x v="35"/>
  </r>
  <r>
    <s v="Id428"/>
    <s v="Spetner"/>
    <s v=" Ms"/>
    <s v="  Temima"/>
    <n v="25.71"/>
    <n v="4.18"/>
    <s v="No"/>
    <x v="1"/>
    <s v="No"/>
    <n v="0"/>
    <s v="No"/>
    <x v="0"/>
    <x v="1"/>
    <n v="0"/>
    <x v="427"/>
    <x v="1"/>
    <s v="tier - 1"/>
    <x v="3"/>
    <s v="3Aug2004"/>
    <x v="41"/>
  </r>
  <r>
    <s v="Id429"/>
    <s v="Brandon"/>
    <s v=" Ms"/>
    <s v="  Jennifer"/>
    <n v="41.91"/>
    <n v="5.98"/>
    <s v="Yes"/>
    <x v="1"/>
    <s v="No"/>
    <n v="2"/>
    <s v="Yes"/>
    <x v="0"/>
    <x v="0"/>
    <n v="0"/>
    <x v="428"/>
    <x v="1"/>
    <s v="tier - 1"/>
    <x v="0"/>
    <s v="16Dec1964"/>
    <x v="13"/>
  </r>
  <r>
    <s v="Id430"/>
    <s v="Eley"/>
    <s v=" Ms"/>
    <s v="  Serena M"/>
    <n v="25.85"/>
    <n v="10.16"/>
    <s v="No"/>
    <x v="1"/>
    <s v="No"/>
    <n v="0"/>
    <s v="No"/>
    <x v="0"/>
    <x v="0"/>
    <n v="3"/>
    <x v="429"/>
    <x v="1"/>
    <s v="tier - 1"/>
    <x v="0"/>
    <s v="10Sep1974"/>
    <x v="19"/>
  </r>
  <r>
    <s v="Id431"/>
    <s v="Sedicum"/>
    <s v=" Ms"/>
    <s v="  Victoria M"/>
    <n v="23.844999999999999"/>
    <n v="11.71"/>
    <s v="No"/>
    <x v="1"/>
    <s v="No"/>
    <n v="0"/>
    <s v="No"/>
    <x v="0"/>
    <x v="0"/>
    <n v="3"/>
    <x v="430"/>
    <x v="1"/>
    <s v="tier - 2"/>
    <x v="2"/>
    <s v="13Jun1973"/>
    <x v="30"/>
  </r>
  <r>
    <s v="Id432"/>
    <s v="Markle"/>
    <s v=" Ms"/>
    <s v="  Phoebe"/>
    <n v="30.59"/>
    <n v="5.23"/>
    <s v="No"/>
    <x v="1"/>
    <s v="Yes"/>
    <n v="1"/>
    <s v="No"/>
    <x v="0"/>
    <x v="1"/>
    <n v="2"/>
    <x v="431"/>
    <x v="1"/>
    <s v="tier - 2"/>
    <x v="1"/>
    <s v="30Dec2003"/>
    <x v="39"/>
  </r>
  <r>
    <s v="Id433"/>
    <s v="Kunz"/>
    <s v=" Mr"/>
    <s v="  Corey"/>
    <n v="24.795000000000002"/>
    <n v="6.85"/>
    <s v="No"/>
    <x v="1"/>
    <s v="No"/>
    <n v="0"/>
    <s v="No"/>
    <x v="0"/>
    <x v="0"/>
    <n v="2"/>
    <x v="432"/>
    <x v="1"/>
    <s v="tier - 2"/>
    <x v="1"/>
    <s v="10Jul1971"/>
    <x v="14"/>
  </r>
  <r>
    <s v="Id434"/>
    <s v="Wimert"/>
    <s v=" Ms"/>
    <s v="  Rebecca"/>
    <n v="24.13"/>
    <n v="7.05"/>
    <s v="No"/>
    <x v="1"/>
    <s v="No"/>
    <n v="0"/>
    <s v="No"/>
    <x v="0"/>
    <x v="0"/>
    <n v="1"/>
    <x v="433"/>
    <x v="1"/>
    <s v="tier - 3"/>
    <x v="1"/>
    <s v="8Aug1970"/>
    <x v="2"/>
  </r>
  <r>
    <s v="Id435"/>
    <s v="Peterson"/>
    <s v=" Mr"/>
    <s v="  Nicholas D"/>
    <n v="25.84"/>
    <n v="11.64"/>
    <s v="No"/>
    <x v="1"/>
    <s v="No"/>
    <n v="0"/>
    <s v="No"/>
    <x v="0"/>
    <x v="0"/>
    <n v="2"/>
    <x v="434"/>
    <x v="1"/>
    <s v="tier - 3"/>
    <x v="1"/>
    <s v="27Jun1973"/>
    <x v="30"/>
  </r>
  <r>
    <s v="Id436"/>
    <s v="Mercier"/>
    <s v=" Mr"/>
    <s v="  Christian"/>
    <n v="28"/>
    <n v="10.52"/>
    <s v="No"/>
    <x v="1"/>
    <s v="No"/>
    <n v="0"/>
    <s v="No"/>
    <x v="0"/>
    <x v="0"/>
    <n v="1"/>
    <x v="435"/>
    <x v="1"/>
    <s v="tier - 2"/>
    <x v="3"/>
    <s v="2Jun1974"/>
    <x v="30"/>
  </r>
  <r>
    <s v="Id437"/>
    <s v="Laurie"/>
    <s v=" Mr"/>
    <s v="  Jonathon S"/>
    <n v="34.1"/>
    <n v="4.01"/>
    <s v="Yes"/>
    <x v="1"/>
    <s v="Yes"/>
    <n v="1"/>
    <s v="No"/>
    <x v="0"/>
    <x v="1"/>
    <n v="2"/>
    <x v="436"/>
    <x v="1"/>
    <s v="tier - 2"/>
    <x v="0"/>
    <s v="26Aug1983"/>
    <x v="33"/>
  </r>
  <r>
    <s v="Id438"/>
    <s v="Sekaquaptewa"/>
    <s v=" Ms"/>
    <s v="  Caroline"/>
    <n v="26.125"/>
    <n v="8.56"/>
    <s v="No"/>
    <x v="1"/>
    <s v="No"/>
    <n v="0"/>
    <s v="No"/>
    <x v="0"/>
    <x v="0"/>
    <n v="1"/>
    <x v="437"/>
    <x v="1"/>
    <s v="tier - 3"/>
    <x v="2"/>
    <s v="13Nov1975"/>
    <x v="27"/>
  </r>
  <r>
    <s v="Id439"/>
    <s v="Frash"/>
    <s v=" Mr"/>
    <s v="  Joshua D"/>
    <n v="25.6"/>
    <n v="10.5"/>
    <s v="No"/>
    <x v="1"/>
    <s v="No"/>
    <n v="0"/>
    <s v="No"/>
    <x v="0"/>
    <x v="0"/>
    <n v="2"/>
    <x v="438"/>
    <x v="1"/>
    <s v="tier - 2"/>
    <x v="3"/>
    <s v="22Oct1973"/>
    <x v="30"/>
  </r>
  <r>
    <s v="Id440"/>
    <s v="Bukowski"/>
    <s v=" Ms"/>
    <s v="  Nichole"/>
    <n v="24.32"/>
    <n v="6.39"/>
    <s v="No"/>
    <x v="1"/>
    <s v="No"/>
    <n v="0"/>
    <s v="No"/>
    <x v="0"/>
    <x v="0"/>
    <n v="1"/>
    <x v="439"/>
    <x v="1"/>
    <s v="tier - 3"/>
    <x v="2"/>
    <s v="3Oct1994"/>
    <x v="6"/>
  </r>
  <r>
    <s v="Id441"/>
    <s v="Sandahl"/>
    <s v=" Ms"/>
    <s v="  Denise M"/>
    <n v="22.88"/>
    <n v="5.71"/>
    <s v="No"/>
    <x v="1"/>
    <s v="Yes"/>
    <n v="0"/>
    <s v="No"/>
    <x v="0"/>
    <x v="0"/>
    <n v="1"/>
    <x v="440"/>
    <x v="1"/>
    <s v="tier - 3"/>
    <x v="0"/>
    <s v="14Nov1969"/>
    <x v="16"/>
  </r>
  <r>
    <s v="Id442"/>
    <s v="Speight"/>
    <s v=" Mr"/>
    <s v="  Peter R"/>
    <n v="24.984999999999999"/>
    <n v="4.43"/>
    <s v="No"/>
    <x v="1"/>
    <s v="Yes"/>
    <n v="0"/>
    <s v="No"/>
    <x v="0"/>
    <x v="1"/>
    <n v="2"/>
    <x v="441"/>
    <x v="1"/>
    <s v="tier - 3"/>
    <x v="11"/>
    <s v="7Aug1997"/>
    <x v="31"/>
  </r>
  <r>
    <s v="Id443"/>
    <s v="Lee"/>
    <s v=" Mr"/>
    <s v="  Johnson K"/>
    <n v="33.1"/>
    <n v="5.52"/>
    <s v="Yes"/>
    <x v="1"/>
    <s v="Yes"/>
    <n v="1"/>
    <s v="No"/>
    <x v="0"/>
    <x v="1"/>
    <n v="0"/>
    <x v="442"/>
    <x v="1"/>
    <s v="tier - 2"/>
    <x v="3"/>
    <s v="14Dec2003"/>
    <x v="39"/>
  </r>
  <r>
    <s v="Id444"/>
    <s v="Nielsen"/>
    <s v=" Ms"/>
    <s v="  Katherine"/>
    <n v="27.83"/>
    <n v="9.1999999999999993"/>
    <s v="No"/>
    <x v="1"/>
    <s v="No"/>
    <n v="0"/>
    <s v="No"/>
    <x v="0"/>
    <x v="0"/>
    <n v="0"/>
    <x v="443"/>
    <x v="1"/>
    <s v="tier - 2"/>
    <x v="0"/>
    <s v="9Sep1975"/>
    <x v="27"/>
  </r>
  <r>
    <s v="Id445"/>
    <s v="Zirdok"/>
    <s v=" Ms"/>
    <s v="  Lynda"/>
    <n v="30.875"/>
    <n v="10.97"/>
    <s v="No"/>
    <x v="1"/>
    <s v="No"/>
    <n v="1"/>
    <s v="No"/>
    <x v="0"/>
    <x v="0"/>
    <n v="0"/>
    <x v="444"/>
    <x v="1"/>
    <s v="tier - 2"/>
    <x v="2"/>
    <s v="9Nov1970"/>
    <x v="2"/>
  </r>
  <r>
    <s v="Id446"/>
    <s v="Crudale"/>
    <s v=" Mr"/>
    <s v="  Anthony"/>
    <n v="27.265000000000001"/>
    <n v="4.25"/>
    <s v="No"/>
    <x v="1"/>
    <s v="Yes"/>
    <n v="0"/>
    <s v="No"/>
    <x v="0"/>
    <x v="1"/>
    <n v="2"/>
    <x v="445"/>
    <x v="1"/>
    <s v="tier - 1"/>
    <x v="1"/>
    <s v="25Jul2003"/>
    <x v="39"/>
  </r>
  <r>
    <s v="Id447"/>
    <s v="Koopmans"/>
    <s v=" Ms"/>
    <s v="  Linnea C"/>
    <n v="26.7"/>
    <n v="5.23"/>
    <s v="No"/>
    <x v="1"/>
    <s v="Yes"/>
    <n v="0"/>
    <s v="No"/>
    <x v="0"/>
    <x v="1"/>
    <n v="2"/>
    <x v="446"/>
    <x v="2"/>
    <s v="tier - 2"/>
    <x v="3"/>
    <s v="14Nov1979"/>
    <x v="18"/>
  </r>
  <r>
    <s v="Id448"/>
    <s v="Milani"/>
    <s v=" Mr"/>
    <s v="  Massimiliano A"/>
    <n v="29.925000000000001"/>
    <n v="5.96"/>
    <s v="No"/>
    <x v="1"/>
    <s v="Yes"/>
    <n v="1"/>
    <s v="No"/>
    <x v="0"/>
    <x v="0"/>
    <n v="1"/>
    <x v="447"/>
    <x v="2"/>
    <s v="tier - 1"/>
    <x v="9"/>
    <s v="21Dec1983"/>
    <x v="33"/>
  </r>
  <r>
    <s v="Id449"/>
    <s v="Kelly"/>
    <s v=" Mr"/>
    <s v="  James M"/>
    <n v="19.95"/>
    <n v="4.29"/>
    <s v="No"/>
    <x v="1"/>
    <s v="No"/>
    <n v="0"/>
    <s v="No"/>
    <x v="0"/>
    <x v="1"/>
    <n v="0"/>
    <x v="448"/>
    <x v="2"/>
    <s v="tier - 3"/>
    <x v="7"/>
    <s v="18Aug1966"/>
    <x v="24"/>
  </r>
  <r>
    <s v="Id450"/>
    <s v="Finelli"/>
    <s v=" Ms"/>
    <s v="  Lauren"/>
    <n v="24.225000000000001"/>
    <n v="4.09"/>
    <s v="No"/>
    <x v="1"/>
    <s v="No"/>
    <n v="0"/>
    <s v="No"/>
    <x v="0"/>
    <x v="1"/>
    <n v="2"/>
    <x v="449"/>
    <x v="2"/>
    <s v="tier - 2"/>
    <x v="2"/>
    <s v="26Aug1999"/>
    <x v="35"/>
  </r>
  <r>
    <s v="Id451"/>
    <s v="Palmer"/>
    <s v=" Ms"/>
    <s v="  Michele V"/>
    <n v="28.12"/>
    <n v="4.88"/>
    <s v="No"/>
    <x v="1"/>
    <s v="No"/>
    <n v="0"/>
    <s v="No"/>
    <x v="0"/>
    <x v="1"/>
    <n v="1"/>
    <x v="450"/>
    <x v="1"/>
    <s v="tier - 3"/>
    <x v="2"/>
    <s v="27Dec1982"/>
    <x v="37"/>
  </r>
  <r>
    <s v="Id452"/>
    <s v="Wang"/>
    <s v=" Mr"/>
    <s v="  Xiao"/>
    <n v="23.21"/>
    <n v="6.76"/>
    <s v="No"/>
    <x v="1"/>
    <s v="No"/>
    <n v="0"/>
    <s v="No"/>
    <x v="0"/>
    <x v="0"/>
    <n v="1"/>
    <x v="451"/>
    <x v="1"/>
    <s v="tier - 3"/>
    <x v="0"/>
    <s v="16Jun1971"/>
    <x v="14"/>
  </r>
  <r>
    <s v="Id453"/>
    <s v="Beasley"/>
    <s v=" Ms"/>
    <s v="  Harper L"/>
    <n v="23.98"/>
    <n v="10.67"/>
    <s v="No"/>
    <x v="1"/>
    <s v="No"/>
    <n v="0"/>
    <s v="No"/>
    <x v="0"/>
    <x v="0"/>
    <n v="1"/>
    <x v="452"/>
    <x v="2"/>
    <s v="tier - 1"/>
    <x v="0"/>
    <s v="24Aug1965"/>
    <x v="11"/>
  </r>
  <r>
    <s v="Id454"/>
    <s v="Bedbury"/>
    <s v=" Mr"/>
    <s v="  Nick"/>
    <n v="30"/>
    <n v="6.21"/>
    <s v="No"/>
    <x v="1"/>
    <s v="No"/>
    <n v="1"/>
    <s v="No"/>
    <x v="0"/>
    <x v="0"/>
    <n v="0"/>
    <x v="453"/>
    <x v="1"/>
    <s v="tier - 2"/>
    <x v="3"/>
    <s v="12Sep1980"/>
    <x v="25"/>
  </r>
  <r>
    <s v="Id455"/>
    <s v="Stemberger"/>
    <s v=" Mr"/>
    <s v="  Scott"/>
    <n v="17.350000000000001"/>
    <n v="5.03"/>
    <s v="No"/>
    <x v="1"/>
    <s v="No"/>
    <n v="0"/>
    <s v="No"/>
    <x v="1"/>
    <x v="1"/>
    <n v="0"/>
    <x v="454"/>
    <x v="2"/>
    <s v="tier - 1"/>
    <x v="3"/>
    <s v="28Aug2001"/>
    <x v="47"/>
  </r>
  <r>
    <s v="Id456"/>
    <s v="Chebet"/>
    <s v=" Mr"/>
    <s v="  Wilson"/>
    <n v="22.704999999999998"/>
    <n v="5.27"/>
    <s v="No"/>
    <x v="1"/>
    <s v="No"/>
    <n v="0"/>
    <s v="No"/>
    <x v="0"/>
    <x v="1"/>
    <n v="0"/>
    <x v="455"/>
    <x v="2"/>
    <s v="tier - 1"/>
    <x v="1"/>
    <s v="14Oct1989"/>
    <x v="4"/>
  </r>
  <r>
    <s v="Id457"/>
    <s v="Muir"/>
    <s v=" Mr"/>
    <s v="  Lee"/>
    <n v="25.41"/>
    <n v="10.53"/>
    <s v="No"/>
    <x v="1"/>
    <s v="No"/>
    <n v="0"/>
    <s v="No"/>
    <x v="0"/>
    <x v="0"/>
    <n v="1"/>
    <x v="456"/>
    <x v="2"/>
    <s v="tier - 3"/>
    <x v="0"/>
    <s v="19Dec1975"/>
    <x v="27"/>
  </r>
  <r>
    <s v="Id458"/>
    <s v="Yang"/>
    <s v=" Mr"/>
    <s v="  Shizhong"/>
    <n v="18.23"/>
    <n v="5.78"/>
    <s v="No"/>
    <x v="1"/>
    <s v="Yes"/>
    <n v="0"/>
    <s v="No"/>
    <x v="1"/>
    <x v="0"/>
    <n v="0"/>
    <x v="457"/>
    <x v="1"/>
    <s v="tier - 1"/>
    <x v="3"/>
    <s v="28Sep2003"/>
    <x v="39"/>
  </r>
  <r>
    <s v="Id459"/>
    <s v="Gravel"/>
    <s v=" Ms"/>
    <s v="  Marie-Claire"/>
    <n v="24.7"/>
    <n v="4.3600000000000003"/>
    <s v="No"/>
    <x v="1"/>
    <s v="Yes"/>
    <n v="0"/>
    <s v="No"/>
    <x v="0"/>
    <x v="1"/>
    <n v="2"/>
    <x v="458"/>
    <x v="2"/>
    <s v="tier - 1"/>
    <x v="1"/>
    <s v="17Aug1979"/>
    <x v="18"/>
  </r>
  <r>
    <s v="Id460"/>
    <s v="Smith"/>
    <s v=" Mr"/>
    <s v="  Todd J"/>
    <n v="37.4"/>
    <n v="9.7200000000000006"/>
    <s v="Yes"/>
    <x v="1"/>
    <s v="Yes"/>
    <n v="1"/>
    <s v="No"/>
    <x v="0"/>
    <x v="0"/>
    <n v="0"/>
    <x v="459"/>
    <x v="2"/>
    <s v="tier - 1"/>
    <x v="3"/>
    <s v="27Aug1963"/>
    <x v="8"/>
  </r>
  <r>
    <s v="Id461"/>
    <s v="Williams"/>
    <s v=" Ms"/>
    <s v="  Carolyn"/>
    <n v="26.885000000000002"/>
    <n v="5.18"/>
    <s v="No"/>
    <x v="1"/>
    <s v="Yes"/>
    <n v="0"/>
    <s v="No"/>
    <x v="0"/>
    <x v="1"/>
    <n v="0"/>
    <x v="460"/>
    <x v="2"/>
    <s v="tier - 2"/>
    <x v="1"/>
    <s v="28Sep1979"/>
    <x v="18"/>
  </r>
  <r>
    <s v="Id462"/>
    <s v="Meyer"/>
    <s v=" Ms"/>
    <s v="  Lindsey"/>
    <n v="25.27"/>
    <n v="5.29"/>
    <s v="No"/>
    <x v="1"/>
    <s v="Yes"/>
    <n v="0"/>
    <s v="No"/>
    <x v="0"/>
    <x v="1"/>
    <n v="1"/>
    <x v="461"/>
    <x v="2"/>
    <s v="tier - 1"/>
    <x v="2"/>
    <s v="20Sep1979"/>
    <x v="18"/>
  </r>
  <r>
    <s v="Id463"/>
    <s v="Jamieson"/>
    <s v=" Ms"/>
    <s v="  Marissa D"/>
    <n v="23.655000000000001"/>
    <n v="4.8600000000000003"/>
    <s v="No"/>
    <x v="1"/>
    <s v="No"/>
    <n v="0"/>
    <s v="No"/>
    <x v="0"/>
    <x v="1"/>
    <n v="1"/>
    <x v="462"/>
    <x v="2"/>
    <s v="tier - 1"/>
    <x v="1"/>
    <s v="18Jul1976"/>
    <x v="1"/>
  </r>
  <r>
    <s v="Id464"/>
    <s v="Dufeal"/>
    <s v=" Mr"/>
    <s v="  Jean Luc"/>
    <n v="55.05"/>
    <n v="7.66"/>
    <s v="Yes"/>
    <x v="0"/>
    <s v="No"/>
    <n v="3"/>
    <s v="Yes"/>
    <x v="0"/>
    <x v="0"/>
    <n v="0"/>
    <x v="463"/>
    <x v="1"/>
    <s v="tier - 2"/>
    <x v="1"/>
    <s v="16Nov1962"/>
    <x v="5"/>
  </r>
  <r>
    <s v="Id465"/>
    <s v="Sansonetti"/>
    <s v=" Ms"/>
    <s v="  Danielle"/>
    <n v="24.89"/>
    <n v="6.1"/>
    <s v="No"/>
    <x v="1"/>
    <s v="Yes"/>
    <n v="0"/>
    <s v="No"/>
    <x v="0"/>
    <x v="0"/>
    <n v="3"/>
    <x v="464"/>
    <x v="2"/>
    <s v="tier - 3"/>
    <x v="2"/>
    <s v="25Dec1983"/>
    <x v="33"/>
  </r>
  <r>
    <s v="Id466"/>
    <s v="Koneazny"/>
    <s v=" Mr"/>
    <s v="  Jim"/>
    <n v="18.715"/>
    <n v="4.4400000000000004"/>
    <s v="No"/>
    <x v="1"/>
    <s v="No"/>
    <n v="0"/>
    <s v="No"/>
    <x v="0"/>
    <x v="1"/>
    <n v="0"/>
    <x v="465"/>
    <x v="1"/>
    <s v="tier - 3"/>
    <x v="1"/>
    <s v="12Jun1999"/>
    <x v="35"/>
  </r>
  <r>
    <s v="Id467"/>
    <s v="Johnson"/>
    <s v=" Mr"/>
    <s v="  Matthew T"/>
    <n v="28.12"/>
    <n v="6.15"/>
    <s v="No"/>
    <x v="1"/>
    <s v="No"/>
    <n v="0"/>
    <s v="No"/>
    <x v="0"/>
    <x v="0"/>
    <n v="4"/>
    <x v="466"/>
    <x v="1"/>
    <s v="tier - 2"/>
    <x v="1"/>
    <s v="21Nov1990"/>
    <x v="3"/>
  </r>
  <r>
    <s v="Id468"/>
    <s v="Glasson"/>
    <s v=" Ms"/>
    <s v="  Rachel L"/>
    <n v="26.6"/>
    <n v="4.53"/>
    <s v="No"/>
    <x v="1"/>
    <s v="No"/>
    <n v="0"/>
    <s v="No"/>
    <x v="0"/>
    <x v="1"/>
    <n v="0"/>
    <x v="467"/>
    <x v="1"/>
    <s v="tier - 1"/>
    <x v="1"/>
    <s v="4Sep1980"/>
    <x v="25"/>
  </r>
  <r>
    <s v="Id469"/>
    <s v="Canitz"/>
    <s v=" Ms"/>
    <s v="  Corina"/>
    <n v="30.114999999999998"/>
    <n v="5.48"/>
    <s v="No"/>
    <x v="1"/>
    <s v="No"/>
    <n v="1"/>
    <s v="No"/>
    <x v="0"/>
    <x v="1"/>
    <n v="0"/>
    <x v="468"/>
    <x v="2"/>
    <s v="tier - 1"/>
    <x v="2"/>
    <s v="4Aug2004"/>
    <x v="41"/>
  </r>
  <r>
    <s v="Id470"/>
    <s v="Li"/>
    <s v=" Mr"/>
    <s v="  Guannan"/>
    <n v="24.605"/>
    <n v="5.48"/>
    <s v="No"/>
    <x v="1"/>
    <s v="No"/>
    <n v="0"/>
    <s v="No"/>
    <x v="0"/>
    <x v="1"/>
    <n v="2"/>
    <x v="469"/>
    <x v="2"/>
    <s v="tier - 3"/>
    <x v="9"/>
    <s v="10Dec1980"/>
    <x v="25"/>
  </r>
  <r>
    <s v="Id471"/>
    <s v="Parsons"/>
    <s v=" Mr"/>
    <s v="  Don"/>
    <n v="29.6"/>
    <n v="8.1"/>
    <s v="No"/>
    <x v="1"/>
    <s v="No"/>
    <n v="0"/>
    <s v="No"/>
    <x v="0"/>
    <x v="0"/>
    <n v="0"/>
    <x v="470"/>
    <x v="2"/>
    <s v="tier - 2"/>
    <x v="3"/>
    <s v="3Sep1974"/>
    <x v="19"/>
  </r>
  <r>
    <s v="Id472"/>
    <s v="Raulli"/>
    <s v=" Mr"/>
    <s v="  Chris"/>
    <n v="24.42"/>
    <n v="7.16"/>
    <s v="No"/>
    <x v="1"/>
    <s v="No"/>
    <n v="0"/>
    <s v="No"/>
    <x v="0"/>
    <x v="0"/>
    <n v="0"/>
    <x v="471"/>
    <x v="2"/>
    <s v="tier - 2"/>
    <x v="0"/>
    <s v="14Oct1974"/>
    <x v="19"/>
  </r>
  <r>
    <s v="Id473"/>
    <s v="Frome"/>
    <s v=" Mr"/>
    <s v="  Gavin V"/>
    <n v="20.9"/>
    <n v="4.55"/>
    <s v="No"/>
    <x v="1"/>
    <s v="Yes"/>
    <n v="0"/>
    <s v="No"/>
    <x v="0"/>
    <x v="1"/>
    <n v="0"/>
    <x v="472"/>
    <x v="2"/>
    <s v="tier - 1"/>
    <x v="0"/>
    <s v="26Aug1969"/>
    <x v="16"/>
  </r>
  <r>
    <s v="Id474"/>
    <s v="Sevcik"/>
    <s v=" Mr"/>
    <s v="  David"/>
    <n v="22.895"/>
    <n v="6.03"/>
    <s v="No"/>
    <x v="1"/>
    <s v="No"/>
    <n v="0"/>
    <s v="No"/>
    <x v="0"/>
    <x v="0"/>
    <n v="2"/>
    <x v="473"/>
    <x v="2"/>
    <s v="tier - 3"/>
    <x v="1"/>
    <s v="23Nov1977"/>
    <x v="29"/>
  </r>
  <r>
    <s v="Id475"/>
    <s v="Narang"/>
    <s v=" Mr"/>
    <s v="  Jatin"/>
    <n v="28.3"/>
    <n v="5.47"/>
    <s v="No"/>
    <x v="1"/>
    <s v="Yes"/>
    <n v="0"/>
    <s v="No"/>
    <x v="0"/>
    <x v="1"/>
    <n v="1"/>
    <x v="474"/>
    <x v="2"/>
    <s v="tier - 2"/>
    <x v="3"/>
    <s v="2Jul1983"/>
    <x v="33"/>
  </r>
  <r>
    <s v="Id476"/>
    <s v="Royston"/>
    <s v=" Mr"/>
    <s v="  J P II"/>
    <n v="54.3"/>
    <n v="4.1500000000000004"/>
    <s v="Yes"/>
    <x v="0"/>
    <s v="No"/>
    <n v="3"/>
    <s v="Yes"/>
    <x v="0"/>
    <x v="1"/>
    <n v="0"/>
    <x v="475"/>
    <x v="1"/>
    <s v="tier - 3"/>
    <x v="1"/>
    <s v="19Nov1964"/>
    <x v="13"/>
  </r>
  <r>
    <s v="Id477"/>
    <s v="Tieri"/>
    <s v=" Ms"/>
    <s v="  Angela M"/>
    <n v="33.344999999999999"/>
    <n v="11.32"/>
    <s v="Yes"/>
    <x v="1"/>
    <s v="No"/>
    <n v="1"/>
    <s v="No"/>
    <x v="0"/>
    <x v="0"/>
    <n v="0"/>
    <x v="476"/>
    <x v="1"/>
    <s v="tier - 1"/>
    <x v="2"/>
    <s v="8Dec1975"/>
    <x v="27"/>
  </r>
  <r>
    <s v="Id478"/>
    <s v="Whitney"/>
    <s v=" Mr"/>
    <s v="  Blake K"/>
    <n v="33"/>
    <n v="9.51"/>
    <s v="Yes"/>
    <x v="1"/>
    <s v="No"/>
    <n v="1"/>
    <s v="No"/>
    <x v="0"/>
    <x v="0"/>
    <n v="0"/>
    <x v="477"/>
    <x v="1"/>
    <s v="tier - 3"/>
    <x v="0"/>
    <s v="8Sep1967"/>
    <x v="22"/>
  </r>
  <r>
    <s v="Id479"/>
    <s v="Wandzilak"/>
    <s v=" Mr"/>
    <s v="  Brian T"/>
    <n v="28.024999999999999"/>
    <n v="7.67"/>
    <s v="No"/>
    <x v="1"/>
    <s v="No"/>
    <n v="0"/>
    <s v="No"/>
    <x v="0"/>
    <x v="0"/>
    <n v="1"/>
    <x v="478"/>
    <x v="1"/>
    <s v="tier - 3"/>
    <x v="6"/>
    <s v="4Aug1986"/>
    <x v="26"/>
  </r>
  <r>
    <s v="Id480"/>
    <s v="Valenzona"/>
    <s v=" Mr"/>
    <s v="  Damon"/>
    <n v="28.69"/>
    <n v="6.23"/>
    <s v="No"/>
    <x v="1"/>
    <s v="No"/>
    <n v="0"/>
    <s v="No"/>
    <x v="0"/>
    <x v="0"/>
    <n v="3"/>
    <x v="479"/>
    <x v="2"/>
    <s v="tier - 1"/>
    <x v="1"/>
    <s v="14Sep1992"/>
    <x v="34"/>
  </r>
  <r>
    <s v="Id481"/>
    <s v="Young"/>
    <s v=" Mr"/>
    <s v="  Jeffrey"/>
    <n v="40.28"/>
    <n v="8.9"/>
    <s v="Yes"/>
    <x v="1"/>
    <s v="No"/>
    <n v="1"/>
    <s v="Yes"/>
    <x v="0"/>
    <x v="0"/>
    <n v="0"/>
    <x v="480"/>
    <x v="2"/>
    <s v="tier - 2"/>
    <x v="9"/>
    <s v="1Aug1965"/>
    <x v="11"/>
  </r>
  <r>
    <s v="Id482"/>
    <s v="Richards"/>
    <s v=" Mr"/>
    <s v="  Malcolm J"/>
    <n v="37.299999999999997"/>
    <n v="7.79"/>
    <s v="Yes"/>
    <x v="1"/>
    <s v="No"/>
    <n v="1"/>
    <s v="No"/>
    <x v="0"/>
    <x v="0"/>
    <n v="0"/>
    <x v="481"/>
    <x v="1"/>
    <s v="tier - 3"/>
    <x v="3"/>
    <s v="17Dec1967"/>
    <x v="22"/>
  </r>
  <r>
    <s v="Id483"/>
    <s v="Alexson"/>
    <s v=" Ms"/>
    <s v="  Margaret B"/>
    <n v="54.47"/>
    <n v="4.49"/>
    <s v="Yes"/>
    <x v="0"/>
    <s v="No"/>
    <n v="3"/>
    <s v="Yes"/>
    <x v="0"/>
    <x v="1"/>
    <n v="0"/>
    <x v="482"/>
    <x v="2"/>
    <s v="tier - 2"/>
    <x v="1"/>
    <s v="9Jul1966"/>
    <x v="24"/>
  </r>
  <r>
    <s v="Id484"/>
    <s v="Wright"/>
    <s v=" Ms"/>
    <s v="  Helen"/>
    <n v="38.06"/>
    <n v="5.24"/>
    <s v="Yes"/>
    <x v="1"/>
    <s v="Yes"/>
    <n v="1"/>
    <s v="Yes"/>
    <x v="0"/>
    <x v="1"/>
    <n v="3"/>
    <x v="483"/>
    <x v="1"/>
    <s v="tier - 2"/>
    <x v="0"/>
    <s v="13Oct1969"/>
    <x v="16"/>
  </r>
  <r>
    <s v="Id485"/>
    <s v="McKenna"/>
    <s v=" Mr"/>
    <s v="  Matthew"/>
    <n v="51.47"/>
    <n v="9.6"/>
    <s v="Yes"/>
    <x v="0"/>
    <s v="No"/>
    <n v="2"/>
    <s v="Yes"/>
    <x v="0"/>
    <x v="0"/>
    <n v="0"/>
    <x v="484"/>
    <x v="1"/>
    <s v="tier - 1"/>
    <x v="1"/>
    <s v="18Oct1962"/>
    <x v="5"/>
  </r>
  <r>
    <s v="Id486"/>
    <s v="Sallade"/>
    <s v=" Mr"/>
    <s v="  Jeff"/>
    <n v="29.8"/>
    <n v="5.78"/>
    <s v="No"/>
    <x v="1"/>
    <s v="No"/>
    <n v="1"/>
    <s v="No"/>
    <x v="0"/>
    <x v="0"/>
    <n v="0"/>
    <x v="485"/>
    <x v="2"/>
    <s v="tier - 2"/>
    <x v="3"/>
    <s v="12Jul1985"/>
    <x v="17"/>
  </r>
  <r>
    <s v="Id487"/>
    <s v="Argall"/>
    <s v=" Mrs"/>
    <s v="  Tara R"/>
    <n v="49.77"/>
    <n v="7.02"/>
    <s v="Yes"/>
    <x v="0"/>
    <s v="No"/>
    <n v="2"/>
    <s v="Yes"/>
    <x v="0"/>
    <x v="0"/>
    <n v="0"/>
    <x v="486"/>
    <x v="2"/>
    <s v="tier - 2"/>
    <x v="12"/>
    <s v="2Jul1962"/>
    <x v="5"/>
  </r>
  <r>
    <s v="Id488"/>
    <s v="Patchell"/>
    <s v=" Ms"/>
    <s v="  Kristin"/>
    <n v="25.555"/>
    <n v="4.09"/>
    <s v="No"/>
    <x v="1"/>
    <s v="No"/>
    <n v="0"/>
    <s v="No"/>
    <x v="0"/>
    <x v="1"/>
    <n v="1"/>
    <x v="487"/>
    <x v="2"/>
    <s v="tier - 1"/>
    <x v="2"/>
    <s v="17Sep1985"/>
    <x v="17"/>
  </r>
  <r>
    <s v="Id489"/>
    <s v="Catoggio"/>
    <s v=" Mr"/>
    <s v="  Timothy"/>
    <n v="29.64"/>
    <n v="4.93"/>
    <s v="No"/>
    <x v="1"/>
    <s v="Yes"/>
    <n v="0"/>
    <s v="No"/>
    <x v="0"/>
    <x v="1"/>
    <n v="1"/>
    <x v="488"/>
    <x v="2"/>
    <s v="tier - 3"/>
    <x v="4"/>
    <s v="7Sep1993"/>
    <x v="20"/>
  </r>
  <r>
    <s v="Id490"/>
    <s v="Adams"/>
    <s v=" Mr"/>
    <s v="  Scott"/>
    <n v="53.93"/>
    <n v="5.34"/>
    <s v="Yes"/>
    <x v="0"/>
    <s v="No"/>
    <n v="3"/>
    <s v="Yes"/>
    <x v="0"/>
    <x v="1"/>
    <n v="0"/>
    <x v="489"/>
    <x v="1"/>
    <s v="tier - 3"/>
    <x v="1"/>
    <s v="22Aug1966"/>
    <x v="24"/>
  </r>
  <r>
    <s v="Id491"/>
    <s v="Windt"/>
    <s v=" Ms"/>
    <s v="  Carly E"/>
    <n v="28.024999999999999"/>
    <n v="5.65"/>
    <s v="No"/>
    <x v="1"/>
    <s v="No"/>
    <n v="0"/>
    <s v="No"/>
    <x v="0"/>
    <x v="1"/>
    <n v="0"/>
    <x v="490"/>
    <x v="1"/>
    <s v="tier - 3"/>
    <x v="1"/>
    <s v="17Oct1987"/>
    <x v="38"/>
  </r>
  <r>
    <s v="Id492"/>
    <s v="Ryan"/>
    <s v=" Ms"/>
    <s v="  Lisa"/>
    <n v="27.5"/>
    <n v="4.49"/>
    <s v="No"/>
    <x v="1"/>
    <s v="No"/>
    <n v="0"/>
    <s v="No"/>
    <x v="0"/>
    <x v="1"/>
    <n v="2"/>
    <x v="491"/>
    <x v="1"/>
    <s v="tier - 1"/>
    <x v="3"/>
    <s v="8Jun1994"/>
    <x v="20"/>
  </r>
  <r>
    <s v="Id493"/>
    <s v="Marion"/>
    <s v=" Ms"/>
    <s v="  Stacey"/>
    <n v="21.8"/>
    <n v="10.55"/>
    <s v="No"/>
    <x v="1"/>
    <s v="No"/>
    <n v="0"/>
    <s v="No"/>
    <x v="0"/>
    <x v="0"/>
    <n v="0"/>
    <x v="492"/>
    <x v="2"/>
    <s v="tier - 3"/>
    <x v="3"/>
    <s v="9Jul2002"/>
    <x v="43"/>
  </r>
  <r>
    <s v="Id494"/>
    <s v="Raffetto"/>
    <s v=" Mr"/>
    <s v="  Louis"/>
    <n v="26.41"/>
    <n v="4.92"/>
    <s v="No"/>
    <x v="1"/>
    <s v="Yes"/>
    <n v="0"/>
    <s v="No"/>
    <x v="0"/>
    <x v="1"/>
    <n v="0"/>
    <x v="493"/>
    <x v="1"/>
    <s v="tier - 1"/>
    <x v="4"/>
    <s v="6Oct1983"/>
    <x v="33"/>
  </r>
  <r>
    <s v="Id495"/>
    <s v="Young"/>
    <s v=" Mr"/>
    <s v="  Brian R"/>
    <n v="27.835000000000001"/>
    <n v="5.9"/>
    <s v="No"/>
    <x v="1"/>
    <s v="No"/>
    <n v="0"/>
    <s v="No"/>
    <x v="0"/>
    <x v="0"/>
    <n v="1"/>
    <x v="494"/>
    <x v="1"/>
    <s v="tier - 1"/>
    <x v="1"/>
    <s v="25Jul1988"/>
    <x v="23"/>
  </r>
  <r>
    <s v="Id496"/>
    <s v="Oehlke"/>
    <s v=" Mrs"/>
    <s v="  Jessica"/>
    <n v="51.74"/>
    <n v="4.9800000000000004"/>
    <s v="Yes"/>
    <x v="0"/>
    <s v="No"/>
    <n v="2"/>
    <s v="Yes"/>
    <x v="0"/>
    <x v="1"/>
    <n v="0"/>
    <x v="495"/>
    <x v="0"/>
    <s v="tier - 3"/>
    <x v="12"/>
    <s v="10Aug1966"/>
    <x v="24"/>
  </r>
  <r>
    <s v="Id497"/>
    <s v="Sudol"/>
    <s v=" Ms"/>
    <s v="  Dawn M"/>
    <n v="23.37"/>
    <n v="5.8"/>
    <s v="No"/>
    <x v="1"/>
    <s v="No"/>
    <n v="0"/>
    <s v="No"/>
    <x v="0"/>
    <x v="0"/>
    <n v="0"/>
    <x v="496"/>
    <x v="0"/>
    <s v="tier - 2"/>
    <x v="2"/>
    <s v="9Oct1980"/>
    <x v="25"/>
  </r>
  <r>
    <s v="Id498"/>
    <s v="Van Es"/>
    <s v=" Mr"/>
    <s v="  Chris"/>
    <n v="29.7"/>
    <n v="6.21"/>
    <s v="No"/>
    <x v="1"/>
    <s v="Yes"/>
    <n v="0"/>
    <s v="No"/>
    <x v="0"/>
    <x v="0"/>
    <n v="3"/>
    <x v="497"/>
    <x v="0"/>
    <s v="tier - 3"/>
    <x v="3"/>
    <s v="18Oct1997"/>
    <x v="31"/>
  </r>
  <r>
    <s v="Id499"/>
    <s v="Dolge"/>
    <s v=" Ms"/>
    <s v="  Karen"/>
    <n v="20.045000000000002"/>
    <n v="6.17"/>
    <s v="No"/>
    <x v="1"/>
    <s v="Yes"/>
    <n v="0"/>
    <s v="No"/>
    <x v="0"/>
    <x v="0"/>
    <n v="2"/>
    <x v="498"/>
    <x v="0"/>
    <s v="tier - 1"/>
    <x v="2"/>
    <s v="30Oct1979"/>
    <x v="18"/>
  </r>
  <r>
    <s v="Id500"/>
    <s v="Marlier"/>
    <s v=" Ms"/>
    <s v="  Jessica"/>
    <n v="27.83"/>
    <n v="5.36"/>
    <s v="No"/>
    <x v="1"/>
    <s v="No"/>
    <n v="0"/>
    <s v="No"/>
    <x v="0"/>
    <x v="1"/>
    <n v="3"/>
    <x v="499"/>
    <x v="0"/>
    <s v="tier - 3"/>
    <x v="0"/>
    <s v="14Jun1972"/>
    <x v="28"/>
  </r>
  <r>
    <s v="Id501"/>
    <s v="Girard"/>
    <s v=" Mr"/>
    <s v="  Mathieu"/>
    <n v="28.93"/>
    <n v="5.2"/>
    <s v="No"/>
    <x v="1"/>
    <s v="No"/>
    <n v="0"/>
    <s v="No"/>
    <x v="0"/>
    <x v="1"/>
    <n v="1"/>
    <x v="500"/>
    <x v="0"/>
    <s v="tier - 2"/>
    <x v="0"/>
    <s v="8Aug1990"/>
    <x v="3"/>
  </r>
  <r>
    <s v="Id502"/>
    <s v="Lee"/>
    <s v=" Mr"/>
    <s v="  Kam S"/>
    <n v="33.82"/>
    <n v="5.42"/>
    <s v="Yes"/>
    <x v="1"/>
    <s v="No"/>
    <n v="1"/>
    <s v="No"/>
    <x v="0"/>
    <x v="1"/>
    <n v="0"/>
    <x v="501"/>
    <x v="0"/>
    <s v="tier - 2"/>
    <x v="1"/>
    <s v="27Aug1994"/>
    <x v="6"/>
  </r>
  <r>
    <s v="Id503"/>
    <s v="Hubbard"/>
    <s v=" Ms"/>
    <s v="  Valerie A"/>
    <n v="20.234999999999999"/>
    <n v="6.84"/>
    <s v="No"/>
    <x v="1"/>
    <s v="No"/>
    <n v="0"/>
    <s v="No"/>
    <x v="0"/>
    <x v="0"/>
    <n v="1"/>
    <x v="502"/>
    <x v="0"/>
    <s v="tier - 1"/>
    <x v="2"/>
    <s v="24Sep1978"/>
    <x v="9"/>
  </r>
  <r>
    <s v="Id504"/>
    <s v="Koester"/>
    <s v=" Ms"/>
    <s v="  Freya R"/>
    <n v="49.2"/>
    <n v="10.9"/>
    <s v="Yes"/>
    <x v="0"/>
    <s v="Yes"/>
    <n v="2"/>
    <s v="Yes"/>
    <x v="0"/>
    <x v="0"/>
    <n v="0"/>
    <x v="503"/>
    <x v="0"/>
    <s v="tier - 3"/>
    <x v="1"/>
    <s v="14Jul1963"/>
    <x v="8"/>
  </r>
  <r>
    <s v="Id505"/>
    <s v="Matthews"/>
    <s v=" Ms"/>
    <s v="  Jennifer"/>
    <n v="26.4"/>
    <n v="4.87"/>
    <s v="No"/>
    <x v="1"/>
    <s v="No"/>
    <n v="0"/>
    <s v="No"/>
    <x v="0"/>
    <x v="1"/>
    <n v="0"/>
    <x v="504"/>
    <x v="0"/>
    <s v="tier - 1"/>
    <x v="0"/>
    <s v="17Sep1985"/>
    <x v="17"/>
  </r>
  <r>
    <s v="Id506"/>
    <s v="Rubinich"/>
    <s v=" Ms"/>
    <s v="  Kara"/>
    <n v="28.38"/>
    <n v="6.07"/>
    <s v="No"/>
    <x v="1"/>
    <s v="No"/>
    <n v="0"/>
    <s v="No"/>
    <x v="0"/>
    <x v="0"/>
    <n v="1"/>
    <x v="505"/>
    <x v="0"/>
    <s v="tier - 2"/>
    <x v="0"/>
    <s v="19Aug1992"/>
    <x v="34"/>
  </r>
  <r>
    <s v="Id507"/>
    <s v="Alban"/>
    <s v=" Mr"/>
    <s v="  Bradley A"/>
    <n v="24.64"/>
    <n v="4.33"/>
    <s v="No"/>
    <x v="1"/>
    <s v="No"/>
    <n v="0"/>
    <s v="No"/>
    <x v="0"/>
    <x v="1"/>
    <n v="0"/>
    <x v="506"/>
    <x v="0"/>
    <s v="tier - 1"/>
    <x v="0"/>
    <s v="8Nov1980"/>
    <x v="25"/>
  </r>
  <r>
    <s v="Id508"/>
    <s v="Corcoran"/>
    <s v=" Mr"/>
    <s v="  Brendan"/>
    <n v="39.71"/>
    <n v="5.83"/>
    <s v="Yes"/>
    <x v="1"/>
    <s v="No"/>
    <n v="1"/>
    <s v="Yes"/>
    <x v="0"/>
    <x v="0"/>
    <n v="4"/>
    <x v="507"/>
    <x v="0"/>
    <s v="tier - 3"/>
    <x v="9"/>
    <s v="30Nov1987"/>
    <x v="38"/>
  </r>
  <r>
    <s v="Id509"/>
    <s v="Sargent"/>
    <s v=" Ms"/>
    <s v="  Amber R"/>
    <n v="22.22"/>
    <n v="5.5"/>
    <s v="No"/>
    <x v="1"/>
    <s v="No"/>
    <n v="0"/>
    <s v="No"/>
    <x v="0"/>
    <x v="1"/>
    <n v="2"/>
    <x v="508"/>
    <x v="0"/>
    <s v="tier - 1"/>
    <x v="0"/>
    <s v="15Dec1982"/>
    <x v="37"/>
  </r>
  <r>
    <s v="Id510"/>
    <s v="Watson"/>
    <s v=" Mr"/>
    <s v="  Sean K"/>
    <n v="33.344999999999999"/>
    <n v="4.79"/>
    <s v="Yes"/>
    <x v="1"/>
    <s v="Yes"/>
    <n v="1"/>
    <s v="No"/>
    <x v="0"/>
    <x v="1"/>
    <n v="2"/>
    <x v="509"/>
    <x v="0"/>
    <s v="tier - 3"/>
    <x v="1"/>
    <s v="6Sep1993"/>
    <x v="20"/>
  </r>
  <r>
    <s v="Id511"/>
    <s v="Esponda"/>
    <s v=" Mr"/>
    <s v="  Rick"/>
    <n v="24.42"/>
    <n v="5.81"/>
    <s v="No"/>
    <x v="1"/>
    <s v="No"/>
    <n v="0"/>
    <s v="No"/>
    <x v="0"/>
    <x v="0"/>
    <n v="3"/>
    <x v="510"/>
    <x v="0"/>
    <s v="tier - 3"/>
    <x v="0"/>
    <s v="30Jun1987"/>
    <x v="38"/>
  </r>
  <r>
    <s v="Id512"/>
    <s v="Krall"/>
    <s v=" Mr"/>
    <s v="  Matthew"/>
    <n v="29.81"/>
    <n v="5.58"/>
    <s v="No"/>
    <x v="1"/>
    <s v="No"/>
    <n v="1"/>
    <s v="No"/>
    <x v="0"/>
    <x v="1"/>
    <n v="0"/>
    <x v="511"/>
    <x v="0"/>
    <s v="tier - 3"/>
    <x v="0"/>
    <s v="24Aug1991"/>
    <x v="42"/>
  </r>
  <r>
    <s v="Id513"/>
    <s v="Poskin"/>
    <s v=" Mr"/>
    <s v="  Brady"/>
    <n v="51.18"/>
    <n v="4.4000000000000004"/>
    <s v="Yes"/>
    <x v="0"/>
    <s v="No"/>
    <n v="2"/>
    <s v="Yes"/>
    <x v="0"/>
    <x v="1"/>
    <n v="0"/>
    <x v="512"/>
    <x v="0"/>
    <s v="tier - 1"/>
    <x v="1"/>
    <s v="15Nov1966"/>
    <x v="24"/>
  </r>
  <r>
    <s v="Id514"/>
    <s v="Halfmann"/>
    <s v=" Ms"/>
    <s v="  Kameko"/>
    <n v="51.37"/>
    <n v="8.18"/>
    <s v="Yes"/>
    <x v="0"/>
    <s v="No"/>
    <n v="2"/>
    <s v="Yes"/>
    <x v="0"/>
    <x v="0"/>
    <n v="0"/>
    <x v="513"/>
    <x v="0"/>
    <s v="tier - 1"/>
    <x v="1"/>
    <s v="29Jul1967"/>
    <x v="22"/>
  </r>
  <r>
    <s v="Id515"/>
    <s v="Klapper"/>
    <s v=" Mr"/>
    <s v="  Jeremy A"/>
    <n v="36.19"/>
    <n v="5.52"/>
    <s v="Yes"/>
    <x v="1"/>
    <s v="No"/>
    <n v="1"/>
    <s v="No"/>
    <x v="0"/>
    <x v="1"/>
    <n v="0"/>
    <x v="514"/>
    <x v="0"/>
    <s v="tier - 3"/>
    <x v="0"/>
    <s v="28Dec1985"/>
    <x v="17"/>
  </r>
  <r>
    <s v="Id516"/>
    <s v="George"/>
    <s v=" Mr"/>
    <s v="  Daniel"/>
    <n v="25.9"/>
    <n v="4.84"/>
    <s v="No"/>
    <x v="1"/>
    <s v="No"/>
    <n v="0"/>
    <s v="No"/>
    <x v="0"/>
    <x v="1"/>
    <n v="3"/>
    <x v="515"/>
    <x v="0"/>
    <s v="tier - 3"/>
    <x v="3"/>
    <s v="16Sep1991"/>
    <x v="42"/>
  </r>
  <r>
    <s v="Id517"/>
    <s v="Hicks"/>
    <s v=" Ms"/>
    <s v="  Amanda"/>
    <n v="35.72"/>
    <n v="4.08"/>
    <s v="Yes"/>
    <x v="1"/>
    <s v="Yes"/>
    <n v="1"/>
    <s v="No"/>
    <x v="0"/>
    <x v="1"/>
    <n v="2"/>
    <x v="516"/>
    <x v="0"/>
    <s v="tier - 1"/>
    <x v="2"/>
    <s v="2Jul1979"/>
    <x v="18"/>
  </r>
  <r>
    <s v="Id518"/>
    <s v="Lockyer"/>
    <s v=" Ms"/>
    <s v="  Karen"/>
    <n v="27.94"/>
    <n v="4.4800000000000004"/>
    <s v="No"/>
    <x v="1"/>
    <s v="Yes"/>
    <n v="0"/>
    <s v="No"/>
    <x v="0"/>
    <x v="1"/>
    <n v="1"/>
    <x v="517"/>
    <x v="0"/>
    <s v="tier - 2"/>
    <x v="0"/>
    <s v="28Sep1993"/>
    <x v="20"/>
  </r>
  <r>
    <s v="Id519"/>
    <s v="Byrnes"/>
    <s v=" Mr"/>
    <s v="  Gregory"/>
    <n v="27.1"/>
    <n v="5.73"/>
    <s v="No"/>
    <x v="1"/>
    <s v="No"/>
    <n v="0"/>
    <s v="No"/>
    <x v="0"/>
    <x v="0"/>
    <n v="1"/>
    <x v="518"/>
    <x v="0"/>
    <s v="tier - 3"/>
    <x v="3"/>
    <s v="5Jun1989"/>
    <x v="23"/>
  </r>
  <r>
    <s v="Id520"/>
    <s v="Norris"/>
    <s v=" Ms"/>
    <s v="  Sabine"/>
    <n v="18.3"/>
    <n v="5.46"/>
    <s v="No"/>
    <x v="1"/>
    <s v="Yes"/>
    <n v="0"/>
    <s v="No"/>
    <x v="1"/>
    <x v="1"/>
    <n v="5"/>
    <x v="519"/>
    <x v="0"/>
    <s v="tier - 3"/>
    <x v="3"/>
    <s v="19Dec1983"/>
    <x v="33"/>
  </r>
  <r>
    <s v="Id521"/>
    <s v="Darda"/>
    <s v=" Mr"/>
    <s v="  Joseph"/>
    <n v="25.3"/>
    <n v="5.0199999999999996"/>
    <s v="No"/>
    <x v="1"/>
    <s v="No"/>
    <n v="0"/>
    <s v="No"/>
    <x v="0"/>
    <x v="1"/>
    <n v="2"/>
    <x v="520"/>
    <x v="0"/>
    <s v="tier - 3"/>
    <x v="0"/>
    <s v="24Oct1988"/>
    <x v="23"/>
  </r>
  <r>
    <s v="Id522"/>
    <s v="Otstot"/>
    <s v=" Mr"/>
    <s v="  Adam"/>
    <n v="38.83"/>
    <n v="6.36"/>
    <s v="Yes"/>
    <x v="1"/>
    <s v="No"/>
    <n v="1"/>
    <s v="Yes"/>
    <x v="0"/>
    <x v="0"/>
    <n v="1"/>
    <x v="521"/>
    <x v="0"/>
    <s v="tier - 1"/>
    <x v="0"/>
    <s v="30Nov1992"/>
    <x v="34"/>
  </r>
  <r>
    <s v="Id523"/>
    <s v="Bowley"/>
    <s v=" Ms"/>
    <s v="  Karolyn A"/>
    <n v="27.6"/>
    <n v="5.36"/>
    <s v="No"/>
    <x v="1"/>
    <s v="No"/>
    <n v="0"/>
    <s v="No"/>
    <x v="0"/>
    <x v="1"/>
    <n v="0"/>
    <x v="522"/>
    <x v="0"/>
    <s v="tier - 3"/>
    <x v="3"/>
    <s v="6Aug1998"/>
    <x v="44"/>
  </r>
  <r>
    <s v="Id524"/>
    <s v="Rogers"/>
    <s v=" Mrs"/>
    <s v="  Anita L"/>
    <n v="46.4"/>
    <n v="8.3699999999999992"/>
    <s v="Yes"/>
    <x v="1"/>
    <s v="Yes"/>
    <n v="2"/>
    <s v="Yes"/>
    <x v="0"/>
    <x v="0"/>
    <n v="0"/>
    <x v="523"/>
    <x v="0"/>
    <s v="tier - 1"/>
    <x v="12"/>
    <s v="20Oct1963"/>
    <x v="8"/>
  </r>
  <r>
    <s v="Id525"/>
    <s v="Mclaughlin"/>
    <s v=" Ms"/>
    <s v="  Laura E"/>
    <n v="51.92"/>
    <n v="5.18"/>
    <s v="Yes"/>
    <x v="0"/>
    <s v="Yes"/>
    <n v="2"/>
    <s v="Yes"/>
    <x v="0"/>
    <x v="1"/>
    <n v="0"/>
    <x v="524"/>
    <x v="0"/>
    <s v="tier - 3"/>
    <x v="1"/>
    <s v="3Aug1969"/>
    <x v="16"/>
  </r>
  <r>
    <s v="Id526"/>
    <s v="Ziegler"/>
    <s v=" Ms"/>
    <s v="  Sarah"/>
    <n v="32.395000000000003"/>
    <n v="5.68"/>
    <s v="No"/>
    <x v="1"/>
    <s v="No"/>
    <n v="1"/>
    <s v="No"/>
    <x v="0"/>
    <x v="1"/>
    <n v="1"/>
    <x v="525"/>
    <x v="0"/>
    <s v="tier - 2"/>
    <x v="2"/>
    <s v="27Sep1995"/>
    <x v="40"/>
  </r>
  <r>
    <s v="Id527"/>
    <s v="Hughey"/>
    <s v=" Mrs"/>
    <s v="  Ashley E"/>
    <n v="46.19"/>
    <n v="7.31"/>
    <s v="Yes"/>
    <x v="1"/>
    <s v="Yes"/>
    <n v="2"/>
    <s v="Yes"/>
    <x v="0"/>
    <x v="0"/>
    <n v="0"/>
    <x v="526"/>
    <x v="0"/>
    <s v="tier - 1"/>
    <x v="12"/>
    <s v="6Dec1963"/>
    <x v="8"/>
  </r>
  <r>
    <s v="Id528"/>
    <s v="Knast"/>
    <s v=" Ms"/>
    <s v="  Lindsey"/>
    <n v="27.93"/>
    <n v="4.67"/>
    <s v="No"/>
    <x v="1"/>
    <s v="Yes"/>
    <n v="0"/>
    <s v="No"/>
    <x v="0"/>
    <x v="1"/>
    <n v="3"/>
    <x v="527"/>
    <x v="0"/>
    <s v="tier - 3"/>
    <x v="1"/>
    <s v="24Jul2003"/>
    <x v="39"/>
  </r>
  <r>
    <s v="Id529"/>
    <s v="Stob"/>
    <s v=" Mr"/>
    <s v="  Alan"/>
    <n v="45.62"/>
    <n v="6.87"/>
    <s v="Yes"/>
    <x v="1"/>
    <s v="No"/>
    <n v="2"/>
    <s v="Yes"/>
    <x v="0"/>
    <x v="0"/>
    <n v="0"/>
    <x v="528"/>
    <x v="0"/>
    <s v="tier - 1"/>
    <x v="8"/>
    <s v="18Dec1962"/>
    <x v="5"/>
  </r>
  <r>
    <s v="Id530"/>
    <s v="Jensen"/>
    <s v=" Mr"/>
    <s v="  Dan R"/>
    <n v="35.31"/>
    <n v="5.87"/>
    <s v="Yes"/>
    <x v="1"/>
    <s v="Yes"/>
    <n v="1"/>
    <s v="No"/>
    <x v="0"/>
    <x v="0"/>
    <n v="2"/>
    <x v="529"/>
    <x v="0"/>
    <s v="tier - 2"/>
    <x v="0"/>
    <s v="15Oct1979"/>
    <x v="18"/>
  </r>
  <r>
    <s v="Id531"/>
    <s v="Mutter"/>
    <s v=" Ms"/>
    <s v="  Katie"/>
    <n v="30.4"/>
    <n v="4.07"/>
    <s v="No"/>
    <x v="1"/>
    <s v="No"/>
    <n v="1"/>
    <s v="No"/>
    <x v="0"/>
    <x v="1"/>
    <n v="3"/>
    <x v="530"/>
    <x v="0"/>
    <s v="tier - 1"/>
    <x v="1"/>
    <s v="28Nov1995"/>
    <x v="40"/>
  </r>
  <r>
    <s v="Id532"/>
    <s v="Ahern"/>
    <s v=" Mr"/>
    <s v="  Eric"/>
    <n v="20.13"/>
    <n v="6.47"/>
    <s v="No"/>
    <x v="1"/>
    <s v="Yes"/>
    <n v="0"/>
    <s v="No"/>
    <x v="0"/>
    <x v="0"/>
    <n v="2"/>
    <x v="531"/>
    <x v="0"/>
    <s v="tier - 1"/>
    <x v="0"/>
    <s v="19Nov1979"/>
    <x v="18"/>
  </r>
  <r>
    <s v="Id533"/>
    <s v="Chviruk"/>
    <s v=" Ms"/>
    <s v="  Cathryn"/>
    <n v="23.655000000000001"/>
    <n v="5.14"/>
    <s v="No"/>
    <x v="1"/>
    <s v="No"/>
    <n v="0"/>
    <s v="No"/>
    <x v="0"/>
    <x v="1"/>
    <n v="3"/>
    <x v="532"/>
    <x v="0"/>
    <s v="tier - 2"/>
    <x v="1"/>
    <s v="27Dec1992"/>
    <x v="34"/>
  </r>
  <r>
    <s v="Id534"/>
    <s v="Meehan"/>
    <s v=" Mr"/>
    <s v="  Brendan"/>
    <n v="49.05"/>
    <n v="9.77"/>
    <s v="Yes"/>
    <x v="0"/>
    <s v="No"/>
    <n v="2"/>
    <s v="Yes"/>
    <x v="0"/>
    <x v="0"/>
    <n v="0"/>
    <x v="533"/>
    <x v="0"/>
    <s v="tier - 1"/>
    <x v="8"/>
    <s v="30Aug1967"/>
    <x v="22"/>
  </r>
  <r>
    <s v="Id535"/>
    <s v="Gammon"/>
    <s v=" Ms"/>
    <s v="  Shauna"/>
    <n v="51.94"/>
    <n v="8.8000000000000007"/>
    <s v="Yes"/>
    <x v="0"/>
    <s v="No"/>
    <n v="2"/>
    <s v="Yes"/>
    <x v="0"/>
    <x v="0"/>
    <n v="0"/>
    <x v="534"/>
    <x v="0"/>
    <s v="tier - 3"/>
    <x v="1"/>
    <s v="17Oct1970"/>
    <x v="2"/>
  </r>
  <r>
    <s v="Id536"/>
    <s v="Lee"/>
    <s v=" Mr"/>
    <s v="  Terence"/>
    <n v="29.83"/>
    <n v="5.84"/>
    <s v="No"/>
    <x v="1"/>
    <s v="No"/>
    <n v="1"/>
    <s v="No"/>
    <x v="0"/>
    <x v="0"/>
    <n v="0"/>
    <x v="535"/>
    <x v="0"/>
    <s v="tier - 1"/>
    <x v="9"/>
    <s v="23Sep1998"/>
    <x v="44"/>
  </r>
  <r>
    <s v="Id537"/>
    <s v="Franco"/>
    <s v=" Ms"/>
    <s v="  Marisol"/>
    <n v="22.6"/>
    <n v="10.43"/>
    <s v="No"/>
    <x v="1"/>
    <s v="No"/>
    <n v="0"/>
    <s v="No"/>
    <x v="0"/>
    <x v="0"/>
    <n v="2"/>
    <x v="536"/>
    <x v="0"/>
    <s v="tier - 3"/>
    <x v="3"/>
    <s v="12Aug1986"/>
    <x v="26"/>
  </r>
  <r>
    <s v="Id538"/>
    <s v="Patterson"/>
    <s v=" Ms"/>
    <s v="  Lindsay"/>
    <n v="46.69"/>
    <n v="4.25"/>
    <s v="Yes"/>
    <x v="0"/>
    <s v="No"/>
    <n v="2"/>
    <s v="Yes"/>
    <x v="0"/>
    <x v="1"/>
    <n v="0"/>
    <x v="537"/>
    <x v="0"/>
    <s v="tier - 2"/>
    <x v="1"/>
    <s v="26Sep1964"/>
    <x v="13"/>
  </r>
  <r>
    <s v="Id539"/>
    <s v="Valdes"/>
    <s v=" Ms"/>
    <s v="  Katie"/>
    <n v="28.49"/>
    <n v="4.8899999999999997"/>
    <s v="No"/>
    <x v="1"/>
    <s v="No"/>
    <n v="0"/>
    <s v="No"/>
    <x v="0"/>
    <x v="1"/>
    <n v="1"/>
    <x v="538"/>
    <x v="0"/>
    <s v="tier - 2"/>
    <x v="0"/>
    <s v="15Dec1999"/>
    <x v="35"/>
  </r>
  <r>
    <s v="Id540"/>
    <s v="Craig"/>
    <s v=" Mr"/>
    <s v="  Daniel"/>
    <n v="28.5"/>
    <n v="5.55"/>
    <s v="No"/>
    <x v="1"/>
    <s v="No"/>
    <n v="0"/>
    <s v="No"/>
    <x v="0"/>
    <x v="1"/>
    <n v="0"/>
    <x v="539"/>
    <x v="0"/>
    <s v="tier - 3"/>
    <x v="1"/>
    <s v="4Jul1995"/>
    <x v="40"/>
  </r>
  <r>
    <s v="Id541"/>
    <s v="Whipple"/>
    <s v=" Mr"/>
    <s v="  Brett W"/>
    <n v="24.4"/>
    <n v="4.5199999999999996"/>
    <s v="No"/>
    <x v="1"/>
    <s v="No"/>
    <n v="0"/>
    <s v="No"/>
    <x v="0"/>
    <x v="1"/>
    <n v="3"/>
    <x v="540"/>
    <x v="0"/>
    <s v="tier - 3"/>
    <x v="3"/>
    <s v="25Dec1992"/>
    <x v="34"/>
  </r>
  <r>
    <s v="Id542"/>
    <s v="Marton"/>
    <s v=" Mr"/>
    <s v="  Dylan J"/>
    <n v="29.15"/>
    <n v="4.45"/>
    <s v="No"/>
    <x v="1"/>
    <s v="No"/>
    <n v="0"/>
    <s v="No"/>
    <x v="0"/>
    <x v="1"/>
    <n v="0"/>
    <x v="541"/>
    <x v="0"/>
    <s v="tier - 1"/>
    <x v="0"/>
    <s v="3Aug1995"/>
    <x v="40"/>
  </r>
  <r>
    <s v="Id543"/>
    <s v="Hildebrandt"/>
    <s v=" Ms"/>
    <s v="  Elizabeth"/>
    <n v="27.28"/>
    <n v="4.72"/>
    <s v="No"/>
    <x v="1"/>
    <s v="No"/>
    <n v="0"/>
    <s v="No"/>
    <x v="0"/>
    <x v="1"/>
    <n v="3"/>
    <x v="542"/>
    <x v="0"/>
    <s v="tier - 3"/>
    <x v="0"/>
    <s v="10Sep2004"/>
    <x v="41"/>
  </r>
  <r>
    <s v="Id544"/>
    <s v="Biggs"/>
    <s v=" Ms"/>
    <s v="  Brooke M"/>
    <n v="32.229999999999997"/>
    <n v="4.6500000000000004"/>
    <s v="No"/>
    <x v="1"/>
    <s v="Yes"/>
    <n v="1"/>
    <s v="No"/>
    <x v="0"/>
    <x v="1"/>
    <n v="1"/>
    <x v="543"/>
    <x v="0"/>
    <s v="tier - 1"/>
    <x v="0"/>
    <s v="15Jun1997"/>
    <x v="31"/>
  </r>
  <r>
    <s v="Id545"/>
    <s v="Shigezumi"/>
    <s v=" Mrs"/>
    <s v="  Teiko"/>
    <n v="44.2"/>
    <n v="11.34"/>
    <s v="Yes"/>
    <x v="1"/>
    <s v="Yes"/>
    <n v="2"/>
    <s v="Yes"/>
    <x v="0"/>
    <x v="0"/>
    <n v="0"/>
    <x v="544"/>
    <x v="0"/>
    <s v="tier - 2"/>
    <x v="12"/>
    <s v="4Jul1963"/>
    <x v="8"/>
  </r>
  <r>
    <s v="Id546"/>
    <s v="Meineke"/>
    <s v=" Mr"/>
    <s v="  Zachary"/>
    <n v="29.734999999999999"/>
    <n v="4.53"/>
    <s v="No"/>
    <x v="1"/>
    <s v="Yes"/>
    <n v="1"/>
    <s v="No"/>
    <x v="0"/>
    <x v="1"/>
    <n v="2"/>
    <x v="545"/>
    <x v="0"/>
    <s v="tier - 1"/>
    <x v="1"/>
    <s v="12Jul1993"/>
    <x v="20"/>
  </r>
  <r>
    <s v="Id547"/>
    <s v="Ludington"/>
    <s v=" Ms"/>
    <s v="  Johannah"/>
    <n v="28.31"/>
    <n v="6.35"/>
    <s v="No"/>
    <x v="1"/>
    <s v="No"/>
    <n v="0"/>
    <s v="No"/>
    <x v="0"/>
    <x v="0"/>
    <n v="0"/>
    <x v="546"/>
    <x v="0"/>
    <s v="tier - 1"/>
    <x v="1"/>
    <s v="24Oct1999"/>
    <x v="35"/>
  </r>
  <r>
    <s v="Id548"/>
    <s v="Perrich"/>
    <s v=" Mr"/>
    <s v="  Ryan A"/>
    <n v="46.62"/>
    <n v="8.51"/>
    <s v="Yes"/>
    <x v="0"/>
    <s v="No"/>
    <n v="2"/>
    <s v="Yes"/>
    <x v="0"/>
    <x v="0"/>
    <n v="0"/>
    <x v="547"/>
    <x v="0"/>
    <s v="tier - 2"/>
    <x v="1"/>
    <s v="17Oct1965"/>
    <x v="11"/>
  </r>
  <r>
    <s v="Id549"/>
    <s v="Cervantes"/>
    <s v=" Mr"/>
    <s v="  Andres Sr"/>
    <n v="51.75"/>
    <n v="8.59"/>
    <s v="Yes"/>
    <x v="0"/>
    <s v="No"/>
    <n v="2"/>
    <s v="Yes"/>
    <x v="0"/>
    <x v="0"/>
    <n v="1"/>
    <x v="548"/>
    <x v="0"/>
    <s v="tier - 3"/>
    <x v="8"/>
    <s v="27Jun1975"/>
    <x v="27"/>
  </r>
  <r>
    <s v="Id550"/>
    <s v="Andrews"/>
    <s v=" Mr"/>
    <s v="  Bryan"/>
    <n v="25.7"/>
    <n v="4.13"/>
    <s v="No"/>
    <x v="1"/>
    <s v="No"/>
    <n v="0"/>
    <s v="No"/>
    <x v="0"/>
    <x v="1"/>
    <n v="4"/>
    <x v="549"/>
    <x v="0"/>
    <s v="tier - 2"/>
    <x v="3"/>
    <s v="28Sep2001"/>
    <x v="47"/>
  </r>
  <r>
    <s v="Id551"/>
    <s v="Ruvalcaba"/>
    <s v=" Ms"/>
    <s v="  Lizette"/>
    <n v="31.79"/>
    <n v="4.55"/>
    <s v="No"/>
    <x v="1"/>
    <s v="No"/>
    <n v="1"/>
    <s v="No"/>
    <x v="0"/>
    <x v="1"/>
    <n v="0"/>
    <x v="550"/>
    <x v="0"/>
    <s v="tier - 2"/>
    <x v="0"/>
    <s v="17Oct1977"/>
    <x v="29"/>
  </r>
  <r>
    <s v="Id552"/>
    <s v="King"/>
    <s v=" Mr"/>
    <s v="  Don"/>
    <n v="24.795000000000002"/>
    <n v="4.5199999999999996"/>
    <s v="No"/>
    <x v="1"/>
    <s v="No"/>
    <n v="0"/>
    <s v="No"/>
    <x v="0"/>
    <x v="1"/>
    <n v="0"/>
    <x v="551"/>
    <x v="0"/>
    <s v="tier - 2"/>
    <x v="6"/>
    <s v="4Dec1989"/>
    <x v="4"/>
  </r>
  <r>
    <s v="Id553"/>
    <s v="Stone"/>
    <s v=" Mr"/>
    <s v="  Jeb"/>
    <n v="53.98"/>
    <n v="5.07"/>
    <s v="Yes"/>
    <x v="0"/>
    <s v="Yes"/>
    <n v="3"/>
    <s v="Yes"/>
    <x v="0"/>
    <x v="1"/>
    <n v="2"/>
    <x v="552"/>
    <x v="0"/>
    <s v="tier - 3"/>
    <x v="1"/>
    <s v="12Nov1979"/>
    <x v="18"/>
  </r>
  <r>
    <s v="Id554"/>
    <s v="Campbell"/>
    <s v=" Ms"/>
    <s v="  Amy R"/>
    <n v="41.325000000000003"/>
    <n v="4.04"/>
    <s v="Yes"/>
    <x v="1"/>
    <s v="Yes"/>
    <n v="2"/>
    <s v="Yes"/>
    <x v="0"/>
    <x v="1"/>
    <n v="0"/>
    <x v="553"/>
    <x v="0"/>
    <s v="tier - 2"/>
    <x v="2"/>
    <s v="26Aug1997"/>
    <x v="31"/>
  </r>
  <r>
    <s v="Id555"/>
    <s v="Asher"/>
    <s v=" Mr"/>
    <s v="  Brian"/>
    <n v="51.65"/>
    <n v="5.3"/>
    <s v="Yes"/>
    <x v="0"/>
    <s v="No"/>
    <n v="2"/>
    <s v="Yes"/>
    <x v="0"/>
    <x v="1"/>
    <n v="2"/>
    <x v="554"/>
    <x v="0"/>
    <s v="tier - 2"/>
    <x v="1"/>
    <s v="12Dec1976"/>
    <x v="1"/>
  </r>
  <r>
    <s v="Id556"/>
    <s v="Mazzotta"/>
    <s v=" Mr"/>
    <s v="  Mike G"/>
    <n v="44.52"/>
    <n v="8.64"/>
    <s v="Yes"/>
    <x v="1"/>
    <s v="Yes"/>
    <n v="2"/>
    <s v="Yes"/>
    <x v="0"/>
    <x v="0"/>
    <n v="0"/>
    <x v="555"/>
    <x v="0"/>
    <s v="tier - 2"/>
    <x v="1"/>
    <s v="8Dec1963"/>
    <x v="8"/>
  </r>
  <r>
    <s v="Id557"/>
    <s v="Huttl"/>
    <s v=" Ms"/>
    <s v="  Simonezitrone Sr"/>
    <n v="53.29"/>
    <n v="4.03"/>
    <s v="Yes"/>
    <x v="0"/>
    <s v="Yes"/>
    <n v="2"/>
    <s v="Yes"/>
    <x v="0"/>
    <x v="1"/>
    <n v="2"/>
    <x v="556"/>
    <x v="0"/>
    <s v="tier - 2"/>
    <x v="1"/>
    <s v="10Oct1979"/>
    <x v="18"/>
  </r>
  <r>
    <s v="Id558"/>
    <s v="Ferron"/>
    <s v=" Mr"/>
    <s v="  Nicholas"/>
    <n v="46.63"/>
    <n v="4.26"/>
    <s v="Yes"/>
    <x v="0"/>
    <s v="No"/>
    <n v="2"/>
    <s v="Yes"/>
    <x v="0"/>
    <x v="1"/>
    <n v="0"/>
    <x v="557"/>
    <x v="0"/>
    <s v="tier - 3"/>
    <x v="1"/>
    <s v="21Jun1966"/>
    <x v="24"/>
  </r>
  <r>
    <s v="Id559"/>
    <s v="Colarusso"/>
    <s v=" Ms"/>
    <s v="  Angela M"/>
    <n v="28.88"/>
    <n v="5.35"/>
    <s v="No"/>
    <x v="1"/>
    <s v="Yes"/>
    <n v="0"/>
    <s v="No"/>
    <x v="0"/>
    <x v="1"/>
    <n v="0"/>
    <x v="558"/>
    <x v="0"/>
    <s v="tier - 1"/>
    <x v="1"/>
    <s v="14Jul2003"/>
    <x v="39"/>
  </r>
  <r>
    <s v="Id560"/>
    <s v="Pearlman"/>
    <s v=" Mr"/>
    <s v="  Oz"/>
    <n v="23.98"/>
    <n v="4.9000000000000004"/>
    <s v="No"/>
    <x v="1"/>
    <s v="No"/>
    <n v="0"/>
    <s v="No"/>
    <x v="0"/>
    <x v="1"/>
    <n v="3"/>
    <x v="559"/>
    <x v="0"/>
    <s v="tier - 3"/>
    <x v="0"/>
    <s v="1Jul1994"/>
    <x v="6"/>
  </r>
  <r>
    <s v="Id561"/>
    <s v="O'Mara"/>
    <s v=" Ms"/>
    <s v="  Erin M"/>
    <n v="23.65"/>
    <n v="4.5"/>
    <s v="No"/>
    <x v="1"/>
    <s v="No"/>
    <n v="0"/>
    <s v="No"/>
    <x v="0"/>
    <x v="1"/>
    <n v="1"/>
    <x v="560"/>
    <x v="0"/>
    <s v="tier - 3"/>
    <x v="0"/>
    <s v="25Oct1990"/>
    <x v="3"/>
  </r>
  <r>
    <s v="Id562"/>
    <s v="Niska"/>
    <s v=" Mr"/>
    <s v="  Bobby E"/>
    <n v="49.09"/>
    <n v="8.3800000000000008"/>
    <s v="Yes"/>
    <x v="0"/>
    <s v="No"/>
    <n v="2"/>
    <s v="Yes"/>
    <x v="0"/>
    <x v="0"/>
    <n v="0"/>
    <x v="561"/>
    <x v="0"/>
    <s v="tier - 3"/>
    <x v="1"/>
    <s v="26Jul1970"/>
    <x v="2"/>
  </r>
  <r>
    <s v="Id563"/>
    <s v="Schlich"/>
    <s v=" Mr"/>
    <s v="  Daniel P"/>
    <n v="28.024999999999999"/>
    <n v="7.03"/>
    <s v="No"/>
    <x v="1"/>
    <s v="No"/>
    <n v="0"/>
    <s v="No"/>
    <x v="0"/>
    <x v="0"/>
    <n v="1"/>
    <x v="562"/>
    <x v="0"/>
    <s v="tier - 1"/>
    <x v="1"/>
    <s v="25Aug2002"/>
    <x v="43"/>
  </r>
  <r>
    <s v="Id564"/>
    <s v="Zidek"/>
    <s v=" Ms"/>
    <s v="  Marie E"/>
    <n v="43.32"/>
    <n v="8.75"/>
    <s v="Yes"/>
    <x v="1"/>
    <s v="Yes"/>
    <n v="2"/>
    <s v="Yes"/>
    <x v="0"/>
    <x v="0"/>
    <n v="0"/>
    <x v="563"/>
    <x v="0"/>
    <s v="tier - 2"/>
    <x v="1"/>
    <s v="16Nov1963"/>
    <x v="8"/>
  </r>
  <r>
    <s v="Id565"/>
    <s v="Ellgass"/>
    <s v=" Mrs"/>
    <s v="  Katie"/>
    <n v="45.92"/>
    <n v="9.51"/>
    <s v="Yes"/>
    <x v="1"/>
    <s v="No"/>
    <n v="2"/>
    <s v="Yes"/>
    <x v="0"/>
    <x v="0"/>
    <n v="0"/>
    <x v="564"/>
    <x v="0"/>
    <s v="tier - 1"/>
    <x v="12"/>
    <s v="12Jul1968"/>
    <x v="0"/>
  </r>
  <r>
    <s v="Id566"/>
    <s v="Lowe"/>
    <s v=" Mr"/>
    <s v="  Eric D"/>
    <n v="44.03"/>
    <n v="9.36"/>
    <s v="Yes"/>
    <x v="1"/>
    <s v="No"/>
    <n v="2"/>
    <s v="Yes"/>
    <x v="0"/>
    <x v="0"/>
    <n v="0"/>
    <x v="565"/>
    <x v="0"/>
    <s v="tier - 2"/>
    <x v="8"/>
    <s v="16Jun1965"/>
    <x v="11"/>
  </r>
  <r>
    <s v="Id567"/>
    <s v="Malone"/>
    <s v=" Ms"/>
    <s v="  Tara"/>
    <n v="24.6"/>
    <n v="4.8099999999999996"/>
    <s v="No"/>
    <x v="1"/>
    <s v="No"/>
    <n v="0"/>
    <s v="No"/>
    <x v="0"/>
    <x v="1"/>
    <n v="0"/>
    <x v="566"/>
    <x v="0"/>
    <s v="tier - 2"/>
    <x v="3"/>
    <s v="29Dec1990"/>
    <x v="3"/>
  </r>
  <r>
    <s v="Id568"/>
    <s v="Dumke"/>
    <s v=" Ms"/>
    <s v="  Haley L"/>
    <n v="49.15"/>
    <n v="8.08"/>
    <s v="Yes"/>
    <x v="0"/>
    <s v="No"/>
    <n v="2"/>
    <s v="Yes"/>
    <x v="0"/>
    <x v="0"/>
    <n v="0"/>
    <x v="567"/>
    <x v="0"/>
    <s v="tier - 1"/>
    <x v="1"/>
    <s v="8Jun1971"/>
    <x v="2"/>
  </r>
  <r>
    <s v="Id569"/>
    <s v="Strong"/>
    <s v=" Ms"/>
    <s v="  Kayla B"/>
    <n v="28.31"/>
    <n v="6.29"/>
    <s v="No"/>
    <x v="1"/>
    <s v="Yes"/>
    <n v="0"/>
    <s v="No"/>
    <x v="0"/>
    <x v="0"/>
    <n v="0"/>
    <x v="568"/>
    <x v="1"/>
    <s v="tier - 1"/>
    <x v="1"/>
    <s v="2Nov2003"/>
    <x v="39"/>
  </r>
  <r>
    <s v="Id570"/>
    <s v="Ferguson"/>
    <s v=" Mr"/>
    <s v="  Mark D"/>
    <n v="22.99"/>
    <n v="6.29"/>
    <s v="No"/>
    <x v="1"/>
    <s v="No"/>
    <n v="0"/>
    <s v="No"/>
    <x v="0"/>
    <x v="0"/>
    <n v="2"/>
    <x v="569"/>
    <x v="1"/>
    <s v="tier - 1"/>
    <x v="1"/>
    <s v="18Oct1992"/>
    <x v="34"/>
  </r>
  <r>
    <s v="Id571"/>
    <s v="Klein"/>
    <s v=" Mr"/>
    <s v="  Patrick J"/>
    <n v="29.07"/>
    <n v="5.12"/>
    <s v="No"/>
    <x v="1"/>
    <s v="Yes"/>
    <n v="0"/>
    <s v="No"/>
    <x v="0"/>
    <x v="1"/>
    <n v="0"/>
    <x v="570"/>
    <x v="1"/>
    <s v="tier - 3"/>
    <x v="1"/>
    <s v="1Nov2003"/>
    <x v="39"/>
  </r>
  <r>
    <s v="Id572"/>
    <s v="Eusebio"/>
    <s v=" Mr"/>
    <s v="  Alejandro"/>
    <n v="42.02"/>
    <n v="9.9499999999999993"/>
    <s v="Yes"/>
    <x v="1"/>
    <s v="Yes"/>
    <n v="2"/>
    <s v="Yes"/>
    <x v="0"/>
    <x v="0"/>
    <n v="0"/>
    <x v="571"/>
    <x v="1"/>
    <s v="tier - 3"/>
    <x v="8"/>
    <s v="12Jul1963"/>
    <x v="8"/>
  </r>
  <r>
    <s v="Id573"/>
    <s v="Szolosi"/>
    <s v=" Mrs"/>
    <s v="  Beth A"/>
    <n v="49.07"/>
    <n v="9.08"/>
    <s v="Yes"/>
    <x v="0"/>
    <s v="No"/>
    <n v="2"/>
    <s v="Yes"/>
    <x v="0"/>
    <x v="0"/>
    <n v="1"/>
    <x v="572"/>
    <x v="1"/>
    <s v="tier - 3"/>
    <x v="12"/>
    <s v="25Aug1975"/>
    <x v="27"/>
  </r>
  <r>
    <s v="Id574"/>
    <s v="Butler"/>
    <s v=" Mr"/>
    <s v="  Jason R"/>
    <n v="19.8"/>
    <n v="4.82"/>
    <s v="No"/>
    <x v="1"/>
    <s v="No"/>
    <n v="0"/>
    <s v="No"/>
    <x v="0"/>
    <x v="1"/>
    <n v="1"/>
    <x v="573"/>
    <x v="1"/>
    <s v="tier - 1"/>
    <x v="0"/>
    <s v="22Oct1982"/>
    <x v="37"/>
  </r>
  <r>
    <s v="Id575"/>
    <s v="Fukuchi"/>
    <s v=" Mr"/>
    <s v="  Yoshinori"/>
    <n v="27.36"/>
    <n v="4.6500000000000004"/>
    <s v="No"/>
    <x v="1"/>
    <s v="No"/>
    <n v="0"/>
    <s v="No"/>
    <x v="0"/>
    <x v="1"/>
    <n v="1"/>
    <x v="574"/>
    <x v="1"/>
    <s v="tier - 2"/>
    <x v="9"/>
    <s v="18Aug2004"/>
    <x v="41"/>
  </r>
  <r>
    <s v="Id576"/>
    <s v="Drucker"/>
    <s v=" Ms"/>
    <s v="  Adrienne G"/>
    <n v="42.95"/>
    <n v="5.16"/>
    <s v="Yes"/>
    <x v="1"/>
    <s v="No"/>
    <n v="2"/>
    <s v="Yes"/>
    <x v="0"/>
    <x v="1"/>
    <n v="0"/>
    <x v="575"/>
    <x v="1"/>
    <s v="tier - 2"/>
    <x v="1"/>
    <s v="7Jun1964"/>
    <x v="8"/>
  </r>
  <r>
    <s v="Id577"/>
    <s v="Aziz"/>
    <s v=" Mrs"/>
    <s v="  Meredith"/>
    <n v="42.66"/>
    <n v="10.44"/>
    <s v="Yes"/>
    <x v="1"/>
    <s v="No"/>
    <n v="2"/>
    <s v="Yes"/>
    <x v="0"/>
    <x v="0"/>
    <n v="0"/>
    <x v="576"/>
    <x v="1"/>
    <s v="tier - 2"/>
    <x v="12"/>
    <s v="16Sep1965"/>
    <x v="11"/>
  </r>
  <r>
    <s v="Id578"/>
    <s v="Pak"/>
    <s v=" Mr"/>
    <s v="  Junyong"/>
    <n v="33.630000000000003"/>
    <n v="5.69"/>
    <s v="Yes"/>
    <x v="1"/>
    <s v="No"/>
    <n v="1"/>
    <s v="No"/>
    <x v="0"/>
    <x v="1"/>
    <n v="4"/>
    <x v="577"/>
    <x v="1"/>
    <s v="tier - 3"/>
    <x v="4"/>
    <s v="3Jun1998"/>
    <x v="31"/>
  </r>
  <r>
    <s v="Id579"/>
    <s v="Kieta"/>
    <s v=" Ms"/>
    <s v="  Kristen A"/>
    <n v="26.84"/>
    <n v="6.5"/>
    <s v="No"/>
    <x v="1"/>
    <s v="No"/>
    <n v="0"/>
    <s v="No"/>
    <x v="0"/>
    <x v="0"/>
    <n v="1"/>
    <x v="578"/>
    <x v="1"/>
    <s v="tier - 3"/>
    <x v="0"/>
    <s v="28Jun2002"/>
    <x v="43"/>
  </r>
  <r>
    <s v="Id580"/>
    <s v="Velez"/>
    <s v=" Ms"/>
    <s v="  Maria I"/>
    <n v="28.3"/>
    <n v="5.73"/>
    <s v="No"/>
    <x v="1"/>
    <s v="Yes"/>
    <n v="0"/>
    <s v="No"/>
    <x v="0"/>
    <x v="0"/>
    <n v="0"/>
    <x v="579"/>
    <x v="1"/>
    <s v="tier - 2"/>
    <x v="3"/>
    <s v="26Dec2003"/>
    <x v="39"/>
  </r>
  <r>
    <s v="Id581"/>
    <s v="Bussiere"/>
    <s v=" Mr"/>
    <s v="  Jonathan"/>
    <n v="27.06"/>
    <n v="5.74"/>
    <s v="No"/>
    <x v="1"/>
    <s v="No"/>
    <n v="0"/>
    <s v="No"/>
    <x v="0"/>
    <x v="0"/>
    <n v="0"/>
    <x v="580"/>
    <x v="1"/>
    <s v="tier - 3"/>
    <x v="0"/>
    <s v="10Jun1996"/>
    <x v="45"/>
  </r>
  <r>
    <s v="Id582"/>
    <s v="McCartney"/>
    <s v=" Mr"/>
    <s v="  Phil"/>
    <n v="47.13"/>
    <n v="8.6999999999999993"/>
    <s v="Yes"/>
    <x v="0"/>
    <s v="No"/>
    <n v="2"/>
    <s v="Yes"/>
    <x v="0"/>
    <x v="0"/>
    <n v="0"/>
    <x v="581"/>
    <x v="1"/>
    <s v="tier - 2"/>
    <x v="8"/>
    <s v="22Aug1971"/>
    <x v="14"/>
  </r>
  <r>
    <s v="Id583"/>
    <s v="Bambauer"/>
    <s v=" Ms"/>
    <s v="  Benjamina C"/>
    <n v="51.72"/>
    <n v="5.09"/>
    <s v="Yes"/>
    <x v="0"/>
    <s v="No"/>
    <n v="2"/>
    <s v="Yes"/>
    <x v="0"/>
    <x v="1"/>
    <n v="2"/>
    <x v="582"/>
    <x v="1"/>
    <s v="tier - 3"/>
    <x v="1"/>
    <s v="16Jul1980"/>
    <x v="25"/>
  </r>
  <r>
    <s v="Id584"/>
    <s v="Mertz"/>
    <s v=" Mr"/>
    <s v="  Christopher"/>
    <n v="48.59"/>
    <n v="5.57"/>
    <s v="Yes"/>
    <x v="0"/>
    <s v="No"/>
    <n v="2"/>
    <s v="Yes"/>
    <x v="0"/>
    <x v="1"/>
    <n v="2"/>
    <x v="583"/>
    <x v="1"/>
    <s v="tier - 3"/>
    <x v="8"/>
    <s v="25Aug1977"/>
    <x v="29"/>
  </r>
  <r>
    <s v="Id585"/>
    <s v="Mason"/>
    <s v=" Ms"/>
    <s v="  Alison B"/>
    <n v="45.18"/>
    <n v="10.87"/>
    <s v="Yes"/>
    <x v="1"/>
    <s v="No"/>
    <n v="2"/>
    <s v="Yes"/>
    <x v="0"/>
    <x v="0"/>
    <n v="0"/>
    <x v="584"/>
    <x v="1"/>
    <s v="tier - 3"/>
    <x v="1"/>
    <s v="21Oct1968"/>
    <x v="0"/>
  </r>
  <r>
    <s v="Id586"/>
    <s v="Rotich"/>
    <s v=" Ms"/>
    <s v="  Caroline"/>
    <n v="27.9"/>
    <n v="6.02"/>
    <s v="No"/>
    <x v="1"/>
    <s v="Yes"/>
    <n v="0"/>
    <s v="No"/>
    <x v="0"/>
    <x v="0"/>
    <n v="0"/>
    <x v="585"/>
    <x v="1"/>
    <s v="tier - 2"/>
    <x v="3"/>
    <s v="10Sep2003"/>
    <x v="39"/>
  </r>
  <r>
    <s v="Id587"/>
    <s v="Fetzer"/>
    <s v=" Ms"/>
    <s v="  Alexis N"/>
    <n v="51.33"/>
    <n v="7"/>
    <s v="Yes"/>
    <x v="0"/>
    <s v="No"/>
    <n v="2"/>
    <s v="Yes"/>
    <x v="0"/>
    <x v="0"/>
    <n v="0"/>
    <x v="586"/>
    <x v="1"/>
    <s v="tier - 3"/>
    <x v="3"/>
    <s v="8Aug1974"/>
    <x v="19"/>
  </r>
  <r>
    <s v="Id588"/>
    <s v="Mattis"/>
    <s v=" Ms"/>
    <s v="  Shanda L"/>
    <n v="30.59"/>
    <n v="5.56"/>
    <s v="No"/>
    <x v="1"/>
    <s v="No"/>
    <n v="1"/>
    <s v="No"/>
    <x v="0"/>
    <x v="1"/>
    <n v="1"/>
    <x v="587"/>
    <x v="1"/>
    <s v="tier - 3"/>
    <x v="2"/>
    <s v="19Oct1995"/>
    <x v="40"/>
  </r>
  <r>
    <s v="Id589"/>
    <s v="Cochran"/>
    <s v=" Mrs"/>
    <s v="  Lacey"/>
    <n v="39.229999999999997"/>
    <n v="8.4499999999999993"/>
    <s v="Yes"/>
    <x v="1"/>
    <s v="No"/>
    <n v="1"/>
    <s v="Yes"/>
    <x v="0"/>
    <x v="0"/>
    <n v="0"/>
    <x v="588"/>
    <x v="1"/>
    <s v="tier - 2"/>
    <x v="12"/>
    <s v="29Jul1962"/>
    <x v="5"/>
  </r>
  <r>
    <s v="Id590"/>
    <s v="Balinsky"/>
    <s v=" Ms"/>
    <s v="  Laurette"/>
    <n v="19.094999999999999"/>
    <n v="6.19"/>
    <s v="No"/>
    <x v="1"/>
    <s v="No"/>
    <n v="0"/>
    <s v="No"/>
    <x v="0"/>
    <x v="0"/>
    <n v="2"/>
    <x v="589"/>
    <x v="1"/>
    <s v="tier - 2"/>
    <x v="2"/>
    <s v="23Sep1989"/>
    <x v="4"/>
  </r>
  <r>
    <s v="Id591"/>
    <s v="Reilly"/>
    <s v=" Mr"/>
    <s v="  Jason"/>
    <n v="49.72"/>
    <n v="7.71"/>
    <s v="Yes"/>
    <x v="0"/>
    <s v="No"/>
    <n v="2"/>
    <s v="Yes"/>
    <x v="0"/>
    <x v="0"/>
    <n v="0"/>
    <x v="590"/>
    <x v="1"/>
    <s v="tier - 1"/>
    <x v="1"/>
    <s v="28Aug1974"/>
    <x v="19"/>
  </r>
  <r>
    <s v="Id592"/>
    <s v="Johnson"/>
    <s v=" Ms"/>
    <s v="  Mary"/>
    <n v="21.754999999999999"/>
    <n v="4.63"/>
    <s v="No"/>
    <x v="1"/>
    <s v="Yes"/>
    <n v="0"/>
    <s v="No"/>
    <x v="0"/>
    <x v="1"/>
    <n v="1"/>
    <x v="591"/>
    <x v="1"/>
    <s v="tier - 1"/>
    <x v="2"/>
    <s v="5Nov1993"/>
    <x v="20"/>
  </r>
  <r>
    <s v="Id593"/>
    <s v="Petry"/>
    <s v=" Ms"/>
    <s v="  Kati A"/>
    <n v="48.39"/>
    <n v="4.6100000000000003"/>
    <s v="Yes"/>
    <x v="0"/>
    <s v="No"/>
    <n v="2"/>
    <s v="Yes"/>
    <x v="0"/>
    <x v="1"/>
    <n v="2"/>
    <x v="592"/>
    <x v="1"/>
    <s v="tier - 1"/>
    <x v="1"/>
    <s v="25Sep1977"/>
    <x v="29"/>
  </r>
  <r>
    <s v="Id594"/>
    <s v="Laleman"/>
    <s v=" Mrs"/>
    <s v="  Kelly J"/>
    <n v="47.15"/>
    <n v="9.5299999999999994"/>
    <s v="Yes"/>
    <x v="0"/>
    <s v="No"/>
    <n v="2"/>
    <s v="Yes"/>
    <x v="0"/>
    <x v="0"/>
    <n v="1"/>
    <x v="593"/>
    <x v="1"/>
    <s v="tier - 1"/>
    <x v="12"/>
    <s v="24Jul1975"/>
    <x v="27"/>
  </r>
  <r>
    <s v="Id595"/>
    <s v="Colby"/>
    <s v=" Ms"/>
    <s v="  Greer D"/>
    <n v="47.59"/>
    <n v="11.43"/>
    <s v="Yes"/>
    <x v="0"/>
    <s v="No"/>
    <n v="2"/>
    <s v="Yes"/>
    <x v="0"/>
    <x v="0"/>
    <n v="0"/>
    <x v="594"/>
    <x v="1"/>
    <s v="tier - 2"/>
    <x v="3"/>
    <s v="10Jul1970"/>
    <x v="2"/>
  </r>
  <r>
    <s v="Id596"/>
    <s v="Wathke"/>
    <s v=" Mr"/>
    <s v="  Brent"/>
    <n v="39.81"/>
    <n v="7.65"/>
    <s v="Yes"/>
    <x v="1"/>
    <s v="Yes"/>
    <n v="1"/>
    <s v="Yes"/>
    <x v="0"/>
    <x v="0"/>
    <n v="0"/>
    <x v="595"/>
    <x v="1"/>
    <s v="tier - 2"/>
    <x v="8"/>
    <s v="25Jun1963"/>
    <x v="8"/>
  </r>
  <r>
    <s v="Id597"/>
    <s v="Daly"/>
    <s v=" Mr"/>
    <s v="  Eugene M"/>
    <n v="31.02"/>
    <n v="5.87"/>
    <s v="No"/>
    <x v="1"/>
    <s v="No"/>
    <n v="1"/>
    <s v="No"/>
    <x v="0"/>
    <x v="0"/>
    <n v="0"/>
    <x v="596"/>
    <x v="1"/>
    <s v="tier - 1"/>
    <x v="0"/>
    <s v="25Jun2001"/>
    <x v="47"/>
  </r>
  <r>
    <s v="Id598"/>
    <s v="Dillon"/>
    <s v=" Ms"/>
    <s v="  Erin D"/>
    <n v="24.75"/>
    <n v="4.3600000000000003"/>
    <s v="No"/>
    <x v="1"/>
    <s v="No"/>
    <n v="0"/>
    <s v="No"/>
    <x v="0"/>
    <x v="1"/>
    <n v="0"/>
    <x v="597"/>
    <x v="1"/>
    <s v="tier - 1"/>
    <x v="0"/>
    <s v="23Dec1995"/>
    <x v="40"/>
  </r>
  <r>
    <s v="Id599"/>
    <s v="Pontes"/>
    <s v=" Ms"/>
    <s v="  Kamilla"/>
    <n v="30.114999999999998"/>
    <n v="10.119999999999999"/>
    <s v="No"/>
    <x v="1"/>
    <s v="No"/>
    <n v="1"/>
    <s v="No"/>
    <x v="0"/>
    <x v="0"/>
    <n v="3"/>
    <x v="598"/>
    <x v="1"/>
    <s v="tier - 2"/>
    <x v="1"/>
    <s v="10Oct1958"/>
    <x v="7"/>
  </r>
  <r>
    <s v="Id600"/>
    <s v="Spies"/>
    <s v=" Mr"/>
    <s v="  Wayne I"/>
    <n v="26.03"/>
    <n v="4.01"/>
    <s v="No"/>
    <x v="1"/>
    <s v="Yes"/>
    <n v="0"/>
    <s v="No"/>
    <x v="0"/>
    <x v="1"/>
    <n v="1"/>
    <x v="599"/>
    <x v="1"/>
    <s v="tier - 1"/>
    <x v="1"/>
    <s v="20Dec2003"/>
    <x v="39"/>
  </r>
  <r>
    <s v="Id601"/>
    <s v="Greig"/>
    <s v=" Ms"/>
    <s v="  Tracy L"/>
    <n v="20.045000000000002"/>
    <n v="4.7699999999999996"/>
    <s v="No"/>
    <x v="1"/>
    <s v="No"/>
    <n v="0"/>
    <s v="No"/>
    <x v="0"/>
    <x v="1"/>
    <n v="3"/>
    <x v="600"/>
    <x v="1"/>
    <s v="tier - 3"/>
    <x v="1"/>
    <s v="28Sep1995"/>
    <x v="40"/>
  </r>
  <r>
    <s v="Id602"/>
    <s v="Scott"/>
    <s v=" Mrs"/>
    <s v="  Heather"/>
    <n v="40.24"/>
    <n v="6.83"/>
    <s v="Yes"/>
    <x v="1"/>
    <s v="No"/>
    <n v="1"/>
    <s v="Yes"/>
    <x v="0"/>
    <x v="0"/>
    <n v="0"/>
    <x v="601"/>
    <x v="1"/>
    <s v="tier - 3"/>
    <x v="12"/>
    <s v="5Dec1965"/>
    <x v="11"/>
  </r>
  <r>
    <s v="Id603"/>
    <s v="Erlandson"/>
    <s v=" Mrs"/>
    <s v="  Megan C"/>
    <n v="43.15"/>
    <n v="6.14"/>
    <s v="Yes"/>
    <x v="1"/>
    <s v="Yes"/>
    <n v="2"/>
    <s v="Yes"/>
    <x v="0"/>
    <x v="0"/>
    <n v="0"/>
    <x v="602"/>
    <x v="1"/>
    <s v="tier - 3"/>
    <x v="12"/>
    <s v="8Aug1969"/>
    <x v="16"/>
  </r>
  <r>
    <s v="Id604"/>
    <s v="Autrey"/>
    <s v=" Mr"/>
    <s v="  Jonathan"/>
    <n v="27.7"/>
    <n v="5.6"/>
    <s v="No"/>
    <x v="1"/>
    <s v="Yes"/>
    <n v="0"/>
    <s v="No"/>
    <x v="0"/>
    <x v="1"/>
    <n v="0"/>
    <x v="603"/>
    <x v="1"/>
    <s v="tier - 3"/>
    <x v="3"/>
    <s v="24Aug2003"/>
    <x v="39"/>
  </r>
  <r>
    <s v="Id605"/>
    <s v="Alleman"/>
    <s v=" Mr"/>
    <s v="  Greg D"/>
    <n v="45.68"/>
    <n v="4.8"/>
    <s v="Yes"/>
    <x v="1"/>
    <s v="No"/>
    <n v="2"/>
    <s v="Yes"/>
    <x v="0"/>
    <x v="1"/>
    <n v="0"/>
    <x v="604"/>
    <x v="1"/>
    <s v="tier - 2"/>
    <x v="8"/>
    <s v="30Jul1972"/>
    <x v="28"/>
  </r>
  <r>
    <s v="Id606"/>
    <s v="Michalski"/>
    <s v=" Mr"/>
    <s v="  Steven L"/>
    <n v="27.3"/>
    <n v="11.89"/>
    <s v="No"/>
    <x v="1"/>
    <s v="No"/>
    <n v="0"/>
    <s v="No"/>
    <x v="0"/>
    <x v="0"/>
    <n v="0"/>
    <x v="605"/>
    <x v="1"/>
    <s v="tier - 1"/>
    <x v="3"/>
    <s v="8Sep2002"/>
    <x v="43"/>
  </r>
  <r>
    <s v="Id607"/>
    <s v="Grillo"/>
    <s v=" Mr"/>
    <s v="  Gianfilippo"/>
    <n v="54.45"/>
    <n v="4.7300000000000004"/>
    <s v="Yes"/>
    <x v="0"/>
    <s v="No"/>
    <n v="3"/>
    <s v="Yes"/>
    <x v="0"/>
    <x v="1"/>
    <n v="3"/>
    <x v="606"/>
    <x v="1"/>
    <s v="tier - 1"/>
    <x v="1"/>
    <s v="21Aug1988"/>
    <x v="23"/>
  </r>
  <r>
    <s v="Id608"/>
    <s v="Coronado"/>
    <s v=" Mr"/>
    <s v="  Hector"/>
    <n v="54.43"/>
    <n v="4.6100000000000003"/>
    <s v="Yes"/>
    <x v="0"/>
    <s v="No"/>
    <n v="3"/>
    <s v="Yes"/>
    <x v="0"/>
    <x v="1"/>
    <n v="3"/>
    <x v="607"/>
    <x v="1"/>
    <s v="tier - 2"/>
    <x v="1"/>
    <s v="6Aug1988"/>
    <x v="23"/>
  </r>
  <r>
    <s v="Id609"/>
    <s v="Dewine"/>
    <s v=" Mr"/>
    <s v="  Mark W"/>
    <n v="48.01"/>
    <n v="7.3"/>
    <s v="Yes"/>
    <x v="0"/>
    <s v="No"/>
    <n v="2"/>
    <s v="Yes"/>
    <x v="0"/>
    <x v="0"/>
    <n v="0"/>
    <x v="608"/>
    <x v="1"/>
    <s v="tier - 3"/>
    <x v="1"/>
    <s v="11Sep1974"/>
    <x v="19"/>
  </r>
  <r>
    <s v="Id610"/>
    <s v="Carman"/>
    <s v=" Mrs"/>
    <s v="  Aubri"/>
    <n v="48.32"/>
    <n v="5.88"/>
    <s v="Yes"/>
    <x v="0"/>
    <s v="No"/>
    <n v="2"/>
    <s v="Yes"/>
    <x v="0"/>
    <x v="0"/>
    <n v="3"/>
    <x v="609"/>
    <x v="1"/>
    <s v="tier - 1"/>
    <x v="12"/>
    <s v="6Jul1982"/>
    <x v="37"/>
  </r>
  <r>
    <s v="Id611"/>
    <s v="Neems"/>
    <s v=" Mr"/>
    <s v="  Justin"/>
    <n v="22.895"/>
    <n v="4.0599999999999996"/>
    <s v="No"/>
    <x v="1"/>
    <s v="Yes"/>
    <n v="0"/>
    <s v="No"/>
    <x v="0"/>
    <x v="1"/>
    <n v="0"/>
    <x v="610"/>
    <x v="1"/>
    <s v="tier - 3"/>
    <x v="6"/>
    <s v="12Dec1993"/>
    <x v="20"/>
  </r>
  <r>
    <s v="Id612"/>
    <s v="Pesyna"/>
    <s v=" Ms"/>
    <s v="  Megan A"/>
    <n v="54.85"/>
    <n v="4.9000000000000004"/>
    <s v="Yes"/>
    <x v="0"/>
    <s v="No"/>
    <n v="3"/>
    <s v="Yes"/>
    <x v="0"/>
    <x v="1"/>
    <n v="3"/>
    <x v="611"/>
    <x v="1"/>
    <s v="tier - 1"/>
    <x v="3"/>
    <s v="6Oct1987"/>
    <x v="38"/>
  </r>
  <r>
    <s v="Id613"/>
    <s v="Meling"/>
    <s v=" Ms"/>
    <s v="  Erika M"/>
    <n v="21.85"/>
    <n v="5.52"/>
    <s v="No"/>
    <x v="1"/>
    <s v="Yes"/>
    <n v="0"/>
    <s v="No"/>
    <x v="0"/>
    <x v="1"/>
    <n v="0"/>
    <x v="612"/>
    <x v="1"/>
    <s v="tier - 1"/>
    <x v="2"/>
    <s v="8Aug1993"/>
    <x v="20"/>
  </r>
  <r>
    <s v="Id614"/>
    <s v="Widlowski"/>
    <s v=" Mr"/>
    <s v="  Daniel G"/>
    <n v="51.86"/>
    <n v="5.2"/>
    <s v="Yes"/>
    <x v="0"/>
    <s v="No"/>
    <n v="2"/>
    <s v="Yes"/>
    <x v="0"/>
    <x v="1"/>
    <n v="3"/>
    <x v="613"/>
    <x v="1"/>
    <s v="tier - 3"/>
    <x v="1"/>
    <s v="27Aug1985"/>
    <x v="17"/>
  </r>
  <r>
    <s v="Id615"/>
    <s v="Nadar"/>
    <s v=" Ms"/>
    <s v="  Devin C"/>
    <n v="39.049999999999997"/>
    <n v="7.59"/>
    <s v="Yes"/>
    <x v="1"/>
    <s v="No"/>
    <n v="1"/>
    <s v="Yes"/>
    <x v="0"/>
    <x v="0"/>
    <n v="3"/>
    <x v="614"/>
    <x v="1"/>
    <s v="tier - 2"/>
    <x v="0"/>
    <s v="21Jun1958"/>
    <x v="7"/>
  </r>
  <r>
    <s v="Id616"/>
    <s v="Turner"/>
    <s v=" Ms"/>
    <s v="  Louise A"/>
    <n v="31.824999999999999"/>
    <n v="8.2799999999999994"/>
    <s v="No"/>
    <x v="1"/>
    <s v="No"/>
    <n v="1"/>
    <s v="No"/>
    <x v="0"/>
    <x v="0"/>
    <n v="2"/>
    <x v="615"/>
    <x v="1"/>
    <s v="tier - 2"/>
    <x v="2"/>
    <s v="22Oct1958"/>
    <x v="7"/>
  </r>
  <r>
    <s v="Id617"/>
    <s v="Walker"/>
    <s v=" Mrs"/>
    <s v="  Sarah"/>
    <n v="46.43"/>
    <n v="6.72"/>
    <s v="Yes"/>
    <x v="0"/>
    <s v="No"/>
    <n v="2"/>
    <s v="Yes"/>
    <x v="0"/>
    <x v="0"/>
    <n v="2"/>
    <x v="616"/>
    <x v="1"/>
    <s v="tier - 2"/>
    <x v="12"/>
    <s v="16Sep1978"/>
    <x v="9"/>
  </r>
  <r>
    <s v="Id618"/>
    <s v="Leedham"/>
    <s v=" Ms"/>
    <s v="  Amy"/>
    <n v="53.63"/>
    <n v="5.47"/>
    <s v="Yes"/>
    <x v="0"/>
    <s v="No"/>
    <n v="3"/>
    <s v="Yes"/>
    <x v="0"/>
    <x v="1"/>
    <n v="3"/>
    <x v="617"/>
    <x v="1"/>
    <s v="tier - 3"/>
    <x v="1"/>
    <s v="5Dec1988"/>
    <x v="23"/>
  </r>
  <r>
    <s v="Id619"/>
    <s v="Haglund"/>
    <s v=" Ms"/>
    <s v="  Brittany L"/>
    <n v="48.7"/>
    <n v="4.71"/>
    <s v="Yes"/>
    <x v="0"/>
    <s v="No"/>
    <n v="2"/>
    <s v="Yes"/>
    <x v="0"/>
    <x v="1"/>
    <n v="2"/>
    <x v="618"/>
    <x v="1"/>
    <s v="tier - 2"/>
    <x v="1"/>
    <s v="19Sep1980"/>
    <x v="25"/>
  </r>
  <r>
    <s v="Id620"/>
    <s v="Mills"/>
    <s v=" Ms"/>
    <s v="  Jessica L"/>
    <n v="48.81"/>
    <n v="5.49"/>
    <s v="Yes"/>
    <x v="0"/>
    <s v="No"/>
    <n v="2"/>
    <s v="Yes"/>
    <x v="0"/>
    <x v="1"/>
    <n v="3"/>
    <x v="619"/>
    <x v="1"/>
    <s v="tier - 1"/>
    <x v="1"/>
    <s v="24Jul1982"/>
    <x v="37"/>
  </r>
  <r>
    <s v="Id621"/>
    <s v="Drnjevich"/>
    <s v=" Mrs"/>
    <s v="  Kristina K"/>
    <n v="47.53"/>
    <n v="4.72"/>
    <s v="Yes"/>
    <x v="0"/>
    <s v="No"/>
    <n v="2"/>
    <s v="Yes"/>
    <x v="0"/>
    <x v="1"/>
    <n v="2"/>
    <x v="620"/>
    <x v="1"/>
    <s v="tier - 3"/>
    <x v="12"/>
    <s v="12Oct1980"/>
    <x v="25"/>
  </r>
  <r>
    <s v="Id622"/>
    <s v="Clay"/>
    <s v=" Mr"/>
    <s v="  Brad"/>
    <n v="36.85"/>
    <n v="6.7"/>
    <s v="Yes"/>
    <x v="1"/>
    <s v="No"/>
    <n v="1"/>
    <s v="No"/>
    <x v="0"/>
    <x v="0"/>
    <n v="0"/>
    <x v="621"/>
    <x v="1"/>
    <s v="tier - 1"/>
    <x v="13"/>
    <s v="25Dec1962"/>
    <x v="5"/>
  </r>
  <r>
    <s v="Id623"/>
    <s v="Marbury"/>
    <s v=" Ms"/>
    <s v="  Margaret O"/>
    <n v="29.3"/>
    <n v="5.5"/>
    <s v="No"/>
    <x v="1"/>
    <s v="No"/>
    <n v="0"/>
    <s v="No"/>
    <x v="0"/>
    <x v="1"/>
    <n v="4"/>
    <x v="622"/>
    <x v="1"/>
    <s v="tier - 3"/>
    <x v="3"/>
    <s v="11Nov1982"/>
    <x v="37"/>
  </r>
  <r>
    <s v="Id624"/>
    <s v="Coon"/>
    <s v=" Mr"/>
    <s v="  Craig R"/>
    <n v="19.3"/>
    <n v="4.46"/>
    <s v="No"/>
    <x v="1"/>
    <s v="No"/>
    <n v="0"/>
    <s v="No"/>
    <x v="0"/>
    <x v="1"/>
    <n v="0"/>
    <x v="623"/>
    <x v="1"/>
    <s v="tier - 3"/>
    <x v="3"/>
    <s v="26Jun1984"/>
    <x v="32"/>
  </r>
  <r>
    <s v="Id625"/>
    <s v="Vanttinen"/>
    <s v=" Mr"/>
    <s v="  Simo"/>
    <n v="24.13"/>
    <n v="5.29"/>
    <s v="No"/>
    <x v="1"/>
    <s v="Yes"/>
    <n v="0"/>
    <s v="No"/>
    <x v="0"/>
    <x v="1"/>
    <n v="0"/>
    <x v="624"/>
    <x v="1"/>
    <s v="tier - 2"/>
    <x v="1"/>
    <s v="9Oct1997"/>
    <x v="31"/>
  </r>
  <r>
    <s v="Id626"/>
    <s v="Garges"/>
    <s v=" Mr"/>
    <s v="  Christopher J"/>
    <n v="46.7"/>
    <n v="10.99"/>
    <s v="Yes"/>
    <x v="0"/>
    <s v="No"/>
    <n v="2"/>
    <s v="Yes"/>
    <x v="0"/>
    <x v="0"/>
    <n v="0"/>
    <x v="625"/>
    <x v="1"/>
    <s v="tier - 1"/>
    <x v="1"/>
    <s v="29Aug1974"/>
    <x v="19"/>
  </r>
  <r>
    <s v="Id627"/>
    <s v="Rivel"/>
    <s v=" Mr"/>
    <s v="  Mario Sr"/>
    <n v="45.27"/>
    <n v="5.2"/>
    <s v="Yes"/>
    <x v="1"/>
    <s v="No"/>
    <n v="2"/>
    <s v="Yes"/>
    <x v="0"/>
    <x v="1"/>
    <n v="2"/>
    <x v="626"/>
    <x v="1"/>
    <s v="tier - 2"/>
    <x v="1"/>
    <s v="20Sep1976"/>
    <x v="1"/>
  </r>
  <r>
    <s v="Id628"/>
    <s v="Lawson"/>
    <s v=" Mrs"/>
    <s v="  Meghann R"/>
    <n v="44.29"/>
    <n v="9.66"/>
    <s v="Yes"/>
    <x v="1"/>
    <s v="No"/>
    <n v="2"/>
    <s v="Yes"/>
    <x v="0"/>
    <x v="0"/>
    <n v="0"/>
    <x v="627"/>
    <x v="1"/>
    <s v="tier - 2"/>
    <x v="12"/>
    <s v="26Jun1973"/>
    <x v="30"/>
  </r>
  <r>
    <s v="Id629"/>
    <s v="Cale"/>
    <s v=" Mr"/>
    <s v="  Scott M"/>
    <n v="54.59"/>
    <n v="4.22"/>
    <s v="Yes"/>
    <x v="0"/>
    <s v="No"/>
    <n v="3"/>
    <s v="Yes"/>
    <x v="0"/>
    <x v="1"/>
    <n v="3"/>
    <x v="628"/>
    <x v="1"/>
    <s v="tier - 2"/>
    <x v="3"/>
    <s v="22Dec1988"/>
    <x v="23"/>
  </r>
  <r>
    <s v="Id630"/>
    <s v="Phillips"/>
    <s v=" Ms"/>
    <s v="  Caitlin E"/>
    <n v="32.965000000000003"/>
    <n v="11.78"/>
    <s v="Yes"/>
    <x v="1"/>
    <s v="No"/>
    <n v="1"/>
    <s v="No"/>
    <x v="0"/>
    <x v="0"/>
    <n v="3"/>
    <x v="629"/>
    <x v="1"/>
    <s v="tier - 2"/>
    <x v="1"/>
    <s v="6Jun1960"/>
    <x v="10"/>
  </r>
  <r>
    <s v="Id631"/>
    <s v="Stewart"/>
    <s v=" Mrs"/>
    <s v="  Samantha A"/>
    <n v="38.049999999999997"/>
    <n v="9.6199999999999992"/>
    <s v="Yes"/>
    <x v="1"/>
    <s v="No"/>
    <n v="1"/>
    <s v="Yes"/>
    <x v="0"/>
    <x v="0"/>
    <n v="0"/>
    <x v="630"/>
    <x v="1"/>
    <s v="tier - 2"/>
    <x v="12"/>
    <s v="28Oct1965"/>
    <x v="11"/>
  </r>
  <r>
    <s v="Id632"/>
    <s v="Drotz"/>
    <s v=" Mr"/>
    <s v="  Erik"/>
    <n v="46.14"/>
    <n v="10.78"/>
    <s v="Yes"/>
    <x v="1"/>
    <s v="No"/>
    <n v="2"/>
    <s v="Yes"/>
    <x v="0"/>
    <x v="0"/>
    <n v="0"/>
    <x v="631"/>
    <x v="1"/>
    <s v="tier - 2"/>
    <x v="1"/>
    <s v="30Jul1974"/>
    <x v="19"/>
  </r>
  <r>
    <s v="Id633"/>
    <s v="Mutai"/>
    <s v=" Mr"/>
    <s v="  Christopher"/>
    <n v="41.325000000000003"/>
    <n v="5.1100000000000003"/>
    <s v="Yes"/>
    <x v="1"/>
    <s v="No"/>
    <n v="2"/>
    <s v="Yes"/>
    <x v="0"/>
    <x v="1"/>
    <n v="3"/>
    <x v="632"/>
    <x v="1"/>
    <s v="tier - 3"/>
    <x v="1"/>
    <s v="2Oct1959"/>
    <x v="10"/>
  </r>
  <r>
    <s v="Id634"/>
    <s v="Lovlien"/>
    <s v=" Mrs"/>
    <s v="  Maya"/>
    <n v="44.64"/>
    <n v="7.18"/>
    <s v="Yes"/>
    <x v="1"/>
    <s v="No"/>
    <n v="2"/>
    <s v="Yes"/>
    <x v="0"/>
    <x v="0"/>
    <n v="0"/>
    <x v="633"/>
    <x v="1"/>
    <s v="tier - 2"/>
    <x v="12"/>
    <s v="28Jun1974"/>
    <x v="19"/>
  </r>
  <r>
    <s v="Id635"/>
    <s v="Bruns"/>
    <s v=" Mr"/>
    <s v="  Zachary T"/>
    <n v="25.175000000000001"/>
    <n v="4.96"/>
    <s v="No"/>
    <x v="1"/>
    <s v="No"/>
    <n v="0"/>
    <s v="No"/>
    <x v="0"/>
    <x v="1"/>
    <n v="0"/>
    <x v="634"/>
    <x v="1"/>
    <s v="tier - 3"/>
    <x v="5"/>
    <s v="17Jul2004"/>
    <x v="41"/>
  </r>
  <r>
    <s v="Id636"/>
    <s v="Stoney"/>
    <s v=" Mrs"/>
    <s v="  Hilda"/>
    <n v="43.11"/>
    <n v="4.67"/>
    <s v="Yes"/>
    <x v="1"/>
    <s v="No"/>
    <n v="2"/>
    <s v="Yes"/>
    <x v="0"/>
    <x v="1"/>
    <n v="2"/>
    <x v="635"/>
    <x v="1"/>
    <s v="tier - 1"/>
    <x v="12"/>
    <s v="20Jul1976"/>
    <x v="1"/>
  </r>
  <r>
    <s v="Id637"/>
    <s v="Markert"/>
    <s v=" Ms"/>
    <s v="  Stephanie"/>
    <n v="53.32"/>
    <n v="5.0599999999999996"/>
    <s v="Yes"/>
    <x v="0"/>
    <s v="No"/>
    <n v="2"/>
    <s v="Yes"/>
    <x v="0"/>
    <x v="1"/>
    <n v="3"/>
    <x v="636"/>
    <x v="1"/>
    <s v="tier - 1"/>
    <x v="1"/>
    <s v="25Oct1990"/>
    <x v="3"/>
  </r>
  <r>
    <s v="Id638"/>
    <s v="McLucas"/>
    <s v=" Mr"/>
    <s v="  Doug"/>
    <n v="38.04"/>
    <n v="5.0199999999999996"/>
    <s v="Yes"/>
    <x v="1"/>
    <s v="No"/>
    <n v="1"/>
    <s v="Yes"/>
    <x v="0"/>
    <x v="1"/>
    <n v="0"/>
    <x v="637"/>
    <x v="1"/>
    <s v="tier - 2"/>
    <x v="1"/>
    <s v="4Sep1964"/>
    <x v="13"/>
  </r>
  <r>
    <s v="Id639"/>
    <s v="Erwin"/>
    <s v=" Ms"/>
    <s v="  Bethany N"/>
    <n v="37.9"/>
    <n v="7.76"/>
    <s v="Yes"/>
    <x v="1"/>
    <s v="No"/>
    <n v="1"/>
    <s v="Yes"/>
    <x v="0"/>
    <x v="0"/>
    <n v="0"/>
    <x v="638"/>
    <x v="1"/>
    <s v="tier - 2"/>
    <x v="3"/>
    <s v="6Sep1962"/>
    <x v="5"/>
  </r>
  <r>
    <s v="Id640"/>
    <s v="Osborne"/>
    <s v=" Mrs"/>
    <s v="  Sandra H"/>
    <n v="39.6"/>
    <n v="9.32"/>
    <s v="Yes"/>
    <x v="1"/>
    <s v="No"/>
    <n v="1"/>
    <s v="Yes"/>
    <x v="0"/>
    <x v="0"/>
    <n v="0"/>
    <x v="639"/>
    <x v="1"/>
    <s v="tier - 1"/>
    <x v="12"/>
    <s v="18Jul1968"/>
    <x v="0"/>
  </r>
  <r>
    <s v="Id641"/>
    <s v="Otsuka"/>
    <s v=" Mr"/>
    <s v="  Takuo"/>
    <n v="50.92"/>
    <n v="5.31"/>
    <s v="Yes"/>
    <x v="0"/>
    <s v="No"/>
    <n v="2"/>
    <s v="Yes"/>
    <x v="0"/>
    <x v="1"/>
    <n v="3"/>
    <x v="640"/>
    <x v="1"/>
    <s v="tier - 3"/>
    <x v="8"/>
    <s v="17Dec1988"/>
    <x v="23"/>
  </r>
  <r>
    <s v="Id642"/>
    <s v="Smith"/>
    <s v=" Ms"/>
    <s v="  Kelly A"/>
    <n v="21.85"/>
    <n v="5.56"/>
    <s v="No"/>
    <x v="1"/>
    <s v="No"/>
    <n v="0"/>
    <s v="No"/>
    <x v="0"/>
    <x v="1"/>
    <n v="1"/>
    <x v="641"/>
    <x v="1"/>
    <s v="tier - 3"/>
    <x v="2"/>
    <s v="14Jul2001"/>
    <x v="47"/>
  </r>
  <r>
    <s v="Id643"/>
    <s v="Myers"/>
    <s v=" Mr"/>
    <s v="  Scott"/>
    <n v="36.08"/>
    <n v="7.11"/>
    <s v="Yes"/>
    <x v="1"/>
    <s v="Yes"/>
    <n v="1"/>
    <s v="No"/>
    <x v="0"/>
    <x v="0"/>
    <n v="0"/>
    <x v="642"/>
    <x v="1"/>
    <s v="tier - 3"/>
    <x v="14"/>
    <s v="13Dec1963"/>
    <x v="8"/>
  </r>
  <r>
    <s v="Id644"/>
    <s v="Cote"/>
    <s v=" Mr"/>
    <s v="  Benoit"/>
    <n v="40.44"/>
    <n v="5.13"/>
    <s v="Yes"/>
    <x v="1"/>
    <s v="Yes"/>
    <n v="1"/>
    <s v="Yes"/>
    <x v="0"/>
    <x v="1"/>
    <n v="0"/>
    <x v="643"/>
    <x v="1"/>
    <s v="tier - 2"/>
    <x v="8"/>
    <s v="16Sep1969"/>
    <x v="16"/>
  </r>
  <r>
    <s v="Id645"/>
    <s v="Ehrhardt"/>
    <s v=" Ms"/>
    <s v="  Elizabeth M"/>
    <n v="38.094999999999999"/>
    <n v="10.199999999999999"/>
    <s v="Yes"/>
    <x v="1"/>
    <s v="No"/>
    <n v="1"/>
    <s v="Yes"/>
    <x v="0"/>
    <x v="0"/>
    <n v="2"/>
    <x v="644"/>
    <x v="1"/>
    <s v="tier - 2"/>
    <x v="2"/>
    <s v="25Jul1960"/>
    <x v="15"/>
  </r>
  <r>
    <s v="Id646"/>
    <s v="Petersen"/>
    <s v=" Ms"/>
    <s v="  Jessica A"/>
    <n v="44.95"/>
    <n v="10.4"/>
    <s v="Yes"/>
    <x v="1"/>
    <s v="No"/>
    <n v="2"/>
    <s v="Yes"/>
    <x v="0"/>
    <x v="0"/>
    <n v="2"/>
    <x v="645"/>
    <x v="1"/>
    <s v="tier - 1"/>
    <x v="1"/>
    <s v="23Nov1978"/>
    <x v="9"/>
  </r>
  <r>
    <s v="Id647"/>
    <s v="Ertel"/>
    <s v=" Ms"/>
    <s v="  Monica K"/>
    <n v="35.54"/>
    <n v="10.67"/>
    <s v="Yes"/>
    <x v="1"/>
    <s v="No"/>
    <n v="1"/>
    <s v="No"/>
    <x v="0"/>
    <x v="0"/>
    <n v="0"/>
    <x v="646"/>
    <x v="1"/>
    <s v="tier - 1"/>
    <x v="1"/>
    <s v="17Jun1962"/>
    <x v="5"/>
  </r>
  <r>
    <s v="Id648"/>
    <s v="Lanza"/>
    <s v=" Mr"/>
    <s v="  Kevin L"/>
    <n v="39.799999999999997"/>
    <n v="4.6500000000000004"/>
    <s v="Yes"/>
    <x v="1"/>
    <s v="No"/>
    <n v="1"/>
    <s v="Yes"/>
    <x v="0"/>
    <x v="1"/>
    <n v="3"/>
    <x v="647"/>
    <x v="1"/>
    <s v="tier - 3"/>
    <x v="3"/>
    <s v="3Dec1959"/>
    <x v="10"/>
  </r>
  <r>
    <s v="Id649"/>
    <s v="Picklesimer"/>
    <s v=" Mr"/>
    <s v="  Gregory"/>
    <n v="33.659999999999997"/>
    <n v="5.65"/>
    <s v="Yes"/>
    <x v="1"/>
    <s v="No"/>
    <n v="1"/>
    <s v="No"/>
    <x v="0"/>
    <x v="1"/>
    <n v="3"/>
    <x v="648"/>
    <x v="1"/>
    <s v="tier - 1"/>
    <x v="0"/>
    <s v="4Jun1959"/>
    <x v="7"/>
  </r>
  <r>
    <s v="Id650"/>
    <s v="Giles"/>
    <s v=" Ms"/>
    <s v="  Della"/>
    <n v="35.5"/>
    <n v="11.97"/>
    <s v="Yes"/>
    <x v="1"/>
    <s v="No"/>
    <n v="1"/>
    <s v="No"/>
    <x v="0"/>
    <x v="0"/>
    <n v="0"/>
    <x v="649"/>
    <x v="1"/>
    <s v="tier - 2"/>
    <x v="1"/>
    <s v="25Oct1962"/>
    <x v="5"/>
  </r>
  <r>
    <s v="Id651"/>
    <s v="Harmon"/>
    <s v=" Mr"/>
    <s v="  David"/>
    <n v="41.63"/>
    <n v="6.71"/>
    <s v="Yes"/>
    <x v="1"/>
    <s v="No"/>
    <n v="2"/>
    <s v="Yes"/>
    <x v="0"/>
    <x v="0"/>
    <n v="0"/>
    <x v="650"/>
    <x v="1"/>
    <s v="tier - 1"/>
    <x v="8"/>
    <s v="25Nov1971"/>
    <x v="14"/>
  </r>
  <r>
    <s v="Id652"/>
    <s v="Pennings"/>
    <s v=" Ms"/>
    <s v="  Victoria"/>
    <n v="46.49"/>
    <n v="11.92"/>
    <s v="Yes"/>
    <x v="0"/>
    <s v="No"/>
    <n v="2"/>
    <s v="Yes"/>
    <x v="0"/>
    <x v="0"/>
    <n v="2"/>
    <x v="651"/>
    <x v="1"/>
    <s v="tier - 1"/>
    <x v="3"/>
    <s v="5Sep1978"/>
    <x v="9"/>
  </r>
  <r>
    <s v="Id653"/>
    <s v="Tseronis"/>
    <s v=" Mr"/>
    <s v="  Tasos"/>
    <n v="43.29"/>
    <n v="5.35"/>
    <s v="Yes"/>
    <x v="1"/>
    <s v="No"/>
    <n v="2"/>
    <s v="Yes"/>
    <x v="0"/>
    <x v="1"/>
    <n v="0"/>
    <x v="652"/>
    <x v="1"/>
    <s v="tier - 1"/>
    <x v="1"/>
    <s v="7Nov1972"/>
    <x v="28"/>
  </r>
  <r>
    <s v="Id654"/>
    <s v="Aliff"/>
    <s v=" Mr"/>
    <s v="  Thomas"/>
    <n v="43.08"/>
    <n v="8.9600000000000009"/>
    <s v="Yes"/>
    <x v="1"/>
    <s v="No"/>
    <n v="2"/>
    <s v="Yes"/>
    <x v="0"/>
    <x v="0"/>
    <n v="1"/>
    <x v="653"/>
    <x v="1"/>
    <s v="tier - 1"/>
    <x v="8"/>
    <s v="26Oct1975"/>
    <x v="27"/>
  </r>
  <r>
    <s v="Id655"/>
    <s v="Willenberg"/>
    <s v=" Mr"/>
    <s v="  Lukasz"/>
    <n v="39.07"/>
    <n v="11.93"/>
    <s v="Yes"/>
    <x v="1"/>
    <s v="No"/>
    <n v="1"/>
    <s v="Yes"/>
    <x v="0"/>
    <x v="0"/>
    <n v="0"/>
    <x v="654"/>
    <x v="1"/>
    <s v="tier - 2"/>
    <x v="13"/>
    <s v="12Jun1968"/>
    <x v="0"/>
  </r>
  <r>
    <s v="Id656"/>
    <s v="Millett"/>
    <s v=" Mr"/>
    <s v="  Matthew A"/>
    <n v="41.3"/>
    <n v="9.59"/>
    <s v="Yes"/>
    <x v="1"/>
    <s v="No"/>
    <n v="2"/>
    <s v="Yes"/>
    <x v="0"/>
    <x v="0"/>
    <n v="0"/>
    <x v="655"/>
    <x v="1"/>
    <s v="tier - 3"/>
    <x v="8"/>
    <s v="15Aug1971"/>
    <x v="14"/>
  </r>
  <r>
    <s v="Id657"/>
    <s v="Haley"/>
    <s v=" Ms"/>
    <s v="  Meta"/>
    <n v="42.95"/>
    <n v="11.88"/>
    <s v="Yes"/>
    <x v="1"/>
    <s v="No"/>
    <n v="2"/>
    <s v="Yes"/>
    <x v="0"/>
    <x v="0"/>
    <n v="0"/>
    <x v="656"/>
    <x v="1"/>
    <s v="tier - 3"/>
    <x v="3"/>
    <s v="11Sep1970"/>
    <x v="2"/>
  </r>
  <r>
    <s v="Id658"/>
    <s v="Ackerman"/>
    <s v=" Ms"/>
    <s v="  Rachel E"/>
    <n v="46.96"/>
    <n v="4.6399999999999997"/>
    <s v="Yes"/>
    <x v="0"/>
    <s v="Yes"/>
    <n v="2"/>
    <s v="Yes"/>
    <x v="0"/>
    <x v="1"/>
    <n v="2"/>
    <x v="657"/>
    <x v="1"/>
    <s v="tier - 1"/>
    <x v="3"/>
    <s v="25Nov1979"/>
    <x v="18"/>
  </r>
  <r>
    <s v="Id659"/>
    <s v="Valdez"/>
    <s v=" Ms"/>
    <s v="  Angelica"/>
    <n v="30.495000000000001"/>
    <n v="9.5299999999999994"/>
    <s v="No"/>
    <x v="1"/>
    <s v="No"/>
    <n v="1"/>
    <s v="No"/>
    <x v="0"/>
    <x v="0"/>
    <n v="2"/>
    <x v="658"/>
    <x v="1"/>
    <s v="tier - 2"/>
    <x v="1"/>
    <s v="8Aug1960"/>
    <x v="15"/>
  </r>
  <r>
    <s v="Id660"/>
    <s v="Michaud"/>
    <s v=" Ms"/>
    <s v="  Kathleen"/>
    <n v="17.954999999999998"/>
    <n v="5.29"/>
    <s v="No"/>
    <x v="1"/>
    <s v="No"/>
    <n v="0"/>
    <s v="No"/>
    <x v="1"/>
    <x v="1"/>
    <n v="2"/>
    <x v="659"/>
    <x v="1"/>
    <s v="tier - 2"/>
    <x v="2"/>
    <s v="2Aug1995"/>
    <x v="40"/>
  </r>
  <r>
    <s v="Id661"/>
    <s v="Gunnink"/>
    <s v=" Mr"/>
    <s v="  Gabriel D"/>
    <n v="25.6"/>
    <n v="10.95"/>
    <s v="No"/>
    <x v="1"/>
    <s v="No"/>
    <n v="0"/>
    <s v="No"/>
    <x v="0"/>
    <x v="0"/>
    <n v="2"/>
    <x v="660"/>
    <x v="1"/>
    <s v="tier - 3"/>
    <x v="3"/>
    <s v="29Jul1958"/>
    <x v="7"/>
  </r>
  <r>
    <s v="Id662"/>
    <s v="Knight"/>
    <s v=" Mr"/>
    <s v="  Jeff T"/>
    <n v="34.21"/>
    <n v="9.17"/>
    <s v="Yes"/>
    <x v="1"/>
    <s v="No"/>
    <n v="1"/>
    <s v="No"/>
    <x v="0"/>
    <x v="0"/>
    <n v="0"/>
    <x v="661"/>
    <x v="1"/>
    <s v="tier - 1"/>
    <x v="14"/>
    <s v="29Nov1962"/>
    <x v="5"/>
  </r>
  <r>
    <s v="Id663"/>
    <s v="Grosscup"/>
    <s v=" Mr"/>
    <s v="  Neil D"/>
    <n v="39.74"/>
    <n v="7.39"/>
    <s v="Yes"/>
    <x v="1"/>
    <s v="No"/>
    <n v="1"/>
    <s v="Yes"/>
    <x v="0"/>
    <x v="0"/>
    <n v="0"/>
    <x v="662"/>
    <x v="1"/>
    <s v="tier - 2"/>
    <x v="1"/>
    <s v="8Nov1968"/>
    <x v="0"/>
  </r>
  <r>
    <s v="Id664"/>
    <s v="Koniuch"/>
    <s v=" Ms"/>
    <s v="  Katherine L"/>
    <n v="49.53"/>
    <n v="9.1300000000000008"/>
    <s v="Yes"/>
    <x v="0"/>
    <s v="No"/>
    <n v="2"/>
    <s v="Yes"/>
    <x v="0"/>
    <x v="0"/>
    <n v="1"/>
    <x v="663"/>
    <x v="1"/>
    <s v="tier - 1"/>
    <x v="3"/>
    <s v="4Jul1981"/>
    <x v="36"/>
  </r>
  <r>
    <s v="Id665"/>
    <s v="Heitzman"/>
    <s v=" Ms"/>
    <s v="  Ariel E"/>
    <n v="39.33"/>
    <n v="10.4"/>
    <s v="Yes"/>
    <x v="1"/>
    <s v="No"/>
    <n v="1"/>
    <s v="Yes"/>
    <x v="0"/>
    <x v="0"/>
    <n v="0"/>
    <x v="664"/>
    <x v="1"/>
    <s v="tier - 2"/>
    <x v="2"/>
    <s v="17Oct1958"/>
    <x v="7"/>
  </r>
  <r>
    <s v="Id666"/>
    <s v="Tatton"/>
    <s v=" Mr"/>
    <s v="  Christopher P"/>
    <n v="39.979999999999997"/>
    <n v="9.4600000000000009"/>
    <s v="Yes"/>
    <x v="1"/>
    <s v="No"/>
    <n v="1"/>
    <s v="Yes"/>
    <x v="0"/>
    <x v="0"/>
    <n v="0"/>
    <x v="665"/>
    <x v="1"/>
    <s v="tier - 2"/>
    <x v="8"/>
    <s v="11Nov1970"/>
    <x v="2"/>
  </r>
  <r>
    <s v="Id667"/>
    <s v="Flanagan"/>
    <s v=" Mrs"/>
    <s v="  Erin M"/>
    <n v="46.51"/>
    <n v="8.69"/>
    <s v="Yes"/>
    <x v="0"/>
    <s v="No"/>
    <n v="2"/>
    <s v="Yes"/>
    <x v="0"/>
    <x v="0"/>
    <n v="1"/>
    <x v="666"/>
    <x v="1"/>
    <s v="tier - 3"/>
    <x v="12"/>
    <s v="5Jun1981"/>
    <x v="25"/>
  </r>
  <r>
    <s v="Id668"/>
    <s v="Funk"/>
    <s v=" Mrs"/>
    <s v="  Molly K"/>
    <n v="43.58"/>
    <n v="4.2300000000000004"/>
    <s v="Yes"/>
    <x v="1"/>
    <s v="Yes"/>
    <n v="2"/>
    <s v="Yes"/>
    <x v="0"/>
    <x v="1"/>
    <n v="2"/>
    <x v="667"/>
    <x v="1"/>
    <s v="tier - 3"/>
    <x v="12"/>
    <s v="18Oct1979"/>
    <x v="18"/>
  </r>
  <r>
    <s v="Id669"/>
    <s v="Davenport"/>
    <s v=" Mr"/>
    <s v="  Ryan J"/>
    <n v="42.28"/>
    <n v="9.16"/>
    <s v="Yes"/>
    <x v="1"/>
    <s v="No"/>
    <n v="2"/>
    <s v="Yes"/>
    <x v="0"/>
    <x v="0"/>
    <n v="1"/>
    <x v="668"/>
    <x v="1"/>
    <s v="tier - 3"/>
    <x v="8"/>
    <s v="10Dec1975"/>
    <x v="27"/>
  </r>
  <r>
    <s v="Id670"/>
    <s v="Nicholson"/>
    <s v=" Mrs"/>
    <s v="  Jennifer"/>
    <n v="35.520000000000003"/>
    <n v="8.26"/>
    <s v="Yes"/>
    <x v="1"/>
    <s v="No"/>
    <n v="1"/>
    <s v="No"/>
    <x v="0"/>
    <x v="0"/>
    <n v="0"/>
    <x v="669"/>
    <x v="1"/>
    <s v="tier - 2"/>
    <x v="12"/>
    <s v="27Jul1965"/>
    <x v="11"/>
  </r>
  <r>
    <s v="Id671"/>
    <s v="Lindbloom"/>
    <s v=" Mr"/>
    <s v="  Daniel M"/>
    <n v="33.6"/>
    <n v="11.25"/>
    <s v="Yes"/>
    <x v="1"/>
    <s v="No"/>
    <n v="1"/>
    <s v="No"/>
    <x v="0"/>
    <x v="0"/>
    <n v="0"/>
    <x v="670"/>
    <x v="1"/>
    <s v="tier - 3"/>
    <x v="14"/>
    <s v="29Jul1962"/>
    <x v="5"/>
  </r>
  <r>
    <s v="Id672"/>
    <s v="Wijayaratne"/>
    <s v=" Ms"/>
    <s v="  Hiruni"/>
    <n v="22.42"/>
    <n v="6.74"/>
    <s v="No"/>
    <x v="1"/>
    <s v="No"/>
    <n v="0"/>
    <s v="No"/>
    <x v="0"/>
    <x v="0"/>
    <n v="0"/>
    <x v="671"/>
    <x v="1"/>
    <s v="tier - 2"/>
    <x v="1"/>
    <s v="24Sep2002"/>
    <x v="43"/>
  </r>
  <r>
    <s v="Id673"/>
    <s v="Ainsworth"/>
    <s v=" Ms"/>
    <s v="  Reina H"/>
    <n v="46.86"/>
    <n v="4.87"/>
    <s v="Yes"/>
    <x v="0"/>
    <s v="No"/>
    <n v="2"/>
    <s v="Yes"/>
    <x v="0"/>
    <x v="1"/>
    <n v="3"/>
    <x v="672"/>
    <x v="1"/>
    <s v="tier - 2"/>
    <x v="3"/>
    <s v="4Sep1982"/>
    <x v="37"/>
  </r>
  <r>
    <s v="Id674"/>
    <s v="Gayagoy"/>
    <s v=" Ms"/>
    <s v="  Kristi"/>
    <n v="32.965000000000003"/>
    <n v="6.68"/>
    <s v="Yes"/>
    <x v="1"/>
    <s v="No"/>
    <n v="1"/>
    <s v="No"/>
    <x v="0"/>
    <x v="0"/>
    <n v="0"/>
    <x v="673"/>
    <x v="1"/>
    <s v="tier - 1"/>
    <x v="1"/>
    <s v="23Jul1958"/>
    <x v="7"/>
  </r>
  <r>
    <s v="Id675"/>
    <s v="Fitzmaurice"/>
    <s v=" Ms"/>
    <s v="  Meredith L"/>
    <n v="39.340000000000003"/>
    <n v="5.0199999999999996"/>
    <s v="Yes"/>
    <x v="1"/>
    <s v="Yes"/>
    <n v="1"/>
    <s v="Yes"/>
    <x v="0"/>
    <x v="1"/>
    <n v="0"/>
    <x v="674"/>
    <x v="1"/>
    <s v="tier - 1"/>
    <x v="1"/>
    <s v="20Oct1969"/>
    <x v="16"/>
  </r>
  <r>
    <s v="Id676"/>
    <s v="Rodriguez"/>
    <s v=" Ms"/>
    <s v="  Jocelyn"/>
    <n v="47"/>
    <n v="10.64"/>
    <s v="Yes"/>
    <x v="0"/>
    <s v="No"/>
    <n v="2"/>
    <s v="Yes"/>
    <x v="0"/>
    <x v="0"/>
    <n v="1"/>
    <x v="675"/>
    <x v="1"/>
    <s v="tier - 1"/>
    <x v="1"/>
    <s v="13Nov1981"/>
    <x v="36"/>
  </r>
  <r>
    <s v="Id677"/>
    <s v="Tsoucas"/>
    <s v=" Mrs"/>
    <s v="  Daphne"/>
    <n v="36.71"/>
    <n v="8.74"/>
    <s v="Yes"/>
    <x v="1"/>
    <s v="No"/>
    <n v="1"/>
    <s v="No"/>
    <x v="0"/>
    <x v="0"/>
    <n v="0"/>
    <x v="676"/>
    <x v="1"/>
    <s v="tier - 3"/>
    <x v="12"/>
    <s v="1Sep1967"/>
    <x v="22"/>
  </r>
  <r>
    <s v="Id678"/>
    <s v="Muhly"/>
    <s v=" Ms"/>
    <s v="  Margaret E"/>
    <n v="53.48"/>
    <n v="5.64"/>
    <s v="Yes"/>
    <x v="0"/>
    <s v="No"/>
    <n v="2"/>
    <s v="Yes"/>
    <x v="0"/>
    <x v="1"/>
    <n v="3"/>
    <x v="677"/>
    <x v="1"/>
    <s v="tier - 3"/>
    <x v="3"/>
    <s v="21Aug1991"/>
    <x v="42"/>
  </r>
  <r>
    <s v="Id679"/>
    <s v="Lund"/>
    <s v=" Mr"/>
    <s v="  Mario J"/>
    <n v="35.5"/>
    <n v="10.37"/>
    <s v="Yes"/>
    <x v="1"/>
    <s v="No"/>
    <n v="1"/>
    <s v="No"/>
    <x v="0"/>
    <x v="0"/>
    <n v="0"/>
    <x v="678"/>
    <x v="1"/>
    <s v="tier - 3"/>
    <x v="14"/>
    <s v="8Nov1965"/>
    <x v="11"/>
  </r>
  <r>
    <s v="Id680"/>
    <s v="Battaglino"/>
    <s v=" Mr"/>
    <s v="  Peter"/>
    <n v="36.979999999999997"/>
    <n v="9.56"/>
    <s v="Yes"/>
    <x v="1"/>
    <s v="No"/>
    <n v="1"/>
    <s v="No"/>
    <x v="0"/>
    <x v="0"/>
    <n v="0"/>
    <x v="679"/>
    <x v="1"/>
    <s v="tier - 3"/>
    <x v="13"/>
    <s v="18Jul1967"/>
    <x v="22"/>
  </r>
  <r>
    <s v="Id681"/>
    <s v="Pena"/>
    <s v=" Ms"/>
    <s v="  Carolina"/>
    <n v="32.395000000000003"/>
    <n v="8.23"/>
    <s v="No"/>
    <x v="1"/>
    <s v="Yes"/>
    <n v="1"/>
    <s v="No"/>
    <x v="0"/>
    <x v="0"/>
    <n v="3"/>
    <x v="680"/>
    <x v="1"/>
    <s v="tier - 1"/>
    <x v="2"/>
    <s v="14Oct1963"/>
    <x v="8"/>
  </r>
  <r>
    <s v="Id682"/>
    <s v="Thomason"/>
    <s v=" Mrs"/>
    <s v="  Jenny K"/>
    <n v="32.729999999999997"/>
    <n v="7.03"/>
    <s v="Yes"/>
    <x v="1"/>
    <s v="No"/>
    <n v="1"/>
    <s v="No"/>
    <x v="0"/>
    <x v="0"/>
    <n v="0"/>
    <x v="681"/>
    <x v="1"/>
    <s v="tier - 1"/>
    <x v="15"/>
    <s v="3Dec1962"/>
    <x v="5"/>
  </r>
  <r>
    <s v="Id683"/>
    <s v="Hancox"/>
    <s v=" Ms"/>
    <s v="  Jessica"/>
    <n v="20.52"/>
    <n v="5.45"/>
    <s v="No"/>
    <x v="1"/>
    <s v="No"/>
    <n v="0"/>
    <s v="No"/>
    <x v="0"/>
    <x v="1"/>
    <n v="0"/>
    <x v="682"/>
    <x v="1"/>
    <s v="tier - 1"/>
    <x v="2"/>
    <s v="12Sep1998"/>
    <x v="44"/>
  </r>
  <r>
    <s v="Id684"/>
    <s v="Canarecci"/>
    <s v=" Ms"/>
    <s v="  Kimberly D"/>
    <n v="51.72"/>
    <n v="5.76"/>
    <s v="Yes"/>
    <x v="0"/>
    <s v="No"/>
    <n v="2"/>
    <s v="Yes"/>
    <x v="0"/>
    <x v="0"/>
    <n v="3"/>
    <x v="683"/>
    <x v="1"/>
    <s v="tier - 3"/>
    <x v="3"/>
    <s v="14Jul1989"/>
    <x v="4"/>
  </r>
  <r>
    <s v="Id685"/>
    <s v="Toupin"/>
    <s v=" Mr"/>
    <s v="  Marc-Olivier"/>
    <n v="50.2"/>
    <n v="5.4"/>
    <s v="Yes"/>
    <x v="0"/>
    <s v="No"/>
    <n v="2"/>
    <s v="Yes"/>
    <x v="0"/>
    <x v="1"/>
    <n v="3"/>
    <x v="684"/>
    <x v="1"/>
    <s v="tier - 3"/>
    <x v="1"/>
    <s v="22Jul1989"/>
    <x v="4"/>
  </r>
  <r>
    <s v="Id686"/>
    <s v="Mulley"/>
    <s v=" Mr"/>
    <s v="  Russell J"/>
    <n v="25.52"/>
    <n v="6.35"/>
    <s v="No"/>
    <x v="1"/>
    <s v="Yes"/>
    <n v="0"/>
    <s v="No"/>
    <x v="0"/>
    <x v="0"/>
    <n v="5"/>
    <x v="685"/>
    <x v="1"/>
    <s v="tier - 2"/>
    <x v="0"/>
    <s v="20Oct1979"/>
    <x v="18"/>
  </r>
  <r>
    <s v="Id687"/>
    <s v="Parry"/>
    <s v=" Ms"/>
    <s v="  Karine"/>
    <n v="35.200000000000003"/>
    <n v="6.26"/>
    <s v="Yes"/>
    <x v="1"/>
    <s v="No"/>
    <n v="1"/>
    <s v="No"/>
    <x v="0"/>
    <x v="0"/>
    <n v="1"/>
    <x v="686"/>
    <x v="1"/>
    <s v="tier - 2"/>
    <x v="0"/>
    <s v="20Nov1959"/>
    <x v="10"/>
  </r>
  <r>
    <s v="Id688"/>
    <s v="Mason Cox"/>
    <s v=" Ms"/>
    <s v="  Cheryl"/>
    <n v="41.26"/>
    <n v="5.97"/>
    <s v="Yes"/>
    <x v="1"/>
    <s v="No"/>
    <n v="2"/>
    <s v="Yes"/>
    <x v="0"/>
    <x v="0"/>
    <n v="2"/>
    <x v="687"/>
    <x v="1"/>
    <s v="tier - 3"/>
    <x v="1"/>
    <s v="27Nov1976"/>
    <x v="1"/>
  </r>
  <r>
    <s v="Id689"/>
    <s v="Thompson"/>
    <s v=" Ms"/>
    <s v="  Allison M"/>
    <n v="17.195"/>
    <n v="5.29"/>
    <s v="No"/>
    <x v="1"/>
    <s v="No"/>
    <n v="0"/>
    <s v="No"/>
    <x v="1"/>
    <x v="1"/>
    <n v="2"/>
    <x v="688"/>
    <x v="1"/>
    <s v="tier - 3"/>
    <x v="2"/>
    <s v="10Nov1996"/>
    <x v="45"/>
  </r>
  <r>
    <s v="Id690"/>
    <s v="Nelson"/>
    <s v=" Ms"/>
    <s v="  Adriana"/>
    <n v="23.085000000000001"/>
    <n v="4.2699999999999996"/>
    <s v="No"/>
    <x v="1"/>
    <s v="No"/>
    <n v="0"/>
    <s v="No"/>
    <x v="0"/>
    <x v="1"/>
    <n v="0"/>
    <x v="689"/>
    <x v="1"/>
    <s v="tier - 3"/>
    <x v="8"/>
    <s v="3Aug1959"/>
    <x v="10"/>
  </r>
  <r>
    <s v="Id691"/>
    <s v="Forte"/>
    <s v=" Ms"/>
    <s v="  Miranda J"/>
    <n v="21.66"/>
    <n v="5.2"/>
    <s v="No"/>
    <x v="1"/>
    <s v="No"/>
    <n v="0"/>
    <s v="No"/>
    <x v="0"/>
    <x v="1"/>
    <n v="0"/>
    <x v="690"/>
    <x v="1"/>
    <s v="tier - 1"/>
    <x v="2"/>
    <s v="29Jun1959"/>
    <x v="10"/>
  </r>
  <r>
    <s v="Id692"/>
    <s v="Corona Iturriaga"/>
    <s v=" Mr"/>
    <s v="  Roberto"/>
    <n v="36.47"/>
    <n v="8.23"/>
    <s v="Yes"/>
    <x v="1"/>
    <s v="No"/>
    <n v="1"/>
    <s v="No"/>
    <x v="0"/>
    <x v="0"/>
    <n v="0"/>
    <x v="691"/>
    <x v="1"/>
    <s v="tier - 2"/>
    <x v="14"/>
    <s v="4Nov1967"/>
    <x v="22"/>
  </r>
  <r>
    <s v="Id693"/>
    <s v="McCollum"/>
    <s v=" Mrs"/>
    <s v="  Rebecca B"/>
    <n v="36.08"/>
    <n v="10.33"/>
    <s v="Yes"/>
    <x v="1"/>
    <s v="No"/>
    <n v="1"/>
    <s v="No"/>
    <x v="0"/>
    <x v="0"/>
    <n v="0"/>
    <x v="692"/>
    <x v="1"/>
    <s v="tier - 2"/>
    <x v="12"/>
    <s v="15Aug1967"/>
    <x v="22"/>
  </r>
  <r>
    <s v="Id694"/>
    <s v="Hevner"/>
    <s v=" Ms"/>
    <s v="  Tiffany"/>
    <n v="23.18"/>
    <n v="6.13"/>
    <s v="No"/>
    <x v="1"/>
    <s v="No"/>
    <n v="0"/>
    <s v="No"/>
    <x v="0"/>
    <x v="0"/>
    <n v="2"/>
    <x v="693"/>
    <x v="1"/>
    <s v="tier - 1"/>
    <x v="1"/>
    <s v="10Aug1999"/>
    <x v="35"/>
  </r>
  <r>
    <s v="Id695"/>
    <s v="Looi"/>
    <s v=" Mr"/>
    <s v="  Alexander"/>
    <n v="39.159999999999997"/>
    <n v="8.08"/>
    <s v="Yes"/>
    <x v="1"/>
    <s v="No"/>
    <n v="1"/>
    <s v="Yes"/>
    <x v="0"/>
    <x v="0"/>
    <n v="1"/>
    <x v="694"/>
    <x v="1"/>
    <s v="tier - 3"/>
    <x v="0"/>
    <s v="20Sep1958"/>
    <x v="7"/>
  </r>
  <r>
    <s v="Id696"/>
    <s v="Power"/>
    <s v=" Mr"/>
    <s v="  Rich M"/>
    <n v="38.19"/>
    <n v="10.49"/>
    <s v="Yes"/>
    <x v="1"/>
    <s v="No"/>
    <n v="1"/>
    <s v="Yes"/>
    <x v="0"/>
    <x v="0"/>
    <n v="0"/>
    <x v="695"/>
    <x v="1"/>
    <s v="tier - 2"/>
    <x v="4"/>
    <s v="29Jul1958"/>
    <x v="7"/>
  </r>
  <r>
    <s v="Id697"/>
    <s v="Routon"/>
    <s v=" Mr"/>
    <s v="  Aaron C"/>
    <n v="26.41"/>
    <n v="8.11"/>
    <s v="No"/>
    <x v="1"/>
    <s v="No"/>
    <n v="0"/>
    <s v="No"/>
    <x v="0"/>
    <x v="0"/>
    <n v="0"/>
    <x v="696"/>
    <x v="1"/>
    <s v="tier - 1"/>
    <x v="11"/>
    <s v="14Sep1958"/>
    <x v="7"/>
  </r>
  <r>
    <s v="Id698"/>
    <s v="Dochelli"/>
    <s v=" Ms"/>
    <s v="  Kate"/>
    <n v="28.785"/>
    <n v="6.6"/>
    <s v="No"/>
    <x v="1"/>
    <s v="No"/>
    <n v="0"/>
    <s v="No"/>
    <x v="0"/>
    <x v="0"/>
    <n v="4"/>
    <x v="697"/>
    <x v="1"/>
    <s v="tier - 3"/>
    <x v="2"/>
    <s v="22Jun1965"/>
    <x v="11"/>
  </r>
  <r>
    <s v="Id699"/>
    <s v="Gillespie"/>
    <s v=" Ms"/>
    <s v="  Maria M"/>
    <n v="26.695"/>
    <n v="10.14"/>
    <s v="No"/>
    <x v="1"/>
    <s v="Yes"/>
    <n v="0"/>
    <s v="No"/>
    <x v="0"/>
    <x v="0"/>
    <n v="3"/>
    <x v="698"/>
    <x v="1"/>
    <s v="tier - 2"/>
    <x v="1"/>
    <s v="16Jul1963"/>
    <x v="8"/>
  </r>
  <r>
    <s v="Id700"/>
    <s v="Oskvig"/>
    <s v=" Mr"/>
    <s v="  Daven W"/>
    <n v="32.799999999999997"/>
    <n v="6.06"/>
    <s v="Yes"/>
    <x v="1"/>
    <s v="No"/>
    <n v="1"/>
    <s v="No"/>
    <x v="0"/>
    <x v="0"/>
    <n v="1"/>
    <x v="699"/>
    <x v="1"/>
    <s v="tier - 2"/>
    <x v="3"/>
    <s v="16Nov1988"/>
    <x v="23"/>
  </r>
  <r>
    <s v="Id701"/>
    <s v="Holland-Stergar"/>
    <s v=" Mrs"/>
    <s v="  Brianne"/>
    <n v="35.869999999999997"/>
    <n v="9.91"/>
    <s v="Yes"/>
    <x v="1"/>
    <s v="No"/>
    <n v="1"/>
    <s v="No"/>
    <x v="0"/>
    <x v="0"/>
    <n v="0"/>
    <x v="700"/>
    <x v="1"/>
    <s v="tier - 1"/>
    <x v="12"/>
    <s v="10Oct1967"/>
    <x v="22"/>
  </r>
  <r>
    <s v="Id702"/>
    <s v="Arai"/>
    <s v=" Mr"/>
    <s v="  Hiroki"/>
    <n v="21.66"/>
    <n v="4.1399999999999997"/>
    <s v="No"/>
    <x v="1"/>
    <s v="No"/>
    <n v="0"/>
    <s v="No"/>
    <x v="0"/>
    <x v="1"/>
    <n v="1"/>
    <x v="701"/>
    <x v="1"/>
    <s v="tier - 2"/>
    <x v="1"/>
    <s v="24Dec1959"/>
    <x v="10"/>
  </r>
  <r>
    <s v="Id703"/>
    <s v="Olausson"/>
    <s v=" Mr"/>
    <s v="  Anders"/>
    <n v="37.72"/>
    <n v="4.38"/>
    <s v="Yes"/>
    <x v="1"/>
    <s v="Yes"/>
    <n v="1"/>
    <s v="Yes"/>
    <x v="0"/>
    <x v="1"/>
    <n v="0"/>
    <x v="702"/>
    <x v="1"/>
    <s v="tier - 3"/>
    <x v="13"/>
    <s v="26Sep1969"/>
    <x v="16"/>
  </r>
  <r>
    <s v="Id704"/>
    <s v="Wagner"/>
    <s v=" Ms"/>
    <s v="  Danielle"/>
    <n v="39.700000000000003"/>
    <n v="9.83"/>
    <s v="Yes"/>
    <x v="1"/>
    <s v="No"/>
    <n v="1"/>
    <s v="Yes"/>
    <x v="0"/>
    <x v="0"/>
    <n v="0"/>
    <x v="703"/>
    <x v="1"/>
    <s v="tier - 2"/>
    <x v="3"/>
    <s v="10Jul1958"/>
    <x v="7"/>
  </r>
  <r>
    <s v="Id705"/>
    <s v="Delong"/>
    <s v=" Ms"/>
    <s v="  Candace N"/>
    <n v="35.97"/>
    <n v="11.08"/>
    <s v="Yes"/>
    <x v="1"/>
    <s v="No"/>
    <n v="1"/>
    <s v="No"/>
    <x v="0"/>
    <x v="0"/>
    <n v="0"/>
    <x v="704"/>
    <x v="1"/>
    <s v="tier - 3"/>
    <x v="0"/>
    <s v="15Oct1958"/>
    <x v="7"/>
  </r>
  <r>
    <s v="Id706"/>
    <s v="Mehech"/>
    <s v=" Mr"/>
    <s v="  Bruno F"/>
    <n v="37.85"/>
    <n v="11.01"/>
    <s v="Yes"/>
    <x v="1"/>
    <s v="No"/>
    <n v="1"/>
    <s v="Yes"/>
    <x v="0"/>
    <x v="0"/>
    <n v="0"/>
    <x v="705"/>
    <x v="1"/>
    <s v="tier - 3"/>
    <x v="1"/>
    <s v="15Dec1968"/>
    <x v="0"/>
  </r>
  <r>
    <s v="Id707"/>
    <s v="Machiela"/>
    <s v=" Ms"/>
    <s v="  Emily"/>
    <n v="21.66"/>
    <n v="4.37"/>
    <s v="No"/>
    <x v="1"/>
    <s v="No"/>
    <n v="0"/>
    <s v="No"/>
    <x v="0"/>
    <x v="1"/>
    <n v="0"/>
    <x v="706"/>
    <x v="1"/>
    <s v="tier - 2"/>
    <x v="2"/>
    <s v="6Sep2004"/>
    <x v="41"/>
  </r>
  <r>
    <s v="Id708"/>
    <s v="Young"/>
    <s v=" Mrs"/>
    <s v="  Katie"/>
    <n v="39.369999999999997"/>
    <n v="5.91"/>
    <s v="Yes"/>
    <x v="1"/>
    <s v="No"/>
    <n v="1"/>
    <s v="Yes"/>
    <x v="0"/>
    <x v="0"/>
    <n v="0"/>
    <x v="707"/>
    <x v="1"/>
    <s v="tier - 2"/>
    <x v="12"/>
    <s v="13Jul1972"/>
    <x v="28"/>
  </r>
  <r>
    <s v="Id709"/>
    <s v="Dupere"/>
    <s v=" Mrs"/>
    <s v="  Sally"/>
    <n v="40.880000000000003"/>
    <n v="7.65"/>
    <s v="Yes"/>
    <x v="1"/>
    <s v="No"/>
    <n v="1"/>
    <s v="Yes"/>
    <x v="0"/>
    <x v="0"/>
    <n v="0"/>
    <x v="708"/>
    <x v="1"/>
    <s v="tier - 2"/>
    <x v="12"/>
    <s v="26Dec1974"/>
    <x v="19"/>
  </r>
  <r>
    <s v="Id710"/>
    <s v="Iandolo"/>
    <s v=" Ms"/>
    <s v="  Meaghan J"/>
    <n v="26.22"/>
    <n v="5.37"/>
    <s v="No"/>
    <x v="1"/>
    <s v="No"/>
    <n v="0"/>
    <s v="No"/>
    <x v="0"/>
    <x v="1"/>
    <n v="0"/>
    <x v="709"/>
    <x v="1"/>
    <s v="tier - 3"/>
    <x v="1"/>
    <s v="8Nov1959"/>
    <x v="10"/>
  </r>
  <r>
    <s v="Id711"/>
    <s v="Ito"/>
    <s v=" Ms"/>
    <s v="  Rina"/>
    <n v="25.08"/>
    <n v="5.75"/>
    <s v="No"/>
    <x v="1"/>
    <s v="No"/>
    <n v="0"/>
    <s v="No"/>
    <x v="0"/>
    <x v="0"/>
    <n v="0"/>
    <x v="710"/>
    <x v="1"/>
    <s v="tier - 1"/>
    <x v="1"/>
    <s v="10Oct1959"/>
    <x v="10"/>
  </r>
  <r>
    <s v="Id712"/>
    <s v="Barry"/>
    <s v=" Ms"/>
    <s v="  Kristin P"/>
    <n v="39.1"/>
    <n v="6.79"/>
    <s v="Yes"/>
    <x v="1"/>
    <s v="No"/>
    <n v="1"/>
    <s v="Yes"/>
    <x v="0"/>
    <x v="0"/>
    <n v="2"/>
    <x v="711"/>
    <x v="1"/>
    <s v="tier - 1"/>
    <x v="3"/>
    <s v="25Sep1961"/>
    <x v="12"/>
  </r>
  <r>
    <s v="Id713"/>
    <s v="Boyce"/>
    <s v=" Mr"/>
    <s v="  Albert"/>
    <n v="37.905000000000001"/>
    <n v="7.03"/>
    <s v="Yes"/>
    <x v="1"/>
    <s v="No"/>
    <n v="1"/>
    <s v="Yes"/>
    <x v="0"/>
    <x v="0"/>
    <n v="0"/>
    <x v="712"/>
    <x v="1"/>
    <s v="tier - 2"/>
    <x v="1"/>
    <s v="21Sep1958"/>
    <x v="7"/>
  </r>
  <r>
    <s v="Id714"/>
    <s v="Lin"/>
    <s v=" Mrs"/>
    <s v="  Ashley"/>
    <n v="43.35"/>
    <n v="5.41"/>
    <s v="Yes"/>
    <x v="1"/>
    <s v="Yes"/>
    <n v="2"/>
    <s v="Yes"/>
    <x v="0"/>
    <x v="1"/>
    <n v="3"/>
    <x v="713"/>
    <x v="1"/>
    <s v="tier - 1"/>
    <x v="12"/>
    <s v="17Nov1983"/>
    <x v="33"/>
  </r>
  <r>
    <s v="Id715"/>
    <s v="Smith"/>
    <s v=" Mrs"/>
    <s v="  Shannon L"/>
    <n v="36.15"/>
    <n v="8.0500000000000007"/>
    <s v="Yes"/>
    <x v="1"/>
    <s v="No"/>
    <n v="1"/>
    <s v="No"/>
    <x v="0"/>
    <x v="0"/>
    <n v="0"/>
    <x v="714"/>
    <x v="1"/>
    <s v="tier - 1"/>
    <x v="12"/>
    <s v="25Dec1968"/>
    <x v="0"/>
  </r>
  <r>
    <s v="Id716"/>
    <s v="Nalven"/>
    <s v=" Ms"/>
    <s v="  Amy B"/>
    <n v="44.98"/>
    <n v="5.94"/>
    <s v="Yes"/>
    <x v="1"/>
    <s v="No"/>
    <n v="2"/>
    <s v="Yes"/>
    <x v="0"/>
    <x v="0"/>
    <n v="3"/>
    <x v="715"/>
    <x v="1"/>
    <s v="tier - 1"/>
    <x v="1"/>
    <s v="7Jul1984"/>
    <x v="32"/>
  </r>
  <r>
    <s v="Id717"/>
    <s v="Bourgeois"/>
    <s v=" Ms"/>
    <s v="  A Danielle"/>
    <n v="38.28"/>
    <n v="5.51"/>
    <s v="Yes"/>
    <x v="1"/>
    <s v="No"/>
    <n v="1"/>
    <s v="Yes"/>
    <x v="0"/>
    <x v="1"/>
    <n v="0"/>
    <x v="716"/>
    <x v="1"/>
    <s v="tier - 3"/>
    <x v="0"/>
    <s v="6Jul2004"/>
    <x v="41"/>
  </r>
  <r>
    <s v="Id718"/>
    <s v="Orloff"/>
    <s v=" Mr"/>
    <s v="  Conrad F"/>
    <n v="32.299999999999997"/>
    <n v="6.55"/>
    <s v="No"/>
    <x v="1"/>
    <s v="No"/>
    <n v="1"/>
    <s v="No"/>
    <x v="0"/>
    <x v="0"/>
    <n v="2"/>
    <x v="717"/>
    <x v="1"/>
    <s v="tier - 1"/>
    <x v="1"/>
    <s v="14Jun1961"/>
    <x v="12"/>
  </r>
  <r>
    <s v="Id719"/>
    <s v="Ramirez"/>
    <s v=" Mr"/>
    <s v="  Josh"/>
    <n v="39.51"/>
    <n v="5.79"/>
    <s v="Yes"/>
    <x v="1"/>
    <s v="No"/>
    <n v="1"/>
    <s v="Yes"/>
    <x v="0"/>
    <x v="0"/>
    <n v="2"/>
    <x v="718"/>
    <x v="1"/>
    <s v="tier - 3"/>
    <x v="8"/>
    <s v="26Sep1976"/>
    <x v="1"/>
  </r>
  <r>
    <s v="Id720"/>
    <s v="Fouquet"/>
    <s v=" Mr"/>
    <s v="  Maxime"/>
    <n v="50.46"/>
    <n v="4.5599999999999996"/>
    <s v="Yes"/>
    <x v="0"/>
    <s v="No"/>
    <n v="2"/>
    <s v="Yes"/>
    <x v="0"/>
    <x v="1"/>
    <n v="3"/>
    <x v="719"/>
    <x v="1"/>
    <s v="tier - 3"/>
    <x v="1"/>
    <s v="12Sep1991"/>
    <x v="42"/>
  </r>
  <r>
    <s v="Id721"/>
    <s v="McPhillips"/>
    <s v=" Ms"/>
    <s v="  Natalie"/>
    <n v="31.73"/>
    <n v="7"/>
    <s v="No"/>
    <x v="1"/>
    <s v="No"/>
    <n v="1"/>
    <s v="No"/>
    <x v="0"/>
    <x v="0"/>
    <n v="0"/>
    <x v="720"/>
    <x v="1"/>
    <s v="tier - 3"/>
    <x v="2"/>
    <s v="8Nov1960"/>
    <x v="15"/>
  </r>
  <r>
    <s v="Id722"/>
    <s v="Burgin"/>
    <s v=" Ms"/>
    <s v="  Melissa"/>
    <n v="32.1"/>
    <n v="6.57"/>
    <s v="No"/>
    <x v="1"/>
    <s v="Yes"/>
    <n v="1"/>
    <s v="No"/>
    <x v="0"/>
    <x v="0"/>
    <n v="3"/>
    <x v="721"/>
    <x v="1"/>
    <s v="tier - 3"/>
    <x v="3"/>
    <s v="8Jul1963"/>
    <x v="8"/>
  </r>
  <r>
    <s v="Id723"/>
    <s v="Roberts"/>
    <s v=" Ms"/>
    <s v="  Laura P"/>
    <n v="27.83"/>
    <n v="11.61"/>
    <s v="No"/>
    <x v="1"/>
    <s v="Yes"/>
    <n v="0"/>
    <s v="No"/>
    <x v="0"/>
    <x v="0"/>
    <n v="3"/>
    <x v="722"/>
    <x v="1"/>
    <s v="tier - 2"/>
    <x v="0"/>
    <s v="6Jul1963"/>
    <x v="8"/>
  </r>
  <r>
    <s v="Id724"/>
    <s v="Nemec"/>
    <s v=" Mrs"/>
    <s v="  Lisa"/>
    <n v="27.72"/>
    <n v="8.16"/>
    <s v="No"/>
    <x v="1"/>
    <s v="Yes"/>
    <n v="0"/>
    <s v="No"/>
    <x v="0"/>
    <x v="0"/>
    <n v="3"/>
    <x v="723"/>
    <x v="1"/>
    <s v="tier - 1"/>
    <x v="0"/>
    <s v="23Dec1963"/>
    <x v="8"/>
  </r>
  <r>
    <s v="Id725"/>
    <s v="Appman"/>
    <s v=" Mr"/>
    <s v="  William D Jr"/>
    <n v="36.765000000000001"/>
    <n v="4.4800000000000004"/>
    <s v="Yes"/>
    <x v="1"/>
    <s v="No"/>
    <n v="1"/>
    <s v="No"/>
    <x v="0"/>
    <x v="1"/>
    <n v="0"/>
    <x v="724"/>
    <x v="1"/>
    <s v="tier - 1"/>
    <x v="4"/>
    <s v="6Sep1959"/>
    <x v="10"/>
  </r>
  <r>
    <s v="Id726"/>
    <s v="Driscoll"/>
    <s v=" Mr"/>
    <s v="  James"/>
    <n v="48.36"/>
    <n v="4.08"/>
    <s v="Yes"/>
    <x v="0"/>
    <s v="No"/>
    <n v="2"/>
    <s v="Yes"/>
    <x v="0"/>
    <x v="1"/>
    <n v="3"/>
    <x v="725"/>
    <x v="1"/>
    <s v="tier - 1"/>
    <x v="8"/>
    <s v="13Jul1990"/>
    <x v="3"/>
  </r>
  <r>
    <s v="Id727"/>
    <s v="Glotzbach"/>
    <s v=" Mr"/>
    <s v="  John"/>
    <n v="31.445"/>
    <n v="4.4000000000000004"/>
    <s v="No"/>
    <x v="1"/>
    <s v="No"/>
    <n v="1"/>
    <s v="No"/>
    <x v="0"/>
    <x v="1"/>
    <n v="0"/>
    <x v="726"/>
    <x v="1"/>
    <s v="tier - 2"/>
    <x v="9"/>
    <s v="29Aug1959"/>
    <x v="10"/>
  </r>
  <r>
    <s v="Id728"/>
    <s v="Tenforde"/>
    <s v=" Mr"/>
    <s v="  Adam S"/>
    <n v="27.55"/>
    <n v="9.02"/>
    <s v="No"/>
    <x v="1"/>
    <s v="No"/>
    <n v="0"/>
    <s v="No"/>
    <x v="0"/>
    <x v="0"/>
    <n v="1"/>
    <x v="727"/>
    <x v="1"/>
    <s v="tier - 1"/>
    <x v="1"/>
    <s v="18Jun1960"/>
    <x v="15"/>
  </r>
  <r>
    <s v="Id729"/>
    <s v="Ramirez"/>
    <s v=" Mr"/>
    <s v="  Armando"/>
    <n v="33.11"/>
    <n v="8.06"/>
    <s v="Yes"/>
    <x v="1"/>
    <s v="No"/>
    <n v="1"/>
    <s v="No"/>
    <x v="0"/>
    <x v="0"/>
    <n v="3"/>
    <x v="728"/>
    <x v="1"/>
    <s v="tier - 2"/>
    <x v="0"/>
    <s v="27Jul1962"/>
    <x v="5"/>
  </r>
  <r>
    <s v="Id730"/>
    <s v="Stanley Torres"/>
    <s v=" Ms"/>
    <s v="  Dana"/>
    <n v="36.85"/>
    <n v="6.21"/>
    <s v="Yes"/>
    <x v="1"/>
    <s v="No"/>
    <n v="1"/>
    <s v="No"/>
    <x v="0"/>
    <x v="0"/>
    <n v="0"/>
    <x v="729"/>
    <x v="1"/>
    <s v="tier - 2"/>
    <x v="0"/>
    <s v="7Jul1959"/>
    <x v="10"/>
  </r>
  <r>
    <s v="Id731"/>
    <s v="Vandongen"/>
    <s v=" Ms"/>
    <s v="  Jennifer L"/>
    <n v="36.299999999999997"/>
    <n v="5.79"/>
    <s v="Yes"/>
    <x v="1"/>
    <s v="No"/>
    <n v="1"/>
    <s v="No"/>
    <x v="0"/>
    <x v="0"/>
    <n v="0"/>
    <x v="730"/>
    <x v="1"/>
    <s v="tier - 3"/>
    <x v="0"/>
    <s v="29Dec1959"/>
    <x v="10"/>
  </r>
  <r>
    <s v="Id732"/>
    <s v="Liebald"/>
    <s v=" Mr"/>
    <s v="  Benjamin"/>
    <n v="45.34"/>
    <n v="5.69"/>
    <s v="Yes"/>
    <x v="1"/>
    <s v="No"/>
    <n v="2"/>
    <s v="Yes"/>
    <x v="0"/>
    <x v="1"/>
    <n v="3"/>
    <x v="731"/>
    <x v="1"/>
    <s v="tier - 2"/>
    <x v="1"/>
    <s v="25Sep1985"/>
    <x v="17"/>
  </r>
  <r>
    <s v="Id733"/>
    <s v="Holte"/>
    <s v=" Ms"/>
    <s v="  Tanya"/>
    <n v="31.8"/>
    <n v="5.36"/>
    <s v="No"/>
    <x v="1"/>
    <s v="No"/>
    <n v="1"/>
    <s v="No"/>
    <x v="0"/>
    <x v="1"/>
    <n v="0"/>
    <x v="732"/>
    <x v="1"/>
    <s v="tier - 2"/>
    <x v="3"/>
    <s v="5Oct1959"/>
    <x v="10"/>
  </r>
  <r>
    <s v="Id734"/>
    <s v="Johnson"/>
    <s v=" Ms"/>
    <s v="  Tracy"/>
    <n v="41.02"/>
    <n v="11.37"/>
    <s v="Yes"/>
    <x v="1"/>
    <s v="No"/>
    <n v="1"/>
    <s v="Yes"/>
    <x v="0"/>
    <x v="0"/>
    <n v="2"/>
    <x v="733"/>
    <x v="1"/>
    <s v="tier - 1"/>
    <x v="1"/>
    <s v="19Dec1978"/>
    <x v="9"/>
  </r>
  <r>
    <s v="Id735"/>
    <s v="Bartlett"/>
    <s v=" Ms"/>
    <s v="  Emily S"/>
    <n v="32.68"/>
    <n v="11.87"/>
    <s v="Yes"/>
    <x v="1"/>
    <s v="No"/>
    <n v="1"/>
    <s v="No"/>
    <x v="0"/>
    <x v="0"/>
    <n v="0"/>
    <x v="734"/>
    <x v="1"/>
    <s v="tier - 2"/>
    <x v="1"/>
    <s v="21Jul1960"/>
    <x v="15"/>
  </r>
  <r>
    <s v="Id736"/>
    <s v="Bergman"/>
    <s v=" Ms"/>
    <s v="  Kelly R"/>
    <n v="21.7"/>
    <n v="4.9000000000000004"/>
    <s v="No"/>
    <x v="1"/>
    <s v="Yes"/>
    <n v="0"/>
    <s v="No"/>
    <x v="0"/>
    <x v="1"/>
    <n v="0"/>
    <x v="735"/>
    <x v="1"/>
    <s v="tier - 1"/>
    <x v="3"/>
    <s v="7Jun2003"/>
    <x v="43"/>
  </r>
  <r>
    <s v="Id737"/>
    <s v="Aitken"/>
    <s v=" Mr"/>
    <s v="  Kyle"/>
    <n v="40.479999999999997"/>
    <n v="6.7"/>
    <s v="Yes"/>
    <x v="1"/>
    <s v="No"/>
    <n v="1"/>
    <s v="Yes"/>
    <x v="0"/>
    <x v="0"/>
    <n v="0"/>
    <x v="736"/>
    <x v="2"/>
    <s v="tier - 1"/>
    <x v="0"/>
    <s v="10Dec1958"/>
    <x v="7"/>
  </r>
  <r>
    <s v="Id738"/>
    <s v="Berger"/>
    <s v=" Mr"/>
    <s v="  Bruce A Jr"/>
    <n v="34.5"/>
    <n v="10.3"/>
    <s v="Yes"/>
    <x v="1"/>
    <s v="No"/>
    <n v="1"/>
    <s v="No"/>
    <x v="0"/>
    <x v="0"/>
    <n v="0"/>
    <x v="737"/>
    <x v="2"/>
    <s v="tier - 3"/>
    <x v="3"/>
    <s v="25Nov1958"/>
    <x v="7"/>
  </r>
  <r>
    <s v="Id739"/>
    <s v="Richey"/>
    <s v=" Mr"/>
    <s v="  Cary J"/>
    <n v="45.9"/>
    <n v="11.14"/>
    <s v="Yes"/>
    <x v="1"/>
    <s v="No"/>
    <n v="2"/>
    <s v="Yes"/>
    <x v="0"/>
    <x v="0"/>
    <n v="3"/>
    <x v="738"/>
    <x v="2"/>
    <s v="tier - 2"/>
    <x v="1"/>
    <s v="8Dec1986"/>
    <x v="26"/>
  </r>
  <r>
    <s v="Id740"/>
    <s v="Trotter"/>
    <s v=" Mrs"/>
    <s v="  Jill M"/>
    <n v="33.479999999999997"/>
    <n v="4.74"/>
    <s v="Yes"/>
    <x v="1"/>
    <s v="No"/>
    <n v="1"/>
    <s v="No"/>
    <x v="0"/>
    <x v="1"/>
    <n v="0"/>
    <x v="739"/>
    <x v="2"/>
    <s v="tier - 3"/>
    <x v="12"/>
    <s v="10Nov1966"/>
    <x v="24"/>
  </r>
  <r>
    <s v="Id741"/>
    <s v="Chavez"/>
    <s v=" Mr"/>
    <s v="  Chris"/>
    <n v="28.31"/>
    <n v="5.96"/>
    <s v="No"/>
    <x v="1"/>
    <s v="No"/>
    <n v="0"/>
    <s v="No"/>
    <x v="0"/>
    <x v="0"/>
    <n v="0"/>
    <x v="740"/>
    <x v="2"/>
    <s v="tier - 1"/>
    <x v="1"/>
    <s v="6Aug1959"/>
    <x v="10"/>
  </r>
  <r>
    <s v="Id742"/>
    <s v="Orifice"/>
    <s v=" Mr"/>
    <s v="  Michael E"/>
    <n v="21.565000000000001"/>
    <n v="4.95"/>
    <s v="No"/>
    <x v="1"/>
    <s v="No"/>
    <n v="0"/>
    <s v="No"/>
    <x v="0"/>
    <x v="1"/>
    <n v="0"/>
    <x v="741"/>
    <x v="2"/>
    <s v="tier - 2"/>
    <x v="11"/>
    <s v="16Jul2004"/>
    <x v="41"/>
  </r>
  <r>
    <s v="Id743"/>
    <s v="Farkash"/>
    <s v=" Mrs"/>
    <s v="  Lauren"/>
    <n v="35.590000000000003"/>
    <n v="5.21"/>
    <s v="Yes"/>
    <x v="1"/>
    <s v="Yes"/>
    <n v="1"/>
    <s v="No"/>
    <x v="0"/>
    <x v="1"/>
    <n v="0"/>
    <x v="742"/>
    <x v="2"/>
    <s v="tier - 2"/>
    <x v="12"/>
    <s v="23Oct1969"/>
    <x v="16"/>
  </r>
  <r>
    <s v="Id744"/>
    <s v="Hribar"/>
    <s v=" Mrs"/>
    <s v="  Kathryn E"/>
    <n v="43.44"/>
    <n v="4.8600000000000003"/>
    <s v="Yes"/>
    <x v="1"/>
    <s v="No"/>
    <n v="2"/>
    <s v="Yes"/>
    <x v="0"/>
    <x v="1"/>
    <n v="3"/>
    <x v="743"/>
    <x v="2"/>
    <s v="tier - 3"/>
    <x v="12"/>
    <s v="29Aug1985"/>
    <x v="17"/>
  </r>
  <r>
    <s v="Id745"/>
    <s v="Crawford"/>
    <s v=" Ms"/>
    <s v="  Polly"/>
    <n v="21.754999999999999"/>
    <n v="7.79"/>
    <s v="No"/>
    <x v="1"/>
    <s v="No"/>
    <n v="0"/>
    <s v="No"/>
    <x v="0"/>
    <x v="0"/>
    <n v="1"/>
    <x v="744"/>
    <x v="2"/>
    <s v="tier - 2"/>
    <x v="2"/>
    <s v="2Aug1981"/>
    <x v="36"/>
  </r>
  <r>
    <s v="Id746"/>
    <s v="Sittlington"/>
    <s v=" Mr"/>
    <s v="  Mark H"/>
    <n v="44.55"/>
    <n v="7.12"/>
    <s v="Yes"/>
    <x v="1"/>
    <s v="No"/>
    <n v="2"/>
    <s v="Yes"/>
    <x v="0"/>
    <x v="0"/>
    <n v="3"/>
    <x v="745"/>
    <x v="2"/>
    <s v="tier - 2"/>
    <x v="8"/>
    <s v="24Nov1986"/>
    <x v="26"/>
  </r>
  <r>
    <s v="Id747"/>
    <s v="Silbert"/>
    <s v=" Mrs"/>
    <s v="  Jessie M"/>
    <n v="43.32"/>
    <n v="4.67"/>
    <s v="Yes"/>
    <x v="1"/>
    <s v="No"/>
    <n v="2"/>
    <s v="Yes"/>
    <x v="0"/>
    <x v="1"/>
    <n v="3"/>
    <x v="746"/>
    <x v="2"/>
    <s v="tier - 1"/>
    <x v="12"/>
    <s v="14Sep1985"/>
    <x v="17"/>
  </r>
  <r>
    <s v="Id748"/>
    <s v="Carrique"/>
    <s v=" Mr"/>
    <s v="  Chris"/>
    <n v="31.23"/>
    <n v="9.1199999999999992"/>
    <s v="No"/>
    <x v="1"/>
    <s v="Yes"/>
    <n v="1"/>
    <s v="No"/>
    <x v="0"/>
    <x v="0"/>
    <n v="0"/>
    <x v="747"/>
    <x v="2"/>
    <s v="tier - 2"/>
    <x v="14"/>
    <s v="4Aug1963"/>
    <x v="8"/>
  </r>
  <r>
    <s v="Id749"/>
    <s v="Kosla"/>
    <s v=" Mr"/>
    <s v="  Daniel"/>
    <n v="42.81"/>
    <n v="4.1500000000000004"/>
    <s v="Yes"/>
    <x v="1"/>
    <s v="No"/>
    <n v="2"/>
    <s v="Yes"/>
    <x v="0"/>
    <x v="1"/>
    <n v="3"/>
    <x v="748"/>
    <x v="2"/>
    <s v="tier - 3"/>
    <x v="8"/>
    <s v="20Jul1984"/>
    <x v="32"/>
  </r>
  <r>
    <s v="Id750"/>
    <s v="Parker"/>
    <s v=" Ms"/>
    <s v="  Megan"/>
    <n v="35.909999999999997"/>
    <n v="6.72"/>
    <s v="Yes"/>
    <x v="1"/>
    <s v="No"/>
    <n v="1"/>
    <s v="No"/>
    <x v="0"/>
    <x v="0"/>
    <n v="0"/>
    <x v="749"/>
    <x v="2"/>
    <s v="tier - 3"/>
    <x v="2"/>
    <s v="24Dec1961"/>
    <x v="12"/>
  </r>
  <r>
    <s v="Id751"/>
    <s v="Horton"/>
    <s v=" Mr"/>
    <s v="  Kevin"/>
    <n v="36.65"/>
    <n v="5.01"/>
    <s v="Yes"/>
    <x v="1"/>
    <s v="Yes"/>
    <n v="1"/>
    <s v="No"/>
    <x v="0"/>
    <x v="1"/>
    <n v="0"/>
    <x v="750"/>
    <x v="2"/>
    <s v="tier - 3"/>
    <x v="1"/>
    <s v="26Jul1969"/>
    <x v="16"/>
  </r>
  <r>
    <s v="Id752"/>
    <s v="Boller"/>
    <s v=" Ms"/>
    <s v="  Caroline S"/>
    <n v="22.04"/>
    <n v="10.9"/>
    <s v="No"/>
    <x v="1"/>
    <s v="No"/>
    <n v="0"/>
    <s v="No"/>
    <x v="0"/>
    <x v="0"/>
    <n v="0"/>
    <x v="751"/>
    <x v="2"/>
    <s v="tier - 3"/>
    <x v="2"/>
    <s v="18Nov1961"/>
    <x v="12"/>
  </r>
  <r>
    <s v="Id753"/>
    <s v="Olaru"/>
    <s v=" Ms"/>
    <s v="  Nuta"/>
    <n v="31.824999999999999"/>
    <n v="5.52"/>
    <s v="No"/>
    <x v="1"/>
    <s v="No"/>
    <n v="1"/>
    <s v="No"/>
    <x v="0"/>
    <x v="1"/>
    <n v="2"/>
    <x v="752"/>
    <x v="2"/>
    <s v="tier - 1"/>
    <x v="2"/>
    <s v="10Sep1964"/>
    <x v="13"/>
  </r>
  <r>
    <s v="Id754"/>
    <s v="Prescott"/>
    <s v=" Ms"/>
    <s v="  Margie"/>
    <n v="53.58"/>
    <n v="4.55"/>
    <s v="Yes"/>
    <x v="0"/>
    <s v="No"/>
    <n v="2"/>
    <s v="Yes"/>
    <x v="0"/>
    <x v="1"/>
    <n v="0"/>
    <x v="753"/>
    <x v="2"/>
    <s v="tier - 1"/>
    <x v="1"/>
    <s v="14Aug1992"/>
    <x v="34"/>
  </r>
  <r>
    <s v="Id755"/>
    <s v="Hines"/>
    <s v=" Mrs"/>
    <s v="  Heidi"/>
    <n v="34.299999999999997"/>
    <n v="11.76"/>
    <s v="Yes"/>
    <x v="1"/>
    <s v="No"/>
    <n v="1"/>
    <s v="No"/>
    <x v="0"/>
    <x v="0"/>
    <n v="0"/>
    <x v="754"/>
    <x v="2"/>
    <s v="tier - 3"/>
    <x v="12"/>
    <s v="15Jul1968"/>
    <x v="0"/>
  </r>
  <r>
    <s v="Id756"/>
    <s v="Blanton"/>
    <s v=" Mr"/>
    <s v="  Diego J"/>
    <n v="32.11"/>
    <n v="7.06"/>
    <s v="No"/>
    <x v="1"/>
    <s v="No"/>
    <n v="1"/>
    <s v="No"/>
    <x v="0"/>
    <x v="0"/>
    <n v="0"/>
    <x v="755"/>
    <x v="2"/>
    <s v="tier - 3"/>
    <x v="6"/>
    <s v="11Jul1960"/>
    <x v="15"/>
  </r>
  <r>
    <s v="Id757"/>
    <s v="Bustamante"/>
    <s v=" Mr"/>
    <s v="  Enrique M Sr"/>
    <n v="31.78"/>
    <n v="11.35"/>
    <s v="No"/>
    <x v="1"/>
    <s v="Yes"/>
    <n v="1"/>
    <s v="No"/>
    <x v="0"/>
    <x v="0"/>
    <n v="0"/>
    <x v="756"/>
    <x v="2"/>
    <s v="tier - 1"/>
    <x v="1"/>
    <s v="14Oct1963"/>
    <x v="8"/>
  </r>
  <r>
    <s v="Id758"/>
    <s v="McCann"/>
    <s v=" Mr"/>
    <s v="  Greg"/>
    <n v="46.89"/>
    <n v="5.52"/>
    <s v="Yes"/>
    <x v="0"/>
    <s v="No"/>
    <n v="2"/>
    <s v="Yes"/>
    <x v="0"/>
    <x v="1"/>
    <n v="3"/>
    <x v="757"/>
    <x v="2"/>
    <s v="tier - 2"/>
    <x v="8"/>
    <s v="30Aug1990"/>
    <x v="3"/>
  </r>
  <r>
    <s v="Id759"/>
    <s v="Schmole"/>
    <s v=" Mr"/>
    <s v="  Filip"/>
    <n v="39.35"/>
    <n v="7.86"/>
    <s v="Yes"/>
    <x v="1"/>
    <s v="No"/>
    <n v="1"/>
    <s v="Yes"/>
    <x v="0"/>
    <x v="0"/>
    <n v="1"/>
    <x v="758"/>
    <x v="2"/>
    <s v="tier - 2"/>
    <x v="1"/>
    <s v="7Aug1975"/>
    <x v="27"/>
  </r>
  <r>
    <s v="Id760"/>
    <s v="Barber"/>
    <s v=" Ms"/>
    <s v="  Rosemary E"/>
    <n v="39.200000000000003"/>
    <n v="11.38"/>
    <s v="Yes"/>
    <x v="1"/>
    <s v="No"/>
    <n v="1"/>
    <s v="Yes"/>
    <x v="0"/>
    <x v="0"/>
    <n v="0"/>
    <x v="759"/>
    <x v="2"/>
    <s v="tier - 3"/>
    <x v="3"/>
    <s v="24Jul1960"/>
    <x v="15"/>
  </r>
  <r>
    <s v="Id761"/>
    <s v="Reichmann"/>
    <s v=" Ms"/>
    <s v="  Lisa"/>
    <n v="39.159999999999997"/>
    <n v="10.48"/>
    <s v="Yes"/>
    <x v="1"/>
    <s v="No"/>
    <n v="1"/>
    <s v="Yes"/>
    <x v="0"/>
    <x v="0"/>
    <n v="0"/>
    <x v="760"/>
    <x v="2"/>
    <s v="tier - 2"/>
    <x v="0"/>
    <s v="28Jul1960"/>
    <x v="15"/>
  </r>
  <r>
    <s v="Id762"/>
    <s v="Cavatorta"/>
    <s v=" Mr"/>
    <s v="  Jason"/>
    <n v="44.1"/>
    <n v="5.04"/>
    <s v="Yes"/>
    <x v="1"/>
    <s v="No"/>
    <n v="2"/>
    <s v="Yes"/>
    <x v="0"/>
    <x v="1"/>
    <n v="3"/>
    <x v="761"/>
    <x v="2"/>
    <s v="tier - 1"/>
    <x v="1"/>
    <s v="19Aug1985"/>
    <x v="17"/>
  </r>
  <r>
    <s v="Id763"/>
    <s v="Yaeger"/>
    <s v=" Ms"/>
    <s v="  Courtney"/>
    <n v="33.200000000000003"/>
    <n v="9.06"/>
    <s v="Yes"/>
    <x v="1"/>
    <s v="No"/>
    <n v="1"/>
    <s v="No"/>
    <x v="0"/>
    <x v="0"/>
    <n v="0"/>
    <x v="762"/>
    <x v="2"/>
    <s v="tier - 2"/>
    <x v="3"/>
    <s v="16Dec1960"/>
    <x v="15"/>
  </r>
  <r>
    <s v="Id764"/>
    <s v="Hughes"/>
    <s v=" Ms"/>
    <s v="  Jennifer R"/>
    <n v="29.92"/>
    <n v="11.07"/>
    <s v="No"/>
    <x v="1"/>
    <s v="No"/>
    <n v="1"/>
    <s v="No"/>
    <x v="0"/>
    <x v="0"/>
    <n v="0"/>
    <x v="763"/>
    <x v="2"/>
    <s v="tier - 1"/>
    <x v="0"/>
    <s v="11Jul1960"/>
    <x v="15"/>
  </r>
  <r>
    <s v="Id765"/>
    <s v="Donahue"/>
    <s v=" Ms"/>
    <s v="  Lauren E"/>
    <n v="25"/>
    <n v="10.45"/>
    <s v="No"/>
    <x v="1"/>
    <s v="No"/>
    <n v="0"/>
    <s v="No"/>
    <x v="0"/>
    <x v="0"/>
    <n v="0"/>
    <x v="764"/>
    <x v="2"/>
    <s v="tier - 1"/>
    <x v="3"/>
    <s v="13Aug1960"/>
    <x v="15"/>
  </r>
  <r>
    <s v="Id766"/>
    <s v="Greenwell"/>
    <s v=" Ms"/>
    <s v="  Ashley M"/>
    <n v="38.869999999999997"/>
    <n v="8.6300000000000008"/>
    <s v="Yes"/>
    <x v="1"/>
    <s v="No"/>
    <n v="1"/>
    <s v="Yes"/>
    <x v="0"/>
    <x v="0"/>
    <n v="1"/>
    <x v="765"/>
    <x v="2"/>
    <s v="tier - 2"/>
    <x v="1"/>
    <s v="29Jun1975"/>
    <x v="27"/>
  </r>
  <r>
    <s v="Id767"/>
    <s v="Steele"/>
    <s v=" Ms"/>
    <s v="  Alison R"/>
    <n v="32.299999999999997"/>
    <n v="5.28"/>
    <s v="No"/>
    <x v="1"/>
    <s v="No"/>
    <n v="1"/>
    <s v="No"/>
    <x v="0"/>
    <x v="1"/>
    <n v="3"/>
    <x v="766"/>
    <x v="2"/>
    <s v="tier - 3"/>
    <x v="2"/>
    <s v="14Nov1966"/>
    <x v="24"/>
  </r>
  <r>
    <s v="Id768"/>
    <s v="Gunter"/>
    <s v=" Ms"/>
    <s v="  Madeleine"/>
    <n v="31.16"/>
    <n v="7.49"/>
    <s v="No"/>
    <x v="1"/>
    <s v="No"/>
    <n v="1"/>
    <s v="No"/>
    <x v="0"/>
    <x v="0"/>
    <n v="0"/>
    <x v="767"/>
    <x v="2"/>
    <s v="tier - 3"/>
    <x v="1"/>
    <s v="3Nov1961"/>
    <x v="12"/>
  </r>
  <r>
    <s v="Id769"/>
    <s v="McDonough"/>
    <s v=" Ms"/>
    <s v="  Stacey"/>
    <n v="54.59"/>
    <n v="4.2699999999999996"/>
    <s v="Yes"/>
    <x v="0"/>
    <s v="No"/>
    <n v="3"/>
    <s v="Yes"/>
    <x v="0"/>
    <x v="1"/>
    <n v="0"/>
    <x v="768"/>
    <x v="2"/>
    <s v="tier - 3"/>
    <x v="1"/>
    <s v="17Jun1994"/>
    <x v="6"/>
  </r>
  <r>
    <s v="Id770"/>
    <s v="Sweetland"/>
    <s v=" Ms"/>
    <s v="  Kimberly"/>
    <n v="21.09"/>
    <n v="9.2200000000000006"/>
    <s v="No"/>
    <x v="1"/>
    <s v="No"/>
    <n v="0"/>
    <s v="No"/>
    <x v="0"/>
    <x v="0"/>
    <n v="0"/>
    <x v="769"/>
    <x v="2"/>
    <s v="tier - 2"/>
    <x v="1"/>
    <s v="22Jul1961"/>
    <x v="12"/>
  </r>
  <r>
    <s v="Id771"/>
    <s v="Hammersmith"/>
    <s v=" Mr"/>
    <s v="  Matthew D"/>
    <n v="52.41"/>
    <n v="5.99"/>
    <s v="Yes"/>
    <x v="0"/>
    <s v="No"/>
    <n v="2"/>
    <s v="Yes"/>
    <x v="0"/>
    <x v="0"/>
    <n v="0"/>
    <x v="770"/>
    <x v="2"/>
    <s v="tier - 3"/>
    <x v="8"/>
    <s v="19Dec1992"/>
    <x v="34"/>
  </r>
  <r>
    <s v="Id772"/>
    <s v="French"/>
    <s v=" Mr"/>
    <s v="  Michael"/>
    <n v="41.47"/>
    <n v="5.86"/>
    <s v="Yes"/>
    <x v="1"/>
    <s v="No"/>
    <n v="2"/>
    <s v="Yes"/>
    <x v="0"/>
    <x v="0"/>
    <n v="0"/>
    <x v="771"/>
    <x v="2"/>
    <s v="tier - 3"/>
    <x v="0"/>
    <s v="20Dec1959"/>
    <x v="10"/>
  </r>
  <r>
    <s v="Id773"/>
    <s v="Garbe"/>
    <s v=" Mr"/>
    <s v="  Ben"/>
    <n v="33.1"/>
    <n v="5.19"/>
    <s v="Yes"/>
    <x v="1"/>
    <s v="No"/>
    <n v="1"/>
    <s v="No"/>
    <x v="0"/>
    <x v="1"/>
    <n v="0"/>
    <x v="772"/>
    <x v="2"/>
    <s v="tier - 1"/>
    <x v="3"/>
    <s v="25Nov1959"/>
    <x v="10"/>
  </r>
  <r>
    <s v="Id774"/>
    <s v="Duncan"/>
    <s v=" Mr"/>
    <s v="  Chris"/>
    <n v="30.8"/>
    <n v="4.37"/>
    <s v="No"/>
    <x v="1"/>
    <s v="No"/>
    <n v="1"/>
    <s v="No"/>
    <x v="0"/>
    <x v="1"/>
    <n v="0"/>
    <x v="773"/>
    <x v="2"/>
    <s v="tier - 3"/>
    <x v="3"/>
    <s v="9Dec1959"/>
    <x v="10"/>
  </r>
  <r>
    <s v="Id775"/>
    <s v="Wallace"/>
    <s v=" Mr"/>
    <s v="  Jeremy J"/>
    <n v="42.06"/>
    <n v="5.32"/>
    <s v="Yes"/>
    <x v="1"/>
    <s v="No"/>
    <n v="2"/>
    <s v="Yes"/>
    <x v="0"/>
    <x v="1"/>
    <n v="3"/>
    <x v="774"/>
    <x v="2"/>
    <s v="tier - 2"/>
    <x v="8"/>
    <s v="6Jun1984"/>
    <x v="33"/>
  </r>
  <r>
    <s v="Id776"/>
    <s v="Tillman"/>
    <s v=" Mrs"/>
    <s v="  Amy L"/>
    <n v="39.270000000000003"/>
    <n v="5.64"/>
    <s v="Yes"/>
    <x v="1"/>
    <s v="Yes"/>
    <n v="1"/>
    <s v="Yes"/>
    <x v="0"/>
    <x v="1"/>
    <n v="2"/>
    <x v="775"/>
    <x v="2"/>
    <s v="tier - 3"/>
    <x v="12"/>
    <s v="30Sep1979"/>
    <x v="18"/>
  </r>
  <r>
    <s v="Id777"/>
    <s v="Lee"/>
    <s v=" Mrs"/>
    <s v="  Karen L"/>
    <n v="30.71"/>
    <n v="5.59"/>
    <s v="No"/>
    <x v="1"/>
    <s v="No"/>
    <n v="1"/>
    <s v="No"/>
    <x v="0"/>
    <x v="1"/>
    <n v="0"/>
    <x v="776"/>
    <x v="2"/>
    <s v="tier - 2"/>
    <x v="15"/>
    <s v="24Sep1964"/>
    <x v="13"/>
  </r>
  <r>
    <s v="Id778"/>
    <s v="Taylor"/>
    <s v=" Ms"/>
    <s v="  Tennille"/>
    <n v="47.19"/>
    <n v="5.29"/>
    <s v="Yes"/>
    <x v="0"/>
    <s v="No"/>
    <n v="2"/>
    <s v="Yes"/>
    <x v="0"/>
    <x v="1"/>
    <n v="3"/>
    <x v="777"/>
    <x v="2"/>
    <s v="tier - 1"/>
    <x v="1"/>
    <s v="2Oct1990"/>
    <x v="3"/>
  </r>
  <r>
    <s v="Id779"/>
    <s v="McSween"/>
    <s v=" Mr"/>
    <s v="  Matt"/>
    <n v="30.02"/>
    <n v="6.65"/>
    <s v="No"/>
    <x v="1"/>
    <s v="No"/>
    <n v="1"/>
    <s v="No"/>
    <x v="0"/>
    <x v="0"/>
    <n v="0"/>
    <x v="778"/>
    <x v="2"/>
    <s v="tier - 1"/>
    <x v="1"/>
    <s v="11Nov1960"/>
    <x v="15"/>
  </r>
  <r>
    <s v="Id780"/>
    <s v="Schubert"/>
    <s v=" Ms"/>
    <s v="  Emily"/>
    <n v="37.909999999999997"/>
    <n v="5.68"/>
    <s v="Yes"/>
    <x v="1"/>
    <s v="No"/>
    <n v="1"/>
    <s v="Yes"/>
    <x v="0"/>
    <x v="1"/>
    <n v="2"/>
    <x v="779"/>
    <x v="2"/>
    <s v="tier - 2"/>
    <x v="1"/>
    <s v="23Aug1976"/>
    <x v="1"/>
  </r>
  <r>
    <s v="Id781"/>
    <s v="Lalanne"/>
    <s v=" Mr"/>
    <s v="  Justin E"/>
    <n v="54.61"/>
    <n v="4.49"/>
    <s v="Yes"/>
    <x v="0"/>
    <s v="No"/>
    <n v="3"/>
    <s v="Yes"/>
    <x v="0"/>
    <x v="1"/>
    <n v="0"/>
    <x v="780"/>
    <x v="2"/>
    <s v="tier - 3"/>
    <x v="1"/>
    <s v="1Jul1994"/>
    <x v="6"/>
  </r>
  <r>
    <s v="Id782"/>
    <s v="Flanagan"/>
    <s v=" Ms"/>
    <s v="  Shalane"/>
    <n v="36.005000000000003"/>
    <n v="6.9"/>
    <s v="Yes"/>
    <x v="1"/>
    <s v="No"/>
    <n v="1"/>
    <s v="No"/>
    <x v="0"/>
    <x v="0"/>
    <n v="0"/>
    <x v="781"/>
    <x v="2"/>
    <s v="tier - 3"/>
    <x v="8"/>
    <s v="11Oct1962"/>
    <x v="5"/>
  </r>
  <r>
    <s v="Id783"/>
    <s v="Arellano"/>
    <s v=" Ms"/>
    <s v="  Jessica N"/>
    <n v="28.7"/>
    <n v="11.52"/>
    <s v="No"/>
    <x v="1"/>
    <s v="No"/>
    <n v="0"/>
    <s v="No"/>
    <x v="0"/>
    <x v="0"/>
    <n v="1"/>
    <x v="782"/>
    <x v="2"/>
    <s v="tier - 2"/>
    <x v="3"/>
    <s v="24Nov1962"/>
    <x v="5"/>
  </r>
  <r>
    <s v="Id784"/>
    <s v="Charette"/>
    <s v=" Ms"/>
    <s v="  Melanie"/>
    <n v="34.295000000000002"/>
    <n v="11.24"/>
    <s v="Yes"/>
    <x v="1"/>
    <s v="No"/>
    <n v="1"/>
    <s v="No"/>
    <x v="0"/>
    <x v="0"/>
    <n v="2"/>
    <x v="783"/>
    <x v="2"/>
    <s v="tier - 3"/>
    <x v="2"/>
    <s v="13Nov1965"/>
    <x v="11"/>
  </r>
  <r>
    <s v="Id785"/>
    <s v="Pena Reyes"/>
    <s v=" Ms"/>
    <s v="  Ruth Angelica"/>
    <n v="27.55"/>
    <n v="10.98"/>
    <s v="No"/>
    <x v="1"/>
    <s v="No"/>
    <n v="0"/>
    <s v="No"/>
    <x v="0"/>
    <x v="0"/>
    <n v="0"/>
    <x v="784"/>
    <x v="2"/>
    <s v="tier - 1"/>
    <x v="2"/>
    <s v="7Dec1962"/>
    <x v="5"/>
  </r>
  <r>
    <s v="Id786"/>
    <s v="Broderick"/>
    <s v=" Ms"/>
    <s v="  Una M"/>
    <n v="40.700000000000003"/>
    <n v="5.42"/>
    <s v="Yes"/>
    <x v="1"/>
    <s v="No"/>
    <n v="1"/>
    <s v="Yes"/>
    <x v="0"/>
    <x v="1"/>
    <n v="3"/>
    <x v="785"/>
    <x v="2"/>
    <s v="tier - 2"/>
    <x v="1"/>
    <s v="15Oct1982"/>
    <x v="37"/>
  </r>
  <r>
    <s v="Id787"/>
    <s v="Summers"/>
    <s v=" Ms"/>
    <s v="  Taralyn"/>
    <n v="18.335000000000001"/>
    <n v="10.97"/>
    <s v="No"/>
    <x v="1"/>
    <s v="No"/>
    <n v="0"/>
    <s v="No"/>
    <x v="1"/>
    <x v="0"/>
    <n v="0"/>
    <x v="786"/>
    <x v="2"/>
    <s v="tier - 1"/>
    <x v="2"/>
    <s v="5Aug1962"/>
    <x v="5"/>
  </r>
  <r>
    <s v="Id788"/>
    <s v="Fisher"/>
    <s v=" Mr"/>
    <s v="  James A"/>
    <n v="33.914999999999999"/>
    <n v="9.56"/>
    <s v="Yes"/>
    <x v="1"/>
    <s v="No"/>
    <n v="1"/>
    <s v="No"/>
    <x v="0"/>
    <x v="0"/>
    <n v="0"/>
    <x v="787"/>
    <x v="2"/>
    <s v="tier - 2"/>
    <x v="4"/>
    <s v="6Dec1961"/>
    <x v="12"/>
  </r>
  <r>
    <s v="Id789"/>
    <s v="Zhou"/>
    <s v=" Mr"/>
    <s v="  Ning"/>
    <n v="33.534999999999997"/>
    <n v="9.4"/>
    <s v="Yes"/>
    <x v="1"/>
    <s v="No"/>
    <n v="1"/>
    <s v="No"/>
    <x v="0"/>
    <x v="0"/>
    <n v="0"/>
    <x v="788"/>
    <x v="2"/>
    <s v="tier - 2"/>
    <x v="16"/>
    <s v="6Dec1961"/>
    <x v="12"/>
  </r>
  <r>
    <s v="Id790"/>
    <s v="Clarke-Ames"/>
    <s v=" Mr"/>
    <s v="  Joel"/>
    <n v="23.655000000000001"/>
    <n v="8.48"/>
    <s v="No"/>
    <x v="1"/>
    <s v="No"/>
    <n v="0"/>
    <s v="No"/>
    <x v="0"/>
    <x v="0"/>
    <n v="0"/>
    <x v="789"/>
    <x v="2"/>
    <s v="tier - 2"/>
    <x v="6"/>
    <s v="7Sep1961"/>
    <x v="12"/>
  </r>
  <r>
    <s v="Id791"/>
    <s v="Staton"/>
    <s v=" Ms"/>
    <s v="  Pamela J"/>
    <n v="28"/>
    <n v="5.57"/>
    <s v="No"/>
    <x v="1"/>
    <s v="No"/>
    <n v="0"/>
    <s v="No"/>
    <x v="0"/>
    <x v="1"/>
    <n v="0"/>
    <x v="790"/>
    <x v="2"/>
    <s v="tier - 3"/>
    <x v="3"/>
    <s v="16Aug1999"/>
    <x v="35"/>
  </r>
  <r>
    <s v="Id792"/>
    <s v="Forster"/>
    <s v=" Ms"/>
    <s v="  Brittney"/>
    <n v="30.23"/>
    <n v="6.94"/>
    <s v="No"/>
    <x v="1"/>
    <s v="Yes"/>
    <n v="1"/>
    <s v="No"/>
    <x v="0"/>
    <x v="0"/>
    <n v="0"/>
    <x v="791"/>
    <x v="2"/>
    <s v="tier - 1"/>
    <x v="1"/>
    <s v="14Sep1963"/>
    <x v="8"/>
  </r>
  <r>
    <s v="Id793"/>
    <s v="Monaghan"/>
    <s v=" Mrs"/>
    <s v="  Sheila"/>
    <n v="51.14"/>
    <n v="4.05"/>
    <s v="Yes"/>
    <x v="0"/>
    <s v="No"/>
    <n v="2"/>
    <s v="Yes"/>
    <x v="0"/>
    <x v="1"/>
    <n v="0"/>
    <x v="792"/>
    <x v="2"/>
    <s v="tier - 2"/>
    <x v="12"/>
    <s v="12Aug1992"/>
    <x v="34"/>
  </r>
  <r>
    <s v="Id794"/>
    <s v="Kawamoto"/>
    <s v=" Mr"/>
    <s v="  Koji"/>
    <n v="24.32"/>
    <n v="10.220000000000001"/>
    <s v="No"/>
    <x v="1"/>
    <s v="No"/>
    <n v="0"/>
    <s v="No"/>
    <x v="0"/>
    <x v="0"/>
    <n v="1"/>
    <x v="793"/>
    <x v="2"/>
    <s v="tier - 3"/>
    <x v="1"/>
    <s v="2Aug1962"/>
    <x v="5"/>
  </r>
  <r>
    <s v="Id795"/>
    <s v="Dicharry"/>
    <s v=" Ms"/>
    <s v="  Sarah"/>
    <n v="38.06"/>
    <n v="9.24"/>
    <s v="Yes"/>
    <x v="1"/>
    <s v="No"/>
    <n v="1"/>
    <s v="Yes"/>
    <x v="0"/>
    <x v="0"/>
    <n v="0"/>
    <x v="794"/>
    <x v="2"/>
    <s v="tier - 2"/>
    <x v="3"/>
    <s v="30Oct1971"/>
    <x v="14"/>
  </r>
  <r>
    <s v="Id796"/>
    <s v="Berry"/>
    <s v=" Mrs"/>
    <s v="  Colleen M"/>
    <n v="37.700000000000003"/>
    <n v="8.6"/>
    <s v="Yes"/>
    <x v="1"/>
    <s v="No"/>
    <n v="1"/>
    <s v="Yes"/>
    <x v="0"/>
    <x v="0"/>
    <n v="2"/>
    <x v="795"/>
    <x v="2"/>
    <s v="tier - 2"/>
    <x v="12"/>
    <s v="17Jul1978"/>
    <x v="9"/>
  </r>
  <r>
    <s v="Id797"/>
    <s v="Porfirio"/>
    <s v=" Ms"/>
    <s v="  Deedra G"/>
    <n v="44"/>
    <n v="9.32"/>
    <s v="Yes"/>
    <x v="1"/>
    <s v="No"/>
    <n v="2"/>
    <s v="Yes"/>
    <x v="0"/>
    <x v="0"/>
    <n v="0"/>
    <x v="796"/>
    <x v="2"/>
    <s v="tier - 2"/>
    <x v="3"/>
    <s v="6Nov1961"/>
    <x v="12"/>
  </r>
  <r>
    <s v="Id798"/>
    <s v="Thind"/>
    <s v=" Mrs"/>
    <s v="  Kulwinder"/>
    <n v="41.45"/>
    <n v="6.12"/>
    <s v="Yes"/>
    <x v="1"/>
    <s v="No"/>
    <n v="2"/>
    <s v="Yes"/>
    <x v="0"/>
    <x v="0"/>
    <n v="3"/>
    <x v="797"/>
    <x v="2"/>
    <s v="tier - 1"/>
    <x v="12"/>
    <s v="26Oct1985"/>
    <x v="17"/>
  </r>
  <r>
    <s v="Id799"/>
    <s v="Ryan"/>
    <s v=" Ms"/>
    <s v="  Ann M"/>
    <n v="25.364999999999998"/>
    <n v="9.19"/>
    <s v="No"/>
    <x v="1"/>
    <s v="No"/>
    <n v="0"/>
    <s v="No"/>
    <x v="0"/>
    <x v="0"/>
    <n v="3"/>
    <x v="798"/>
    <x v="2"/>
    <s v="tier - 3"/>
    <x v="2"/>
    <s v="6Aug1967"/>
    <x v="22"/>
  </r>
  <r>
    <s v="Id800"/>
    <s v="Horn"/>
    <s v=" Ms"/>
    <s v="  Sarah E"/>
    <n v="34.56"/>
    <n v="5.84"/>
    <s v="Yes"/>
    <x v="1"/>
    <s v="Yes"/>
    <n v="1"/>
    <s v="No"/>
    <x v="0"/>
    <x v="0"/>
    <n v="0"/>
    <x v="799"/>
    <x v="2"/>
    <s v="tier - 1"/>
    <x v="1"/>
    <s v="23Sep1969"/>
    <x v="16"/>
  </r>
  <r>
    <s v="Id801"/>
    <s v="Sabadosa"/>
    <s v=" Ms"/>
    <s v="  Apryl J"/>
    <n v="28.2"/>
    <n v="7.19"/>
    <s v="No"/>
    <x v="1"/>
    <s v="No"/>
    <n v="0"/>
    <s v="No"/>
    <x v="0"/>
    <x v="0"/>
    <n v="0"/>
    <x v="800"/>
    <x v="2"/>
    <s v="tier - 1"/>
    <x v="3"/>
    <s v="9Nov1961"/>
    <x v="12"/>
  </r>
  <r>
    <s v="Id802"/>
    <s v="Casady"/>
    <s v=" Mrs"/>
    <s v="  Ilana"/>
    <n v="30.43"/>
    <n v="9.39"/>
    <s v="No"/>
    <x v="1"/>
    <s v="No"/>
    <n v="1"/>
    <s v="No"/>
    <x v="0"/>
    <x v="0"/>
    <n v="0"/>
    <x v="801"/>
    <x v="2"/>
    <s v="tier - 2"/>
    <x v="15"/>
    <s v="4Nov1965"/>
    <x v="11"/>
  </r>
  <r>
    <s v="Id803"/>
    <s v="Phillips"/>
    <s v=" Ms"/>
    <s v="  Katherine"/>
    <n v="32.395000000000003"/>
    <n v="4.2699999999999996"/>
    <s v="No"/>
    <x v="1"/>
    <s v="No"/>
    <n v="1"/>
    <s v="No"/>
    <x v="0"/>
    <x v="1"/>
    <n v="1"/>
    <x v="802"/>
    <x v="2"/>
    <s v="tier - 1"/>
    <x v="2"/>
    <s v="23Sep1964"/>
    <x v="13"/>
  </r>
  <r>
    <s v="Id804"/>
    <s v="Ahokas"/>
    <s v=" Ms"/>
    <s v="  Katherine"/>
    <n v="24.035"/>
    <n v="11.71"/>
    <s v="No"/>
    <x v="1"/>
    <s v="No"/>
    <n v="0"/>
    <s v="No"/>
    <x v="0"/>
    <x v="0"/>
    <n v="0"/>
    <x v="803"/>
    <x v="2"/>
    <s v="tier - 1"/>
    <x v="1"/>
    <s v="20Jul1962"/>
    <x v="5"/>
  </r>
  <r>
    <s v="Id805"/>
    <s v="Hebert"/>
    <s v=" Mr"/>
    <s v="  Karl"/>
    <n v="37.119999999999997"/>
    <n v="5.29"/>
    <s v="Yes"/>
    <x v="1"/>
    <s v="No"/>
    <n v="1"/>
    <s v="No"/>
    <x v="0"/>
    <x v="1"/>
    <n v="0"/>
    <x v="804"/>
    <x v="2"/>
    <s v="tier - 2"/>
    <x v="1"/>
    <s v="27Sep1972"/>
    <x v="28"/>
  </r>
  <r>
    <s v="Id806"/>
    <s v="Fair"/>
    <s v=" Mr"/>
    <s v="  Stephen"/>
    <n v="34.840000000000003"/>
    <n v="6"/>
    <s v="Yes"/>
    <x v="1"/>
    <s v="Yes"/>
    <n v="1"/>
    <s v="No"/>
    <x v="0"/>
    <x v="0"/>
    <n v="0"/>
    <x v="805"/>
    <x v="2"/>
    <s v="tier - 3"/>
    <x v="1"/>
    <s v="13Dec1969"/>
    <x v="16"/>
  </r>
  <r>
    <s v="Id807"/>
    <s v="Swenson"/>
    <s v=" Mr"/>
    <s v="  Will"/>
    <n v="29.53"/>
    <n v="10.64"/>
    <s v="No"/>
    <x v="1"/>
    <s v="No"/>
    <n v="0"/>
    <s v="No"/>
    <x v="0"/>
    <x v="0"/>
    <n v="0"/>
    <x v="806"/>
    <x v="2"/>
    <s v="tier - 1"/>
    <x v="1"/>
    <s v="24Jun1962"/>
    <x v="5"/>
  </r>
  <r>
    <s v="Id808"/>
    <s v="Revenis"/>
    <s v=" Mr"/>
    <s v="  Bradley D"/>
    <n v="42.51"/>
    <n v="8.2100000000000009"/>
    <s v="Yes"/>
    <x v="1"/>
    <s v="No"/>
    <n v="2"/>
    <s v="Yes"/>
    <x v="0"/>
    <x v="0"/>
    <n v="1"/>
    <x v="807"/>
    <x v="2"/>
    <s v="tier - 1"/>
    <x v="1"/>
    <s v="30Oct1981"/>
    <x v="36"/>
  </r>
  <r>
    <s v="Id809"/>
    <s v="Engnes"/>
    <s v=" Mrs"/>
    <s v="  Amy M"/>
    <n v="38.14"/>
    <n v="5.58"/>
    <s v="Yes"/>
    <x v="1"/>
    <s v="Yes"/>
    <n v="1"/>
    <s v="Yes"/>
    <x v="0"/>
    <x v="1"/>
    <n v="2"/>
    <x v="808"/>
    <x v="2"/>
    <s v="tier - 2"/>
    <x v="12"/>
    <s v="27Nov1979"/>
    <x v="18"/>
  </r>
  <r>
    <s v="Id810"/>
    <s v="Wiltse"/>
    <s v=" Mr"/>
    <s v="  Matthew W"/>
    <n v="39.93"/>
    <n v="8.75"/>
    <s v="Yes"/>
    <x v="1"/>
    <s v="No"/>
    <n v="1"/>
    <s v="Yes"/>
    <x v="0"/>
    <x v="0"/>
    <n v="0"/>
    <x v="809"/>
    <x v="2"/>
    <s v="tier - 1"/>
    <x v="0"/>
    <s v="28Nov1960"/>
    <x v="15"/>
  </r>
  <r>
    <s v="Id811"/>
    <s v="Fernandez"/>
    <s v=" Mr"/>
    <s v="  Doug"/>
    <n v="38.83"/>
    <n v="11.86"/>
    <s v="Yes"/>
    <x v="1"/>
    <s v="No"/>
    <n v="1"/>
    <s v="Yes"/>
    <x v="0"/>
    <x v="0"/>
    <n v="0"/>
    <x v="810"/>
    <x v="2"/>
    <s v="tier - 3"/>
    <x v="0"/>
    <s v="23Sep1960"/>
    <x v="15"/>
  </r>
  <r>
    <s v="Id812"/>
    <s v="Edwards"/>
    <s v=" Mr"/>
    <s v="  Tom"/>
    <n v="37.4"/>
    <n v="11.46"/>
    <s v="Yes"/>
    <x v="1"/>
    <s v="No"/>
    <n v="1"/>
    <s v="No"/>
    <x v="0"/>
    <x v="0"/>
    <n v="0"/>
    <x v="811"/>
    <x v="2"/>
    <s v="tier - 1"/>
    <x v="3"/>
    <s v="22Jun1960"/>
    <x v="15"/>
  </r>
  <r>
    <s v="Id813"/>
    <s v="Pinney"/>
    <s v=" Mr"/>
    <s v="  Jonathan"/>
    <n v="21.4"/>
    <n v="9.0299999999999994"/>
    <s v="No"/>
    <x v="1"/>
    <s v="No"/>
    <n v="0"/>
    <s v="No"/>
    <x v="0"/>
    <x v="0"/>
    <n v="0"/>
    <x v="812"/>
    <x v="2"/>
    <s v="tier - 1"/>
    <x v="3"/>
    <s v="4Nov1960"/>
    <x v="15"/>
  </r>
  <r>
    <s v="Id814"/>
    <s v="Levy"/>
    <s v=" Mr"/>
    <s v="  Wayne A"/>
    <n v="38.380000000000003"/>
    <n v="8.26"/>
    <s v="Yes"/>
    <x v="1"/>
    <s v="No"/>
    <n v="1"/>
    <s v="Yes"/>
    <x v="0"/>
    <x v="0"/>
    <n v="0"/>
    <x v="813"/>
    <x v="2"/>
    <s v="tier - 1"/>
    <x v="1"/>
    <s v="20Aug1961"/>
    <x v="12"/>
  </r>
  <r>
    <s v="Id815"/>
    <s v="Takeda"/>
    <s v=" Mr"/>
    <s v="  Nobuyori"/>
    <n v="33.659999999999997"/>
    <n v="5.42"/>
    <s v="Yes"/>
    <x v="1"/>
    <s v="No"/>
    <n v="1"/>
    <s v="No"/>
    <x v="0"/>
    <x v="1"/>
    <n v="4"/>
    <x v="814"/>
    <x v="2"/>
    <s v="tier - 3"/>
    <x v="0"/>
    <s v="22Dec1966"/>
    <x v="24"/>
  </r>
  <r>
    <s v="Id816"/>
    <s v="Burke"/>
    <s v=" Mr"/>
    <s v="  Rich"/>
    <n v="31.79"/>
    <n v="11.33"/>
    <s v="No"/>
    <x v="1"/>
    <s v="Yes"/>
    <n v="1"/>
    <s v="No"/>
    <x v="0"/>
    <x v="0"/>
    <n v="2"/>
    <x v="815"/>
    <x v="2"/>
    <s v="tier - 2"/>
    <x v="0"/>
    <s v="14Aug1963"/>
    <x v="8"/>
  </r>
  <r>
    <s v="Id817"/>
    <s v="Duarte"/>
    <s v=" Mr"/>
    <s v="  Marcos S"/>
    <n v="29.7"/>
    <n v="7.69"/>
    <s v="No"/>
    <x v="1"/>
    <s v="Yes"/>
    <n v="0"/>
    <s v="No"/>
    <x v="0"/>
    <x v="0"/>
    <n v="2"/>
    <x v="816"/>
    <x v="2"/>
    <s v="tier - 2"/>
    <x v="0"/>
    <s v="1Sep1963"/>
    <x v="8"/>
  </r>
  <r>
    <s v="Id818"/>
    <s v="Clark"/>
    <s v=" Mr"/>
    <s v="  Dave"/>
    <n v="25.46"/>
    <n v="8.77"/>
    <s v="No"/>
    <x v="1"/>
    <s v="Yes"/>
    <n v="0"/>
    <s v="No"/>
    <x v="0"/>
    <x v="0"/>
    <n v="1"/>
    <x v="817"/>
    <x v="2"/>
    <s v="tier - 2"/>
    <x v="4"/>
    <s v="16Aug1963"/>
    <x v="8"/>
  </r>
  <r>
    <s v="Id819"/>
    <s v="Nice"/>
    <s v=" Mr"/>
    <s v="  Andy"/>
    <n v="39.14"/>
    <n v="4.91"/>
    <s v="Yes"/>
    <x v="1"/>
    <s v="No"/>
    <n v="1"/>
    <s v="Yes"/>
    <x v="0"/>
    <x v="1"/>
    <n v="0"/>
    <x v="818"/>
    <x v="2"/>
    <s v="tier - 1"/>
    <x v="9"/>
    <s v="9Jul2004"/>
    <x v="41"/>
  </r>
  <r>
    <s v="Id820"/>
    <s v="Windler"/>
    <s v=" Ms"/>
    <s v="  Mary"/>
    <n v="41.2"/>
    <n v="4.95"/>
    <s v="Yes"/>
    <x v="1"/>
    <s v="No"/>
    <n v="2"/>
    <s v="Yes"/>
    <x v="0"/>
    <x v="1"/>
    <n v="3"/>
    <x v="819"/>
    <x v="2"/>
    <s v="tier - 3"/>
    <x v="1"/>
    <s v="6Aug1984"/>
    <x v="32"/>
  </r>
  <r>
    <s v="Id821"/>
    <s v="Jones"/>
    <s v=" Mr"/>
    <s v="  Marcus B"/>
    <n v="28.81"/>
    <n v="10.8"/>
    <s v="No"/>
    <x v="1"/>
    <s v="Yes"/>
    <n v="0"/>
    <s v="No"/>
    <x v="0"/>
    <x v="0"/>
    <n v="0"/>
    <x v="820"/>
    <x v="2"/>
    <s v="tier - 3"/>
    <x v="14"/>
    <s v="27Sep1963"/>
    <x v="8"/>
  </r>
  <r>
    <s v="Id822"/>
    <s v="Stevenson"/>
    <s v=" Mr"/>
    <s v="  Thomas K"/>
    <n v="37.409999999999997"/>
    <n v="7.21"/>
    <s v="Yes"/>
    <x v="1"/>
    <s v="No"/>
    <n v="1"/>
    <s v="No"/>
    <x v="0"/>
    <x v="0"/>
    <n v="0"/>
    <x v="821"/>
    <x v="2"/>
    <s v="tier - 1"/>
    <x v="1"/>
    <s v="22Sep1973"/>
    <x v="30"/>
  </r>
  <r>
    <s v="Id823"/>
    <s v="Humphrey"/>
    <s v=" Mr"/>
    <s v="  Robert"/>
    <n v="52.54"/>
    <n v="5.12"/>
    <s v="Yes"/>
    <x v="0"/>
    <s v="Yes"/>
    <n v="2"/>
    <s v="Yes"/>
    <x v="0"/>
    <x v="1"/>
    <n v="0"/>
    <x v="822"/>
    <x v="2"/>
    <s v="tier - 2"/>
    <x v="1"/>
    <s v="27Sep1993"/>
    <x v="20"/>
  </r>
  <r>
    <s v="Id824"/>
    <s v="Nelson"/>
    <s v=" Mr"/>
    <s v="  Geoff"/>
    <n v="17.29"/>
    <n v="4.62"/>
    <s v="No"/>
    <x v="1"/>
    <s v="No"/>
    <n v="0"/>
    <s v="No"/>
    <x v="1"/>
    <x v="1"/>
    <n v="2"/>
    <x v="823"/>
    <x v="2"/>
    <s v="tier - 3"/>
    <x v="4"/>
    <s v="9Nov2004"/>
    <x v="41"/>
  </r>
  <r>
    <s v="Id825"/>
    <s v="Payne"/>
    <s v=" Mr"/>
    <s v="  Chris J"/>
    <n v="31.74"/>
    <n v="7.68"/>
    <s v="No"/>
    <x v="1"/>
    <s v="No"/>
    <n v="1"/>
    <s v="No"/>
    <x v="0"/>
    <x v="0"/>
    <n v="0"/>
    <x v="824"/>
    <x v="2"/>
    <s v="tier - 3"/>
    <x v="14"/>
    <s v="25Sep1967"/>
    <x v="22"/>
  </r>
  <r>
    <s v="Id826"/>
    <s v="Hails"/>
    <s v=" Ms"/>
    <s v="  Kate A"/>
    <n v="26.504999999999999"/>
    <n v="6.79"/>
    <s v="No"/>
    <x v="1"/>
    <s v="Yes"/>
    <n v="0"/>
    <s v="No"/>
    <x v="0"/>
    <x v="0"/>
    <n v="0"/>
    <x v="825"/>
    <x v="2"/>
    <s v="tier - 3"/>
    <x v="2"/>
    <s v="20Jul1963"/>
    <x v="8"/>
  </r>
  <r>
    <s v="Id827"/>
    <s v="Proctor"/>
    <s v=" Ms"/>
    <s v="  Kelli"/>
    <n v="36.479999999999997"/>
    <n v="11.09"/>
    <s v="Yes"/>
    <x v="1"/>
    <s v="No"/>
    <n v="1"/>
    <s v="No"/>
    <x v="0"/>
    <x v="0"/>
    <n v="0"/>
    <x v="826"/>
    <x v="2"/>
    <s v="tier - 1"/>
    <x v="2"/>
    <s v="24Jul1978"/>
    <x v="9"/>
  </r>
  <r>
    <s v="Id828"/>
    <s v="Ryan"/>
    <s v=" Mrs"/>
    <s v="  Maggie M"/>
    <n v="39.159999999999997"/>
    <n v="5.24"/>
    <s v="Yes"/>
    <x v="1"/>
    <s v="Yes"/>
    <n v="1"/>
    <s v="Yes"/>
    <x v="0"/>
    <x v="1"/>
    <n v="3"/>
    <x v="827"/>
    <x v="2"/>
    <s v="tier - 1"/>
    <x v="12"/>
    <s v="29Oct1983"/>
    <x v="33"/>
  </r>
  <r>
    <s v="Id829"/>
    <s v="Watson"/>
    <s v=" Mrs"/>
    <s v="  Michelle L"/>
    <n v="28.22"/>
    <n v="7.51"/>
    <s v="No"/>
    <x v="1"/>
    <s v="Yes"/>
    <n v="0"/>
    <s v="No"/>
    <x v="0"/>
    <x v="0"/>
    <n v="0"/>
    <x v="828"/>
    <x v="2"/>
    <s v="tier - 3"/>
    <x v="15"/>
    <s v="5Dec1963"/>
    <x v="8"/>
  </r>
  <r>
    <s v="Id830"/>
    <s v="Gresh"/>
    <s v=" Mrs"/>
    <s v="  Ashley K"/>
    <n v="35"/>
    <n v="4.13"/>
    <s v="Yes"/>
    <x v="1"/>
    <s v="No"/>
    <n v="1"/>
    <s v="No"/>
    <x v="0"/>
    <x v="1"/>
    <n v="0"/>
    <x v="829"/>
    <x v="2"/>
    <s v="tier - 3"/>
    <x v="12"/>
    <s v="7Oct1972"/>
    <x v="28"/>
  </r>
  <r>
    <s v="Id831"/>
    <s v="Anis"/>
    <s v=" Mr"/>
    <s v="  Michael"/>
    <n v="36.24"/>
    <n v="8.3800000000000008"/>
    <s v="Yes"/>
    <x v="1"/>
    <s v="No"/>
    <n v="1"/>
    <s v="No"/>
    <x v="0"/>
    <x v="0"/>
    <n v="1"/>
    <x v="830"/>
    <x v="2"/>
    <s v="tier - 3"/>
    <x v="14"/>
    <s v="25Sep1975"/>
    <x v="27"/>
  </r>
  <r>
    <s v="Id832"/>
    <s v="Swartz"/>
    <s v=" Mr"/>
    <s v="  Ryan K"/>
    <n v="36.954999999999998"/>
    <n v="8.07"/>
    <s v="Yes"/>
    <x v="1"/>
    <s v="No"/>
    <n v="1"/>
    <s v="No"/>
    <x v="0"/>
    <x v="0"/>
    <n v="0"/>
    <x v="831"/>
    <x v="2"/>
    <s v="tier - 1"/>
    <x v="6"/>
    <s v="1Oct1962"/>
    <x v="5"/>
  </r>
  <r>
    <s v="Id833"/>
    <s v="Schluneker"/>
    <s v=" Mr"/>
    <s v="  Matthew J"/>
    <n v="29.64"/>
    <n v="8.9499999999999993"/>
    <s v="No"/>
    <x v="1"/>
    <s v="No"/>
    <n v="0"/>
    <s v="No"/>
    <x v="0"/>
    <x v="0"/>
    <n v="0"/>
    <x v="832"/>
    <x v="2"/>
    <s v="tier - 3"/>
    <x v="4"/>
    <s v="2Sep1962"/>
    <x v="5"/>
  </r>
  <r>
    <s v="Id834"/>
    <s v="Bellemare"/>
    <s v=" Mrs"/>
    <s v="  Karine"/>
    <n v="42.74"/>
    <n v="6.31"/>
    <s v="Yes"/>
    <x v="1"/>
    <s v="No"/>
    <n v="2"/>
    <s v="Yes"/>
    <x v="0"/>
    <x v="0"/>
    <n v="3"/>
    <x v="833"/>
    <x v="2"/>
    <s v="tier - 1"/>
    <x v="12"/>
    <s v="17Jul1988"/>
    <x v="23"/>
  </r>
  <r>
    <s v="Id835"/>
    <s v="Vitalo"/>
    <s v=" Ms"/>
    <s v="  Antonia G"/>
    <n v="36.130000000000003"/>
    <n v="7.19"/>
    <s v="Yes"/>
    <x v="1"/>
    <s v="No"/>
    <n v="1"/>
    <s v="No"/>
    <x v="0"/>
    <x v="0"/>
    <n v="0"/>
    <x v="834"/>
    <x v="2"/>
    <s v="tier - 1"/>
    <x v="3"/>
    <s v="8Jul1970"/>
    <x v="2"/>
  </r>
  <r>
    <s v="Id836"/>
    <s v="Hamilton"/>
    <s v=" Ms"/>
    <s v="  Casondra L"/>
    <n v="31.55"/>
    <n v="6.11"/>
    <s v="No"/>
    <x v="1"/>
    <s v="No"/>
    <n v="1"/>
    <s v="No"/>
    <x v="0"/>
    <x v="0"/>
    <n v="0"/>
    <x v="835"/>
    <x v="2"/>
    <s v="tier - 3"/>
    <x v="3"/>
    <s v="28Nov1964"/>
    <x v="13"/>
  </r>
  <r>
    <s v="Id837"/>
    <s v="Marshall"/>
    <s v=" Ms"/>
    <s v="  Wendy"/>
    <n v="52.75"/>
    <n v="6.02"/>
    <s v="Yes"/>
    <x v="0"/>
    <s v="No"/>
    <n v="2"/>
    <s v="Yes"/>
    <x v="0"/>
    <x v="0"/>
    <n v="0"/>
    <x v="836"/>
    <x v="2"/>
    <s v="tier - 2"/>
    <x v="3"/>
    <s v="7Jul1992"/>
    <x v="34"/>
  </r>
  <r>
    <s v="Id838"/>
    <s v="Cale"/>
    <s v=" Mr"/>
    <s v="  Eric D"/>
    <n v="36.67"/>
    <n v="11.86"/>
    <s v="Yes"/>
    <x v="1"/>
    <s v="No"/>
    <n v="1"/>
    <s v="No"/>
    <x v="0"/>
    <x v="0"/>
    <n v="0"/>
    <x v="837"/>
    <x v="2"/>
    <s v="tier - 3"/>
    <x v="14"/>
    <s v="24Sep1974"/>
    <x v="19"/>
  </r>
  <r>
    <s v="Id839"/>
    <s v="Pittaway"/>
    <s v=" Ms"/>
    <s v="  Elizabeth"/>
    <n v="38.06"/>
    <n v="8.25"/>
    <s v="Yes"/>
    <x v="1"/>
    <s v="No"/>
    <n v="1"/>
    <s v="Yes"/>
    <x v="0"/>
    <x v="0"/>
    <n v="0"/>
    <x v="838"/>
    <x v="2"/>
    <s v="tier - 2"/>
    <x v="0"/>
    <s v="27Aug1962"/>
    <x v="5"/>
  </r>
  <r>
    <s v="Id840"/>
    <s v="Bill"/>
    <s v=" Ms"/>
    <s v="  Laura F"/>
    <n v="38"/>
    <n v="8.1300000000000008"/>
    <s v="Yes"/>
    <x v="1"/>
    <s v="No"/>
    <n v="1"/>
    <s v="Yes"/>
    <x v="0"/>
    <x v="0"/>
    <n v="2"/>
    <x v="839"/>
    <x v="2"/>
    <s v="tier - 2"/>
    <x v="3"/>
    <s v="14Sep1965"/>
    <x v="11"/>
  </r>
  <r>
    <s v="Id841"/>
    <s v="Antrim"/>
    <s v=" Ms"/>
    <s v="  Amelia F"/>
    <n v="35.1"/>
    <n v="10.1"/>
    <s v="Yes"/>
    <x v="1"/>
    <s v="No"/>
    <n v="1"/>
    <s v="No"/>
    <x v="0"/>
    <x v="0"/>
    <n v="0"/>
    <x v="840"/>
    <x v="2"/>
    <s v="tier - 2"/>
    <x v="3"/>
    <s v="11Jul1962"/>
    <x v="5"/>
  </r>
  <r>
    <s v="Id842"/>
    <s v="Doolittle-Crider"/>
    <s v=" Ms"/>
    <s v="  Amy L"/>
    <n v="33.82"/>
    <n v="5.89"/>
    <s v="Yes"/>
    <x v="1"/>
    <s v="No"/>
    <n v="1"/>
    <s v="No"/>
    <x v="0"/>
    <x v="0"/>
    <n v="2"/>
    <x v="841"/>
    <x v="2"/>
    <s v="tier - 1"/>
    <x v="1"/>
    <s v="17Dec1966"/>
    <x v="24"/>
  </r>
  <r>
    <s v="Id843"/>
    <s v="Ruhlman"/>
    <s v=" Ms"/>
    <s v="  Katie J"/>
    <n v="37.43"/>
    <n v="4.97"/>
    <s v="Yes"/>
    <x v="1"/>
    <s v="No"/>
    <n v="1"/>
    <s v="No"/>
    <x v="0"/>
    <x v="1"/>
    <n v="0"/>
    <x v="842"/>
    <x v="2"/>
    <s v="tier - 1"/>
    <x v="3"/>
    <s v="5Sep1972"/>
    <x v="28"/>
  </r>
  <r>
    <s v="Id844"/>
    <s v="Anderson"/>
    <s v=" Ms"/>
    <s v="  Laura E"/>
    <n v="30.5"/>
    <n v="9.9"/>
    <s v="No"/>
    <x v="1"/>
    <s v="No"/>
    <n v="1"/>
    <s v="No"/>
    <x v="0"/>
    <x v="0"/>
    <n v="0"/>
    <x v="843"/>
    <x v="2"/>
    <s v="tier - 1"/>
    <x v="3"/>
    <s v="22Jul1962"/>
    <x v="5"/>
  </r>
  <r>
    <s v="Id845"/>
    <s v="Uchiyama"/>
    <s v=" Mrs"/>
    <s v="  Mayumi"/>
    <n v="24.53"/>
    <n v="9.0500000000000007"/>
    <s v="No"/>
    <x v="1"/>
    <s v="No"/>
    <n v="0"/>
    <s v="No"/>
    <x v="0"/>
    <x v="0"/>
    <n v="0"/>
    <x v="844"/>
    <x v="2"/>
    <s v="tier - 3"/>
    <x v="0"/>
    <s v="22Nov1962"/>
    <x v="5"/>
  </r>
  <r>
    <s v="Id846"/>
    <s v="Desota"/>
    <s v=" Ms"/>
    <s v="  Vanessa"/>
    <n v="25.74"/>
    <n v="10.93"/>
    <s v="No"/>
    <x v="1"/>
    <s v="No"/>
    <n v="0"/>
    <s v="No"/>
    <x v="0"/>
    <x v="0"/>
    <n v="2"/>
    <x v="845"/>
    <x v="2"/>
    <s v="tier - 1"/>
    <x v="0"/>
    <s v="4Oct1965"/>
    <x v="11"/>
  </r>
  <r>
    <s v="Id847"/>
    <s v="Edmonds"/>
    <s v=" Ms"/>
    <s v="  Natali N"/>
    <n v="34.08"/>
    <n v="7.58"/>
    <s v="Yes"/>
    <x v="1"/>
    <s v="No"/>
    <n v="1"/>
    <s v="No"/>
    <x v="0"/>
    <x v="0"/>
    <n v="0"/>
    <x v="846"/>
    <x v="2"/>
    <s v="tier - 1"/>
    <x v="1"/>
    <s v="28Dec1970"/>
    <x v="2"/>
  </r>
  <r>
    <s v="Id848"/>
    <s v="Otto"/>
    <s v=" Ms"/>
    <s v="  Beth"/>
    <n v="31.35"/>
    <n v="11"/>
    <s v="No"/>
    <x v="1"/>
    <s v="Yes"/>
    <n v="1"/>
    <s v="No"/>
    <x v="0"/>
    <x v="0"/>
    <n v="0"/>
    <x v="847"/>
    <x v="2"/>
    <s v="tier - 1"/>
    <x v="1"/>
    <s v="19Aug1963"/>
    <x v="8"/>
  </r>
  <r>
    <s v="Id849"/>
    <s v="Kurt"/>
    <s v=" Mr"/>
    <s v="  Alex"/>
    <n v="26.79"/>
    <n v="5.0599999999999996"/>
    <s v="No"/>
    <x v="1"/>
    <s v="No"/>
    <n v="0"/>
    <s v="No"/>
    <x v="0"/>
    <x v="1"/>
    <n v="1"/>
    <x v="848"/>
    <x v="2"/>
    <s v="tier - 3"/>
    <x v="1"/>
    <s v="18Nov1998"/>
    <x v="44"/>
  </r>
  <r>
    <s v="Id850"/>
    <s v="Duhaime"/>
    <s v=" Mr"/>
    <s v="  Spencer"/>
    <n v="42.78"/>
    <n v="6.11"/>
    <s v="Yes"/>
    <x v="1"/>
    <s v="No"/>
    <n v="2"/>
    <s v="Yes"/>
    <x v="0"/>
    <x v="0"/>
    <n v="3"/>
    <x v="849"/>
    <x v="2"/>
    <s v="tier - 1"/>
    <x v="8"/>
    <s v="11Aug1988"/>
    <x v="23"/>
  </r>
  <r>
    <s v="Id851"/>
    <s v="Swann"/>
    <s v=" Ms"/>
    <s v="  Andee W"/>
    <n v="46.75"/>
    <n v="6.66"/>
    <s v="Yes"/>
    <x v="0"/>
    <s v="No"/>
    <n v="2"/>
    <s v="Yes"/>
    <x v="0"/>
    <x v="0"/>
    <n v="5"/>
    <x v="850"/>
    <x v="2"/>
    <s v="tier - 2"/>
    <x v="0"/>
    <s v="18Jun1970"/>
    <x v="2"/>
  </r>
  <r>
    <s v="Id852"/>
    <s v="Burton"/>
    <s v=" Mrs"/>
    <s v="  Amy"/>
    <n v="32.15"/>
    <n v="4.0199999999999996"/>
    <s v="No"/>
    <x v="1"/>
    <s v="Yes"/>
    <n v="1"/>
    <s v="No"/>
    <x v="0"/>
    <x v="1"/>
    <n v="0"/>
    <x v="851"/>
    <x v="2"/>
    <s v="tier - 1"/>
    <x v="15"/>
    <s v="26Nov1969"/>
    <x v="16"/>
  </r>
  <r>
    <s v="Id853"/>
    <s v="Ricardi"/>
    <s v=" Mr"/>
    <s v="  Joshua"/>
    <n v="43.4"/>
    <n v="8.81"/>
    <s v="Yes"/>
    <x v="1"/>
    <s v="No"/>
    <n v="2"/>
    <s v="Yes"/>
    <x v="0"/>
    <x v="0"/>
    <n v="0"/>
    <x v="852"/>
    <x v="2"/>
    <s v="tier - 1"/>
    <x v="3"/>
    <s v="28Nov1961"/>
    <x v="12"/>
  </r>
  <r>
    <s v="Id854"/>
    <s v="Joslyn"/>
    <s v=" Mr"/>
    <s v="  C Fred"/>
    <n v="31.57"/>
    <n v="7.92"/>
    <s v="No"/>
    <x v="1"/>
    <s v="No"/>
    <n v="1"/>
    <s v="No"/>
    <x v="0"/>
    <x v="0"/>
    <n v="0"/>
    <x v="853"/>
    <x v="2"/>
    <s v="tier - 3"/>
    <x v="0"/>
    <s v="28Nov1961"/>
    <x v="12"/>
  </r>
  <r>
    <s v="Id855"/>
    <s v="Bennie"/>
    <s v=" Mr"/>
    <s v="  Jeremy"/>
    <n v="24.32"/>
    <n v="7.48"/>
    <s v="No"/>
    <x v="1"/>
    <s v="No"/>
    <n v="0"/>
    <s v="No"/>
    <x v="0"/>
    <x v="0"/>
    <n v="0"/>
    <x v="854"/>
    <x v="2"/>
    <s v="tier - 3"/>
    <x v="1"/>
    <s v="16Oct1962"/>
    <x v="5"/>
  </r>
  <r>
    <s v="Id856"/>
    <s v="Kanyane"/>
    <s v=" Mr"/>
    <s v="  Patrick Sr"/>
    <n v="31.07"/>
    <n v="4.62"/>
    <s v="No"/>
    <x v="1"/>
    <s v="No"/>
    <n v="1"/>
    <s v="No"/>
    <x v="0"/>
    <x v="1"/>
    <n v="0"/>
    <x v="855"/>
    <x v="2"/>
    <s v="tier - 2"/>
    <x v="1"/>
    <s v="12Jul1966"/>
    <x v="24"/>
  </r>
  <r>
    <s v="Id857"/>
    <s v="McFadden"/>
    <s v=" Ms"/>
    <s v="  Kelly M"/>
    <n v="35.814999999999998"/>
    <n v="8.4700000000000006"/>
    <s v="Yes"/>
    <x v="1"/>
    <s v="No"/>
    <n v="1"/>
    <s v="No"/>
    <x v="0"/>
    <x v="0"/>
    <n v="3"/>
    <x v="856"/>
    <x v="2"/>
    <s v="tier - 3"/>
    <x v="1"/>
    <s v="3Dec1968"/>
    <x v="0"/>
  </r>
  <r>
    <s v="Id858"/>
    <s v="Connolly"/>
    <s v=" Ms"/>
    <s v="  Katherine"/>
    <n v="40.81"/>
    <n v="10.58"/>
    <s v="Yes"/>
    <x v="1"/>
    <s v="No"/>
    <n v="1"/>
    <s v="Yes"/>
    <x v="0"/>
    <x v="0"/>
    <n v="3"/>
    <x v="857"/>
    <x v="2"/>
    <s v="tier - 3"/>
    <x v="0"/>
    <s v="1Sep1967"/>
    <x v="22"/>
  </r>
  <r>
    <s v="Id859"/>
    <s v="Merino"/>
    <s v=" Ms"/>
    <s v="  Keila L"/>
    <n v="24.605"/>
    <n v="7.48"/>
    <s v="No"/>
    <x v="1"/>
    <s v="No"/>
    <n v="0"/>
    <s v="No"/>
    <x v="0"/>
    <x v="0"/>
    <n v="3"/>
    <x v="858"/>
    <x v="2"/>
    <s v="tier - 3"/>
    <x v="1"/>
    <s v="12Nov1968"/>
    <x v="0"/>
  </r>
  <r>
    <s v="Id860"/>
    <s v="Baird"/>
    <s v=" Ms"/>
    <s v="  Zanae E"/>
    <n v="21.47"/>
    <n v="7.82"/>
    <s v="No"/>
    <x v="1"/>
    <s v="No"/>
    <n v="0"/>
    <s v="No"/>
    <x v="0"/>
    <x v="0"/>
    <n v="3"/>
    <x v="859"/>
    <x v="2"/>
    <s v="tier - 1"/>
    <x v="1"/>
    <s v="26Nov1968"/>
    <x v="0"/>
  </r>
  <r>
    <s v="Id861"/>
    <s v="Locatelli"/>
    <s v=" Mr"/>
    <s v="  Alex"/>
    <n v="52.89"/>
    <n v="4.96"/>
    <s v="Yes"/>
    <x v="0"/>
    <s v="No"/>
    <n v="2"/>
    <s v="Yes"/>
    <x v="0"/>
    <x v="1"/>
    <n v="0"/>
    <x v="860"/>
    <x v="2"/>
    <s v="tier - 3"/>
    <x v="1"/>
    <s v="9Aug1995"/>
    <x v="40"/>
  </r>
  <r>
    <s v="Id862"/>
    <s v="Brake"/>
    <s v=" Ms"/>
    <s v="  Kathryn"/>
    <n v="32.965000000000003"/>
    <n v="6.15"/>
    <s v="Yes"/>
    <x v="1"/>
    <s v="No"/>
    <n v="1"/>
    <s v="No"/>
    <x v="0"/>
    <x v="0"/>
    <n v="0"/>
    <x v="861"/>
    <x v="2"/>
    <s v="tier - 3"/>
    <x v="2"/>
    <s v="4Aug1964"/>
    <x v="13"/>
  </r>
  <r>
    <s v="Id863"/>
    <s v="Jacobs"/>
    <s v=" Mr"/>
    <s v="  Jason L"/>
    <n v="36.799999999999997"/>
    <n v="4.62"/>
    <s v="Yes"/>
    <x v="1"/>
    <s v="Yes"/>
    <n v="1"/>
    <s v="No"/>
    <x v="0"/>
    <x v="1"/>
    <n v="2"/>
    <x v="862"/>
    <x v="2"/>
    <s v="tier - 1"/>
    <x v="13"/>
    <s v="14Jul1979"/>
    <x v="18"/>
  </r>
  <r>
    <s v="Id864"/>
    <s v="Vaught"/>
    <s v=" Mr"/>
    <s v="  Benjamin J"/>
    <n v="34.299999999999997"/>
    <n v="4.87"/>
    <s v="Yes"/>
    <x v="1"/>
    <s v="No"/>
    <n v="1"/>
    <s v="No"/>
    <x v="0"/>
    <x v="1"/>
    <n v="0"/>
    <x v="863"/>
    <x v="2"/>
    <s v="tier - 2"/>
    <x v="14"/>
    <s v="21Aug1972"/>
    <x v="28"/>
  </r>
  <r>
    <s v="Id865"/>
    <s v="Monteleone"/>
    <s v=" Mr"/>
    <s v="  Steven M"/>
    <n v="35.244999999999997"/>
    <n v="4.63"/>
    <s v="Yes"/>
    <x v="1"/>
    <s v="No"/>
    <n v="1"/>
    <s v="No"/>
    <x v="0"/>
    <x v="1"/>
    <n v="0"/>
    <x v="864"/>
    <x v="2"/>
    <s v="tier - 3"/>
    <x v="4"/>
    <s v="29Dec1989"/>
    <x v="4"/>
  </r>
  <r>
    <s v="Id866"/>
    <s v="Verdugo"/>
    <s v=" Mrs"/>
    <s v="  Erika"/>
    <n v="26.23"/>
    <n v="11.93"/>
    <s v="No"/>
    <x v="1"/>
    <s v="No"/>
    <n v="0"/>
    <s v="No"/>
    <x v="0"/>
    <x v="0"/>
    <n v="0"/>
    <x v="865"/>
    <x v="2"/>
    <s v="tier - 2"/>
    <x v="2"/>
    <s v="26Sep1962"/>
    <x v="5"/>
  </r>
  <r>
    <s v="Id867"/>
    <s v="Sellers"/>
    <s v=" Mr"/>
    <s v="  Chad"/>
    <n v="36.1"/>
    <n v="5.65"/>
    <s v="Yes"/>
    <x v="1"/>
    <s v="No"/>
    <n v="1"/>
    <s v="No"/>
    <x v="0"/>
    <x v="1"/>
    <n v="3"/>
    <x v="866"/>
    <x v="2"/>
    <s v="tier - 3"/>
    <x v="3"/>
    <s v="29Dec1966"/>
    <x v="24"/>
  </r>
  <r>
    <s v="Id868"/>
    <s v="Bowman"/>
    <s v=" Mr"/>
    <s v="  Mark"/>
    <n v="37.1"/>
    <n v="11.21"/>
    <s v="Yes"/>
    <x v="1"/>
    <s v="Yes"/>
    <n v="1"/>
    <s v="No"/>
    <x v="0"/>
    <x v="0"/>
    <n v="1"/>
    <x v="867"/>
    <x v="2"/>
    <s v="tier - 3"/>
    <x v="3"/>
    <s v="22Sep1963"/>
    <x v="8"/>
  </r>
  <r>
    <s v="Id869"/>
    <s v="Marley"/>
    <s v=" Mr"/>
    <s v="  David"/>
    <n v="27.5"/>
    <n v="10.62"/>
    <s v="No"/>
    <x v="1"/>
    <s v="Yes"/>
    <n v="0"/>
    <s v="No"/>
    <x v="0"/>
    <x v="0"/>
    <n v="1"/>
    <x v="868"/>
    <x v="2"/>
    <s v="tier - 2"/>
    <x v="3"/>
    <s v="2Aug1963"/>
    <x v="8"/>
  </r>
  <r>
    <s v="Id870"/>
    <s v="Grey"/>
    <s v=" Mr"/>
    <s v="  Matthew R"/>
    <n v="24.7"/>
    <n v="10.7"/>
    <s v="No"/>
    <x v="1"/>
    <s v="Yes"/>
    <n v="0"/>
    <s v="No"/>
    <x v="0"/>
    <x v="0"/>
    <n v="0"/>
    <x v="869"/>
    <x v="2"/>
    <s v="tier - 3"/>
    <x v="6"/>
    <s v="29Aug1963"/>
    <x v="8"/>
  </r>
  <r>
    <s v="Id871"/>
    <s v="O'Rourke"/>
    <s v=" Mrs"/>
    <s v="  Orla"/>
    <n v="26.78"/>
    <n v="10.02"/>
    <s v="No"/>
    <x v="1"/>
    <s v="Yes"/>
    <n v="0"/>
    <s v="No"/>
    <x v="0"/>
    <x v="0"/>
    <n v="0"/>
    <x v="870"/>
    <x v="2"/>
    <s v="tier - 1"/>
    <x v="15"/>
    <s v="28Oct1963"/>
    <x v="8"/>
  </r>
  <r>
    <s v="Id872"/>
    <s v="Fatehali"/>
    <s v=" Ms"/>
    <s v="  Shaista S"/>
    <n v="45.8"/>
    <n v="4.8499999999999996"/>
    <s v="Yes"/>
    <x v="1"/>
    <s v="No"/>
    <n v="2"/>
    <s v="Yes"/>
    <x v="0"/>
    <x v="1"/>
    <n v="3"/>
    <x v="871"/>
    <x v="2"/>
    <s v="tier - 1"/>
    <x v="3"/>
    <s v="29Oct1990"/>
    <x v="3"/>
  </r>
  <r>
    <s v="Id873"/>
    <s v="Piza-Taylor"/>
    <s v=" Mrs"/>
    <s v="  Emily"/>
    <n v="29"/>
    <n v="4.3899999999999997"/>
    <s v="No"/>
    <x v="1"/>
    <s v="No"/>
    <n v="0"/>
    <s v="No"/>
    <x v="0"/>
    <x v="1"/>
    <n v="0"/>
    <x v="872"/>
    <x v="2"/>
    <s v="tier - 1"/>
    <x v="15"/>
    <s v="16Nov1966"/>
    <x v="24"/>
  </r>
  <r>
    <s v="Id874"/>
    <s v="Cavanaugh"/>
    <s v=" Ms"/>
    <s v="  Julie A"/>
    <n v="33.534999999999997"/>
    <n v="8.24"/>
    <s v="Yes"/>
    <x v="1"/>
    <s v="No"/>
    <n v="1"/>
    <s v="No"/>
    <x v="0"/>
    <x v="0"/>
    <n v="2"/>
    <x v="873"/>
    <x v="2"/>
    <s v="tier - 2"/>
    <x v="1"/>
    <s v="28Aug1967"/>
    <x v="22"/>
  </r>
  <r>
    <s v="Id875"/>
    <s v="Amako"/>
    <s v=" Ms"/>
    <s v="  Megumi"/>
    <n v="32.774999999999999"/>
    <n v="9.77"/>
    <s v="Yes"/>
    <x v="1"/>
    <s v="No"/>
    <n v="1"/>
    <s v="No"/>
    <x v="0"/>
    <x v="0"/>
    <n v="2"/>
    <x v="874"/>
    <x v="2"/>
    <s v="tier - 1"/>
    <x v="1"/>
    <s v="30Dec1967"/>
    <x v="22"/>
  </r>
  <r>
    <s v="Id876"/>
    <s v="Musa"/>
    <s v=" Ms"/>
    <s v="  Skylar"/>
    <n v="37.51"/>
    <n v="5.5"/>
    <s v="Yes"/>
    <x v="1"/>
    <s v="No"/>
    <n v="1"/>
    <s v="Yes"/>
    <x v="0"/>
    <x v="1"/>
    <n v="2"/>
    <x v="875"/>
    <x v="2"/>
    <s v="tier - 3"/>
    <x v="0"/>
    <s v="6Dec1966"/>
    <x v="24"/>
  </r>
  <r>
    <s v="Id877"/>
    <s v="Phillippi"/>
    <s v=" Mrs"/>
    <s v="  Victoria"/>
    <n v="39.86"/>
    <n v="11.84"/>
    <s v="Yes"/>
    <x v="1"/>
    <s v="No"/>
    <n v="1"/>
    <s v="Yes"/>
    <x v="0"/>
    <x v="0"/>
    <n v="3"/>
    <x v="876"/>
    <x v="2"/>
    <s v="tier - 2"/>
    <x v="12"/>
    <s v="13Aug1986"/>
    <x v="26"/>
  </r>
  <r>
    <s v="Id878"/>
    <s v="Hoskins"/>
    <s v=" Mrs"/>
    <s v="  Amanda L"/>
    <n v="42.13"/>
    <n v="4.66"/>
    <s v="Yes"/>
    <x v="1"/>
    <s v="No"/>
    <n v="2"/>
    <s v="Yes"/>
    <x v="0"/>
    <x v="1"/>
    <n v="3"/>
    <x v="877"/>
    <x v="2"/>
    <s v="tier - 3"/>
    <x v="12"/>
    <s v="23Nov1989"/>
    <x v="4"/>
  </r>
  <r>
    <s v="Id879"/>
    <s v="Imbalzano Zegar"/>
    <s v=" Ms"/>
    <s v="  Renee"/>
    <n v="35.99"/>
    <n v="11.11"/>
    <s v="Yes"/>
    <x v="1"/>
    <s v="No"/>
    <n v="1"/>
    <s v="No"/>
    <x v="0"/>
    <x v="0"/>
    <n v="0"/>
    <x v="878"/>
    <x v="2"/>
    <s v="tier - 1"/>
    <x v="1"/>
    <s v="23Jun1974"/>
    <x v="19"/>
  </r>
  <r>
    <s v="Id880"/>
    <s v="Triedman"/>
    <s v=" Ms"/>
    <s v="  Nellie A"/>
    <n v="35.200000000000003"/>
    <n v="7.72"/>
    <s v="Yes"/>
    <x v="1"/>
    <s v="Yes"/>
    <n v="1"/>
    <s v="No"/>
    <x v="0"/>
    <x v="0"/>
    <n v="0"/>
    <x v="879"/>
    <x v="2"/>
    <s v="tier - 1"/>
    <x v="0"/>
    <s v="17Jul1963"/>
    <x v="8"/>
  </r>
  <r>
    <s v="Id881"/>
    <s v="Lovuolo"/>
    <s v=" Ms"/>
    <s v="  Tamara"/>
    <n v="29.91"/>
    <n v="5.55"/>
    <s v="No"/>
    <x v="1"/>
    <s v="No"/>
    <n v="1"/>
    <s v="No"/>
    <x v="0"/>
    <x v="1"/>
    <n v="0"/>
    <x v="880"/>
    <x v="2"/>
    <s v="tier - 3"/>
    <x v="1"/>
    <s v="29Jul1966"/>
    <x v="24"/>
  </r>
  <r>
    <s v="Id882"/>
    <s v="Chung"/>
    <s v=" Ms"/>
    <s v="  Joan"/>
    <n v="36.479999999999997"/>
    <n v="5.05"/>
    <s v="Yes"/>
    <x v="1"/>
    <s v="No"/>
    <n v="1"/>
    <s v="No"/>
    <x v="0"/>
    <x v="1"/>
    <n v="0"/>
    <x v="881"/>
    <x v="2"/>
    <s v="tier - 3"/>
    <x v="1"/>
    <s v="15Oct1964"/>
    <x v="13"/>
  </r>
  <r>
    <s v="Id883"/>
    <s v="Newsom"/>
    <s v=" Ms"/>
    <s v="  Aimee J"/>
    <n v="27.5"/>
    <n v="8.69"/>
    <s v="No"/>
    <x v="1"/>
    <s v="Yes"/>
    <n v="0"/>
    <s v="No"/>
    <x v="0"/>
    <x v="0"/>
    <n v="0"/>
    <x v="882"/>
    <x v="2"/>
    <s v="tier - 1"/>
    <x v="3"/>
    <s v="19Jul1963"/>
    <x v="8"/>
  </r>
  <r>
    <s v="Id884"/>
    <s v="Harrington"/>
    <s v=" Ms"/>
    <s v="  Suzanne"/>
    <n v="33.44"/>
    <n v="5.9"/>
    <s v="Yes"/>
    <x v="1"/>
    <s v="No"/>
    <n v="1"/>
    <s v="No"/>
    <x v="0"/>
    <x v="0"/>
    <n v="0"/>
    <x v="883"/>
    <x v="2"/>
    <s v="tier - 3"/>
    <x v="1"/>
    <s v="24Jun1964"/>
    <x v="13"/>
  </r>
  <r>
    <s v="Id885"/>
    <s v="Hoffman"/>
    <s v=" Ms"/>
    <s v="  Kristin A"/>
    <n v="28.215"/>
    <n v="6.29"/>
    <s v="No"/>
    <x v="1"/>
    <s v="No"/>
    <n v="0"/>
    <s v="No"/>
    <x v="0"/>
    <x v="0"/>
    <n v="0"/>
    <x v="884"/>
    <x v="2"/>
    <s v="tier - 1"/>
    <x v="1"/>
    <s v="2Jul1964"/>
    <x v="13"/>
  </r>
  <r>
    <s v="Id886"/>
    <s v="Van Vugt"/>
    <s v=" Ms"/>
    <s v="  Bronwyn"/>
    <n v="27.17"/>
    <n v="5.84"/>
    <s v="No"/>
    <x v="1"/>
    <s v="No"/>
    <n v="0"/>
    <s v="No"/>
    <x v="0"/>
    <x v="0"/>
    <n v="0"/>
    <x v="885"/>
    <x v="2"/>
    <s v="tier - 2"/>
    <x v="1"/>
    <s v="20Jul1964"/>
    <x v="13"/>
  </r>
  <r>
    <s v="Id887"/>
    <s v="Feehley"/>
    <s v=" Ms"/>
    <s v="  Taylor J"/>
    <n v="35.380000000000003"/>
    <n v="6.12"/>
    <s v="Yes"/>
    <x v="1"/>
    <s v="No"/>
    <n v="1"/>
    <s v="No"/>
    <x v="0"/>
    <x v="0"/>
    <n v="2"/>
    <x v="886"/>
    <x v="2"/>
    <s v="tier - 1"/>
    <x v="1"/>
    <s v="14Aug1977"/>
    <x v="29"/>
  </r>
  <r>
    <s v="Id888"/>
    <s v="Ashworth"/>
    <s v=" Mrs"/>
    <s v="  Kimberly M"/>
    <n v="43.48"/>
    <n v="6.24"/>
    <s v="Yes"/>
    <x v="1"/>
    <s v="No"/>
    <n v="2"/>
    <s v="Yes"/>
    <x v="0"/>
    <x v="0"/>
    <n v="3"/>
    <x v="887"/>
    <x v="2"/>
    <s v="tier - 3"/>
    <x v="12"/>
    <s v="29Aug1991"/>
    <x v="42"/>
  </r>
  <r>
    <s v="Id889"/>
    <s v="Hansen"/>
    <s v=" Mr"/>
    <s v="  Joshua E"/>
    <n v="41.73"/>
    <n v="6.25"/>
    <s v="Yes"/>
    <x v="1"/>
    <s v="No"/>
    <n v="2"/>
    <s v="Yes"/>
    <x v="0"/>
    <x v="0"/>
    <n v="3"/>
    <x v="888"/>
    <x v="2"/>
    <s v="tier - 3"/>
    <x v="1"/>
    <s v="5Oct1987"/>
    <x v="38"/>
  </r>
  <r>
    <s v="Id890"/>
    <s v="Czyz"/>
    <s v=" Mr"/>
    <s v="  Jeffrey"/>
    <n v="28.9"/>
    <n v="11.96"/>
    <s v="No"/>
    <x v="1"/>
    <s v="No"/>
    <n v="0"/>
    <s v="No"/>
    <x v="0"/>
    <x v="0"/>
    <n v="0"/>
    <x v="889"/>
    <x v="2"/>
    <s v="tier - 3"/>
    <x v="3"/>
    <s v="15Sep1962"/>
    <x v="5"/>
  </r>
  <r>
    <s v="Id891"/>
    <s v="Bauder"/>
    <s v=" Mr"/>
    <s v="  Andrew R"/>
    <n v="25.74"/>
    <n v="7.69"/>
    <s v="No"/>
    <x v="1"/>
    <s v="No"/>
    <n v="0"/>
    <s v="No"/>
    <x v="0"/>
    <x v="0"/>
    <n v="0"/>
    <x v="890"/>
    <x v="2"/>
    <s v="tier - 2"/>
    <x v="0"/>
    <s v="4Nov1962"/>
    <x v="5"/>
  </r>
  <r>
    <s v="Id892"/>
    <s v="Mendoza"/>
    <s v=" Mr"/>
    <s v="  Francisco J Sr"/>
    <n v="36.06"/>
    <n v="8.83"/>
    <s v="Yes"/>
    <x v="1"/>
    <s v="No"/>
    <n v="1"/>
    <s v="No"/>
    <x v="0"/>
    <x v="0"/>
    <n v="0"/>
    <x v="891"/>
    <x v="2"/>
    <s v="tier - 3"/>
    <x v="1"/>
    <s v="16Sep1974"/>
    <x v="19"/>
  </r>
  <r>
    <s v="Id893"/>
    <s v="Glass"/>
    <s v=" Mrs"/>
    <s v="  Rhonda"/>
    <n v="43.28"/>
    <n v="4.41"/>
    <s v="Yes"/>
    <x v="1"/>
    <s v="No"/>
    <n v="2"/>
    <s v="Yes"/>
    <x v="0"/>
    <x v="1"/>
    <n v="3"/>
    <x v="892"/>
    <x v="2"/>
    <s v="tier - 3"/>
    <x v="12"/>
    <s v="6Nov1991"/>
    <x v="42"/>
  </r>
  <r>
    <s v="Id894"/>
    <s v="Butcher"/>
    <s v=" Mr"/>
    <s v="  John"/>
    <n v="28.785"/>
    <n v="9.1"/>
    <s v="No"/>
    <x v="1"/>
    <s v="Yes"/>
    <n v="0"/>
    <s v="No"/>
    <x v="0"/>
    <x v="0"/>
    <n v="0"/>
    <x v="893"/>
    <x v="2"/>
    <s v="tier - 1"/>
    <x v="1"/>
    <s v="4Jun1963"/>
    <x v="5"/>
  </r>
  <r>
    <s v="Id895"/>
    <s v="Traiser"/>
    <s v=" Mr"/>
    <s v="  Miles J"/>
    <n v="25.46"/>
    <n v="11.52"/>
    <s v="No"/>
    <x v="1"/>
    <s v="Yes"/>
    <n v="0"/>
    <s v="No"/>
    <x v="0"/>
    <x v="0"/>
    <n v="0"/>
    <x v="894"/>
    <x v="2"/>
    <s v="tier - 1"/>
    <x v="1"/>
    <s v="20Jul1963"/>
    <x v="8"/>
  </r>
  <r>
    <s v="Id896"/>
    <s v="Mudy-Mader"/>
    <s v=" Ms"/>
    <s v="  Justyna I"/>
    <n v="30.8"/>
    <n v="10.95"/>
    <s v="No"/>
    <x v="1"/>
    <s v="No"/>
    <n v="1"/>
    <s v="No"/>
    <x v="0"/>
    <x v="0"/>
    <n v="3"/>
    <x v="895"/>
    <x v="2"/>
    <s v="tier - 3"/>
    <x v="3"/>
    <s v="25Oct1968"/>
    <x v="0"/>
  </r>
  <r>
    <s v="Id897"/>
    <s v="Rogers"/>
    <s v=" Ms"/>
    <s v="  Lucille"/>
    <n v="28.88"/>
    <n v="11.5"/>
    <s v="No"/>
    <x v="1"/>
    <s v="No"/>
    <n v="0"/>
    <s v="No"/>
    <x v="0"/>
    <x v="0"/>
    <n v="2"/>
    <x v="896"/>
    <x v="2"/>
    <s v="tier - 1"/>
    <x v="2"/>
    <s v="9Dec1968"/>
    <x v="0"/>
  </r>
  <r>
    <s v="Id898"/>
    <s v="Woo"/>
    <s v=" Ms"/>
    <s v="  April"/>
    <n v="23"/>
    <n v="9.8800000000000008"/>
    <s v="No"/>
    <x v="1"/>
    <s v="No"/>
    <n v="0"/>
    <s v="No"/>
    <x v="0"/>
    <x v="0"/>
    <n v="3"/>
    <x v="897"/>
    <x v="2"/>
    <s v="tier - 3"/>
    <x v="3"/>
    <s v="21Jun1968"/>
    <x v="0"/>
  </r>
  <r>
    <s v="Id899"/>
    <s v="Walsh"/>
    <s v=" Mr"/>
    <s v="  Robert"/>
    <n v="38.25"/>
    <n v="6.2"/>
    <s v="Yes"/>
    <x v="1"/>
    <s v="No"/>
    <n v="1"/>
    <s v="Yes"/>
    <x v="0"/>
    <x v="0"/>
    <n v="3"/>
    <x v="898"/>
    <x v="2"/>
    <s v="tier - 2"/>
    <x v="13"/>
    <s v="2Sep1984"/>
    <x v="32"/>
  </r>
  <r>
    <s v="Id900"/>
    <s v="White"/>
    <s v=" Mrs"/>
    <s v="  Alyssa"/>
    <n v="39.25"/>
    <n v="8.41"/>
    <s v="Yes"/>
    <x v="1"/>
    <s v="No"/>
    <n v="1"/>
    <s v="Yes"/>
    <x v="0"/>
    <x v="0"/>
    <n v="3"/>
    <x v="899"/>
    <x v="2"/>
    <s v="tier - 2"/>
    <x v="12"/>
    <s v="7Sep1986"/>
    <x v="26"/>
  </r>
  <r>
    <s v="Id901"/>
    <s v="Sheppard"/>
    <s v=" Ms"/>
    <s v="  Jessica E"/>
    <n v="26.6"/>
    <n v="5.07"/>
    <s v="No"/>
    <x v="1"/>
    <s v="No"/>
    <n v="0"/>
    <s v="No"/>
    <x v="0"/>
    <x v="1"/>
    <n v="1"/>
    <x v="900"/>
    <x v="2"/>
    <s v="tier - 1"/>
    <x v="1"/>
    <s v="24Nov1966"/>
    <x v="24"/>
  </r>
  <r>
    <s v="Id902"/>
    <s v="Doran"/>
    <s v=" Mr"/>
    <s v="  Patrick J"/>
    <n v="35.700000000000003"/>
    <n v="4.0599999999999996"/>
    <s v="Yes"/>
    <x v="1"/>
    <s v="Yes"/>
    <n v="1"/>
    <s v="No"/>
    <x v="0"/>
    <x v="1"/>
    <n v="2"/>
    <x v="901"/>
    <x v="2"/>
    <s v="tier - 3"/>
    <x v="14"/>
    <s v="16Oct1979"/>
    <x v="18"/>
  </r>
  <r>
    <s v="Id903"/>
    <s v="Labrosse"/>
    <s v=" Ms"/>
    <s v="  Emilie"/>
    <n v="20.100000000000001"/>
    <n v="10.52"/>
    <s v="No"/>
    <x v="1"/>
    <s v="No"/>
    <n v="0"/>
    <s v="No"/>
    <x v="0"/>
    <x v="0"/>
    <n v="1"/>
    <x v="902"/>
    <x v="2"/>
    <s v="tier - 1"/>
    <x v="3"/>
    <s v="29Oct1965"/>
    <x v="11"/>
  </r>
  <r>
    <s v="Id904"/>
    <s v="Thomas"/>
    <s v=" Ms"/>
    <s v="  Caitlin B"/>
    <n v="22.23"/>
    <n v="9.65"/>
    <s v="No"/>
    <x v="1"/>
    <s v="No"/>
    <n v="0"/>
    <s v="No"/>
    <x v="0"/>
    <x v="0"/>
    <n v="0"/>
    <x v="903"/>
    <x v="2"/>
    <s v="tier - 2"/>
    <x v="2"/>
    <s v="9Jun1965"/>
    <x v="11"/>
  </r>
  <r>
    <s v="Id905"/>
    <s v="Lesniak"/>
    <s v=" Mr"/>
    <s v="  Joseph W"/>
    <n v="36.47"/>
    <n v="6.21"/>
    <s v="Yes"/>
    <x v="1"/>
    <s v="No"/>
    <n v="1"/>
    <s v="No"/>
    <x v="0"/>
    <x v="0"/>
    <n v="3"/>
    <x v="904"/>
    <x v="2"/>
    <s v="tier - 3"/>
    <x v="14"/>
    <s v="17Oct1982"/>
    <x v="37"/>
  </r>
  <r>
    <s v="Id906"/>
    <s v="Prowse"/>
    <s v=" Ms"/>
    <s v="  Wendy"/>
    <n v="49.64"/>
    <n v="4.76"/>
    <s v="Yes"/>
    <x v="0"/>
    <s v="Yes"/>
    <n v="2"/>
    <s v="Yes"/>
    <x v="0"/>
    <x v="1"/>
    <n v="0"/>
    <x v="905"/>
    <x v="2"/>
    <s v="tier - 2"/>
    <x v="1"/>
    <s v="12Dec1993"/>
    <x v="20"/>
  </r>
  <r>
    <s v="Id907"/>
    <s v="Seigel"/>
    <s v=" Mrs"/>
    <s v="  Leah L"/>
    <n v="36.799999999999997"/>
    <n v="5.73"/>
    <s v="Yes"/>
    <x v="1"/>
    <s v="Yes"/>
    <n v="1"/>
    <s v="No"/>
    <x v="0"/>
    <x v="0"/>
    <n v="3"/>
    <x v="906"/>
    <x v="2"/>
    <s v="tier - 2"/>
    <x v="12"/>
    <s v="4Jul1983"/>
    <x v="33"/>
  </r>
  <r>
    <s v="Id908"/>
    <s v="Blas"/>
    <s v=" Mr"/>
    <s v="  Wayne L"/>
    <n v="33.880000000000003"/>
    <n v="10.78"/>
    <s v="Yes"/>
    <x v="1"/>
    <s v="No"/>
    <n v="1"/>
    <s v="No"/>
    <x v="0"/>
    <x v="0"/>
    <n v="3"/>
    <x v="907"/>
    <x v="2"/>
    <s v="tier - 3"/>
    <x v="0"/>
    <s v="22Dec1967"/>
    <x v="22"/>
  </r>
  <r>
    <s v="Id909"/>
    <s v="Simpson"/>
    <s v=" Mr"/>
    <s v="  Jason M"/>
    <n v="32.01"/>
    <n v="5.08"/>
    <s v="No"/>
    <x v="1"/>
    <s v="No"/>
    <n v="1"/>
    <s v="No"/>
    <x v="0"/>
    <x v="1"/>
    <n v="1"/>
    <x v="908"/>
    <x v="2"/>
    <s v="tier - 2"/>
    <x v="0"/>
    <s v="29Sep1964"/>
    <x v="13"/>
  </r>
  <r>
    <s v="Id910"/>
    <s v="Gierman"/>
    <s v=" Mr"/>
    <s v="  Floris"/>
    <n v="33.630000000000003"/>
    <n v="11.39"/>
    <s v="Yes"/>
    <x v="1"/>
    <s v="No"/>
    <n v="1"/>
    <s v="No"/>
    <x v="0"/>
    <x v="0"/>
    <n v="1"/>
    <x v="909"/>
    <x v="2"/>
    <s v="tier - 2"/>
    <x v="1"/>
    <s v="1Nov1965"/>
    <x v="11"/>
  </r>
  <r>
    <s v="Id911"/>
    <s v="Jeuland"/>
    <s v=" Mr"/>
    <s v="  Marc"/>
    <n v="34.865000000000002"/>
    <n v="5.35"/>
    <s v="Yes"/>
    <x v="1"/>
    <s v="No"/>
    <n v="1"/>
    <s v="No"/>
    <x v="0"/>
    <x v="1"/>
    <n v="0"/>
    <x v="910"/>
    <x v="2"/>
    <s v="tier - 2"/>
    <x v="4"/>
    <s v="25Dec1964"/>
    <x v="13"/>
  </r>
  <r>
    <s v="Id912"/>
    <s v="Chorney"/>
    <s v=" Mr"/>
    <s v="  Christopher"/>
    <n v="43.11"/>
    <n v="5.6"/>
    <s v="Yes"/>
    <x v="1"/>
    <s v="No"/>
    <n v="2"/>
    <s v="Yes"/>
    <x v="0"/>
    <x v="1"/>
    <n v="3"/>
    <x v="911"/>
    <x v="2"/>
    <s v="tier - 1"/>
    <x v="8"/>
    <s v="19Oct1991"/>
    <x v="42"/>
  </r>
  <r>
    <s v="Id913"/>
    <s v="Rook"/>
    <s v=" Mr"/>
    <s v="  Kevin"/>
    <n v="30.305"/>
    <n v="4.2699999999999996"/>
    <s v="No"/>
    <x v="1"/>
    <s v="No"/>
    <n v="1"/>
    <s v="No"/>
    <x v="0"/>
    <x v="1"/>
    <n v="0"/>
    <x v="912"/>
    <x v="2"/>
    <s v="tier - 3"/>
    <x v="9"/>
    <s v="2Aug1964"/>
    <x v="13"/>
  </r>
  <r>
    <s v="Id914"/>
    <s v="Wright"/>
    <s v=" Mr"/>
    <s v="  Aharon N"/>
    <n v="25.175000000000001"/>
    <n v="5.57"/>
    <s v="No"/>
    <x v="1"/>
    <s v="No"/>
    <n v="0"/>
    <s v="No"/>
    <x v="0"/>
    <x v="1"/>
    <n v="0"/>
    <x v="913"/>
    <x v="2"/>
    <s v="tier - 1"/>
    <x v="9"/>
    <s v="20Dec1964"/>
    <x v="13"/>
  </r>
  <r>
    <s v="Id915"/>
    <s v="Chin"/>
    <s v=" Mr"/>
    <s v="  Lawrence D"/>
    <n v="26.8"/>
    <n v="5.68"/>
    <s v="No"/>
    <x v="1"/>
    <s v="No"/>
    <n v="0"/>
    <s v="No"/>
    <x v="0"/>
    <x v="1"/>
    <n v="0"/>
    <x v="914"/>
    <x v="2"/>
    <s v="tier - 1"/>
    <x v="14"/>
    <s v="19Nov1964"/>
    <x v="13"/>
  </r>
  <r>
    <s v="Id916"/>
    <s v="White"/>
    <s v=" Mr"/>
    <s v="  Malcolm"/>
    <n v="21.78"/>
    <n v="5.3"/>
    <s v="No"/>
    <x v="1"/>
    <s v="No"/>
    <n v="0"/>
    <s v="No"/>
    <x v="0"/>
    <x v="1"/>
    <n v="2"/>
    <x v="915"/>
    <x v="2"/>
    <s v="tier - 3"/>
    <x v="0"/>
    <s v="2Jun2004"/>
    <x v="39"/>
  </r>
  <r>
    <s v="Id917"/>
    <s v="Savage"/>
    <s v=" Ms"/>
    <s v="  Anna E"/>
    <n v="30.14"/>
    <n v="9.4499999999999993"/>
    <s v="No"/>
    <x v="1"/>
    <s v="No"/>
    <n v="1"/>
    <s v="No"/>
    <x v="0"/>
    <x v="0"/>
    <n v="2"/>
    <x v="916"/>
    <x v="2"/>
    <s v="tier - 1"/>
    <x v="0"/>
    <s v="29Oct1967"/>
    <x v="22"/>
  </r>
  <r>
    <s v="Id918"/>
    <s v="Hitchings"/>
    <s v=" Ms"/>
    <s v="  Jenny"/>
    <n v="29.7"/>
    <n v="6.79"/>
    <s v="No"/>
    <x v="1"/>
    <s v="No"/>
    <n v="0"/>
    <s v="No"/>
    <x v="0"/>
    <x v="0"/>
    <n v="2"/>
    <x v="917"/>
    <x v="2"/>
    <s v="tier - 2"/>
    <x v="3"/>
    <s v="14Jul1967"/>
    <x v="22"/>
  </r>
  <r>
    <s v="Id919"/>
    <s v="Truitt"/>
    <s v=" Ms"/>
    <s v="  Melissa L"/>
    <n v="32.395000000000003"/>
    <n v="11.1"/>
    <s v="No"/>
    <x v="1"/>
    <s v="No"/>
    <n v="1"/>
    <s v="No"/>
    <x v="0"/>
    <x v="0"/>
    <n v="1"/>
    <x v="918"/>
    <x v="2"/>
    <s v="tier - 3"/>
    <x v="2"/>
    <s v="24Aug1967"/>
    <x v="22"/>
  </r>
  <r>
    <s v="Id920"/>
    <s v="Chang"/>
    <s v=" Ms"/>
    <s v="  Chia J"/>
    <n v="36.64"/>
    <n v="7.26"/>
    <s v="Yes"/>
    <x v="1"/>
    <s v="No"/>
    <n v="1"/>
    <s v="No"/>
    <x v="0"/>
    <x v="0"/>
    <n v="0"/>
    <x v="919"/>
    <x v="2"/>
    <s v="tier - 3"/>
    <x v="3"/>
    <s v="7Jul1974"/>
    <x v="19"/>
  </r>
  <r>
    <s v="Id921"/>
    <s v="Frey"/>
    <s v=" Ms"/>
    <s v="  Laura A"/>
    <n v="39.049999999999997"/>
    <n v="5.27"/>
    <s v="Yes"/>
    <x v="1"/>
    <s v="No"/>
    <n v="1"/>
    <s v="Yes"/>
    <x v="0"/>
    <x v="1"/>
    <n v="0"/>
    <x v="920"/>
    <x v="2"/>
    <s v="tier - 2"/>
    <x v="0"/>
    <s v="29Sep1964"/>
    <x v="13"/>
  </r>
  <r>
    <s v="Id922"/>
    <s v="Krishna"/>
    <s v=" Ms"/>
    <s v="  Aditi"/>
    <n v="33.1"/>
    <n v="5.46"/>
    <s v="Yes"/>
    <x v="1"/>
    <s v="No"/>
    <n v="1"/>
    <s v="No"/>
    <x v="0"/>
    <x v="1"/>
    <n v="0"/>
    <x v="921"/>
    <x v="2"/>
    <s v="tier - 2"/>
    <x v="3"/>
    <s v="27Jun1964"/>
    <x v="13"/>
  </r>
  <r>
    <s v="Id923"/>
    <s v="Maher"/>
    <s v=" Ms"/>
    <s v="  Leah A"/>
    <n v="31.824999999999999"/>
    <n v="8.1300000000000008"/>
    <s v="No"/>
    <x v="1"/>
    <s v="No"/>
    <n v="1"/>
    <s v="No"/>
    <x v="0"/>
    <x v="0"/>
    <n v="0"/>
    <x v="922"/>
    <x v="2"/>
    <s v="tier - 3"/>
    <x v="1"/>
    <s v="10Nov1965"/>
    <x v="11"/>
  </r>
  <r>
    <s v="Id924"/>
    <s v="Boivin"/>
    <s v=" Ms"/>
    <s v="  Marianne"/>
    <n v="29"/>
    <n v="4.25"/>
    <s v="No"/>
    <x v="1"/>
    <s v="No"/>
    <n v="0"/>
    <s v="No"/>
    <x v="0"/>
    <x v="1"/>
    <n v="0"/>
    <x v="923"/>
    <x v="2"/>
    <s v="tier - 2"/>
    <x v="3"/>
    <s v="11Jul1964"/>
    <x v="13"/>
  </r>
  <r>
    <s v="Id925"/>
    <s v="McAlister"/>
    <s v=" Ms"/>
    <s v="  Carla"/>
    <n v="30.495000000000001"/>
    <n v="8.68"/>
    <s v="No"/>
    <x v="1"/>
    <s v="No"/>
    <n v="1"/>
    <s v="No"/>
    <x v="0"/>
    <x v="0"/>
    <n v="0"/>
    <x v="924"/>
    <x v="2"/>
    <s v="tier - 2"/>
    <x v="1"/>
    <s v="25Sep1965"/>
    <x v="11"/>
  </r>
  <r>
    <s v="Id926"/>
    <s v="Akhmedova"/>
    <s v=" Ms"/>
    <s v="  Oksana"/>
    <n v="25.2"/>
    <n v="6.25"/>
    <s v="No"/>
    <x v="1"/>
    <s v="No"/>
    <n v="0"/>
    <s v="No"/>
    <x v="0"/>
    <x v="0"/>
    <n v="0"/>
    <x v="925"/>
    <x v="2"/>
    <s v="tier - 3"/>
    <x v="3"/>
    <s v="11Sep1964"/>
    <x v="13"/>
  </r>
  <r>
    <s v="Id927"/>
    <s v="Tucker"/>
    <s v=" Ms"/>
    <s v="  Rebecca B"/>
    <n v="22.77"/>
    <n v="4.47"/>
    <s v="No"/>
    <x v="1"/>
    <s v="No"/>
    <n v="0"/>
    <s v="No"/>
    <x v="0"/>
    <x v="1"/>
    <n v="0"/>
    <x v="926"/>
    <x v="2"/>
    <s v="tier - 3"/>
    <x v="0"/>
    <s v="27Jun1964"/>
    <x v="13"/>
  </r>
  <r>
    <s v="Id928"/>
    <s v="Gramelspacher"/>
    <s v=" Ms"/>
    <s v="  Maria A"/>
    <n v="23.18"/>
    <n v="8.31"/>
    <s v="No"/>
    <x v="1"/>
    <s v="No"/>
    <n v="0"/>
    <s v="No"/>
    <x v="0"/>
    <x v="0"/>
    <n v="0"/>
    <x v="927"/>
    <x v="2"/>
    <s v="tier - 1"/>
    <x v="1"/>
    <s v="3Oct1965"/>
    <x v="11"/>
  </r>
  <r>
    <s v="Id929"/>
    <s v="Goldsmith"/>
    <s v=" Mrs"/>
    <s v="  Lisa M"/>
    <n v="35.409999999999997"/>
    <n v="5.68"/>
    <s v="Yes"/>
    <x v="1"/>
    <s v="No"/>
    <n v="1"/>
    <s v="No"/>
    <x v="0"/>
    <x v="1"/>
    <n v="3"/>
    <x v="928"/>
    <x v="2"/>
    <s v="tier - 3"/>
    <x v="12"/>
    <s v="20Nov1982"/>
    <x v="37"/>
  </r>
  <r>
    <s v="Id930"/>
    <s v="Tranter"/>
    <s v=" Mr"/>
    <s v="  Steve Jr"/>
    <n v="32.11"/>
    <n v="4.75"/>
    <s v="No"/>
    <x v="1"/>
    <s v="No"/>
    <n v="1"/>
    <s v="No"/>
    <x v="0"/>
    <x v="1"/>
    <n v="1"/>
    <x v="929"/>
    <x v="2"/>
    <s v="tier - 3"/>
    <x v="4"/>
    <s v="25Jul1966"/>
    <x v="24"/>
  </r>
  <r>
    <s v="Id931"/>
    <s v="Tu"/>
    <s v=" Mrs"/>
    <s v="  Tiffany"/>
    <n v="34.479999999999997"/>
    <n v="6.31"/>
    <s v="Yes"/>
    <x v="1"/>
    <s v="Yes"/>
    <n v="1"/>
    <s v="No"/>
    <x v="0"/>
    <x v="0"/>
    <n v="2"/>
    <x v="930"/>
    <x v="2"/>
    <s v="tier - 1"/>
    <x v="12"/>
    <s v="6Nov1979"/>
    <x v="18"/>
  </r>
  <r>
    <s v="Id932"/>
    <s v="Kaczka"/>
    <s v=" Mr"/>
    <s v="  Greg"/>
    <n v="34.39"/>
    <n v="6.28"/>
    <s v="Yes"/>
    <x v="1"/>
    <s v="No"/>
    <n v="1"/>
    <s v="No"/>
    <x v="0"/>
    <x v="0"/>
    <n v="0"/>
    <x v="931"/>
    <x v="2"/>
    <s v="tier - 1"/>
    <x v="1"/>
    <s v="2Dec1964"/>
    <x v="13"/>
  </r>
  <r>
    <s v="Id933"/>
    <s v="Hunter"/>
    <s v=" Mr"/>
    <s v="  Dale"/>
    <n v="26.4"/>
    <n v="9.2899999999999991"/>
    <s v="No"/>
    <x v="1"/>
    <s v="Yes"/>
    <n v="0"/>
    <s v="No"/>
    <x v="0"/>
    <x v="0"/>
    <n v="0"/>
    <x v="932"/>
    <x v="2"/>
    <s v="tier - 3"/>
    <x v="0"/>
    <s v="9Jun1963"/>
    <x v="8"/>
  </r>
  <r>
    <s v="Id934"/>
    <s v="Moran"/>
    <s v=" Ms"/>
    <s v="  Brittany A"/>
    <n v="28.1"/>
    <n v="5.79"/>
    <s v="No"/>
    <x v="1"/>
    <s v="Yes"/>
    <n v="0"/>
    <s v="No"/>
    <x v="0"/>
    <x v="0"/>
    <n v="3"/>
    <x v="933"/>
    <x v="2"/>
    <s v="tier - 1"/>
    <x v="3"/>
    <s v="12Nov1969"/>
    <x v="16"/>
  </r>
  <r>
    <s v="Id935"/>
    <s v="Ashby"/>
    <s v=" Mr"/>
    <s v="  Robert S"/>
    <n v="27"/>
    <n v="4.54"/>
    <s v="No"/>
    <x v="1"/>
    <s v="No"/>
    <n v="0"/>
    <s v="No"/>
    <x v="0"/>
    <x v="1"/>
    <n v="2"/>
    <x v="934"/>
    <x v="2"/>
    <s v="tier - 1"/>
    <x v="3"/>
    <s v="5Sep1988"/>
    <x v="23"/>
  </r>
  <r>
    <s v="Id936"/>
    <s v="Ausen"/>
    <s v=" Mr"/>
    <s v="  Cameron"/>
    <n v="28.594999999999999"/>
    <n v="4.68"/>
    <s v="No"/>
    <x v="1"/>
    <s v="No"/>
    <n v="0"/>
    <s v="No"/>
    <x v="0"/>
    <x v="1"/>
    <n v="0"/>
    <x v="935"/>
    <x v="2"/>
    <s v="tier - 1"/>
    <x v="1"/>
    <s v="9Nov1964"/>
    <x v="13"/>
  </r>
  <r>
    <s v="Id937"/>
    <s v="Savage"/>
    <s v=" Mrs"/>
    <s v="  Ulrike"/>
    <n v="36.799999999999997"/>
    <n v="5.88"/>
    <s v="Yes"/>
    <x v="1"/>
    <s v="No"/>
    <n v="1"/>
    <s v="No"/>
    <x v="0"/>
    <x v="0"/>
    <n v="3"/>
    <x v="936"/>
    <x v="2"/>
    <s v="tier - 3"/>
    <x v="12"/>
    <s v="26Nov1984"/>
    <x v="32"/>
  </r>
  <r>
    <s v="Id938"/>
    <s v="O'Leary"/>
    <s v=" Ms"/>
    <s v="  Katlyn A"/>
    <n v="23.75"/>
    <n v="5.42"/>
    <s v="No"/>
    <x v="1"/>
    <s v="Yes"/>
    <n v="0"/>
    <s v="No"/>
    <x v="0"/>
    <x v="1"/>
    <n v="2"/>
    <x v="937"/>
    <x v="2"/>
    <s v="tier - 1"/>
    <x v="2"/>
    <s v="12Oct1969"/>
    <x v="16"/>
  </r>
  <r>
    <s v="Id939"/>
    <s v="Scoville"/>
    <s v=" Mr"/>
    <s v="  Morgan B"/>
    <n v="35.619999999999997"/>
    <n v="4.16"/>
    <s v="Yes"/>
    <x v="1"/>
    <s v="No"/>
    <n v="1"/>
    <s v="No"/>
    <x v="0"/>
    <x v="1"/>
    <n v="3"/>
    <x v="938"/>
    <x v="2"/>
    <s v="tier - 2"/>
    <x v="14"/>
    <s v="21Oct1982"/>
    <x v="37"/>
  </r>
  <r>
    <s v="Id940"/>
    <s v="Kaus"/>
    <s v=" Mr"/>
    <s v="  Peter"/>
    <n v="30.69"/>
    <n v="7.05"/>
    <s v="No"/>
    <x v="1"/>
    <s v="No"/>
    <n v="1"/>
    <s v="No"/>
    <x v="0"/>
    <x v="0"/>
    <n v="0"/>
    <x v="939"/>
    <x v="2"/>
    <s v="tier - 1"/>
    <x v="14"/>
    <s v="1Dec1970"/>
    <x v="2"/>
  </r>
  <r>
    <s v="Id941"/>
    <s v="Rainey"/>
    <s v=" Ms"/>
    <s v="  Chandler"/>
    <n v="35.799999999999997"/>
    <n v="5.63"/>
    <s v="Yes"/>
    <x v="1"/>
    <s v="No"/>
    <n v="1"/>
    <s v="No"/>
    <x v="0"/>
    <x v="1"/>
    <n v="1"/>
    <x v="940"/>
    <x v="2"/>
    <s v="tier - 1"/>
    <x v="3"/>
    <s v="9Nov1966"/>
    <x v="24"/>
  </r>
  <r>
    <s v="Id942"/>
    <s v="Rasch"/>
    <s v=" Ms"/>
    <s v="  Silvana M"/>
    <n v="28.785"/>
    <n v="4.24"/>
    <s v="No"/>
    <x v="1"/>
    <s v="No"/>
    <n v="0"/>
    <s v="No"/>
    <x v="0"/>
    <x v="1"/>
    <n v="0"/>
    <x v="941"/>
    <x v="2"/>
    <s v="tier - 3"/>
    <x v="2"/>
    <s v="23Aug1966"/>
    <x v="24"/>
  </r>
  <r>
    <s v="Id943"/>
    <s v="Plunkett"/>
    <s v=" Ms"/>
    <s v="  Natty"/>
    <n v="28.594999999999999"/>
    <n v="4.96"/>
    <s v="No"/>
    <x v="1"/>
    <s v="No"/>
    <n v="0"/>
    <s v="No"/>
    <x v="0"/>
    <x v="1"/>
    <n v="0"/>
    <x v="942"/>
    <x v="2"/>
    <s v="tier - 1"/>
    <x v="2"/>
    <s v="6Jul1966"/>
    <x v="24"/>
  </r>
  <r>
    <s v="Id944"/>
    <s v="Murphy"/>
    <s v=" Mr"/>
    <s v="  Nicholas T"/>
    <n v="48.75"/>
    <n v="4.34"/>
    <s v="Yes"/>
    <x v="0"/>
    <s v="No"/>
    <n v="2"/>
    <s v="Yes"/>
    <x v="0"/>
    <x v="1"/>
    <n v="0"/>
    <x v="943"/>
    <x v="2"/>
    <s v="tier - 2"/>
    <x v="8"/>
    <s v="20Jul1994"/>
    <x v="6"/>
  </r>
  <r>
    <s v="Id945"/>
    <s v="Gusmer"/>
    <s v=" Ms"/>
    <s v="  Rebecca"/>
    <n v="28.31"/>
    <n v="5.43"/>
    <s v="No"/>
    <x v="1"/>
    <s v="No"/>
    <n v="0"/>
    <s v="No"/>
    <x v="0"/>
    <x v="1"/>
    <n v="0"/>
    <x v="944"/>
    <x v="2"/>
    <s v="tier - 2"/>
    <x v="2"/>
    <s v="4Oct1966"/>
    <x v="24"/>
  </r>
  <r>
    <s v="Id946"/>
    <s v="Loftus"/>
    <s v=" Mr"/>
    <s v="  John"/>
    <n v="38.39"/>
    <n v="8.33"/>
    <s v="Yes"/>
    <x v="1"/>
    <s v="No"/>
    <n v="1"/>
    <s v="Yes"/>
    <x v="0"/>
    <x v="0"/>
    <n v="3"/>
    <x v="945"/>
    <x v="2"/>
    <s v="tier - 3"/>
    <x v="13"/>
    <s v="17Jul1986"/>
    <x v="26"/>
  </r>
  <r>
    <s v="Id947"/>
    <s v="Scott"/>
    <s v=" Mr"/>
    <s v="  Antony G"/>
    <n v="25.87"/>
    <n v="5.63"/>
    <s v="No"/>
    <x v="1"/>
    <s v="No"/>
    <n v="0"/>
    <s v="No"/>
    <x v="0"/>
    <x v="1"/>
    <n v="0"/>
    <x v="946"/>
    <x v="2"/>
    <s v="tier - 1"/>
    <x v="16"/>
    <s v="20Jun1964"/>
    <x v="13"/>
  </r>
  <r>
    <s v="Id948"/>
    <s v="Alvarez"/>
    <s v=" Mr"/>
    <s v="  Eric"/>
    <n v="43.7"/>
    <n v="7.23"/>
    <s v="Yes"/>
    <x v="1"/>
    <s v="No"/>
    <n v="2"/>
    <s v="Yes"/>
    <x v="0"/>
    <x v="0"/>
    <n v="1"/>
    <x v="947"/>
    <x v="2"/>
    <s v="tier - 3"/>
    <x v="3"/>
    <s v="6Nov1965"/>
    <x v="11"/>
  </r>
  <r>
    <s v="Id949"/>
    <s v="Petersson"/>
    <s v=" Mr"/>
    <s v="  Erik"/>
    <n v="40.945"/>
    <n v="10.57"/>
    <s v="Yes"/>
    <x v="1"/>
    <s v="No"/>
    <n v="1"/>
    <s v="Yes"/>
    <x v="0"/>
    <x v="0"/>
    <n v="0"/>
    <x v="948"/>
    <x v="2"/>
    <s v="tier - 3"/>
    <x v="4"/>
    <s v="25Dec1965"/>
    <x v="11"/>
  </r>
  <r>
    <s v="Id950"/>
    <s v="Liaw"/>
    <s v=" Mr"/>
    <s v="  Matthew T"/>
    <n v="27.94"/>
    <n v="7.92"/>
    <s v="No"/>
    <x v="1"/>
    <s v="No"/>
    <n v="0"/>
    <s v="No"/>
    <x v="0"/>
    <x v="0"/>
    <n v="1"/>
    <x v="949"/>
    <x v="2"/>
    <s v="tier - 1"/>
    <x v="0"/>
    <s v="27Oct1965"/>
    <x v="11"/>
  </r>
  <r>
    <s v="Id951"/>
    <s v="Tripaldi"/>
    <s v=" Ms"/>
    <s v="  Cassandra"/>
    <n v="31.9"/>
    <n v="10.119999999999999"/>
    <s v="No"/>
    <x v="1"/>
    <s v="No"/>
    <n v="1"/>
    <s v="No"/>
    <x v="0"/>
    <x v="0"/>
    <n v="5"/>
    <x v="950"/>
    <x v="2"/>
    <s v="tier - 2"/>
    <x v="3"/>
    <s v="23Jul1973"/>
    <x v="30"/>
  </r>
  <r>
    <s v="Id952"/>
    <s v="Kelley"/>
    <s v=" Ms"/>
    <s v="  Rosemary C"/>
    <n v="31.64"/>
    <n v="7.91"/>
    <s v="No"/>
    <x v="1"/>
    <s v="No"/>
    <n v="1"/>
    <s v="No"/>
    <x v="0"/>
    <x v="0"/>
    <n v="0"/>
    <x v="951"/>
    <x v="2"/>
    <s v="tier - 1"/>
    <x v="1"/>
    <s v="1Dec1971"/>
    <x v="14"/>
  </r>
  <r>
    <s v="Id953"/>
    <s v="Endara"/>
    <s v=" Ms"/>
    <s v="  Carrie A"/>
    <n v="46.7"/>
    <n v="10.9"/>
    <s v="Yes"/>
    <x v="0"/>
    <s v="No"/>
    <n v="2"/>
    <s v="Yes"/>
    <x v="0"/>
    <x v="0"/>
    <n v="2"/>
    <x v="952"/>
    <x v="2"/>
    <s v="tier - 1"/>
    <x v="3"/>
    <s v="14Nov1968"/>
    <x v="0"/>
  </r>
  <r>
    <s v="Id954"/>
    <s v="Valle"/>
    <s v=" Mr"/>
    <s v="  Gerardo Sr"/>
    <n v="18.335000000000001"/>
    <n v="11.83"/>
    <s v="No"/>
    <x v="1"/>
    <s v="No"/>
    <n v="0"/>
    <s v="No"/>
    <x v="1"/>
    <x v="0"/>
    <n v="0"/>
    <x v="953"/>
    <x v="2"/>
    <s v="tier - 1"/>
    <x v="6"/>
    <s v="3Oct1965"/>
    <x v="11"/>
  </r>
  <r>
    <s v="Id955"/>
    <s v="Germain"/>
    <s v=" Mr"/>
    <s v="  Matthew R"/>
    <n v="31.24"/>
    <n v="7.42"/>
    <s v="No"/>
    <x v="1"/>
    <s v="No"/>
    <n v="1"/>
    <s v="No"/>
    <x v="0"/>
    <x v="0"/>
    <n v="0"/>
    <x v="954"/>
    <x v="2"/>
    <s v="tier - 1"/>
    <x v="1"/>
    <s v="23Jul1970"/>
    <x v="2"/>
  </r>
  <r>
    <s v="Id956"/>
    <s v="Finecey"/>
    <s v=" Mrs"/>
    <s v="  Meghan E"/>
    <n v="39.22"/>
    <n v="5.62"/>
    <s v="Yes"/>
    <x v="1"/>
    <s v="No"/>
    <n v="1"/>
    <s v="Yes"/>
    <x v="0"/>
    <x v="1"/>
    <n v="3"/>
    <x v="955"/>
    <x v="2"/>
    <s v="tier - 1"/>
    <x v="12"/>
    <s v="12Jun1988"/>
    <x v="23"/>
  </r>
  <r>
    <s v="Id957"/>
    <s v="Mendoza"/>
    <s v=" Mr"/>
    <s v="  Eric"/>
    <n v="24.414999999999999"/>
    <n v="7.16"/>
    <s v="No"/>
    <x v="1"/>
    <s v="No"/>
    <n v="0"/>
    <s v="No"/>
    <x v="0"/>
    <x v="0"/>
    <n v="4"/>
    <x v="956"/>
    <x v="2"/>
    <s v="tier - 1"/>
    <x v="1"/>
    <s v="19Dec1971"/>
    <x v="14"/>
  </r>
  <r>
    <s v="Id958"/>
    <s v="Roe"/>
    <s v=" Ms"/>
    <s v="  Lisa B"/>
    <n v="32.299999999999997"/>
    <n v="9.89"/>
    <s v="No"/>
    <x v="1"/>
    <s v="No"/>
    <n v="1"/>
    <s v="No"/>
    <x v="0"/>
    <x v="0"/>
    <n v="1"/>
    <x v="957"/>
    <x v="2"/>
    <s v="tier - 1"/>
    <x v="2"/>
    <s v="24Jun1968"/>
    <x v="0"/>
  </r>
  <r>
    <s v="Id959"/>
    <s v="Webb"/>
    <s v=" Mrs"/>
    <s v="  Jane R"/>
    <n v="39.94"/>
    <n v="5.14"/>
    <s v="Yes"/>
    <x v="1"/>
    <s v="No"/>
    <n v="1"/>
    <s v="Yes"/>
    <x v="0"/>
    <x v="1"/>
    <n v="3"/>
    <x v="958"/>
    <x v="2"/>
    <s v="tier - 3"/>
    <x v="12"/>
    <s v="6Oct1989"/>
    <x v="4"/>
  </r>
  <r>
    <s v="Id960"/>
    <s v="Stocker"/>
    <s v=" Ms"/>
    <s v="  Allison M"/>
    <n v="30"/>
    <n v="5.61"/>
    <s v="No"/>
    <x v="1"/>
    <s v="Yes"/>
    <n v="1"/>
    <s v="No"/>
    <x v="0"/>
    <x v="1"/>
    <n v="0"/>
    <x v="959"/>
    <x v="2"/>
    <s v="tier - 1"/>
    <x v="1"/>
    <s v="11Aug1969"/>
    <x v="16"/>
  </r>
  <r>
    <s v="Id961"/>
    <s v="Jacobson"/>
    <s v=" Mrs"/>
    <s v="  Sarah E"/>
    <n v="35.340000000000003"/>
    <n v="5.51"/>
    <s v="Yes"/>
    <x v="1"/>
    <s v="Yes"/>
    <n v="1"/>
    <s v="No"/>
    <x v="0"/>
    <x v="1"/>
    <n v="3"/>
    <x v="960"/>
    <x v="2"/>
    <s v="tier - 3"/>
    <x v="12"/>
    <s v="7Jun1983"/>
    <x v="37"/>
  </r>
  <r>
    <s v="Id962"/>
    <s v="Shaw"/>
    <s v=" Mr"/>
    <s v="  Philip J"/>
    <n v="32.204999999999998"/>
    <n v="8.3800000000000008"/>
    <s v="No"/>
    <x v="1"/>
    <s v="No"/>
    <n v="1"/>
    <s v="No"/>
    <x v="0"/>
    <x v="0"/>
    <n v="3"/>
    <x v="961"/>
    <x v="2"/>
    <s v="tier - 1"/>
    <x v="7"/>
    <s v="13Oct1970"/>
    <x v="2"/>
  </r>
  <r>
    <s v="Id963"/>
    <s v="Goodwin"/>
    <s v=" Ms"/>
    <s v="  Jillian A"/>
    <n v="33.880000000000003"/>
    <n v="4.68"/>
    <s v="Yes"/>
    <x v="1"/>
    <s v="No"/>
    <n v="1"/>
    <s v="No"/>
    <x v="0"/>
    <x v="1"/>
    <n v="0"/>
    <x v="962"/>
    <x v="2"/>
    <s v="tier - 2"/>
    <x v="0"/>
    <s v="10Sep2004"/>
    <x v="41"/>
  </r>
  <r>
    <s v="Id964"/>
    <s v="Brock"/>
    <s v=" Mrs"/>
    <s v="  Laura D"/>
    <n v="26.63"/>
    <n v="4.3600000000000003"/>
    <s v="No"/>
    <x v="1"/>
    <s v="No"/>
    <n v="0"/>
    <s v="No"/>
    <x v="0"/>
    <x v="1"/>
    <n v="0"/>
    <x v="963"/>
    <x v="2"/>
    <s v="tier - 2"/>
    <x v="15"/>
    <s v="7Sep1966"/>
    <x v="24"/>
  </r>
  <r>
    <s v="Id965"/>
    <s v="Papp"/>
    <s v=" Ms"/>
    <s v="  Megan E"/>
    <n v="28.7"/>
    <n v="7.74"/>
    <s v="No"/>
    <x v="1"/>
    <s v="No"/>
    <n v="0"/>
    <s v="No"/>
    <x v="0"/>
    <x v="0"/>
    <n v="0"/>
    <x v="964"/>
    <x v="2"/>
    <s v="tier - 2"/>
    <x v="3"/>
    <s v="23Jun1965"/>
    <x v="11"/>
  </r>
  <r>
    <s v="Id966"/>
    <s v="Siragusa"/>
    <s v=" Ms"/>
    <s v="  Shannon J"/>
    <n v="25.65"/>
    <n v="4.05"/>
    <s v="No"/>
    <x v="1"/>
    <s v="No"/>
    <n v="0"/>
    <s v="No"/>
    <x v="0"/>
    <x v="1"/>
    <n v="0"/>
    <x v="965"/>
    <x v="2"/>
    <s v="tier - 1"/>
    <x v="1"/>
    <s v="14Jun1966"/>
    <x v="24"/>
  </r>
  <r>
    <s v="Id967"/>
    <s v="Pizarro"/>
    <s v=" Ms"/>
    <s v="  Rachelle M"/>
    <n v="36.384999999999998"/>
    <n v="11.49"/>
    <s v="Yes"/>
    <x v="1"/>
    <s v="No"/>
    <n v="1"/>
    <s v="No"/>
    <x v="0"/>
    <x v="0"/>
    <n v="3"/>
    <x v="966"/>
    <x v="2"/>
    <s v="tier - 3"/>
    <x v="1"/>
    <s v="12Sep1971"/>
    <x v="14"/>
  </r>
  <r>
    <s v="Id968"/>
    <s v="Strange"/>
    <s v=" Mr"/>
    <s v="  Casey"/>
    <n v="34.69"/>
    <n v="5.65"/>
    <s v="Yes"/>
    <x v="1"/>
    <s v="No"/>
    <n v="1"/>
    <s v="No"/>
    <x v="0"/>
    <x v="1"/>
    <n v="2"/>
    <x v="967"/>
    <x v="2"/>
    <s v="tier - 3"/>
    <x v="14"/>
    <s v="17Jul1980"/>
    <x v="25"/>
  </r>
  <r>
    <s v="Id969"/>
    <s v="Eidinger"/>
    <s v=" Ms"/>
    <s v="  Jessica L"/>
    <n v="37.68"/>
    <n v="4.29"/>
    <s v="Yes"/>
    <x v="1"/>
    <s v="No"/>
    <n v="1"/>
    <s v="Yes"/>
    <x v="0"/>
    <x v="1"/>
    <n v="3"/>
    <x v="968"/>
    <x v="2"/>
    <s v="tier - 1"/>
    <x v="1"/>
    <s v="9Jun1985"/>
    <x v="17"/>
  </r>
  <r>
    <s v="Id970"/>
    <s v="Ginsburg"/>
    <s v=" Mr"/>
    <s v="  Brandon F"/>
    <n v="35.49"/>
    <n v="4.74"/>
    <s v="Yes"/>
    <x v="1"/>
    <s v="Yes"/>
    <n v="1"/>
    <s v="No"/>
    <x v="0"/>
    <x v="1"/>
    <n v="3"/>
    <x v="969"/>
    <x v="2"/>
    <s v="tier - 1"/>
    <x v="14"/>
    <s v="23Oct1983"/>
    <x v="33"/>
  </r>
  <r>
    <s v="Id971"/>
    <s v="Truex"/>
    <s v=" Ms"/>
    <s v="  Melissa"/>
    <n v="44.7"/>
    <n v="7.6"/>
    <s v="Yes"/>
    <x v="1"/>
    <s v="No"/>
    <n v="2"/>
    <s v="Yes"/>
    <x v="0"/>
    <x v="0"/>
    <n v="3"/>
    <x v="970"/>
    <x v="2"/>
    <s v="tier - 2"/>
    <x v="3"/>
    <s v="7Oct1970"/>
    <x v="2"/>
  </r>
  <r>
    <s v="Id972"/>
    <s v="Higgins"/>
    <s v=" Ms"/>
    <s v="  Danielle N"/>
    <n v="38.380000000000003"/>
    <n v="8.5"/>
    <s v="Yes"/>
    <x v="1"/>
    <s v="No"/>
    <n v="1"/>
    <s v="Yes"/>
    <x v="0"/>
    <x v="0"/>
    <n v="2"/>
    <x v="971"/>
    <x v="2"/>
    <s v="tier - 3"/>
    <x v="2"/>
    <s v="2Oct1970"/>
    <x v="2"/>
  </r>
  <r>
    <s v="Id973"/>
    <s v="McCurdy"/>
    <s v=" Mr"/>
    <s v="  Matthew"/>
    <n v="35.244999999999997"/>
    <n v="11.22"/>
    <s v="Yes"/>
    <x v="1"/>
    <s v="No"/>
    <n v="1"/>
    <s v="No"/>
    <x v="0"/>
    <x v="0"/>
    <n v="1"/>
    <x v="972"/>
    <x v="2"/>
    <s v="tier - 1"/>
    <x v="11"/>
    <s v="19Dec1967"/>
    <x v="22"/>
  </r>
  <r>
    <s v="Id974"/>
    <s v="Hughes"/>
    <s v=" Mrs"/>
    <s v="  Bettina"/>
    <n v="49.84"/>
    <n v="5.0999999999999996"/>
    <s v="Yes"/>
    <x v="0"/>
    <s v="Yes"/>
    <n v="2"/>
    <s v="Yes"/>
    <x v="0"/>
    <x v="1"/>
    <n v="0"/>
    <x v="973"/>
    <x v="2"/>
    <s v="tier - 2"/>
    <x v="12"/>
    <s v="28Jul1997"/>
    <x v="31"/>
  </r>
  <r>
    <s v="Id975"/>
    <s v="Varner"/>
    <s v=" Mr"/>
    <s v="  Alexander"/>
    <n v="49.06"/>
    <n v="5.43"/>
    <s v="Yes"/>
    <x v="0"/>
    <s v="No"/>
    <n v="2"/>
    <s v="Yes"/>
    <x v="0"/>
    <x v="1"/>
    <n v="0"/>
    <x v="974"/>
    <x v="2"/>
    <s v="tier - 2"/>
    <x v="0"/>
    <s v="13Jun1964"/>
    <x v="13"/>
  </r>
  <r>
    <s v="Id976"/>
    <s v="Dahmen"/>
    <s v=" Mrs"/>
    <s v="  Holli"/>
    <n v="30.88"/>
    <n v="5.82"/>
    <s v="No"/>
    <x v="1"/>
    <s v="No"/>
    <n v="1"/>
    <s v="No"/>
    <x v="0"/>
    <x v="0"/>
    <n v="0"/>
    <x v="975"/>
    <x v="2"/>
    <s v="tier - 2"/>
    <x v="15"/>
    <s v="6Dec1972"/>
    <x v="28"/>
  </r>
  <r>
    <s v="Id977"/>
    <s v="Young"/>
    <s v=" Mrs"/>
    <s v="  Heather C"/>
    <n v="33.35"/>
    <n v="6.05"/>
    <s v="Yes"/>
    <x v="1"/>
    <s v="Yes"/>
    <n v="1"/>
    <s v="No"/>
    <x v="0"/>
    <x v="0"/>
    <n v="2"/>
    <x v="976"/>
    <x v="2"/>
    <s v="tier - 1"/>
    <x v="12"/>
    <s v="7Jun1979"/>
    <x v="9"/>
  </r>
  <r>
    <s v="Id978"/>
    <s v="Fraser"/>
    <s v=" Mr"/>
    <s v="  Kyle"/>
    <n v="38"/>
    <n v="6.38"/>
    <s v="Yes"/>
    <x v="1"/>
    <s v="No"/>
    <n v="1"/>
    <s v="Yes"/>
    <x v="0"/>
    <x v="0"/>
    <n v="0"/>
    <x v="977"/>
    <x v="2"/>
    <s v="tier - 2"/>
    <x v="3"/>
    <s v="13Dec1964"/>
    <x v="13"/>
  </r>
  <r>
    <s v="Id979"/>
    <s v="Deeg"/>
    <s v=" Mr"/>
    <s v="  Thomas J"/>
    <n v="36.08"/>
    <n v="5.73"/>
    <s v="Yes"/>
    <x v="1"/>
    <s v="No"/>
    <n v="1"/>
    <s v="No"/>
    <x v="0"/>
    <x v="0"/>
    <n v="0"/>
    <x v="978"/>
    <x v="2"/>
    <s v="tier - 1"/>
    <x v="0"/>
    <s v="3Jul1964"/>
    <x v="13"/>
  </r>
  <r>
    <s v="Id980"/>
    <s v="Robertson"/>
    <s v=" Mr"/>
    <s v="  Chris"/>
    <n v="35.700000000000003"/>
    <n v="5.47"/>
    <s v="Yes"/>
    <x v="1"/>
    <s v="No"/>
    <n v="1"/>
    <s v="No"/>
    <x v="0"/>
    <x v="1"/>
    <n v="0"/>
    <x v="979"/>
    <x v="2"/>
    <s v="tier - 1"/>
    <x v="3"/>
    <s v="4Jul1964"/>
    <x v="13"/>
  </r>
  <r>
    <s v="Id981"/>
    <s v="Peck"/>
    <s v=" Mr"/>
    <s v="  Graham"/>
    <n v="34.01"/>
    <n v="11.3"/>
    <s v="Yes"/>
    <x v="1"/>
    <s v="No"/>
    <n v="1"/>
    <s v="No"/>
    <x v="0"/>
    <x v="0"/>
    <n v="0"/>
    <x v="980"/>
    <x v="2"/>
    <s v="tier - 3"/>
    <x v="1"/>
    <s v="26Sep1965"/>
    <x v="11"/>
  </r>
  <r>
    <s v="Id982"/>
    <s v="Burger"/>
    <s v=" Mr"/>
    <s v="  Garrett"/>
    <n v="31.54"/>
    <n v="6.72"/>
    <s v="No"/>
    <x v="1"/>
    <s v="No"/>
    <n v="1"/>
    <s v="No"/>
    <x v="0"/>
    <x v="0"/>
    <n v="0"/>
    <x v="981"/>
    <x v="2"/>
    <s v="tier - 1"/>
    <x v="1"/>
    <s v="29Nov1965"/>
    <x v="11"/>
  </r>
  <r>
    <s v="Id983"/>
    <s v="Blain"/>
    <s v=" Mr"/>
    <s v="  Andrew"/>
    <n v="23.3"/>
    <n v="5.36"/>
    <s v="No"/>
    <x v="1"/>
    <s v="No"/>
    <n v="0"/>
    <s v="No"/>
    <x v="0"/>
    <x v="1"/>
    <n v="0"/>
    <x v="982"/>
    <x v="2"/>
    <s v="tier - 3"/>
    <x v="3"/>
    <s v="12Jul1964"/>
    <x v="13"/>
  </r>
  <r>
    <s v="Id984"/>
    <s v="Winters"/>
    <s v=" Mrs"/>
    <s v="  Annabelle M"/>
    <n v="27.75"/>
    <n v="9.8800000000000008"/>
    <s v="No"/>
    <x v="1"/>
    <s v="No"/>
    <n v="0"/>
    <s v="No"/>
    <x v="0"/>
    <x v="0"/>
    <n v="0"/>
    <x v="983"/>
    <x v="2"/>
    <s v="tier - 2"/>
    <x v="15"/>
    <s v="2Nov1968"/>
    <x v="0"/>
  </r>
  <r>
    <s v="Id985"/>
    <s v="McCue"/>
    <s v=" Mr"/>
    <s v="  Daniel T"/>
    <n v="42.46"/>
    <n v="4.1100000000000003"/>
    <s v="Yes"/>
    <x v="1"/>
    <s v="No"/>
    <n v="2"/>
    <s v="Yes"/>
    <x v="0"/>
    <x v="1"/>
    <n v="1"/>
    <x v="984"/>
    <x v="2"/>
    <s v="tier - 3"/>
    <x v="0"/>
    <s v="19Aug1989"/>
    <x v="4"/>
  </r>
  <r>
    <s v="Id986"/>
    <s v="Webster"/>
    <s v=" Ms"/>
    <s v="  Deanne"/>
    <n v="54.47"/>
    <n v="7.48"/>
    <s v="Yes"/>
    <x v="0"/>
    <s v="No"/>
    <n v="3"/>
    <s v="Yes"/>
    <x v="0"/>
    <x v="0"/>
    <n v="0"/>
    <x v="985"/>
    <x v="2"/>
    <s v="tier - 3"/>
    <x v="1"/>
    <s v="20Sep2002"/>
    <x v="43"/>
  </r>
  <r>
    <s v="Id987"/>
    <s v="Anderson"/>
    <s v=" Ms"/>
    <s v="  Carrie"/>
    <n v="24.93"/>
    <n v="9.18"/>
    <s v="No"/>
    <x v="1"/>
    <s v="Yes"/>
    <n v="0"/>
    <s v="No"/>
    <x v="0"/>
    <x v="0"/>
    <n v="0"/>
    <x v="986"/>
    <x v="2"/>
    <s v="tier - 1"/>
    <x v="1"/>
    <s v="11Jul1963"/>
    <x v="8"/>
  </r>
  <r>
    <s v="Id988"/>
    <s v="Chiappone"/>
    <s v=" Mrs"/>
    <s v="  Suzanne"/>
    <n v="48.12"/>
    <n v="4.51"/>
    <s v="Yes"/>
    <x v="0"/>
    <s v="No"/>
    <n v="2"/>
    <s v="Yes"/>
    <x v="0"/>
    <x v="1"/>
    <n v="0"/>
    <x v="987"/>
    <x v="2"/>
    <s v="tier - 2"/>
    <x v="12"/>
    <s v="10Dec1995"/>
    <x v="40"/>
  </r>
  <r>
    <s v="Id989"/>
    <s v="Opie"/>
    <s v=" Ms"/>
    <s v="  Jasmine P"/>
    <n v="24.91"/>
    <n v="7.33"/>
    <s v="No"/>
    <x v="1"/>
    <s v="Yes"/>
    <n v="0"/>
    <s v="No"/>
    <x v="0"/>
    <x v="0"/>
    <n v="0"/>
    <x v="988"/>
    <x v="2"/>
    <s v="tier - 3"/>
    <x v="1"/>
    <s v="22Nov1963"/>
    <x v="8"/>
  </r>
  <r>
    <s v="Id990"/>
    <s v="Donnelly"/>
    <s v=" Ms"/>
    <s v="  Jennifer"/>
    <n v="27.645"/>
    <n v="10.56"/>
    <s v="No"/>
    <x v="1"/>
    <s v="No"/>
    <n v="0"/>
    <s v="No"/>
    <x v="0"/>
    <x v="0"/>
    <n v="1"/>
    <x v="989"/>
    <x v="2"/>
    <s v="tier - 1"/>
    <x v="1"/>
    <s v="6Oct1968"/>
    <x v="0"/>
  </r>
  <r>
    <s v="Id991"/>
    <s v="Rall"/>
    <s v=" Ms"/>
    <s v="  Tracie"/>
    <n v="33.700000000000003"/>
    <n v="4.01"/>
    <s v="Yes"/>
    <x v="1"/>
    <s v="No"/>
    <n v="1"/>
    <s v="No"/>
    <x v="0"/>
    <x v="1"/>
    <n v="4"/>
    <x v="990"/>
    <x v="2"/>
    <s v="tier - 2"/>
    <x v="3"/>
    <s v="25Sep1972"/>
    <x v="28"/>
  </r>
  <r>
    <s v="Id992"/>
    <s v="Mitchell"/>
    <s v=" Mr"/>
    <s v="  Tristan D"/>
    <n v="38.93"/>
    <n v="5.64"/>
    <s v="Yes"/>
    <x v="1"/>
    <s v="No"/>
    <n v="1"/>
    <s v="Yes"/>
    <x v="0"/>
    <x v="1"/>
    <n v="3"/>
    <x v="991"/>
    <x v="2"/>
    <s v="tier - 1"/>
    <x v="13"/>
    <s v="14Nov1988"/>
    <x v="23"/>
  </r>
  <r>
    <s v="Id993"/>
    <s v="Chen"/>
    <s v=" Mr"/>
    <s v="  Peiweng"/>
    <n v="32.774999999999999"/>
    <n v="8.02"/>
    <s v="Yes"/>
    <x v="1"/>
    <s v="No"/>
    <n v="1"/>
    <s v="No"/>
    <x v="0"/>
    <x v="0"/>
    <n v="3"/>
    <x v="992"/>
    <x v="2"/>
    <s v="tier - 1"/>
    <x v="1"/>
    <s v="22Jun1970"/>
    <x v="2"/>
  </r>
  <r>
    <s v="Id994"/>
    <s v="Tufaro"/>
    <s v=" Ms"/>
    <s v="  Theresa M"/>
    <n v="29.83"/>
    <n v="7.2"/>
    <s v="No"/>
    <x v="1"/>
    <s v="No"/>
    <n v="1"/>
    <s v="No"/>
    <x v="0"/>
    <x v="0"/>
    <n v="0"/>
    <x v="993"/>
    <x v="2"/>
    <s v="tier - 3"/>
    <x v="2"/>
    <s v="14Jun1967"/>
    <x v="22"/>
  </r>
  <r>
    <s v="Id995"/>
    <s v="Peters"/>
    <s v=" Mr"/>
    <s v="  Daniel J"/>
    <n v="28.31"/>
    <n v="4.55"/>
    <s v="No"/>
    <x v="1"/>
    <s v="No"/>
    <n v="0"/>
    <s v="No"/>
    <x v="0"/>
    <x v="1"/>
    <n v="1"/>
    <x v="994"/>
    <x v="2"/>
    <s v="tier - 2"/>
    <x v="9"/>
    <s v="4Oct2004"/>
    <x v="41"/>
  </r>
  <r>
    <s v="Id996"/>
    <s v="Susedik"/>
    <s v=" Mrs"/>
    <s v="  Courtney M"/>
    <n v="29.79"/>
    <n v="9.0299999999999994"/>
    <s v="No"/>
    <x v="1"/>
    <s v="No"/>
    <n v="1"/>
    <s v="No"/>
    <x v="0"/>
    <x v="0"/>
    <n v="0"/>
    <x v="995"/>
    <x v="2"/>
    <s v="tier - 1"/>
    <x v="15"/>
    <s v="26Dec1971"/>
    <x v="14"/>
  </r>
  <r>
    <s v="Id997"/>
    <s v="Garcia"/>
    <s v=" Mr"/>
    <s v="  Jose A"/>
    <n v="36.6"/>
    <n v="5.2"/>
    <s v="Yes"/>
    <x v="1"/>
    <s v="Yes"/>
    <n v="1"/>
    <s v="No"/>
    <x v="0"/>
    <x v="1"/>
    <n v="3"/>
    <x v="996"/>
    <x v="2"/>
    <s v="tier - 2"/>
    <x v="3"/>
    <s v="11Oct1969"/>
    <x v="16"/>
  </r>
  <r>
    <s v="Id998"/>
    <s v="Deady"/>
    <s v=" Mrs"/>
    <s v="  Lauren"/>
    <n v="35.93"/>
    <n v="8.3000000000000007"/>
    <s v="Yes"/>
    <x v="1"/>
    <s v="No"/>
    <n v="1"/>
    <s v="No"/>
    <x v="0"/>
    <x v="0"/>
    <n v="1"/>
    <x v="997"/>
    <x v="2"/>
    <s v="tier - 1"/>
    <x v="12"/>
    <s v="2Oct1981"/>
    <x v="36"/>
  </r>
  <r>
    <s v="Id999"/>
    <s v="Campbell"/>
    <s v=" Mr"/>
    <s v="  Jonathon M"/>
    <n v="28.6"/>
    <n v="5.56"/>
    <s v="No"/>
    <x v="1"/>
    <s v="Yes"/>
    <n v="0"/>
    <s v="No"/>
    <x v="0"/>
    <x v="1"/>
    <n v="3"/>
    <x v="998"/>
    <x v="2"/>
    <s v="tier - 1"/>
    <x v="3"/>
    <s v="20Aug1969"/>
    <x v="16"/>
  </r>
  <r>
    <s v="Id1000"/>
    <s v="Schaefer"/>
    <s v=" Mrs"/>
    <s v="  Stephanie A"/>
    <n v="39.17"/>
    <n v="4.1500000000000004"/>
    <s v="Yes"/>
    <x v="1"/>
    <s v="No"/>
    <n v="1"/>
    <s v="Yes"/>
    <x v="0"/>
    <x v="1"/>
    <n v="3"/>
    <x v="999"/>
    <x v="2"/>
    <s v="tier - 2"/>
    <x v="12"/>
    <s v="17Dec1989"/>
    <x v="4"/>
  </r>
  <r>
    <s v="Id1001"/>
    <s v="D'Alessandro"/>
    <s v=" Mr"/>
    <s v="  Patrick"/>
    <n v="26.41"/>
    <n v="5.99"/>
    <s v="No"/>
    <x v="1"/>
    <s v="Yes"/>
    <n v="0"/>
    <s v="No"/>
    <x v="0"/>
    <x v="0"/>
    <n v="2"/>
    <x v="1000"/>
    <x v="2"/>
    <s v="tier - 1"/>
    <x v="4"/>
    <s v="30Dec1969"/>
    <x v="16"/>
  </r>
  <r>
    <s v="Id1002"/>
    <s v="Wyss"/>
    <s v=" Mrs"/>
    <s v="  Krista"/>
    <n v="30.63"/>
    <n v="5.8"/>
    <s v="No"/>
    <x v="1"/>
    <s v="No"/>
    <n v="1"/>
    <s v="No"/>
    <x v="0"/>
    <x v="0"/>
    <n v="2"/>
    <x v="1001"/>
    <x v="2"/>
    <s v="tier - 2"/>
    <x v="15"/>
    <s v="28Jun1976"/>
    <x v="1"/>
  </r>
  <r>
    <s v="Id1003"/>
    <s v="Rose"/>
    <s v=" Ms"/>
    <s v="  Jenessa"/>
    <n v="31.73"/>
    <n v="7.32"/>
    <s v="No"/>
    <x v="1"/>
    <s v="No"/>
    <n v="1"/>
    <s v="No"/>
    <x v="0"/>
    <x v="0"/>
    <n v="2"/>
    <x v="1002"/>
    <x v="2"/>
    <s v="tier - 2"/>
    <x v="1"/>
    <s v="14Jun1970"/>
    <x v="2"/>
  </r>
  <r>
    <s v="Id1004"/>
    <s v="Hopper"/>
    <s v=" Mr"/>
    <s v="  Ryan M"/>
    <n v="30.7"/>
    <n v="5.16"/>
    <s v="No"/>
    <x v="1"/>
    <s v="No"/>
    <n v="1"/>
    <s v="No"/>
    <x v="0"/>
    <x v="1"/>
    <n v="0"/>
    <x v="1003"/>
    <x v="2"/>
    <s v="tier - 2"/>
    <x v="14"/>
    <s v="3Sep1972"/>
    <x v="28"/>
  </r>
  <r>
    <s v="Id1005"/>
    <s v="Finneran"/>
    <s v=" Mr"/>
    <s v="  Thomas"/>
    <n v="25.934999999999999"/>
    <n v="5.96"/>
    <s v="No"/>
    <x v="1"/>
    <s v="No"/>
    <n v="0"/>
    <s v="No"/>
    <x v="0"/>
    <x v="0"/>
    <n v="0"/>
    <x v="1004"/>
    <x v="2"/>
    <s v="tier - 1"/>
    <x v="4"/>
    <s v="6Aug1966"/>
    <x v="24"/>
  </r>
  <r>
    <s v="Id1006"/>
    <s v="Basham"/>
    <s v=" Ms"/>
    <s v="  Amanda N"/>
    <n v="35.9"/>
    <n v="4.8499999999999996"/>
    <s v="Yes"/>
    <x v="1"/>
    <s v="Yes"/>
    <n v="1"/>
    <s v="No"/>
    <x v="0"/>
    <x v="1"/>
    <n v="2"/>
    <x v="1005"/>
    <x v="2"/>
    <s v="tier - 2"/>
    <x v="3"/>
    <s v="25Jun1969"/>
    <x v="16"/>
  </r>
  <r>
    <s v="Id1007"/>
    <s v="Inman"/>
    <s v=" Ms"/>
    <s v="  Teresa P"/>
    <n v="26.7"/>
    <n v="5.09"/>
    <s v="No"/>
    <x v="1"/>
    <s v="Yes"/>
    <n v="0"/>
    <s v="No"/>
    <x v="0"/>
    <x v="1"/>
    <n v="2"/>
    <x v="1006"/>
    <x v="2"/>
    <s v="tier - 2"/>
    <x v="3"/>
    <s v="30Nov1969"/>
    <x v="16"/>
  </r>
  <r>
    <s v="Id1008"/>
    <s v="Oscal"/>
    <s v=" Mr"/>
    <s v="  Dorian"/>
    <n v="33.71"/>
    <n v="4.9400000000000004"/>
    <s v="Yes"/>
    <x v="1"/>
    <s v="No"/>
    <n v="1"/>
    <s v="No"/>
    <x v="0"/>
    <x v="1"/>
    <n v="2"/>
    <x v="1007"/>
    <x v="2"/>
    <s v="tier - 1"/>
    <x v="14"/>
    <s v="20Aug1980"/>
    <x v="25"/>
  </r>
  <r>
    <s v="Id1009"/>
    <s v="Craft"/>
    <s v=" Ms"/>
    <s v="  Amy"/>
    <n v="41.91"/>
    <n v="4.92"/>
    <s v="Yes"/>
    <x v="1"/>
    <s v="No"/>
    <n v="2"/>
    <s v="Yes"/>
    <x v="0"/>
    <x v="1"/>
    <n v="0"/>
    <x v="1008"/>
    <x v="2"/>
    <s v="tier - 1"/>
    <x v="0"/>
    <s v="5Jul1966"/>
    <x v="24"/>
  </r>
  <r>
    <s v="Id1010"/>
    <s v="Kebede"/>
    <s v=" Ms"/>
    <s v="  Aberu"/>
    <n v="39.82"/>
    <n v="6.05"/>
    <s v="Yes"/>
    <x v="1"/>
    <s v="No"/>
    <n v="1"/>
    <s v="Yes"/>
    <x v="0"/>
    <x v="0"/>
    <n v="0"/>
    <x v="1009"/>
    <x v="2"/>
    <s v="tier - 1"/>
    <x v="0"/>
    <s v="9Sep1966"/>
    <x v="24"/>
  </r>
  <r>
    <s v="Id1011"/>
    <s v="Strobel"/>
    <s v=" Ms"/>
    <s v="  Ashley"/>
    <n v="28.12"/>
    <n v="4.67"/>
    <s v="No"/>
    <x v="1"/>
    <s v="No"/>
    <n v="0"/>
    <s v="No"/>
    <x v="0"/>
    <x v="1"/>
    <n v="3"/>
    <x v="1010"/>
    <x v="2"/>
    <s v="tier - 2"/>
    <x v="1"/>
    <s v="7Oct1972"/>
    <x v="28"/>
  </r>
  <r>
    <s v="Id1012"/>
    <s v="Dalton"/>
    <s v=" Ms"/>
    <s v="  Anna E"/>
    <n v="26.98"/>
    <n v="9.81"/>
    <s v="No"/>
    <x v="1"/>
    <s v="No"/>
    <n v="0"/>
    <s v="No"/>
    <x v="0"/>
    <x v="0"/>
    <n v="0"/>
    <x v="1011"/>
    <x v="2"/>
    <s v="tier - 2"/>
    <x v="1"/>
    <s v="4Sep1967"/>
    <x v="22"/>
  </r>
  <r>
    <s v="Id1013"/>
    <s v="Morimoto"/>
    <s v=" Ms"/>
    <s v="  Tania K"/>
    <n v="27.2"/>
    <n v="6.06"/>
    <s v="No"/>
    <x v="1"/>
    <s v="No"/>
    <n v="0"/>
    <s v="No"/>
    <x v="0"/>
    <x v="0"/>
    <n v="0"/>
    <x v="1012"/>
    <x v="2"/>
    <s v="tier - 3"/>
    <x v="3"/>
    <s v="20Nov1966"/>
    <x v="24"/>
  </r>
  <r>
    <s v="Id1014"/>
    <s v="Manlove"/>
    <s v=" Ms"/>
    <s v="  Ashley E"/>
    <n v="25.3"/>
    <n v="5.19"/>
    <s v="No"/>
    <x v="1"/>
    <s v="No"/>
    <n v="0"/>
    <s v="No"/>
    <x v="0"/>
    <x v="1"/>
    <n v="0"/>
    <x v="1013"/>
    <x v="2"/>
    <s v="tier - 3"/>
    <x v="3"/>
    <s v="7Nov1966"/>
    <x v="24"/>
  </r>
  <r>
    <s v="Id1015"/>
    <s v="Madzik"/>
    <s v=" Ms"/>
    <s v="  Aleksandra"/>
    <n v="30.25"/>
    <n v="10.16"/>
    <s v="No"/>
    <x v="1"/>
    <s v="No"/>
    <n v="1"/>
    <s v="No"/>
    <x v="0"/>
    <x v="0"/>
    <n v="0"/>
    <x v="1014"/>
    <x v="2"/>
    <s v="tier - 2"/>
    <x v="1"/>
    <s v="9Nov1971"/>
    <x v="14"/>
  </r>
  <r>
    <s v="Id1016"/>
    <s v="Hobson"/>
    <s v=" Ms"/>
    <s v="  Valery L"/>
    <n v="54"/>
    <n v="4.68"/>
    <s v="Yes"/>
    <x v="0"/>
    <s v="No"/>
    <n v="3"/>
    <s v="Yes"/>
    <x v="0"/>
    <x v="1"/>
    <n v="0"/>
    <x v="1015"/>
    <x v="2"/>
    <s v="tier - 1"/>
    <x v="3"/>
    <s v="18Sep2000"/>
    <x v="21"/>
  </r>
  <r>
    <s v="Id1017"/>
    <s v="Reyes"/>
    <s v=" Mrs"/>
    <s v="  Joanna G"/>
    <n v="51.86"/>
    <n v="5.32"/>
    <s v="Yes"/>
    <x v="0"/>
    <s v="No"/>
    <n v="2"/>
    <s v="Yes"/>
    <x v="0"/>
    <x v="1"/>
    <n v="0"/>
    <x v="1016"/>
    <x v="2"/>
    <s v="tier - 1"/>
    <x v="12"/>
    <s v="17Dec2001"/>
    <x v="47"/>
  </r>
  <r>
    <s v="Id1018"/>
    <s v="Tierney"/>
    <s v=" Mrs"/>
    <s v="  Stefanie F"/>
    <n v="31.39"/>
    <n v="6.99"/>
    <s v="No"/>
    <x v="1"/>
    <s v="No"/>
    <n v="1"/>
    <s v="No"/>
    <x v="0"/>
    <x v="0"/>
    <n v="0"/>
    <x v="1017"/>
    <x v="2"/>
    <s v="tier - 2"/>
    <x v="15"/>
    <s v="30Aug1974"/>
    <x v="19"/>
  </r>
  <r>
    <s v="Id1019"/>
    <s v="Gabris"/>
    <s v=" Mr"/>
    <s v="  Stephen"/>
    <n v="39.97"/>
    <n v="5.55"/>
    <s v="Yes"/>
    <x v="1"/>
    <s v="No"/>
    <n v="1"/>
    <s v="Yes"/>
    <x v="0"/>
    <x v="1"/>
    <n v="3"/>
    <x v="1018"/>
    <x v="2"/>
    <s v="tier - 1"/>
    <x v="1"/>
    <s v="25Oct1989"/>
    <x v="4"/>
  </r>
  <r>
    <s v="Id1020"/>
    <s v="Howard"/>
    <s v=" Ms"/>
    <s v="  Liza J"/>
    <n v="41.23"/>
    <n v="6.94"/>
    <s v="Yes"/>
    <x v="1"/>
    <s v="No"/>
    <n v="2"/>
    <s v="Yes"/>
    <x v="0"/>
    <x v="0"/>
    <n v="4"/>
    <x v="1019"/>
    <x v="2"/>
    <s v="tier - 3"/>
    <x v="1"/>
    <s v="10Dec1974"/>
    <x v="19"/>
  </r>
  <r>
    <s v="Id1021"/>
    <s v="Kallay"/>
    <s v=" Mr"/>
    <s v="  Ian M"/>
    <n v="49.45"/>
    <n v="4.2"/>
    <s v="Yes"/>
    <x v="0"/>
    <s v="No"/>
    <n v="2"/>
    <s v="Yes"/>
    <x v="0"/>
    <x v="1"/>
    <n v="0"/>
    <x v="1020"/>
    <x v="2"/>
    <s v="tier - 3"/>
    <x v="1"/>
    <s v="21Jul1996"/>
    <x v="45"/>
  </r>
  <r>
    <s v="Id1022"/>
    <s v="Leguizamo"/>
    <s v=" Ms"/>
    <s v="  Claudia L"/>
    <n v="41.04"/>
    <n v="5.59"/>
    <s v="Yes"/>
    <x v="1"/>
    <s v="No"/>
    <n v="1"/>
    <s v="Yes"/>
    <x v="0"/>
    <x v="1"/>
    <n v="3"/>
    <x v="1021"/>
    <x v="2"/>
    <s v="tier - 2"/>
    <x v="1"/>
    <s v="26Jun1991"/>
    <x v="42"/>
  </r>
  <r>
    <s v="Id1023"/>
    <s v="Escartin"/>
    <s v=" Ms"/>
    <s v="  Jessica M"/>
    <n v="27.93"/>
    <n v="9.9600000000000009"/>
    <s v="No"/>
    <x v="1"/>
    <s v="No"/>
    <n v="0"/>
    <s v="No"/>
    <x v="0"/>
    <x v="0"/>
    <n v="4"/>
    <x v="1022"/>
    <x v="2"/>
    <s v="tier - 1"/>
    <x v="1"/>
    <s v="15Dec1974"/>
    <x v="19"/>
  </r>
  <r>
    <s v="Id1024"/>
    <s v="Chorey"/>
    <s v=" Mr"/>
    <s v="  Billy Jr"/>
    <n v="21.01"/>
    <n v="7.37"/>
    <s v="No"/>
    <x v="1"/>
    <s v="No"/>
    <n v="0"/>
    <s v="No"/>
    <x v="0"/>
    <x v="0"/>
    <n v="2"/>
    <x v="1023"/>
    <x v="2"/>
    <s v="tier - 1"/>
    <x v="0"/>
    <s v="24Oct1968"/>
    <x v="0"/>
  </r>
  <r>
    <s v="Id1025"/>
    <s v="McVay"/>
    <s v=" Mr"/>
    <s v="  David"/>
    <n v="52.37"/>
    <n v="5.0599999999999996"/>
    <s v="Yes"/>
    <x v="0"/>
    <s v="No"/>
    <n v="2"/>
    <s v="Yes"/>
    <x v="0"/>
    <x v="1"/>
    <n v="0"/>
    <x v="1024"/>
    <x v="2"/>
    <s v="tier - 3"/>
    <x v="1"/>
    <s v="17Sep2000"/>
    <x v="21"/>
  </r>
  <r>
    <s v="Id1026"/>
    <s v="Vinson"/>
    <s v=" Mr"/>
    <s v="  Tim"/>
    <n v="40.369999999999997"/>
    <n v="8.2100000000000009"/>
    <s v="Yes"/>
    <x v="1"/>
    <s v="No"/>
    <n v="1"/>
    <s v="Yes"/>
    <x v="0"/>
    <x v="0"/>
    <n v="0"/>
    <x v="1025"/>
    <x v="2"/>
    <s v="tier - 3"/>
    <x v="0"/>
    <s v="18Dec1965"/>
    <x v="11"/>
  </r>
  <r>
    <s v="Id1027"/>
    <s v="Astrike-Davis"/>
    <s v=" Ms"/>
    <s v="  Emma M"/>
    <n v="41.47"/>
    <n v="10.34"/>
    <s v="Yes"/>
    <x v="1"/>
    <s v="No"/>
    <n v="2"/>
    <s v="Yes"/>
    <x v="0"/>
    <x v="0"/>
    <n v="4"/>
    <x v="1026"/>
    <x v="2"/>
    <s v="tier - 1"/>
    <x v="0"/>
    <s v="21Oct1973"/>
    <x v="30"/>
  </r>
  <r>
    <s v="Id1028"/>
    <s v="Harder"/>
    <s v=" Mr"/>
    <s v="  Tim"/>
    <n v="33.725000000000001"/>
    <n v="5.51"/>
    <s v="Yes"/>
    <x v="1"/>
    <s v="No"/>
    <n v="1"/>
    <s v="No"/>
    <x v="0"/>
    <x v="1"/>
    <n v="0"/>
    <x v="1027"/>
    <x v="2"/>
    <s v="tier - 2"/>
    <x v="1"/>
    <s v="9Jul1966"/>
    <x v="24"/>
  </r>
  <r>
    <s v="Id1029"/>
    <s v="Bell"/>
    <s v=" Mr"/>
    <s v="  Patrick"/>
    <n v="28.1"/>
    <n v="11.2"/>
    <s v="No"/>
    <x v="1"/>
    <s v="No"/>
    <n v="0"/>
    <s v="No"/>
    <x v="0"/>
    <x v="0"/>
    <n v="0"/>
    <x v="1028"/>
    <x v="2"/>
    <s v="tier - 2"/>
    <x v="3"/>
    <s v="19Jun1965"/>
    <x v="11"/>
  </r>
  <r>
    <s v="Id1030"/>
    <s v="Dawes"/>
    <s v=" Ms"/>
    <s v="  Bridget K"/>
    <n v="37.43"/>
    <n v="4.3499999999999996"/>
    <s v="Yes"/>
    <x v="1"/>
    <s v="Yes"/>
    <n v="1"/>
    <s v="No"/>
    <x v="0"/>
    <x v="1"/>
    <n v="1"/>
    <x v="1029"/>
    <x v="2"/>
    <s v="tier - 3"/>
    <x v="1"/>
    <s v="14Aug1969"/>
    <x v="16"/>
  </r>
  <r>
    <s v="Id1031"/>
    <s v="Larios"/>
    <s v=" Mr"/>
    <s v="  Gabriel"/>
    <n v="23.7"/>
    <n v="10.45"/>
    <s v="No"/>
    <x v="1"/>
    <s v="No"/>
    <n v="0"/>
    <s v="No"/>
    <x v="0"/>
    <x v="0"/>
    <n v="0"/>
    <x v="1030"/>
    <x v="2"/>
    <s v="tier - 3"/>
    <x v="3"/>
    <s v="4Dec1965"/>
    <x v="11"/>
  </r>
  <r>
    <s v="Id1032"/>
    <s v="Yaremczuk"/>
    <s v=" Ms"/>
    <s v="  Natasha"/>
    <n v="24.795000000000002"/>
    <n v="4.07"/>
    <s v="No"/>
    <x v="1"/>
    <s v="Yes"/>
    <n v="0"/>
    <s v="No"/>
    <x v="0"/>
    <x v="1"/>
    <n v="1"/>
    <x v="1031"/>
    <x v="2"/>
    <s v="tier - 3"/>
    <x v="1"/>
    <s v="10Nov1969"/>
    <x v="16"/>
  </r>
  <r>
    <s v="Id1033"/>
    <s v="Knight"/>
    <s v=" Ms"/>
    <s v="  Abby A"/>
    <n v="31.9"/>
    <n v="8.34"/>
    <s v="No"/>
    <x v="1"/>
    <s v="No"/>
    <n v="1"/>
    <s v="No"/>
    <x v="0"/>
    <x v="0"/>
    <n v="1"/>
    <x v="1032"/>
    <x v="2"/>
    <s v="tier - 3"/>
    <x v="0"/>
    <s v="12Nov1968"/>
    <x v="0"/>
  </r>
  <r>
    <s v="Id1034"/>
    <s v="Eversman"/>
    <s v=" Ms"/>
    <s v="  Michelle"/>
    <n v="32.68"/>
    <n v="7.41"/>
    <s v="Yes"/>
    <x v="1"/>
    <s v="No"/>
    <n v="1"/>
    <s v="No"/>
    <x v="0"/>
    <x v="0"/>
    <n v="0"/>
    <x v="1033"/>
    <x v="2"/>
    <s v="tier - 1"/>
    <x v="2"/>
    <s v="13Nov1968"/>
    <x v="0"/>
  </r>
  <r>
    <s v="Id1035"/>
    <s v="Hickory"/>
    <s v=" Ms"/>
    <s v="  Mckendree"/>
    <n v="47.13"/>
    <n v="4.3099999999999996"/>
    <s v="Yes"/>
    <x v="0"/>
    <s v="No"/>
    <n v="2"/>
    <s v="Yes"/>
    <x v="0"/>
    <x v="1"/>
    <n v="0"/>
    <x v="1034"/>
    <x v="2"/>
    <s v="tier - 3"/>
    <x v="1"/>
    <s v="6Sep1994"/>
    <x v="6"/>
  </r>
  <r>
    <s v="Id1036"/>
    <s v="Mooney"/>
    <s v=" Ms"/>
    <s v="  Tara"/>
    <n v="36.67"/>
    <n v="10.83"/>
    <s v="Yes"/>
    <x v="1"/>
    <s v="No"/>
    <n v="1"/>
    <s v="No"/>
    <x v="0"/>
    <x v="0"/>
    <n v="2"/>
    <x v="1035"/>
    <x v="2"/>
    <s v="tier - 3"/>
    <x v="1"/>
    <s v="20Dec1971"/>
    <x v="14"/>
  </r>
  <r>
    <s v="Id1037"/>
    <s v="Craighead"/>
    <s v=" Mr"/>
    <s v="  Daniel"/>
    <n v="33.630000000000003"/>
    <n v="11.31"/>
    <s v="Yes"/>
    <x v="1"/>
    <s v="No"/>
    <n v="1"/>
    <s v="No"/>
    <x v="0"/>
    <x v="0"/>
    <n v="1"/>
    <x v="1036"/>
    <x v="2"/>
    <s v="tier - 3"/>
    <x v="1"/>
    <s v="28Jul1968"/>
    <x v="0"/>
  </r>
  <r>
    <s v="Id1038"/>
    <s v="Gardner"/>
    <s v=" Mr"/>
    <s v="  Joshua P"/>
    <n v="32.67"/>
    <n v="11.81"/>
    <s v="No"/>
    <x v="1"/>
    <s v="No"/>
    <n v="1"/>
    <s v="No"/>
    <x v="0"/>
    <x v="0"/>
    <n v="1"/>
    <x v="1037"/>
    <x v="2"/>
    <s v="tier - 2"/>
    <x v="0"/>
    <s v="2Oct1967"/>
    <x v="22"/>
  </r>
  <r>
    <s v="Id1039"/>
    <s v="Lohrenz"/>
    <s v=" Ms"/>
    <s v="  Erin C"/>
    <n v="33.299999999999997"/>
    <n v="8.26"/>
    <s v="Yes"/>
    <x v="1"/>
    <s v="No"/>
    <n v="1"/>
    <s v="No"/>
    <x v="0"/>
    <x v="0"/>
    <n v="2"/>
    <x v="1038"/>
    <x v="2"/>
    <s v="tier - 2"/>
    <x v="3"/>
    <s v="18Dec1970"/>
    <x v="2"/>
  </r>
  <r>
    <s v="Id1040"/>
    <s v="Demise"/>
    <s v=" Ms"/>
    <s v="  Shure"/>
    <n v="30.78"/>
    <n v="10.74"/>
    <s v="No"/>
    <x v="1"/>
    <s v="No"/>
    <n v="1"/>
    <s v="No"/>
    <x v="0"/>
    <x v="0"/>
    <n v="1"/>
    <x v="1039"/>
    <x v="2"/>
    <s v="tier - 2"/>
    <x v="8"/>
    <s v="28Oct1970"/>
    <x v="2"/>
  </r>
  <r>
    <s v="Id1041"/>
    <s v="Nelson"/>
    <s v=" Mr"/>
    <s v="  Richard"/>
    <n v="28.975000000000001"/>
    <n v="7.69"/>
    <s v="No"/>
    <x v="1"/>
    <s v="No"/>
    <n v="0"/>
    <s v="No"/>
    <x v="0"/>
    <x v="0"/>
    <n v="0"/>
    <x v="1040"/>
    <x v="2"/>
    <s v="tier - 1"/>
    <x v="9"/>
    <s v="23Oct1967"/>
    <x v="22"/>
  </r>
  <r>
    <s v="Id1042"/>
    <s v="Guitard"/>
    <s v=" Ms"/>
    <s v="  Brenda"/>
    <n v="33.4"/>
    <n v="4.84"/>
    <s v="Yes"/>
    <x v="1"/>
    <s v="No"/>
    <n v="1"/>
    <s v="No"/>
    <x v="0"/>
    <x v="1"/>
    <n v="0"/>
    <x v="1041"/>
    <x v="2"/>
    <s v="tier - 1"/>
    <x v="3"/>
    <s v="24Dec1999"/>
    <x v="35"/>
  </r>
  <r>
    <s v="Id1043"/>
    <s v="Navas"/>
    <s v=" Mr"/>
    <s v="  Joseph M"/>
    <n v="21.5"/>
    <n v="9.77"/>
    <s v="No"/>
    <x v="1"/>
    <s v="No"/>
    <n v="0"/>
    <s v="No"/>
    <x v="0"/>
    <x v="0"/>
    <n v="1"/>
    <x v="1042"/>
    <x v="2"/>
    <s v="tier - 2"/>
    <x v="3"/>
    <s v="11Nov1967"/>
    <x v="22"/>
  </r>
  <r>
    <s v="Id1044"/>
    <s v="Ptucha"/>
    <s v=" Mr"/>
    <s v="  Stephen J"/>
    <n v="38.14"/>
    <n v="5.84"/>
    <s v="Yes"/>
    <x v="1"/>
    <s v="No"/>
    <n v="1"/>
    <s v="Yes"/>
    <x v="0"/>
    <x v="0"/>
    <n v="3"/>
    <x v="1043"/>
    <x v="2"/>
    <s v="tier - 2"/>
    <x v="13"/>
    <s v="25Nov1989"/>
    <x v="4"/>
  </r>
  <r>
    <s v="Id1045"/>
    <s v="Kirouac"/>
    <s v=" Mrs"/>
    <s v="  Kathya"/>
    <n v="35.42"/>
    <n v="8.6999999999999993"/>
    <s v="Yes"/>
    <x v="1"/>
    <s v="No"/>
    <n v="1"/>
    <s v="No"/>
    <x v="0"/>
    <x v="0"/>
    <n v="3"/>
    <x v="1044"/>
    <x v="2"/>
    <s v="tier - 1"/>
    <x v="12"/>
    <s v="29Aug1986"/>
    <x v="26"/>
  </r>
  <r>
    <s v="Id1046"/>
    <s v="Toews"/>
    <s v=" Mr"/>
    <s v="  Wesley"/>
    <n v="35.625"/>
    <n v="10.79"/>
    <s v="Yes"/>
    <x v="1"/>
    <s v="No"/>
    <n v="1"/>
    <s v="No"/>
    <x v="0"/>
    <x v="0"/>
    <n v="4"/>
    <x v="1045"/>
    <x v="2"/>
    <s v="tier - 1"/>
    <x v="4"/>
    <s v="9Dec1974"/>
    <x v="19"/>
  </r>
  <r>
    <s v="Id1047"/>
    <s v="Perry"/>
    <s v=" Mr"/>
    <s v="  Tim"/>
    <n v="45.51"/>
    <n v="4.32"/>
    <s v="Yes"/>
    <x v="1"/>
    <s v="No"/>
    <n v="2"/>
    <s v="Yes"/>
    <x v="0"/>
    <x v="1"/>
    <n v="0"/>
    <x v="1046"/>
    <x v="2"/>
    <s v="tier - 1"/>
    <x v="1"/>
    <s v="25Jun1992"/>
    <x v="34"/>
  </r>
  <r>
    <s v="Id1048"/>
    <s v="Kretz"/>
    <s v=" Ms"/>
    <s v="  Jamie L"/>
    <n v="37.1"/>
    <n v="7.19"/>
    <s v="Yes"/>
    <x v="1"/>
    <s v="No"/>
    <n v="1"/>
    <s v="No"/>
    <x v="0"/>
    <x v="0"/>
    <n v="0"/>
    <x v="1047"/>
    <x v="2"/>
    <s v="tier - 3"/>
    <x v="3"/>
    <s v="5Oct1967"/>
    <x v="22"/>
  </r>
  <r>
    <s v="Id1049"/>
    <s v="Hempel"/>
    <s v=" Ms"/>
    <s v="  Alexandra"/>
    <n v="30.5"/>
    <n v="11.94"/>
    <s v="No"/>
    <x v="1"/>
    <s v="No"/>
    <n v="1"/>
    <s v="No"/>
    <x v="0"/>
    <x v="0"/>
    <n v="0"/>
    <x v="1048"/>
    <x v="2"/>
    <s v="tier - 2"/>
    <x v="3"/>
    <s v="30Jul1967"/>
    <x v="22"/>
  </r>
  <r>
    <s v="Id1050"/>
    <s v="McBroom"/>
    <s v=" Ms"/>
    <s v="  Tiffany"/>
    <n v="28.16"/>
    <n v="5.56"/>
    <s v="No"/>
    <x v="1"/>
    <s v="No"/>
    <n v="0"/>
    <s v="No"/>
    <x v="0"/>
    <x v="1"/>
    <n v="3"/>
    <x v="1049"/>
    <x v="2"/>
    <s v="tier - 3"/>
    <x v="0"/>
    <s v="24Oct1972"/>
    <x v="28"/>
  </r>
  <r>
    <s v="Id1051"/>
    <s v="Yoo"/>
    <s v=" Mrs"/>
    <s v="  Rebecca J"/>
    <n v="29.1"/>
    <n v="5.64"/>
    <s v="No"/>
    <x v="1"/>
    <s v="No"/>
    <n v="0"/>
    <s v="No"/>
    <x v="0"/>
    <x v="1"/>
    <n v="2"/>
    <x v="1050"/>
    <x v="2"/>
    <s v="tier - 1"/>
    <x v="15"/>
    <s v="30Sep1976"/>
    <x v="1"/>
  </r>
  <r>
    <s v="Id1052"/>
    <s v="Rand"/>
    <s v=" Mr"/>
    <s v="  Austin T"/>
    <n v="30.22"/>
    <n v="4.6500000000000004"/>
    <s v="No"/>
    <x v="1"/>
    <s v="No"/>
    <n v="1"/>
    <s v="No"/>
    <x v="0"/>
    <x v="1"/>
    <n v="2"/>
    <x v="1051"/>
    <x v="2"/>
    <s v="tier - 2"/>
    <x v="14"/>
    <s v="2Aug1977"/>
    <x v="29"/>
  </r>
  <r>
    <s v="Id1053"/>
    <s v="Wolfe"/>
    <s v=" Ms"/>
    <s v="  Jamie T"/>
    <n v="24.29"/>
    <n v="9.0500000000000007"/>
    <s v="No"/>
    <x v="1"/>
    <s v="No"/>
    <n v="0"/>
    <s v="No"/>
    <x v="0"/>
    <x v="0"/>
    <n v="0"/>
    <x v="1052"/>
    <x v="2"/>
    <s v="tier - 3"/>
    <x v="0"/>
    <s v="7Sep1962"/>
    <x v="5"/>
  </r>
  <r>
    <s v="Id1054"/>
    <s v="Vance"/>
    <s v=" Mr"/>
    <s v="  Matthew T"/>
    <n v="29.39"/>
    <n v="4.5199999999999996"/>
    <s v="No"/>
    <x v="1"/>
    <s v="No"/>
    <n v="0"/>
    <s v="No"/>
    <x v="0"/>
    <x v="1"/>
    <n v="2"/>
    <x v="1053"/>
    <x v="2"/>
    <s v="tier - 2"/>
    <x v="14"/>
    <s v="22Nov1976"/>
    <x v="1"/>
  </r>
  <r>
    <s v="Id1055"/>
    <s v="Burnett"/>
    <s v=" Mrs"/>
    <s v="  Emily"/>
    <n v="25.66"/>
    <n v="4.62"/>
    <s v="No"/>
    <x v="1"/>
    <s v="No"/>
    <n v="0"/>
    <s v="No"/>
    <x v="0"/>
    <x v="1"/>
    <n v="0"/>
    <x v="1054"/>
    <x v="2"/>
    <s v="tier - 3"/>
    <x v="0"/>
    <s v="8Aug1964"/>
    <x v="13"/>
  </r>
  <r>
    <s v="Id1056"/>
    <s v="Clason"/>
    <s v=" Ms"/>
    <s v="  Gillian"/>
    <n v="39.11"/>
    <n v="5.87"/>
    <s v="Yes"/>
    <x v="1"/>
    <s v="No"/>
    <n v="1"/>
    <s v="Yes"/>
    <x v="0"/>
    <x v="0"/>
    <n v="3"/>
    <x v="1055"/>
    <x v="2"/>
    <s v="tier - 3"/>
    <x v="1"/>
    <s v="6Jul1990"/>
    <x v="3"/>
  </r>
  <r>
    <s v="Id1057"/>
    <s v="Donnelly"/>
    <s v=" Mrs"/>
    <s v="  Brenn E"/>
    <n v="43.78"/>
    <n v="5.71"/>
    <s v="Yes"/>
    <x v="1"/>
    <s v="No"/>
    <n v="2"/>
    <s v="Yes"/>
    <x v="0"/>
    <x v="0"/>
    <n v="0"/>
    <x v="1056"/>
    <x v="2"/>
    <s v="tier - 3"/>
    <x v="12"/>
    <s v="23Jul1992"/>
    <x v="34"/>
  </r>
  <r>
    <s v="Id1058"/>
    <s v="Pietz"/>
    <s v=" Ms"/>
    <s v="  Lisa M"/>
    <n v="24.35"/>
    <n v="9.08"/>
    <s v="No"/>
    <x v="1"/>
    <s v="No"/>
    <n v="0"/>
    <s v="No"/>
    <x v="0"/>
    <x v="0"/>
    <n v="0"/>
    <x v="1057"/>
    <x v="2"/>
    <s v="tier - 3"/>
    <x v="1"/>
    <s v="27Jun1965"/>
    <x v="11"/>
  </r>
  <r>
    <s v="Id1059"/>
    <s v="Tegenkamp"/>
    <s v=" Mr"/>
    <s v="  Matt"/>
    <n v="40.299999999999997"/>
    <n v="5.3"/>
    <s v="Yes"/>
    <x v="1"/>
    <s v="No"/>
    <n v="1"/>
    <s v="Yes"/>
    <x v="0"/>
    <x v="1"/>
    <n v="0"/>
    <x v="1058"/>
    <x v="2"/>
    <s v="tier - 3"/>
    <x v="3"/>
    <s v="2Jul1966"/>
    <x v="24"/>
  </r>
  <r>
    <s v="Id1060"/>
    <s v="Dover"/>
    <s v=" Mr"/>
    <s v="  Thomas A"/>
    <n v="32.774999999999999"/>
    <n v="11.76"/>
    <s v="Yes"/>
    <x v="1"/>
    <s v="No"/>
    <n v="1"/>
    <s v="No"/>
    <x v="0"/>
    <x v="0"/>
    <n v="0"/>
    <x v="1059"/>
    <x v="2"/>
    <s v="tier - 2"/>
    <x v="1"/>
    <s v="23Jun1967"/>
    <x v="22"/>
  </r>
  <r>
    <s v="Id1061"/>
    <s v="Dockemeyer"/>
    <s v=" Mr"/>
    <s v="  Kevin J"/>
    <n v="39.6"/>
    <n v="5.1100000000000003"/>
    <s v="Yes"/>
    <x v="1"/>
    <s v="No"/>
    <n v="1"/>
    <s v="Yes"/>
    <x v="0"/>
    <x v="1"/>
    <n v="0"/>
    <x v="1060"/>
    <x v="2"/>
    <s v="tier - 2"/>
    <x v="3"/>
    <s v="20Jul1966"/>
    <x v="24"/>
  </r>
  <r>
    <s v="Id1062"/>
    <s v="Steele"/>
    <s v=" Mr"/>
    <s v="  William H III"/>
    <n v="30.97"/>
    <n v="5.54"/>
    <s v="No"/>
    <x v="1"/>
    <s v="No"/>
    <n v="1"/>
    <s v="No"/>
    <x v="0"/>
    <x v="1"/>
    <n v="3"/>
    <x v="1061"/>
    <x v="2"/>
    <s v="tier - 1"/>
    <x v="1"/>
    <s v="14Dec1972"/>
    <x v="28"/>
  </r>
  <r>
    <s v="Id1063"/>
    <s v="Harel"/>
    <s v=" Mr"/>
    <s v="  Gal"/>
    <n v="27.645"/>
    <n v="8.8699999999999992"/>
    <s v="No"/>
    <x v="1"/>
    <s v="No"/>
    <n v="0"/>
    <s v="No"/>
    <x v="0"/>
    <x v="0"/>
    <n v="0"/>
    <x v="1062"/>
    <x v="2"/>
    <s v="tier - 1"/>
    <x v="1"/>
    <s v="29Nov1967"/>
    <x v="22"/>
  </r>
  <r>
    <s v="Id1064"/>
    <s v="Aguila"/>
    <s v=" Mr"/>
    <s v="  Anton"/>
    <n v="34.43"/>
    <n v="5.96"/>
    <s v="Yes"/>
    <x v="1"/>
    <s v="No"/>
    <n v="1"/>
    <s v="No"/>
    <x v="0"/>
    <x v="0"/>
    <n v="0"/>
    <x v="1063"/>
    <x v="2"/>
    <s v="tier - 3"/>
    <x v="0"/>
    <s v="3Nov1966"/>
    <x v="24"/>
  </r>
  <r>
    <s v="Id1065"/>
    <s v="Vallejo Sarmiento"/>
    <s v=" Ms"/>
    <s v="  Yazmin"/>
    <n v="39.6"/>
    <n v="4.4400000000000004"/>
    <s v="Yes"/>
    <x v="1"/>
    <s v="Yes"/>
    <n v="1"/>
    <s v="Yes"/>
    <x v="0"/>
    <x v="1"/>
    <n v="1"/>
    <x v="1064"/>
    <x v="2"/>
    <s v="tier - 3"/>
    <x v="0"/>
    <s v="25Dec1969"/>
    <x v="16"/>
  </r>
  <r>
    <s v="Id1066"/>
    <s v="Beisheim"/>
    <s v=" Mr"/>
    <s v="  Florian"/>
    <n v="22.1"/>
    <n v="4.6500000000000004"/>
    <s v="No"/>
    <x v="1"/>
    <s v="No"/>
    <n v="0"/>
    <s v="No"/>
    <x v="0"/>
    <x v="1"/>
    <n v="0"/>
    <x v="1065"/>
    <x v="2"/>
    <s v="tier - 3"/>
    <x v="3"/>
    <s v="11Dec1966"/>
    <x v="24"/>
  </r>
  <r>
    <s v="Id1067"/>
    <s v="Lenhoff"/>
    <s v=" Ms"/>
    <s v="  Karen L"/>
    <n v="33.25"/>
    <n v="5.64"/>
    <s v="Yes"/>
    <x v="1"/>
    <s v="Yes"/>
    <n v="1"/>
    <s v="No"/>
    <x v="0"/>
    <x v="1"/>
    <n v="0"/>
    <x v="1066"/>
    <x v="2"/>
    <s v="tier - 1"/>
    <x v="2"/>
    <s v="17Jul1969"/>
    <x v="16"/>
  </r>
  <r>
    <s v="Id1068"/>
    <s v="Wehrwein"/>
    <s v=" Mr"/>
    <s v="  Scott"/>
    <n v="33.33"/>
    <n v="10.19"/>
    <s v="Yes"/>
    <x v="1"/>
    <s v="No"/>
    <n v="1"/>
    <s v="No"/>
    <x v="0"/>
    <x v="0"/>
    <n v="3"/>
    <x v="1067"/>
    <x v="2"/>
    <s v="tier - 2"/>
    <x v="0"/>
    <s v="29Jun1971"/>
    <x v="14"/>
  </r>
  <r>
    <s v="Id1069"/>
    <s v="Wallace"/>
    <s v=" Ms"/>
    <s v="  Claire"/>
    <n v="30.5"/>
    <n v="10.79"/>
    <s v="No"/>
    <x v="1"/>
    <s v="No"/>
    <n v="1"/>
    <s v="No"/>
    <x v="0"/>
    <x v="0"/>
    <n v="0"/>
    <x v="1068"/>
    <x v="2"/>
    <s v="tier - 3"/>
    <x v="3"/>
    <s v="26Sep1971"/>
    <x v="14"/>
  </r>
  <r>
    <s v="Id1070"/>
    <s v="Markowitz"/>
    <s v=" Ms"/>
    <s v="  Lynn M"/>
    <n v="30.3"/>
    <n v="4.24"/>
    <s v="No"/>
    <x v="1"/>
    <s v="No"/>
    <n v="1"/>
    <s v="No"/>
    <x v="0"/>
    <x v="1"/>
    <n v="2"/>
    <x v="1069"/>
    <x v="2"/>
    <s v="tier - 1"/>
    <x v="1"/>
    <s v="25Oct1977"/>
    <x v="29"/>
  </r>
  <r>
    <s v="Id1071"/>
    <s v="Vos"/>
    <s v=" Ms"/>
    <s v="  Sharon"/>
    <n v="26.22"/>
    <n v="5.83"/>
    <s v="No"/>
    <x v="1"/>
    <s v="No"/>
    <n v="0"/>
    <s v="No"/>
    <x v="0"/>
    <x v="0"/>
    <n v="2"/>
    <x v="1070"/>
    <x v="2"/>
    <s v="tier - 1"/>
    <x v="1"/>
    <s v="19Oct1972"/>
    <x v="28"/>
  </r>
  <r>
    <s v="Id1072"/>
    <s v="McLeod"/>
    <s v=" Mrs"/>
    <s v="  Candice"/>
    <n v="29.99"/>
    <n v="11.85"/>
    <s v="No"/>
    <x v="1"/>
    <s v="No"/>
    <n v="1"/>
    <s v="No"/>
    <x v="0"/>
    <x v="0"/>
    <n v="2"/>
    <x v="1071"/>
    <x v="2"/>
    <s v="tier - 3"/>
    <x v="15"/>
    <s v="21Aug1978"/>
    <x v="9"/>
  </r>
  <r>
    <s v="Id1073"/>
    <s v="Balcom"/>
    <s v=" Ms"/>
    <s v="  Jennifer D"/>
    <n v="36.380000000000003"/>
    <n v="5.98"/>
    <s v="Yes"/>
    <x v="1"/>
    <s v="No"/>
    <n v="1"/>
    <s v="No"/>
    <x v="0"/>
    <x v="0"/>
    <n v="3"/>
    <x v="1072"/>
    <x v="2"/>
    <s v="tier - 1"/>
    <x v="1"/>
    <s v="28Jun1987"/>
    <x v="38"/>
  </r>
  <r>
    <s v="Id1074"/>
    <s v="Dirth"/>
    <s v=" Mr"/>
    <s v="  Eric"/>
    <n v="31.16"/>
    <n v="4.26"/>
    <s v="No"/>
    <x v="1"/>
    <s v="Yes"/>
    <n v="1"/>
    <s v="No"/>
    <x v="0"/>
    <x v="1"/>
    <n v="1"/>
    <x v="1073"/>
    <x v="2"/>
    <s v="tier - 1"/>
    <x v="1"/>
    <s v="22Sep1969"/>
    <x v="16"/>
  </r>
  <r>
    <s v="Id1075"/>
    <s v="Inglish"/>
    <s v=" Mr"/>
    <s v="  Bryan"/>
    <n v="25.55"/>
    <n v="4.96"/>
    <s v="No"/>
    <x v="1"/>
    <s v="No"/>
    <n v="0"/>
    <s v="No"/>
    <x v="0"/>
    <x v="1"/>
    <n v="0"/>
    <x v="1074"/>
    <x v="2"/>
    <s v="tier - 1"/>
    <x v="0"/>
    <s v="27Jul1964"/>
    <x v="13"/>
  </r>
  <r>
    <s v="Id1076"/>
    <s v="Matthews"/>
    <s v=" Mr"/>
    <s v="  Devon R"/>
    <n v="28.77"/>
    <n v="4"/>
    <s v="No"/>
    <x v="1"/>
    <s v="No"/>
    <n v="0"/>
    <s v="No"/>
    <x v="0"/>
    <x v="1"/>
    <n v="2"/>
    <x v="1075"/>
    <x v="2"/>
    <s v="tier - 2"/>
    <x v="14"/>
    <s v="3Aug1976"/>
    <x v="1"/>
  </r>
  <r>
    <s v="Id1077"/>
    <s v="Massa-Musiak"/>
    <s v=" Ms"/>
    <s v="  Elena"/>
    <n v="23.14"/>
    <n v="4.1500000000000004"/>
    <s v="No"/>
    <x v="1"/>
    <s v="No"/>
    <n v="0"/>
    <s v="No"/>
    <x v="0"/>
    <x v="1"/>
    <n v="0"/>
    <x v="1076"/>
    <x v="2"/>
    <s v="tier - 1"/>
    <x v="1"/>
    <s v="14Oct1964"/>
    <x v="13"/>
  </r>
  <r>
    <s v="Id1078"/>
    <s v="Bailey"/>
    <s v=" Mr"/>
    <s v="  Chris"/>
    <n v="39.6"/>
    <n v="11.36"/>
    <s v="Yes"/>
    <x v="1"/>
    <s v="No"/>
    <n v="1"/>
    <s v="Yes"/>
    <x v="0"/>
    <x v="0"/>
    <n v="1"/>
    <x v="1077"/>
    <x v="2"/>
    <s v="tier - 1"/>
    <x v="3"/>
    <s v="8Nov1968"/>
    <x v="0"/>
  </r>
  <r>
    <s v="Id1079"/>
    <s v="Jacoby"/>
    <s v=" Mr"/>
    <s v="  Bert"/>
    <n v="29.2"/>
    <n v="7.53"/>
    <s v="No"/>
    <x v="1"/>
    <s v="No"/>
    <n v="0"/>
    <s v="No"/>
    <x v="0"/>
    <x v="0"/>
    <n v="1"/>
    <x v="1078"/>
    <x v="2"/>
    <s v="tier - 3"/>
    <x v="3"/>
    <s v="29Aug1968"/>
    <x v="0"/>
  </r>
  <r>
    <s v="Id1080"/>
    <s v="Crimmings"/>
    <s v=" Mr"/>
    <s v="  John P"/>
    <n v="32.774999999999999"/>
    <n v="7.95"/>
    <s v="Yes"/>
    <x v="1"/>
    <s v="No"/>
    <n v="1"/>
    <s v="No"/>
    <x v="0"/>
    <x v="0"/>
    <n v="0"/>
    <x v="1079"/>
    <x v="2"/>
    <s v="tier - 1"/>
    <x v="4"/>
    <s v="23Aug1968"/>
    <x v="0"/>
  </r>
  <r>
    <s v="Id1081"/>
    <s v="Crane"/>
    <s v=" Mr"/>
    <s v="  Daniel P"/>
    <n v="24.035"/>
    <n v="8.5"/>
    <s v="No"/>
    <x v="1"/>
    <s v="No"/>
    <n v="0"/>
    <s v="No"/>
    <x v="0"/>
    <x v="0"/>
    <n v="0"/>
    <x v="1080"/>
    <x v="2"/>
    <s v="tier - 1"/>
    <x v="6"/>
    <s v="27Dec1968"/>
    <x v="0"/>
  </r>
  <r>
    <s v="Id1082"/>
    <s v="Swartzfager"/>
    <s v=" Mrs"/>
    <s v="  Lisa K"/>
    <n v="30.55"/>
    <n v="5.89"/>
    <s v="No"/>
    <x v="1"/>
    <s v="Yes"/>
    <n v="1"/>
    <s v="No"/>
    <x v="0"/>
    <x v="0"/>
    <n v="2"/>
    <x v="1081"/>
    <x v="2"/>
    <s v="tier - 2"/>
    <x v="15"/>
    <s v="25Nov1979"/>
    <x v="18"/>
  </r>
  <r>
    <s v="Id1083"/>
    <s v="Clevenger"/>
    <s v=" Mrs"/>
    <s v="  Kristine"/>
    <n v="28.81"/>
    <n v="8.76"/>
    <s v="No"/>
    <x v="1"/>
    <s v="No"/>
    <n v="0"/>
    <s v="No"/>
    <x v="0"/>
    <x v="0"/>
    <n v="0"/>
    <x v="1082"/>
    <x v="2"/>
    <s v="tier - 2"/>
    <x v="15"/>
    <s v="11Oct1973"/>
    <x v="30"/>
  </r>
  <r>
    <s v="Id1084"/>
    <s v="Reichardt"/>
    <s v=" Mr"/>
    <s v="  Paul A"/>
    <n v="31.66"/>
    <n v="4.1100000000000003"/>
    <s v="No"/>
    <x v="1"/>
    <s v="No"/>
    <n v="1"/>
    <s v="No"/>
    <x v="0"/>
    <x v="1"/>
    <n v="2"/>
    <x v="1083"/>
    <x v="2"/>
    <s v="tier - 1"/>
    <x v="14"/>
    <s v="24Oct1980"/>
    <x v="25"/>
  </r>
  <r>
    <s v="Id1085"/>
    <s v="Morton"/>
    <s v=" Mr"/>
    <s v="  Bryan"/>
    <n v="28.215"/>
    <n v="7.56"/>
    <s v="No"/>
    <x v="1"/>
    <s v="No"/>
    <n v="0"/>
    <s v="No"/>
    <x v="0"/>
    <x v="0"/>
    <n v="4"/>
    <x v="1084"/>
    <x v="2"/>
    <s v="tier - 1"/>
    <x v="5"/>
    <s v="5Jun1975"/>
    <x v="19"/>
  </r>
  <r>
    <s v="Id1086"/>
    <s v="Sunstrum"/>
    <s v=" Mr"/>
    <s v="  Chris"/>
    <n v="26.12"/>
    <n v="4.17"/>
    <s v="No"/>
    <x v="1"/>
    <s v="Yes"/>
    <n v="0"/>
    <s v="No"/>
    <x v="0"/>
    <x v="1"/>
    <n v="0"/>
    <x v="1085"/>
    <x v="2"/>
    <s v="tier - 2"/>
    <x v="16"/>
    <s v="7Jul1969"/>
    <x v="16"/>
  </r>
  <r>
    <s v="Id1087"/>
    <s v="Frownfelter"/>
    <s v=" Ms"/>
    <s v="  Milah B"/>
    <n v="36.630000000000003"/>
    <n v="11.42"/>
    <s v="Yes"/>
    <x v="1"/>
    <s v="No"/>
    <n v="1"/>
    <s v="No"/>
    <x v="0"/>
    <x v="0"/>
    <n v="3"/>
    <x v="1086"/>
    <x v="2"/>
    <s v="tier - 3"/>
    <x v="0"/>
    <s v="19Sep1973"/>
    <x v="30"/>
  </r>
  <r>
    <s v="Id1088"/>
    <s v="Richter"/>
    <s v=" Ms"/>
    <s v="  Annette M"/>
    <n v="33.344999999999999"/>
    <n v="7.33"/>
    <s v="Yes"/>
    <x v="1"/>
    <s v="No"/>
    <n v="1"/>
    <s v="No"/>
    <x v="0"/>
    <x v="0"/>
    <n v="2"/>
    <x v="1087"/>
    <x v="2"/>
    <s v="tier - 3"/>
    <x v="2"/>
    <s v="29Sep1973"/>
    <x v="30"/>
  </r>
  <r>
    <s v="Id1089"/>
    <s v="England"/>
    <s v=" Mrs"/>
    <s v="  Yoko"/>
    <n v="27.11"/>
    <n v="6.7"/>
    <s v="No"/>
    <x v="1"/>
    <s v="No"/>
    <n v="0"/>
    <s v="No"/>
    <x v="0"/>
    <x v="0"/>
    <n v="0"/>
    <x v="1088"/>
    <x v="2"/>
    <s v="tier - 1"/>
    <x v="15"/>
    <s v="6Sep1971"/>
    <x v="14"/>
  </r>
  <r>
    <s v="Id1090"/>
    <s v="McLean"/>
    <s v=" Ms"/>
    <s v="  Laura"/>
    <n v="26.6"/>
    <n v="5.27"/>
    <s v="No"/>
    <x v="1"/>
    <s v="Yes"/>
    <n v="0"/>
    <s v="No"/>
    <x v="0"/>
    <x v="1"/>
    <n v="0"/>
    <x v="1089"/>
    <x v="2"/>
    <s v="tier - 1"/>
    <x v="1"/>
    <s v="17Jun1969"/>
    <x v="16"/>
  </r>
  <r>
    <s v="Id1091"/>
    <s v="Gardner"/>
    <s v=" Ms"/>
    <s v="  Tess A"/>
    <n v="30.41"/>
    <n v="7.72"/>
    <s v="No"/>
    <x v="1"/>
    <s v="No"/>
    <n v="1"/>
    <s v="No"/>
    <x v="0"/>
    <x v="0"/>
    <n v="0"/>
    <x v="1090"/>
    <x v="2"/>
    <s v="tier - 1"/>
    <x v="1"/>
    <s v="29Sep1974"/>
    <x v="19"/>
  </r>
  <r>
    <s v="Id1092"/>
    <s v="Lane"/>
    <s v=" Mr"/>
    <s v="  William G"/>
    <n v="28.98"/>
    <n v="8.68"/>
    <s v="No"/>
    <x v="1"/>
    <s v="No"/>
    <n v="0"/>
    <s v="No"/>
    <x v="0"/>
    <x v="0"/>
    <n v="0"/>
    <x v="1091"/>
    <x v="2"/>
    <s v="tier - 2"/>
    <x v="14"/>
    <s v="8Aug1973"/>
    <x v="30"/>
  </r>
  <r>
    <s v="Id1093"/>
    <s v="Vonachen"/>
    <s v=" Ms"/>
    <s v="  Paige"/>
    <n v="31.24"/>
    <n v="9.8000000000000007"/>
    <s v="No"/>
    <x v="1"/>
    <s v="No"/>
    <n v="1"/>
    <s v="No"/>
    <x v="0"/>
    <x v="0"/>
    <n v="0"/>
    <x v="1092"/>
    <x v="2"/>
    <s v="tier - 1"/>
    <x v="0"/>
    <s v="19Jul1968"/>
    <x v="0"/>
  </r>
  <r>
    <s v="Id1094"/>
    <s v="Smith"/>
    <s v=" Mr"/>
    <s v="  Matthew J"/>
    <n v="31.54"/>
    <n v="4.4400000000000004"/>
    <s v="No"/>
    <x v="1"/>
    <s v="No"/>
    <n v="1"/>
    <s v="No"/>
    <x v="0"/>
    <x v="1"/>
    <n v="3"/>
    <x v="1093"/>
    <x v="2"/>
    <s v="tier - 1"/>
    <x v="14"/>
    <s v="21Jul1982"/>
    <x v="37"/>
  </r>
  <r>
    <s v="Id1095"/>
    <s v="Kidwell"/>
    <s v=" Mr"/>
    <s v="  Matthew"/>
    <n v="38.6"/>
    <n v="7.19"/>
    <s v="Yes"/>
    <x v="1"/>
    <s v="No"/>
    <n v="1"/>
    <s v="Yes"/>
    <x v="0"/>
    <x v="0"/>
    <n v="2"/>
    <x v="1094"/>
    <x v="2"/>
    <s v="tier - 3"/>
    <x v="3"/>
    <s v="1Dec1970"/>
    <x v="2"/>
  </r>
  <r>
    <s v="Id1096"/>
    <s v="Betancourth"/>
    <s v=" Mrs"/>
    <s v="  Maria"/>
    <n v="37.950000000000003"/>
    <n v="6.06"/>
    <s v="Yes"/>
    <x v="1"/>
    <s v="No"/>
    <n v="1"/>
    <s v="Yes"/>
    <x v="0"/>
    <x v="0"/>
    <n v="3"/>
    <x v="1095"/>
    <x v="2"/>
    <s v="tier - 1"/>
    <x v="12"/>
    <s v="21Aug1991"/>
    <x v="42"/>
  </r>
  <r>
    <s v="Id1097"/>
    <s v="Henstrom"/>
    <s v=" Ms"/>
    <s v="  Stephanie D"/>
    <n v="38.97"/>
    <n v="5.12"/>
    <s v="Yes"/>
    <x v="1"/>
    <s v="No"/>
    <n v="1"/>
    <s v="Yes"/>
    <x v="0"/>
    <x v="1"/>
    <n v="3"/>
    <x v="1096"/>
    <x v="2"/>
    <s v="tier - 2"/>
    <x v="1"/>
    <s v="17Nov1991"/>
    <x v="42"/>
  </r>
  <r>
    <s v="Id1098"/>
    <s v="Pereira"/>
    <s v=" Ms"/>
    <s v="  Tiffany"/>
    <n v="21.2"/>
    <n v="10.72"/>
    <s v="No"/>
    <x v="1"/>
    <s v="No"/>
    <n v="0"/>
    <s v="No"/>
    <x v="0"/>
    <x v="0"/>
    <n v="0"/>
    <x v="1097"/>
    <x v="2"/>
    <s v="tier - 3"/>
    <x v="1"/>
    <s v="12Jul1962"/>
    <x v="5"/>
  </r>
  <r>
    <s v="Id1099"/>
    <s v="Black"/>
    <s v=" Ms"/>
    <s v="  Sara M"/>
    <n v="23.96"/>
    <n v="9.58"/>
    <s v="No"/>
    <x v="1"/>
    <s v="Yes"/>
    <n v="0"/>
    <s v="No"/>
    <x v="0"/>
    <x v="0"/>
    <n v="0"/>
    <x v="1098"/>
    <x v="2"/>
    <s v="tier - 1"/>
    <x v="0"/>
    <s v="24Sep1963"/>
    <x v="8"/>
  </r>
  <r>
    <s v="Id1100"/>
    <s v="Brown"/>
    <s v=" Mr"/>
    <s v="  Scott A"/>
    <n v="35.93"/>
    <n v="6.4"/>
    <s v="Yes"/>
    <x v="1"/>
    <s v="No"/>
    <n v="1"/>
    <s v="No"/>
    <x v="0"/>
    <x v="0"/>
    <n v="3"/>
    <x v="1099"/>
    <x v="2"/>
    <s v="tier - 1"/>
    <x v="14"/>
    <s v="14Sep1988"/>
    <x v="23"/>
  </r>
  <r>
    <s v="Id1101"/>
    <s v="Reasoner"/>
    <s v=" Mrs"/>
    <s v="  Lauren"/>
    <n v="26.11"/>
    <n v="6.8"/>
    <s v="No"/>
    <x v="1"/>
    <s v="No"/>
    <n v="0"/>
    <s v="No"/>
    <x v="0"/>
    <x v="0"/>
    <n v="0"/>
    <x v="1100"/>
    <x v="2"/>
    <s v="tier - 1"/>
    <x v="2"/>
    <s v="21Jun1970"/>
    <x v="2"/>
  </r>
  <r>
    <s v="Id1102"/>
    <s v="Wandzilak"/>
    <s v=" Mr"/>
    <s v="  Scott"/>
    <n v="32.299999999999997"/>
    <n v="9.48"/>
    <s v="No"/>
    <x v="1"/>
    <s v="No"/>
    <n v="1"/>
    <s v="No"/>
    <x v="0"/>
    <x v="0"/>
    <n v="3"/>
    <x v="1101"/>
    <x v="2"/>
    <s v="tier - 3"/>
    <x v="1"/>
    <s v="27Nov1973"/>
    <x v="30"/>
  </r>
  <r>
    <s v="Id1103"/>
    <s v="Carver"/>
    <s v=" Mr"/>
    <s v="  Brian A"/>
    <n v="28.69"/>
    <n v="7.45"/>
    <s v="No"/>
    <x v="1"/>
    <s v="No"/>
    <n v="0"/>
    <s v="No"/>
    <x v="0"/>
    <x v="0"/>
    <n v="3"/>
    <x v="1102"/>
    <x v="2"/>
    <s v="tier - 2"/>
    <x v="1"/>
    <s v="5Sep1973"/>
    <x v="30"/>
  </r>
  <r>
    <s v="Id1104"/>
    <s v="Borror"/>
    <s v=" Ms"/>
    <s v="  Kaitlin R"/>
    <n v="31.28"/>
    <n v="6.94"/>
    <s v="No"/>
    <x v="1"/>
    <s v="No"/>
    <n v="1"/>
    <s v="No"/>
    <x v="0"/>
    <x v="0"/>
    <n v="1"/>
    <x v="1103"/>
    <x v="2"/>
    <s v="tier - 2"/>
    <x v="3"/>
    <s v="15Aug1975"/>
    <x v="27"/>
  </r>
  <r>
    <s v="Id1105"/>
    <s v="Saad"/>
    <s v=" Mr"/>
    <s v="  Mohammad"/>
    <n v="30.21"/>
    <n v="7.83"/>
    <s v="No"/>
    <x v="1"/>
    <s v="No"/>
    <n v="1"/>
    <s v="No"/>
    <x v="0"/>
    <x v="0"/>
    <n v="0"/>
    <x v="1104"/>
    <x v="2"/>
    <s v="tier - 1"/>
    <x v="1"/>
    <s v="23Sep1968"/>
    <x v="0"/>
  </r>
  <r>
    <s v="Id1106"/>
    <s v="Paul"/>
    <s v=" Mr"/>
    <s v="  Charlie"/>
    <n v="38.28"/>
    <n v="10.17"/>
    <s v="Yes"/>
    <x v="1"/>
    <s v="No"/>
    <n v="1"/>
    <s v="Yes"/>
    <x v="0"/>
    <x v="0"/>
    <n v="0"/>
    <x v="1105"/>
    <x v="2"/>
    <s v="tier - 3"/>
    <x v="0"/>
    <s v="28Jun1967"/>
    <x v="22"/>
  </r>
  <r>
    <s v="Id1107"/>
    <s v="Trail"/>
    <s v=" Mr"/>
    <s v="  Brent"/>
    <n v="29.9"/>
    <n v="8.9600000000000009"/>
    <s v="No"/>
    <x v="1"/>
    <s v="No"/>
    <n v="1"/>
    <s v="No"/>
    <x v="0"/>
    <x v="0"/>
    <n v="0"/>
    <x v="1106"/>
    <x v="2"/>
    <s v="tier - 2"/>
    <x v="3"/>
    <s v="26Sep1967"/>
    <x v="22"/>
  </r>
  <r>
    <s v="Id1108"/>
    <s v="Benton"/>
    <s v=" Ms"/>
    <s v="  Kelli M"/>
    <n v="23.18"/>
    <n v="6.96"/>
    <s v="No"/>
    <x v="1"/>
    <s v="No"/>
    <n v="0"/>
    <s v="No"/>
    <x v="0"/>
    <x v="0"/>
    <n v="0"/>
    <x v="1107"/>
    <x v="2"/>
    <s v="tier - 1"/>
    <x v="2"/>
    <s v="24Dec1970"/>
    <x v="2"/>
  </r>
  <r>
    <s v="Id1109"/>
    <s v="Bauman"/>
    <s v=" Mrs"/>
    <s v="  Sheridan H"/>
    <n v="33.020000000000003"/>
    <n v="5.07"/>
    <s v="Yes"/>
    <x v="1"/>
    <s v="No"/>
    <n v="1"/>
    <s v="No"/>
    <x v="0"/>
    <x v="1"/>
    <n v="3"/>
    <x v="1108"/>
    <x v="2"/>
    <s v="tier - 2"/>
    <x v="12"/>
    <s v="16Oct1985"/>
    <x v="17"/>
  </r>
  <r>
    <s v="Id1110"/>
    <s v="Bakula"/>
    <s v=" Mrs"/>
    <s v="  Sarah M"/>
    <n v="27.29"/>
    <n v="5.85"/>
    <s v="No"/>
    <x v="1"/>
    <s v="No"/>
    <n v="0"/>
    <s v="No"/>
    <x v="0"/>
    <x v="0"/>
    <n v="0"/>
    <x v="1109"/>
    <x v="2"/>
    <s v="tier - 3"/>
    <x v="15"/>
    <s v="10Jul1972"/>
    <x v="28"/>
  </r>
  <r>
    <s v="Id1111"/>
    <s v="Edwards"/>
    <s v=" Ms"/>
    <s v="  Jennifer"/>
    <n v="23.18"/>
    <n v="10.56"/>
    <s v="No"/>
    <x v="1"/>
    <s v="No"/>
    <n v="0"/>
    <s v="No"/>
    <x v="0"/>
    <x v="0"/>
    <n v="2"/>
    <x v="1110"/>
    <x v="2"/>
    <s v="tier - 2"/>
    <x v="1"/>
    <s v="13Oct1973"/>
    <x v="30"/>
  </r>
  <r>
    <s v="Id1112"/>
    <s v="Davis"/>
    <s v=" Mrs"/>
    <s v="  Laura J"/>
    <n v="32.659999999999997"/>
    <n v="8.92"/>
    <s v="No"/>
    <x v="1"/>
    <s v="No"/>
    <n v="1"/>
    <s v="No"/>
    <x v="0"/>
    <x v="0"/>
    <n v="1"/>
    <x v="1111"/>
    <x v="2"/>
    <s v="tier - 1"/>
    <x v="15"/>
    <s v="12Jun1981"/>
    <x v="36"/>
  </r>
  <r>
    <s v="Id1113"/>
    <s v="Weiler"/>
    <s v=" Mr"/>
    <s v="  Thomas"/>
    <n v="30.78"/>
    <n v="8.6300000000000008"/>
    <s v="No"/>
    <x v="1"/>
    <s v="No"/>
    <n v="1"/>
    <s v="No"/>
    <x v="0"/>
    <x v="0"/>
    <n v="3"/>
    <x v="1112"/>
    <x v="2"/>
    <s v="tier - 1"/>
    <x v="4"/>
    <s v="30Dec1974"/>
    <x v="19"/>
  </r>
  <r>
    <s v="Id1114"/>
    <s v="Schaaf"/>
    <s v=" Ms"/>
    <s v="  Gisele"/>
    <n v="47.2"/>
    <n v="6.29"/>
    <s v="Yes"/>
    <x v="0"/>
    <s v="Yes"/>
    <n v="2"/>
    <s v="Yes"/>
    <x v="0"/>
    <x v="0"/>
    <n v="0"/>
    <x v="1113"/>
    <x v="2"/>
    <s v="tier - 2"/>
    <x v="1"/>
    <s v="5Sep1997"/>
    <x v="31"/>
  </r>
  <r>
    <s v="Id1115"/>
    <s v="Sack"/>
    <s v=" Ms"/>
    <s v="  Myra L"/>
    <n v="31.6"/>
    <n v="5.75"/>
    <s v="No"/>
    <x v="1"/>
    <s v="No"/>
    <n v="1"/>
    <s v="No"/>
    <x v="0"/>
    <x v="0"/>
    <n v="2"/>
    <x v="1114"/>
    <x v="2"/>
    <s v="tier - 3"/>
    <x v="3"/>
    <s v="16Nov1972"/>
    <x v="28"/>
  </r>
  <r>
    <s v="Id1116"/>
    <s v="Chenard"/>
    <s v=" Ms"/>
    <s v="  Melissa M"/>
    <n v="33.914999999999999"/>
    <n v="6.66"/>
    <s v="Yes"/>
    <x v="1"/>
    <s v="No"/>
    <n v="1"/>
    <s v="No"/>
    <x v="0"/>
    <x v="0"/>
    <n v="3"/>
    <x v="1115"/>
    <x v="2"/>
    <s v="tier - 3"/>
    <x v="1"/>
    <s v="2Jul1975"/>
    <x v="27"/>
  </r>
  <r>
    <s v="Id1117"/>
    <s v="Williamson"/>
    <s v=" Ms"/>
    <s v="  Eleanor F"/>
    <n v="23.54"/>
    <n v="5.0999999999999996"/>
    <s v="No"/>
    <x v="1"/>
    <s v="No"/>
    <n v="0"/>
    <s v="No"/>
    <x v="0"/>
    <x v="1"/>
    <n v="2"/>
    <x v="1116"/>
    <x v="2"/>
    <s v="tier - 1"/>
    <x v="0"/>
    <s v="8Aug1972"/>
    <x v="28"/>
  </r>
  <r>
    <s v="Id1118"/>
    <s v="Dollas"/>
    <s v=" Ms"/>
    <s v="  Elizabeth"/>
    <n v="27.074999999999999"/>
    <n v="4.41"/>
    <s v="No"/>
    <x v="1"/>
    <s v="No"/>
    <n v="0"/>
    <s v="No"/>
    <x v="0"/>
    <x v="1"/>
    <n v="1"/>
    <x v="1117"/>
    <x v="2"/>
    <s v="tier - 1"/>
    <x v="2"/>
    <s v="19Oct1972"/>
    <x v="28"/>
  </r>
  <r>
    <s v="Id1119"/>
    <s v="Sprague"/>
    <s v=" Mr"/>
    <s v="  Kenneth"/>
    <n v="25.8"/>
    <n v="5.52"/>
    <s v="No"/>
    <x v="1"/>
    <s v="No"/>
    <n v="0"/>
    <s v="No"/>
    <x v="0"/>
    <x v="1"/>
    <n v="5"/>
    <x v="1118"/>
    <x v="2"/>
    <s v="tier - 2"/>
    <x v="3"/>
    <s v="19Dec1976"/>
    <x v="1"/>
  </r>
  <r>
    <s v="Id1120"/>
    <s v="Michell"/>
    <s v=" Mr"/>
    <s v="  Robert G"/>
    <n v="36.1"/>
    <n v="4.62"/>
    <s v="Yes"/>
    <x v="1"/>
    <s v="Yes"/>
    <n v="1"/>
    <s v="No"/>
    <x v="0"/>
    <x v="1"/>
    <n v="1"/>
    <x v="1119"/>
    <x v="2"/>
    <s v="tier - 3"/>
    <x v="3"/>
    <s v="3Jul1969"/>
    <x v="16"/>
  </r>
  <r>
    <s v="Id1121"/>
    <s v="Datwyler"/>
    <s v=" Mr"/>
    <s v="  Thomas C"/>
    <n v="30.495000000000001"/>
    <n v="5.74"/>
    <s v="No"/>
    <x v="1"/>
    <s v="Yes"/>
    <n v="1"/>
    <s v="No"/>
    <x v="0"/>
    <x v="0"/>
    <n v="0"/>
    <x v="1120"/>
    <x v="2"/>
    <s v="tier - 1"/>
    <x v="6"/>
    <s v="27Oct1969"/>
    <x v="16"/>
  </r>
  <r>
    <s v="Id1122"/>
    <s v="Mead"/>
    <s v=" Mr"/>
    <s v="  Matthew J"/>
    <n v="21.4"/>
    <n v="6.3"/>
    <s v="No"/>
    <x v="1"/>
    <s v="Yes"/>
    <n v="0"/>
    <s v="No"/>
    <x v="0"/>
    <x v="0"/>
    <n v="1"/>
    <x v="1121"/>
    <x v="2"/>
    <s v="tier - 2"/>
    <x v="3"/>
    <s v="22Aug1969"/>
    <x v="16"/>
  </r>
  <r>
    <s v="Id1123"/>
    <s v="Kennedy"/>
    <s v=" Ms"/>
    <s v="  Mallory D"/>
    <n v="32.299999999999997"/>
    <n v="10.27"/>
    <s v="No"/>
    <x v="1"/>
    <s v="No"/>
    <n v="1"/>
    <s v="No"/>
    <x v="0"/>
    <x v="0"/>
    <n v="2"/>
    <x v="1122"/>
    <x v="2"/>
    <s v="tier - 2"/>
    <x v="2"/>
    <s v="30Aug1974"/>
    <x v="19"/>
  </r>
  <r>
    <s v="Id1124"/>
    <s v="Czech"/>
    <s v=" Mr"/>
    <s v="  Christopher D"/>
    <n v="29.78"/>
    <n v="5.85"/>
    <s v="No"/>
    <x v="1"/>
    <s v="Yes"/>
    <n v="1"/>
    <s v="No"/>
    <x v="0"/>
    <x v="0"/>
    <n v="2"/>
    <x v="1123"/>
    <x v="2"/>
    <s v="tier - 1"/>
    <x v="14"/>
    <s v="28Dec1979"/>
    <x v="18"/>
  </r>
  <r>
    <s v="Id1125"/>
    <s v="O'Brien"/>
    <s v=" Mrs"/>
    <s v="  Jamie"/>
    <n v="34.76"/>
    <n v="5.92"/>
    <s v="Yes"/>
    <x v="1"/>
    <s v="No"/>
    <n v="1"/>
    <s v="No"/>
    <x v="0"/>
    <x v="0"/>
    <n v="3"/>
    <x v="1124"/>
    <x v="2"/>
    <s v="tier - 3"/>
    <x v="12"/>
    <s v="3Jul1988"/>
    <x v="23"/>
  </r>
  <r>
    <s v="Id1126"/>
    <s v="Bachman"/>
    <s v=" Ms"/>
    <s v="  Ariell"/>
    <n v="18.335000000000001"/>
    <n v="10.01"/>
    <s v="No"/>
    <x v="1"/>
    <s v="No"/>
    <n v="0"/>
    <s v="No"/>
    <x v="1"/>
    <x v="0"/>
    <n v="0"/>
    <x v="1125"/>
    <x v="1"/>
    <s v="tier - 3"/>
    <x v="1"/>
    <s v="11Aug1970"/>
    <x v="2"/>
  </r>
  <r>
    <s v="Id1127"/>
    <s v="Bednar"/>
    <s v=" Mr"/>
    <s v="  Christopher"/>
    <n v="32.299999999999997"/>
    <n v="9.59"/>
    <s v="No"/>
    <x v="1"/>
    <s v="No"/>
    <n v="1"/>
    <s v="No"/>
    <x v="0"/>
    <x v="0"/>
    <n v="1"/>
    <x v="1126"/>
    <x v="1"/>
    <s v="tier - 2"/>
    <x v="9"/>
    <s v="6Oct1971"/>
    <x v="14"/>
  </r>
  <r>
    <s v="Id1128"/>
    <s v="Daye"/>
    <s v=" Mr"/>
    <s v="  Ryan"/>
    <n v="27.74"/>
    <n v="10.37"/>
    <s v="No"/>
    <x v="1"/>
    <s v="No"/>
    <n v="0"/>
    <s v="No"/>
    <x v="0"/>
    <x v="0"/>
    <n v="1"/>
    <x v="1127"/>
    <x v="1"/>
    <s v="tier - 3"/>
    <x v="11"/>
    <s v="26Dec1971"/>
    <x v="14"/>
  </r>
  <r>
    <s v="Id1129"/>
    <s v="Clarke"/>
    <s v=" Mr"/>
    <s v="  Thomas B"/>
    <n v="24"/>
    <n v="4.01"/>
    <s v="No"/>
    <x v="1"/>
    <s v="No"/>
    <n v="0"/>
    <s v="No"/>
    <x v="0"/>
    <x v="1"/>
    <n v="0"/>
    <x v="1128"/>
    <x v="2"/>
    <s v="tier - 3"/>
    <x v="0"/>
    <s v="11Sep1964"/>
    <x v="13"/>
  </r>
  <r>
    <s v="Id1130"/>
    <s v="Koren"/>
    <s v=" Ms"/>
    <s v="  Katie"/>
    <n v="31.78"/>
    <n v="4.24"/>
    <s v="No"/>
    <x v="1"/>
    <s v="Yes"/>
    <n v="1"/>
    <s v="No"/>
    <x v="0"/>
    <x v="1"/>
    <n v="3"/>
    <x v="1129"/>
    <x v="1"/>
    <s v="tier - 2"/>
    <x v="1"/>
    <s v="3Dec1983"/>
    <x v="33"/>
  </r>
  <r>
    <s v="Id1131"/>
    <s v="Kuramoto"/>
    <s v=" Mrs"/>
    <s v="  Rachelle L"/>
    <n v="32.25"/>
    <n v="5.36"/>
    <s v="No"/>
    <x v="1"/>
    <s v="No"/>
    <n v="1"/>
    <s v="No"/>
    <x v="0"/>
    <x v="1"/>
    <n v="3"/>
    <x v="1130"/>
    <x v="1"/>
    <s v="tier - 3"/>
    <x v="15"/>
    <s v="19Aug1985"/>
    <x v="17"/>
  </r>
  <r>
    <s v="Id1132"/>
    <s v="Lynn"/>
    <s v=" Ms"/>
    <s v="  Colleen"/>
    <n v="30.114999999999998"/>
    <n v="4.99"/>
    <s v="No"/>
    <x v="1"/>
    <s v="No"/>
    <n v="1"/>
    <s v="No"/>
    <x v="0"/>
    <x v="1"/>
    <n v="1"/>
    <x v="1131"/>
    <x v="1"/>
    <s v="tier - 3"/>
    <x v="1"/>
    <s v="14Sep1972"/>
    <x v="28"/>
  </r>
  <r>
    <s v="Id1133"/>
    <s v="Dierksen"/>
    <s v=" Mr"/>
    <s v="  Gregory A"/>
    <n v="22.41"/>
    <n v="8.68"/>
    <s v="No"/>
    <x v="1"/>
    <s v="No"/>
    <n v="0"/>
    <s v="No"/>
    <x v="0"/>
    <x v="0"/>
    <n v="0"/>
    <x v="1132"/>
    <x v="2"/>
    <s v="tier - 2"/>
    <x v="0"/>
    <s v="17Aug1962"/>
    <x v="5"/>
  </r>
  <r>
    <s v="Id1134"/>
    <s v="Zoeller"/>
    <s v=" Ms"/>
    <s v="  Lara"/>
    <n v="45.72"/>
    <n v="4.2300000000000004"/>
    <s v="Yes"/>
    <x v="1"/>
    <s v="No"/>
    <n v="2"/>
    <s v="Yes"/>
    <x v="0"/>
    <x v="1"/>
    <n v="0"/>
    <x v="1133"/>
    <x v="1"/>
    <s v="tier - 3"/>
    <x v="1"/>
    <s v="8Jul1996"/>
    <x v="45"/>
  </r>
  <r>
    <s v="Id1135"/>
    <s v="Flesch"/>
    <s v=" Ms"/>
    <s v="  Megan"/>
    <n v="25"/>
    <n v="5.32"/>
    <s v="No"/>
    <x v="1"/>
    <s v="No"/>
    <n v="0"/>
    <s v="No"/>
    <x v="0"/>
    <x v="1"/>
    <n v="0"/>
    <x v="1134"/>
    <x v="2"/>
    <s v="tier - 3"/>
    <x v="0"/>
    <s v="5Nov1966"/>
    <x v="24"/>
  </r>
  <r>
    <s v="Id1136"/>
    <s v="Maltby"/>
    <s v=" Ms"/>
    <s v="  Sara"/>
    <n v="39.5"/>
    <n v="6.66"/>
    <s v="Yes"/>
    <x v="1"/>
    <s v="No"/>
    <n v="1"/>
    <s v="Yes"/>
    <x v="0"/>
    <x v="0"/>
    <n v="1"/>
    <x v="1135"/>
    <x v="1"/>
    <s v="tier - 3"/>
    <x v="3"/>
    <s v="8Nov1971"/>
    <x v="14"/>
  </r>
  <r>
    <s v="Id1137"/>
    <s v="Custance"/>
    <s v=" Ms"/>
    <s v="  Lucie J"/>
    <n v="37.729999999999997"/>
    <n v="7.4"/>
    <s v="Yes"/>
    <x v="1"/>
    <s v="No"/>
    <n v="1"/>
    <s v="Yes"/>
    <x v="0"/>
    <x v="0"/>
    <n v="1"/>
    <x v="1136"/>
    <x v="1"/>
    <s v="tier - 1"/>
    <x v="0"/>
    <s v="3Oct1971"/>
    <x v="14"/>
  </r>
  <r>
    <s v="Id1138"/>
    <s v="Choi"/>
    <s v=" Ms"/>
    <s v="  Elizabeth S"/>
    <n v="40.659999999999997"/>
    <n v="10.08"/>
    <s v="Yes"/>
    <x v="1"/>
    <s v="No"/>
    <n v="1"/>
    <s v="Yes"/>
    <x v="0"/>
    <x v="0"/>
    <n v="0"/>
    <x v="1137"/>
    <x v="1"/>
    <s v="tier - 3"/>
    <x v="2"/>
    <s v="3Jul1971"/>
    <x v="14"/>
  </r>
  <r>
    <s v="Id1139"/>
    <s v="Barnett"/>
    <s v=" Ms"/>
    <s v="  Carma S"/>
    <n v="34.200000000000003"/>
    <n v="8.58"/>
    <s v="Yes"/>
    <x v="1"/>
    <s v="No"/>
    <n v="1"/>
    <s v="No"/>
    <x v="0"/>
    <x v="0"/>
    <n v="1"/>
    <x v="1138"/>
    <x v="1"/>
    <s v="tier - 2"/>
    <x v="3"/>
    <s v="22Dec1971"/>
    <x v="14"/>
  </r>
  <r>
    <s v="Id1140"/>
    <s v="Proulx"/>
    <s v=" Mr"/>
    <s v="  Ryan"/>
    <n v="46.51"/>
    <n v="5.84"/>
    <s v="Yes"/>
    <x v="0"/>
    <s v="No"/>
    <n v="2"/>
    <s v="Yes"/>
    <x v="0"/>
    <x v="0"/>
    <n v="0"/>
    <x v="1139"/>
    <x v="1"/>
    <s v="tier - 2"/>
    <x v="8"/>
    <s v="6Jul1998"/>
    <x v="44"/>
  </r>
  <r>
    <s v="Id1141"/>
    <s v="Hamilton"/>
    <s v=" Mr"/>
    <s v="  Daniel"/>
    <n v="28.88"/>
    <n v="4.8600000000000003"/>
    <s v="No"/>
    <x v="1"/>
    <s v="Yes"/>
    <n v="0"/>
    <s v="No"/>
    <x v="0"/>
    <x v="1"/>
    <n v="0"/>
    <x v="1140"/>
    <x v="2"/>
    <s v="tier - 3"/>
    <x v="1"/>
    <s v="13Aug1969"/>
    <x v="16"/>
  </r>
  <r>
    <s v="Id1142"/>
    <s v="Lundine"/>
    <s v=" Ms"/>
    <s v="  Sarah"/>
    <n v="33.914999999999999"/>
    <n v="11.52"/>
    <s v="Yes"/>
    <x v="1"/>
    <s v="No"/>
    <n v="1"/>
    <s v="No"/>
    <x v="0"/>
    <x v="0"/>
    <n v="0"/>
    <x v="1141"/>
    <x v="1"/>
    <s v="tier - 3"/>
    <x v="2"/>
    <s v="9Nov1971"/>
    <x v="14"/>
  </r>
  <r>
    <s v="Id1143"/>
    <s v="Paullin"/>
    <s v=" Mr"/>
    <s v="  Matthew J"/>
    <n v="24.32"/>
    <n v="6.15"/>
    <s v="No"/>
    <x v="1"/>
    <s v="Yes"/>
    <n v="0"/>
    <s v="No"/>
    <x v="0"/>
    <x v="0"/>
    <n v="0"/>
    <x v="1142"/>
    <x v="2"/>
    <s v="tier - 3"/>
    <x v="1"/>
    <s v="20Oct1969"/>
    <x v="16"/>
  </r>
  <r>
    <s v="Id1144"/>
    <s v="Delucia"/>
    <s v=" Ms"/>
    <s v="  Francesca"/>
    <n v="25.8"/>
    <n v="9.94"/>
    <s v="No"/>
    <x v="1"/>
    <s v="No"/>
    <n v="0"/>
    <s v="No"/>
    <x v="0"/>
    <x v="0"/>
    <n v="1"/>
    <x v="1143"/>
    <x v="1"/>
    <s v="tier - 2"/>
    <x v="3"/>
    <s v="17Jul1971"/>
    <x v="14"/>
  </r>
  <r>
    <s v="Id1145"/>
    <s v="Valentine"/>
    <s v=" Ms"/>
    <s v="  Nicole"/>
    <n v="21.56"/>
    <n v="10.56"/>
    <s v="No"/>
    <x v="1"/>
    <s v="No"/>
    <n v="0"/>
    <s v="No"/>
    <x v="0"/>
    <x v="0"/>
    <n v="1"/>
    <x v="1144"/>
    <x v="1"/>
    <s v="tier - 3"/>
    <x v="0"/>
    <s v="23Oct1971"/>
    <x v="14"/>
  </r>
  <r>
    <s v="Id1146"/>
    <s v="Mohara"/>
    <s v=" Mr"/>
    <s v="  Toshiyuki"/>
    <n v="31.6"/>
    <n v="6.79"/>
    <s v="No"/>
    <x v="1"/>
    <s v="No"/>
    <n v="1"/>
    <s v="No"/>
    <x v="0"/>
    <x v="0"/>
    <n v="0"/>
    <x v="1145"/>
    <x v="2"/>
    <s v="tier - 3"/>
    <x v="3"/>
    <s v="4Nov1968"/>
    <x v="0"/>
  </r>
  <r>
    <s v="Id1147"/>
    <s v="Fairbrother"/>
    <s v=" Mr"/>
    <s v="  Tom L"/>
    <n v="42.93"/>
    <n v="4.8"/>
    <s v="Yes"/>
    <x v="1"/>
    <s v="No"/>
    <n v="2"/>
    <s v="Yes"/>
    <x v="0"/>
    <x v="1"/>
    <n v="0"/>
    <x v="1146"/>
    <x v="1"/>
    <s v="tier - 1"/>
    <x v="1"/>
    <s v="13Aug1992"/>
    <x v="34"/>
  </r>
  <r>
    <s v="Id1148"/>
    <s v="Fagan"/>
    <s v=" Mr"/>
    <s v="  Brian"/>
    <n v="26.72"/>
    <n v="5.75"/>
    <s v="No"/>
    <x v="1"/>
    <s v="No"/>
    <n v="0"/>
    <s v="No"/>
    <x v="0"/>
    <x v="0"/>
    <n v="0"/>
    <x v="1147"/>
    <x v="1"/>
    <s v="tier - 3"/>
    <x v="14"/>
    <s v="26Sep1972"/>
    <x v="28"/>
  </r>
  <r>
    <s v="Id1149"/>
    <s v="Toth"/>
    <s v=" Mr"/>
    <s v="  Matthew"/>
    <n v="26.67"/>
    <n v="5.81"/>
    <s v="No"/>
    <x v="1"/>
    <s v="No"/>
    <n v="0"/>
    <s v="No"/>
    <x v="0"/>
    <x v="0"/>
    <n v="0"/>
    <x v="1148"/>
    <x v="1"/>
    <s v="tier - 2"/>
    <x v="14"/>
    <s v="28Jun1972"/>
    <x v="28"/>
  </r>
  <r>
    <s v="Id1150"/>
    <s v="Guinn"/>
    <s v=" Ms"/>
    <s v="  Julee"/>
    <n v="42.68"/>
    <n v="9.2799999999999994"/>
    <s v="Yes"/>
    <x v="1"/>
    <s v="No"/>
    <n v="2"/>
    <s v="Yes"/>
    <x v="0"/>
    <x v="0"/>
    <n v="2"/>
    <x v="1149"/>
    <x v="1"/>
    <s v="tier - 1"/>
    <x v="0"/>
    <s v="17Sep1973"/>
    <x v="30"/>
  </r>
  <r>
    <s v="Id1151"/>
    <s v="Rogers"/>
    <s v=" Mr"/>
    <s v="  Christopher M"/>
    <n v="24.31"/>
    <n v="6.37"/>
    <s v="No"/>
    <x v="1"/>
    <s v="No"/>
    <n v="0"/>
    <s v="No"/>
    <x v="0"/>
    <x v="0"/>
    <n v="5"/>
    <x v="1150"/>
    <x v="2"/>
    <s v="tier - 2"/>
    <x v="0"/>
    <s v="7Jun1977"/>
    <x v="1"/>
  </r>
  <r>
    <s v="Id1152"/>
    <s v="Diviney"/>
    <s v=" Mr"/>
    <s v="  Ciaran"/>
    <n v="44.75"/>
    <n v="5.09"/>
    <s v="Yes"/>
    <x v="1"/>
    <s v="No"/>
    <n v="2"/>
    <s v="Yes"/>
    <x v="0"/>
    <x v="1"/>
    <n v="0"/>
    <x v="1151"/>
    <x v="1"/>
    <s v="tier - 3"/>
    <x v="8"/>
    <s v="8Aug1996"/>
    <x v="45"/>
  </r>
  <r>
    <s v="Id1153"/>
    <s v="Marlatt"/>
    <s v=" Ms"/>
    <s v="  Kara"/>
    <n v="30.78"/>
    <n v="7.94"/>
    <s v="No"/>
    <x v="1"/>
    <s v="No"/>
    <n v="1"/>
    <s v="No"/>
    <x v="0"/>
    <x v="0"/>
    <n v="1"/>
    <x v="1152"/>
    <x v="1"/>
    <s v="tier - 2"/>
    <x v="2"/>
    <s v="7Jul1973"/>
    <x v="30"/>
  </r>
  <r>
    <s v="Id1154"/>
    <s v="Ohler"/>
    <s v=" Ms"/>
    <s v="  Makie"/>
    <n v="21.86"/>
    <n v="10.95"/>
    <s v="No"/>
    <x v="1"/>
    <s v="No"/>
    <n v="0"/>
    <s v="No"/>
    <x v="0"/>
    <x v="0"/>
    <n v="0"/>
    <x v="1153"/>
    <x v="2"/>
    <s v="tier - 1"/>
    <x v="1"/>
    <s v="5Sep1965"/>
    <x v="11"/>
  </r>
  <r>
    <s v="Id1155"/>
    <s v="Mossler"/>
    <s v=" Ms"/>
    <s v="  Emily E"/>
    <n v="49.09"/>
    <n v="6.3"/>
    <s v="Yes"/>
    <x v="0"/>
    <s v="No"/>
    <n v="2"/>
    <s v="Yes"/>
    <x v="0"/>
    <x v="0"/>
    <n v="0"/>
    <x v="1154"/>
    <x v="1"/>
    <s v="tier - 2"/>
    <x v="1"/>
    <s v="14Jul2001"/>
    <x v="47"/>
  </r>
  <r>
    <s v="Id1156"/>
    <s v="Segall"/>
    <s v=" Mr"/>
    <s v="  Cary"/>
    <n v="47.74"/>
    <n v="8.0500000000000007"/>
    <s v="Yes"/>
    <x v="0"/>
    <s v="No"/>
    <n v="2"/>
    <s v="Yes"/>
    <x v="0"/>
    <x v="0"/>
    <n v="1"/>
    <x v="1155"/>
    <x v="1"/>
    <s v="tier - 1"/>
    <x v="0"/>
    <s v="4Jul1970"/>
    <x v="2"/>
  </r>
  <r>
    <s v="Id1157"/>
    <s v="Sprieser"/>
    <s v=" Mr"/>
    <s v="  Steven"/>
    <n v="30.2"/>
    <n v="9.8800000000000008"/>
    <s v="No"/>
    <x v="1"/>
    <s v="No"/>
    <n v="1"/>
    <s v="No"/>
    <x v="0"/>
    <x v="0"/>
    <n v="1"/>
    <x v="1156"/>
    <x v="2"/>
    <s v="tier - 1"/>
    <x v="3"/>
    <s v="18Aug1970"/>
    <x v="2"/>
  </r>
  <r>
    <s v="Id1158"/>
    <s v="Blanco"/>
    <s v=" Mr"/>
    <s v="  Jose Antonio Sr"/>
    <n v="33.25"/>
    <n v="7.42"/>
    <s v="Yes"/>
    <x v="1"/>
    <s v="No"/>
    <n v="1"/>
    <s v="No"/>
    <x v="0"/>
    <x v="0"/>
    <n v="0"/>
    <x v="1157"/>
    <x v="2"/>
    <s v="tier - 1"/>
    <x v="4"/>
    <s v="12Sep1970"/>
    <x v="2"/>
  </r>
  <r>
    <s v="Id1159"/>
    <s v="Sheptock"/>
    <s v=" Ms"/>
    <s v="  Tatiana"/>
    <n v="26.6"/>
    <n v="8.4499999999999993"/>
    <s v="No"/>
    <x v="1"/>
    <s v="No"/>
    <n v="0"/>
    <s v="No"/>
    <x v="0"/>
    <x v="0"/>
    <n v="2"/>
    <x v="1158"/>
    <x v="1"/>
    <s v="tier - 1"/>
    <x v="2"/>
    <s v="27Jun1975"/>
    <x v="27"/>
  </r>
  <r>
    <s v="Id1160"/>
    <s v="Chruniak"/>
    <s v=" Mr"/>
    <s v="  Dan T"/>
    <n v="26.35"/>
    <n v="6.21"/>
    <s v="No"/>
    <x v="1"/>
    <s v="No"/>
    <n v="0"/>
    <s v="No"/>
    <x v="0"/>
    <x v="0"/>
    <n v="0"/>
    <x v="1159"/>
    <x v="1"/>
    <s v="tier - 1"/>
    <x v="14"/>
    <s v="10Jul1972"/>
    <x v="28"/>
  </r>
  <r>
    <s v="Id1161"/>
    <s v="Miller"/>
    <s v=" Ms"/>
    <s v="  Liisa A"/>
    <n v="39.994999999999997"/>
    <n v="4.6500000000000004"/>
    <s v="Yes"/>
    <x v="1"/>
    <s v="No"/>
    <n v="1"/>
    <s v="Yes"/>
    <x v="0"/>
    <x v="1"/>
    <n v="3"/>
    <x v="1160"/>
    <x v="1"/>
    <s v="tier - 3"/>
    <x v="2"/>
    <s v="19Sep1977"/>
    <x v="29"/>
  </r>
  <r>
    <s v="Id1162"/>
    <s v="Theis"/>
    <s v=" Ms"/>
    <s v="  Kathryn E"/>
    <n v="22.92"/>
    <n v="5.87"/>
    <s v="No"/>
    <x v="1"/>
    <s v="No"/>
    <n v="0"/>
    <s v="No"/>
    <x v="0"/>
    <x v="0"/>
    <n v="0"/>
    <x v="1161"/>
    <x v="2"/>
    <s v="tier - 3"/>
    <x v="0"/>
    <s v="7Nov1964"/>
    <x v="13"/>
  </r>
  <r>
    <s v="Id1163"/>
    <s v="Sadler"/>
    <s v=" Mr"/>
    <s v="  Maxwell"/>
    <n v="24.78"/>
    <n v="4.24"/>
    <s v="No"/>
    <x v="1"/>
    <s v="No"/>
    <n v="0"/>
    <s v="No"/>
    <x v="0"/>
    <x v="1"/>
    <n v="0"/>
    <x v="1162"/>
    <x v="2"/>
    <s v="tier - 2"/>
    <x v="0"/>
    <s v="16Sep1966"/>
    <x v="24"/>
  </r>
  <r>
    <s v="Id1164"/>
    <s v="Auger"/>
    <s v=" Ms"/>
    <s v="  Pascale"/>
    <n v="34.07"/>
    <n v="7.81"/>
    <s v="Yes"/>
    <x v="1"/>
    <s v="No"/>
    <n v="1"/>
    <s v="No"/>
    <x v="0"/>
    <x v="0"/>
    <n v="1"/>
    <x v="1163"/>
    <x v="1"/>
    <s v="tier - 3"/>
    <x v="3"/>
    <s v="8Aug1981"/>
    <x v="36"/>
  </r>
  <r>
    <s v="Id1165"/>
    <s v="Steadman"/>
    <s v=" Ms"/>
    <s v="  Becca"/>
    <n v="30.14"/>
    <n v="9.85"/>
    <s v="No"/>
    <x v="1"/>
    <s v="No"/>
    <n v="1"/>
    <s v="No"/>
    <x v="0"/>
    <x v="0"/>
    <n v="0"/>
    <x v="1164"/>
    <x v="1"/>
    <s v="tier - 2"/>
    <x v="3"/>
    <s v="8Jul1974"/>
    <x v="19"/>
  </r>
  <r>
    <s v="Id1166"/>
    <s v="McCarron"/>
    <s v=" Ms"/>
    <s v="  Grace"/>
    <n v="18.05"/>
    <n v="6.94"/>
    <s v="No"/>
    <x v="1"/>
    <s v="No"/>
    <n v="0"/>
    <s v="No"/>
    <x v="1"/>
    <x v="0"/>
    <n v="0"/>
    <x v="1165"/>
    <x v="1"/>
    <s v="tier - 1"/>
    <x v="1"/>
    <s v="19Jul1971"/>
    <x v="14"/>
  </r>
  <r>
    <s v="Id1167"/>
    <s v="Roecker"/>
    <s v=" Ms"/>
    <s v="  Samantha"/>
    <n v="37.4"/>
    <n v="11.3"/>
    <s v="Yes"/>
    <x v="1"/>
    <s v="No"/>
    <n v="1"/>
    <s v="No"/>
    <x v="0"/>
    <x v="0"/>
    <n v="0"/>
    <x v="1166"/>
    <x v="1"/>
    <s v="tier - 2"/>
    <x v="3"/>
    <s v="30Sep1970"/>
    <x v="2"/>
  </r>
  <r>
    <s v="Id1168"/>
    <s v="Giumarra"/>
    <s v=" Mrs"/>
    <s v="  Nicole R"/>
    <n v="25.75"/>
    <n v="9.23"/>
    <s v="No"/>
    <x v="1"/>
    <s v="No"/>
    <n v="0"/>
    <s v="No"/>
    <x v="0"/>
    <x v="0"/>
    <n v="0"/>
    <x v="1167"/>
    <x v="2"/>
    <s v="tier - 2"/>
    <x v="0"/>
    <s v="22Jun1968"/>
    <x v="0"/>
  </r>
  <r>
    <s v="Id1169"/>
    <s v="Peters"/>
    <s v=" Mr"/>
    <s v="  David W"/>
    <n v="32.299999999999997"/>
    <n v="4.37"/>
    <s v="No"/>
    <x v="1"/>
    <s v="No"/>
    <n v="1"/>
    <s v="No"/>
    <x v="0"/>
    <x v="1"/>
    <n v="2"/>
    <x v="1168"/>
    <x v="1"/>
    <s v="tier - 2"/>
    <x v="3"/>
    <s v="23Oct1972"/>
    <x v="28"/>
  </r>
  <r>
    <s v="Id1170"/>
    <s v="Bower"/>
    <s v=" Mr"/>
    <s v="  Grant"/>
    <n v="28.61"/>
    <n v="5.76"/>
    <s v="No"/>
    <x v="1"/>
    <s v="Yes"/>
    <n v="0"/>
    <s v="No"/>
    <x v="0"/>
    <x v="0"/>
    <n v="2"/>
    <x v="1169"/>
    <x v="1"/>
    <s v="tier - 2"/>
    <x v="14"/>
    <s v="19Dec1979"/>
    <x v="18"/>
  </r>
  <r>
    <s v="Id1171"/>
    <s v="Chen"/>
    <s v=" Mrs"/>
    <s v="  Sophia"/>
    <n v="45.41"/>
    <n v="4.96"/>
    <s v="Yes"/>
    <x v="1"/>
    <s v="No"/>
    <n v="2"/>
    <s v="Yes"/>
    <x v="0"/>
    <x v="1"/>
    <n v="0"/>
    <x v="1170"/>
    <x v="1"/>
    <s v="tier - 2"/>
    <x v="12"/>
    <s v="23Jun1998"/>
    <x v="44"/>
  </r>
  <r>
    <s v="Id1172"/>
    <s v="Capriccioso"/>
    <s v=" Ms"/>
    <s v="  Christina"/>
    <n v="31.2"/>
    <n v="11.04"/>
    <s v="No"/>
    <x v="1"/>
    <s v="No"/>
    <n v="1"/>
    <s v="No"/>
    <x v="0"/>
    <x v="0"/>
    <n v="0"/>
    <x v="1171"/>
    <x v="1"/>
    <s v="tier - 3"/>
    <x v="3"/>
    <s v="16Dec1970"/>
    <x v="2"/>
  </r>
  <r>
    <s v="Id1173"/>
    <s v="Starbuck"/>
    <s v=" Mr"/>
    <s v="  Sam L"/>
    <n v="29.83"/>
    <n v="7.81"/>
    <s v="No"/>
    <x v="1"/>
    <s v="No"/>
    <n v="1"/>
    <s v="No"/>
    <x v="0"/>
    <x v="0"/>
    <n v="3"/>
    <x v="1172"/>
    <x v="2"/>
    <s v="tier - 3"/>
    <x v="1"/>
    <s v="29Oct1975"/>
    <x v="27"/>
  </r>
  <r>
    <s v="Id1174"/>
    <s v="McMahon"/>
    <s v=" Mrs"/>
    <s v="  Haley R"/>
    <n v="29.06"/>
    <n v="4.55"/>
    <s v="No"/>
    <x v="1"/>
    <s v="No"/>
    <n v="0"/>
    <s v="No"/>
    <x v="0"/>
    <x v="1"/>
    <n v="3"/>
    <x v="1173"/>
    <x v="1"/>
    <s v="tier - 1"/>
    <x v="15"/>
    <s v="29Aug1982"/>
    <x v="37"/>
  </r>
  <r>
    <s v="Id1175"/>
    <s v="Rissell"/>
    <s v=" Mr"/>
    <s v="  Ethan"/>
    <n v="27.454999999999998"/>
    <n v="6.13"/>
    <s v="No"/>
    <x v="1"/>
    <s v="No"/>
    <n v="0"/>
    <s v="No"/>
    <x v="0"/>
    <x v="0"/>
    <n v="1"/>
    <x v="1174"/>
    <x v="2"/>
    <s v="tier - 3"/>
    <x v="4"/>
    <s v="27Dec1972"/>
    <x v="28"/>
  </r>
  <r>
    <s v="Id1176"/>
    <s v="Kromroy"/>
    <s v=" Mr"/>
    <s v="  Andrew W"/>
    <n v="23.01"/>
    <n v="6.04"/>
    <s v="No"/>
    <x v="1"/>
    <s v="No"/>
    <n v="0"/>
    <s v="No"/>
    <x v="0"/>
    <x v="0"/>
    <n v="0"/>
    <x v="1175"/>
    <x v="2"/>
    <s v="tier - 3"/>
    <x v="0"/>
    <s v="15Dec1964"/>
    <x v="13"/>
  </r>
  <r>
    <s v="Id1177"/>
    <s v="Manfredi"/>
    <s v=" Mr"/>
    <s v="  Mark G"/>
    <n v="31.39"/>
    <n v="8.85"/>
    <s v="No"/>
    <x v="1"/>
    <s v="No"/>
    <n v="1"/>
    <s v="No"/>
    <x v="0"/>
    <x v="0"/>
    <n v="1"/>
    <x v="1176"/>
    <x v="1"/>
    <s v="tier - 1"/>
    <x v="14"/>
    <s v="18Oct1981"/>
    <x v="36"/>
  </r>
  <r>
    <s v="Id1178"/>
    <s v="Manwaring"/>
    <s v=" Ms"/>
    <s v="  Kasey E"/>
    <n v="34.770000000000003"/>
    <n v="10.54"/>
    <s v="Yes"/>
    <x v="1"/>
    <s v="No"/>
    <n v="1"/>
    <s v="No"/>
    <x v="0"/>
    <x v="0"/>
    <n v="1"/>
    <x v="1177"/>
    <x v="1"/>
    <s v="tier - 3"/>
    <x v="1"/>
    <s v="28Nov1973"/>
    <x v="30"/>
  </r>
  <r>
    <s v="Id1179"/>
    <s v="Tomaszewski"/>
    <s v=" Mr"/>
    <s v="  Jeff"/>
    <n v="24.48"/>
    <n v="4.37"/>
    <s v="No"/>
    <x v="1"/>
    <s v="No"/>
    <n v="0"/>
    <s v="No"/>
    <x v="0"/>
    <x v="1"/>
    <n v="0"/>
    <x v="1178"/>
    <x v="2"/>
    <s v="tier - 2"/>
    <x v="0"/>
    <s v="4Dec1966"/>
    <x v="24"/>
  </r>
  <r>
    <s v="Id1180"/>
    <s v="Gannon"/>
    <s v=" Ms"/>
    <s v="  Amy"/>
    <n v="22.61"/>
    <n v="9.6300000000000008"/>
    <s v="No"/>
    <x v="1"/>
    <s v="No"/>
    <n v="0"/>
    <s v="No"/>
    <x v="0"/>
    <x v="0"/>
    <n v="1"/>
    <x v="1179"/>
    <x v="1"/>
    <s v="tier - 1"/>
    <x v="1"/>
    <s v="1Dec1973"/>
    <x v="30"/>
  </r>
  <r>
    <s v="Id1181"/>
    <s v="Frye"/>
    <s v=" Mr"/>
    <s v="  Adam"/>
    <n v="34.299999999999997"/>
    <n v="10.37"/>
    <s v="Yes"/>
    <x v="1"/>
    <s v="No"/>
    <n v="1"/>
    <s v="No"/>
    <x v="0"/>
    <x v="0"/>
    <n v="3"/>
    <x v="1180"/>
    <x v="2"/>
    <s v="tier - 1"/>
    <x v="3"/>
    <s v="14Aug1974"/>
    <x v="19"/>
  </r>
  <r>
    <s v="Id1182"/>
    <s v="Jenkins"/>
    <s v=" Ms"/>
    <s v="  Kristin M"/>
    <n v="46.09"/>
    <n v="5.44"/>
    <s v="Yes"/>
    <x v="1"/>
    <s v="No"/>
    <n v="2"/>
    <s v="Yes"/>
    <x v="0"/>
    <x v="1"/>
    <n v="1"/>
    <x v="1181"/>
    <x v="1"/>
    <s v="tier - 1"/>
    <x v="0"/>
    <s v="22Sep1972"/>
    <x v="28"/>
  </r>
  <r>
    <s v="Id1183"/>
    <s v="Currier"/>
    <s v=" Ms"/>
    <s v="  Mary-Lynn B"/>
    <n v="44.744999999999997"/>
    <n v="5.19"/>
    <s v="Yes"/>
    <x v="1"/>
    <s v="No"/>
    <n v="2"/>
    <s v="Yes"/>
    <x v="0"/>
    <x v="1"/>
    <n v="0"/>
    <x v="1182"/>
    <x v="1"/>
    <s v="tier - 1"/>
    <x v="2"/>
    <s v="22Sep1972"/>
    <x v="28"/>
  </r>
  <r>
    <s v="Id1184"/>
    <s v="Whittendale"/>
    <s v=" Mrs"/>
    <s v="  Jamie A"/>
    <n v="26.33"/>
    <n v="11.8"/>
    <s v="No"/>
    <x v="1"/>
    <s v="No"/>
    <n v="0"/>
    <s v="No"/>
    <x v="0"/>
    <x v="0"/>
    <n v="1"/>
    <x v="1183"/>
    <x v="1"/>
    <s v="tier - 2"/>
    <x v="2"/>
    <s v="28Jul1975"/>
    <x v="27"/>
  </r>
  <r>
    <s v="Id1185"/>
    <s v="Rixe"/>
    <s v=" Mr"/>
    <s v="  Jeffrey A"/>
    <n v="26.6"/>
    <n v="8.3800000000000008"/>
    <s v="No"/>
    <x v="1"/>
    <s v="No"/>
    <n v="0"/>
    <s v="No"/>
    <x v="0"/>
    <x v="0"/>
    <n v="0"/>
    <x v="1184"/>
    <x v="1"/>
    <s v="tier - 3"/>
    <x v="14"/>
    <s v="21Dec1973"/>
    <x v="30"/>
  </r>
  <r>
    <s v="Id1186"/>
    <s v="Ballon-Landa"/>
    <s v=" Ms"/>
    <s v="  Nicole"/>
    <n v="27.5"/>
    <n v="7.58"/>
    <s v="No"/>
    <x v="1"/>
    <s v="No"/>
    <n v="0"/>
    <s v="No"/>
    <x v="0"/>
    <x v="0"/>
    <n v="0"/>
    <x v="1185"/>
    <x v="1"/>
    <s v="tier - 2"/>
    <x v="3"/>
    <s v="29Nov1971"/>
    <x v="14"/>
  </r>
  <r>
    <s v="Id1187"/>
    <s v="Zaferos"/>
    <s v=" Ms"/>
    <s v="  Audrey"/>
    <n v="41.55"/>
    <n v="4.6100000000000003"/>
    <s v="Yes"/>
    <x v="1"/>
    <s v="No"/>
    <n v="2"/>
    <s v="Yes"/>
    <x v="0"/>
    <x v="1"/>
    <n v="0"/>
    <x v="1186"/>
    <x v="1"/>
    <s v="tier - 1"/>
    <x v="1"/>
    <s v="22Aug1992"/>
    <x v="34"/>
  </r>
  <r>
    <s v="Id1188"/>
    <s v="Jackson"/>
    <s v=" Mr"/>
    <s v="  Jacob"/>
    <n v="41.47"/>
    <n v="4.7"/>
    <s v="Yes"/>
    <x v="1"/>
    <s v="Yes"/>
    <n v="2"/>
    <s v="Yes"/>
    <x v="0"/>
    <x v="1"/>
    <n v="0"/>
    <x v="1187"/>
    <x v="2"/>
    <s v="tier - 2"/>
    <x v="0"/>
    <s v="24Aug1969"/>
    <x v="16"/>
  </r>
  <r>
    <s v="Id1189"/>
    <s v="Evans Marke"/>
    <s v=" Mr"/>
    <s v="  Daniel S"/>
    <n v="24.795000000000002"/>
    <n v="6.05"/>
    <s v="No"/>
    <x v="1"/>
    <s v="No"/>
    <n v="0"/>
    <s v="No"/>
    <x v="0"/>
    <x v="0"/>
    <n v="3"/>
    <x v="1188"/>
    <x v="1"/>
    <s v="tier - 3"/>
    <x v="6"/>
    <s v="28Nov1976"/>
    <x v="1"/>
  </r>
  <r>
    <s v="Id1190"/>
    <s v="Samland"/>
    <s v=" Mr"/>
    <s v="  Marc C"/>
    <n v="29.48"/>
    <n v="5.63"/>
    <s v="No"/>
    <x v="1"/>
    <s v="Yes"/>
    <n v="0"/>
    <s v="No"/>
    <x v="0"/>
    <x v="1"/>
    <n v="0"/>
    <x v="1189"/>
    <x v="1"/>
    <s v="tier - 2"/>
    <x v="0"/>
    <s v="4Jun1969"/>
    <x v="0"/>
  </r>
  <r>
    <s v="Id1191"/>
    <s v="Shapiro"/>
    <s v=" Mr"/>
    <s v="  Mark S"/>
    <n v="28.09"/>
    <n v="6.06"/>
    <s v="No"/>
    <x v="1"/>
    <s v="Yes"/>
    <n v="0"/>
    <s v="No"/>
    <x v="0"/>
    <x v="0"/>
    <n v="2"/>
    <x v="1190"/>
    <x v="1"/>
    <s v="tier - 2"/>
    <x v="14"/>
    <s v="17Jul1979"/>
    <x v="18"/>
  </r>
  <r>
    <s v="Id1192"/>
    <s v="Snitzer"/>
    <s v=" Mr"/>
    <s v="  Dan"/>
    <n v="32.729999999999997"/>
    <n v="5.19"/>
    <s v="Yes"/>
    <x v="1"/>
    <s v="No"/>
    <n v="1"/>
    <s v="No"/>
    <x v="0"/>
    <x v="1"/>
    <n v="3"/>
    <x v="1191"/>
    <x v="1"/>
    <s v="tier - 3"/>
    <x v="14"/>
    <s v="14Nov1987"/>
    <x v="38"/>
  </r>
  <r>
    <s v="Id1193"/>
    <s v="Herra Arroyo"/>
    <s v=" Ms"/>
    <s v="  Gabriela"/>
    <n v="27.36"/>
    <n v="8.9600000000000009"/>
    <s v="No"/>
    <x v="1"/>
    <s v="No"/>
    <n v="0"/>
    <s v="No"/>
    <x v="0"/>
    <x v="0"/>
    <n v="1"/>
    <x v="1192"/>
    <x v="1"/>
    <s v="tier - 3"/>
    <x v="2"/>
    <s v="8Jun1974"/>
    <x v="30"/>
  </r>
  <r>
    <s v="Id1194"/>
    <s v="Watters"/>
    <s v=" Ms"/>
    <s v="  Amanda"/>
    <n v="27.265000000000001"/>
    <n v="11.39"/>
    <s v="No"/>
    <x v="1"/>
    <s v="No"/>
    <n v="0"/>
    <s v="No"/>
    <x v="0"/>
    <x v="0"/>
    <n v="1"/>
    <x v="1193"/>
    <x v="1"/>
    <s v="tier - 1"/>
    <x v="2"/>
    <s v="27Nov1974"/>
    <x v="19"/>
  </r>
  <r>
    <s v="Id1195"/>
    <s v="Steele-Belkin"/>
    <s v=" Ms"/>
    <s v="  Dara"/>
    <n v="48.07"/>
    <n v="4.0599999999999996"/>
    <s v="Yes"/>
    <x v="0"/>
    <s v="No"/>
    <n v="2"/>
    <s v="Yes"/>
    <x v="0"/>
    <x v="1"/>
    <n v="2"/>
    <x v="1194"/>
    <x v="1"/>
    <s v="tier - 1"/>
    <x v="2"/>
    <s v="3Nov1976"/>
    <x v="1"/>
  </r>
  <r>
    <s v="Id1196"/>
    <s v="Christensen"/>
    <s v=" Ms"/>
    <s v="  Rachelle R"/>
    <n v="30.8"/>
    <n v="5.23"/>
    <s v="No"/>
    <x v="1"/>
    <s v="No"/>
    <n v="1"/>
    <s v="No"/>
    <x v="0"/>
    <x v="1"/>
    <n v="3"/>
    <x v="1195"/>
    <x v="1"/>
    <s v="tier - 2"/>
    <x v="3"/>
    <s v="30Oct1976"/>
    <x v="1"/>
  </r>
  <r>
    <s v="Id1197"/>
    <s v="Hodge"/>
    <s v=" Ms"/>
    <s v="  Brenda J"/>
    <n v="32.299999999999997"/>
    <n v="5.05"/>
    <s v="No"/>
    <x v="1"/>
    <s v="No"/>
    <n v="1"/>
    <s v="No"/>
    <x v="0"/>
    <x v="1"/>
    <n v="2"/>
    <x v="1196"/>
    <x v="1"/>
    <s v="tier - 3"/>
    <x v="2"/>
    <s v="17Oct1976"/>
    <x v="1"/>
  </r>
  <r>
    <s v="Id1198"/>
    <s v="Rusterholz"/>
    <s v=" Mr"/>
    <s v="  Tim"/>
    <n v="39.700000000000003"/>
    <n v="7.34"/>
    <s v="Yes"/>
    <x v="1"/>
    <s v="No"/>
    <n v="1"/>
    <s v="Yes"/>
    <x v="0"/>
    <x v="0"/>
    <n v="1"/>
    <x v="1197"/>
    <x v="2"/>
    <s v="tier - 3"/>
    <x v="3"/>
    <s v="20Oct1971"/>
    <x v="14"/>
  </r>
  <r>
    <s v="Id1199"/>
    <s v="Lafrance"/>
    <s v=" Mr"/>
    <s v="  Sylvain"/>
    <n v="35.97"/>
    <n v="8.1300000000000008"/>
    <s v="Yes"/>
    <x v="1"/>
    <s v="No"/>
    <n v="1"/>
    <s v="No"/>
    <x v="0"/>
    <x v="0"/>
    <n v="1"/>
    <x v="1198"/>
    <x v="2"/>
    <s v="tier - 2"/>
    <x v="0"/>
    <s v="29Dec1971"/>
    <x v="14"/>
  </r>
  <r>
    <s v="Id1200"/>
    <s v="Hallis"/>
    <s v=" Mrs"/>
    <s v="  Lisa M"/>
    <n v="25.86"/>
    <n v="6.68"/>
    <s v="No"/>
    <x v="1"/>
    <s v="No"/>
    <n v="0"/>
    <s v="No"/>
    <x v="0"/>
    <x v="0"/>
    <n v="1"/>
    <x v="1199"/>
    <x v="1"/>
    <s v="tier - 2"/>
    <x v="2"/>
    <s v="2Dec1975"/>
    <x v="27"/>
  </r>
  <r>
    <s v="Id1201"/>
    <s v="Marshall"/>
    <s v=" Mr"/>
    <s v="  Ryan"/>
    <n v="30.03"/>
    <n v="11.51"/>
    <s v="No"/>
    <x v="1"/>
    <s v="No"/>
    <n v="1"/>
    <s v="No"/>
    <x v="0"/>
    <x v="0"/>
    <n v="1"/>
    <x v="1200"/>
    <x v="1"/>
    <s v="tier - 1"/>
    <x v="0"/>
    <s v="26Nov1971"/>
    <x v="14"/>
  </r>
  <r>
    <s v="Id1202"/>
    <s v="Salowitz"/>
    <s v=" Mrs"/>
    <s v="  Kaitlin M"/>
    <n v="25.76"/>
    <n v="6.02"/>
    <s v="No"/>
    <x v="1"/>
    <s v="Yes"/>
    <n v="0"/>
    <s v="No"/>
    <x v="0"/>
    <x v="0"/>
    <n v="0"/>
    <x v="1201"/>
    <x v="1"/>
    <s v="tier - 3"/>
    <x v="0"/>
    <s v="24Nov1969"/>
    <x v="16"/>
  </r>
  <r>
    <s v="Id1203"/>
    <s v="Blake"/>
    <s v=" Mr"/>
    <s v="  William R"/>
    <n v="22.42"/>
    <n v="7.96"/>
    <s v="No"/>
    <x v="1"/>
    <s v="No"/>
    <n v="0"/>
    <s v="No"/>
    <x v="0"/>
    <x v="0"/>
    <n v="0"/>
    <x v="1202"/>
    <x v="2"/>
    <s v="tier - 1"/>
    <x v="4"/>
    <s v="8Oct1971"/>
    <x v="14"/>
  </r>
  <r>
    <s v="Id1204"/>
    <s v="Langerak"/>
    <s v=" Mr"/>
    <s v="  Bruce"/>
    <n v="33.18"/>
    <n v="6.01"/>
    <s v="Yes"/>
    <x v="1"/>
    <s v="No"/>
    <n v="1"/>
    <s v="No"/>
    <x v="0"/>
    <x v="0"/>
    <n v="3"/>
    <x v="1203"/>
    <x v="1"/>
    <s v="tier - 1"/>
    <x v="14"/>
    <s v="1Jul1988"/>
    <x v="23"/>
  </r>
  <r>
    <s v="Id1205"/>
    <s v="Bonilla"/>
    <s v=" Mrs"/>
    <s v="  Veronica"/>
    <n v="43.04"/>
    <n v="5.9"/>
    <s v="Yes"/>
    <x v="1"/>
    <s v="No"/>
    <n v="2"/>
    <s v="Yes"/>
    <x v="0"/>
    <x v="0"/>
    <n v="0"/>
    <x v="1204"/>
    <x v="1"/>
    <s v="tier - 1"/>
    <x v="12"/>
    <s v="12Oct1996"/>
    <x v="45"/>
  </r>
  <r>
    <s v="Id1206"/>
    <s v="Ciabattoni"/>
    <s v=" Mr"/>
    <s v="  Warren"/>
    <n v="34.15"/>
    <n v="4.49"/>
    <s v="Yes"/>
    <x v="1"/>
    <s v="No"/>
    <n v="1"/>
    <s v="No"/>
    <x v="0"/>
    <x v="1"/>
    <n v="3"/>
    <x v="1205"/>
    <x v="1"/>
    <s v="tier - 1"/>
    <x v="1"/>
    <s v="9Jul1988"/>
    <x v="23"/>
  </r>
  <r>
    <s v="Id1207"/>
    <s v="Escanero Palmer"/>
    <s v=" Mrs"/>
    <s v="  Daniela"/>
    <n v="25.78"/>
    <n v="6.25"/>
    <s v="No"/>
    <x v="1"/>
    <s v="No"/>
    <n v="0"/>
    <s v="No"/>
    <x v="0"/>
    <x v="0"/>
    <n v="2"/>
    <x v="1206"/>
    <x v="1"/>
    <s v="tier - 1"/>
    <x v="2"/>
    <s v="12Oct1977"/>
    <x v="29"/>
  </r>
  <r>
    <s v="Id1208"/>
    <s v="Lowe"/>
    <s v=" Ms"/>
    <s v="  Deirdre A"/>
    <n v="21.02"/>
    <n v="9.6199999999999992"/>
    <s v="No"/>
    <x v="1"/>
    <s v="Yes"/>
    <n v="0"/>
    <s v="No"/>
    <x v="0"/>
    <x v="0"/>
    <n v="0"/>
    <x v="1207"/>
    <x v="2"/>
    <s v="tier - 1"/>
    <x v="0"/>
    <s v="8Jun1963"/>
    <x v="5"/>
  </r>
  <r>
    <s v="Id1209"/>
    <s v="Osmark"/>
    <s v=" Mr"/>
    <s v="  Mathias"/>
    <n v="37.51"/>
    <n v="11.06"/>
    <s v="Yes"/>
    <x v="1"/>
    <s v="No"/>
    <n v="1"/>
    <s v="No"/>
    <x v="0"/>
    <x v="0"/>
    <n v="2"/>
    <x v="1208"/>
    <x v="2"/>
    <s v="tier - 3"/>
    <x v="0"/>
    <s v="16Oct1973"/>
    <x v="30"/>
  </r>
  <r>
    <s v="Id1210"/>
    <s v="Lawson"/>
    <s v=" Mr"/>
    <s v="  Matthew"/>
    <n v="25.745000000000001"/>
    <n v="6.11"/>
    <s v="No"/>
    <x v="1"/>
    <s v="No"/>
    <n v="0"/>
    <s v="No"/>
    <x v="0"/>
    <x v="0"/>
    <n v="3"/>
    <x v="1209"/>
    <x v="1"/>
    <s v="tier - 1"/>
    <x v="1"/>
    <s v="3Nov1976"/>
    <x v="1"/>
  </r>
  <r>
    <s v="Id1211"/>
    <s v="Warwick"/>
    <s v=" Mr"/>
    <s v="  Kurt"/>
    <n v="31.35"/>
    <n v="11.49"/>
    <s v="No"/>
    <x v="1"/>
    <s v="No"/>
    <n v="1"/>
    <s v="No"/>
    <x v="0"/>
    <x v="0"/>
    <n v="1"/>
    <x v="1210"/>
    <x v="2"/>
    <s v="tier - 3"/>
    <x v="4"/>
    <s v="18Sep1973"/>
    <x v="30"/>
  </r>
  <r>
    <s v="Id1212"/>
    <s v="Magnuson"/>
    <s v=" Mr"/>
    <s v="  Samuel"/>
    <n v="29.83"/>
    <n v="8.68"/>
    <s v="No"/>
    <x v="1"/>
    <s v="No"/>
    <n v="1"/>
    <s v="No"/>
    <x v="0"/>
    <x v="0"/>
    <n v="1"/>
    <x v="1211"/>
    <x v="1"/>
    <s v="tier - 3"/>
    <x v="11"/>
    <s v="16Oct1973"/>
    <x v="30"/>
  </r>
  <r>
    <s v="Id1213"/>
    <s v="Marsh"/>
    <s v=" Mrs"/>
    <s v="  Emily"/>
    <n v="25.49"/>
    <n v="5.68"/>
    <s v="No"/>
    <x v="1"/>
    <s v="Yes"/>
    <n v="0"/>
    <s v="No"/>
    <x v="0"/>
    <x v="1"/>
    <n v="0"/>
    <x v="1212"/>
    <x v="1"/>
    <s v="tier - 3"/>
    <x v="0"/>
    <s v="26Nov1969"/>
    <x v="16"/>
  </r>
  <r>
    <s v="Id1214"/>
    <s v="Kari"/>
    <s v=" Ms"/>
    <s v="  Tiffany"/>
    <n v="34.1"/>
    <n v="8.4499999999999993"/>
    <s v="Yes"/>
    <x v="1"/>
    <s v="No"/>
    <n v="1"/>
    <s v="No"/>
    <x v="0"/>
    <x v="0"/>
    <n v="0"/>
    <x v="1213"/>
    <x v="1"/>
    <s v="tier - 3"/>
    <x v="0"/>
    <s v="2Jul1971"/>
    <x v="14"/>
  </r>
  <r>
    <s v="Id1215"/>
    <s v="Standiford"/>
    <s v=" Mr"/>
    <s v="  Alex F"/>
    <n v="25.84"/>
    <n v="8.51"/>
    <s v="No"/>
    <x v="1"/>
    <s v="No"/>
    <n v="0"/>
    <s v="No"/>
    <x v="0"/>
    <x v="0"/>
    <n v="1"/>
    <x v="1214"/>
    <x v="2"/>
    <s v="tier - 2"/>
    <x v="4"/>
    <s v="27Oct1973"/>
    <x v="30"/>
  </r>
  <r>
    <s v="Id1216"/>
    <s v="Sherwin"/>
    <s v=" Ms"/>
    <s v="  Alice"/>
    <n v="20.6"/>
    <n v="7.62"/>
    <s v="No"/>
    <x v="1"/>
    <s v="No"/>
    <n v="0"/>
    <s v="No"/>
    <x v="0"/>
    <x v="0"/>
    <n v="0"/>
    <x v="1215"/>
    <x v="1"/>
    <s v="tier - 1"/>
    <x v="3"/>
    <s v="6Aug1971"/>
    <x v="14"/>
  </r>
  <r>
    <s v="Id1217"/>
    <s v="Parker"/>
    <s v=" Ms"/>
    <s v="  Allison M"/>
    <n v="28.88"/>
    <n v="10.18"/>
    <s v="No"/>
    <x v="1"/>
    <s v="No"/>
    <n v="0"/>
    <s v="No"/>
    <x v="0"/>
    <x v="0"/>
    <n v="1"/>
    <x v="1216"/>
    <x v="1"/>
    <s v="tier - 1"/>
    <x v="1"/>
    <s v="21Aug1974"/>
    <x v="19"/>
  </r>
  <r>
    <s v="Id1218"/>
    <s v="Blekeli"/>
    <s v=" Mr"/>
    <s v="  Johannes Fiskerstand"/>
    <n v="28.24"/>
    <n v="5.36"/>
    <s v="No"/>
    <x v="1"/>
    <s v="No"/>
    <n v="0"/>
    <s v="No"/>
    <x v="0"/>
    <x v="1"/>
    <n v="2"/>
    <x v="1217"/>
    <x v="1"/>
    <s v="tier - 1"/>
    <x v="14"/>
    <s v="5Oct1980"/>
    <x v="25"/>
  </r>
  <r>
    <s v="Id1219"/>
    <s v="Vangampleare"/>
    <s v=" Mr"/>
    <s v="  Stephen"/>
    <n v="25.46"/>
    <n v="11.78"/>
    <s v="No"/>
    <x v="1"/>
    <s v="No"/>
    <n v="0"/>
    <s v="No"/>
    <x v="0"/>
    <x v="0"/>
    <n v="2"/>
    <x v="1218"/>
    <x v="2"/>
    <s v="tier - 3"/>
    <x v="5"/>
    <s v="6Dec1975"/>
    <x v="27"/>
  </r>
  <r>
    <s v="Id1220"/>
    <s v="Hiatt"/>
    <s v=" Mr"/>
    <s v="  Jon M"/>
    <n v="29.64"/>
    <n v="10.82"/>
    <s v="No"/>
    <x v="1"/>
    <s v="No"/>
    <n v="0"/>
    <s v="No"/>
    <x v="0"/>
    <x v="0"/>
    <n v="5"/>
    <x v="1219"/>
    <x v="1"/>
    <s v="tier - 3"/>
    <x v="9"/>
    <s v="5Dec1981"/>
    <x v="36"/>
  </r>
  <r>
    <s v="Id1221"/>
    <s v="Tadesse"/>
    <s v=" Mr"/>
    <s v="  Fasil"/>
    <n v="31.27"/>
    <n v="7.73"/>
    <s v="No"/>
    <x v="1"/>
    <s v="No"/>
    <n v="1"/>
    <s v="No"/>
    <x v="0"/>
    <x v="0"/>
    <n v="3"/>
    <x v="1220"/>
    <x v="1"/>
    <s v="tier - 3"/>
    <x v="14"/>
    <s v="25Dec1986"/>
    <x v="26"/>
  </r>
  <r>
    <s v="Id1222"/>
    <s v="Jaswell"/>
    <s v=" Ms"/>
    <s v="  Megan C"/>
    <n v="19.95"/>
    <n v="6.24"/>
    <s v="No"/>
    <x v="1"/>
    <s v="No"/>
    <n v="0"/>
    <s v="No"/>
    <x v="0"/>
    <x v="0"/>
    <n v="2"/>
    <x v="1221"/>
    <x v="1"/>
    <s v="tier - 1"/>
    <x v="1"/>
    <s v="10Sep1976"/>
    <x v="1"/>
  </r>
  <r>
    <s v="Id1223"/>
    <s v="Phillips-Cook"/>
    <s v=" Ms"/>
    <s v="  Lisa J"/>
    <n v="21.3"/>
    <n v="10.42"/>
    <s v="No"/>
    <x v="1"/>
    <s v="No"/>
    <n v="0"/>
    <s v="No"/>
    <x v="0"/>
    <x v="0"/>
    <n v="1"/>
    <x v="1222"/>
    <x v="1"/>
    <s v="tier - 3"/>
    <x v="3"/>
    <s v="25Dec1973"/>
    <x v="30"/>
  </r>
  <r>
    <s v="Id1224"/>
    <s v="Clark"/>
    <s v=" Mr"/>
    <s v="  Doron P"/>
    <n v="31.635000000000002"/>
    <n v="11.11"/>
    <s v="No"/>
    <x v="1"/>
    <s v="No"/>
    <n v="1"/>
    <s v="No"/>
    <x v="0"/>
    <x v="0"/>
    <n v="0"/>
    <x v="1223"/>
    <x v="2"/>
    <s v="tier - 1"/>
    <x v="1"/>
    <s v="29Dec1971"/>
    <x v="14"/>
  </r>
  <r>
    <s v="Id1225"/>
    <s v="Wang"/>
    <s v=" Ms"/>
    <s v="  Katharina"/>
    <n v="23.9"/>
    <n v="7.67"/>
    <s v="No"/>
    <x v="1"/>
    <s v="No"/>
    <n v="0"/>
    <s v="No"/>
    <x v="0"/>
    <x v="0"/>
    <n v="0"/>
    <x v="1224"/>
    <x v="1"/>
    <s v="tier - 2"/>
    <x v="1"/>
    <s v="24Oct1970"/>
    <x v="2"/>
  </r>
  <r>
    <s v="Id1226"/>
    <s v="Desruisseaux"/>
    <s v=" Mr"/>
    <s v="  Carl"/>
    <n v="34.15"/>
    <n v="6.15"/>
    <s v="Yes"/>
    <x v="1"/>
    <s v="No"/>
    <n v="1"/>
    <s v="No"/>
    <x v="0"/>
    <x v="0"/>
    <n v="3"/>
    <x v="1225"/>
    <x v="1"/>
    <s v="tier - 2"/>
    <x v="14"/>
    <s v="23Aug1990"/>
    <x v="3"/>
  </r>
  <r>
    <s v="Id1227"/>
    <s v="Ripp"/>
    <s v=" Ms"/>
    <s v="  Kelsey J"/>
    <n v="28.71"/>
    <n v="5.71"/>
    <s v="No"/>
    <x v="1"/>
    <s v="No"/>
    <n v="0"/>
    <s v="No"/>
    <x v="0"/>
    <x v="0"/>
    <n v="3"/>
    <x v="1226"/>
    <x v="1"/>
    <s v="tier - 1"/>
    <x v="1"/>
    <s v="8Dec1982"/>
    <x v="37"/>
  </r>
  <r>
    <s v="Id1228"/>
    <s v="Harris"/>
    <s v=" Mr"/>
    <s v="  Stephen A"/>
    <n v="36.700000000000003"/>
    <n v="8.6999999999999993"/>
    <s v="Yes"/>
    <x v="1"/>
    <s v="No"/>
    <n v="1"/>
    <s v="No"/>
    <x v="0"/>
    <x v="0"/>
    <n v="0"/>
    <x v="1227"/>
    <x v="2"/>
    <s v="tier - 2"/>
    <x v="3"/>
    <s v="18Oct1970"/>
    <x v="2"/>
  </r>
  <r>
    <s v="Id1229"/>
    <s v="Shafer"/>
    <s v=" Mr"/>
    <s v="  Dan"/>
    <n v="34.1"/>
    <n v="9.0399999999999991"/>
    <s v="Yes"/>
    <x v="1"/>
    <s v="No"/>
    <n v="1"/>
    <s v="No"/>
    <x v="0"/>
    <x v="0"/>
    <n v="0"/>
    <x v="1228"/>
    <x v="2"/>
    <s v="tier - 3"/>
    <x v="0"/>
    <s v="12Aug1970"/>
    <x v="2"/>
  </r>
  <r>
    <s v="Id1230"/>
    <s v="Hemesath"/>
    <s v=" Ms"/>
    <s v="  Katie C"/>
    <n v="25.7"/>
    <n v="5.61"/>
    <s v="No"/>
    <x v="1"/>
    <s v="No"/>
    <n v="0"/>
    <s v="No"/>
    <x v="0"/>
    <x v="1"/>
    <n v="3"/>
    <x v="1229"/>
    <x v="1"/>
    <s v="tier - 1"/>
    <x v="3"/>
    <s v="2Dec1977"/>
    <x v="29"/>
  </r>
  <r>
    <s v="Id1231"/>
    <s v="Vinci"/>
    <s v=" Ms"/>
    <s v="  Melissa K"/>
    <n v="21.68"/>
    <n v="8.1199999999999992"/>
    <s v="No"/>
    <x v="1"/>
    <s v="No"/>
    <n v="0"/>
    <s v="No"/>
    <x v="0"/>
    <x v="0"/>
    <n v="0"/>
    <x v="1230"/>
    <x v="2"/>
    <s v="tier - 1"/>
    <x v="3"/>
    <s v="9Nov1965"/>
    <x v="11"/>
  </r>
  <r>
    <s v="Id1232"/>
    <s v="Diamond-Husmann"/>
    <s v=" Ms"/>
    <s v="  Kara H"/>
    <n v="25.175000000000001"/>
    <n v="4.74"/>
    <s v="No"/>
    <x v="1"/>
    <s v="No"/>
    <n v="0"/>
    <s v="No"/>
    <x v="0"/>
    <x v="1"/>
    <n v="2"/>
    <x v="1231"/>
    <x v="1"/>
    <s v="tier - 2"/>
    <x v="2"/>
    <s v="4Nov1977"/>
    <x v="29"/>
  </r>
  <r>
    <s v="Id1233"/>
    <s v="Soto"/>
    <s v=" Mr"/>
    <s v="  Juan Carlos"/>
    <n v="44.77"/>
    <n v="4.0599999999999996"/>
    <s v="Yes"/>
    <x v="1"/>
    <s v="No"/>
    <n v="2"/>
    <s v="Yes"/>
    <x v="0"/>
    <x v="1"/>
    <n v="1"/>
    <x v="1232"/>
    <x v="2"/>
    <s v="tier - 2"/>
    <x v="0"/>
    <s v="2Dec1972"/>
    <x v="28"/>
  </r>
  <r>
    <s v="Id1234"/>
    <s v="Howard"/>
    <s v=" Mr"/>
    <s v="  John III"/>
    <n v="37.07"/>
    <n v="5.69"/>
    <s v="Yes"/>
    <x v="1"/>
    <s v="No"/>
    <n v="1"/>
    <s v="No"/>
    <x v="0"/>
    <x v="1"/>
    <n v="1"/>
    <x v="1233"/>
    <x v="1"/>
    <s v="tier - 2"/>
    <x v="0"/>
    <s v="7Dec1972"/>
    <x v="28"/>
  </r>
  <r>
    <s v="Id1235"/>
    <s v="Patrick"/>
    <s v=" Mrs"/>
    <s v="  Sarah M"/>
    <n v="39.799999999999997"/>
    <n v="5.66"/>
    <s v="Yes"/>
    <x v="1"/>
    <s v="Yes"/>
    <n v="1"/>
    <s v="Yes"/>
    <x v="0"/>
    <x v="1"/>
    <n v="0"/>
    <x v="1234"/>
    <x v="1"/>
    <s v="tier - 3"/>
    <x v="12"/>
    <s v="1Dec1993"/>
    <x v="20"/>
  </r>
  <r>
    <s v="Id1236"/>
    <s v="Dacko"/>
    <s v=" Mrs"/>
    <s v="  Kristin C"/>
    <n v="26.36"/>
    <n v="4.32"/>
    <s v="No"/>
    <x v="1"/>
    <s v="Yes"/>
    <n v="0"/>
    <s v="No"/>
    <x v="0"/>
    <x v="1"/>
    <n v="2"/>
    <x v="1235"/>
    <x v="1"/>
    <s v="tier - 1"/>
    <x v="15"/>
    <s v="16Dec1979"/>
    <x v="18"/>
  </r>
  <r>
    <s v="Id1237"/>
    <s v="Glassey"/>
    <s v=" Ms"/>
    <s v="  Casey M"/>
    <n v="29.925000000000001"/>
    <n v="8.2899999999999991"/>
    <s v="No"/>
    <x v="1"/>
    <s v="No"/>
    <n v="1"/>
    <s v="No"/>
    <x v="0"/>
    <x v="0"/>
    <n v="0"/>
    <x v="1236"/>
    <x v="1"/>
    <s v="tier - 1"/>
    <x v="1"/>
    <s v="11Oct1973"/>
    <x v="30"/>
  </r>
  <r>
    <s v="Id1238"/>
    <s v="Frechette"/>
    <s v=" Mr"/>
    <s v="  Samuel"/>
    <n v="37.29"/>
    <n v="10.46"/>
    <s v="Yes"/>
    <x v="1"/>
    <s v="No"/>
    <n v="1"/>
    <s v="No"/>
    <x v="0"/>
    <x v="0"/>
    <n v="2"/>
    <x v="1237"/>
    <x v="1"/>
    <s v="tier - 2"/>
    <x v="0"/>
    <s v="21Jul1974"/>
    <x v="19"/>
  </r>
  <r>
    <s v="Id1239"/>
    <s v="Benitez"/>
    <s v=" Mr"/>
    <s v="  Braulio"/>
    <n v="30.2"/>
    <n v="11.96"/>
    <s v="No"/>
    <x v="1"/>
    <s v="No"/>
    <n v="1"/>
    <s v="No"/>
    <x v="0"/>
    <x v="0"/>
    <n v="2"/>
    <x v="1238"/>
    <x v="2"/>
    <s v="tier - 2"/>
    <x v="3"/>
    <s v="8Sep1974"/>
    <x v="19"/>
  </r>
  <r>
    <s v="Id1240"/>
    <s v="Gauthier"/>
    <s v=" Ms"/>
    <s v="  Anne-Marie"/>
    <n v="24.225000000000001"/>
    <n v="4.25"/>
    <s v="No"/>
    <x v="1"/>
    <s v="Yes"/>
    <n v="0"/>
    <s v="No"/>
    <x v="0"/>
    <x v="1"/>
    <n v="5"/>
    <x v="1239"/>
    <x v="1"/>
    <s v="tier - 3"/>
    <x v="1"/>
    <s v="15Jul1983"/>
    <x v="33"/>
  </r>
  <r>
    <s v="Id1241"/>
    <s v="Fazioli"/>
    <s v=" Mr"/>
    <s v="  Samuel K"/>
    <n v="31.445"/>
    <n v="8.33"/>
    <s v="No"/>
    <x v="1"/>
    <s v="No"/>
    <n v="1"/>
    <s v="No"/>
    <x v="0"/>
    <x v="0"/>
    <n v="1"/>
    <x v="1240"/>
    <x v="2"/>
    <s v="tier - 2"/>
    <x v="4"/>
    <s v="17Aug1974"/>
    <x v="19"/>
  </r>
  <r>
    <s v="Id1242"/>
    <s v="Chorney"/>
    <s v=" Mrs"/>
    <s v="  Yuki"/>
    <n v="38.880000000000003"/>
    <n v="4.29"/>
    <s v="Yes"/>
    <x v="1"/>
    <s v="No"/>
    <n v="1"/>
    <s v="Yes"/>
    <x v="0"/>
    <x v="1"/>
    <n v="0"/>
    <x v="1241"/>
    <x v="1"/>
    <s v="tier - 3"/>
    <x v="12"/>
    <s v="27Sep1992"/>
    <x v="34"/>
  </r>
  <r>
    <s v="Id1243"/>
    <s v="Dannenhauer"/>
    <s v=" Mr"/>
    <s v="  Rafer"/>
    <n v="43.89"/>
    <n v="6.32"/>
    <s v="Yes"/>
    <x v="1"/>
    <s v="No"/>
    <n v="2"/>
    <s v="Yes"/>
    <x v="0"/>
    <x v="0"/>
    <n v="3"/>
    <x v="1242"/>
    <x v="2"/>
    <s v="tier - 2"/>
    <x v="0"/>
    <s v="25Dec1976"/>
    <x v="1"/>
  </r>
  <r>
    <s v="Id1244"/>
    <s v="McComb"/>
    <s v=" Ms"/>
    <s v="  Claire"/>
    <n v="25.6"/>
    <n v="5.65"/>
    <s v="No"/>
    <x v="1"/>
    <s v="No"/>
    <n v="0"/>
    <s v="No"/>
    <x v="0"/>
    <x v="1"/>
    <n v="0"/>
    <x v="1243"/>
    <x v="1"/>
    <s v="tier - 1"/>
    <x v="3"/>
    <s v="6Jun1972"/>
    <x v="14"/>
  </r>
  <r>
    <s v="Id1245"/>
    <s v="Blake"/>
    <s v=" Ms"/>
    <s v="  Erynn J"/>
    <n v="29.545000000000002"/>
    <n v="8.41"/>
    <s v="No"/>
    <x v="1"/>
    <s v="No"/>
    <n v="0"/>
    <s v="No"/>
    <x v="0"/>
    <x v="0"/>
    <n v="1"/>
    <x v="1244"/>
    <x v="1"/>
    <s v="tier - 2"/>
    <x v="1"/>
    <s v="7Jul1975"/>
    <x v="27"/>
  </r>
  <r>
    <s v="Id1246"/>
    <s v="Sambasivam"/>
    <s v=" Mr"/>
    <s v="  Mahesh"/>
    <n v="23.25"/>
    <n v="11.96"/>
    <s v="No"/>
    <x v="1"/>
    <s v="No"/>
    <n v="0"/>
    <s v="No"/>
    <x v="0"/>
    <x v="0"/>
    <n v="0"/>
    <x v="1245"/>
    <x v="2"/>
    <s v="tier - 2"/>
    <x v="0"/>
    <s v="6Sep1967"/>
    <x v="22"/>
  </r>
  <r>
    <s v="Id1247"/>
    <s v="Maina"/>
    <s v=" Mr"/>
    <s v="  Stanley"/>
    <n v="43.95"/>
    <n v="5.17"/>
    <s v="Yes"/>
    <x v="1"/>
    <s v="Yes"/>
    <n v="2"/>
    <s v="Yes"/>
    <x v="0"/>
    <x v="1"/>
    <n v="0"/>
    <x v="1246"/>
    <x v="1"/>
    <s v="tier - 2"/>
    <x v="1"/>
    <s v="28Nov1997"/>
    <x v="31"/>
  </r>
  <r>
    <s v="Id1248"/>
    <s v="Keshian"/>
    <s v=" Mr"/>
    <s v="  Gregory"/>
    <n v="21.85"/>
    <n v="8.76"/>
    <s v="No"/>
    <x v="1"/>
    <s v="No"/>
    <n v="0"/>
    <s v="No"/>
    <x v="0"/>
    <x v="0"/>
    <n v="3"/>
    <x v="1247"/>
    <x v="1"/>
    <s v="tier - 3"/>
    <x v="6"/>
    <s v="16Dec1978"/>
    <x v="9"/>
  </r>
  <r>
    <s v="Id1249"/>
    <s v="Maas"/>
    <s v=" Mr"/>
    <s v="  Eric"/>
    <n v="25.73"/>
    <n v="7.99"/>
    <s v="No"/>
    <x v="1"/>
    <s v="No"/>
    <n v="0"/>
    <s v="No"/>
    <x v="0"/>
    <x v="0"/>
    <n v="0"/>
    <x v="1248"/>
    <x v="1"/>
    <s v="tier - 3"/>
    <x v="1"/>
    <s v="9Sep1973"/>
    <x v="30"/>
  </r>
  <r>
    <s v="Id1250"/>
    <s v="Sinasac"/>
    <s v=" Ms"/>
    <s v="  Rachel M"/>
    <n v="32.229999999999997"/>
    <n v="8.59"/>
    <s v="No"/>
    <x v="1"/>
    <s v="No"/>
    <n v="1"/>
    <s v="No"/>
    <x v="0"/>
    <x v="0"/>
    <n v="1"/>
    <x v="1249"/>
    <x v="1"/>
    <s v="tier - 3"/>
    <x v="0"/>
    <s v="18Jun1974"/>
    <x v="19"/>
  </r>
  <r>
    <s v="Id1251"/>
    <s v="Van De Kamp"/>
    <s v=" Mr"/>
    <s v="  Fritz"/>
    <n v="32.204999999999998"/>
    <n v="6.14"/>
    <s v="No"/>
    <x v="1"/>
    <s v="No"/>
    <n v="1"/>
    <s v="No"/>
    <x v="0"/>
    <x v="0"/>
    <n v="0"/>
    <x v="1250"/>
    <x v="2"/>
    <s v="tier - 2"/>
    <x v="1"/>
    <s v="22Nov1972"/>
    <x v="28"/>
  </r>
  <r>
    <s v="Id1252"/>
    <s v="Ruffo"/>
    <s v=" Mr"/>
    <s v="  Brad"/>
    <n v="26.41"/>
    <n v="4.08"/>
    <s v="No"/>
    <x v="1"/>
    <s v="No"/>
    <n v="0"/>
    <s v="No"/>
    <x v="0"/>
    <x v="1"/>
    <n v="0"/>
    <x v="1251"/>
    <x v="2"/>
    <s v="tier - 1"/>
    <x v="1"/>
    <s v="14Nov1972"/>
    <x v="28"/>
  </r>
  <r>
    <s v="Id1253"/>
    <s v="Long"/>
    <s v=" Ms"/>
    <s v="  Claire M"/>
    <n v="30.2"/>
    <n v="6.25"/>
    <s v="No"/>
    <x v="1"/>
    <s v="No"/>
    <n v="1"/>
    <s v="No"/>
    <x v="0"/>
    <x v="0"/>
    <n v="2"/>
    <x v="1252"/>
    <x v="1"/>
    <s v="tier - 3"/>
    <x v="3"/>
    <s v="14Jul1976"/>
    <x v="1"/>
  </r>
  <r>
    <s v="Id1254"/>
    <s v="Rohde"/>
    <s v=" Mrs"/>
    <s v="  Jennifer"/>
    <n v="31.26"/>
    <n v="5.94"/>
    <s v="No"/>
    <x v="1"/>
    <s v="No"/>
    <n v="1"/>
    <s v="No"/>
    <x v="0"/>
    <x v="0"/>
    <n v="3"/>
    <x v="1253"/>
    <x v="1"/>
    <s v="tier - 1"/>
    <x v="15"/>
    <s v="22Aug1988"/>
    <x v="23"/>
  </r>
  <r>
    <s v="Id1255"/>
    <s v="Bonzi"/>
    <s v=" Ms"/>
    <s v="  Maria S"/>
    <n v="33.725000000000001"/>
    <n v="6.45"/>
    <s v="Yes"/>
    <x v="1"/>
    <s v="No"/>
    <n v="1"/>
    <s v="No"/>
    <x v="0"/>
    <x v="0"/>
    <n v="1"/>
    <x v="1254"/>
    <x v="1"/>
    <s v="tier - 3"/>
    <x v="2"/>
    <s v="19Oct1976"/>
    <x v="1"/>
  </r>
  <r>
    <s v="Id1256"/>
    <s v="Moore"/>
    <s v=" Ms"/>
    <s v="  Katherine E"/>
    <n v="28.9"/>
    <n v="5.74"/>
    <s v="No"/>
    <x v="1"/>
    <s v="No"/>
    <n v="0"/>
    <s v="No"/>
    <x v="0"/>
    <x v="0"/>
    <n v="2"/>
    <x v="1255"/>
    <x v="1"/>
    <s v="tier - 1"/>
    <x v="3"/>
    <s v="14Jun1976"/>
    <x v="1"/>
  </r>
  <r>
    <s v="Id1257"/>
    <s v="McGrane"/>
    <s v=" Mr"/>
    <s v="  Michael"/>
    <n v="45.69"/>
    <n v="4.43"/>
    <s v="Yes"/>
    <x v="1"/>
    <s v="No"/>
    <n v="2"/>
    <s v="Yes"/>
    <x v="0"/>
    <x v="1"/>
    <n v="0"/>
    <x v="1256"/>
    <x v="1"/>
    <s v="tier - 3"/>
    <x v="8"/>
    <s v="7Nov2001"/>
    <x v="47"/>
  </r>
  <r>
    <s v="Id1258"/>
    <s v="Stepnowski"/>
    <s v=" Ms"/>
    <s v="  Roxanne"/>
    <n v="21.03"/>
    <n v="6.5"/>
    <s v="No"/>
    <x v="1"/>
    <s v="No"/>
    <n v="0"/>
    <s v="No"/>
    <x v="0"/>
    <x v="0"/>
    <n v="0"/>
    <x v="1257"/>
    <x v="2"/>
    <s v="tier - 2"/>
    <x v="0"/>
    <s v="29Aug1965"/>
    <x v="11"/>
  </r>
  <r>
    <s v="Id1259"/>
    <s v="Merkle"/>
    <s v=" Mr"/>
    <s v="  Israel"/>
    <n v="37"/>
    <n v="8.75"/>
    <s v="Yes"/>
    <x v="1"/>
    <s v="No"/>
    <n v="1"/>
    <s v="No"/>
    <x v="0"/>
    <x v="0"/>
    <n v="0"/>
    <x v="1258"/>
    <x v="1"/>
    <s v="tier - 1"/>
    <x v="3"/>
    <s v="18Jun1971"/>
    <x v="14"/>
  </r>
  <r>
    <s v="Id1260"/>
    <s v="Schaefer"/>
    <s v=" Mr"/>
    <s v="  Samalya"/>
    <n v="25.4"/>
    <n v="11.96"/>
    <s v="No"/>
    <x v="1"/>
    <s v="No"/>
    <n v="0"/>
    <s v="No"/>
    <x v="0"/>
    <x v="0"/>
    <n v="0"/>
    <x v="1259"/>
    <x v="1"/>
    <s v="tier - 3"/>
    <x v="3"/>
    <s v="23Aug1971"/>
    <x v="14"/>
  </r>
  <r>
    <s v="Id1261"/>
    <s v="Vigneron"/>
    <s v=" Mr"/>
    <s v="  Peter"/>
    <n v="32.299999999999997"/>
    <n v="10.54"/>
    <s v="No"/>
    <x v="1"/>
    <s v="No"/>
    <n v="1"/>
    <s v="No"/>
    <x v="0"/>
    <x v="0"/>
    <n v="1"/>
    <x v="1260"/>
    <x v="1"/>
    <s v="tier - 3"/>
    <x v="1"/>
    <s v="6Sep1974"/>
    <x v="19"/>
  </r>
  <r>
    <s v="Id1262"/>
    <s v="Mucci"/>
    <s v=" Ms"/>
    <s v="  Alicia"/>
    <n v="23.94"/>
    <n v="4.54"/>
    <s v="No"/>
    <x v="1"/>
    <s v="Yes"/>
    <n v="0"/>
    <s v="No"/>
    <x v="0"/>
    <x v="1"/>
    <n v="0"/>
    <x v="1261"/>
    <x v="1"/>
    <s v="tier - 1"/>
    <x v="0"/>
    <s v="9Sep1969"/>
    <x v="16"/>
  </r>
  <r>
    <s v="Id1263"/>
    <s v="MacDonald"/>
    <s v=" Ms"/>
    <s v="  Sarah K"/>
    <n v="46.4"/>
    <n v="5.71"/>
    <s v="Yes"/>
    <x v="1"/>
    <s v="No"/>
    <n v="2"/>
    <s v="Yes"/>
    <x v="0"/>
    <x v="0"/>
    <n v="0"/>
    <x v="1262"/>
    <x v="1"/>
    <s v="tier - 3"/>
    <x v="3"/>
    <s v="23Aug1999"/>
    <x v="35"/>
  </r>
  <r>
    <s v="Id1264"/>
    <s v="Deng"/>
    <s v=" Mr"/>
    <s v="  Guomin"/>
    <n v="40.375"/>
    <n v="6.25"/>
    <s v="Yes"/>
    <x v="1"/>
    <s v="No"/>
    <n v="1"/>
    <s v="Yes"/>
    <x v="0"/>
    <x v="0"/>
    <n v="2"/>
    <x v="1263"/>
    <x v="1"/>
    <s v="tier - 3"/>
    <x v="1"/>
    <s v="17Jun1976"/>
    <x v="1"/>
  </r>
  <r>
    <s v="Id1265"/>
    <s v="De Mata"/>
    <s v=" Mr"/>
    <s v="  Javier"/>
    <n v="28.7"/>
    <n v="9.4700000000000006"/>
    <s v="No"/>
    <x v="1"/>
    <s v="No"/>
    <n v="0"/>
    <s v="No"/>
    <x v="0"/>
    <x v="0"/>
    <n v="1"/>
    <x v="1264"/>
    <x v="2"/>
    <s v="tier - 3"/>
    <x v="3"/>
    <s v="25Jun1973"/>
    <x v="30"/>
  </r>
  <r>
    <s v="Id1266"/>
    <s v="Strickland"/>
    <s v=" Mr"/>
    <s v="  Matt"/>
    <n v="26.63"/>
    <n v="5.7"/>
    <s v="No"/>
    <x v="1"/>
    <s v="No"/>
    <n v="0"/>
    <s v="No"/>
    <x v="0"/>
    <x v="0"/>
    <n v="2"/>
    <x v="1265"/>
    <x v="1"/>
    <s v="tier - 3"/>
    <x v="14"/>
    <s v="28Oct1980"/>
    <x v="25"/>
  </r>
  <r>
    <s v="Id1267"/>
    <s v="Cheney"/>
    <s v=" Mr"/>
    <s v="  Thomas S"/>
    <n v="22.515000000000001"/>
    <n v="11.18"/>
    <s v="No"/>
    <x v="1"/>
    <s v="No"/>
    <n v="0"/>
    <s v="No"/>
    <x v="0"/>
    <x v="0"/>
    <n v="0"/>
    <x v="1266"/>
    <x v="1"/>
    <s v="tier - 1"/>
    <x v="6"/>
    <s v="11Oct1973"/>
    <x v="30"/>
  </r>
  <r>
    <s v="Id1268"/>
    <s v="Godoy"/>
    <s v=" Ms"/>
    <s v="  Martha Patricia"/>
    <n v="36.575000000000003"/>
    <n v="10.98"/>
    <s v="Yes"/>
    <x v="1"/>
    <s v="No"/>
    <n v="1"/>
    <s v="No"/>
    <x v="0"/>
    <x v="0"/>
    <n v="0"/>
    <x v="1267"/>
    <x v="1"/>
    <s v="tier - 1"/>
    <x v="1"/>
    <s v="16Aug1974"/>
    <x v="19"/>
  </r>
  <r>
    <s v="Id1269"/>
    <s v="Rider"/>
    <s v=" Ms"/>
    <s v="  Alicia"/>
    <n v="23.66"/>
    <n v="5.1100000000000003"/>
    <s v="No"/>
    <x v="1"/>
    <s v="Yes"/>
    <n v="0"/>
    <s v="No"/>
    <x v="0"/>
    <x v="1"/>
    <n v="0"/>
    <x v="1268"/>
    <x v="1"/>
    <s v="tier - 3"/>
    <x v="0"/>
    <s v="10Aug1969"/>
    <x v="16"/>
  </r>
  <r>
    <s v="Id1270"/>
    <s v="Evans"/>
    <s v=" Ms"/>
    <s v="  Jennifer V"/>
    <n v="18.62"/>
    <n v="10.24"/>
    <s v="No"/>
    <x v="1"/>
    <s v="No"/>
    <n v="0"/>
    <s v="No"/>
    <x v="0"/>
    <x v="0"/>
    <n v="0"/>
    <x v="1269"/>
    <x v="2"/>
    <s v="tier - 2"/>
    <x v="1"/>
    <s v="21Oct1965"/>
    <x v="11"/>
  </r>
  <r>
    <s v="Id1271"/>
    <s v="Anderson"/>
    <s v=" Mr"/>
    <s v="  Michael W"/>
    <n v="19.190000000000001"/>
    <n v="7.71"/>
    <s v="No"/>
    <x v="1"/>
    <s v="No"/>
    <n v="0"/>
    <s v="No"/>
    <x v="0"/>
    <x v="0"/>
    <n v="1"/>
    <x v="1270"/>
    <x v="1"/>
    <s v="tier - 2"/>
    <x v="6"/>
    <s v="3Aug1975"/>
    <x v="27"/>
  </r>
  <r>
    <s v="Id1272"/>
    <s v="Walters"/>
    <s v=" Mr"/>
    <s v="  Eddie C"/>
    <n v="27.5"/>
    <n v="6.03"/>
    <s v="No"/>
    <x v="1"/>
    <s v="No"/>
    <n v="0"/>
    <s v="No"/>
    <x v="0"/>
    <x v="0"/>
    <n v="3"/>
    <x v="1271"/>
    <x v="1"/>
    <s v="tier - 3"/>
    <x v="3"/>
    <s v="2Sep1977"/>
    <x v="29"/>
  </r>
  <r>
    <s v="Id1273"/>
    <s v="Leboeuf"/>
    <s v=" Mr"/>
    <s v="  Maxime M"/>
    <n v="27.36"/>
    <n v="5.96"/>
    <s v="No"/>
    <x v="1"/>
    <s v="Yes"/>
    <n v="0"/>
    <s v="No"/>
    <x v="0"/>
    <x v="0"/>
    <n v="3"/>
    <x v="1272"/>
    <x v="0"/>
    <s v="tier - 2"/>
    <x v="7"/>
    <s v="17Jul1979"/>
    <x v="18"/>
  </r>
  <r>
    <s v="Id1274"/>
    <s v="Scheibel"/>
    <s v=" Mr"/>
    <s v="  Mark D"/>
    <n v="20.350000000000001"/>
    <n v="4.16"/>
    <s v="No"/>
    <x v="1"/>
    <s v="No"/>
    <n v="0"/>
    <s v="No"/>
    <x v="0"/>
    <x v="1"/>
    <n v="3"/>
    <x v="1273"/>
    <x v="1"/>
    <s v="tier - 2"/>
    <x v="0"/>
    <s v="15Oct1977"/>
    <x v="29"/>
  </r>
  <r>
    <s v="Id1275"/>
    <s v="Ritter"/>
    <s v=" Mr"/>
    <s v="  Adam"/>
    <n v="24.035"/>
    <n v="6.11"/>
    <s v="No"/>
    <x v="1"/>
    <s v="No"/>
    <n v="0"/>
    <s v="No"/>
    <x v="0"/>
    <x v="0"/>
    <n v="2"/>
    <x v="1274"/>
    <x v="2"/>
    <s v="tier - 2"/>
    <x v="4"/>
    <s v="12Nov1977"/>
    <x v="29"/>
  </r>
  <r>
    <s v="Id1276"/>
    <s v="Deeg"/>
    <s v=" Mr"/>
    <s v="  Justin M"/>
    <n v="23.56"/>
    <n v="5.97"/>
    <s v="No"/>
    <x v="1"/>
    <s v="No"/>
    <n v="0"/>
    <s v="No"/>
    <x v="0"/>
    <x v="0"/>
    <n v="2"/>
    <x v="1275"/>
    <x v="1"/>
    <s v="tier - 1"/>
    <x v="9"/>
    <s v="24Sep1977"/>
    <x v="29"/>
  </r>
  <r>
    <s v="Id1277"/>
    <s v="Pretot"/>
    <s v=" Ms"/>
    <s v="  Svetlana V"/>
    <n v="27.17"/>
    <n v="10.81"/>
    <s v="No"/>
    <x v="1"/>
    <s v="No"/>
    <n v="0"/>
    <s v="No"/>
    <x v="0"/>
    <x v="0"/>
    <n v="0"/>
    <x v="1276"/>
    <x v="1"/>
    <s v="tier - 1"/>
    <x v="0"/>
    <s v="11Jul1973"/>
    <x v="30"/>
  </r>
  <r>
    <s v="Id1278"/>
    <s v="Willsey"/>
    <s v=" Ms"/>
    <s v="  Jana L"/>
    <n v="34.32"/>
    <n v="5.7"/>
    <s v="Yes"/>
    <x v="1"/>
    <s v="Yes"/>
    <n v="1"/>
    <s v="No"/>
    <x v="0"/>
    <x v="0"/>
    <n v="5"/>
    <x v="1277"/>
    <x v="1"/>
    <s v="tier - 3"/>
    <x v="0"/>
    <s v="25Jul1983"/>
    <x v="33"/>
  </r>
  <r>
    <s v="Id1279"/>
    <s v="Roach"/>
    <s v=" Ms"/>
    <s v="  Laura"/>
    <n v="23.87"/>
    <n v="4.7699999999999996"/>
    <s v="No"/>
    <x v="1"/>
    <s v="Yes"/>
    <n v="0"/>
    <s v="No"/>
    <x v="0"/>
    <x v="1"/>
    <n v="5"/>
    <x v="1278"/>
    <x v="1"/>
    <s v="tier - 1"/>
    <x v="0"/>
    <s v="30Dec1983"/>
    <x v="33"/>
  </r>
  <r>
    <s v="Id1280"/>
    <s v="Jacobsen"/>
    <s v=" Mr"/>
    <s v="  Torrey C III"/>
    <n v="30.15"/>
    <n v="4.25"/>
    <s v="No"/>
    <x v="1"/>
    <s v="No"/>
    <n v="1"/>
    <s v="No"/>
    <x v="0"/>
    <x v="1"/>
    <n v="3"/>
    <x v="1279"/>
    <x v="1"/>
    <s v="tier - 2"/>
    <x v="14"/>
    <s v="11Nov1987"/>
    <x v="38"/>
  </r>
  <r>
    <s v="Id1281"/>
    <s v="O'Hora"/>
    <s v=" Mr"/>
    <s v="  Paul"/>
    <n v="26.36"/>
    <n v="5.52"/>
    <s v="No"/>
    <x v="1"/>
    <s v="No"/>
    <n v="0"/>
    <s v="No"/>
    <x v="0"/>
    <x v="1"/>
    <n v="3"/>
    <x v="1280"/>
    <x v="1"/>
    <s v="tier - 2"/>
    <x v="14"/>
    <s v="6Dec1982"/>
    <x v="37"/>
  </r>
  <r>
    <s v="Id1282"/>
    <s v="Amato"/>
    <s v=" Ms"/>
    <s v="  Jennifer D"/>
    <n v="45.32"/>
    <n v="6.53"/>
    <s v="Yes"/>
    <x v="1"/>
    <s v="No"/>
    <n v="2"/>
    <s v="Yes"/>
    <x v="0"/>
    <x v="0"/>
    <n v="1"/>
    <x v="1281"/>
    <x v="1"/>
    <s v="tier - 3"/>
    <x v="0"/>
    <s v="26Sep1975"/>
    <x v="27"/>
  </r>
  <r>
    <s v="Id1283"/>
    <s v="Reed"/>
    <s v=" Mr"/>
    <s v="  Erik"/>
    <n v="31.93"/>
    <n v="4.82"/>
    <s v="No"/>
    <x v="1"/>
    <s v="No"/>
    <n v="1"/>
    <s v="No"/>
    <x v="0"/>
    <x v="1"/>
    <n v="3"/>
    <x v="1282"/>
    <x v="1"/>
    <s v="tier - 1"/>
    <x v="1"/>
    <s v="21Sep1988"/>
    <x v="23"/>
  </r>
  <r>
    <s v="Id1284"/>
    <s v="Wegner"/>
    <s v=" Ms"/>
    <s v="  Lana J"/>
    <n v="36"/>
    <n v="11.94"/>
    <s v="Yes"/>
    <x v="1"/>
    <s v="No"/>
    <n v="1"/>
    <s v="No"/>
    <x v="0"/>
    <x v="0"/>
    <n v="1"/>
    <x v="1283"/>
    <x v="1"/>
    <s v="tier - 1"/>
    <x v="3"/>
    <s v="21Aug1975"/>
    <x v="27"/>
  </r>
  <r>
    <s v="Id1285"/>
    <s v="Bokun"/>
    <s v=" Ms"/>
    <s v="  Rebecca E"/>
    <n v="32"/>
    <n v="7.85"/>
    <s v="No"/>
    <x v="1"/>
    <s v="No"/>
    <n v="1"/>
    <s v="No"/>
    <x v="0"/>
    <x v="0"/>
    <n v="1"/>
    <x v="1284"/>
    <x v="1"/>
    <s v="tier - 2"/>
    <x v="3"/>
    <s v="6Aug1975"/>
    <x v="27"/>
  </r>
  <r>
    <s v="Id1286"/>
    <s v="Ainsley"/>
    <s v=" Ms"/>
    <s v="  Katie M"/>
    <n v="29.37"/>
    <n v="8.01"/>
    <s v="No"/>
    <x v="1"/>
    <s v="No"/>
    <n v="0"/>
    <s v="No"/>
    <x v="0"/>
    <x v="0"/>
    <n v="1"/>
    <x v="1285"/>
    <x v="1"/>
    <s v="tier - 1"/>
    <x v="0"/>
    <s v="12Dec1982"/>
    <x v="37"/>
  </r>
  <r>
    <s v="Id1287"/>
    <s v="Foster"/>
    <s v=" Ms"/>
    <s v="  Elizabeth A"/>
    <n v="23.6"/>
    <n v="7.4"/>
    <s v="No"/>
    <x v="1"/>
    <s v="No"/>
    <n v="0"/>
    <s v="No"/>
    <x v="0"/>
    <x v="0"/>
    <n v="1"/>
    <x v="1286"/>
    <x v="1"/>
    <s v="tier - 3"/>
    <x v="3"/>
    <s v="6Nov1975"/>
    <x v="27"/>
  </r>
  <r>
    <s v="Id1288"/>
    <s v="Overpeck"/>
    <s v=" Ms"/>
    <s v="  Sarah"/>
    <n v="33.155000000000001"/>
    <n v="8.3800000000000008"/>
    <s v="Yes"/>
    <x v="1"/>
    <s v="No"/>
    <n v="1"/>
    <s v="No"/>
    <x v="0"/>
    <x v="0"/>
    <n v="3"/>
    <x v="1287"/>
    <x v="1"/>
    <s v="tier - 3"/>
    <x v="2"/>
    <s v="27Dec1981"/>
    <x v="36"/>
  </r>
  <r>
    <s v="Id1289"/>
    <s v="Levine"/>
    <s v=" Ms"/>
    <s v="  Annie J"/>
    <n v="24.32"/>
    <n v="11.56"/>
    <s v="No"/>
    <x v="1"/>
    <s v="No"/>
    <n v="0"/>
    <s v="No"/>
    <x v="0"/>
    <x v="0"/>
    <n v="0"/>
    <x v="1288"/>
    <x v="1"/>
    <s v="tier - 3"/>
    <x v="2"/>
    <s v="24Jul1982"/>
    <x v="37"/>
  </r>
  <r>
    <s v="Id1290"/>
    <s v="Jean"/>
    <s v=" Ms"/>
    <s v="  Annie"/>
    <n v="36.299999999999997"/>
    <n v="4.6100000000000003"/>
    <s v="Yes"/>
    <x v="1"/>
    <s v="No"/>
    <n v="1"/>
    <s v="No"/>
    <x v="0"/>
    <x v="1"/>
    <n v="2"/>
    <x v="1289"/>
    <x v="1"/>
    <s v="tier - 2"/>
    <x v="0"/>
    <s v="26Jul1977"/>
    <x v="29"/>
  </r>
  <r>
    <s v="Id1291"/>
    <s v="Wild"/>
    <s v=" Ms"/>
    <s v="  Lindsey"/>
    <n v="34.4"/>
    <n v="4.95"/>
    <s v="Yes"/>
    <x v="1"/>
    <s v="Yes"/>
    <n v="1"/>
    <s v="No"/>
    <x v="0"/>
    <x v="1"/>
    <n v="3"/>
    <x v="1290"/>
    <x v="1"/>
    <s v="tier - 2"/>
    <x v="3"/>
    <s v="13Aug1979"/>
    <x v="18"/>
  </r>
  <r>
    <s v="Id1292"/>
    <s v="Tabor"/>
    <s v=" Ms"/>
    <s v="  Laura"/>
    <n v="30.9"/>
    <n v="5.04"/>
    <s v="No"/>
    <x v="1"/>
    <s v="No"/>
    <n v="1"/>
    <s v="No"/>
    <x v="0"/>
    <x v="1"/>
    <n v="2"/>
    <x v="1291"/>
    <x v="1"/>
    <s v="tier - 3"/>
    <x v="3"/>
    <s v="29Dec1977"/>
    <x v="29"/>
  </r>
  <r>
    <s v="Id1293"/>
    <s v="Steffen"/>
    <s v=" Ms"/>
    <s v="  Amy T"/>
    <n v="28.6"/>
    <n v="5.42"/>
    <s v="No"/>
    <x v="1"/>
    <s v="No"/>
    <n v="0"/>
    <s v="No"/>
    <x v="0"/>
    <x v="1"/>
    <n v="2"/>
    <x v="1292"/>
    <x v="1"/>
    <s v="tier - 1"/>
    <x v="0"/>
    <s v="21Jun1977"/>
    <x v="29"/>
  </r>
  <r>
    <s v="Id1294"/>
    <s v="Tadich"/>
    <s v=" Ms"/>
    <s v="  Katarina D"/>
    <n v="27.83"/>
    <n v="5.39"/>
    <s v="No"/>
    <x v="1"/>
    <s v="No"/>
    <n v="0"/>
    <s v="No"/>
    <x v="0"/>
    <x v="1"/>
    <n v="2"/>
    <x v="1293"/>
    <x v="1"/>
    <s v="tier - 2"/>
    <x v="0"/>
    <s v="26Dec1977"/>
    <x v="29"/>
  </r>
  <r>
    <s v="Id1295"/>
    <s v="Christenson"/>
    <s v=" Mr"/>
    <s v="  B J"/>
    <n v="39.64"/>
    <n v="6"/>
    <s v="Yes"/>
    <x v="1"/>
    <s v="Yes"/>
    <n v="1"/>
    <s v="Yes"/>
    <x v="0"/>
    <x v="0"/>
    <n v="0"/>
    <x v="1294"/>
    <x v="1"/>
    <s v="tier - 1"/>
    <x v="1"/>
    <s v="10Nov1993"/>
    <x v="20"/>
  </r>
  <r>
    <s v="Id1296"/>
    <s v="Shell"/>
    <s v=" Ms"/>
    <s v="  Alison"/>
    <n v="38.479999999999997"/>
    <n v="6.02"/>
    <s v="Yes"/>
    <x v="1"/>
    <s v="No"/>
    <n v="1"/>
    <s v="Yes"/>
    <x v="0"/>
    <x v="0"/>
    <n v="0"/>
    <x v="1295"/>
    <x v="1"/>
    <s v="tier - 2"/>
    <x v="1"/>
    <s v="9Sep1992"/>
    <x v="34"/>
  </r>
  <r>
    <s v="Id1297"/>
    <s v="Rao"/>
    <s v=" Mr"/>
    <s v="  Neil K"/>
    <n v="36.200000000000003"/>
    <n v="4.62"/>
    <s v="Yes"/>
    <x v="1"/>
    <s v="No"/>
    <n v="1"/>
    <s v="No"/>
    <x v="0"/>
    <x v="1"/>
    <n v="0"/>
    <x v="1296"/>
    <x v="1"/>
    <s v="tier - 3"/>
    <x v="3"/>
    <s v="26Dec1972"/>
    <x v="28"/>
  </r>
  <r>
    <s v="Id1298"/>
    <s v="Myers"/>
    <s v=" Mrs"/>
    <s v="  Anne Hunter"/>
    <n v="27.13"/>
    <n v="5.59"/>
    <s v="No"/>
    <x v="1"/>
    <s v="No"/>
    <n v="0"/>
    <s v="No"/>
    <x v="0"/>
    <x v="1"/>
    <n v="3"/>
    <x v="1297"/>
    <x v="1"/>
    <s v="tier - 2"/>
    <x v="15"/>
    <s v="19Jun1984"/>
    <x v="32"/>
  </r>
  <r>
    <s v="Id1299"/>
    <s v="McLean"/>
    <s v=" Ms"/>
    <s v="  Sandra"/>
    <n v="20.75"/>
    <n v="5.18"/>
    <s v="No"/>
    <x v="1"/>
    <s v="No"/>
    <n v="0"/>
    <s v="No"/>
    <x v="0"/>
    <x v="1"/>
    <n v="0"/>
    <x v="1298"/>
    <x v="2"/>
    <s v="tier - 1"/>
    <x v="0"/>
    <s v="12Jun1966"/>
    <x v="24"/>
  </r>
  <r>
    <s v="Id1300"/>
    <s v="Gomez"/>
    <s v=" Mr"/>
    <s v="  Robert"/>
    <n v="26.6"/>
    <n v="6.29"/>
    <s v="No"/>
    <x v="1"/>
    <s v="No"/>
    <n v="0"/>
    <s v="No"/>
    <x v="0"/>
    <x v="0"/>
    <n v="0"/>
    <x v="1299"/>
    <x v="2"/>
    <s v="tier - 1"/>
    <x v="3"/>
    <s v="4Sep1972"/>
    <x v="28"/>
  </r>
  <r>
    <s v="Id1301"/>
    <s v="Hemingway"/>
    <s v=" Mr"/>
    <s v="  Rodney"/>
    <n v="25.3"/>
    <n v="4.49"/>
    <s v="No"/>
    <x v="1"/>
    <s v="No"/>
    <n v="0"/>
    <s v="No"/>
    <x v="0"/>
    <x v="1"/>
    <n v="0"/>
    <x v="1300"/>
    <x v="1"/>
    <s v="tier - 3"/>
    <x v="0"/>
    <s v="9Sep1972"/>
    <x v="28"/>
  </r>
  <r>
    <s v="Id1302"/>
    <s v="Pett"/>
    <s v=" Mr"/>
    <s v="  Carl R"/>
    <n v="18.84"/>
    <n v="11.82"/>
    <s v="No"/>
    <x v="1"/>
    <s v="Yes"/>
    <n v="0"/>
    <s v="No"/>
    <x v="0"/>
    <x v="0"/>
    <n v="0"/>
    <x v="1301"/>
    <x v="2"/>
    <s v="tier - 2"/>
    <x v="0"/>
    <s v="24Sep1963"/>
    <x v="8"/>
  </r>
  <r>
    <s v="Id1303"/>
    <s v="Meingast"/>
    <s v=" Mr"/>
    <s v="  Maximilian"/>
    <n v="19.57"/>
    <n v="7.41"/>
    <s v="No"/>
    <x v="1"/>
    <s v="No"/>
    <n v="0"/>
    <s v="No"/>
    <x v="0"/>
    <x v="0"/>
    <n v="1"/>
    <x v="1302"/>
    <x v="2"/>
    <s v="tier - 2"/>
    <x v="1"/>
    <s v="28Sep1975"/>
    <x v="27"/>
  </r>
  <r>
    <s v="Id1304"/>
    <s v="McCarthy"/>
    <s v=" Mr"/>
    <s v="  Erik"/>
    <n v="30.495000000000001"/>
    <n v="5.97"/>
    <s v="No"/>
    <x v="1"/>
    <s v="No"/>
    <n v="1"/>
    <s v="No"/>
    <x v="0"/>
    <x v="0"/>
    <n v="2"/>
    <x v="1303"/>
    <x v="2"/>
    <s v="tier - 1"/>
    <x v="1"/>
    <s v="4Sep1977"/>
    <x v="29"/>
  </r>
  <r>
    <s v="Id1305"/>
    <s v="Boyle"/>
    <s v=" Mr"/>
    <s v="  Christopher"/>
    <n v="30.114999999999998"/>
    <n v="5.74"/>
    <s v="No"/>
    <x v="1"/>
    <s v="Yes"/>
    <n v="1"/>
    <s v="No"/>
    <x v="0"/>
    <x v="0"/>
    <n v="3"/>
    <x v="1304"/>
    <x v="1"/>
    <s v="tier - 2"/>
    <x v="1"/>
    <s v="11Jun1979"/>
    <x v="18"/>
  </r>
  <r>
    <s v="Id1306"/>
    <s v="Gundersen"/>
    <s v=" Mr"/>
    <s v="  Eirik"/>
    <n v="24.78"/>
    <n v="9.85"/>
    <s v="No"/>
    <x v="1"/>
    <s v="No"/>
    <n v="0"/>
    <s v="No"/>
    <x v="0"/>
    <x v="0"/>
    <n v="0"/>
    <x v="1305"/>
    <x v="1"/>
    <s v="tier - 3"/>
    <x v="0"/>
    <s v="18Sep1971"/>
    <x v="14"/>
  </r>
  <r>
    <s v="Id1307"/>
    <s v="Wolswinkel"/>
    <s v=" Mr"/>
    <s v="  Rik"/>
    <n v="24.77"/>
    <n v="7.59"/>
    <s v="No"/>
    <x v="1"/>
    <s v="No"/>
    <n v="0"/>
    <s v="No"/>
    <x v="0"/>
    <x v="0"/>
    <n v="0"/>
    <x v="1306"/>
    <x v="1"/>
    <s v="tier - 3"/>
    <x v="0"/>
    <s v="4Sep1971"/>
    <x v="14"/>
  </r>
  <r>
    <s v="Id1308"/>
    <s v="Bomberger"/>
    <s v=" Mr"/>
    <s v="  Matthew R"/>
    <n v="16.579999999999998"/>
    <n v="6.98"/>
    <s v="No"/>
    <x v="1"/>
    <s v="Yes"/>
    <n v="0"/>
    <s v="No"/>
    <x v="1"/>
    <x v="0"/>
    <n v="0"/>
    <x v="1307"/>
    <x v="2"/>
    <s v="tier - 3"/>
    <x v="1"/>
    <s v="21Sep1963"/>
    <x v="8"/>
  </r>
  <r>
    <s v="Id1309"/>
    <s v="Roy"/>
    <s v=" Mr"/>
    <s v="  Daniel G"/>
    <n v="38.17"/>
    <n v="4.7300000000000004"/>
    <s v="Yes"/>
    <x v="1"/>
    <s v="No"/>
    <n v="1"/>
    <s v="Yes"/>
    <x v="0"/>
    <x v="1"/>
    <n v="2"/>
    <x v="1308"/>
    <x v="1"/>
    <s v="tier - 1"/>
    <x v="0"/>
    <s v="12Jun1976"/>
    <x v="1"/>
  </r>
  <r>
    <s v="Id1310"/>
    <s v="Lapierre"/>
    <s v=" Mr"/>
    <s v="  Yannick"/>
    <n v="39.424999999999997"/>
    <n v="4.76"/>
    <s v="Yes"/>
    <x v="1"/>
    <s v="No"/>
    <n v="1"/>
    <s v="Yes"/>
    <x v="0"/>
    <x v="1"/>
    <n v="1"/>
    <x v="1309"/>
    <x v="2"/>
    <s v="tier - 1"/>
    <x v="4"/>
    <s v="7Jul1976"/>
    <x v="1"/>
  </r>
  <r>
    <s v="Id1311"/>
    <s v="Beaty"/>
    <s v=" Mr"/>
    <s v="  Sean R"/>
    <n v="33.44"/>
    <n v="6.24"/>
    <s v="Yes"/>
    <x v="1"/>
    <s v="No"/>
    <n v="1"/>
    <s v="No"/>
    <x v="0"/>
    <x v="0"/>
    <n v="1"/>
    <x v="1310"/>
    <x v="2"/>
    <s v="tier - 2"/>
    <x v="4"/>
    <s v="20Jul1976"/>
    <x v="1"/>
  </r>
  <r>
    <s v="Id1312"/>
    <s v="Hammer"/>
    <s v=" Mr"/>
    <s v="  Peter"/>
    <n v="33.344999999999999"/>
    <n v="5.44"/>
    <s v="Yes"/>
    <x v="1"/>
    <s v="No"/>
    <n v="1"/>
    <s v="No"/>
    <x v="0"/>
    <x v="1"/>
    <n v="1"/>
    <x v="1311"/>
    <x v="2"/>
    <s v="tier - 2"/>
    <x v="4"/>
    <s v="12Jul1976"/>
    <x v="1"/>
  </r>
  <r>
    <s v="Id1313"/>
    <s v="Randolph"/>
    <s v=" Ms"/>
    <s v="  Sara A"/>
    <n v="38.79"/>
    <n v="5.08"/>
    <s v="Yes"/>
    <x v="1"/>
    <s v="Yes"/>
    <n v="1"/>
    <s v="Yes"/>
    <x v="0"/>
    <x v="1"/>
    <n v="0"/>
    <x v="1312"/>
    <x v="1"/>
    <s v="tier - 1"/>
    <x v="1"/>
    <s v="22Jun1993"/>
    <x v="20"/>
  </r>
  <r>
    <s v="Id1314"/>
    <s v="Masterson"/>
    <s v=" Ms"/>
    <s v="  Erin C"/>
    <n v="30.684999999999999"/>
    <n v="4.87"/>
    <s v="No"/>
    <x v="1"/>
    <s v="Yes"/>
    <n v="1"/>
    <s v="No"/>
    <x v="0"/>
    <x v="1"/>
    <n v="2"/>
    <x v="1313"/>
    <x v="1"/>
    <s v="tier - 2"/>
    <x v="1"/>
    <s v="7Aug1979"/>
    <x v="18"/>
  </r>
  <r>
    <s v="Id1315"/>
    <s v="Friess"/>
    <s v=" Mr"/>
    <s v="  Thibaud"/>
    <n v="22.135000000000002"/>
    <n v="8.17"/>
    <s v="No"/>
    <x v="1"/>
    <s v="No"/>
    <n v="0"/>
    <s v="No"/>
    <x v="0"/>
    <x v="0"/>
    <n v="2"/>
    <x v="1314"/>
    <x v="2"/>
    <s v="tier - 3"/>
    <x v="4"/>
    <s v="26Jun1978"/>
    <x v="9"/>
  </r>
  <r>
    <s v="Id1316"/>
    <s v="Mantoni"/>
    <s v=" Ms"/>
    <s v="  Lisa"/>
    <n v="33.33"/>
    <n v="7.61"/>
    <s v="Yes"/>
    <x v="1"/>
    <s v="No"/>
    <n v="1"/>
    <s v="No"/>
    <x v="0"/>
    <x v="0"/>
    <n v="0"/>
    <x v="1315"/>
    <x v="1"/>
    <s v="tier - 3"/>
    <x v="0"/>
    <s v="6Jun1974"/>
    <x v="30"/>
  </r>
  <r>
    <s v="Id1317"/>
    <s v="Bodeen"/>
    <s v=" Ms"/>
    <s v="  Gretchen K"/>
    <n v="31.13"/>
    <n v="10.1"/>
    <s v="No"/>
    <x v="1"/>
    <s v="No"/>
    <n v="1"/>
    <s v="No"/>
    <x v="0"/>
    <x v="0"/>
    <n v="0"/>
    <x v="1316"/>
    <x v="1"/>
    <s v="tier - 2"/>
    <x v="0"/>
    <s v="22Dec1974"/>
    <x v="19"/>
  </r>
  <r>
    <s v="Id1318"/>
    <s v="McPherson"/>
    <s v=" Ms"/>
    <s v="  Martina"/>
    <n v="28.9"/>
    <n v="11.24"/>
    <s v="No"/>
    <x v="1"/>
    <s v="No"/>
    <n v="0"/>
    <s v="No"/>
    <x v="0"/>
    <x v="0"/>
    <n v="0"/>
    <x v="1317"/>
    <x v="1"/>
    <s v="tier - 2"/>
    <x v="3"/>
    <s v="26Sep1974"/>
    <x v="19"/>
  </r>
  <r>
    <s v="Id1319"/>
    <s v="Palko"/>
    <s v=" Mr"/>
    <s v="  Dustin J"/>
    <n v="43.31"/>
    <n v="6.1"/>
    <s v="Yes"/>
    <x v="1"/>
    <s v="No"/>
    <n v="2"/>
    <s v="Yes"/>
    <x v="0"/>
    <x v="0"/>
    <n v="0"/>
    <x v="1318"/>
    <x v="1"/>
    <s v="tier - 1"/>
    <x v="8"/>
    <s v="28Nov2000"/>
    <x v="21"/>
  </r>
  <r>
    <s v="Id1320"/>
    <s v="Breathitt"/>
    <s v=" Ms"/>
    <s v="  Kelsey"/>
    <n v="22.8"/>
    <n v="6.98"/>
    <s v="No"/>
    <x v="1"/>
    <s v="No"/>
    <n v="0"/>
    <s v="No"/>
    <x v="0"/>
    <x v="0"/>
    <n v="0"/>
    <x v="1319"/>
    <x v="1"/>
    <s v="tier - 1"/>
    <x v="3"/>
    <s v="5Aug1974"/>
    <x v="19"/>
  </r>
  <r>
    <s v="Id1321"/>
    <s v="Evora"/>
    <s v=" Mr"/>
    <s v="  Daniel V"/>
    <n v="19.09"/>
    <n v="4"/>
    <s v="No"/>
    <x v="1"/>
    <s v="No"/>
    <n v="0"/>
    <s v="No"/>
    <x v="0"/>
    <x v="1"/>
    <n v="0"/>
    <x v="1320"/>
    <x v="2"/>
    <s v="tier - 3"/>
    <x v="0"/>
    <s v="5Sep1964"/>
    <x v="13"/>
  </r>
  <r>
    <s v="Id1322"/>
    <s v="Fischer"/>
    <s v=" Ms"/>
    <s v="  Saeger"/>
    <n v="23.37"/>
    <n v="4.2300000000000004"/>
    <s v="No"/>
    <x v="1"/>
    <s v="No"/>
    <n v="0"/>
    <s v="No"/>
    <x v="0"/>
    <x v="1"/>
    <n v="3"/>
    <x v="1321"/>
    <x v="1"/>
    <s v="tier - 2"/>
    <x v="2"/>
    <s v="27Sep1982"/>
    <x v="37"/>
  </r>
  <r>
    <s v="Id1323"/>
    <s v="Deba"/>
    <s v=" Ms"/>
    <s v="  Buzunesh"/>
    <n v="33.44"/>
    <n v="4.72"/>
    <s v="Yes"/>
    <x v="1"/>
    <s v="No"/>
    <n v="1"/>
    <s v="No"/>
    <x v="0"/>
    <x v="1"/>
    <n v="1"/>
    <x v="1322"/>
    <x v="1"/>
    <s v="tier - 2"/>
    <x v="0"/>
    <s v="2Sep1976"/>
    <x v="1"/>
  </r>
  <r>
    <s v="Id1324"/>
    <s v="Leloup"/>
    <s v=" Ms"/>
    <s v="  Mirte"/>
    <n v="28.05"/>
    <n v="5.63"/>
    <s v="No"/>
    <x v="1"/>
    <s v="No"/>
    <n v="0"/>
    <s v="No"/>
    <x v="0"/>
    <x v="1"/>
    <n v="1"/>
    <x v="1323"/>
    <x v="1"/>
    <s v="tier - 2"/>
    <x v="0"/>
    <s v="30Jun1976"/>
    <x v="1"/>
  </r>
  <r>
    <s v="Id1325"/>
    <s v="Labare"/>
    <s v=" Ms"/>
    <s v="  Megan"/>
    <n v="27.72"/>
    <n v="5.83"/>
    <s v="No"/>
    <x v="1"/>
    <s v="No"/>
    <n v="0"/>
    <s v="No"/>
    <x v="0"/>
    <x v="0"/>
    <n v="1"/>
    <x v="1324"/>
    <x v="1"/>
    <s v="tier - 3"/>
    <x v="0"/>
    <s v="3Sep1976"/>
    <x v="1"/>
  </r>
  <r>
    <s v="Id1326"/>
    <s v="Arouca"/>
    <s v=" Ms"/>
    <s v="  Kerry A"/>
    <n v="29.81"/>
    <n v="9.23"/>
    <s v="No"/>
    <x v="1"/>
    <s v="No"/>
    <n v="1"/>
    <s v="No"/>
    <x v="0"/>
    <x v="0"/>
    <n v="2"/>
    <x v="1325"/>
    <x v="1"/>
    <s v="tier - 2"/>
    <x v="0"/>
    <s v="30Jun1978"/>
    <x v="9"/>
  </r>
  <r>
    <s v="Id1327"/>
    <s v="Reese"/>
    <s v=" Ms"/>
    <s v="  Kristin"/>
    <n v="23.98"/>
    <n v="9.89"/>
    <s v="No"/>
    <x v="1"/>
    <s v="No"/>
    <n v="0"/>
    <s v="No"/>
    <x v="0"/>
    <x v="0"/>
    <n v="2"/>
    <x v="1326"/>
    <x v="1"/>
    <s v="tier - 3"/>
    <x v="0"/>
    <s v="24Oct1978"/>
    <x v="9"/>
  </r>
  <r>
    <s v="Id1328"/>
    <s v="McCloskey"/>
    <s v=" Mr"/>
    <s v="  Christopher R"/>
    <n v="17.34"/>
    <n v="12"/>
    <s v="No"/>
    <x v="1"/>
    <s v="No"/>
    <n v="0"/>
    <s v="No"/>
    <x v="1"/>
    <x v="0"/>
    <n v="0"/>
    <x v="1327"/>
    <x v="2"/>
    <s v="tier - 3"/>
    <x v="0"/>
    <s v="23Nov1962"/>
    <x v="5"/>
  </r>
  <r>
    <s v="Id1329"/>
    <s v="Tedsen"/>
    <s v=" Mrs"/>
    <s v="  Elizabeth A"/>
    <n v="40.39"/>
    <n v="4.24"/>
    <s v="Yes"/>
    <x v="1"/>
    <s v="Yes"/>
    <n v="1"/>
    <s v="Yes"/>
    <x v="0"/>
    <x v="1"/>
    <n v="0"/>
    <x v="1328"/>
    <x v="1"/>
    <s v="tier - 1"/>
    <x v="12"/>
    <s v="21Oct1997"/>
    <x v="31"/>
  </r>
  <r>
    <s v="Id1330"/>
    <s v="Koehlinger"/>
    <s v=" Mr"/>
    <s v="  Andrew"/>
    <n v="25.96"/>
    <n v="4.68"/>
    <s v="No"/>
    <x v="1"/>
    <s v="Yes"/>
    <n v="0"/>
    <s v="No"/>
    <x v="0"/>
    <x v="1"/>
    <n v="3"/>
    <x v="1329"/>
    <x v="1"/>
    <s v="tier - 2"/>
    <x v="16"/>
    <s v="8Jun1983"/>
    <x v="37"/>
  </r>
  <r>
    <s v="Id1331"/>
    <s v="Pielechaty"/>
    <s v=" Ms"/>
    <s v="  Dawn M"/>
    <n v="17.68"/>
    <n v="8.57"/>
    <s v="No"/>
    <x v="1"/>
    <s v="Yes"/>
    <n v="0"/>
    <s v="No"/>
    <x v="1"/>
    <x v="0"/>
    <n v="0"/>
    <x v="1330"/>
    <x v="2"/>
    <s v="tier - 1"/>
    <x v="0"/>
    <s v="5Nov1963"/>
    <x v="8"/>
  </r>
  <r>
    <s v="Id1332"/>
    <s v="Korhonen"/>
    <s v=" Mr"/>
    <s v="  Jonathan P"/>
    <n v="30.875"/>
    <n v="4.0999999999999996"/>
    <s v="No"/>
    <x v="1"/>
    <s v="No"/>
    <n v="1"/>
    <s v="No"/>
    <x v="0"/>
    <x v="1"/>
    <n v="4"/>
    <x v="1331"/>
    <x v="2"/>
    <s v="tier - 3"/>
    <x v="1"/>
    <s v="28Jun1982"/>
    <x v="37"/>
  </r>
  <r>
    <s v="Id1333"/>
    <s v="Kehr"/>
    <s v=" Mrs"/>
    <s v="  Gina"/>
    <n v="30.81"/>
    <n v="4.49"/>
    <s v="No"/>
    <x v="1"/>
    <s v="No"/>
    <n v="1"/>
    <s v="No"/>
    <x v="0"/>
    <x v="1"/>
    <n v="3"/>
    <x v="1332"/>
    <x v="1"/>
    <s v="tier - 3"/>
    <x v="15"/>
    <s v="21Jun1990"/>
    <x v="3"/>
  </r>
  <r>
    <s v="Id1334"/>
    <s v="Montagna"/>
    <s v=" Mr"/>
    <s v="  Dino"/>
    <n v="36.85"/>
    <n v="8.8000000000000007"/>
    <s v="Yes"/>
    <x v="1"/>
    <s v="No"/>
    <n v="1"/>
    <s v="No"/>
    <x v="0"/>
    <x v="0"/>
    <n v="0"/>
    <x v="1333"/>
    <x v="1"/>
    <s v="tier - 2"/>
    <x v="0"/>
    <s v="3Sep1973"/>
    <x v="30"/>
  </r>
  <r>
    <s v="Id1335"/>
    <s v="M√ºller"/>
    <s v=" Mr"/>
    <s v="  Jan"/>
    <n v="35.86"/>
    <n v="7.93"/>
    <s v="Yes"/>
    <x v="1"/>
    <s v="No"/>
    <n v="1"/>
    <s v="No"/>
    <x v="0"/>
    <x v="0"/>
    <n v="0"/>
    <x v="1334"/>
    <x v="2"/>
    <s v="tier - 1"/>
    <x v="0"/>
    <s v="30Aug1973"/>
    <x v="30"/>
  </r>
  <r>
    <s v="Id1336"/>
    <s v="Baker"/>
    <s v=" Mr"/>
    <s v="  Jonathan E"/>
    <n v="30.3"/>
    <n v="9.4499999999999993"/>
    <s v="No"/>
    <x v="1"/>
    <s v="No"/>
    <n v="1"/>
    <s v="No"/>
    <x v="0"/>
    <x v="0"/>
    <n v="0"/>
    <x v="1335"/>
    <x v="2"/>
    <s v="tier - 1"/>
    <x v="3"/>
    <s v="16Dec1973"/>
    <x v="30"/>
  </r>
  <r>
    <s v="Id1337"/>
    <s v="Sidebottom"/>
    <s v=" Mr"/>
    <s v="  Mark A"/>
    <n v="32.015000000000001"/>
    <n v="7.67"/>
    <s v="No"/>
    <x v="1"/>
    <s v="No"/>
    <n v="1"/>
    <s v="No"/>
    <x v="0"/>
    <x v="0"/>
    <n v="2"/>
    <x v="1336"/>
    <x v="2"/>
    <s v="tier - 1"/>
    <x v="1"/>
    <s v="1Sep1978"/>
    <x v="9"/>
  </r>
  <r>
    <s v="Id1338"/>
    <s v="Johnson"/>
    <s v=" Mrs"/>
    <s v="  Mary"/>
    <n v="25.06"/>
    <n v="10.53"/>
    <s v="No"/>
    <x v="1"/>
    <s v="No"/>
    <n v="0"/>
    <s v="No"/>
    <x v="0"/>
    <x v="0"/>
    <n v="0"/>
    <x v="1337"/>
    <x v="1"/>
    <s v="tier - 2"/>
    <x v="0"/>
    <s v="11Oct1973"/>
    <x v="30"/>
  </r>
  <r>
    <s v="Id1339"/>
    <s v="Morris"/>
    <s v=" Mr"/>
    <s v="  Samuel"/>
    <n v="18.829999999999998"/>
    <n v="10.08"/>
    <s v="No"/>
    <x v="1"/>
    <s v="No"/>
    <n v="0"/>
    <s v="No"/>
    <x v="0"/>
    <x v="0"/>
    <n v="0"/>
    <x v="1338"/>
    <x v="2"/>
    <s v="tier - 1"/>
    <x v="1"/>
    <s v="10Jun1967"/>
    <x v="22"/>
  </r>
  <r>
    <s v="Id1340"/>
    <s v="Chaisson"/>
    <s v=" Mr"/>
    <s v="  Stan J"/>
    <n v="47.52"/>
    <n v="11.39"/>
    <s v="Yes"/>
    <x v="0"/>
    <s v="No"/>
    <n v="2"/>
    <s v="Yes"/>
    <x v="0"/>
    <x v="0"/>
    <n v="1"/>
    <x v="1339"/>
    <x v="2"/>
    <s v="tier - 3"/>
    <x v="0"/>
    <s v="21Dec1975"/>
    <x v="27"/>
  </r>
  <r>
    <s v="Id1341"/>
    <s v="Pigott"/>
    <s v=" Mrs"/>
    <s v="  Jessica L"/>
    <n v="37.82"/>
    <n v="6.36"/>
    <s v="Yes"/>
    <x v="1"/>
    <s v="No"/>
    <n v="1"/>
    <s v="Yes"/>
    <x v="0"/>
    <x v="0"/>
    <n v="0"/>
    <x v="1340"/>
    <x v="1"/>
    <s v="tier - 2"/>
    <x v="12"/>
    <s v="12Oct1994"/>
    <x v="6"/>
  </r>
  <r>
    <s v="Id1342"/>
    <s v="Cochrane"/>
    <s v=" Ms"/>
    <s v="  Krysta"/>
    <n v="44.16"/>
    <n v="5.31"/>
    <s v="Yes"/>
    <x v="1"/>
    <s v="No"/>
    <n v="2"/>
    <s v="Yes"/>
    <x v="0"/>
    <x v="1"/>
    <n v="0"/>
    <x v="1341"/>
    <x v="1"/>
    <s v="tier - 2"/>
    <x v="1"/>
    <s v="28Aug2001"/>
    <x v="47"/>
  </r>
  <r>
    <s v="Id1343"/>
    <s v="Armitage"/>
    <s v=" Mrs"/>
    <s v="  Natascia"/>
    <n v="37.049999999999997"/>
    <n v="4.74"/>
    <s v="Yes"/>
    <x v="1"/>
    <s v="Yes"/>
    <n v="1"/>
    <s v="No"/>
    <x v="0"/>
    <x v="1"/>
    <n v="0"/>
    <x v="1342"/>
    <x v="1"/>
    <s v="tier - 1"/>
    <x v="12"/>
    <s v="7Nov1993"/>
    <x v="20"/>
  </r>
  <r>
    <s v="Id1344"/>
    <s v="Shen"/>
    <s v=" Ms"/>
    <s v="  Jenny"/>
    <n v="18.66"/>
    <n v="11.35"/>
    <s v="No"/>
    <x v="1"/>
    <s v="No"/>
    <n v="0"/>
    <s v="No"/>
    <x v="0"/>
    <x v="0"/>
    <n v="0"/>
    <x v="1343"/>
    <x v="2"/>
    <s v="tier - 1"/>
    <x v="3"/>
    <s v="21Oct1965"/>
    <x v="11"/>
  </r>
  <r>
    <s v="Id1345"/>
    <s v="O'Kelly"/>
    <s v=" Mr"/>
    <s v="  Brian"/>
    <n v="36.200000000000003"/>
    <n v="6.81"/>
    <s v="Yes"/>
    <x v="1"/>
    <s v="No"/>
    <n v="1"/>
    <s v="No"/>
    <x v="0"/>
    <x v="0"/>
    <n v="1"/>
    <x v="1344"/>
    <x v="2"/>
    <s v="tier - 2"/>
    <x v="3"/>
    <s v="15Dec1975"/>
    <x v="27"/>
  </r>
  <r>
    <s v="Id1346"/>
    <s v="Huff"/>
    <s v=" Ms"/>
    <s v="  Monica"/>
    <n v="18.87"/>
    <n v="8.06"/>
    <s v="No"/>
    <x v="1"/>
    <s v="No"/>
    <n v="0"/>
    <s v="No"/>
    <x v="0"/>
    <x v="0"/>
    <n v="0"/>
    <x v="1345"/>
    <x v="2"/>
    <s v="tier - 1"/>
    <x v="0"/>
    <s v="11Aug1965"/>
    <x v="11"/>
  </r>
  <r>
    <s v="Id1347"/>
    <s v="Dye"/>
    <s v=" Mr"/>
    <s v="  Tyler"/>
    <n v="32.299999999999997"/>
    <n v="6.74"/>
    <s v="No"/>
    <x v="1"/>
    <s v="No"/>
    <n v="1"/>
    <s v="No"/>
    <x v="0"/>
    <x v="0"/>
    <n v="1"/>
    <x v="1346"/>
    <x v="2"/>
    <s v="tier - 3"/>
    <x v="3"/>
    <s v="28Jun1975"/>
    <x v="27"/>
  </r>
  <r>
    <s v="Id1348"/>
    <s v="Willard"/>
    <s v=" Ms"/>
    <s v="  Kelly C"/>
    <n v="22.64"/>
    <n v="6.54"/>
    <s v="No"/>
    <x v="1"/>
    <s v="No"/>
    <n v="0"/>
    <s v="No"/>
    <x v="0"/>
    <x v="0"/>
    <n v="0"/>
    <x v="1347"/>
    <x v="1"/>
    <s v="tier - 1"/>
    <x v="0"/>
    <s v="12Dec1970"/>
    <x v="2"/>
  </r>
  <r>
    <s v="Id1349"/>
    <s v="D'Addario"/>
    <s v=" Mrs"/>
    <s v="  Emily"/>
    <n v="28.69"/>
    <n v="5.4"/>
    <s v="No"/>
    <x v="1"/>
    <s v="No"/>
    <n v="0"/>
    <s v="No"/>
    <x v="0"/>
    <x v="1"/>
    <n v="3"/>
    <x v="1348"/>
    <x v="1"/>
    <s v="tier - 3"/>
    <x v="1"/>
    <s v="27Dec1982"/>
    <x v="37"/>
  </r>
  <r>
    <s v="Id1350"/>
    <s v="Buchanan"/>
    <s v=" Mr"/>
    <s v="  James V"/>
    <n v="28.16"/>
    <n v="5.58"/>
    <s v="No"/>
    <x v="1"/>
    <s v="No"/>
    <n v="0"/>
    <s v="No"/>
    <x v="0"/>
    <x v="1"/>
    <n v="3"/>
    <x v="1349"/>
    <x v="1"/>
    <s v="tier - 3"/>
    <x v="1"/>
    <s v="28Nov1985"/>
    <x v="17"/>
  </r>
  <r>
    <s v="Id1351"/>
    <s v="Clark"/>
    <s v=" Ms"/>
    <s v="  Angie"/>
    <n v="45.54"/>
    <n v="5.84"/>
    <s v="Yes"/>
    <x v="1"/>
    <s v="Yes"/>
    <n v="2"/>
    <s v="Yes"/>
    <x v="0"/>
    <x v="0"/>
    <n v="0"/>
    <x v="1350"/>
    <x v="1"/>
    <s v="tier - 2"/>
    <x v="1"/>
    <s v="12Dec2003"/>
    <x v="39"/>
  </r>
  <r>
    <s v="Id1352"/>
    <s v="Waterson"/>
    <s v=" Mr"/>
    <s v="  Michael J"/>
    <n v="28.7"/>
    <n v="4.2"/>
    <s v="No"/>
    <x v="1"/>
    <s v="No"/>
    <n v="0"/>
    <s v="No"/>
    <x v="0"/>
    <x v="1"/>
    <n v="2"/>
    <x v="1351"/>
    <x v="2"/>
    <s v="tier - 2"/>
    <x v="3"/>
    <s v="6Nov1977"/>
    <x v="29"/>
  </r>
  <r>
    <s v="Id1353"/>
    <s v="Piras"/>
    <s v=" Ms"/>
    <s v="  Sabina"/>
    <n v="27.74"/>
    <n v="6.06"/>
    <s v="No"/>
    <x v="1"/>
    <s v="No"/>
    <n v="0"/>
    <s v="No"/>
    <x v="0"/>
    <x v="0"/>
    <n v="0"/>
    <x v="1352"/>
    <x v="1"/>
    <s v="tier - 2"/>
    <x v="1"/>
    <s v="20Dec1976"/>
    <x v="1"/>
  </r>
  <r>
    <s v="Id1354"/>
    <s v="Olson"/>
    <s v=" Ms"/>
    <s v="  Amy C"/>
    <n v="36.954999999999998"/>
    <n v="7.57"/>
    <s v="Yes"/>
    <x v="1"/>
    <s v="No"/>
    <n v="1"/>
    <s v="No"/>
    <x v="0"/>
    <x v="0"/>
    <n v="1"/>
    <x v="1353"/>
    <x v="1"/>
    <s v="tier - 3"/>
    <x v="1"/>
    <s v="17Jul1978"/>
    <x v="9"/>
  </r>
  <r>
    <s v="Id1355"/>
    <s v="Manfredi"/>
    <s v=" Ms"/>
    <s v="  Victoria U"/>
    <n v="30.69"/>
    <n v="6.15"/>
    <s v="No"/>
    <x v="1"/>
    <s v="No"/>
    <n v="1"/>
    <s v="No"/>
    <x v="0"/>
    <x v="0"/>
    <n v="3"/>
    <x v="1354"/>
    <x v="1"/>
    <s v="tier - 1"/>
    <x v="1"/>
    <s v="3Nov1989"/>
    <x v="4"/>
  </r>
  <r>
    <s v="Id1356"/>
    <s v="Landberg"/>
    <s v=" Ms"/>
    <s v="  Amelia B"/>
    <n v="24.984999999999999"/>
    <n v="4.5599999999999996"/>
    <s v="No"/>
    <x v="1"/>
    <s v="No"/>
    <n v="0"/>
    <s v="No"/>
    <x v="0"/>
    <x v="1"/>
    <n v="2"/>
    <x v="1355"/>
    <x v="1"/>
    <s v="tier - 2"/>
    <x v="1"/>
    <s v="8Nov1980"/>
    <x v="25"/>
  </r>
  <r>
    <s v="Id1357"/>
    <s v="Flynn"/>
    <s v=" Ms"/>
    <s v="  Jackie J"/>
    <n v="39.42"/>
    <n v="4.72"/>
    <s v="Yes"/>
    <x v="1"/>
    <s v="No"/>
    <n v="1"/>
    <s v="Yes"/>
    <x v="0"/>
    <x v="1"/>
    <n v="0"/>
    <x v="1356"/>
    <x v="1"/>
    <s v="tier - 3"/>
    <x v="1"/>
    <s v="18Sep1995"/>
    <x v="40"/>
  </r>
  <r>
    <s v="Id1358"/>
    <s v="Bishop"/>
    <s v=" Mr"/>
    <s v="  Justin"/>
    <n v="16.8"/>
    <n v="7.98"/>
    <s v="No"/>
    <x v="1"/>
    <s v="No"/>
    <n v="0"/>
    <s v="No"/>
    <x v="1"/>
    <x v="0"/>
    <n v="0"/>
    <x v="1357"/>
    <x v="2"/>
    <s v="tier - 1"/>
    <x v="0"/>
    <s v="22Aug1962"/>
    <x v="5"/>
  </r>
  <r>
    <s v="Id1359"/>
    <s v="Devitt"/>
    <s v=" Ms"/>
    <s v="  Kerry"/>
    <n v="23.274999999999999"/>
    <n v="6.26"/>
    <s v="No"/>
    <x v="1"/>
    <s v="Yes"/>
    <n v="0"/>
    <s v="No"/>
    <x v="0"/>
    <x v="0"/>
    <n v="3"/>
    <x v="1358"/>
    <x v="1"/>
    <s v="tier - 3"/>
    <x v="2"/>
    <s v="20Aug1983"/>
    <x v="33"/>
  </r>
  <r>
    <s v="Id1360"/>
    <s v="Lynch"/>
    <s v=" Ms"/>
    <s v="  Cindy G"/>
    <n v="22.8"/>
    <n v="4.29"/>
    <s v="No"/>
    <x v="1"/>
    <s v="Yes"/>
    <n v="0"/>
    <s v="No"/>
    <x v="0"/>
    <x v="1"/>
    <n v="3"/>
    <x v="1359"/>
    <x v="1"/>
    <s v="tier - 1"/>
    <x v="2"/>
    <s v="28Aug1983"/>
    <x v="33"/>
  </r>
  <r>
    <s v="Id1361"/>
    <s v="Tramontano"/>
    <s v=" Mr"/>
    <s v="  Gennaro"/>
    <n v="24.3"/>
    <n v="5.43"/>
    <s v="No"/>
    <x v="1"/>
    <s v="No"/>
    <n v="0"/>
    <s v="No"/>
    <x v="0"/>
    <x v="1"/>
    <n v="0"/>
    <x v="1360"/>
    <x v="1"/>
    <s v="tier - 2"/>
    <x v="0"/>
    <s v="23Nov1972"/>
    <x v="28"/>
  </r>
  <r>
    <s v="Id1362"/>
    <s v="Davidson"/>
    <s v=" Mr"/>
    <s v="  Terry"/>
    <n v="25.13"/>
    <n v="8"/>
    <s v="No"/>
    <x v="1"/>
    <s v="No"/>
    <n v="0"/>
    <s v="No"/>
    <x v="0"/>
    <x v="0"/>
    <n v="1"/>
    <x v="1361"/>
    <x v="1"/>
    <s v="tier - 2"/>
    <x v="0"/>
    <s v="10Aug1975"/>
    <x v="27"/>
  </r>
  <r>
    <s v="Id1363"/>
    <s v="Burke"/>
    <s v=" Mr"/>
    <s v="  Patrick J"/>
    <n v="22.72"/>
    <n v="9.9600000000000009"/>
    <s v="No"/>
    <x v="1"/>
    <s v="No"/>
    <n v="0"/>
    <s v="No"/>
    <x v="0"/>
    <x v="0"/>
    <n v="0"/>
    <x v="1362"/>
    <x v="1"/>
    <s v="tier - 2"/>
    <x v="0"/>
    <s v="19Jun1970"/>
    <x v="2"/>
  </r>
  <r>
    <s v="Id1364"/>
    <s v="McGraw"/>
    <s v=" Ms"/>
    <s v="  Keara"/>
    <n v="32.6"/>
    <n v="6.8"/>
    <s v="No"/>
    <x v="1"/>
    <s v="No"/>
    <n v="1"/>
    <s v="No"/>
    <x v="0"/>
    <x v="0"/>
    <n v="3"/>
    <x v="1363"/>
    <x v="1"/>
    <s v="tier - 2"/>
    <x v="3"/>
    <s v="28Dec1981"/>
    <x v="36"/>
  </r>
  <r>
    <s v="Id1365"/>
    <s v="Fellure"/>
    <s v=" Ms"/>
    <s v="  Nicole"/>
    <n v="17.28"/>
    <n v="6.22"/>
    <s v="No"/>
    <x v="1"/>
    <s v="No"/>
    <n v="0"/>
    <s v="No"/>
    <x v="1"/>
    <x v="0"/>
    <n v="0"/>
    <x v="1364"/>
    <x v="2"/>
    <s v="tier - 3"/>
    <x v="1"/>
    <s v="9Jul1966"/>
    <x v="24"/>
  </r>
  <r>
    <s v="Id1366"/>
    <s v="Sanford"/>
    <s v=" Mrs"/>
    <s v="  Katena"/>
    <n v="27.92"/>
    <n v="5.79"/>
    <s v="No"/>
    <x v="1"/>
    <s v="No"/>
    <n v="0"/>
    <s v="No"/>
    <x v="0"/>
    <x v="0"/>
    <n v="3"/>
    <x v="1365"/>
    <x v="1"/>
    <s v="tier - 3"/>
    <x v="15"/>
    <s v="29Oct1987"/>
    <x v="38"/>
  </r>
  <r>
    <s v="Id1367"/>
    <s v="Wrenn"/>
    <s v=" Ms"/>
    <s v="  Bean K"/>
    <n v="38.284999999999997"/>
    <n v="5.41"/>
    <s v="Yes"/>
    <x v="1"/>
    <s v="No"/>
    <n v="1"/>
    <s v="Yes"/>
    <x v="0"/>
    <x v="1"/>
    <n v="0"/>
    <x v="1366"/>
    <x v="1"/>
    <s v="tier - 1"/>
    <x v="2"/>
    <s v="20Jul1977"/>
    <x v="29"/>
  </r>
  <r>
    <s v="Id1368"/>
    <s v="Lindsey"/>
    <s v=" Mr"/>
    <s v="  Brian"/>
    <n v="16.48"/>
    <n v="11.05"/>
    <s v="No"/>
    <x v="1"/>
    <s v="No"/>
    <n v="0"/>
    <s v="No"/>
    <x v="1"/>
    <x v="0"/>
    <n v="0"/>
    <x v="1367"/>
    <x v="2"/>
    <s v="tier - 2"/>
    <x v="0"/>
    <s v="10Oct1962"/>
    <x v="5"/>
  </r>
  <r>
    <s v="Id1369"/>
    <s v="Krueger"/>
    <s v=" Mr"/>
    <s v="  Jan-Patrick"/>
    <n v="38.57"/>
    <n v="6.27"/>
    <s v="Yes"/>
    <x v="1"/>
    <s v="No"/>
    <n v="1"/>
    <s v="Yes"/>
    <x v="0"/>
    <x v="0"/>
    <n v="0"/>
    <x v="1368"/>
    <x v="1"/>
    <s v="tier - 3"/>
    <x v="1"/>
    <s v="17Nov1994"/>
    <x v="6"/>
  </r>
  <r>
    <s v="Id1370"/>
    <s v="Babler"/>
    <s v=" Mr"/>
    <s v="  Jesse J"/>
    <n v="43.85"/>
    <n v="4.7699999999999996"/>
    <s v="Yes"/>
    <x v="1"/>
    <s v="No"/>
    <n v="2"/>
    <s v="Yes"/>
    <x v="0"/>
    <x v="1"/>
    <n v="0"/>
    <x v="1369"/>
    <x v="1"/>
    <s v="tier - 2"/>
    <x v="1"/>
    <s v="5Oct2001"/>
    <x v="47"/>
  </r>
  <r>
    <s v="Id1371"/>
    <s v="Brezenski"/>
    <s v=" Ms"/>
    <s v="  Lindsey M"/>
    <n v="30.11"/>
    <n v="4.08"/>
    <s v="No"/>
    <x v="1"/>
    <s v="No"/>
    <n v="1"/>
    <s v="No"/>
    <x v="0"/>
    <x v="1"/>
    <n v="3"/>
    <x v="1370"/>
    <x v="1"/>
    <s v="tier - 2"/>
    <x v="1"/>
    <s v="12Oct1989"/>
    <x v="4"/>
  </r>
  <r>
    <s v="Id1372"/>
    <s v="Marschner"/>
    <s v=" Ms"/>
    <s v="  Marguerite K"/>
    <n v="31.59"/>
    <n v="6.01"/>
    <s v="No"/>
    <x v="1"/>
    <s v="No"/>
    <n v="1"/>
    <s v="No"/>
    <x v="0"/>
    <x v="0"/>
    <n v="3"/>
    <x v="1371"/>
    <x v="1"/>
    <s v="tier - 1"/>
    <x v="1"/>
    <s v="21Dec1991"/>
    <x v="42"/>
  </r>
  <r>
    <s v="Id1373"/>
    <s v="King"/>
    <s v=" Mr"/>
    <s v="  Travis"/>
    <n v="40.15"/>
    <n v="11.84"/>
    <s v="Yes"/>
    <x v="1"/>
    <s v="No"/>
    <n v="1"/>
    <s v="Yes"/>
    <x v="0"/>
    <x v="0"/>
    <n v="0"/>
    <x v="1372"/>
    <x v="1"/>
    <s v="tier - 3"/>
    <x v="0"/>
    <s v="9Nov1974"/>
    <x v="19"/>
  </r>
  <r>
    <s v="Id1374"/>
    <s v="Montez"/>
    <s v=" Mr"/>
    <s v="  Ricky"/>
    <n v="40.700000000000003"/>
    <n v="6.27"/>
    <s v="Yes"/>
    <x v="1"/>
    <s v="Yes"/>
    <n v="1"/>
    <s v="Yes"/>
    <x v="0"/>
    <x v="0"/>
    <n v="0"/>
    <x v="1373"/>
    <x v="1"/>
    <s v="tier - 3"/>
    <x v="1"/>
    <s v="2Dec1997"/>
    <x v="31"/>
  </r>
  <r>
    <s v="Id1375"/>
    <s v="Campbell"/>
    <s v=" Mrs"/>
    <s v="  Colleen L"/>
    <n v="40.76"/>
    <n v="5.28"/>
    <s v="Yes"/>
    <x v="1"/>
    <s v="No"/>
    <n v="1"/>
    <s v="Yes"/>
    <x v="0"/>
    <x v="1"/>
    <n v="0"/>
    <x v="1374"/>
    <x v="1"/>
    <s v="tier - 2"/>
    <x v="12"/>
    <s v="25Dec1999"/>
    <x v="35"/>
  </r>
  <r>
    <s v="Id1376"/>
    <s v="Hurt"/>
    <s v=" Mr"/>
    <s v="  Charlie A"/>
    <n v="29.7"/>
    <n v="7.03"/>
    <s v="No"/>
    <x v="1"/>
    <s v="No"/>
    <n v="0"/>
    <s v="No"/>
    <x v="0"/>
    <x v="0"/>
    <n v="0"/>
    <x v="1375"/>
    <x v="0"/>
    <s v="tier - 3"/>
    <x v="0"/>
    <s v="6Dec1974"/>
    <x v="19"/>
  </r>
  <r>
    <s v="Id1377"/>
    <s v="Garey"/>
    <s v=" Mr"/>
    <s v="  Rick"/>
    <n v="40.58"/>
    <n v="5.32"/>
    <s v="Yes"/>
    <x v="1"/>
    <s v="Yes"/>
    <n v="1"/>
    <s v="Yes"/>
    <x v="0"/>
    <x v="1"/>
    <n v="0"/>
    <x v="1376"/>
    <x v="1"/>
    <s v="tier - 1"/>
    <x v="1"/>
    <s v="21Dec1997"/>
    <x v="31"/>
  </r>
  <r>
    <s v="Id1378"/>
    <s v="Reddy"/>
    <s v=" Ms"/>
    <s v="  Lauren C"/>
    <n v="33.06"/>
    <n v="9.59"/>
    <s v="Yes"/>
    <x v="1"/>
    <s v="No"/>
    <n v="1"/>
    <s v="No"/>
    <x v="0"/>
    <x v="0"/>
    <n v="2"/>
    <x v="1377"/>
    <x v="1"/>
    <s v="tier - 1"/>
    <x v="1"/>
    <s v="30Jun1981"/>
    <x v="36"/>
  </r>
  <r>
    <s v="Id1379"/>
    <s v="Mueller"/>
    <s v=" Mr"/>
    <s v="  Daniel"/>
    <n v="26.62"/>
    <n v="6.15"/>
    <s v="No"/>
    <x v="1"/>
    <s v="No"/>
    <n v="0"/>
    <s v="No"/>
    <x v="0"/>
    <x v="0"/>
    <n v="1"/>
    <x v="1378"/>
    <x v="2"/>
    <s v="tier - 2"/>
    <x v="0"/>
    <s v="12Dec1976"/>
    <x v="1"/>
  </r>
  <r>
    <s v="Id1380"/>
    <s v="Julia"/>
    <s v=" Mr"/>
    <s v="  Jaime"/>
    <n v="37.1"/>
    <n v="11.08"/>
    <s v="Yes"/>
    <x v="1"/>
    <s v="No"/>
    <n v="1"/>
    <s v="No"/>
    <x v="0"/>
    <x v="0"/>
    <n v="2"/>
    <x v="1379"/>
    <x v="0"/>
    <s v="tier - 1"/>
    <x v="3"/>
    <s v="4Sep1978"/>
    <x v="9"/>
  </r>
  <r>
    <s v="Id1381"/>
    <s v="Uribe"/>
    <s v=" Mr"/>
    <s v="  Erik R"/>
    <n v="18.28"/>
    <n v="7.95"/>
    <s v="No"/>
    <x v="1"/>
    <s v="No"/>
    <n v="0"/>
    <s v="No"/>
    <x v="1"/>
    <x v="0"/>
    <n v="0"/>
    <x v="1380"/>
    <x v="2"/>
    <s v="tier - 2"/>
    <x v="0"/>
    <s v="18Jul1965"/>
    <x v="11"/>
  </r>
  <r>
    <s v="Id1382"/>
    <s v="Hand"/>
    <s v=" Ms"/>
    <s v="  Katie"/>
    <n v="35.814999999999998"/>
    <n v="6.23"/>
    <s v="Yes"/>
    <x v="1"/>
    <s v="No"/>
    <n v="1"/>
    <s v="No"/>
    <x v="0"/>
    <x v="0"/>
    <n v="0"/>
    <x v="1381"/>
    <x v="1"/>
    <s v="tier - 3"/>
    <x v="1"/>
    <s v="29Aug1977"/>
    <x v="29"/>
  </r>
  <r>
    <s v="Id1383"/>
    <s v="Petersen"/>
    <s v=" Mr"/>
    <s v="  Thomas A"/>
    <n v="30.69"/>
    <n v="6.5"/>
    <s v="No"/>
    <x v="1"/>
    <s v="No"/>
    <n v="1"/>
    <s v="No"/>
    <x v="0"/>
    <x v="0"/>
    <n v="2"/>
    <x v="1382"/>
    <x v="2"/>
    <s v="tier - 2"/>
    <x v="0"/>
    <s v="4Dec1978"/>
    <x v="9"/>
  </r>
  <r>
    <s v="Id1384"/>
    <s v="Mac-Thiong"/>
    <s v=" Mr"/>
    <s v="  Jean-Marc"/>
    <n v="26.125"/>
    <n v="5.22"/>
    <s v="No"/>
    <x v="1"/>
    <s v="No"/>
    <n v="0"/>
    <s v="No"/>
    <x v="0"/>
    <x v="1"/>
    <n v="2"/>
    <x v="1383"/>
    <x v="2"/>
    <s v="tier - 1"/>
    <x v="4"/>
    <s v="10Sep1980"/>
    <x v="25"/>
  </r>
  <r>
    <s v="Id1385"/>
    <s v="Walker"/>
    <s v=" Ms"/>
    <s v="  Kerry L"/>
    <n v="34.58"/>
    <n v="6.3"/>
    <s v="Yes"/>
    <x v="1"/>
    <s v="Yes"/>
    <n v="1"/>
    <s v="No"/>
    <x v="0"/>
    <x v="0"/>
    <n v="1"/>
    <x v="1384"/>
    <x v="1"/>
    <s v="tier - 3"/>
    <x v="1"/>
    <s v="2Jun1979"/>
    <x v="9"/>
  </r>
  <r>
    <s v="Id1386"/>
    <s v="Steidl"/>
    <s v=" Mr"/>
    <s v="  Ulrich"/>
    <n v="27.4"/>
    <n v="8.84"/>
    <s v="No"/>
    <x v="1"/>
    <s v="No"/>
    <n v="0"/>
    <s v="No"/>
    <x v="0"/>
    <x v="0"/>
    <n v="2"/>
    <x v="1385"/>
    <x v="0"/>
    <s v="tier - 2"/>
    <x v="3"/>
    <s v="29Dec1978"/>
    <x v="9"/>
  </r>
  <r>
    <s v="Id1387"/>
    <s v="Rose"/>
    <s v=" Mr"/>
    <s v="  Justin P"/>
    <n v="27.53"/>
    <n v="4.1100000000000003"/>
    <s v="No"/>
    <x v="1"/>
    <s v="No"/>
    <n v="0"/>
    <s v="No"/>
    <x v="0"/>
    <x v="1"/>
    <n v="3"/>
    <x v="1386"/>
    <x v="1"/>
    <s v="tier - 3"/>
    <x v="14"/>
    <s v="12Jul1987"/>
    <x v="38"/>
  </r>
  <r>
    <s v="Id1388"/>
    <s v="Alderfer"/>
    <s v=" Ms"/>
    <s v="  Hannah E"/>
    <n v="33"/>
    <n v="4.57"/>
    <s v="Yes"/>
    <x v="1"/>
    <s v="No"/>
    <n v="1"/>
    <s v="No"/>
    <x v="0"/>
    <x v="1"/>
    <n v="3"/>
    <x v="1387"/>
    <x v="1"/>
    <s v="tier - 1"/>
    <x v="0"/>
    <s v="18Dec1982"/>
    <x v="37"/>
  </r>
  <r>
    <s v="Id1389"/>
    <s v="Ryland"/>
    <s v=" Mr"/>
    <s v="  David"/>
    <n v="25.78"/>
    <n v="11.06"/>
    <s v="No"/>
    <x v="1"/>
    <s v="No"/>
    <n v="0"/>
    <s v="No"/>
    <x v="0"/>
    <x v="0"/>
    <n v="1"/>
    <x v="1388"/>
    <x v="1"/>
    <s v="tier - 2"/>
    <x v="16"/>
    <s v="19Dec1981"/>
    <x v="36"/>
  </r>
  <r>
    <s v="Id1390"/>
    <s v="Bethea"/>
    <s v=" Mr"/>
    <s v="  Jim"/>
    <n v="22.66"/>
    <n v="10.68"/>
    <s v="No"/>
    <x v="1"/>
    <s v="No"/>
    <n v="0"/>
    <s v="No"/>
    <x v="0"/>
    <x v="0"/>
    <n v="0"/>
    <x v="1389"/>
    <x v="1"/>
    <s v="tier - 1"/>
    <x v="0"/>
    <s v="11Oct1971"/>
    <x v="14"/>
  </r>
  <r>
    <s v="Id1391"/>
    <s v="Kelly"/>
    <s v=" Mr"/>
    <s v="  Joseph P"/>
    <n v="38.81"/>
    <n v="6.14"/>
    <s v="Yes"/>
    <x v="1"/>
    <s v="No"/>
    <n v="1"/>
    <s v="Yes"/>
    <x v="0"/>
    <x v="0"/>
    <n v="0"/>
    <x v="1390"/>
    <x v="1"/>
    <s v="tier - 1"/>
    <x v="1"/>
    <s v="13Sep1995"/>
    <x v="40"/>
  </r>
  <r>
    <s v="Id1392"/>
    <s v="Blois"/>
    <s v=" Mr"/>
    <s v="  Michael"/>
    <n v="38.51"/>
    <n v="5.45"/>
    <s v="Yes"/>
    <x v="1"/>
    <s v="No"/>
    <n v="1"/>
    <s v="Yes"/>
    <x v="0"/>
    <x v="1"/>
    <n v="0"/>
    <x v="1391"/>
    <x v="1"/>
    <s v="tier - 2"/>
    <x v="13"/>
    <s v="24Nov1996"/>
    <x v="45"/>
  </r>
  <r>
    <s v="Id1393"/>
    <s v="Dayton"/>
    <s v=" Ms"/>
    <s v="  Gina M"/>
    <n v="22.98"/>
    <n v="6.14"/>
    <s v="No"/>
    <x v="1"/>
    <s v="No"/>
    <n v="0"/>
    <s v="No"/>
    <x v="0"/>
    <x v="0"/>
    <n v="2"/>
    <x v="1392"/>
    <x v="1"/>
    <s v="tier - 1"/>
    <x v="3"/>
    <s v="9Oct1976"/>
    <x v="1"/>
  </r>
  <r>
    <s v="Id1394"/>
    <s v="Cloud"/>
    <s v=" Ms"/>
    <s v="  Shantel C"/>
    <n v="15.65"/>
    <n v="7.85"/>
    <s v="No"/>
    <x v="1"/>
    <s v="No"/>
    <n v="0"/>
    <s v="No"/>
    <x v="1"/>
    <x v="0"/>
    <n v="0"/>
    <x v="1393"/>
    <x v="2"/>
    <s v="tier - 3"/>
    <x v="1"/>
    <s v="27Dec1965"/>
    <x v="11"/>
  </r>
  <r>
    <s v="Id1395"/>
    <s v="Betournay"/>
    <s v=" Mr"/>
    <s v="  Brian"/>
    <n v="39.97"/>
    <n v="4.09"/>
    <s v="Yes"/>
    <x v="1"/>
    <s v="No"/>
    <n v="1"/>
    <s v="Yes"/>
    <x v="0"/>
    <x v="1"/>
    <n v="0"/>
    <x v="1394"/>
    <x v="1"/>
    <s v="tier - 3"/>
    <x v="8"/>
    <s v="30Sep1998"/>
    <x v="44"/>
  </r>
  <r>
    <s v="Id1396"/>
    <s v="Temple"/>
    <s v=" Mr"/>
    <s v="  Brian"/>
    <n v="37.22"/>
    <n v="4.62"/>
    <s v="Yes"/>
    <x v="1"/>
    <s v="Yes"/>
    <n v="1"/>
    <s v="No"/>
    <x v="0"/>
    <x v="1"/>
    <n v="0"/>
    <x v="1395"/>
    <x v="1"/>
    <s v="tier - 2"/>
    <x v="1"/>
    <s v="10Aug1993"/>
    <x v="20"/>
  </r>
  <r>
    <s v="Id1397"/>
    <s v="Rollie"/>
    <s v=" Ms"/>
    <s v="  Jessica R"/>
    <n v="41.325000000000003"/>
    <n v="5.77"/>
    <s v="Yes"/>
    <x v="1"/>
    <s v="No"/>
    <n v="2"/>
    <s v="Yes"/>
    <x v="0"/>
    <x v="0"/>
    <n v="1"/>
    <x v="1396"/>
    <x v="1"/>
    <s v="tier - 2"/>
    <x v="2"/>
    <s v="16Oct1980"/>
    <x v="25"/>
  </r>
  <r>
    <s v="Id1398"/>
    <s v="Roybal"/>
    <s v=" Mrs"/>
    <s v="  Robyn"/>
    <n v="40.31"/>
    <n v="5.84"/>
    <s v="Yes"/>
    <x v="1"/>
    <s v="No"/>
    <n v="1"/>
    <s v="Yes"/>
    <x v="0"/>
    <x v="0"/>
    <n v="0"/>
    <x v="1397"/>
    <x v="1"/>
    <s v="tier - 2"/>
    <x v="12"/>
    <s v="15Jun1999"/>
    <x v="35"/>
  </r>
  <r>
    <s v="Id1399"/>
    <s v="Turgeon"/>
    <s v=" Ms"/>
    <s v="  Ashley"/>
    <n v="29.48"/>
    <n v="4.91"/>
    <s v="No"/>
    <x v="1"/>
    <s v="No"/>
    <n v="0"/>
    <s v="No"/>
    <x v="0"/>
    <x v="1"/>
    <n v="2"/>
    <x v="1398"/>
    <x v="1"/>
    <s v="tier - 1"/>
    <x v="0"/>
    <s v="24Jul1980"/>
    <x v="25"/>
  </r>
  <r>
    <s v="Id1400"/>
    <s v="Deingenis"/>
    <s v=" Ms"/>
    <s v="  Dana"/>
    <n v="33.155000000000001"/>
    <n v="5.07"/>
    <s v="Yes"/>
    <x v="1"/>
    <s v="No"/>
    <n v="1"/>
    <s v="No"/>
    <x v="0"/>
    <x v="1"/>
    <n v="1"/>
    <x v="1399"/>
    <x v="1"/>
    <s v="tier - 2"/>
    <x v="2"/>
    <s v="20Jun1980"/>
    <x v="25"/>
  </r>
  <r>
    <s v="Id1401"/>
    <s v="Hodge"/>
    <s v=" Ms"/>
    <s v="  Jessica F"/>
    <n v="42.85"/>
    <n v="5.81"/>
    <s v="Yes"/>
    <x v="1"/>
    <s v="No"/>
    <n v="2"/>
    <s v="Yes"/>
    <x v="0"/>
    <x v="0"/>
    <n v="0"/>
    <x v="1400"/>
    <x v="1"/>
    <s v="tier - 3"/>
    <x v="1"/>
    <s v="13Dec2001"/>
    <x v="47"/>
  </r>
  <r>
    <s v="Id1402"/>
    <s v="Gibbs"/>
    <s v=" Ms"/>
    <s v="  Lindsey"/>
    <n v="32.340000000000003"/>
    <n v="11.2"/>
    <s v="No"/>
    <x v="1"/>
    <s v="No"/>
    <n v="1"/>
    <s v="No"/>
    <x v="0"/>
    <x v="0"/>
    <n v="1"/>
    <x v="1401"/>
    <x v="1"/>
    <s v="tier - 1"/>
    <x v="0"/>
    <s v="24Aug1978"/>
    <x v="9"/>
  </r>
  <r>
    <s v="Id1403"/>
    <s v="Trom"/>
    <s v=" Ms"/>
    <s v="  Kelly A"/>
    <n v="27.5"/>
    <n v="10.75"/>
    <s v="No"/>
    <x v="1"/>
    <s v="No"/>
    <n v="0"/>
    <s v="No"/>
    <x v="0"/>
    <x v="0"/>
    <n v="1"/>
    <x v="1402"/>
    <x v="1"/>
    <s v="tier - 2"/>
    <x v="3"/>
    <s v="29Nov1978"/>
    <x v="9"/>
  </r>
  <r>
    <s v="Id1404"/>
    <s v="Sizer"/>
    <s v=" Ms"/>
    <s v="  Brooke E"/>
    <n v="25.8"/>
    <n v="7.8"/>
    <s v="No"/>
    <x v="1"/>
    <s v="No"/>
    <n v="0"/>
    <s v="No"/>
    <x v="0"/>
    <x v="0"/>
    <n v="1"/>
    <x v="1403"/>
    <x v="1"/>
    <s v="tier - 1"/>
    <x v="3"/>
    <s v="6Nov1978"/>
    <x v="9"/>
  </r>
  <r>
    <s v="Id1405"/>
    <s v="Ellison"/>
    <s v=" Ms"/>
    <s v="  Katelyn E"/>
    <n v="25"/>
    <n v="7.04"/>
    <s v="No"/>
    <x v="1"/>
    <s v="No"/>
    <n v="0"/>
    <s v="No"/>
    <x v="0"/>
    <x v="0"/>
    <n v="1"/>
    <x v="1404"/>
    <x v="1"/>
    <s v="tier - 1"/>
    <x v="3"/>
    <s v="28Nov1978"/>
    <x v="9"/>
  </r>
  <r>
    <s v="Id1406"/>
    <s v="Sulkowski"/>
    <s v=" Mr"/>
    <s v="  Adam"/>
    <n v="41.2"/>
    <n v="4.18"/>
    <s v="Yes"/>
    <x v="1"/>
    <s v="No"/>
    <n v="2"/>
    <s v="Yes"/>
    <x v="0"/>
    <x v="1"/>
    <n v="0"/>
    <x v="1405"/>
    <x v="1"/>
    <s v="tier - 3"/>
    <x v="3"/>
    <s v="17Sep1996"/>
    <x v="45"/>
  </r>
  <r>
    <s v="Id1407"/>
    <s v="Maringo"/>
    <s v=" Ms"/>
    <s v="  Dana"/>
    <n v="17.78"/>
    <n v="8.19"/>
    <s v="No"/>
    <x v="1"/>
    <s v="No"/>
    <n v="0"/>
    <s v="No"/>
    <x v="1"/>
    <x v="0"/>
    <n v="0"/>
    <x v="1406"/>
    <x v="2"/>
    <s v="tier - 2"/>
    <x v="1"/>
    <s v="3Jul1968"/>
    <x v="0"/>
  </r>
  <r>
    <s v="Id1408"/>
    <s v="Lattin"/>
    <s v=" Mr"/>
    <s v="  Eric W"/>
    <n v="40.119999999999997"/>
    <n v="6.22"/>
    <s v="Yes"/>
    <x v="1"/>
    <s v="Yes"/>
    <n v="1"/>
    <s v="Yes"/>
    <x v="0"/>
    <x v="0"/>
    <n v="0"/>
    <x v="1407"/>
    <x v="1"/>
    <s v="tier - 2"/>
    <x v="1"/>
    <s v="30Sep1997"/>
    <x v="31"/>
  </r>
  <r>
    <s v="Id1409"/>
    <s v="Deblander"/>
    <s v=" Mr"/>
    <s v="  Matthew D"/>
    <n v="19.350000000000001"/>
    <n v="8.2200000000000006"/>
    <s v="No"/>
    <x v="1"/>
    <s v="No"/>
    <n v="0"/>
    <s v="No"/>
    <x v="0"/>
    <x v="0"/>
    <n v="0"/>
    <x v="1408"/>
    <x v="2"/>
    <s v="tier - 2"/>
    <x v="0"/>
    <s v="17Jul1967"/>
    <x v="22"/>
  </r>
  <r>
    <s v="Id1410"/>
    <s v="O'Neill"/>
    <s v=" Mr"/>
    <s v="  Eoghan"/>
    <n v="36.69"/>
    <n v="6.15"/>
    <s v="Yes"/>
    <x v="1"/>
    <s v="No"/>
    <n v="1"/>
    <s v="No"/>
    <x v="0"/>
    <x v="0"/>
    <n v="0"/>
    <x v="1409"/>
    <x v="1"/>
    <s v="tier - 2"/>
    <x v="14"/>
    <s v="14Aug1994"/>
    <x v="6"/>
  </r>
  <r>
    <s v="Id1411"/>
    <s v="Davis"/>
    <s v=" Ms"/>
    <s v="  Pamela W"/>
    <n v="28.51"/>
    <n v="5.65"/>
    <s v="No"/>
    <x v="1"/>
    <s v="No"/>
    <n v="0"/>
    <s v="No"/>
    <x v="0"/>
    <x v="1"/>
    <n v="3"/>
    <x v="1410"/>
    <x v="1"/>
    <s v="tier - 2"/>
    <x v="1"/>
    <s v="15Dec1988"/>
    <x v="23"/>
  </r>
  <r>
    <s v="Id1412"/>
    <s v="Stanek"/>
    <s v=" Ms"/>
    <s v="  Lindsey M"/>
    <n v="30.21"/>
    <n v="5.5"/>
    <s v="No"/>
    <x v="1"/>
    <s v="No"/>
    <n v="1"/>
    <s v="No"/>
    <x v="0"/>
    <x v="1"/>
    <n v="3"/>
    <x v="1411"/>
    <x v="1"/>
    <s v="tier - 2"/>
    <x v="1"/>
    <s v="22Aug1984"/>
    <x v="32"/>
  </r>
  <r>
    <s v="Id1413"/>
    <s v="Harris"/>
    <s v=" Ms"/>
    <s v="  Kassie"/>
    <n v="24.33"/>
    <n v="8"/>
    <s v="No"/>
    <x v="1"/>
    <s v="No"/>
    <n v="0"/>
    <s v="No"/>
    <x v="0"/>
    <x v="0"/>
    <n v="2"/>
    <x v="1412"/>
    <x v="1"/>
    <s v="tier - 1"/>
    <x v="0"/>
    <s v="14Dec1978"/>
    <x v="9"/>
  </r>
  <r>
    <s v="Id1414"/>
    <s v="Manning"/>
    <s v=" Mr"/>
    <s v="  Matthew"/>
    <n v="19.855"/>
    <n v="5.71"/>
    <s v="No"/>
    <x v="1"/>
    <s v="No"/>
    <n v="0"/>
    <s v="No"/>
    <x v="0"/>
    <x v="0"/>
    <n v="0"/>
    <x v="1413"/>
    <x v="2"/>
    <s v="tier - 1"/>
    <x v="1"/>
    <s v="10Oct1976"/>
    <x v="1"/>
  </r>
  <r>
    <s v="Id1415"/>
    <s v="Barrera Munoz"/>
    <s v=" Mr"/>
    <s v="  Ruben Dario"/>
    <n v="25.364999999999998"/>
    <n v="11.71"/>
    <s v="No"/>
    <x v="1"/>
    <s v="No"/>
    <n v="0"/>
    <s v="No"/>
    <x v="0"/>
    <x v="0"/>
    <n v="1"/>
    <x v="1414"/>
    <x v="1"/>
    <s v="tier - 3"/>
    <x v="1"/>
    <s v="18Oct1978"/>
    <x v="9"/>
  </r>
  <r>
    <s v="Id1416"/>
    <s v="Schauwaers"/>
    <s v=" Mr"/>
    <s v="  Kevin"/>
    <n v="29.6"/>
    <n v="6.17"/>
    <s v="No"/>
    <x v="1"/>
    <s v="Yes"/>
    <n v="0"/>
    <s v="No"/>
    <x v="0"/>
    <x v="0"/>
    <n v="4"/>
    <x v="1415"/>
    <x v="2"/>
    <s v="tier - 2"/>
    <x v="3"/>
    <s v="10Jul1983"/>
    <x v="33"/>
  </r>
  <r>
    <s v="Id1417"/>
    <s v="Hartman"/>
    <s v=" Ms"/>
    <s v="  Lindsay M"/>
    <n v="39.43"/>
    <n v="6.1"/>
    <s v="Yes"/>
    <x v="1"/>
    <s v="Yes"/>
    <n v="1"/>
    <s v="Yes"/>
    <x v="0"/>
    <x v="0"/>
    <n v="0"/>
    <x v="1416"/>
    <x v="1"/>
    <s v="tier - 1"/>
    <x v="1"/>
    <s v="28Oct1997"/>
    <x v="31"/>
  </r>
  <r>
    <s v="Id1418"/>
    <s v="Fire"/>
    <s v=" Mrs"/>
    <s v="  Amanda"/>
    <n v="27.34"/>
    <n v="5.19"/>
    <s v="No"/>
    <x v="1"/>
    <s v="No"/>
    <n v="0"/>
    <s v="No"/>
    <x v="0"/>
    <x v="1"/>
    <n v="3"/>
    <x v="1417"/>
    <x v="1"/>
    <s v="tier - 3"/>
    <x v="15"/>
    <s v="15Dec1988"/>
    <x v="23"/>
  </r>
  <r>
    <s v="Id1419"/>
    <s v="Waliaula"/>
    <s v=" Mr"/>
    <s v="  James"/>
    <n v="39.01"/>
    <n v="5.37"/>
    <s v="Yes"/>
    <x v="1"/>
    <s v="No"/>
    <n v="1"/>
    <s v="Yes"/>
    <x v="0"/>
    <x v="1"/>
    <n v="0"/>
    <x v="1418"/>
    <x v="1"/>
    <s v="tier - 3"/>
    <x v="1"/>
    <s v="14Jun1996"/>
    <x v="45"/>
  </r>
  <r>
    <s v="Id1420"/>
    <s v="Blackshear"/>
    <s v=" Mr"/>
    <s v="  Samuel H"/>
    <n v="18.989999999999998"/>
    <n v="10.82"/>
    <s v="No"/>
    <x v="1"/>
    <s v="No"/>
    <n v="0"/>
    <s v="No"/>
    <x v="0"/>
    <x v="0"/>
    <n v="0"/>
    <x v="1419"/>
    <x v="2"/>
    <s v="tier - 3"/>
    <x v="0"/>
    <s v="4Aug1967"/>
    <x v="22"/>
  </r>
  <r>
    <s v="Id1421"/>
    <s v="Nettik"/>
    <s v=" Ms"/>
    <s v="  Jenni"/>
    <n v="42.3"/>
    <n v="6.06"/>
    <s v="Yes"/>
    <x v="1"/>
    <s v="No"/>
    <n v="2"/>
    <s v="Yes"/>
    <x v="0"/>
    <x v="0"/>
    <n v="0"/>
    <x v="1420"/>
    <x v="1"/>
    <s v="tier - 2"/>
    <x v="1"/>
    <s v="1Jun2001"/>
    <x v="21"/>
  </r>
  <r>
    <s v="Id1422"/>
    <s v="Novales"/>
    <s v=" Mr"/>
    <s v="  Estuardo F"/>
    <n v="39.805"/>
    <n v="5.91"/>
    <s v="Yes"/>
    <x v="1"/>
    <s v="No"/>
    <n v="1"/>
    <s v="Yes"/>
    <x v="0"/>
    <x v="0"/>
    <n v="0"/>
    <x v="1421"/>
    <x v="2"/>
    <s v="tier - 3"/>
    <x v="6"/>
    <s v="30Sep1977"/>
    <x v="29"/>
  </r>
  <r>
    <s v="Id1423"/>
    <s v="Rosauer"/>
    <s v=" Mr"/>
    <s v="  Brett"/>
    <n v="33.700000000000003"/>
    <n v="5.87"/>
    <s v="Yes"/>
    <x v="1"/>
    <s v="No"/>
    <n v="1"/>
    <s v="No"/>
    <x v="0"/>
    <x v="0"/>
    <n v="1"/>
    <x v="1422"/>
    <x v="2"/>
    <s v="tier - 1"/>
    <x v="3"/>
    <s v="25Sep1977"/>
    <x v="29"/>
  </r>
  <r>
    <s v="Id1424"/>
    <s v="Ryder"/>
    <s v=" Ms"/>
    <s v="  Sharon E"/>
    <n v="36.195"/>
    <n v="6.22"/>
    <s v="Yes"/>
    <x v="1"/>
    <s v="No"/>
    <n v="1"/>
    <s v="No"/>
    <x v="0"/>
    <x v="0"/>
    <n v="1"/>
    <x v="1423"/>
    <x v="1"/>
    <s v="tier - 3"/>
    <x v="1"/>
    <s v="7Jul1980"/>
    <x v="25"/>
  </r>
  <r>
    <s v="Id1425"/>
    <s v="Larsen"/>
    <s v=" Mr"/>
    <s v="  Jacob W√¶ver"/>
    <n v="32.6"/>
    <n v="5.73"/>
    <s v="No"/>
    <x v="1"/>
    <s v="Yes"/>
    <n v="1"/>
    <s v="No"/>
    <x v="0"/>
    <x v="0"/>
    <n v="2"/>
    <x v="1424"/>
    <x v="2"/>
    <s v="tier - 2"/>
    <x v="3"/>
    <s v="1Sep1979"/>
    <x v="18"/>
  </r>
  <r>
    <s v="Id1426"/>
    <s v="Keate"/>
    <s v=" Mr"/>
    <s v="  Scott"/>
    <n v="30.2"/>
    <n v="5.7"/>
    <s v="No"/>
    <x v="1"/>
    <s v="No"/>
    <n v="1"/>
    <s v="No"/>
    <x v="0"/>
    <x v="0"/>
    <n v="1"/>
    <x v="1425"/>
    <x v="2"/>
    <s v="tier - 2"/>
    <x v="3"/>
    <s v="25Aug1977"/>
    <x v="29"/>
  </r>
  <r>
    <s v="Id1427"/>
    <s v="Williams"/>
    <s v=" Ms"/>
    <s v="  Brooke S"/>
    <n v="27.645"/>
    <n v="9.91"/>
    <s v="No"/>
    <x v="1"/>
    <s v="No"/>
    <n v="0"/>
    <s v="No"/>
    <x v="0"/>
    <x v="0"/>
    <n v="0"/>
    <x v="1426"/>
    <x v="1"/>
    <s v="tier - 3"/>
    <x v="1"/>
    <s v="2Dec1978"/>
    <x v="9"/>
  </r>
  <r>
    <s v="Id1428"/>
    <s v="Starosciak"/>
    <s v=" Ms"/>
    <s v="  Kaye A"/>
    <n v="26.41"/>
    <n v="11.4"/>
    <s v="No"/>
    <x v="1"/>
    <s v="No"/>
    <n v="0"/>
    <s v="No"/>
    <x v="0"/>
    <x v="0"/>
    <n v="0"/>
    <x v="1427"/>
    <x v="1"/>
    <s v="tier - 2"/>
    <x v="1"/>
    <s v="12Nov1978"/>
    <x v="9"/>
  </r>
  <r>
    <s v="Id1429"/>
    <s v="Smith"/>
    <s v=" Ms"/>
    <s v="  Carolyn"/>
    <n v="34.1"/>
    <n v="6.29"/>
    <s v="Yes"/>
    <x v="1"/>
    <s v="Yes"/>
    <n v="1"/>
    <s v="No"/>
    <x v="0"/>
    <x v="0"/>
    <n v="3"/>
    <x v="1428"/>
    <x v="1"/>
    <s v="tier - 2"/>
    <x v="3"/>
    <s v="19Sep1983"/>
    <x v="33"/>
  </r>
  <r>
    <s v="Id1430"/>
    <s v="Henderson"/>
    <s v=" Mr"/>
    <s v="  Daniel C"/>
    <n v="17.3"/>
    <n v="9.2799999999999994"/>
    <s v="No"/>
    <x v="1"/>
    <s v="No"/>
    <n v="0"/>
    <s v="No"/>
    <x v="1"/>
    <x v="0"/>
    <n v="0"/>
    <x v="1429"/>
    <x v="2"/>
    <s v="tier - 2"/>
    <x v="0"/>
    <s v="5Dec1965"/>
    <x v="11"/>
  </r>
  <r>
    <s v="Id1431"/>
    <s v="Winkelman"/>
    <s v=" Mrs"/>
    <s v="  Laurie A"/>
    <n v="35.020000000000003"/>
    <n v="4.78"/>
    <s v="Yes"/>
    <x v="1"/>
    <s v="Yes"/>
    <n v="1"/>
    <s v="No"/>
    <x v="0"/>
    <x v="1"/>
    <n v="0"/>
    <x v="1430"/>
    <x v="1"/>
    <s v="tier - 2"/>
    <x v="12"/>
    <s v="22Jul1993"/>
    <x v="20"/>
  </r>
  <r>
    <s v="Id1432"/>
    <s v="Monette"/>
    <s v=" Ms"/>
    <s v="  Nicole"/>
    <n v="37.1"/>
    <n v="8.8699999999999992"/>
    <s v="Yes"/>
    <x v="1"/>
    <s v="No"/>
    <n v="1"/>
    <s v="No"/>
    <x v="0"/>
    <x v="0"/>
    <n v="2"/>
    <x v="1431"/>
    <x v="1"/>
    <s v="tier - 1"/>
    <x v="3"/>
    <s v="24Nov1981"/>
    <x v="36"/>
  </r>
  <r>
    <s v="Id1433"/>
    <s v="Kramer"/>
    <s v=" Ms"/>
    <s v="  Shelby"/>
    <n v="16.79"/>
    <n v="11.4"/>
    <s v="No"/>
    <x v="1"/>
    <s v="No"/>
    <n v="0"/>
    <s v="No"/>
    <x v="1"/>
    <x v="0"/>
    <n v="0"/>
    <x v="1432"/>
    <x v="2"/>
    <s v="tier - 3"/>
    <x v="0"/>
    <s v="9Dec1965"/>
    <x v="11"/>
  </r>
  <r>
    <s v="Id1434"/>
    <s v="Goldstein"/>
    <s v=" Ms"/>
    <s v="  Allison"/>
    <n v="31.635000000000002"/>
    <n v="9.1300000000000008"/>
    <s v="No"/>
    <x v="1"/>
    <s v="No"/>
    <n v="1"/>
    <s v="No"/>
    <x v="0"/>
    <x v="0"/>
    <n v="1"/>
    <x v="1433"/>
    <x v="1"/>
    <s v="tier - 3"/>
    <x v="2"/>
    <s v="16Jul1981"/>
    <x v="36"/>
  </r>
  <r>
    <s v="Id1435"/>
    <s v="Gonzalez"/>
    <s v=" Ms"/>
    <s v="  Leticia"/>
    <n v="24.19"/>
    <n v="6.22"/>
    <s v="No"/>
    <x v="1"/>
    <s v="Yes"/>
    <n v="0"/>
    <s v="No"/>
    <x v="0"/>
    <x v="0"/>
    <n v="3"/>
    <x v="1434"/>
    <x v="1"/>
    <s v="tier - 2"/>
    <x v="1"/>
    <s v="21Jun1983"/>
    <x v="33"/>
  </r>
  <r>
    <s v="Id1436"/>
    <s v="Barrett"/>
    <s v=" Mr"/>
    <s v="  John S"/>
    <n v="35.29"/>
    <n v="5.9"/>
    <s v="Yes"/>
    <x v="1"/>
    <s v="Yes"/>
    <n v="1"/>
    <s v="No"/>
    <x v="0"/>
    <x v="0"/>
    <n v="0"/>
    <x v="1435"/>
    <x v="1"/>
    <s v="tier - 2"/>
    <x v="14"/>
    <s v="5Oct1993"/>
    <x v="20"/>
  </r>
  <r>
    <s v="Id1437"/>
    <s v="Irwin"/>
    <s v=" Ms"/>
    <s v="  April"/>
    <n v="35.299999999999997"/>
    <n v="4.45"/>
    <s v="Yes"/>
    <x v="1"/>
    <s v="No"/>
    <n v="1"/>
    <s v="No"/>
    <x v="0"/>
    <x v="1"/>
    <n v="0"/>
    <x v="1436"/>
    <x v="1"/>
    <s v="tier - 1"/>
    <x v="3"/>
    <s v="1Dec1977"/>
    <x v="29"/>
  </r>
  <r>
    <s v="Id1438"/>
    <s v="Glenn"/>
    <s v=" Ms"/>
    <s v="  Ashley N"/>
    <n v="35.64"/>
    <n v="6.17"/>
    <s v="Yes"/>
    <x v="1"/>
    <s v="Yes"/>
    <n v="1"/>
    <s v="No"/>
    <x v="0"/>
    <x v="0"/>
    <n v="1"/>
    <x v="1437"/>
    <x v="1"/>
    <s v="tier - 1"/>
    <x v="0"/>
    <s v="26Jun1979"/>
    <x v="18"/>
  </r>
  <r>
    <s v="Id1439"/>
    <s v="O'Meara"/>
    <s v=" Ms"/>
    <s v="  Madeleine"/>
    <n v="33.1"/>
    <n v="4.93"/>
    <s v="Yes"/>
    <x v="1"/>
    <s v="No"/>
    <n v="1"/>
    <s v="No"/>
    <x v="0"/>
    <x v="1"/>
    <n v="0"/>
    <x v="1438"/>
    <x v="1"/>
    <s v="tier - 1"/>
    <x v="3"/>
    <s v="18Dec1977"/>
    <x v="29"/>
  </r>
  <r>
    <s v="Id1440"/>
    <s v="Budrow"/>
    <s v=" Ms"/>
    <s v="  Nelly S"/>
    <n v="26.41"/>
    <n v="7.32"/>
    <s v="No"/>
    <x v="1"/>
    <s v="No"/>
    <n v="0"/>
    <s v="No"/>
    <x v="0"/>
    <x v="0"/>
    <n v="3"/>
    <x v="1439"/>
    <x v="1"/>
    <s v="tier - 2"/>
    <x v="1"/>
    <s v="15Jun1986"/>
    <x v="26"/>
  </r>
  <r>
    <s v="Id1441"/>
    <s v="Anderson"/>
    <s v=" Ms"/>
    <s v="  Meredith S"/>
    <n v="29.9"/>
    <n v="5.27"/>
    <s v="No"/>
    <x v="1"/>
    <s v="Yes"/>
    <n v="1"/>
    <s v="No"/>
    <x v="0"/>
    <x v="1"/>
    <n v="1"/>
    <x v="1440"/>
    <x v="1"/>
    <s v="tier - 3"/>
    <x v="3"/>
    <s v="19Sep1979"/>
    <x v="18"/>
  </r>
  <r>
    <s v="Id1442"/>
    <s v="Douglas"/>
    <s v=" Mr"/>
    <s v="  Kevin"/>
    <n v="25.24"/>
    <n v="5.82"/>
    <s v="No"/>
    <x v="1"/>
    <s v="No"/>
    <n v="0"/>
    <s v="No"/>
    <x v="0"/>
    <x v="0"/>
    <n v="3"/>
    <x v="1441"/>
    <x v="1"/>
    <s v="tier - 1"/>
    <x v="1"/>
    <s v="25Jul1984"/>
    <x v="32"/>
  </r>
  <r>
    <s v="Id1443"/>
    <s v="Tecklenburg"/>
    <s v=" Ms"/>
    <s v="  Lisa"/>
    <n v="25.08"/>
    <n v="5.8"/>
    <s v="No"/>
    <x v="1"/>
    <s v="Yes"/>
    <n v="0"/>
    <s v="No"/>
    <x v="0"/>
    <x v="0"/>
    <n v="0"/>
    <x v="1442"/>
    <x v="1"/>
    <s v="tier - 3"/>
    <x v="2"/>
    <s v="19Jun1979"/>
    <x v="18"/>
  </r>
  <r>
    <s v="Id1444"/>
    <s v="Baker"/>
    <s v=" Ms"/>
    <s v="  Katherine A"/>
    <n v="29.164999999999999"/>
    <n v="4.87"/>
    <s v="No"/>
    <x v="1"/>
    <s v="No"/>
    <n v="0"/>
    <s v="No"/>
    <x v="0"/>
    <x v="1"/>
    <n v="0"/>
    <x v="1443"/>
    <x v="1"/>
    <s v="tier - 2"/>
    <x v="2"/>
    <s v="15Nov2004"/>
    <x v="41"/>
  </r>
  <r>
    <s v="Id1445"/>
    <s v="Schenck"/>
    <s v=" Mr"/>
    <s v="  Steve"/>
    <n v="15.05"/>
    <n v="8.1199999999999992"/>
    <s v="No"/>
    <x v="1"/>
    <s v="No"/>
    <n v="0"/>
    <s v="No"/>
    <x v="1"/>
    <x v="0"/>
    <n v="0"/>
    <x v="1444"/>
    <x v="2"/>
    <s v="tier - 3"/>
    <x v="1"/>
    <s v="11Jul1965"/>
    <x v="11"/>
  </r>
  <r>
    <s v="Id1446"/>
    <s v="Johnson"/>
    <s v=" Ms"/>
    <s v="  Kate L"/>
    <n v="19.95"/>
    <n v="4.3600000000000003"/>
    <s v="No"/>
    <x v="1"/>
    <s v="No"/>
    <n v="0"/>
    <s v="No"/>
    <x v="0"/>
    <x v="1"/>
    <n v="0"/>
    <x v="1445"/>
    <x v="1"/>
    <s v="tier - 3"/>
    <x v="1"/>
    <s v="11Aug1972"/>
    <x v="28"/>
  </r>
  <r>
    <s v="Id1447"/>
    <s v="Blendell"/>
    <s v=" Ms"/>
    <s v="  Beth"/>
    <n v="16.66"/>
    <n v="9.16"/>
    <s v="No"/>
    <x v="1"/>
    <s v="No"/>
    <n v="0"/>
    <s v="No"/>
    <x v="1"/>
    <x v="0"/>
    <n v="0"/>
    <x v="1446"/>
    <x v="2"/>
    <s v="tier - 1"/>
    <x v="0"/>
    <s v="25Jun1965"/>
    <x v="11"/>
  </r>
  <r>
    <s v="Id1448"/>
    <s v="Parodi"/>
    <s v=" Ms"/>
    <s v="  Katharine"/>
    <n v="16.62"/>
    <n v="9.14"/>
    <s v="No"/>
    <x v="1"/>
    <s v="No"/>
    <n v="0"/>
    <s v="No"/>
    <x v="1"/>
    <x v="0"/>
    <n v="0"/>
    <x v="1447"/>
    <x v="2"/>
    <s v="tier - 3"/>
    <x v="0"/>
    <s v="6Jun1965"/>
    <x v="13"/>
  </r>
  <r>
    <s v="Id1449"/>
    <s v="Morgan"/>
    <s v=" Ms"/>
    <s v="  Heather L"/>
    <n v="15.36"/>
    <n v="5.49"/>
    <s v="No"/>
    <x v="1"/>
    <s v="No"/>
    <n v="0"/>
    <s v="No"/>
    <x v="1"/>
    <x v="1"/>
    <n v="0"/>
    <x v="1448"/>
    <x v="2"/>
    <s v="tier - 1"/>
    <x v="1"/>
    <s v="26Dec1966"/>
    <x v="24"/>
  </r>
  <r>
    <s v="Id1450"/>
    <s v="Linden"/>
    <s v=" Ms"/>
    <s v="  Desiree"/>
    <n v="27.74"/>
    <n v="5.96"/>
    <s v="No"/>
    <x v="1"/>
    <s v="No"/>
    <n v="0"/>
    <s v="No"/>
    <x v="0"/>
    <x v="0"/>
    <n v="3"/>
    <x v="1449"/>
    <x v="1"/>
    <s v="tier - 1"/>
    <x v="1"/>
    <s v="2Nov1985"/>
    <x v="17"/>
  </r>
  <r>
    <s v="Id1451"/>
    <s v="Horning"/>
    <s v=" Mr"/>
    <s v="  Peter B"/>
    <n v="22.44"/>
    <n v="4.62"/>
    <s v="No"/>
    <x v="1"/>
    <s v="No"/>
    <n v="0"/>
    <s v="No"/>
    <x v="0"/>
    <x v="1"/>
    <n v="2"/>
    <x v="1450"/>
    <x v="1"/>
    <s v="tier - 1"/>
    <x v="0"/>
    <s v="18Dec1976"/>
    <x v="1"/>
  </r>
  <r>
    <s v="Id1452"/>
    <s v="Goode"/>
    <s v=" Mr"/>
    <s v="  Adam"/>
    <n v="37.049999999999997"/>
    <n v="9.9600000000000009"/>
    <s v="Yes"/>
    <x v="1"/>
    <s v="No"/>
    <n v="1"/>
    <s v="No"/>
    <x v="0"/>
    <x v="0"/>
    <n v="2"/>
    <x v="1451"/>
    <x v="2"/>
    <s v="tier - 3"/>
    <x v="1"/>
    <s v="4Aug1981"/>
    <x v="36"/>
  </r>
  <r>
    <s v="Id1453"/>
    <s v="Doden"/>
    <s v=" Mr"/>
    <s v="  Jeremy J"/>
    <n v="22.95"/>
    <n v="10.53"/>
    <s v="No"/>
    <x v="1"/>
    <s v="No"/>
    <n v="0"/>
    <s v="No"/>
    <x v="0"/>
    <x v="0"/>
    <n v="0"/>
    <x v="1452"/>
    <x v="1"/>
    <s v="tier - 2"/>
    <x v="0"/>
    <s v="25Oct1973"/>
    <x v="30"/>
  </r>
  <r>
    <s v="Id1454"/>
    <s v="Groff"/>
    <s v=" Mr"/>
    <s v="  Adam C"/>
    <n v="34.200000000000003"/>
    <n v="6.69"/>
    <s v="Yes"/>
    <x v="1"/>
    <s v="No"/>
    <n v="1"/>
    <s v="No"/>
    <x v="0"/>
    <x v="0"/>
    <n v="2"/>
    <x v="1453"/>
    <x v="2"/>
    <s v="tier - 3"/>
    <x v="1"/>
    <s v="13Jun1981"/>
    <x v="36"/>
  </r>
  <r>
    <s v="Id1455"/>
    <s v="Kuehler"/>
    <s v=" Mr"/>
    <s v="  Jon"/>
    <n v="30.59"/>
    <n v="9.5500000000000007"/>
    <s v="No"/>
    <x v="1"/>
    <s v="No"/>
    <n v="1"/>
    <s v="No"/>
    <x v="0"/>
    <x v="0"/>
    <n v="2"/>
    <x v="1454"/>
    <x v="2"/>
    <s v="tier - 2"/>
    <x v="1"/>
    <s v="14Aug1981"/>
    <x v="36"/>
  </r>
  <r>
    <s v="Id1456"/>
    <s v="Daniels"/>
    <s v=" Mr"/>
    <s v="  Steven J"/>
    <n v="25.51"/>
    <n v="6.05"/>
    <s v="No"/>
    <x v="1"/>
    <s v="No"/>
    <n v="0"/>
    <s v="No"/>
    <x v="0"/>
    <x v="0"/>
    <n v="3"/>
    <x v="1455"/>
    <x v="1"/>
    <s v="tier - 1"/>
    <x v="0"/>
    <s v="24Jul1982"/>
    <x v="37"/>
  </r>
  <r>
    <s v="Id1457"/>
    <s v="Gibby"/>
    <s v=" Ms"/>
    <s v="  Jessica P"/>
    <n v="29.04"/>
    <n v="10.56"/>
    <s v="No"/>
    <x v="1"/>
    <s v="No"/>
    <n v="0"/>
    <s v="No"/>
    <x v="0"/>
    <x v="0"/>
    <n v="4"/>
    <x v="1456"/>
    <x v="1"/>
    <s v="tier - 3"/>
    <x v="0"/>
    <s v="2Sep1986"/>
    <x v="26"/>
  </r>
  <r>
    <s v="Id1458"/>
    <s v="Busa"/>
    <s v=" Ms"/>
    <s v="  Ashley"/>
    <n v="22.135000000000002"/>
    <n v="10.81"/>
    <s v="No"/>
    <x v="1"/>
    <s v="No"/>
    <n v="0"/>
    <s v="No"/>
    <x v="0"/>
    <x v="0"/>
    <n v="3"/>
    <x v="1457"/>
    <x v="1"/>
    <s v="tier - 1"/>
    <x v="2"/>
    <s v="13Jul1986"/>
    <x v="26"/>
  </r>
  <r>
    <s v="Id1459"/>
    <s v="Moyo"/>
    <s v=" Mr"/>
    <s v="  Arturo H"/>
    <n v="21.375"/>
    <n v="4.32"/>
    <s v="No"/>
    <x v="1"/>
    <s v="No"/>
    <n v="0"/>
    <s v="No"/>
    <x v="0"/>
    <x v="1"/>
    <n v="0"/>
    <x v="1458"/>
    <x v="2"/>
    <s v="tier - 3"/>
    <x v="1"/>
    <s v="15Sep1977"/>
    <x v="29"/>
  </r>
  <r>
    <s v="Id1460"/>
    <s v="Horn"/>
    <s v=" Mr"/>
    <s v="  Ketil"/>
    <n v="29.19"/>
    <n v="4.37"/>
    <s v="No"/>
    <x v="1"/>
    <s v="No"/>
    <n v="0"/>
    <s v="No"/>
    <x v="0"/>
    <x v="1"/>
    <n v="3"/>
    <x v="1459"/>
    <x v="1"/>
    <s v="tier - 2"/>
    <x v="14"/>
    <s v="28Jun1991"/>
    <x v="42"/>
  </r>
  <r>
    <s v="Id1461"/>
    <s v="Bien"/>
    <s v=" Ms"/>
    <s v="  Katie"/>
    <n v="31.92"/>
    <n v="4.8099999999999996"/>
    <s v="No"/>
    <x v="1"/>
    <s v="Yes"/>
    <n v="1"/>
    <s v="No"/>
    <x v="0"/>
    <x v="1"/>
    <n v="2"/>
    <x v="1460"/>
    <x v="1"/>
    <s v="tier - 3"/>
    <x v="1"/>
    <s v="21Nov1983"/>
    <x v="33"/>
  </r>
  <r>
    <s v="Id1462"/>
    <s v="O'Connor"/>
    <s v=" Ms"/>
    <s v="  Christi"/>
    <n v="26.315000000000001"/>
    <n v="4.5599999999999996"/>
    <s v="No"/>
    <x v="1"/>
    <s v="Yes"/>
    <n v="0"/>
    <s v="No"/>
    <x v="0"/>
    <x v="1"/>
    <n v="2"/>
    <x v="1461"/>
    <x v="1"/>
    <s v="tier - 3"/>
    <x v="1"/>
    <s v="11Aug1983"/>
    <x v="33"/>
  </r>
  <r>
    <s v="Id1463"/>
    <s v="Ash"/>
    <s v=" Mr"/>
    <s v="  Alan"/>
    <n v="35.299999999999997"/>
    <n v="4.3899999999999997"/>
    <s v="Yes"/>
    <x v="1"/>
    <s v="No"/>
    <n v="1"/>
    <s v="No"/>
    <x v="0"/>
    <x v="1"/>
    <n v="3"/>
    <x v="1462"/>
    <x v="2"/>
    <s v="tier - 2"/>
    <x v="3"/>
    <s v="14Sep1982"/>
    <x v="37"/>
  </r>
  <r>
    <s v="Id1464"/>
    <s v="Do Prado"/>
    <s v=" Mr"/>
    <s v="  Edivaldo B Sr"/>
    <n v="18.91"/>
    <n v="11.44"/>
    <s v="No"/>
    <x v="1"/>
    <s v="No"/>
    <n v="0"/>
    <s v="No"/>
    <x v="0"/>
    <x v="0"/>
    <n v="0"/>
    <x v="1463"/>
    <x v="2"/>
    <s v="tier - 3"/>
    <x v="0"/>
    <s v="26Aug1968"/>
    <x v="0"/>
  </r>
  <r>
    <s v="Id1465"/>
    <s v="Phillips"/>
    <s v=" Ms"/>
    <s v="  Eve"/>
    <n v="22.41"/>
    <n v="11.37"/>
    <s v="No"/>
    <x v="1"/>
    <s v="No"/>
    <n v="0"/>
    <s v="No"/>
    <x v="0"/>
    <x v="0"/>
    <n v="1"/>
    <x v="1464"/>
    <x v="1"/>
    <s v="tier - 3"/>
    <x v="0"/>
    <s v="19Jul1975"/>
    <x v="27"/>
  </r>
  <r>
    <s v="Id1466"/>
    <s v="Kelly"/>
    <s v=" Mr"/>
    <s v="  Devin"/>
    <n v="22.704999999999998"/>
    <n v="6.14"/>
    <s v="No"/>
    <x v="1"/>
    <s v="No"/>
    <n v="0"/>
    <s v="No"/>
    <x v="0"/>
    <x v="0"/>
    <n v="2"/>
    <x v="1465"/>
    <x v="2"/>
    <s v="tier - 2"/>
    <x v="4"/>
    <s v="16Aug1982"/>
    <x v="37"/>
  </r>
  <r>
    <s v="Id1467"/>
    <s v="Dever"/>
    <s v=" Mr"/>
    <s v="  Shaun R"/>
    <n v="37.18"/>
    <n v="4.8899999999999997"/>
    <s v="Yes"/>
    <x v="1"/>
    <s v="No"/>
    <n v="1"/>
    <s v="No"/>
    <x v="0"/>
    <x v="1"/>
    <n v="2"/>
    <x v="1466"/>
    <x v="1"/>
    <s v="tier - 3"/>
    <x v="0"/>
    <s v="30Sep1980"/>
    <x v="25"/>
  </r>
  <r>
    <s v="Id1468"/>
    <s v="Horvath"/>
    <s v=" Mr"/>
    <s v="  Adrian"/>
    <n v="35.97"/>
    <n v="4.5999999999999996"/>
    <s v="Yes"/>
    <x v="1"/>
    <s v="No"/>
    <n v="1"/>
    <s v="No"/>
    <x v="0"/>
    <x v="1"/>
    <n v="2"/>
    <x v="1467"/>
    <x v="1"/>
    <s v="tier - 1"/>
    <x v="0"/>
    <s v="7Oct1980"/>
    <x v="25"/>
  </r>
  <r>
    <s v="Id1469"/>
    <s v="Danner"/>
    <s v=" Mr"/>
    <s v="  Andrew"/>
    <n v="35.799999999999997"/>
    <n v="4.42"/>
    <s v="Yes"/>
    <x v="1"/>
    <s v="No"/>
    <n v="1"/>
    <s v="No"/>
    <x v="0"/>
    <x v="1"/>
    <n v="2"/>
    <x v="1468"/>
    <x v="1"/>
    <s v="tier - 2"/>
    <x v="3"/>
    <s v="22Jun1980"/>
    <x v="25"/>
  </r>
  <r>
    <s v="Id1470"/>
    <s v="Weiss"/>
    <s v=" Ms"/>
    <s v="  Mallory"/>
    <n v="28.31"/>
    <n v="7.48"/>
    <s v="No"/>
    <x v="1"/>
    <s v="No"/>
    <n v="0"/>
    <s v="No"/>
    <x v="0"/>
    <x v="0"/>
    <n v="1"/>
    <x v="1469"/>
    <x v="1"/>
    <s v="tier - 1"/>
    <x v="1"/>
    <s v="17Jul1981"/>
    <x v="36"/>
  </r>
  <r>
    <s v="Id1471"/>
    <s v="D'Andrea"/>
    <s v=" Mr"/>
    <s v="  Shawn E"/>
    <n v="38.06"/>
    <n v="10.74"/>
    <s v="Yes"/>
    <x v="1"/>
    <s v="No"/>
    <n v="1"/>
    <s v="Yes"/>
    <x v="0"/>
    <x v="0"/>
    <n v="1"/>
    <x v="1470"/>
    <x v="2"/>
    <s v="tier - 2"/>
    <x v="0"/>
    <s v="6Sep1978"/>
    <x v="9"/>
  </r>
  <r>
    <s v="Id1472"/>
    <s v="Olesky"/>
    <s v=" Ms"/>
    <s v="  Sarah E"/>
    <n v="28"/>
    <n v="5.19"/>
    <s v="No"/>
    <x v="1"/>
    <s v="No"/>
    <n v="0"/>
    <s v="No"/>
    <x v="0"/>
    <x v="1"/>
    <n v="3"/>
    <x v="1471"/>
    <x v="1"/>
    <s v="tier - 2"/>
    <x v="3"/>
    <s v="29Jun1984"/>
    <x v="32"/>
  </r>
  <r>
    <s v="Id1473"/>
    <s v="Whitcraft"/>
    <s v=" Mr"/>
    <s v="  Josh"/>
    <n v="34.32"/>
    <n v="9.17"/>
    <s v="Yes"/>
    <x v="1"/>
    <s v="No"/>
    <n v="1"/>
    <s v="No"/>
    <x v="0"/>
    <x v="0"/>
    <n v="1"/>
    <x v="1472"/>
    <x v="1"/>
    <s v="tier - 3"/>
    <x v="0"/>
    <s v="30Jul1978"/>
    <x v="9"/>
  </r>
  <r>
    <s v="Id1474"/>
    <s v="Salazar"/>
    <s v=" Mr"/>
    <s v="  Johann A"/>
    <n v="22.3"/>
    <n v="4.95"/>
    <s v="No"/>
    <x v="1"/>
    <s v="No"/>
    <n v="0"/>
    <s v="No"/>
    <x v="0"/>
    <x v="1"/>
    <n v="0"/>
    <x v="1473"/>
    <x v="2"/>
    <s v="tier - 2"/>
    <x v="3"/>
    <s v="24Jun1976"/>
    <x v="1"/>
  </r>
  <r>
    <s v="Id1475"/>
    <s v="Todd"/>
    <s v=" Ms"/>
    <s v="  Robin M"/>
    <n v="27.835000000000001"/>
    <n v="6.03"/>
    <s v="No"/>
    <x v="1"/>
    <s v="No"/>
    <n v="0"/>
    <s v="No"/>
    <x v="0"/>
    <x v="0"/>
    <n v="2"/>
    <x v="1474"/>
    <x v="1"/>
    <s v="tier - 2"/>
    <x v="2"/>
    <s v="21Nov1984"/>
    <x v="32"/>
  </r>
  <r>
    <s v="Id1476"/>
    <s v="Pond"/>
    <s v=" Mr"/>
    <s v="  Kyle K"/>
    <n v="39.229999999999997"/>
    <n v="5.36"/>
    <s v="Yes"/>
    <x v="1"/>
    <s v="No"/>
    <n v="1"/>
    <s v="Yes"/>
    <x v="0"/>
    <x v="1"/>
    <n v="0"/>
    <x v="1475"/>
    <x v="1"/>
    <s v="tier - 1"/>
    <x v="13"/>
    <s v="8Aug1999"/>
    <x v="35"/>
  </r>
  <r>
    <s v="Id1477"/>
    <s v="Egan"/>
    <s v=" Ms"/>
    <s v="  Alison"/>
    <n v="19.95"/>
    <n v="6.11"/>
    <s v="No"/>
    <x v="1"/>
    <s v="No"/>
    <n v="0"/>
    <s v="No"/>
    <x v="0"/>
    <x v="0"/>
    <n v="2"/>
    <x v="1476"/>
    <x v="1"/>
    <s v="tier - 1"/>
    <x v="2"/>
    <s v="7Jul1984"/>
    <x v="32"/>
  </r>
  <r>
    <s v="Id1478"/>
    <s v="Bersani"/>
    <s v=" Mr"/>
    <s v="  Michael A"/>
    <n v="34.64"/>
    <n v="4.88"/>
    <s v="Yes"/>
    <x v="1"/>
    <s v="Yes"/>
    <n v="1"/>
    <s v="No"/>
    <x v="0"/>
    <x v="1"/>
    <n v="0"/>
    <x v="1477"/>
    <x v="1"/>
    <s v="tier - 2"/>
    <x v="14"/>
    <s v="1Aug1993"/>
    <x v="20"/>
  </r>
  <r>
    <s v="Id1479"/>
    <s v="Creech"/>
    <s v=" Mr"/>
    <s v="  Byron A"/>
    <n v="18.75"/>
    <n v="6.72"/>
    <s v="No"/>
    <x v="1"/>
    <s v="No"/>
    <n v="0"/>
    <s v="No"/>
    <x v="0"/>
    <x v="0"/>
    <n v="0"/>
    <x v="1478"/>
    <x v="2"/>
    <s v="tier - 2"/>
    <x v="0"/>
    <s v="29Jun1968"/>
    <x v="0"/>
  </r>
  <r>
    <s v="Id1480"/>
    <s v="Sudres"/>
    <s v=" Ms"/>
    <s v="  Carine A"/>
    <n v="26.48"/>
    <n v="4.2"/>
    <s v="No"/>
    <x v="1"/>
    <s v="No"/>
    <n v="0"/>
    <s v="No"/>
    <x v="0"/>
    <x v="1"/>
    <n v="3"/>
    <x v="1479"/>
    <x v="1"/>
    <s v="tier - 1"/>
    <x v="1"/>
    <s v="11Aug1987"/>
    <x v="38"/>
  </r>
  <r>
    <s v="Id1481"/>
    <s v="Couture"/>
    <s v=" Mr"/>
    <s v="  Nathaniel"/>
    <n v="34.83"/>
    <n v="5.79"/>
    <s v="Yes"/>
    <x v="1"/>
    <s v="No"/>
    <n v="1"/>
    <s v="No"/>
    <x v="0"/>
    <x v="0"/>
    <n v="0"/>
    <x v="1480"/>
    <x v="1"/>
    <s v="tier - 2"/>
    <x v="1"/>
    <s v="18Jun1992"/>
    <x v="34"/>
  </r>
  <r>
    <s v="Id1482"/>
    <s v="Willard"/>
    <s v=" Ms"/>
    <s v="  Lindsay A"/>
    <n v="25.46"/>
    <n v="4.29"/>
    <s v="No"/>
    <x v="1"/>
    <s v="No"/>
    <n v="0"/>
    <s v="No"/>
    <x v="0"/>
    <x v="1"/>
    <n v="1"/>
    <x v="1481"/>
    <x v="1"/>
    <s v="tier - 3"/>
    <x v="2"/>
    <s v="6Oct1982"/>
    <x v="37"/>
  </r>
  <r>
    <s v="Id1483"/>
    <s v="Patronick"/>
    <s v=" Mr"/>
    <s v="  Justin R"/>
    <n v="23.31"/>
    <n v="8.27"/>
    <s v="No"/>
    <x v="1"/>
    <s v="No"/>
    <n v="0"/>
    <s v="No"/>
    <x v="0"/>
    <x v="0"/>
    <n v="2"/>
    <x v="1482"/>
    <x v="1"/>
    <s v="tier - 2"/>
    <x v="0"/>
    <s v="24Jun1978"/>
    <x v="9"/>
  </r>
  <r>
    <s v="Id1484"/>
    <s v="Depasquale"/>
    <s v=" Ms"/>
    <s v="  Casey"/>
    <n v="29"/>
    <n v="4.5599999999999996"/>
    <s v="No"/>
    <x v="1"/>
    <s v="No"/>
    <n v="0"/>
    <s v="No"/>
    <x v="0"/>
    <x v="1"/>
    <n v="1"/>
    <x v="1483"/>
    <x v="1"/>
    <s v="tier - 3"/>
    <x v="3"/>
    <s v="28Jun1980"/>
    <x v="25"/>
  </r>
  <r>
    <s v="Id1485"/>
    <s v="Lavergne"/>
    <s v=" Ms"/>
    <s v="  Amanda L"/>
    <n v="32.869999999999997"/>
    <n v="5.33"/>
    <s v="Yes"/>
    <x v="1"/>
    <s v="No"/>
    <n v="1"/>
    <s v="No"/>
    <x v="0"/>
    <x v="1"/>
    <n v="0"/>
    <x v="1484"/>
    <x v="1"/>
    <s v="tier - 1"/>
    <x v="2"/>
    <s v="21Jul1980"/>
    <x v="25"/>
  </r>
  <r>
    <s v="Id1486"/>
    <s v="Kawakami"/>
    <s v=" Ms"/>
    <s v="  Ayako N"/>
    <n v="26.18"/>
    <n v="5.63"/>
    <s v="No"/>
    <x v="1"/>
    <s v="No"/>
    <n v="0"/>
    <s v="No"/>
    <x v="0"/>
    <x v="1"/>
    <n v="1"/>
    <x v="1485"/>
    <x v="1"/>
    <s v="tier - 3"/>
    <x v="0"/>
    <s v="22Oct1980"/>
    <x v="25"/>
  </r>
  <r>
    <s v="Id1487"/>
    <s v="Gonsalves"/>
    <s v=" Ms"/>
    <s v="  Emilee"/>
    <n v="25.3"/>
    <n v="5.12"/>
    <s v="No"/>
    <x v="1"/>
    <s v="No"/>
    <n v="0"/>
    <s v="No"/>
    <x v="0"/>
    <x v="1"/>
    <n v="1"/>
    <x v="1486"/>
    <x v="1"/>
    <s v="tier - 1"/>
    <x v="3"/>
    <s v="26Jul1980"/>
    <x v="25"/>
  </r>
  <r>
    <s v="Id1488"/>
    <s v="Peck"/>
    <s v=" Mr"/>
    <s v="  Stephen M"/>
    <n v="36.94"/>
    <n v="5.15"/>
    <s v="Yes"/>
    <x v="1"/>
    <s v="No"/>
    <n v="1"/>
    <s v="No"/>
    <x v="0"/>
    <x v="1"/>
    <n v="0"/>
    <x v="1487"/>
    <x v="1"/>
    <s v="tier - 3"/>
    <x v="1"/>
    <s v="29Oct1995"/>
    <x v="40"/>
  </r>
  <r>
    <s v="Id1489"/>
    <s v="Aure"/>
    <s v=" Ms"/>
    <s v="  Annemarie A"/>
    <n v="22.86"/>
    <n v="7.5"/>
    <s v="No"/>
    <x v="1"/>
    <s v="No"/>
    <n v="0"/>
    <s v="No"/>
    <x v="0"/>
    <x v="0"/>
    <n v="2"/>
    <x v="1488"/>
    <x v="1"/>
    <s v="tier - 2"/>
    <x v="0"/>
    <s v="2Jun1978"/>
    <x v="29"/>
  </r>
  <r>
    <s v="Id1490"/>
    <s v="Mattingly"/>
    <s v=" Ms"/>
    <s v="  Ashley R"/>
    <n v="18.760000000000002"/>
    <n v="4.88"/>
    <s v="No"/>
    <x v="1"/>
    <s v="Yes"/>
    <n v="0"/>
    <s v="No"/>
    <x v="0"/>
    <x v="1"/>
    <n v="0"/>
    <x v="1489"/>
    <x v="1"/>
    <s v="tier - 3"/>
    <x v="0"/>
    <s v="6Jul1969"/>
    <x v="16"/>
  </r>
  <r>
    <s v="Id1491"/>
    <s v="Stelpflug"/>
    <s v=" Ms"/>
    <s v="  Leslie A"/>
    <n v="24.36"/>
    <n v="5.57"/>
    <s v="No"/>
    <x v="1"/>
    <s v="No"/>
    <n v="0"/>
    <s v="No"/>
    <x v="0"/>
    <x v="1"/>
    <n v="3"/>
    <x v="1490"/>
    <x v="1"/>
    <s v="tier - 1"/>
    <x v="0"/>
    <s v="1Sep1982"/>
    <x v="37"/>
  </r>
  <r>
    <s v="Id1492"/>
    <s v="Sanchez Antognini"/>
    <s v=" Mr"/>
    <s v="  Mauricio J Sr"/>
    <n v="32.299999999999997"/>
    <n v="5.31"/>
    <s v="No"/>
    <x v="1"/>
    <s v="No"/>
    <n v="1"/>
    <s v="No"/>
    <x v="0"/>
    <x v="1"/>
    <n v="2"/>
    <x v="1491"/>
    <x v="2"/>
    <s v="tier - 1"/>
    <x v="1"/>
    <s v="18Oct1982"/>
    <x v="37"/>
  </r>
  <r>
    <s v="Id1493"/>
    <s v="Condon"/>
    <s v=" Mr"/>
    <s v="  Kieran"/>
    <n v="22.704999999999998"/>
    <n v="4.57"/>
    <s v="No"/>
    <x v="1"/>
    <s v="No"/>
    <n v="0"/>
    <s v="No"/>
    <x v="0"/>
    <x v="1"/>
    <n v="3"/>
    <x v="1492"/>
    <x v="1"/>
    <s v="tier - 2"/>
    <x v="9"/>
    <s v="10Dec1985"/>
    <x v="17"/>
  </r>
  <r>
    <s v="Id1494"/>
    <s v="Magato"/>
    <s v=" Ms"/>
    <s v="  Elizabeth A"/>
    <n v="21.79"/>
    <n v="8.6999999999999993"/>
    <s v="No"/>
    <x v="1"/>
    <s v="No"/>
    <n v="0"/>
    <s v="No"/>
    <x v="0"/>
    <x v="0"/>
    <n v="1"/>
    <x v="1493"/>
    <x v="1"/>
    <s v="tier - 3"/>
    <x v="0"/>
    <s v="3Jun1975"/>
    <x v="19"/>
  </r>
  <r>
    <s v="Id1495"/>
    <s v="Dombrowski"/>
    <s v=" Mr"/>
    <s v="  Zeke M"/>
    <n v="24.52"/>
    <n v="4.76"/>
    <s v="No"/>
    <x v="1"/>
    <s v="No"/>
    <n v="0"/>
    <s v="No"/>
    <x v="0"/>
    <x v="1"/>
    <n v="2"/>
    <x v="1494"/>
    <x v="1"/>
    <s v="tier - 2"/>
    <x v="0"/>
    <s v="18Aug1980"/>
    <x v="25"/>
  </r>
  <r>
    <s v="Id1496"/>
    <s v="Ohara"/>
    <s v=" Mr"/>
    <s v="  Chip"/>
    <n v="39.520000000000003"/>
    <n v="11.81"/>
    <s v="Yes"/>
    <x v="1"/>
    <s v="No"/>
    <n v="1"/>
    <s v="Yes"/>
    <x v="0"/>
    <x v="0"/>
    <n v="0"/>
    <x v="1495"/>
    <x v="0"/>
    <s v="tier - 2"/>
    <x v="1"/>
    <s v="15Dec1978"/>
    <x v="9"/>
  </r>
  <r>
    <s v="Id1497"/>
    <s v="Cifuentes Fetiva"/>
    <s v=" Mr"/>
    <s v="  Miguel Angel Sr"/>
    <n v="24.49"/>
    <n v="4.67"/>
    <s v="No"/>
    <x v="1"/>
    <s v="No"/>
    <n v="0"/>
    <s v="No"/>
    <x v="0"/>
    <x v="1"/>
    <n v="2"/>
    <x v="1496"/>
    <x v="1"/>
    <s v="tier - 3"/>
    <x v="0"/>
    <s v="5Oct1980"/>
    <x v="25"/>
  </r>
  <r>
    <s v="Id1498"/>
    <s v="Keno"/>
    <s v=" Mr"/>
    <s v="  Brian"/>
    <n v="26.315000000000001"/>
    <n v="6.02"/>
    <s v="No"/>
    <x v="1"/>
    <s v="No"/>
    <n v="0"/>
    <s v="No"/>
    <x v="0"/>
    <x v="0"/>
    <n v="1"/>
    <x v="1497"/>
    <x v="1"/>
    <s v="tier - 2"/>
    <x v="1"/>
    <s v="30Aug1980"/>
    <x v="25"/>
  </r>
  <r>
    <s v="Id1499"/>
    <s v="Bruce"/>
    <s v=" Ms"/>
    <s v="  Meghan"/>
    <n v="22.58"/>
    <n v="7.46"/>
    <s v="No"/>
    <x v="1"/>
    <s v="No"/>
    <n v="0"/>
    <s v="No"/>
    <x v="0"/>
    <x v="0"/>
    <n v="2"/>
    <x v="1498"/>
    <x v="1"/>
    <s v="tier - 2"/>
    <x v="0"/>
    <s v="29Nov1978"/>
    <x v="9"/>
  </r>
  <r>
    <s v="Id1500"/>
    <s v="Lorch"/>
    <s v=" Ms"/>
    <s v="  Meredith L"/>
    <n v="19.475000000000001"/>
    <n v="4.74"/>
    <s v="No"/>
    <x v="1"/>
    <s v="No"/>
    <n v="0"/>
    <s v="No"/>
    <x v="0"/>
    <x v="1"/>
    <n v="2"/>
    <x v="1499"/>
    <x v="1"/>
    <s v="tier - 3"/>
    <x v="1"/>
    <s v="5Sep1984"/>
    <x v="32"/>
  </r>
  <r>
    <s v="Id1501"/>
    <s v="Sullivan"/>
    <s v=" Mrs"/>
    <s v="  Millicent M"/>
    <n v="26.33"/>
    <n v="4.79"/>
    <s v="No"/>
    <x v="1"/>
    <s v="No"/>
    <n v="0"/>
    <s v="No"/>
    <x v="0"/>
    <x v="1"/>
    <n v="3"/>
    <x v="1500"/>
    <x v="1"/>
    <s v="tier - 3"/>
    <x v="2"/>
    <s v="21Dec1989"/>
    <x v="4"/>
  </r>
  <r>
    <s v="Id1502"/>
    <s v="Cave"/>
    <s v=" Ms"/>
    <s v="  Kathleen"/>
    <n v="17.29"/>
    <n v="5.35"/>
    <s v="No"/>
    <x v="1"/>
    <s v="No"/>
    <n v="0"/>
    <s v="No"/>
    <x v="1"/>
    <x v="1"/>
    <n v="2"/>
    <x v="1501"/>
    <x v="1"/>
    <s v="tier - 1"/>
    <x v="2"/>
    <s v="10Sep1985"/>
    <x v="17"/>
  </r>
  <r>
    <s v="Id1503"/>
    <s v="Gudenkauf"/>
    <s v=" Ms"/>
    <s v="  Kimberly K"/>
    <n v="42.88"/>
    <n v="4.87"/>
    <s v="Yes"/>
    <x v="1"/>
    <s v="No"/>
    <n v="2"/>
    <s v="Yes"/>
    <x v="0"/>
    <x v="1"/>
    <n v="0"/>
    <x v="1502"/>
    <x v="1"/>
    <s v="tier - 1"/>
    <x v="1"/>
    <s v="24Dec2004"/>
    <x v="41"/>
  </r>
  <r>
    <s v="Id1504"/>
    <s v="Thomas"/>
    <s v=" Mr"/>
    <s v="  Justin C"/>
    <n v="32.200000000000003"/>
    <n v="10.09"/>
    <s v="No"/>
    <x v="1"/>
    <s v="No"/>
    <n v="1"/>
    <s v="No"/>
    <x v="0"/>
    <x v="0"/>
    <n v="2"/>
    <x v="1503"/>
    <x v="1"/>
    <s v="tier - 2"/>
    <x v="3"/>
    <s v="23Jun1981"/>
    <x v="36"/>
  </r>
  <r>
    <s v="Id1505"/>
    <s v="Holley"/>
    <s v=" Mr"/>
    <s v="  Tristan P"/>
    <n v="18.75"/>
    <n v="5.47"/>
    <s v="No"/>
    <x v="1"/>
    <s v="Yes"/>
    <n v="0"/>
    <s v="No"/>
    <x v="0"/>
    <x v="1"/>
    <n v="0"/>
    <x v="1504"/>
    <x v="1"/>
    <s v="tier - 2"/>
    <x v="0"/>
    <s v="23Oct1969"/>
    <x v="16"/>
  </r>
  <r>
    <s v="Id1506"/>
    <s v="Kemble"/>
    <s v=" Ms"/>
    <s v="  Traci A"/>
    <n v="22.36"/>
    <n v="8.6"/>
    <s v="No"/>
    <x v="1"/>
    <s v="No"/>
    <n v="0"/>
    <s v="No"/>
    <x v="0"/>
    <x v="0"/>
    <n v="2"/>
    <x v="1505"/>
    <x v="1"/>
    <s v="tier - 1"/>
    <x v="0"/>
    <s v="5Aug1978"/>
    <x v="9"/>
  </r>
  <r>
    <s v="Id1507"/>
    <s v="Bentley"/>
    <s v=" Mr"/>
    <s v="  Justin P"/>
    <n v="23.94"/>
    <n v="10.74"/>
    <s v="No"/>
    <x v="1"/>
    <s v="No"/>
    <n v="0"/>
    <s v="No"/>
    <x v="0"/>
    <x v="0"/>
    <n v="1"/>
    <x v="1506"/>
    <x v="1"/>
    <s v="tier - 2"/>
    <x v="9"/>
    <s v="19Jun1981"/>
    <x v="36"/>
  </r>
  <r>
    <s v="Id1508"/>
    <s v="Jones"/>
    <s v=" Mr"/>
    <s v="  Logan M"/>
    <n v="30.1"/>
    <n v="4.3899999999999997"/>
    <s v="No"/>
    <x v="1"/>
    <s v="Yes"/>
    <n v="1"/>
    <s v="No"/>
    <x v="0"/>
    <x v="1"/>
    <n v="1"/>
    <x v="1507"/>
    <x v="1"/>
    <s v="tier - 2"/>
    <x v="3"/>
    <s v="4Nov1979"/>
    <x v="18"/>
  </r>
  <r>
    <s v="Id1509"/>
    <s v="Tremblay"/>
    <s v=" Mr"/>
    <s v="  Sebastien"/>
    <n v="21.93"/>
    <n v="6.3"/>
    <s v="No"/>
    <x v="1"/>
    <s v="No"/>
    <n v="0"/>
    <s v="No"/>
    <x v="0"/>
    <x v="0"/>
    <n v="2"/>
    <x v="1508"/>
    <x v="1"/>
    <s v="tier - 1"/>
    <x v="0"/>
    <s v="15Jun1977"/>
    <x v="29"/>
  </r>
  <r>
    <s v="Id1510"/>
    <s v="Bellucci"/>
    <s v=" Ms"/>
    <s v="  Tiffany A"/>
    <n v="39.75"/>
    <n v="5.41"/>
    <s v="Yes"/>
    <x v="1"/>
    <s v="No"/>
    <n v="1"/>
    <s v="Yes"/>
    <x v="0"/>
    <x v="1"/>
    <n v="0"/>
    <x v="1509"/>
    <x v="1"/>
    <s v="tier - 1"/>
    <x v="1"/>
    <s v="30Nov2000"/>
    <x v="21"/>
  </r>
  <r>
    <s v="Id1511"/>
    <s v="Collins"/>
    <s v=" Mr"/>
    <s v="  Matthew"/>
    <n v="26.03"/>
    <n v="4.47"/>
    <s v="No"/>
    <x v="1"/>
    <s v="Yes"/>
    <n v="0"/>
    <s v="No"/>
    <x v="0"/>
    <x v="1"/>
    <n v="0"/>
    <x v="1510"/>
    <x v="2"/>
    <s v="tier - 1"/>
    <x v="4"/>
    <s v="15Jul1979"/>
    <x v="18"/>
  </r>
  <r>
    <s v="Id1512"/>
    <s v="Gillman"/>
    <s v=" Mr"/>
    <s v="  Luke"/>
    <n v="34.51"/>
    <n v="6.26"/>
    <s v="Yes"/>
    <x v="1"/>
    <s v="No"/>
    <n v="1"/>
    <s v="No"/>
    <x v="0"/>
    <x v="0"/>
    <n v="0"/>
    <x v="1511"/>
    <x v="1"/>
    <s v="tier - 2"/>
    <x v="14"/>
    <s v="8Jul1994"/>
    <x v="6"/>
  </r>
  <r>
    <s v="Id1513"/>
    <s v="West"/>
    <s v=" Ms"/>
    <s v="  Leigh"/>
    <n v="19.32"/>
    <n v="11.58"/>
    <s v="No"/>
    <x v="1"/>
    <s v="No"/>
    <n v="0"/>
    <s v="No"/>
    <x v="0"/>
    <x v="0"/>
    <n v="1"/>
    <x v="1512"/>
    <x v="1"/>
    <s v="tier - 1"/>
    <x v="1"/>
    <s v="17Aug1975"/>
    <x v="27"/>
  </r>
  <r>
    <s v="Id1514"/>
    <s v="Chida"/>
    <s v=" Mr"/>
    <s v="  Yosuke"/>
    <n v="28.5"/>
    <n v="4.3600000000000003"/>
    <s v="No"/>
    <x v="1"/>
    <s v="No"/>
    <n v="0"/>
    <s v="No"/>
    <x v="0"/>
    <x v="1"/>
    <n v="5"/>
    <x v="1513"/>
    <x v="0"/>
    <s v="tier - 2"/>
    <x v="7"/>
    <s v="29Jun1991"/>
    <x v="42"/>
  </r>
  <r>
    <s v="Id1515"/>
    <s v="Reisenauer"/>
    <s v=" Mr"/>
    <s v="  Matthew"/>
    <n v="30.875"/>
    <n v="4.1399999999999997"/>
    <s v="No"/>
    <x v="1"/>
    <s v="No"/>
    <n v="1"/>
    <s v="No"/>
    <x v="0"/>
    <x v="1"/>
    <n v="3"/>
    <x v="1514"/>
    <x v="2"/>
    <s v="tier - 3"/>
    <x v="1"/>
    <s v="24Dec1985"/>
    <x v="17"/>
  </r>
  <r>
    <s v="Id1516"/>
    <s v="Rosenberg-Wohl"/>
    <s v=" Mr"/>
    <s v="  Jacob"/>
    <n v="24.02"/>
    <n v="4.38"/>
    <s v="No"/>
    <x v="1"/>
    <s v="No"/>
    <n v="0"/>
    <s v="No"/>
    <x v="0"/>
    <x v="1"/>
    <n v="2"/>
    <x v="1515"/>
    <x v="1"/>
    <s v="tier - 2"/>
    <x v="0"/>
    <s v="23Nov1980"/>
    <x v="25"/>
  </r>
  <r>
    <s v="Id1517"/>
    <s v="Theriault"/>
    <s v=" Ms"/>
    <s v="  Jodi"/>
    <n v="36.08"/>
    <n v="11.61"/>
    <s v="Yes"/>
    <x v="1"/>
    <s v="No"/>
    <n v="1"/>
    <s v="No"/>
    <x v="0"/>
    <x v="0"/>
    <n v="1"/>
    <x v="1516"/>
    <x v="1"/>
    <s v="tier - 1"/>
    <x v="0"/>
    <s v="8Oct1981"/>
    <x v="36"/>
  </r>
  <r>
    <s v="Id1518"/>
    <s v="Manuel"/>
    <s v=" Ms"/>
    <s v="  Lauren"/>
    <n v="32.200000000000003"/>
    <n v="10.59"/>
    <s v="No"/>
    <x v="1"/>
    <s v="No"/>
    <n v="1"/>
    <s v="No"/>
    <x v="0"/>
    <x v="0"/>
    <n v="1"/>
    <x v="1517"/>
    <x v="1"/>
    <s v="tier - 3"/>
    <x v="3"/>
    <s v="3Sep1981"/>
    <x v="36"/>
  </r>
  <r>
    <s v="Id1519"/>
    <s v="Demko"/>
    <s v=" Ms"/>
    <s v="  Misti C"/>
    <n v="28.05"/>
    <n v="11.85"/>
    <s v="No"/>
    <x v="1"/>
    <s v="No"/>
    <n v="0"/>
    <s v="No"/>
    <x v="0"/>
    <x v="0"/>
    <n v="1"/>
    <x v="1518"/>
    <x v="1"/>
    <s v="tier - 3"/>
    <x v="0"/>
    <s v="21Sep1981"/>
    <x v="36"/>
  </r>
  <r>
    <s v="Id1520"/>
    <s v="Battaglia"/>
    <s v=" Ms"/>
    <s v="  Angela J"/>
    <n v="19"/>
    <n v="5.46"/>
    <s v="No"/>
    <x v="1"/>
    <s v="No"/>
    <n v="0"/>
    <s v="No"/>
    <x v="0"/>
    <x v="1"/>
    <n v="3"/>
    <x v="1519"/>
    <x v="1"/>
    <s v="tier - 2"/>
    <x v="2"/>
    <s v="10Oct1988"/>
    <x v="23"/>
  </r>
  <r>
    <s v="Id1521"/>
    <s v="Follo"/>
    <s v=" Mr"/>
    <s v="  Jonathan D"/>
    <n v="16.13"/>
    <n v="4.54"/>
    <s v="No"/>
    <x v="1"/>
    <s v="No"/>
    <n v="0"/>
    <s v="No"/>
    <x v="1"/>
    <x v="1"/>
    <n v="0"/>
    <x v="1520"/>
    <x v="2"/>
    <s v="tier - 2"/>
    <x v="0"/>
    <s v="9Dec1966"/>
    <x v="24"/>
  </r>
  <r>
    <s v="Id1522"/>
    <s v="Barana"/>
    <s v=" Ms"/>
    <s v="  Victoria"/>
    <n v="18.77"/>
    <n v="11.98"/>
    <s v="No"/>
    <x v="1"/>
    <s v="No"/>
    <n v="0"/>
    <s v="No"/>
    <x v="0"/>
    <x v="0"/>
    <n v="0"/>
    <x v="1521"/>
    <x v="1"/>
    <s v="tier - 1"/>
    <x v="0"/>
    <s v="17Jun1970"/>
    <x v="2"/>
  </r>
  <r>
    <s v="Id1523"/>
    <s v="Lysaght"/>
    <s v=" Mr"/>
    <s v="  Adrian R"/>
    <n v="28.88"/>
    <n v="6.59"/>
    <s v="No"/>
    <x v="1"/>
    <s v="No"/>
    <n v="0"/>
    <s v="No"/>
    <x v="0"/>
    <x v="0"/>
    <n v="3"/>
    <x v="1522"/>
    <x v="2"/>
    <s v="tier - 1"/>
    <x v="4"/>
    <s v="5Jun1986"/>
    <x v="17"/>
  </r>
  <r>
    <s v="Id1524"/>
    <s v="Chalmers"/>
    <s v=" Mr"/>
    <s v="  Andrew"/>
    <n v="27.55"/>
    <n v="10.83"/>
    <s v="No"/>
    <x v="1"/>
    <s v="No"/>
    <n v="0"/>
    <s v="No"/>
    <x v="0"/>
    <x v="0"/>
    <n v="3"/>
    <x v="1523"/>
    <x v="2"/>
    <s v="tier - 2"/>
    <x v="4"/>
    <s v="7Aug1986"/>
    <x v="26"/>
  </r>
  <r>
    <s v="Id1525"/>
    <s v="Phillippi"/>
    <s v=" Mr"/>
    <s v="  Jason A"/>
    <n v="15.6"/>
    <n v="8.6"/>
    <s v="No"/>
    <x v="1"/>
    <s v="No"/>
    <n v="0"/>
    <s v="No"/>
    <x v="1"/>
    <x v="0"/>
    <n v="0"/>
    <x v="1524"/>
    <x v="2"/>
    <s v="tier - 1"/>
    <x v="1"/>
    <s v="18Jul1968"/>
    <x v="0"/>
  </r>
  <r>
    <s v="Id1526"/>
    <s v="MacPherson"/>
    <s v=" Ms"/>
    <s v="  Rachel"/>
    <n v="21.99"/>
    <n v="11.17"/>
    <s v="No"/>
    <x v="1"/>
    <s v="No"/>
    <n v="0"/>
    <s v="No"/>
    <x v="0"/>
    <x v="0"/>
    <n v="2"/>
    <x v="1525"/>
    <x v="1"/>
    <s v="tier - 3"/>
    <x v="0"/>
    <s v="21Oct1978"/>
    <x v="9"/>
  </r>
  <r>
    <s v="Id1527"/>
    <s v="Delfidio"/>
    <s v=" Ms"/>
    <s v="  Susan"/>
    <n v="34.85"/>
    <n v="5.75"/>
    <s v="Yes"/>
    <x v="1"/>
    <s v="No"/>
    <n v="1"/>
    <s v="No"/>
    <x v="0"/>
    <x v="0"/>
    <n v="0"/>
    <x v="1526"/>
    <x v="1"/>
    <s v="tier - 1"/>
    <x v="1"/>
    <s v="13Jun1994"/>
    <x v="6"/>
  </r>
  <r>
    <s v="Id1528"/>
    <s v="Cummings"/>
    <s v=" Mr"/>
    <s v="  Cameron M"/>
    <n v="24.51"/>
    <n v="4.83"/>
    <s v="No"/>
    <x v="1"/>
    <s v="Yes"/>
    <n v="0"/>
    <s v="No"/>
    <x v="0"/>
    <x v="1"/>
    <n v="2"/>
    <x v="1527"/>
    <x v="2"/>
    <s v="tier - 3"/>
    <x v="1"/>
    <s v="12Jun1983"/>
    <x v="33"/>
  </r>
  <r>
    <s v="Id1529"/>
    <s v="Schroegel"/>
    <s v=" Ms"/>
    <s v="  Claudia A"/>
    <n v="19.399999999999999"/>
    <n v="11.93"/>
    <s v="No"/>
    <x v="1"/>
    <s v="No"/>
    <n v="0"/>
    <s v="No"/>
    <x v="0"/>
    <x v="0"/>
    <n v="0"/>
    <x v="1528"/>
    <x v="1"/>
    <s v="tier - 1"/>
    <x v="0"/>
    <s v="12Dec1971"/>
    <x v="14"/>
  </r>
  <r>
    <s v="Id1530"/>
    <s v="Williams"/>
    <s v=" Ms"/>
    <s v="  Kate"/>
    <n v="15.1"/>
    <n v="8.41"/>
    <s v="No"/>
    <x v="1"/>
    <s v="No"/>
    <n v="0"/>
    <s v="No"/>
    <x v="1"/>
    <x v="0"/>
    <n v="0"/>
    <x v="1529"/>
    <x v="2"/>
    <s v="tier - 1"/>
    <x v="1"/>
    <s v="13Jul1968"/>
    <x v="0"/>
  </r>
  <r>
    <s v="Id1531"/>
    <s v="Casey"/>
    <s v=" Ms"/>
    <s v="  Nicole M"/>
    <n v="23.37"/>
    <n v="5.59"/>
    <s v="No"/>
    <x v="1"/>
    <s v="No"/>
    <n v="0"/>
    <s v="No"/>
    <x v="0"/>
    <x v="1"/>
    <n v="2"/>
    <x v="1530"/>
    <x v="1"/>
    <s v="tier - 3"/>
    <x v="1"/>
    <s v="9Jul1985"/>
    <x v="17"/>
  </r>
  <r>
    <s v="Id1532"/>
    <s v="Randall"/>
    <s v=" Mr"/>
    <s v="  Jack"/>
    <n v="42.4"/>
    <n v="4.0599999999999996"/>
    <s v="Yes"/>
    <x v="1"/>
    <s v="No"/>
    <n v="2"/>
    <s v="Yes"/>
    <x v="0"/>
    <x v="1"/>
    <n v="5"/>
    <x v="1531"/>
    <x v="2"/>
    <s v="tier - 1"/>
    <x v="3"/>
    <s v="20Oct1989"/>
    <x v="4"/>
  </r>
  <r>
    <s v="Id1533"/>
    <s v="Doyon"/>
    <s v=" Mr"/>
    <s v="  Gregory"/>
    <n v="28.405000000000001"/>
    <n v="7.02"/>
    <s v="No"/>
    <x v="1"/>
    <s v="No"/>
    <n v="0"/>
    <s v="No"/>
    <x v="0"/>
    <x v="0"/>
    <n v="1"/>
    <x v="1532"/>
    <x v="2"/>
    <s v="tier - 1"/>
    <x v="1"/>
    <s v="17Sep1981"/>
    <x v="36"/>
  </r>
  <r>
    <s v="Id1534"/>
    <s v="Sankey"/>
    <s v=" Ms"/>
    <s v="  Rebecca"/>
    <n v="23.4"/>
    <n v="4.47"/>
    <s v="No"/>
    <x v="1"/>
    <s v="No"/>
    <n v="0"/>
    <s v="No"/>
    <x v="0"/>
    <x v="1"/>
    <n v="3"/>
    <x v="1533"/>
    <x v="1"/>
    <s v="tier - 2"/>
    <x v="0"/>
    <s v="27Sep1982"/>
    <x v="37"/>
  </r>
  <r>
    <s v="Id1535"/>
    <s v="Stilgenbauer"/>
    <s v=" Mr"/>
    <s v="  Adam"/>
    <n v="33.44"/>
    <n v="4.54"/>
    <s v="Yes"/>
    <x v="1"/>
    <s v="No"/>
    <n v="1"/>
    <s v="No"/>
    <x v="0"/>
    <x v="1"/>
    <n v="5"/>
    <x v="1534"/>
    <x v="1"/>
    <s v="tier - 1"/>
    <x v="0"/>
    <s v="19Nov1989"/>
    <x v="4"/>
  </r>
  <r>
    <s v="Id1536"/>
    <s v="Jaskiewicz"/>
    <s v=" Mr"/>
    <s v="  Ryan"/>
    <n v="21.12"/>
    <n v="4.99"/>
    <s v="No"/>
    <x v="1"/>
    <s v="No"/>
    <n v="0"/>
    <s v="No"/>
    <x v="0"/>
    <x v="1"/>
    <n v="3"/>
    <x v="1535"/>
    <x v="2"/>
    <s v="tier - 2"/>
    <x v="0"/>
    <s v="1Jul1984"/>
    <x v="32"/>
  </r>
  <r>
    <s v="Id1537"/>
    <s v="Deppen"/>
    <s v=" Ms"/>
    <s v="  Jackie K"/>
    <n v="18.48"/>
    <n v="10.84"/>
    <s v="No"/>
    <x v="1"/>
    <s v="No"/>
    <n v="0"/>
    <s v="No"/>
    <x v="1"/>
    <x v="0"/>
    <n v="0"/>
    <x v="1536"/>
    <x v="1"/>
    <s v="tier - 3"/>
    <x v="0"/>
    <s v="8Nov1970"/>
    <x v="2"/>
  </r>
  <r>
    <s v="Id1538"/>
    <s v="Hine"/>
    <s v=" Mr"/>
    <s v="  Chris"/>
    <n v="16.815000000000001"/>
    <n v="5.63"/>
    <s v="No"/>
    <x v="1"/>
    <s v="No"/>
    <n v="0"/>
    <s v="No"/>
    <x v="1"/>
    <x v="1"/>
    <n v="2"/>
    <x v="1537"/>
    <x v="1"/>
    <s v="tier - 3"/>
    <x v="9"/>
    <s v="8Dec1984"/>
    <x v="32"/>
  </r>
  <r>
    <s v="Id1539"/>
    <s v="Mathews"/>
    <s v=" Mr"/>
    <s v="  Tyler C"/>
    <n v="26.72"/>
    <n v="4.1399999999999997"/>
    <s v="No"/>
    <x v="1"/>
    <s v="No"/>
    <n v="0"/>
    <s v="No"/>
    <x v="0"/>
    <x v="1"/>
    <n v="3"/>
    <x v="1538"/>
    <x v="1"/>
    <s v="tier - 2"/>
    <x v="14"/>
    <s v="6Jun1990"/>
    <x v="4"/>
  </r>
  <r>
    <s v="Id1540"/>
    <s v="Yabu"/>
    <s v=" Ms"/>
    <s v="  Yoshie"/>
    <n v="41.42"/>
    <n v="5.17"/>
    <s v="Yes"/>
    <x v="1"/>
    <s v="Yes"/>
    <n v="2"/>
    <s v="Yes"/>
    <x v="0"/>
    <x v="1"/>
    <n v="0"/>
    <x v="1539"/>
    <x v="1"/>
    <s v="tier - 1"/>
    <x v="1"/>
    <s v="4Sep2003"/>
    <x v="39"/>
  </r>
  <r>
    <s v="Id1541"/>
    <s v="Strang"/>
    <s v=" Ms"/>
    <s v="  Lauren A"/>
    <n v="20.69"/>
    <n v="6.93"/>
    <s v="No"/>
    <x v="1"/>
    <s v="No"/>
    <n v="0"/>
    <s v="No"/>
    <x v="0"/>
    <x v="0"/>
    <n v="0"/>
    <x v="1540"/>
    <x v="1"/>
    <s v="tier - 1"/>
    <x v="0"/>
    <s v="29Aug1973"/>
    <x v="30"/>
  </r>
  <r>
    <s v="Id1542"/>
    <s v="Frank"/>
    <s v=" Mr"/>
    <s v="  Mason D"/>
    <n v="41.23"/>
    <n v="4.24"/>
    <s v="Yes"/>
    <x v="1"/>
    <s v="No"/>
    <n v="2"/>
    <s v="Yes"/>
    <x v="0"/>
    <x v="1"/>
    <n v="1"/>
    <x v="1541"/>
    <x v="2"/>
    <s v="tier - 2"/>
    <x v="5"/>
    <s v="28Aug1982"/>
    <x v="37"/>
  </r>
  <r>
    <s v="Id1543"/>
    <s v="Shanley"/>
    <s v=" Mr"/>
    <s v="  Ryan"/>
    <n v="29.9"/>
    <n v="5.91"/>
    <s v="No"/>
    <x v="1"/>
    <s v="No"/>
    <n v="1"/>
    <s v="No"/>
    <x v="0"/>
    <x v="0"/>
    <n v="2"/>
    <x v="1542"/>
    <x v="1"/>
    <s v="tier - 3"/>
    <x v="3"/>
    <s v="7Nov1982"/>
    <x v="37"/>
  </r>
  <r>
    <s v="Id1544"/>
    <s v="Mancebo Garcia"/>
    <s v=" Mr"/>
    <s v="  Arturo"/>
    <n v="34.104999999999997"/>
    <n v="5.93"/>
    <s v="Yes"/>
    <x v="1"/>
    <s v="No"/>
    <n v="1"/>
    <s v="No"/>
    <x v="0"/>
    <x v="0"/>
    <n v="1"/>
    <x v="1543"/>
    <x v="2"/>
    <s v="tier - 2"/>
    <x v="4"/>
    <s v="29Dec1982"/>
    <x v="37"/>
  </r>
  <r>
    <s v="Id1545"/>
    <s v="Keehan"/>
    <s v=" Mr"/>
    <s v="  Jake"/>
    <n v="24.97"/>
    <n v="5.66"/>
    <s v="No"/>
    <x v="1"/>
    <s v="No"/>
    <n v="0"/>
    <s v="No"/>
    <x v="0"/>
    <x v="1"/>
    <n v="2"/>
    <x v="1544"/>
    <x v="1"/>
    <s v="tier - 1"/>
    <x v="0"/>
    <s v="22Nov1982"/>
    <x v="37"/>
  </r>
  <r>
    <s v="Id1546"/>
    <s v="Mahaney"/>
    <s v=" Ms"/>
    <s v="  Sarah E"/>
    <n v="34.799999999999997"/>
    <n v="4.1900000000000004"/>
    <s v="Yes"/>
    <x v="1"/>
    <s v="No"/>
    <n v="1"/>
    <s v="No"/>
    <x v="0"/>
    <x v="1"/>
    <n v="2"/>
    <x v="1545"/>
    <x v="1"/>
    <s v="tier - 3"/>
    <x v="3"/>
    <s v="5Oct1984"/>
    <x v="32"/>
  </r>
  <r>
    <s v="Id1547"/>
    <s v="Nolan"/>
    <s v=" Ms"/>
    <s v="  Alison L"/>
    <n v="32.965000000000003"/>
    <n v="9.2100000000000009"/>
    <s v="Yes"/>
    <x v="1"/>
    <s v="No"/>
    <n v="1"/>
    <s v="No"/>
    <x v="0"/>
    <x v="0"/>
    <n v="0"/>
    <x v="1546"/>
    <x v="1"/>
    <s v="tier - 1"/>
    <x v="1"/>
    <s v="20Jul1981"/>
    <x v="36"/>
  </r>
  <r>
    <s v="Id1548"/>
    <s v="Sobrino"/>
    <s v=" Ms"/>
    <s v="  Karen A"/>
    <n v="27.265000000000001"/>
    <n v="5.51"/>
    <s v="No"/>
    <x v="1"/>
    <s v="No"/>
    <n v="0"/>
    <s v="No"/>
    <x v="0"/>
    <x v="1"/>
    <n v="1"/>
    <x v="1547"/>
    <x v="1"/>
    <s v="tier - 2"/>
    <x v="2"/>
    <s v="20Sep1984"/>
    <x v="32"/>
  </r>
  <r>
    <s v="Id1549"/>
    <s v="Gennaro"/>
    <s v=" Mr"/>
    <s v="  Thomas R Jr"/>
    <n v="17.059999999999999"/>
    <n v="8.5"/>
    <s v="No"/>
    <x v="1"/>
    <s v="No"/>
    <n v="0"/>
    <s v="No"/>
    <x v="1"/>
    <x v="0"/>
    <n v="0"/>
    <x v="1548"/>
    <x v="2"/>
    <s v="tier - 2"/>
    <x v="0"/>
    <s v="11Dec1968"/>
    <x v="0"/>
  </r>
  <r>
    <s v="Id1550"/>
    <s v="Mayer"/>
    <s v=" Ms"/>
    <s v="  Stephanie W"/>
    <n v="36.29"/>
    <n v="6.23"/>
    <s v="Yes"/>
    <x v="1"/>
    <s v="No"/>
    <n v="1"/>
    <s v="No"/>
    <x v="0"/>
    <x v="0"/>
    <n v="3"/>
    <x v="1549"/>
    <x v="1"/>
    <s v="tier - 2"/>
    <x v="2"/>
    <s v="6Aug1989"/>
    <x v="4"/>
  </r>
  <r>
    <s v="Id1551"/>
    <s v="Becker"/>
    <s v=" Mr"/>
    <s v="  Ezra"/>
    <n v="28.594999999999999"/>
    <n v="8.5299999999999994"/>
    <s v="No"/>
    <x v="1"/>
    <s v="No"/>
    <n v="0"/>
    <s v="No"/>
    <x v="0"/>
    <x v="0"/>
    <n v="3"/>
    <x v="1550"/>
    <x v="1"/>
    <s v="tier - 3"/>
    <x v="1"/>
    <s v="18Dec1986"/>
    <x v="26"/>
  </r>
  <r>
    <s v="Id1552"/>
    <s v="Moore"/>
    <s v=" Mr"/>
    <s v="  Jim"/>
    <n v="17.8"/>
    <n v="5.75"/>
    <s v="No"/>
    <x v="1"/>
    <s v="Yes"/>
    <n v="0"/>
    <s v="No"/>
    <x v="1"/>
    <x v="0"/>
    <n v="0"/>
    <x v="1551"/>
    <x v="1"/>
    <s v="tier - 3"/>
    <x v="0"/>
    <s v="3Dec1969"/>
    <x v="16"/>
  </r>
  <r>
    <s v="Id1553"/>
    <s v="Platt"/>
    <s v=" Mr"/>
    <s v="  Ari L"/>
    <n v="21.4"/>
    <n v="5.6"/>
    <s v="No"/>
    <x v="1"/>
    <s v="No"/>
    <n v="0"/>
    <s v="No"/>
    <x v="0"/>
    <x v="1"/>
    <n v="3"/>
    <x v="1552"/>
    <x v="1"/>
    <s v="tier - 2"/>
    <x v="1"/>
    <s v="2Oct1982"/>
    <x v="37"/>
  </r>
  <r>
    <s v="Id1554"/>
    <s v="Brodeur"/>
    <s v=" Ms"/>
    <s v="  Fanny"/>
    <n v="23.01"/>
    <n v="4.68"/>
    <s v="No"/>
    <x v="1"/>
    <s v="No"/>
    <n v="0"/>
    <s v="No"/>
    <x v="0"/>
    <x v="1"/>
    <n v="3"/>
    <x v="1553"/>
    <x v="1"/>
    <s v="tier - 1"/>
    <x v="0"/>
    <s v="12Aug1982"/>
    <x v="37"/>
  </r>
  <r>
    <s v="Id1555"/>
    <s v="Knight Pech"/>
    <s v=" Ms"/>
    <s v="  Heather"/>
    <n v="19.86"/>
    <n v="5.62"/>
    <s v="No"/>
    <x v="1"/>
    <s v="No"/>
    <n v="0"/>
    <s v="No"/>
    <x v="0"/>
    <x v="1"/>
    <n v="2"/>
    <x v="1554"/>
    <x v="1"/>
    <s v="tier - 1"/>
    <x v="0"/>
    <s v="23Oct1976"/>
    <x v="1"/>
  </r>
  <r>
    <s v="Id1556"/>
    <s v="Richter"/>
    <s v=" Mr"/>
    <s v="  Peter W Sr"/>
    <n v="33.58"/>
    <n v="5.08"/>
    <s v="Yes"/>
    <x v="1"/>
    <s v="No"/>
    <n v="1"/>
    <s v="No"/>
    <x v="0"/>
    <x v="1"/>
    <n v="0"/>
    <x v="1555"/>
    <x v="1"/>
    <s v="tier - 1"/>
    <x v="14"/>
    <s v="7Jul1994"/>
    <x v="6"/>
  </r>
  <r>
    <s v="Id1557"/>
    <s v="Jubinski"/>
    <s v=" Ms"/>
    <s v="  Catherine A"/>
    <n v="29.81"/>
    <n v="5.28"/>
    <s v="No"/>
    <x v="1"/>
    <s v="No"/>
    <n v="1"/>
    <s v="No"/>
    <x v="0"/>
    <x v="1"/>
    <n v="1"/>
    <x v="1556"/>
    <x v="1"/>
    <s v="tier - 2"/>
    <x v="0"/>
    <s v="28Aug1982"/>
    <x v="37"/>
  </r>
  <r>
    <s v="Id1558"/>
    <s v="Wall"/>
    <s v=" Ms"/>
    <s v="  Kelly A"/>
    <n v="27.4"/>
    <n v="4.6100000000000003"/>
    <s v="No"/>
    <x v="1"/>
    <s v="No"/>
    <n v="0"/>
    <s v="No"/>
    <x v="0"/>
    <x v="1"/>
    <n v="1"/>
    <x v="1557"/>
    <x v="1"/>
    <s v="tier - 3"/>
    <x v="3"/>
    <s v="9Oct1982"/>
    <x v="37"/>
  </r>
  <r>
    <s v="Id1559"/>
    <s v="McKay"/>
    <s v=" Ms"/>
    <s v="  Janel N"/>
    <n v="17.98"/>
    <n v="6.57"/>
    <s v="No"/>
    <x v="1"/>
    <s v="No"/>
    <n v="0"/>
    <s v="No"/>
    <x v="1"/>
    <x v="0"/>
    <n v="0"/>
    <x v="1558"/>
    <x v="1"/>
    <s v="tier - 2"/>
    <x v="0"/>
    <s v="1Dec1970"/>
    <x v="2"/>
  </r>
  <r>
    <s v="Id1560"/>
    <s v="Oh"/>
    <s v=" Ms"/>
    <s v="  Yann Kai"/>
    <n v="37.9"/>
    <n v="5.83"/>
    <s v="Yes"/>
    <x v="1"/>
    <s v="No"/>
    <n v="1"/>
    <s v="Yes"/>
    <x v="0"/>
    <x v="0"/>
    <n v="0"/>
    <x v="1559"/>
    <x v="1"/>
    <s v="tier - 3"/>
    <x v="3"/>
    <s v="8Jun1980"/>
    <x v="18"/>
  </r>
  <r>
    <s v="Id1561"/>
    <s v="Kessell"/>
    <s v=" Mr"/>
    <s v="  Zachary R"/>
    <n v="25.27"/>
    <n v="6.98"/>
    <s v="No"/>
    <x v="1"/>
    <s v="No"/>
    <n v="0"/>
    <s v="No"/>
    <x v="0"/>
    <x v="0"/>
    <n v="1"/>
    <x v="1560"/>
    <x v="1"/>
    <s v="tier - 2"/>
    <x v="0"/>
    <s v="27Jul1981"/>
    <x v="36"/>
  </r>
  <r>
    <s v="Id1562"/>
    <s v="Hidalgo Zambrano"/>
    <s v=" Mr"/>
    <s v="  Alejandro Sr"/>
    <n v="29.26"/>
    <n v="4.03"/>
    <s v="No"/>
    <x v="1"/>
    <s v="No"/>
    <n v="0"/>
    <s v="No"/>
    <x v="0"/>
    <x v="1"/>
    <n v="2"/>
    <x v="1561"/>
    <x v="1"/>
    <s v="tier - 3"/>
    <x v="1"/>
    <s v="1Nov1984"/>
    <x v="32"/>
  </r>
  <r>
    <s v="Id1563"/>
    <s v="Caprario"/>
    <s v=" Mr"/>
    <s v="  Nicholas R"/>
    <n v="27.835000000000001"/>
    <n v="4.5599999999999996"/>
    <s v="No"/>
    <x v="1"/>
    <s v="No"/>
    <n v="0"/>
    <s v="No"/>
    <x v="0"/>
    <x v="1"/>
    <n v="2"/>
    <x v="1562"/>
    <x v="2"/>
    <s v="tier - 3"/>
    <x v="1"/>
    <s v="26Aug1984"/>
    <x v="32"/>
  </r>
  <r>
    <s v="Id1564"/>
    <s v="Ryan"/>
    <s v=" Mr"/>
    <s v="  Paul"/>
    <n v="46.53"/>
    <n v="5.38"/>
    <s v="Yes"/>
    <x v="0"/>
    <s v="No"/>
    <n v="2"/>
    <s v="Yes"/>
    <x v="0"/>
    <x v="1"/>
    <n v="3"/>
    <x v="1563"/>
    <x v="2"/>
    <s v="tier - 2"/>
    <x v="0"/>
    <s v="22Jul1985"/>
    <x v="17"/>
  </r>
  <r>
    <s v="Id1565"/>
    <s v="Hoffman"/>
    <s v=" Mr"/>
    <s v="  Michael D"/>
    <n v="20.58"/>
    <n v="11.04"/>
    <s v="No"/>
    <x v="1"/>
    <s v="No"/>
    <n v="0"/>
    <s v="No"/>
    <x v="0"/>
    <x v="0"/>
    <n v="1"/>
    <x v="1564"/>
    <x v="1"/>
    <s v="tier - 3"/>
    <x v="0"/>
    <s v="5Aug1975"/>
    <x v="27"/>
  </r>
  <r>
    <s v="Id1566"/>
    <s v="Wong"/>
    <s v=" Ms"/>
    <s v="  Marina"/>
    <n v="19.53"/>
    <n v="6.09"/>
    <s v="No"/>
    <x v="1"/>
    <s v="No"/>
    <n v="0"/>
    <s v="No"/>
    <x v="0"/>
    <x v="0"/>
    <n v="2"/>
    <x v="1565"/>
    <x v="1"/>
    <s v="tier - 3"/>
    <x v="0"/>
    <s v="30Dec1976"/>
    <x v="1"/>
  </r>
  <r>
    <s v="Id1567"/>
    <s v="Lea"/>
    <s v=" Ms"/>
    <s v="  Caroline"/>
    <n v="27.7"/>
    <n v="4.71"/>
    <s v="No"/>
    <x v="1"/>
    <s v="No"/>
    <n v="0"/>
    <s v="No"/>
    <x v="0"/>
    <x v="1"/>
    <n v="3"/>
    <x v="1566"/>
    <x v="1"/>
    <s v="tier - 2"/>
    <x v="3"/>
    <s v="4Sep1987"/>
    <x v="38"/>
  </r>
  <r>
    <s v="Id1568"/>
    <s v="Patterson"/>
    <s v=" Mr"/>
    <s v="  Ross P"/>
    <n v="18.920000000000002"/>
    <n v="8.18"/>
    <s v="No"/>
    <x v="1"/>
    <s v="No"/>
    <n v="0"/>
    <s v="No"/>
    <x v="0"/>
    <x v="0"/>
    <n v="0"/>
    <x v="1567"/>
    <x v="1"/>
    <s v="tier - 3"/>
    <x v="0"/>
    <s v="22Aug1971"/>
    <x v="14"/>
  </r>
  <r>
    <s v="Id1569"/>
    <s v="Quigley"/>
    <s v=" Ms"/>
    <s v="  Aoife"/>
    <n v="17.760000000000002"/>
    <n v="11.18"/>
    <s v="No"/>
    <x v="1"/>
    <s v="No"/>
    <n v="0"/>
    <s v="No"/>
    <x v="1"/>
    <x v="0"/>
    <n v="0"/>
    <x v="1568"/>
    <x v="1"/>
    <s v="tier - 1"/>
    <x v="0"/>
    <s v="20Aug1970"/>
    <x v="2"/>
  </r>
  <r>
    <s v="Id1570"/>
    <s v="Korir"/>
    <s v=" Mr"/>
    <s v="  Wesley"/>
    <n v="29.83"/>
    <n v="5.03"/>
    <s v="No"/>
    <x v="1"/>
    <s v="No"/>
    <n v="1"/>
    <s v="No"/>
    <x v="0"/>
    <x v="1"/>
    <n v="2"/>
    <x v="1569"/>
    <x v="0"/>
    <s v="tier - 3"/>
    <x v="7"/>
    <s v="10Dec1985"/>
    <x v="17"/>
  </r>
  <r>
    <s v="Id1571"/>
    <s v="Downs"/>
    <s v=" Ms"/>
    <s v="  Rebecca J"/>
    <n v="23.465"/>
    <n v="5.56"/>
    <s v="No"/>
    <x v="1"/>
    <s v="No"/>
    <n v="0"/>
    <s v="No"/>
    <x v="0"/>
    <x v="1"/>
    <n v="2"/>
    <x v="1570"/>
    <x v="1"/>
    <s v="tier - 3"/>
    <x v="2"/>
    <s v="9Sep1987"/>
    <x v="38"/>
  </r>
  <r>
    <s v="Id1572"/>
    <s v="Young"/>
    <s v=" Mr"/>
    <s v="  Barry P"/>
    <n v="29.355"/>
    <n v="4.33"/>
    <s v="No"/>
    <x v="1"/>
    <s v="No"/>
    <n v="0"/>
    <s v="No"/>
    <x v="0"/>
    <x v="1"/>
    <n v="1"/>
    <x v="1571"/>
    <x v="1"/>
    <s v="tier - 1"/>
    <x v="1"/>
    <s v="28Oct1982"/>
    <x v="37"/>
  </r>
  <r>
    <s v="Id1573"/>
    <s v="Zywek"/>
    <s v=" Mr"/>
    <s v="  Maciej"/>
    <n v="35.49"/>
    <n v="5.21"/>
    <s v="Yes"/>
    <x v="1"/>
    <s v="Yes"/>
    <n v="1"/>
    <s v="No"/>
    <x v="0"/>
    <x v="1"/>
    <n v="0"/>
    <x v="1572"/>
    <x v="1"/>
    <s v="tier - 2"/>
    <x v="14"/>
    <s v="16Aug1997"/>
    <x v="31"/>
  </r>
  <r>
    <s v="Id1574"/>
    <s v="Faulkner"/>
    <s v=" Mr"/>
    <s v="  Jerry D"/>
    <n v="26.315000000000001"/>
    <n v="5.89"/>
    <s v="No"/>
    <x v="1"/>
    <s v="No"/>
    <n v="0"/>
    <s v="No"/>
    <x v="0"/>
    <x v="0"/>
    <n v="1"/>
    <x v="1573"/>
    <x v="0"/>
    <s v="tier - 2"/>
    <x v="1"/>
    <s v="6Aug1982"/>
    <x v="37"/>
  </r>
  <r>
    <s v="Id1575"/>
    <s v="Erspamer"/>
    <s v=" Mr"/>
    <s v="  Eric A"/>
    <n v="19.79"/>
    <n v="4.8099999999999996"/>
    <s v="No"/>
    <x v="1"/>
    <s v="No"/>
    <n v="0"/>
    <s v="No"/>
    <x v="0"/>
    <x v="1"/>
    <n v="2"/>
    <x v="1574"/>
    <x v="1"/>
    <s v="tier - 2"/>
    <x v="0"/>
    <s v="18Nov1976"/>
    <x v="1"/>
  </r>
  <r>
    <s v="Id1576"/>
    <s v="Campbell"/>
    <s v=" Ms"/>
    <s v="  Cathi"/>
    <n v="40.564999999999998"/>
    <n v="5.66"/>
    <s v="Yes"/>
    <x v="1"/>
    <s v="No"/>
    <n v="1"/>
    <s v="Yes"/>
    <x v="0"/>
    <x v="1"/>
    <n v="1"/>
    <x v="1575"/>
    <x v="1"/>
    <s v="tier - 1"/>
    <x v="1"/>
    <s v="13Aug1984"/>
    <x v="32"/>
  </r>
  <r>
    <s v="Id1577"/>
    <s v="Addison"/>
    <s v=" Mr"/>
    <s v="  Alex M"/>
    <n v="18.03"/>
    <n v="10.66"/>
    <s v="No"/>
    <x v="1"/>
    <s v="No"/>
    <n v="0"/>
    <s v="No"/>
    <x v="1"/>
    <x v="0"/>
    <n v="0"/>
    <x v="1576"/>
    <x v="1"/>
    <s v="tier - 1"/>
    <x v="0"/>
    <s v="9Nov1970"/>
    <x v="2"/>
  </r>
  <r>
    <s v="Id1578"/>
    <s v="Wu"/>
    <s v=" Mr"/>
    <s v="  Liang"/>
    <n v="34.65"/>
    <n v="5.98"/>
    <s v="Yes"/>
    <x v="1"/>
    <s v="No"/>
    <n v="1"/>
    <s v="No"/>
    <x v="0"/>
    <x v="0"/>
    <n v="0"/>
    <x v="1577"/>
    <x v="1"/>
    <s v="tier - 3"/>
    <x v="14"/>
    <s v="7Jul1996"/>
    <x v="45"/>
  </r>
  <r>
    <s v="Id1579"/>
    <s v="Millett"/>
    <s v=" Ms"/>
    <s v="  Lexy"/>
    <n v="42.94"/>
    <n v="4.34"/>
    <s v="Yes"/>
    <x v="1"/>
    <s v="No"/>
    <n v="2"/>
    <s v="Yes"/>
    <x v="0"/>
    <x v="1"/>
    <n v="3"/>
    <x v="1578"/>
    <x v="1"/>
    <s v="tier - 2"/>
    <x v="1"/>
    <s v="24Jun1989"/>
    <x v="4"/>
  </r>
  <r>
    <s v="Id1580"/>
    <s v="Bosl"/>
    <s v=" Mr"/>
    <s v="  Michael"/>
    <n v="31.254999999999999"/>
    <n v="5.17"/>
    <s v="No"/>
    <x v="1"/>
    <s v="No"/>
    <n v="1"/>
    <s v="No"/>
    <x v="0"/>
    <x v="1"/>
    <n v="0"/>
    <x v="1579"/>
    <x v="1"/>
    <s v="tier - 1"/>
    <x v="1"/>
    <s v="30Oct1980"/>
    <x v="25"/>
  </r>
  <r>
    <s v="Id1581"/>
    <s v="Goldberg"/>
    <s v=" Mr"/>
    <s v="  Samuel L"/>
    <n v="45.43"/>
    <n v="4.2300000000000004"/>
    <s v="Yes"/>
    <x v="1"/>
    <s v="Yes"/>
    <n v="2"/>
    <s v="Yes"/>
    <x v="0"/>
    <x v="1"/>
    <n v="2"/>
    <x v="1580"/>
    <x v="2"/>
    <s v="tier - 2"/>
    <x v="0"/>
    <s v="19Aug1983"/>
    <x v="33"/>
  </r>
  <r>
    <s v="Id1582"/>
    <s v="Kelley"/>
    <s v=" Mr"/>
    <s v="  Spencer A"/>
    <n v="32.340000000000003"/>
    <n v="4.88"/>
    <s v="No"/>
    <x v="1"/>
    <s v="Yes"/>
    <n v="1"/>
    <s v="No"/>
    <x v="0"/>
    <x v="1"/>
    <n v="2"/>
    <x v="1581"/>
    <x v="1"/>
    <s v="tier - 1"/>
    <x v="0"/>
    <s v="21Oct1983"/>
    <x v="33"/>
  </r>
  <r>
    <s v="Id1583"/>
    <s v="Johnston"/>
    <s v=" Mrs"/>
    <s v="  Rochelle"/>
    <n v="25.46"/>
    <n v="9.7100000000000009"/>
    <s v="No"/>
    <x v="1"/>
    <s v="No"/>
    <n v="0"/>
    <s v="No"/>
    <x v="0"/>
    <x v="0"/>
    <n v="3"/>
    <x v="1582"/>
    <x v="1"/>
    <s v="tier - 2"/>
    <x v="0"/>
    <s v="25Sep1986"/>
    <x v="26"/>
  </r>
  <r>
    <s v="Id1584"/>
    <s v="Keating"/>
    <s v=" Ms"/>
    <s v="  Paula"/>
    <n v="37.145000000000003"/>
    <n v="5.32"/>
    <s v="Yes"/>
    <x v="1"/>
    <s v="No"/>
    <n v="1"/>
    <s v="No"/>
    <x v="0"/>
    <x v="1"/>
    <n v="3"/>
    <x v="1583"/>
    <x v="1"/>
    <s v="tier - 2"/>
    <x v="2"/>
    <s v="13Aug1990"/>
    <x v="3"/>
  </r>
  <r>
    <s v="Id1585"/>
    <s v="Duhon"/>
    <s v=" Mrs"/>
    <s v="  Madeline E"/>
    <n v="30.8"/>
    <n v="5.83"/>
    <s v="No"/>
    <x v="1"/>
    <s v="No"/>
    <n v="1"/>
    <s v="No"/>
    <x v="0"/>
    <x v="0"/>
    <n v="2"/>
    <x v="1584"/>
    <x v="1"/>
    <s v="tier - 1"/>
    <x v="0"/>
    <s v="15Dec1985"/>
    <x v="17"/>
  </r>
  <r>
    <s v="Id1586"/>
    <s v="Briseno"/>
    <s v=" Ms"/>
    <s v="  Maria Isabel"/>
    <n v="29.5"/>
    <n v="5.54"/>
    <s v="No"/>
    <x v="1"/>
    <s v="No"/>
    <n v="0"/>
    <s v="No"/>
    <x v="0"/>
    <x v="1"/>
    <n v="2"/>
    <x v="1585"/>
    <x v="1"/>
    <s v="tier - 1"/>
    <x v="3"/>
    <s v="19Nov1985"/>
    <x v="17"/>
  </r>
  <r>
    <s v="Id1587"/>
    <s v="Besse"/>
    <s v=" Mr"/>
    <s v="  Arthur M"/>
    <n v="43.39"/>
    <n v="5.85"/>
    <s v="Yes"/>
    <x v="1"/>
    <s v="No"/>
    <n v="2"/>
    <s v="Yes"/>
    <x v="0"/>
    <x v="0"/>
    <n v="0"/>
    <x v="1586"/>
    <x v="1"/>
    <s v="tier - 2"/>
    <x v="3"/>
    <s v="27Jul2004"/>
    <x v="41"/>
  </r>
  <r>
    <s v="Id1588"/>
    <s v="Shillings"/>
    <s v=" Mr"/>
    <s v="  Joseph R"/>
    <n v="15.08"/>
    <n v="4.8499999999999996"/>
    <s v="No"/>
    <x v="1"/>
    <s v="Yes"/>
    <n v="0"/>
    <s v="No"/>
    <x v="1"/>
    <x v="1"/>
    <n v="0"/>
    <x v="1587"/>
    <x v="1"/>
    <s v="tier - 2"/>
    <x v="1"/>
    <s v="4Sep1969"/>
    <x v="16"/>
  </r>
  <r>
    <s v="Id1589"/>
    <s v="Tate"/>
    <s v=" Ms"/>
    <s v="  Sachiko"/>
    <n v="20.48"/>
    <n v="11.09"/>
    <s v="No"/>
    <x v="1"/>
    <s v="No"/>
    <n v="0"/>
    <s v="No"/>
    <x v="0"/>
    <x v="0"/>
    <n v="0"/>
    <x v="1588"/>
    <x v="1"/>
    <s v="tier - 1"/>
    <x v="0"/>
    <s v="17Sep1974"/>
    <x v="19"/>
  </r>
  <r>
    <s v="Id1590"/>
    <s v="Arsenault"/>
    <s v=" Mr"/>
    <s v="  Christopher"/>
    <n v="34.450000000000003"/>
    <n v="5.58"/>
    <s v="Yes"/>
    <x v="1"/>
    <s v="No"/>
    <n v="1"/>
    <s v="No"/>
    <x v="0"/>
    <x v="1"/>
    <n v="0"/>
    <x v="1589"/>
    <x v="1"/>
    <s v="tier - 3"/>
    <x v="14"/>
    <s v="4Jul1996"/>
    <x v="45"/>
  </r>
  <r>
    <s v="Id1591"/>
    <s v="Hengoed"/>
    <s v=" Mr"/>
    <s v="  Joseph"/>
    <n v="34.21"/>
    <n v="9.7200000000000006"/>
    <s v="Yes"/>
    <x v="1"/>
    <s v="No"/>
    <n v="1"/>
    <s v="No"/>
    <x v="0"/>
    <x v="0"/>
    <n v="1"/>
    <x v="1590"/>
    <x v="1"/>
    <s v="tier - 3"/>
    <x v="0"/>
    <s v="26Aug1981"/>
    <x v="36"/>
  </r>
  <r>
    <s v="Id1592"/>
    <s v="Aller"/>
    <s v=" Mr"/>
    <s v="  Lawrence"/>
    <n v="28.8"/>
    <n v="11.41"/>
    <s v="No"/>
    <x v="1"/>
    <s v="No"/>
    <n v="0"/>
    <s v="No"/>
    <x v="0"/>
    <x v="0"/>
    <n v="1"/>
    <x v="1591"/>
    <x v="1"/>
    <s v="tier - 1"/>
    <x v="3"/>
    <s v="24Nov1981"/>
    <x v="36"/>
  </r>
  <r>
    <s v="Id1593"/>
    <s v="Pisano"/>
    <s v=" Mrs"/>
    <s v="  Katie"/>
    <n v="31.74"/>
    <n v="4.46"/>
    <s v="No"/>
    <x v="1"/>
    <s v="Yes"/>
    <n v="1"/>
    <s v="No"/>
    <x v="0"/>
    <x v="1"/>
    <n v="0"/>
    <x v="1592"/>
    <x v="1"/>
    <s v="tier - 1"/>
    <x v="15"/>
    <s v="16Oct1993"/>
    <x v="20"/>
  </r>
  <r>
    <s v="Id1594"/>
    <s v="Sanca"/>
    <s v=" Mr"/>
    <s v="  Ruben"/>
    <n v="21.78"/>
    <n v="9.31"/>
    <s v="No"/>
    <x v="1"/>
    <s v="No"/>
    <n v="0"/>
    <s v="No"/>
    <x v="0"/>
    <x v="0"/>
    <n v="1"/>
    <x v="1593"/>
    <x v="0"/>
    <s v="tier - 3"/>
    <x v="0"/>
    <s v="30Jun1981"/>
    <x v="36"/>
  </r>
  <r>
    <s v="Id1595"/>
    <s v="Bond"/>
    <s v=" Ms"/>
    <s v="  Sarah"/>
    <n v="23.75"/>
    <n v="5.03"/>
    <s v="No"/>
    <x v="1"/>
    <s v="No"/>
    <n v="0"/>
    <s v="No"/>
    <x v="0"/>
    <x v="1"/>
    <n v="3"/>
    <x v="1594"/>
    <x v="1"/>
    <s v="tier - 1"/>
    <x v="0"/>
    <s v="25Sep1984"/>
    <x v="32"/>
  </r>
  <r>
    <s v="Id1596"/>
    <s v="Carron"/>
    <s v=" Mrs"/>
    <s v="  Angela R"/>
    <n v="33.21"/>
    <n v="5.07"/>
    <s v="Yes"/>
    <x v="1"/>
    <s v="No"/>
    <n v="1"/>
    <s v="No"/>
    <x v="0"/>
    <x v="1"/>
    <n v="0"/>
    <x v="1595"/>
    <x v="1"/>
    <s v="tier - 1"/>
    <x v="12"/>
    <s v="17Oct1995"/>
    <x v="40"/>
  </r>
  <r>
    <s v="Id1597"/>
    <s v="Ellwanger"/>
    <s v=" Mr"/>
    <s v="  Chatham"/>
    <n v="17.7"/>
    <n v="10.42"/>
    <s v="No"/>
    <x v="1"/>
    <s v="No"/>
    <n v="0"/>
    <s v="No"/>
    <x v="1"/>
    <x v="0"/>
    <n v="0"/>
    <x v="1596"/>
    <x v="1"/>
    <s v="tier - 2"/>
    <x v="0"/>
    <s v="11Oct1970"/>
    <x v="2"/>
  </r>
  <r>
    <s v="Id1598"/>
    <s v="Hanson"/>
    <s v=" Mr"/>
    <s v="  Derek"/>
    <n v="17.2"/>
    <n v="6.45"/>
    <s v="No"/>
    <x v="1"/>
    <s v="No"/>
    <n v="0"/>
    <s v="No"/>
    <x v="1"/>
    <x v="0"/>
    <n v="0"/>
    <x v="1597"/>
    <x v="1"/>
    <s v="tier - 2"/>
    <x v="1"/>
    <s v="8Sep1972"/>
    <x v="28"/>
  </r>
  <r>
    <s v="Id1599"/>
    <s v="Tucker"/>
    <s v=" Mr"/>
    <s v="  Kalvin J"/>
    <n v="19.21"/>
    <n v="5.52"/>
    <s v="No"/>
    <x v="1"/>
    <s v="No"/>
    <n v="0"/>
    <s v="No"/>
    <x v="0"/>
    <x v="1"/>
    <n v="0"/>
    <x v="1598"/>
    <x v="1"/>
    <s v="tier - 2"/>
    <x v="0"/>
    <s v="11Nov1972"/>
    <x v="28"/>
  </r>
  <r>
    <s v="Id1600"/>
    <s v="Counts"/>
    <s v=" Mr"/>
    <s v="  Dave"/>
    <n v="23.2"/>
    <n v="4.41"/>
    <s v="No"/>
    <x v="1"/>
    <s v="Yes"/>
    <n v="0"/>
    <s v="No"/>
    <x v="0"/>
    <x v="1"/>
    <n v="0"/>
    <x v="1599"/>
    <x v="1"/>
    <s v="tier - 1"/>
    <x v="3"/>
    <s v="10Oct1979"/>
    <x v="18"/>
  </r>
  <r>
    <s v="Id1601"/>
    <s v="Carson"/>
    <s v=" Ms"/>
    <s v="  Barbara G"/>
    <n v="32.5"/>
    <n v="4.6900000000000004"/>
    <s v="No"/>
    <x v="1"/>
    <s v="Yes"/>
    <n v="1"/>
    <s v="No"/>
    <x v="0"/>
    <x v="1"/>
    <n v="1"/>
    <x v="1600"/>
    <x v="1"/>
    <s v="tier - 1"/>
    <x v="3"/>
    <s v="11Aug1983"/>
    <x v="33"/>
  </r>
  <r>
    <s v="Id1602"/>
    <s v="Haines"/>
    <s v=" Mr"/>
    <s v="  Skylar"/>
    <n v="20.9"/>
    <n v="6.94"/>
    <s v="No"/>
    <x v="1"/>
    <s v="No"/>
    <n v="0"/>
    <s v="No"/>
    <x v="0"/>
    <x v="0"/>
    <n v="2"/>
    <x v="1601"/>
    <x v="1"/>
    <s v="tier - 2"/>
    <x v="0"/>
    <s v="19Sep1978"/>
    <x v="9"/>
  </r>
  <r>
    <s v="Id1603"/>
    <s v="Schnabel"/>
    <s v=" Mr"/>
    <s v="  Nick"/>
    <n v="19.11"/>
    <n v="4.3499999999999996"/>
    <s v="No"/>
    <x v="1"/>
    <s v="No"/>
    <n v="0"/>
    <s v="No"/>
    <x v="0"/>
    <x v="1"/>
    <n v="0"/>
    <x v="1602"/>
    <x v="1"/>
    <s v="tier - 2"/>
    <x v="0"/>
    <s v="29Jun1972"/>
    <x v="28"/>
  </r>
  <r>
    <s v="Id1604"/>
    <s v="Thind"/>
    <s v=" Mr"/>
    <s v="  Sunny S"/>
    <n v="31.17"/>
    <n v="5.28"/>
    <s v="No"/>
    <x v="1"/>
    <s v="No"/>
    <n v="1"/>
    <s v="No"/>
    <x v="0"/>
    <x v="1"/>
    <n v="0"/>
    <x v="1603"/>
    <x v="1"/>
    <s v="tier - 1"/>
    <x v="14"/>
    <s v="12Aug1992"/>
    <x v="34"/>
  </r>
  <r>
    <s v="Id1605"/>
    <s v="Simon"/>
    <s v=" Mrs"/>
    <s v="  Anne-Marie"/>
    <n v="36.08"/>
    <n v="4.29"/>
    <s v="Yes"/>
    <x v="1"/>
    <s v="No"/>
    <n v="1"/>
    <s v="No"/>
    <x v="0"/>
    <x v="1"/>
    <n v="0"/>
    <x v="1604"/>
    <x v="1"/>
    <s v="tier - 2"/>
    <x v="12"/>
    <s v="10Sep1999"/>
    <x v="35"/>
  </r>
  <r>
    <s v="Id1606"/>
    <s v="Arciniaga"/>
    <s v=" Mr"/>
    <s v="  Nicholas"/>
    <n v="28.024999999999999"/>
    <n v="5.69"/>
    <s v="No"/>
    <x v="1"/>
    <s v="No"/>
    <n v="0"/>
    <s v="No"/>
    <x v="0"/>
    <x v="1"/>
    <n v="2"/>
    <x v="1605"/>
    <x v="1"/>
    <s v="tier - 2"/>
    <x v="1"/>
    <s v="22Sep1985"/>
    <x v="17"/>
  </r>
  <r>
    <s v="Id1607"/>
    <s v="Ryan"/>
    <s v=" Mr"/>
    <s v="  Scott M"/>
    <n v="24.32"/>
    <n v="5.56"/>
    <s v="No"/>
    <x v="1"/>
    <s v="No"/>
    <n v="0"/>
    <s v="No"/>
    <x v="0"/>
    <x v="1"/>
    <n v="2"/>
    <x v="1606"/>
    <x v="1"/>
    <s v="tier - 1"/>
    <x v="1"/>
    <s v="22Jul1985"/>
    <x v="17"/>
  </r>
  <r>
    <s v="Id1608"/>
    <s v="Lizak"/>
    <s v=" Ms"/>
    <s v="  Marisa A"/>
    <n v="38"/>
    <n v="5.41"/>
    <s v="Yes"/>
    <x v="1"/>
    <s v="No"/>
    <n v="1"/>
    <s v="Yes"/>
    <x v="0"/>
    <x v="1"/>
    <n v="3"/>
    <x v="1607"/>
    <x v="1"/>
    <s v="tier - 1"/>
    <x v="3"/>
    <s v="23Oct1988"/>
    <x v="23"/>
  </r>
  <r>
    <s v="Id1609"/>
    <s v="Howery"/>
    <s v=" Ms"/>
    <s v="  Katie"/>
    <n v="31.6"/>
    <n v="10.85"/>
    <s v="No"/>
    <x v="1"/>
    <s v="No"/>
    <n v="1"/>
    <s v="No"/>
    <x v="0"/>
    <x v="0"/>
    <n v="0"/>
    <x v="1608"/>
    <x v="1"/>
    <s v="tier - 3"/>
    <x v="3"/>
    <s v="1Oct1981"/>
    <x v="36"/>
  </r>
  <r>
    <s v="Id1610"/>
    <s v="Crain"/>
    <s v=" Ms"/>
    <s v="  Amy L"/>
    <n v="31.02"/>
    <n v="11.63"/>
    <s v="No"/>
    <x v="1"/>
    <s v="No"/>
    <n v="1"/>
    <s v="No"/>
    <x v="0"/>
    <x v="0"/>
    <n v="0"/>
    <x v="1609"/>
    <x v="1"/>
    <s v="tier - 1"/>
    <x v="0"/>
    <s v="22Nov1981"/>
    <x v="36"/>
  </r>
  <r>
    <s v="Id1611"/>
    <s v="Hotze"/>
    <s v=" Ms"/>
    <s v="  Jenna M"/>
    <n v="29.26"/>
    <n v="5.68"/>
    <s v="No"/>
    <x v="1"/>
    <s v="No"/>
    <n v="0"/>
    <s v="No"/>
    <x v="0"/>
    <x v="1"/>
    <n v="3"/>
    <x v="1610"/>
    <x v="1"/>
    <s v="tier - 3"/>
    <x v="0"/>
    <s v="1Nov1988"/>
    <x v="23"/>
  </r>
  <r>
    <s v="Id1612"/>
    <s v="Chauhan"/>
    <s v=" Ms"/>
    <s v="  Elizabeth M"/>
    <n v="15.09"/>
    <n v="7.59"/>
    <s v="No"/>
    <x v="1"/>
    <s v="No"/>
    <n v="0"/>
    <s v="No"/>
    <x v="1"/>
    <x v="0"/>
    <n v="0"/>
    <x v="1611"/>
    <x v="1"/>
    <s v="tier - 2"/>
    <x v="1"/>
    <s v="5Oct1970"/>
    <x v="2"/>
  </r>
  <r>
    <s v="Id1613"/>
    <s v="Raab"/>
    <s v=" Mr"/>
    <s v="  Lyazid"/>
    <n v="22.63"/>
    <n v="5.09"/>
    <s v="No"/>
    <x v="1"/>
    <s v="No"/>
    <n v="0"/>
    <s v="No"/>
    <x v="0"/>
    <x v="1"/>
    <n v="3"/>
    <x v="1612"/>
    <x v="1"/>
    <s v="tier - 2"/>
    <x v="1"/>
    <s v="9Aug1985"/>
    <x v="17"/>
  </r>
  <r>
    <s v="Id1614"/>
    <s v="McKown"/>
    <s v=" Ms"/>
    <s v="  Lindsey A"/>
    <n v="23.46"/>
    <n v="4.21"/>
    <s v="No"/>
    <x v="1"/>
    <s v="No"/>
    <n v="0"/>
    <s v="No"/>
    <x v="0"/>
    <x v="1"/>
    <n v="3"/>
    <x v="1613"/>
    <x v="1"/>
    <s v="tier - 1"/>
    <x v="0"/>
    <s v="6Oct1984"/>
    <x v="32"/>
  </r>
  <r>
    <s v="Id1615"/>
    <s v="Schiemann"/>
    <s v=" Mr"/>
    <s v="  Chris"/>
    <n v="22.56"/>
    <n v="4.34"/>
    <s v="No"/>
    <x v="1"/>
    <s v="No"/>
    <n v="0"/>
    <s v="No"/>
    <x v="0"/>
    <x v="1"/>
    <n v="3"/>
    <x v="1614"/>
    <x v="1"/>
    <s v="tier - 1"/>
    <x v="1"/>
    <s v="15Oct1985"/>
    <x v="17"/>
  </r>
  <r>
    <s v="Id1616"/>
    <s v="Cress"/>
    <s v=" Ms"/>
    <s v="  Jennifer A"/>
    <n v="19.28"/>
    <n v="11.85"/>
    <s v="No"/>
    <x v="1"/>
    <s v="No"/>
    <n v="0"/>
    <s v="No"/>
    <x v="0"/>
    <x v="0"/>
    <n v="0"/>
    <x v="1615"/>
    <x v="1"/>
    <s v="tier - 3"/>
    <x v="0"/>
    <s v="6Nov1973"/>
    <x v="30"/>
  </r>
  <r>
    <s v="Id1617"/>
    <s v="Mawson"/>
    <s v=" Mr"/>
    <s v="  Leif S"/>
    <n v="15.37"/>
    <n v="9.61"/>
    <s v="No"/>
    <x v="1"/>
    <s v="No"/>
    <n v="0"/>
    <s v="No"/>
    <x v="1"/>
    <x v="0"/>
    <n v="0"/>
    <x v="1616"/>
    <x v="1"/>
    <s v="tier - 3"/>
    <x v="1"/>
    <s v="14Oct1970"/>
    <x v="2"/>
  </r>
  <r>
    <s v="Id1618"/>
    <s v="Wigginton"/>
    <s v=" Ms"/>
    <s v="  Stephanie A"/>
    <n v="18.71"/>
    <n v="5.29"/>
    <s v="No"/>
    <x v="1"/>
    <s v="No"/>
    <n v="0"/>
    <s v="No"/>
    <x v="0"/>
    <x v="1"/>
    <n v="2"/>
    <x v="1617"/>
    <x v="1"/>
    <s v="tier - 3"/>
    <x v="0"/>
    <s v="12Dec1976"/>
    <x v="1"/>
  </r>
  <r>
    <s v="Id1619"/>
    <s v="Wang"/>
    <s v=" Mr"/>
    <s v="  Bo"/>
    <n v="20.61"/>
    <n v="6.89"/>
    <s v="No"/>
    <x v="1"/>
    <s v="No"/>
    <n v="0"/>
    <s v="No"/>
    <x v="0"/>
    <x v="0"/>
    <n v="2"/>
    <x v="1618"/>
    <x v="1"/>
    <s v="tier - 1"/>
    <x v="0"/>
    <s v="5Sep1978"/>
    <x v="9"/>
  </r>
  <r>
    <s v="Id1620"/>
    <s v="Schroeder"/>
    <s v=" Ms"/>
    <s v="  Leah"/>
    <n v="15.99"/>
    <n v="4.57"/>
    <s v="No"/>
    <x v="1"/>
    <s v="Yes"/>
    <n v="0"/>
    <s v="No"/>
    <x v="1"/>
    <x v="1"/>
    <n v="0"/>
    <x v="1619"/>
    <x v="1"/>
    <s v="tier - 2"/>
    <x v="3"/>
    <s v="9Nov1969"/>
    <x v="16"/>
  </r>
  <r>
    <s v="Id1621"/>
    <s v="Leonard"/>
    <s v=" Ms"/>
    <s v="  Kara Lynne"/>
    <n v="33.155000000000001"/>
    <n v="4.32"/>
    <s v="Yes"/>
    <x v="1"/>
    <s v="No"/>
    <n v="1"/>
    <s v="No"/>
    <x v="0"/>
    <x v="1"/>
    <n v="3"/>
    <x v="1620"/>
    <x v="1"/>
    <s v="tier - 3"/>
    <x v="1"/>
    <s v="18Aug1990"/>
    <x v="3"/>
  </r>
  <r>
    <s v="Id1622"/>
    <s v="Tissue"/>
    <s v=" Mr"/>
    <s v="  Jeffrey"/>
    <n v="26.22"/>
    <n v="5.57"/>
    <s v="No"/>
    <x v="1"/>
    <s v="Yes"/>
    <n v="0"/>
    <s v="No"/>
    <x v="0"/>
    <x v="1"/>
    <n v="1"/>
    <x v="1621"/>
    <x v="2"/>
    <s v="tier - 2"/>
    <x v="1"/>
    <s v="16Nov1983"/>
    <x v="33"/>
  </r>
  <r>
    <s v="Id1623"/>
    <s v="Wood"/>
    <s v=" Mr"/>
    <s v="  Justin"/>
    <n v="21.85"/>
    <n v="5.26"/>
    <s v="No"/>
    <x v="1"/>
    <s v="Yes"/>
    <n v="0"/>
    <s v="No"/>
    <x v="0"/>
    <x v="1"/>
    <n v="1"/>
    <x v="1622"/>
    <x v="1"/>
    <s v="tier - 3"/>
    <x v="1"/>
    <s v="11Aug1983"/>
    <x v="33"/>
  </r>
  <r>
    <s v="Id1624"/>
    <s v="Denny"/>
    <s v=" Ms"/>
    <s v="  Emily"/>
    <n v="30.495000000000001"/>
    <n v="6.25"/>
    <s v="No"/>
    <x v="1"/>
    <s v="No"/>
    <n v="1"/>
    <s v="No"/>
    <x v="0"/>
    <x v="0"/>
    <n v="3"/>
    <x v="1623"/>
    <x v="1"/>
    <s v="tier - 2"/>
    <x v="2"/>
    <s v="25Jul1991"/>
    <x v="42"/>
  </r>
  <r>
    <s v="Id1625"/>
    <s v="Testa"/>
    <s v=" Ms"/>
    <s v="  Rebecca"/>
    <n v="34.104999999999997"/>
    <n v="5.67"/>
    <s v="Yes"/>
    <x v="1"/>
    <s v="No"/>
    <n v="1"/>
    <s v="No"/>
    <x v="0"/>
    <x v="1"/>
    <n v="1"/>
    <x v="1624"/>
    <x v="1"/>
    <s v="tier - 1"/>
    <x v="1"/>
    <s v="21Jul1985"/>
    <x v="17"/>
  </r>
  <r>
    <s v="Id1626"/>
    <s v="Mooney"/>
    <s v=" Mrs"/>
    <s v="  Allie"/>
    <n v="32.770000000000003"/>
    <n v="4.42"/>
    <s v="Yes"/>
    <x v="1"/>
    <s v="No"/>
    <n v="1"/>
    <s v="No"/>
    <x v="0"/>
    <x v="1"/>
    <n v="0"/>
    <x v="1625"/>
    <x v="1"/>
    <s v="tier - 3"/>
    <x v="12"/>
    <s v="9Sep1995"/>
    <x v="40"/>
  </r>
  <r>
    <s v="Id1627"/>
    <s v="Buchholtz"/>
    <s v=" Ms"/>
    <s v="  Trasi"/>
    <n v="16.850000000000001"/>
    <n v="11.75"/>
    <s v="No"/>
    <x v="1"/>
    <s v="No"/>
    <n v="0"/>
    <s v="No"/>
    <x v="1"/>
    <x v="0"/>
    <n v="0"/>
    <x v="1626"/>
    <x v="1"/>
    <s v="tier - 2"/>
    <x v="0"/>
    <s v="9Jun1970"/>
    <x v="2"/>
  </r>
  <r>
    <s v="Id1628"/>
    <s v="Hoyt"/>
    <s v=" Mr"/>
    <s v="  Kevin"/>
    <n v="34.700000000000003"/>
    <n v="6.06"/>
    <s v="Yes"/>
    <x v="1"/>
    <s v="No"/>
    <n v="1"/>
    <s v="No"/>
    <x v="0"/>
    <x v="0"/>
    <n v="2"/>
    <x v="1627"/>
    <x v="0"/>
    <s v="tier - 2"/>
    <x v="3"/>
    <s v="25Jul1984"/>
    <x v="32"/>
  </r>
  <r>
    <s v="Id1629"/>
    <s v="Cabada"/>
    <s v=" Mr"/>
    <s v="  Fernando"/>
    <n v="37.049999999999997"/>
    <n v="5.48"/>
    <s v="Yes"/>
    <x v="1"/>
    <s v="No"/>
    <n v="1"/>
    <s v="No"/>
    <x v="0"/>
    <x v="1"/>
    <n v="1"/>
    <x v="1628"/>
    <x v="0"/>
    <s v="tier - 1"/>
    <x v="7"/>
    <s v="14Oct1984"/>
    <x v="32"/>
  </r>
  <r>
    <s v="Id1630"/>
    <s v="Lobaciute"/>
    <s v=" Ms"/>
    <s v="  Ieva"/>
    <n v="18.78"/>
    <n v="4.45"/>
    <s v="No"/>
    <x v="1"/>
    <s v="Yes"/>
    <n v="0"/>
    <s v="No"/>
    <x v="0"/>
    <x v="1"/>
    <n v="2"/>
    <x v="1629"/>
    <x v="1"/>
    <s v="tier - 2"/>
    <x v="1"/>
    <s v="8Aug1979"/>
    <x v="18"/>
  </r>
  <r>
    <s v="Id1631"/>
    <s v="Dawes"/>
    <s v=" Mr"/>
    <s v="  Chris"/>
    <n v="28.024999999999999"/>
    <n v="5"/>
    <s v="No"/>
    <x v="1"/>
    <s v="No"/>
    <n v="0"/>
    <s v="No"/>
    <x v="0"/>
    <x v="1"/>
    <n v="1"/>
    <x v="1630"/>
    <x v="2"/>
    <s v="tier - 1"/>
    <x v="4"/>
    <s v="21Sep1984"/>
    <x v="32"/>
  </r>
  <r>
    <s v="Id1632"/>
    <s v="Deppen"/>
    <s v=" Mr"/>
    <s v="  Drew L"/>
    <n v="35.090000000000003"/>
    <n v="5.84"/>
    <s v="Yes"/>
    <x v="1"/>
    <s v="No"/>
    <n v="1"/>
    <s v="No"/>
    <x v="0"/>
    <x v="0"/>
    <n v="0"/>
    <x v="1631"/>
    <x v="1"/>
    <s v="tier - 2"/>
    <x v="3"/>
    <s v="8Nov1994"/>
    <x v="6"/>
  </r>
  <r>
    <s v="Id1633"/>
    <s v="Oberndorfer"/>
    <s v=" Ms"/>
    <s v="  Christina"/>
    <n v="34.42"/>
    <n v="5.21"/>
    <s v="Yes"/>
    <x v="1"/>
    <s v="No"/>
    <n v="1"/>
    <s v="No"/>
    <x v="0"/>
    <x v="1"/>
    <n v="0"/>
    <x v="1632"/>
    <x v="1"/>
    <s v="tier - 3"/>
    <x v="1"/>
    <s v="28Jul1996"/>
    <x v="45"/>
  </r>
  <r>
    <s v="Id1634"/>
    <s v="Hetherington"/>
    <s v=" Mr"/>
    <s v="  Alexander G"/>
    <n v="29.4"/>
    <n v="4.26"/>
    <s v="No"/>
    <x v="1"/>
    <s v="No"/>
    <n v="0"/>
    <s v="No"/>
    <x v="0"/>
    <x v="1"/>
    <n v="4"/>
    <x v="1633"/>
    <x v="1"/>
    <s v="tier - 1"/>
    <x v="3"/>
    <s v="16Aug1989"/>
    <x v="4"/>
  </r>
  <r>
    <s v="Id1635"/>
    <s v="Murray"/>
    <s v=" Ms"/>
    <s v="  Meaghan"/>
    <n v="21.31"/>
    <n v="4.17"/>
    <s v="No"/>
    <x v="1"/>
    <s v="No"/>
    <n v="0"/>
    <s v="No"/>
    <x v="0"/>
    <x v="1"/>
    <n v="2"/>
    <x v="1634"/>
    <x v="1"/>
    <s v="tier - 3"/>
    <x v="0"/>
    <s v="8Aug1980"/>
    <x v="25"/>
  </r>
  <r>
    <s v="Id1636"/>
    <s v="Higden"/>
    <s v=" Ms"/>
    <s v="  Kristin"/>
    <n v="19.559999999999999"/>
    <n v="11.96"/>
    <s v="No"/>
    <x v="1"/>
    <s v="No"/>
    <n v="0"/>
    <s v="No"/>
    <x v="0"/>
    <x v="0"/>
    <n v="0"/>
    <x v="1635"/>
    <x v="1"/>
    <s v="tier - 2"/>
    <x v="0"/>
    <s v="17Aug1974"/>
    <x v="19"/>
  </r>
  <r>
    <s v="Id1637"/>
    <s v="Rediger"/>
    <s v=" Ms"/>
    <s v="  Andrea K"/>
    <n v="37.335000000000001"/>
    <n v="6.26"/>
    <s v="Yes"/>
    <x v="1"/>
    <s v="No"/>
    <n v="1"/>
    <s v="No"/>
    <x v="0"/>
    <x v="0"/>
    <n v="2"/>
    <x v="1636"/>
    <x v="1"/>
    <s v="tier - 1"/>
    <x v="1"/>
    <s v="10Jun1988"/>
    <x v="23"/>
  </r>
  <r>
    <s v="Id1638"/>
    <s v="Huff"/>
    <s v=" Ms"/>
    <s v="  Kris"/>
    <n v="19.53"/>
    <n v="11.68"/>
    <s v="No"/>
    <x v="1"/>
    <s v="No"/>
    <n v="0"/>
    <s v="No"/>
    <x v="0"/>
    <x v="0"/>
    <n v="0"/>
    <x v="1637"/>
    <x v="1"/>
    <s v="tier - 3"/>
    <x v="0"/>
    <s v="11Oct1974"/>
    <x v="19"/>
  </r>
  <r>
    <s v="Id1639"/>
    <s v="Hall"/>
    <s v=" Mr"/>
    <s v="  Alden W"/>
    <n v="34.1"/>
    <n v="5.16"/>
    <s v="Yes"/>
    <x v="1"/>
    <s v="No"/>
    <n v="1"/>
    <s v="No"/>
    <x v="0"/>
    <x v="1"/>
    <n v="0"/>
    <x v="1638"/>
    <x v="1"/>
    <s v="tier - 2"/>
    <x v="3"/>
    <s v="10Oct1980"/>
    <x v="25"/>
  </r>
  <r>
    <s v="Id1640"/>
    <s v="Grise"/>
    <s v=" Ms"/>
    <s v="  Suzanne M"/>
    <n v="16.5"/>
    <n v="6.9"/>
    <s v="No"/>
    <x v="1"/>
    <s v="No"/>
    <n v="0"/>
    <s v="No"/>
    <x v="1"/>
    <x v="0"/>
    <n v="0"/>
    <x v="1639"/>
    <x v="1"/>
    <s v="tier - 3"/>
    <x v="0"/>
    <s v="25Jun1970"/>
    <x v="2"/>
  </r>
  <r>
    <s v="Id1641"/>
    <s v="Skildum"/>
    <s v=" Ms"/>
    <s v="  Heidi Z"/>
    <n v="30.69"/>
    <n v="4.83"/>
    <s v="No"/>
    <x v="1"/>
    <s v="No"/>
    <n v="1"/>
    <s v="No"/>
    <x v="0"/>
    <x v="1"/>
    <n v="1"/>
    <x v="1640"/>
    <x v="1"/>
    <s v="tier - 2"/>
    <x v="0"/>
    <s v="11Nov1984"/>
    <x v="32"/>
  </r>
  <r>
    <s v="Id1642"/>
    <s v="Yang"/>
    <s v=" Ms"/>
    <s v="  Carolyn"/>
    <n v="28.93"/>
    <n v="4.87"/>
    <s v="No"/>
    <x v="1"/>
    <s v="No"/>
    <n v="0"/>
    <s v="No"/>
    <x v="0"/>
    <x v="1"/>
    <n v="1"/>
    <x v="1641"/>
    <x v="1"/>
    <s v="tier - 3"/>
    <x v="0"/>
    <s v="19Sep1984"/>
    <x v="32"/>
  </r>
  <r>
    <s v="Id1643"/>
    <s v="Fischer-Daly"/>
    <s v=" Ms"/>
    <s v="  Sabine"/>
    <n v="38.9"/>
    <n v="4.28"/>
    <s v="Yes"/>
    <x v="1"/>
    <s v="No"/>
    <n v="1"/>
    <s v="Yes"/>
    <x v="0"/>
    <x v="1"/>
    <n v="3"/>
    <x v="1642"/>
    <x v="1"/>
    <s v="tier - 2"/>
    <x v="3"/>
    <s v="22Jul1989"/>
    <x v="4"/>
  </r>
  <r>
    <s v="Id1644"/>
    <s v="Asher"/>
    <s v=" Mr"/>
    <s v="  Bobby"/>
    <n v="26.9"/>
    <n v="4.07"/>
    <s v="No"/>
    <x v="1"/>
    <s v="No"/>
    <n v="0"/>
    <s v="No"/>
    <x v="0"/>
    <x v="1"/>
    <n v="0"/>
    <x v="1643"/>
    <x v="2"/>
    <s v="tier - 3"/>
    <x v="3"/>
    <s v="21Jul1980"/>
    <x v="25"/>
  </r>
  <r>
    <s v="Id1645"/>
    <s v="Zhou"/>
    <s v=" Mr"/>
    <s v="  Fan"/>
    <n v="24.86"/>
    <n v="6.23"/>
    <s v="No"/>
    <x v="1"/>
    <s v="No"/>
    <n v="0"/>
    <s v="No"/>
    <x v="0"/>
    <x v="0"/>
    <n v="0"/>
    <x v="1644"/>
    <x v="1"/>
    <s v="tier - 3"/>
    <x v="0"/>
    <s v="5Aug1980"/>
    <x v="25"/>
  </r>
  <r>
    <s v="Id1646"/>
    <s v="Rudder"/>
    <s v=" Mrs"/>
    <s v="  Rachel M"/>
    <n v="39.14"/>
    <n v="6.24"/>
    <s v="Yes"/>
    <x v="1"/>
    <s v="No"/>
    <n v="1"/>
    <s v="Yes"/>
    <x v="0"/>
    <x v="0"/>
    <n v="0"/>
    <x v="1645"/>
    <x v="1"/>
    <s v="tier - 1"/>
    <x v="12"/>
    <s v="15Jul2004"/>
    <x v="41"/>
  </r>
  <r>
    <s v="Id1647"/>
    <s v="Cartmell"/>
    <s v=" Mr"/>
    <s v="  Greg"/>
    <n v="39.799999999999997"/>
    <n v="6.17"/>
    <s v="Yes"/>
    <x v="1"/>
    <s v="Yes"/>
    <n v="1"/>
    <s v="Yes"/>
    <x v="0"/>
    <x v="0"/>
    <n v="0"/>
    <x v="1646"/>
    <x v="1"/>
    <s v="tier - 2"/>
    <x v="1"/>
    <s v="13Aug2003"/>
    <x v="39"/>
  </r>
  <r>
    <s v="Id1648"/>
    <s v="Troland"/>
    <s v=" Mr"/>
    <s v="  Dan"/>
    <n v="34.32"/>
    <n v="5.16"/>
    <s v="Yes"/>
    <x v="1"/>
    <s v="No"/>
    <n v="1"/>
    <s v="No"/>
    <x v="0"/>
    <x v="1"/>
    <n v="3"/>
    <x v="1647"/>
    <x v="2"/>
    <s v="tier - 2"/>
    <x v="0"/>
    <s v="14Jul1987"/>
    <x v="38"/>
  </r>
  <r>
    <s v="Id1649"/>
    <s v="Hall"/>
    <s v=" Ms"/>
    <s v="  Jennifer A"/>
    <n v="32.51"/>
    <n v="4.3"/>
    <s v="No"/>
    <x v="1"/>
    <s v="No"/>
    <n v="1"/>
    <s v="No"/>
    <x v="0"/>
    <x v="1"/>
    <n v="0"/>
    <x v="1648"/>
    <x v="1"/>
    <s v="tier - 1"/>
    <x v="1"/>
    <s v="30Jul1994"/>
    <x v="6"/>
  </r>
  <r>
    <s v="Id1650"/>
    <s v="Berg"/>
    <s v=" Mrs"/>
    <s v="  Jessica"/>
    <n v="30.71"/>
    <n v="6.14"/>
    <s v="No"/>
    <x v="1"/>
    <s v="Yes"/>
    <n v="1"/>
    <s v="No"/>
    <x v="0"/>
    <x v="0"/>
    <n v="0"/>
    <x v="1649"/>
    <x v="1"/>
    <s v="tier - 2"/>
    <x v="15"/>
    <s v="13Aug1993"/>
    <x v="20"/>
  </r>
  <r>
    <s v="Id1651"/>
    <s v="Engtrakul"/>
    <s v=" Mr"/>
    <s v="  Chaiwat"/>
    <n v="28.9"/>
    <n v="5.36"/>
    <s v="No"/>
    <x v="1"/>
    <s v="No"/>
    <n v="0"/>
    <s v="No"/>
    <x v="0"/>
    <x v="1"/>
    <n v="3"/>
    <x v="1650"/>
    <x v="2"/>
    <s v="tier - 3"/>
    <x v="3"/>
    <s v="29Jul1987"/>
    <x v="38"/>
  </r>
  <r>
    <s v="Id1652"/>
    <s v="Leonhardt"/>
    <s v=" Ms"/>
    <s v="  Kerri"/>
    <n v="36.19"/>
    <n v="4.3"/>
    <s v="Yes"/>
    <x v="1"/>
    <s v="No"/>
    <n v="1"/>
    <s v="No"/>
    <x v="0"/>
    <x v="1"/>
    <n v="0"/>
    <x v="1651"/>
    <x v="1"/>
    <s v="tier - 1"/>
    <x v="0"/>
    <s v="21Dec1982"/>
    <x v="37"/>
  </r>
  <r>
    <s v="Id1653"/>
    <s v="Goetz"/>
    <s v=" Ms"/>
    <s v="  Lisa"/>
    <n v="29.6"/>
    <n v="4.09"/>
    <s v="No"/>
    <x v="1"/>
    <s v="No"/>
    <n v="0"/>
    <s v="No"/>
    <x v="0"/>
    <x v="1"/>
    <n v="0"/>
    <x v="1652"/>
    <x v="1"/>
    <s v="tier - 1"/>
    <x v="3"/>
    <s v="8Jul1982"/>
    <x v="37"/>
  </r>
  <r>
    <s v="Id1654"/>
    <s v="Cacharelis"/>
    <s v=" Mr"/>
    <s v="  Nicholas G"/>
    <n v="30.95"/>
    <n v="6.27"/>
    <s v="No"/>
    <x v="1"/>
    <s v="Yes"/>
    <n v="1"/>
    <s v="No"/>
    <x v="0"/>
    <x v="0"/>
    <n v="0"/>
    <x v="1653"/>
    <x v="1"/>
    <s v="tier - 2"/>
    <x v="14"/>
    <s v="19Oct1993"/>
    <x v="20"/>
  </r>
  <r>
    <s v="Id1655"/>
    <s v="Kariolis"/>
    <s v=" Mr"/>
    <s v="  Vasilis S"/>
    <n v="19.95"/>
    <n v="5.39"/>
    <s v="No"/>
    <x v="1"/>
    <s v="No"/>
    <n v="0"/>
    <s v="No"/>
    <x v="0"/>
    <x v="1"/>
    <n v="1"/>
    <x v="1654"/>
    <x v="1"/>
    <s v="tier - 3"/>
    <x v="1"/>
    <s v="22Nov1984"/>
    <x v="32"/>
  </r>
  <r>
    <s v="Id1656"/>
    <s v="Zelwin"/>
    <s v=" Mr"/>
    <s v="  Michael P"/>
    <n v="23.65"/>
    <n v="5.75"/>
    <s v="No"/>
    <x v="1"/>
    <s v="No"/>
    <n v="0"/>
    <s v="No"/>
    <x v="0"/>
    <x v="0"/>
    <n v="3"/>
    <x v="1655"/>
    <x v="1"/>
    <s v="tier - 1"/>
    <x v="0"/>
    <s v="18Jun1985"/>
    <x v="17"/>
  </r>
  <r>
    <s v="Id1657"/>
    <s v="Barry"/>
    <s v=" Ms"/>
    <s v="  Colleen C"/>
    <n v="43.34"/>
    <n v="4.91"/>
    <s v="Yes"/>
    <x v="1"/>
    <s v="No"/>
    <n v="2"/>
    <s v="Yes"/>
    <x v="0"/>
    <x v="1"/>
    <n v="2"/>
    <x v="1656"/>
    <x v="1"/>
    <s v="tier - 2"/>
    <x v="0"/>
    <s v="30Sep1987"/>
    <x v="38"/>
  </r>
  <r>
    <s v="Id1658"/>
    <s v="Bannon"/>
    <s v=" Mrs"/>
    <s v="  Annika"/>
    <n v="31.98"/>
    <n v="4.46"/>
    <s v="No"/>
    <x v="1"/>
    <s v="No"/>
    <n v="1"/>
    <s v="No"/>
    <x v="0"/>
    <x v="1"/>
    <n v="0"/>
    <x v="1657"/>
    <x v="1"/>
    <s v="tier - 2"/>
    <x v="15"/>
    <s v="20Aug1995"/>
    <x v="40"/>
  </r>
  <r>
    <s v="Id1659"/>
    <s v="Chang"/>
    <s v=" Ms"/>
    <s v="  Kelly"/>
    <n v="35.86"/>
    <n v="6.22"/>
    <s v="Yes"/>
    <x v="1"/>
    <s v="No"/>
    <n v="1"/>
    <s v="No"/>
    <x v="0"/>
    <x v="0"/>
    <n v="2"/>
    <x v="1658"/>
    <x v="1"/>
    <s v="tier - 3"/>
    <x v="0"/>
    <s v="27Jul1987"/>
    <x v="38"/>
  </r>
  <r>
    <s v="Id1660"/>
    <s v="Vetter"/>
    <s v=" Mr"/>
    <s v="  Nicholas C"/>
    <n v="15.2"/>
    <n v="8.82"/>
    <s v="No"/>
    <x v="1"/>
    <s v="No"/>
    <n v="0"/>
    <s v="No"/>
    <x v="1"/>
    <x v="0"/>
    <n v="0"/>
    <x v="1659"/>
    <x v="1"/>
    <s v="tier - 3"/>
    <x v="1"/>
    <s v="27Sep1971"/>
    <x v="14"/>
  </r>
  <r>
    <s v="Id1661"/>
    <s v="Jablonski"/>
    <s v=" Mrs"/>
    <s v="  Kelly K"/>
    <n v="37.200000000000003"/>
    <n v="10.14"/>
    <s v="Yes"/>
    <x v="1"/>
    <s v="No"/>
    <n v="1"/>
    <s v="No"/>
    <x v="0"/>
    <x v="0"/>
    <n v="0"/>
    <x v="1660"/>
    <x v="1"/>
    <s v="tier - 2"/>
    <x v="12"/>
    <s v="22Jul2002"/>
    <x v="43"/>
  </r>
  <r>
    <s v="Id1662"/>
    <s v="Jakubowitch"/>
    <s v=" Mr"/>
    <s v="  Andrew"/>
    <n v="17.91"/>
    <n v="4.66"/>
    <s v="No"/>
    <x v="1"/>
    <s v="No"/>
    <n v="0"/>
    <s v="No"/>
    <x v="1"/>
    <x v="1"/>
    <n v="0"/>
    <x v="1661"/>
    <x v="1"/>
    <s v="tier - 2"/>
    <x v="0"/>
    <s v="2Nov1972"/>
    <x v="28"/>
  </r>
  <r>
    <s v="Id1663"/>
    <s v="Altshuler"/>
    <s v=" Ms"/>
    <s v="  Hannah"/>
    <n v="20.76"/>
    <n v="6.26"/>
    <s v="No"/>
    <x v="1"/>
    <s v="No"/>
    <n v="0"/>
    <s v="No"/>
    <x v="0"/>
    <x v="0"/>
    <n v="2"/>
    <x v="1662"/>
    <x v="1"/>
    <s v="tier - 3"/>
    <x v="0"/>
    <s v="18Sep1980"/>
    <x v="25"/>
  </r>
  <r>
    <s v="Id1664"/>
    <s v="Ugarte"/>
    <s v=" Mr"/>
    <s v="  Patricio Sr"/>
    <n v="38.99"/>
    <n v="5.21"/>
    <s v="Yes"/>
    <x v="1"/>
    <s v="No"/>
    <n v="1"/>
    <s v="Yes"/>
    <x v="0"/>
    <x v="1"/>
    <n v="0"/>
    <x v="1663"/>
    <x v="1"/>
    <s v="tier - 3"/>
    <x v="13"/>
    <s v="1Nov2004"/>
    <x v="41"/>
  </r>
  <r>
    <s v="Id1665"/>
    <s v="Tusso"/>
    <s v=" Mr"/>
    <s v="  Robert B"/>
    <n v="42.655000000000001"/>
    <n v="5.94"/>
    <s v="Yes"/>
    <x v="1"/>
    <s v="Yes"/>
    <n v="2"/>
    <s v="Yes"/>
    <x v="0"/>
    <x v="0"/>
    <n v="0"/>
    <x v="1664"/>
    <x v="1"/>
    <s v="tier - 3"/>
    <x v="9"/>
    <s v="30Aug1983"/>
    <x v="33"/>
  </r>
  <r>
    <s v="Id1666"/>
    <s v="Johnson"/>
    <s v=" Mr"/>
    <s v="  Benjamin M"/>
    <n v="30.57"/>
    <n v="5.34"/>
    <s v="No"/>
    <x v="1"/>
    <s v="Yes"/>
    <n v="1"/>
    <s v="No"/>
    <x v="0"/>
    <x v="1"/>
    <n v="0"/>
    <x v="1665"/>
    <x v="1"/>
    <s v="tier - 1"/>
    <x v="14"/>
    <s v="10Jun1993"/>
    <x v="20"/>
  </r>
  <r>
    <s v="Id1667"/>
    <s v="Landry"/>
    <s v=" Mr"/>
    <s v="  Robert"/>
    <n v="17.7"/>
    <n v="6.38"/>
    <s v="No"/>
    <x v="1"/>
    <s v="No"/>
    <n v="0"/>
    <s v="No"/>
    <x v="1"/>
    <x v="0"/>
    <n v="0"/>
    <x v="1666"/>
    <x v="1"/>
    <s v="tier - 3"/>
    <x v="0"/>
    <s v="21Aug1972"/>
    <x v="28"/>
  </r>
  <r>
    <s v="Id1668"/>
    <s v="McDonald"/>
    <s v=" Mr"/>
    <s v="  Eric R"/>
    <n v="34.770000000000003"/>
    <n v="4.47"/>
    <s v="Yes"/>
    <x v="1"/>
    <s v="No"/>
    <n v="1"/>
    <s v="No"/>
    <x v="0"/>
    <x v="1"/>
    <n v="2"/>
    <x v="1667"/>
    <x v="0"/>
    <s v="tier - 2"/>
    <x v="1"/>
    <s v="19Oct1987"/>
    <x v="38"/>
  </r>
  <r>
    <s v="Id1669"/>
    <s v="Dunlap"/>
    <s v=" Mr"/>
    <s v="  Matthew"/>
    <n v="16.88"/>
    <n v="9.9600000000000009"/>
    <s v="No"/>
    <x v="1"/>
    <s v="No"/>
    <n v="0"/>
    <s v="No"/>
    <x v="1"/>
    <x v="0"/>
    <n v="0"/>
    <x v="1668"/>
    <x v="1"/>
    <s v="tier - 1"/>
    <x v="0"/>
    <s v="18Dec1971"/>
    <x v="14"/>
  </r>
  <r>
    <s v="Id1670"/>
    <s v="Larue"/>
    <s v=" Mr"/>
    <s v="  Bob R"/>
    <n v="40.26"/>
    <n v="9.92"/>
    <s v="Yes"/>
    <x v="1"/>
    <s v="No"/>
    <n v="1"/>
    <s v="Yes"/>
    <x v="0"/>
    <x v="0"/>
    <n v="0"/>
    <x v="1669"/>
    <x v="2"/>
    <s v="tier - 3"/>
    <x v="0"/>
    <s v="30Aug1981"/>
    <x v="36"/>
  </r>
  <r>
    <s v="Id1671"/>
    <s v="Hodge"/>
    <s v=" Ms"/>
    <s v="  Stephanie J"/>
    <n v="25.6"/>
    <n v="6.03"/>
    <s v="No"/>
    <x v="1"/>
    <s v="Yes"/>
    <n v="0"/>
    <s v="No"/>
    <x v="0"/>
    <x v="0"/>
    <n v="4"/>
    <x v="1670"/>
    <x v="1"/>
    <s v="tier - 1"/>
    <x v="3"/>
    <s v="3Nov1993"/>
    <x v="20"/>
  </r>
  <r>
    <s v="Id1672"/>
    <s v="Marcus"/>
    <s v=" Mr"/>
    <s v="  Jake"/>
    <n v="33.549999999999997"/>
    <n v="10.9"/>
    <s v="Yes"/>
    <x v="1"/>
    <s v="No"/>
    <n v="1"/>
    <s v="No"/>
    <x v="0"/>
    <x v="0"/>
    <n v="0"/>
    <x v="1671"/>
    <x v="1"/>
    <s v="tier - 3"/>
    <x v="0"/>
    <s v="15Jun1981"/>
    <x v="36"/>
  </r>
  <r>
    <s v="Id1673"/>
    <s v="Daubert"/>
    <s v=" Ms"/>
    <s v="  Alison L"/>
    <n v="16.690000000000001"/>
    <n v="10.66"/>
    <s v="No"/>
    <x v="1"/>
    <s v="No"/>
    <n v="0"/>
    <s v="No"/>
    <x v="1"/>
    <x v="0"/>
    <n v="0"/>
    <x v="1672"/>
    <x v="1"/>
    <s v="tier - 2"/>
    <x v="1"/>
    <s v="6Jul1974"/>
    <x v="19"/>
  </r>
  <r>
    <s v="Id1674"/>
    <s v="Close"/>
    <s v=" Ms"/>
    <s v="  Lindsay M"/>
    <n v="19.95"/>
    <n v="4.05"/>
    <s v="No"/>
    <x v="1"/>
    <s v="No"/>
    <n v="0"/>
    <s v="No"/>
    <x v="0"/>
    <x v="1"/>
    <n v="3"/>
    <x v="1673"/>
    <x v="1"/>
    <s v="tier - 3"/>
    <x v="1"/>
    <s v="3Nov1992"/>
    <x v="34"/>
  </r>
  <r>
    <s v="Id1675"/>
    <s v="Roels"/>
    <s v=" Mr"/>
    <s v="  Guillaume"/>
    <n v="17.55"/>
    <n v="4.2300000000000004"/>
    <s v="No"/>
    <x v="1"/>
    <s v="No"/>
    <n v="0"/>
    <s v="No"/>
    <x v="1"/>
    <x v="1"/>
    <n v="0"/>
    <x v="1674"/>
    <x v="1"/>
    <s v="tier - 1"/>
    <x v="0"/>
    <s v="28Oct1972"/>
    <x v="28"/>
  </r>
  <r>
    <s v="Id1676"/>
    <s v="Venosky"/>
    <s v=" Ms"/>
    <s v="  Kaylee"/>
    <n v="22.01"/>
    <n v="5.01"/>
    <s v="No"/>
    <x v="1"/>
    <s v="No"/>
    <n v="0"/>
    <s v="No"/>
    <x v="0"/>
    <x v="1"/>
    <n v="3"/>
    <x v="1675"/>
    <x v="1"/>
    <s v="tier - 2"/>
    <x v="0"/>
    <s v="12Aug1984"/>
    <x v="32"/>
  </r>
  <r>
    <s v="Id1677"/>
    <s v="Gosnell"/>
    <s v=" Ms"/>
    <s v="  Theresa"/>
    <n v="41.8"/>
    <n v="5.82"/>
    <s v="Yes"/>
    <x v="1"/>
    <s v="Yes"/>
    <n v="2"/>
    <s v="Yes"/>
    <x v="0"/>
    <x v="0"/>
    <n v="0"/>
    <x v="1676"/>
    <x v="1"/>
    <s v="tier - 1"/>
    <x v="0"/>
    <s v="3Sep1983"/>
    <x v="33"/>
  </r>
  <r>
    <s v="Id1678"/>
    <s v="Chewning-Kulick"/>
    <s v=" Mr"/>
    <s v="  Travis G"/>
    <n v="19.170000000000002"/>
    <n v="7.94"/>
    <s v="No"/>
    <x v="1"/>
    <s v="No"/>
    <n v="0"/>
    <s v="No"/>
    <x v="0"/>
    <x v="0"/>
    <n v="2"/>
    <x v="1677"/>
    <x v="1"/>
    <s v="tier - 1"/>
    <x v="0"/>
    <s v="27Sep1978"/>
    <x v="9"/>
  </r>
  <r>
    <s v="Id1679"/>
    <s v="McCarron"/>
    <s v=" Ms"/>
    <s v="  Emma L"/>
    <n v="32.799999999999997"/>
    <n v="6.16"/>
    <s v="Yes"/>
    <x v="1"/>
    <s v="Yes"/>
    <n v="1"/>
    <s v="No"/>
    <x v="0"/>
    <x v="0"/>
    <n v="0"/>
    <x v="1678"/>
    <x v="1"/>
    <s v="tier - 3"/>
    <x v="3"/>
    <s v="8Jun1983"/>
    <x v="37"/>
  </r>
  <r>
    <s v="Id1680"/>
    <s v="Manion"/>
    <s v=" Ms"/>
    <s v="  Linda"/>
    <n v="35.814999999999998"/>
    <n v="4.1500000000000004"/>
    <s v="Yes"/>
    <x v="1"/>
    <s v="No"/>
    <n v="1"/>
    <s v="No"/>
    <x v="0"/>
    <x v="1"/>
    <n v="1"/>
    <x v="1679"/>
    <x v="1"/>
    <s v="tier - 3"/>
    <x v="1"/>
    <s v="9Dec1987"/>
    <x v="38"/>
  </r>
  <r>
    <s v="Id1681"/>
    <s v="Strong"/>
    <s v=" Mr"/>
    <s v="  Owen R"/>
    <n v="24.3"/>
    <n v="6.23"/>
    <s v="No"/>
    <x v="1"/>
    <s v="No"/>
    <n v="0"/>
    <s v="No"/>
    <x v="0"/>
    <x v="0"/>
    <n v="5"/>
    <x v="1680"/>
    <x v="1"/>
    <s v="tier - 3"/>
    <x v="3"/>
    <s v="15Nov1994"/>
    <x v="6"/>
  </r>
  <r>
    <s v="Id1682"/>
    <s v="Leblanc"/>
    <s v=" Mr"/>
    <s v="  Jacob"/>
    <n v="19.059999999999999"/>
    <n v="7.41"/>
    <s v="No"/>
    <x v="1"/>
    <s v="No"/>
    <n v="0"/>
    <s v="No"/>
    <x v="0"/>
    <x v="0"/>
    <n v="2"/>
    <x v="1681"/>
    <x v="1"/>
    <s v="tier - 3"/>
    <x v="0"/>
    <s v="11Sep1978"/>
    <x v="9"/>
  </r>
  <r>
    <s v="Id1683"/>
    <s v="Palmer"/>
    <s v=" Ms"/>
    <s v="  Jacqueline"/>
    <n v="33.25"/>
    <n v="5.62"/>
    <s v="Yes"/>
    <x v="1"/>
    <s v="No"/>
    <n v="1"/>
    <s v="No"/>
    <x v="0"/>
    <x v="1"/>
    <n v="1"/>
    <x v="1682"/>
    <x v="1"/>
    <s v="tier - 3"/>
    <x v="2"/>
    <s v="18Nov1988"/>
    <x v="23"/>
  </r>
  <r>
    <s v="Id1684"/>
    <s v="Shen"/>
    <s v=" Mr"/>
    <s v="  Yefeng"/>
    <n v="21.37"/>
    <n v="4.54"/>
    <s v="No"/>
    <x v="1"/>
    <s v="Yes"/>
    <n v="0"/>
    <s v="No"/>
    <x v="0"/>
    <x v="1"/>
    <n v="3"/>
    <x v="1683"/>
    <x v="1"/>
    <s v="tier - 1"/>
    <x v="0"/>
    <s v="3Oct1983"/>
    <x v="33"/>
  </r>
  <r>
    <s v="Id1685"/>
    <s v="Goldsby"/>
    <s v=" Mr"/>
    <s v="  Thomas J"/>
    <n v="34.43"/>
    <n v="8.6199999999999992"/>
    <s v="Yes"/>
    <x v="1"/>
    <s v="No"/>
    <n v="1"/>
    <s v="No"/>
    <x v="0"/>
    <x v="0"/>
    <n v="2"/>
    <x v="1684"/>
    <x v="2"/>
    <s v="tier - 1"/>
    <x v="0"/>
    <s v="21Nov1986"/>
    <x v="26"/>
  </r>
  <r>
    <s v="Id1686"/>
    <s v="Whitney"/>
    <s v=" Mr"/>
    <s v="  Ken"/>
    <n v="20.86"/>
    <n v="4.3600000000000003"/>
    <s v="No"/>
    <x v="1"/>
    <s v="No"/>
    <n v="0"/>
    <s v="No"/>
    <x v="0"/>
    <x v="1"/>
    <n v="3"/>
    <x v="1685"/>
    <x v="1"/>
    <s v="tier - 1"/>
    <x v="1"/>
    <s v="5Sep1985"/>
    <x v="17"/>
  </r>
  <r>
    <s v="Id1687"/>
    <s v="Mahoney"/>
    <s v=" Ms"/>
    <s v="  Annie E"/>
    <n v="18.34"/>
    <n v="10.01"/>
    <s v="No"/>
    <x v="1"/>
    <s v="No"/>
    <n v="0"/>
    <s v="No"/>
    <x v="1"/>
    <x v="0"/>
    <n v="0"/>
    <x v="1686"/>
    <x v="1"/>
    <s v="tier - 3"/>
    <x v="0"/>
    <s v="18Sep1974"/>
    <x v="19"/>
  </r>
  <r>
    <s v="Id1688"/>
    <s v="McCracken"/>
    <s v=" Mrs"/>
    <s v="  Noel K"/>
    <n v="34.15"/>
    <n v="5.42"/>
    <s v="Yes"/>
    <x v="1"/>
    <s v="No"/>
    <n v="1"/>
    <s v="No"/>
    <x v="0"/>
    <x v="1"/>
    <n v="0"/>
    <x v="1687"/>
    <x v="1"/>
    <s v="tier - 3"/>
    <x v="12"/>
    <s v="22Sep1999"/>
    <x v="35"/>
  </r>
  <r>
    <s v="Id1689"/>
    <s v="Spewak"/>
    <s v=" Mr"/>
    <s v="  Mark S"/>
    <n v="18.350000000000001"/>
    <n v="5.12"/>
    <s v="No"/>
    <x v="1"/>
    <s v="No"/>
    <n v="0"/>
    <s v="No"/>
    <x v="1"/>
    <x v="1"/>
    <n v="2"/>
    <x v="1688"/>
    <x v="1"/>
    <s v="tier - 2"/>
    <x v="1"/>
    <s v="7Dec1980"/>
    <x v="25"/>
  </r>
  <r>
    <s v="Id1690"/>
    <s v="Cottini"/>
    <s v=" Ms"/>
    <s v="  Federica"/>
    <n v="22.13"/>
    <n v="9.1999999999999993"/>
    <s v="No"/>
    <x v="1"/>
    <s v="No"/>
    <n v="0"/>
    <s v="No"/>
    <x v="0"/>
    <x v="0"/>
    <n v="1"/>
    <x v="1689"/>
    <x v="1"/>
    <s v="tier - 2"/>
    <x v="0"/>
    <s v="7Nov1981"/>
    <x v="36"/>
  </r>
  <r>
    <s v="Id1691"/>
    <s v="Findlay"/>
    <s v=" Ms"/>
    <s v="  Pamela L"/>
    <n v="22.51"/>
    <n v="6.08"/>
    <s v="No"/>
    <x v="1"/>
    <s v="No"/>
    <n v="0"/>
    <s v="No"/>
    <x v="0"/>
    <x v="0"/>
    <n v="3"/>
    <x v="1690"/>
    <x v="1"/>
    <s v="tier - 2"/>
    <x v="1"/>
    <s v="29Jul1988"/>
    <x v="23"/>
  </r>
  <r>
    <s v="Id1692"/>
    <s v="Strasburg"/>
    <s v=" Mr"/>
    <s v="  Andrew W"/>
    <n v="31"/>
    <n v="4.7699999999999996"/>
    <s v="No"/>
    <x v="1"/>
    <s v="No"/>
    <n v="1"/>
    <s v="No"/>
    <x v="0"/>
    <x v="1"/>
    <n v="1"/>
    <x v="1691"/>
    <x v="1"/>
    <s v="tier - 3"/>
    <x v="3"/>
    <s v="17Aug1984"/>
    <x v="32"/>
  </r>
  <r>
    <s v="Id1693"/>
    <s v="Adams"/>
    <s v=" Mr"/>
    <s v="  Randall"/>
    <n v="28.27"/>
    <n v="4.62"/>
    <s v="No"/>
    <x v="1"/>
    <s v="No"/>
    <n v="0"/>
    <s v="No"/>
    <x v="0"/>
    <x v="1"/>
    <n v="1"/>
    <x v="1692"/>
    <x v="1"/>
    <s v="tier - 2"/>
    <x v="0"/>
    <s v="26Aug1984"/>
    <x v="32"/>
  </r>
  <r>
    <s v="Id1694"/>
    <s v="Deeter"/>
    <s v=" Ms"/>
    <s v="  Tracy L"/>
    <n v="29.92"/>
    <n v="9.07"/>
    <s v="No"/>
    <x v="1"/>
    <s v="No"/>
    <n v="1"/>
    <s v="No"/>
    <x v="0"/>
    <x v="0"/>
    <n v="1"/>
    <x v="1693"/>
    <x v="1"/>
    <s v="tier - 3"/>
    <x v="0"/>
    <s v="30Sep1986"/>
    <x v="26"/>
  </r>
  <r>
    <s v="Id1695"/>
    <s v="Arpin"/>
    <s v=" Ms"/>
    <s v="  Azelie"/>
    <n v="25.9"/>
    <n v="9.1199999999999992"/>
    <s v="No"/>
    <x v="1"/>
    <s v="No"/>
    <n v="0"/>
    <s v="No"/>
    <x v="0"/>
    <x v="0"/>
    <n v="1"/>
    <x v="1694"/>
    <x v="1"/>
    <s v="tier - 3"/>
    <x v="3"/>
    <s v="12Jul1986"/>
    <x v="26"/>
  </r>
  <r>
    <s v="Id1696"/>
    <s v="Schoeneck"/>
    <s v=" Ms"/>
    <s v="  Monica M"/>
    <n v="27.74"/>
    <n v="7.32"/>
    <s v="No"/>
    <x v="1"/>
    <s v="No"/>
    <n v="0"/>
    <s v="No"/>
    <x v="0"/>
    <x v="0"/>
    <n v="0"/>
    <x v="1695"/>
    <x v="1"/>
    <s v="tier - 2"/>
    <x v="2"/>
    <s v="2Dec1986"/>
    <x v="26"/>
  </r>
  <r>
    <s v="Id1697"/>
    <s v="Mueller"/>
    <s v=" Ms"/>
    <s v="  Katarina K"/>
    <n v="17.260000000000002"/>
    <n v="11.73"/>
    <s v="No"/>
    <x v="1"/>
    <s v="No"/>
    <n v="0"/>
    <s v="No"/>
    <x v="1"/>
    <x v="0"/>
    <n v="0"/>
    <x v="1696"/>
    <x v="1"/>
    <s v="tier - 2"/>
    <x v="0"/>
    <s v="24Oct1973"/>
    <x v="30"/>
  </r>
  <r>
    <s v="Id1698"/>
    <s v="Willits"/>
    <s v=" Ms"/>
    <s v="  Jamie L"/>
    <n v="19.855"/>
    <n v="6.64"/>
    <s v="No"/>
    <x v="1"/>
    <s v="No"/>
    <n v="0"/>
    <s v="No"/>
    <x v="0"/>
    <x v="0"/>
    <n v="0"/>
    <x v="1697"/>
    <x v="1"/>
    <s v="tier - 2"/>
    <x v="2"/>
    <s v="25Dec1986"/>
    <x v="26"/>
  </r>
  <r>
    <s v="Id1699"/>
    <s v="Syring"/>
    <s v=" Mr"/>
    <s v="  Brian"/>
    <n v="41.69"/>
    <n v="5.78"/>
    <s v="Yes"/>
    <x v="1"/>
    <s v="No"/>
    <n v="2"/>
    <s v="Yes"/>
    <x v="0"/>
    <x v="0"/>
    <n v="0"/>
    <x v="1698"/>
    <x v="2"/>
    <s v="tier - 2"/>
    <x v="0"/>
    <s v="25Aug1982"/>
    <x v="37"/>
  </r>
  <r>
    <s v="Id1700"/>
    <s v="Strike"/>
    <s v=" Ms"/>
    <s v="  Stacey L"/>
    <n v="16.12"/>
    <n v="10.45"/>
    <s v="No"/>
    <x v="1"/>
    <s v="No"/>
    <n v="0"/>
    <s v="No"/>
    <x v="1"/>
    <x v="0"/>
    <n v="2"/>
    <x v="1699"/>
    <x v="1"/>
    <s v="tier - 2"/>
    <x v="1"/>
    <s v="8Jun1978"/>
    <x v="29"/>
  </r>
  <r>
    <s v="Id1701"/>
    <s v="Hennigar"/>
    <s v=" Mr"/>
    <s v="  Stephen"/>
    <n v="37.43"/>
    <n v="4.5199999999999996"/>
    <s v="Yes"/>
    <x v="1"/>
    <s v="No"/>
    <n v="1"/>
    <s v="No"/>
    <x v="0"/>
    <x v="1"/>
    <n v="3"/>
    <x v="1700"/>
    <x v="2"/>
    <s v="tier - 1"/>
    <x v="6"/>
    <s v="17Sep1992"/>
    <x v="34"/>
  </r>
  <r>
    <s v="Id1702"/>
    <s v="May"/>
    <s v=" Mr"/>
    <s v="  Joshua"/>
    <n v="31.065000000000001"/>
    <n v="5.71"/>
    <s v="No"/>
    <x v="1"/>
    <s v="No"/>
    <n v="1"/>
    <s v="No"/>
    <x v="0"/>
    <x v="0"/>
    <n v="3"/>
    <x v="1701"/>
    <x v="1"/>
    <s v="tier - 1"/>
    <x v="1"/>
    <s v="6Jul1991"/>
    <x v="42"/>
  </r>
  <r>
    <s v="Id1703"/>
    <s v="Metcalf"/>
    <s v=" Mr"/>
    <s v="  Josh"/>
    <n v="25.08"/>
    <n v="4.7699999999999996"/>
    <s v="No"/>
    <x v="1"/>
    <s v="No"/>
    <n v="0"/>
    <s v="No"/>
    <x v="0"/>
    <x v="1"/>
    <n v="0"/>
    <x v="1702"/>
    <x v="1"/>
    <s v="tier - 3"/>
    <x v="0"/>
    <s v="27Sep1982"/>
    <x v="37"/>
  </r>
  <r>
    <s v="Id1704"/>
    <s v="Tiska"/>
    <s v=" Ms"/>
    <s v="  Heather"/>
    <n v="15.2"/>
    <n v="7.81"/>
    <s v="No"/>
    <x v="1"/>
    <s v="No"/>
    <n v="0"/>
    <s v="No"/>
    <x v="1"/>
    <x v="0"/>
    <n v="1"/>
    <x v="1703"/>
    <x v="1"/>
    <s v="tier - 3"/>
    <x v="1"/>
    <s v="27Sep1975"/>
    <x v="27"/>
  </r>
  <r>
    <s v="Id1705"/>
    <s v="McDonough"/>
    <s v=" Mr"/>
    <s v="  James C"/>
    <n v="22.34"/>
    <n v="5.19"/>
    <s v="No"/>
    <x v="1"/>
    <s v="No"/>
    <n v="0"/>
    <s v="No"/>
    <x v="0"/>
    <x v="1"/>
    <n v="3"/>
    <x v="1704"/>
    <x v="1"/>
    <s v="tier - 1"/>
    <x v="0"/>
    <s v="23Dec1985"/>
    <x v="17"/>
  </r>
  <r>
    <s v="Id1706"/>
    <s v="Fairley"/>
    <s v=" Ms"/>
    <s v="  Kim"/>
    <n v="40.15"/>
    <n v="5.93"/>
    <s v="Yes"/>
    <x v="1"/>
    <s v="No"/>
    <n v="1"/>
    <s v="Yes"/>
    <x v="0"/>
    <x v="0"/>
    <n v="0"/>
    <x v="1705"/>
    <x v="1"/>
    <s v="tier - 2"/>
    <x v="0"/>
    <s v="1Aug1984"/>
    <x v="32"/>
  </r>
  <r>
    <s v="Id1707"/>
    <s v="Barnett"/>
    <s v=" Ms"/>
    <s v="  Marie E"/>
    <n v="37.729999999999997"/>
    <n v="6.29"/>
    <s v="Yes"/>
    <x v="1"/>
    <s v="No"/>
    <n v="1"/>
    <s v="Yes"/>
    <x v="0"/>
    <x v="0"/>
    <n v="0"/>
    <x v="1706"/>
    <x v="1"/>
    <s v="tier - 2"/>
    <x v="0"/>
    <s v="3Sep1984"/>
    <x v="32"/>
  </r>
  <r>
    <s v="Id1708"/>
    <s v="Piasta"/>
    <s v=" Mr"/>
    <s v="  Dariusz"/>
    <n v="25.35"/>
    <n v="4.9000000000000004"/>
    <s v="No"/>
    <x v="1"/>
    <s v="No"/>
    <n v="0"/>
    <s v="No"/>
    <x v="0"/>
    <x v="1"/>
    <n v="3"/>
    <x v="1707"/>
    <x v="1"/>
    <s v="tier - 3"/>
    <x v="0"/>
    <s v="6Nov1989"/>
    <x v="4"/>
  </r>
  <r>
    <s v="Id1709"/>
    <s v="Mueller"/>
    <s v=" Ms"/>
    <s v="  Jessica E"/>
    <n v="26.41"/>
    <n v="5.07"/>
    <s v="No"/>
    <x v="1"/>
    <s v="No"/>
    <n v="0"/>
    <s v="No"/>
    <x v="0"/>
    <x v="1"/>
    <n v="1"/>
    <x v="1708"/>
    <x v="1"/>
    <s v="tier - 3"/>
    <x v="1"/>
    <s v="8Aug1988"/>
    <x v="23"/>
  </r>
  <r>
    <s v="Id1710"/>
    <s v="Olsen"/>
    <s v=" Ms"/>
    <s v="  Kristen"/>
    <n v="27.6"/>
    <n v="5.33"/>
    <s v="No"/>
    <x v="1"/>
    <s v="No"/>
    <n v="0"/>
    <s v="No"/>
    <x v="0"/>
    <x v="1"/>
    <n v="0"/>
    <x v="1709"/>
    <x v="1"/>
    <s v="tier - 3"/>
    <x v="3"/>
    <s v="1Jun1984"/>
    <x v="33"/>
  </r>
  <r>
    <s v="Id1711"/>
    <s v="De Jesus"/>
    <s v=" Mr"/>
    <s v="  Jose Guadalupe P Sr "/>
    <n v="33.82"/>
    <n v="8.93"/>
    <s v="Yes"/>
    <x v="1"/>
    <s v="No"/>
    <n v="1"/>
    <s v="No"/>
    <x v="0"/>
    <x v="0"/>
    <n v="1"/>
    <x v="1710"/>
    <x v="1"/>
    <s v="tier - 3"/>
    <x v="1"/>
    <s v="22Jul1986"/>
    <x v="26"/>
  </r>
  <r>
    <s v="Id1712"/>
    <s v="Bartus"/>
    <s v=" Ms"/>
    <s v="  Cynthia"/>
    <n v="32.9"/>
    <n v="4.3499999999999996"/>
    <s v="Yes"/>
    <x v="1"/>
    <s v="No"/>
    <n v="1"/>
    <s v="No"/>
    <x v="0"/>
    <x v="1"/>
    <n v="2"/>
    <x v="1711"/>
    <x v="1"/>
    <s v="tier - 1"/>
    <x v="3"/>
    <s v="18Nov1989"/>
    <x v="4"/>
  </r>
  <r>
    <s v="Id1713"/>
    <s v="Stevens"/>
    <s v=" Mr"/>
    <s v="  Tyler"/>
    <n v="30.875"/>
    <n v="9.5399999999999991"/>
    <s v="No"/>
    <x v="1"/>
    <s v="No"/>
    <n v="1"/>
    <s v="No"/>
    <x v="0"/>
    <x v="0"/>
    <n v="1"/>
    <x v="1712"/>
    <x v="1"/>
    <s v="tier - 2"/>
    <x v="1"/>
    <s v="1Jun1986"/>
    <x v="17"/>
  </r>
  <r>
    <s v="Id1714"/>
    <s v="Rich"/>
    <s v=" Ms"/>
    <s v="  Holly J"/>
    <n v="32.64"/>
    <n v="5.91"/>
    <s v="No"/>
    <x v="1"/>
    <s v="No"/>
    <n v="1"/>
    <s v="No"/>
    <x v="0"/>
    <x v="0"/>
    <n v="0"/>
    <x v="1713"/>
    <x v="1"/>
    <s v="tier - 1"/>
    <x v="3"/>
    <s v="7Dec1994"/>
    <x v="6"/>
  </r>
  <r>
    <s v="Id1715"/>
    <s v="Fayter"/>
    <s v=" Ms"/>
    <s v="  Kristen"/>
    <n v="22.135000000000002"/>
    <n v="5.0999999999999996"/>
    <s v="No"/>
    <x v="1"/>
    <s v="No"/>
    <n v="0"/>
    <s v="No"/>
    <x v="0"/>
    <x v="1"/>
    <n v="1"/>
    <x v="1714"/>
    <x v="1"/>
    <s v="tier - 3"/>
    <x v="2"/>
    <s v="7Nov1989"/>
    <x v="4"/>
  </r>
  <r>
    <s v="Id1716"/>
    <s v="Parise"/>
    <s v=" Mr"/>
    <s v="  Thomas"/>
    <n v="16.53"/>
    <n v="5.08"/>
    <s v="No"/>
    <x v="1"/>
    <s v="No"/>
    <n v="0"/>
    <s v="No"/>
    <x v="1"/>
    <x v="1"/>
    <n v="0"/>
    <x v="1715"/>
    <x v="1"/>
    <s v="tier - 3"/>
    <x v="0"/>
    <s v="15Dec1972"/>
    <x v="28"/>
  </r>
  <r>
    <s v="Id1717"/>
    <s v="Andrew"/>
    <s v=" Ms"/>
    <s v="  Tricity M"/>
    <n v="32.774999999999999"/>
    <n v="4.75"/>
    <s v="Yes"/>
    <x v="1"/>
    <s v="No"/>
    <n v="1"/>
    <s v="No"/>
    <x v="0"/>
    <x v="1"/>
    <n v="2"/>
    <x v="1716"/>
    <x v="1"/>
    <s v="tier - 1"/>
    <x v="1"/>
    <s v="28Aug1991"/>
    <x v="42"/>
  </r>
  <r>
    <s v="Id1718"/>
    <s v="Gryniewicz"/>
    <s v=" Ms"/>
    <s v="  Sarah A"/>
    <n v="30.9"/>
    <n v="6.05"/>
    <s v="No"/>
    <x v="1"/>
    <s v="No"/>
    <n v="1"/>
    <s v="No"/>
    <x v="0"/>
    <x v="0"/>
    <n v="3"/>
    <x v="1717"/>
    <x v="1"/>
    <s v="tier - 1"/>
    <x v="3"/>
    <s v="18Jun1992"/>
    <x v="34"/>
  </r>
  <r>
    <s v="Id1719"/>
    <s v="Panora"/>
    <s v=" Ms"/>
    <s v="  Lisa M"/>
    <n v="15.58"/>
    <n v="11.56"/>
    <s v="No"/>
    <x v="1"/>
    <s v="No"/>
    <n v="0"/>
    <s v="No"/>
    <x v="1"/>
    <x v="0"/>
    <n v="0"/>
    <x v="1718"/>
    <x v="1"/>
    <s v="tier - 1"/>
    <x v="1"/>
    <s v="2Sep1974"/>
    <x v="19"/>
  </r>
  <r>
    <s v="Id1720"/>
    <s v="Woodward"/>
    <s v=" Ms"/>
    <s v="  Tracy A"/>
    <n v="26.315000000000001"/>
    <n v="5.76"/>
    <s v="No"/>
    <x v="1"/>
    <s v="No"/>
    <n v="0"/>
    <s v="No"/>
    <x v="0"/>
    <x v="0"/>
    <n v="3"/>
    <x v="1719"/>
    <x v="1"/>
    <s v="tier - 2"/>
    <x v="1"/>
    <s v="13Nov1994"/>
    <x v="6"/>
  </r>
  <r>
    <s v="Id1721"/>
    <s v="Lambe"/>
    <s v=" Mr"/>
    <s v="  Patrick"/>
    <n v="35.61"/>
    <n v="5.65"/>
    <s v="Yes"/>
    <x v="1"/>
    <s v="No"/>
    <n v="1"/>
    <s v="No"/>
    <x v="0"/>
    <x v="1"/>
    <n v="0"/>
    <x v="1720"/>
    <x v="1"/>
    <s v="tier - 3"/>
    <x v="1"/>
    <s v="9Sep2000"/>
    <x v="21"/>
  </r>
  <r>
    <s v="Id1722"/>
    <s v="Casto"/>
    <s v=" Mr"/>
    <s v="  Trent"/>
    <n v="37.56"/>
    <n v="5.88"/>
    <s v="Yes"/>
    <x v="1"/>
    <s v="No"/>
    <n v="1"/>
    <s v="Yes"/>
    <x v="0"/>
    <x v="0"/>
    <n v="0"/>
    <x v="1721"/>
    <x v="1"/>
    <s v="tier - 2"/>
    <x v="13"/>
    <s v="22Aug2004"/>
    <x v="41"/>
  </r>
  <r>
    <s v="Id1723"/>
    <s v="Martelli"/>
    <s v=" Ms"/>
    <s v="  Julie"/>
    <n v="15.49"/>
    <n v="9.6"/>
    <s v="No"/>
    <x v="1"/>
    <s v="No"/>
    <n v="0"/>
    <s v="No"/>
    <x v="1"/>
    <x v="0"/>
    <n v="0"/>
    <x v="1722"/>
    <x v="1"/>
    <s v="tier - 2"/>
    <x v="1"/>
    <s v="12Nov1974"/>
    <x v="19"/>
  </r>
  <r>
    <s v="Id1724"/>
    <s v="Naskret"/>
    <s v=" Mr"/>
    <s v="  Sawomir"/>
    <n v="23.48"/>
    <n v="6.24"/>
    <s v="No"/>
    <x v="1"/>
    <s v="No"/>
    <n v="0"/>
    <s v="No"/>
    <x v="0"/>
    <x v="0"/>
    <n v="3"/>
    <x v="1723"/>
    <x v="1"/>
    <s v="tier - 2"/>
    <x v="0"/>
    <s v="1Sep1987"/>
    <x v="38"/>
  </r>
  <r>
    <s v="Id1725"/>
    <s v="Morgan"/>
    <s v=" Ms"/>
    <s v="  Micah"/>
    <n v="30.02"/>
    <n v="7.63"/>
    <s v="No"/>
    <x v="1"/>
    <s v="No"/>
    <n v="1"/>
    <s v="No"/>
    <x v="0"/>
    <x v="0"/>
    <n v="0"/>
    <x v="1724"/>
    <x v="1"/>
    <s v="tier - 3"/>
    <x v="1"/>
    <s v="20Oct1986"/>
    <x v="26"/>
  </r>
  <r>
    <s v="Id1726"/>
    <s v="Maloney"/>
    <s v=" Ms"/>
    <s v="  Kelly H"/>
    <n v="26.885000000000002"/>
    <n v="8.66"/>
    <s v="No"/>
    <x v="1"/>
    <s v="No"/>
    <n v="0"/>
    <s v="No"/>
    <x v="0"/>
    <x v="0"/>
    <n v="0"/>
    <x v="1725"/>
    <x v="1"/>
    <s v="tier - 2"/>
    <x v="1"/>
    <s v="20Sep1986"/>
    <x v="26"/>
  </r>
  <r>
    <s v="Id1727"/>
    <s v="Amherst"/>
    <s v=" Ms"/>
    <s v="  Lindsay M"/>
    <n v="25.84"/>
    <n v="8.5500000000000007"/>
    <s v="No"/>
    <x v="1"/>
    <s v="No"/>
    <n v="0"/>
    <s v="No"/>
    <x v="0"/>
    <x v="0"/>
    <n v="0"/>
    <x v="1726"/>
    <x v="1"/>
    <s v="tier - 2"/>
    <x v="1"/>
    <s v="25Oct1986"/>
    <x v="26"/>
  </r>
  <r>
    <s v="Id1728"/>
    <s v="Davenport"/>
    <s v=" Mr"/>
    <s v="  Austen G"/>
    <n v="27.454999999999998"/>
    <n v="4.54"/>
    <s v="No"/>
    <x v="1"/>
    <s v="No"/>
    <n v="0"/>
    <s v="No"/>
    <x v="0"/>
    <x v="1"/>
    <n v="2"/>
    <x v="1727"/>
    <x v="1"/>
    <s v="tier - 2"/>
    <x v="1"/>
    <s v="19Jul1989"/>
    <x v="4"/>
  </r>
  <r>
    <s v="Id1729"/>
    <s v="Johansen"/>
    <s v=" Mr"/>
    <s v="  Tory J"/>
    <n v="24.605"/>
    <n v="5.7"/>
    <s v="No"/>
    <x v="1"/>
    <s v="No"/>
    <n v="0"/>
    <s v="No"/>
    <x v="0"/>
    <x v="0"/>
    <n v="2"/>
    <x v="1728"/>
    <x v="1"/>
    <s v="tier - 2"/>
    <x v="1"/>
    <s v="25Nov1989"/>
    <x v="4"/>
  </r>
  <r>
    <s v="Id1730"/>
    <s v="Bond"/>
    <s v=" Mr"/>
    <s v="  Robert J"/>
    <n v="30.8"/>
    <n v="5.07"/>
    <s v="No"/>
    <x v="1"/>
    <s v="No"/>
    <n v="1"/>
    <s v="No"/>
    <x v="0"/>
    <x v="1"/>
    <n v="3"/>
    <x v="1729"/>
    <x v="2"/>
    <s v="tier - 3"/>
    <x v="3"/>
    <s v="6Jul1990"/>
    <x v="3"/>
  </r>
  <r>
    <s v="Id1731"/>
    <s v="Reilly"/>
    <s v=" Ms"/>
    <s v="  Steph"/>
    <n v="34.799999999999997"/>
    <n v="4.38"/>
    <s v="Yes"/>
    <x v="1"/>
    <s v="No"/>
    <n v="1"/>
    <s v="No"/>
    <x v="0"/>
    <x v="1"/>
    <n v="1"/>
    <x v="1730"/>
    <x v="1"/>
    <s v="tier - 3"/>
    <x v="3"/>
    <s v="9Sep1987"/>
    <x v="38"/>
  </r>
  <r>
    <s v="Id1732"/>
    <s v="Chandler"/>
    <s v=" Ms"/>
    <s v="  Kate"/>
    <n v="34.21"/>
    <n v="4.54"/>
    <s v="Yes"/>
    <x v="1"/>
    <s v="No"/>
    <n v="1"/>
    <s v="No"/>
    <x v="0"/>
    <x v="1"/>
    <n v="1"/>
    <x v="1731"/>
    <x v="1"/>
    <s v="tier - 2"/>
    <x v="0"/>
    <s v="5Jul1987"/>
    <x v="38"/>
  </r>
  <r>
    <s v="Id1733"/>
    <s v="Kaufmann"/>
    <s v=" Ms"/>
    <s v="  Kristina"/>
    <n v="31"/>
    <n v="5.38"/>
    <s v="No"/>
    <x v="1"/>
    <s v="No"/>
    <n v="1"/>
    <s v="No"/>
    <x v="0"/>
    <x v="1"/>
    <n v="1"/>
    <x v="1732"/>
    <x v="1"/>
    <s v="tier - 2"/>
    <x v="3"/>
    <s v="26Dec1987"/>
    <x v="38"/>
  </r>
  <r>
    <s v="Id1734"/>
    <s v="Barnes-Zurkinden"/>
    <s v=" Ms"/>
    <s v="  Flo"/>
    <n v="26.125"/>
    <n v="5.55"/>
    <s v="No"/>
    <x v="1"/>
    <s v="No"/>
    <n v="0"/>
    <s v="No"/>
    <x v="0"/>
    <x v="1"/>
    <n v="0"/>
    <x v="1733"/>
    <x v="1"/>
    <s v="tier - 1"/>
    <x v="2"/>
    <s v="29Jun1987"/>
    <x v="38"/>
  </r>
  <r>
    <s v="Id1735"/>
    <s v="Wolter"/>
    <s v=" Mrs"/>
    <s v="  Sarah P"/>
    <n v="30.13"/>
    <n v="4.03"/>
    <s v="No"/>
    <x v="1"/>
    <s v="No"/>
    <n v="1"/>
    <s v="No"/>
    <x v="0"/>
    <x v="1"/>
    <n v="0"/>
    <x v="1734"/>
    <x v="1"/>
    <s v="tier - 2"/>
    <x v="15"/>
    <s v="6Jun1995"/>
    <x v="6"/>
  </r>
  <r>
    <s v="Id1736"/>
    <s v="Pearson"/>
    <s v=" Ms"/>
    <s v="  Anabel"/>
    <n v="34.19"/>
    <n v="4.1900000000000004"/>
    <s v="Yes"/>
    <x v="1"/>
    <s v="No"/>
    <n v="1"/>
    <s v="No"/>
    <x v="0"/>
    <x v="1"/>
    <n v="0"/>
    <x v="1735"/>
    <x v="1"/>
    <s v="tier - 1"/>
    <x v="1"/>
    <s v="1Dec1999"/>
    <x v="35"/>
  </r>
  <r>
    <s v="Id1737"/>
    <s v="Thomas"/>
    <s v=" Mr"/>
    <s v="  Ian"/>
    <n v="22.515000000000001"/>
    <n v="4.37"/>
    <s v="No"/>
    <x v="1"/>
    <s v="Yes"/>
    <n v="0"/>
    <s v="No"/>
    <x v="0"/>
    <x v="1"/>
    <n v="3"/>
    <x v="1736"/>
    <x v="2"/>
    <s v="tier - 3"/>
    <x v="6"/>
    <s v="17Jun1993"/>
    <x v="20"/>
  </r>
  <r>
    <s v="Id1738"/>
    <s v="Leon"/>
    <s v=" Mr"/>
    <s v="  Alex"/>
    <n v="18.239999999999998"/>
    <n v="5.31"/>
    <s v="No"/>
    <x v="1"/>
    <s v="Yes"/>
    <n v="0"/>
    <s v="No"/>
    <x v="1"/>
    <x v="1"/>
    <n v="3"/>
    <x v="1737"/>
    <x v="1"/>
    <s v="tier - 2"/>
    <x v="1"/>
    <s v="24Oct1983"/>
    <x v="33"/>
  </r>
  <r>
    <s v="Id1739"/>
    <s v="Marriott"/>
    <s v=" Mr"/>
    <s v="  Richard J"/>
    <n v="37.28"/>
    <n v="4.66"/>
    <s v="Yes"/>
    <x v="1"/>
    <s v="No"/>
    <n v="1"/>
    <s v="No"/>
    <x v="0"/>
    <x v="1"/>
    <n v="0"/>
    <x v="1738"/>
    <x v="1"/>
    <s v="tier - 2"/>
    <x v="13"/>
    <s v="6Jun2004"/>
    <x v="39"/>
  </r>
  <r>
    <s v="Id1740"/>
    <s v="Wilkins"/>
    <s v=" Ms"/>
    <s v="  Jacqueline N"/>
    <n v="18.2"/>
    <n v="6.19"/>
    <s v="No"/>
    <x v="1"/>
    <s v="Yes"/>
    <n v="0"/>
    <s v="No"/>
    <x v="1"/>
    <x v="0"/>
    <n v="2"/>
    <x v="1739"/>
    <x v="1"/>
    <s v="tier - 2"/>
    <x v="0"/>
    <s v="12Sep1979"/>
    <x v="18"/>
  </r>
  <r>
    <s v="Id1741"/>
    <s v="Saiter"/>
    <s v=" Ms"/>
    <s v="  Cindy"/>
    <n v="20.53"/>
    <n v="4.8600000000000003"/>
    <s v="No"/>
    <x v="1"/>
    <s v="No"/>
    <n v="0"/>
    <s v="No"/>
    <x v="0"/>
    <x v="1"/>
    <n v="3"/>
    <x v="1740"/>
    <x v="1"/>
    <s v="tier - 1"/>
    <x v="0"/>
    <s v="16Oct1984"/>
    <x v="32"/>
  </r>
  <r>
    <s v="Id1742"/>
    <s v="Winrow"/>
    <s v=" Ms"/>
    <s v="  Marcia"/>
    <n v="23.79"/>
    <n v="4.74"/>
    <s v="No"/>
    <x v="1"/>
    <s v="No"/>
    <n v="0"/>
    <s v="No"/>
    <x v="0"/>
    <x v="1"/>
    <n v="3"/>
    <x v="1741"/>
    <x v="1"/>
    <s v="tier - 2"/>
    <x v="1"/>
    <s v="29Aug1991"/>
    <x v="42"/>
  </r>
  <r>
    <s v="Id1743"/>
    <s v="Gries"/>
    <s v=" Ms"/>
    <s v="  Samantha R"/>
    <n v="29.8"/>
    <n v="6.03"/>
    <s v="No"/>
    <x v="1"/>
    <s v="No"/>
    <n v="1"/>
    <s v="No"/>
    <x v="0"/>
    <x v="0"/>
    <n v="2"/>
    <x v="1742"/>
    <x v="1"/>
    <s v="tier - 2"/>
    <x v="3"/>
    <s v="9Oct1990"/>
    <x v="3"/>
  </r>
  <r>
    <s v="Id1744"/>
    <s v="Strohschein"/>
    <s v=" Ms"/>
    <s v="  Katie"/>
    <n v="31.54"/>
    <n v="4.71"/>
    <s v="No"/>
    <x v="1"/>
    <s v="No"/>
    <n v="1"/>
    <s v="No"/>
    <x v="0"/>
    <x v="1"/>
    <n v="1"/>
    <x v="1743"/>
    <x v="1"/>
    <s v="tier - 2"/>
    <x v="2"/>
    <s v="22Aug1990"/>
    <x v="3"/>
  </r>
  <r>
    <s v="Id1745"/>
    <s v="Berger"/>
    <s v=" Mr"/>
    <s v="  John P"/>
    <n v="20.82"/>
    <n v="5.55"/>
    <s v="No"/>
    <x v="1"/>
    <s v="No"/>
    <n v="0"/>
    <s v="No"/>
    <x v="0"/>
    <x v="1"/>
    <n v="3"/>
    <x v="1744"/>
    <x v="1"/>
    <s v="tier - 1"/>
    <x v="0"/>
    <s v="22Aug1984"/>
    <x v="32"/>
  </r>
  <r>
    <s v="Id1746"/>
    <s v="Coogan"/>
    <s v=" Ms"/>
    <s v="  Rachel"/>
    <n v="38.83"/>
    <n v="4.78"/>
    <s v="Yes"/>
    <x v="1"/>
    <s v="Yes"/>
    <n v="1"/>
    <s v="Yes"/>
    <x v="0"/>
    <x v="1"/>
    <n v="3"/>
    <x v="1745"/>
    <x v="1"/>
    <s v="tier - 2"/>
    <x v="0"/>
    <s v="10Dec1993"/>
    <x v="20"/>
  </r>
  <r>
    <s v="Id1747"/>
    <s v="Gagnon"/>
    <s v=" Ms"/>
    <s v="  Isabelle"/>
    <n v="23.44"/>
    <n v="4.6500000000000004"/>
    <s v="No"/>
    <x v="1"/>
    <s v="No"/>
    <n v="0"/>
    <s v="No"/>
    <x v="0"/>
    <x v="1"/>
    <n v="3"/>
    <x v="1746"/>
    <x v="1"/>
    <s v="tier - 1"/>
    <x v="0"/>
    <s v="15Sep1988"/>
    <x v="23"/>
  </r>
  <r>
    <s v="Id1748"/>
    <s v="Pearson"/>
    <s v=" Mr"/>
    <s v="  Neil"/>
    <n v="24.13"/>
    <n v="5.2"/>
    <s v="No"/>
    <x v="1"/>
    <s v="No"/>
    <n v="0"/>
    <s v="No"/>
    <x v="0"/>
    <x v="1"/>
    <n v="1"/>
    <x v="1747"/>
    <x v="0"/>
    <s v="tier - 2"/>
    <x v="1"/>
    <s v="13Sep1987"/>
    <x v="38"/>
  </r>
  <r>
    <s v="Id1749"/>
    <s v="Brian"/>
    <s v=" Mr"/>
    <s v="  Tom"/>
    <n v="42.13"/>
    <n v="4.54"/>
    <s v="Yes"/>
    <x v="1"/>
    <s v="No"/>
    <n v="2"/>
    <s v="Yes"/>
    <x v="0"/>
    <x v="1"/>
    <n v="2"/>
    <x v="1748"/>
    <x v="1"/>
    <s v="tier - 3"/>
    <x v="0"/>
    <s v="1Nov1988"/>
    <x v="23"/>
  </r>
  <r>
    <s v="Id1750"/>
    <s v="Brown"/>
    <s v=" Mr"/>
    <s v="  Nathan"/>
    <n v="17.86"/>
    <n v="4.1100000000000003"/>
    <s v="No"/>
    <x v="1"/>
    <s v="No"/>
    <n v="0"/>
    <s v="No"/>
    <x v="1"/>
    <x v="1"/>
    <n v="1"/>
    <x v="1749"/>
    <x v="1"/>
    <s v="tier - 2"/>
    <x v="1"/>
    <s v="18Nov1987"/>
    <x v="38"/>
  </r>
  <r>
    <s v="Id1751"/>
    <s v="Fox"/>
    <s v=" Mrs"/>
    <s v="  Kelli N"/>
    <n v="32.78"/>
    <n v="4.63"/>
    <s v="Yes"/>
    <x v="1"/>
    <s v="No"/>
    <n v="1"/>
    <s v="No"/>
    <x v="0"/>
    <x v="1"/>
    <n v="0"/>
    <x v="1750"/>
    <x v="1"/>
    <s v="tier - 2"/>
    <x v="12"/>
    <s v="19Jun1999"/>
    <x v="35"/>
  </r>
  <r>
    <s v="Id1752"/>
    <s v="Traver"/>
    <s v=" Mr"/>
    <s v="  Scott M"/>
    <n v="23.9"/>
    <n v="6.06"/>
    <s v="No"/>
    <x v="1"/>
    <s v="Yes"/>
    <n v="0"/>
    <s v="No"/>
    <x v="0"/>
    <x v="0"/>
    <n v="5"/>
    <x v="1751"/>
    <x v="2"/>
    <s v="tier - 2"/>
    <x v="3"/>
    <s v="14Jul1997"/>
    <x v="31"/>
  </r>
  <r>
    <s v="Id1753"/>
    <s v="Quick"/>
    <s v=" Mr"/>
    <s v="  Grant A"/>
    <n v="15.47"/>
    <n v="8.43"/>
    <s v="No"/>
    <x v="1"/>
    <s v="No"/>
    <n v="0"/>
    <s v="No"/>
    <x v="1"/>
    <x v="0"/>
    <n v="2"/>
    <x v="1752"/>
    <x v="1"/>
    <s v="tier - 3"/>
    <x v="1"/>
    <s v="22Nov1978"/>
    <x v="9"/>
  </r>
  <r>
    <s v="Id1754"/>
    <s v="Scott"/>
    <s v=" Mr"/>
    <s v="  Jonathan C"/>
    <n v="28.54"/>
    <n v="5.51"/>
    <s v="No"/>
    <x v="1"/>
    <s v="Yes"/>
    <n v="0"/>
    <s v="No"/>
    <x v="0"/>
    <x v="1"/>
    <n v="0"/>
    <x v="1753"/>
    <x v="1"/>
    <s v="tier - 1"/>
    <x v="14"/>
    <s v="11Jun1993"/>
    <x v="20"/>
  </r>
  <r>
    <s v="Id1755"/>
    <s v="Theriot"/>
    <s v=" Ms"/>
    <s v="  Rachael M"/>
    <n v="18.54"/>
    <n v="4.95"/>
    <s v="No"/>
    <x v="1"/>
    <s v="No"/>
    <n v="0"/>
    <s v="No"/>
    <x v="0"/>
    <x v="1"/>
    <n v="2"/>
    <x v="1754"/>
    <x v="1"/>
    <s v="tier - 2"/>
    <x v="0"/>
    <s v="7Sep1980"/>
    <x v="25"/>
  </r>
  <r>
    <s v="Id1756"/>
    <s v="Michalis"/>
    <s v=" Ms"/>
    <s v="  Pilar"/>
    <n v="32.18"/>
    <n v="6.44"/>
    <s v="No"/>
    <x v="1"/>
    <s v="Yes"/>
    <n v="1"/>
    <s v="No"/>
    <x v="0"/>
    <x v="0"/>
    <n v="0"/>
    <x v="1755"/>
    <x v="1"/>
    <s v="tier - 2"/>
    <x v="1"/>
    <s v="29Jul1997"/>
    <x v="31"/>
  </r>
  <r>
    <s v="Id1757"/>
    <s v="Hall"/>
    <s v=" Mr"/>
    <s v="  Kyle M"/>
    <n v="37.380000000000003"/>
    <n v="6.05"/>
    <s v="Yes"/>
    <x v="1"/>
    <s v="No"/>
    <n v="1"/>
    <s v="No"/>
    <x v="0"/>
    <x v="0"/>
    <n v="0"/>
    <x v="1756"/>
    <x v="1"/>
    <s v="tier - 3"/>
    <x v="3"/>
    <s v="16Oct2001"/>
    <x v="47"/>
  </r>
  <r>
    <s v="Id1758"/>
    <s v="Tjong Clemons"/>
    <s v=" Mrs"/>
    <s v="  Christie"/>
    <n v="31.12"/>
    <n v="4.76"/>
    <s v="No"/>
    <x v="1"/>
    <s v="Yes"/>
    <n v="1"/>
    <s v="No"/>
    <x v="0"/>
    <x v="1"/>
    <n v="0"/>
    <x v="1757"/>
    <x v="1"/>
    <s v="tier - 2"/>
    <x v="15"/>
    <s v="4Dec1997"/>
    <x v="31"/>
  </r>
  <r>
    <s v="Id1759"/>
    <s v="Palma"/>
    <s v=" Mr"/>
    <s v="  David A"/>
    <n v="22.01"/>
    <n v="6.72"/>
    <s v="No"/>
    <x v="1"/>
    <s v="No"/>
    <n v="0"/>
    <s v="No"/>
    <x v="0"/>
    <x v="0"/>
    <n v="3"/>
    <x v="1758"/>
    <x v="1"/>
    <s v="tier - 2"/>
    <x v="0"/>
    <s v="29Jun1986"/>
    <x v="26"/>
  </r>
  <r>
    <s v="Id1760"/>
    <s v="Takaoka"/>
    <s v=" Mr"/>
    <s v="  Masahiro"/>
    <n v="27.645"/>
    <n v="5.7"/>
    <s v="No"/>
    <x v="1"/>
    <s v="No"/>
    <n v="0"/>
    <s v="No"/>
    <x v="0"/>
    <x v="0"/>
    <n v="2"/>
    <x v="1759"/>
    <x v="2"/>
    <s v="tier - 1"/>
    <x v="4"/>
    <s v="10Sep1991"/>
    <x v="42"/>
  </r>
  <r>
    <s v="Id1761"/>
    <s v="Sherman"/>
    <s v=" Mr"/>
    <s v="  Logan B"/>
    <n v="29.64"/>
    <n v="5.31"/>
    <s v="No"/>
    <x v="1"/>
    <s v="No"/>
    <n v="0"/>
    <s v="No"/>
    <x v="0"/>
    <x v="1"/>
    <n v="0"/>
    <x v="1760"/>
    <x v="0"/>
    <s v="tier - 2"/>
    <x v="1"/>
    <s v="28Dec1985"/>
    <x v="17"/>
  </r>
  <r>
    <s v="Id1762"/>
    <s v="Andre"/>
    <s v=" Ms"/>
    <s v="  Stephanie L"/>
    <n v="33.700000000000003"/>
    <n v="4.32"/>
    <s v="Yes"/>
    <x v="1"/>
    <s v="No"/>
    <n v="1"/>
    <s v="No"/>
    <x v="0"/>
    <x v="1"/>
    <n v="1"/>
    <x v="1761"/>
    <x v="1"/>
    <s v="tier - 3"/>
    <x v="3"/>
    <s v="9Nov1988"/>
    <x v="23"/>
  </r>
  <r>
    <s v="Id1763"/>
    <s v="Switt"/>
    <s v=" Ms"/>
    <s v="  Angela H"/>
    <n v="27.5"/>
    <n v="4.2300000000000004"/>
    <s v="No"/>
    <x v="1"/>
    <s v="No"/>
    <n v="0"/>
    <s v="No"/>
    <x v="0"/>
    <x v="1"/>
    <n v="1"/>
    <x v="1762"/>
    <x v="1"/>
    <s v="tier - 3"/>
    <x v="3"/>
    <s v="8Jul1988"/>
    <x v="23"/>
  </r>
  <r>
    <s v="Id1764"/>
    <s v="Erickson"/>
    <s v=" Ms"/>
    <s v="  Britt K"/>
    <n v="16.12"/>
    <n v="6.09"/>
    <s v="No"/>
    <x v="1"/>
    <s v="No"/>
    <n v="0"/>
    <s v="No"/>
    <x v="1"/>
    <x v="0"/>
    <n v="2"/>
    <x v="1763"/>
    <x v="1"/>
    <s v="tier - 3"/>
    <x v="0"/>
    <s v="9Jun1977"/>
    <x v="29"/>
  </r>
  <r>
    <s v="Id1765"/>
    <s v="Miller"/>
    <s v=" Ms"/>
    <s v="  Joyce R"/>
    <n v="26.73"/>
    <n v="4.74"/>
    <s v="No"/>
    <x v="1"/>
    <s v="No"/>
    <n v="0"/>
    <s v="No"/>
    <x v="0"/>
    <x v="1"/>
    <n v="1"/>
    <x v="1764"/>
    <x v="1"/>
    <s v="tier - 2"/>
    <x v="0"/>
    <s v="4Sep1988"/>
    <x v="23"/>
  </r>
  <r>
    <s v="Id1766"/>
    <s v="Whitbeck"/>
    <s v=" Mr"/>
    <s v="  Ben"/>
    <n v="37.25"/>
    <n v="6.23"/>
    <s v="Yes"/>
    <x v="1"/>
    <s v="No"/>
    <n v="1"/>
    <s v="No"/>
    <x v="0"/>
    <x v="0"/>
    <n v="0"/>
    <x v="1765"/>
    <x v="1"/>
    <s v="tier - 2"/>
    <x v="3"/>
    <s v="5Oct2001"/>
    <x v="47"/>
  </r>
  <r>
    <s v="Id1767"/>
    <s v="Auer"/>
    <s v=" Ms"/>
    <s v="  Sarah M"/>
    <n v="23.56"/>
    <n v="5.45"/>
    <s v="No"/>
    <x v="1"/>
    <s v="No"/>
    <n v="0"/>
    <s v="No"/>
    <x v="0"/>
    <x v="1"/>
    <n v="0"/>
    <x v="1766"/>
    <x v="1"/>
    <s v="tier - 3"/>
    <x v="2"/>
    <s v="24Jun1988"/>
    <x v="23"/>
  </r>
  <r>
    <s v="Id1768"/>
    <s v="Attar"/>
    <s v=" Ms"/>
    <s v="  Sarah"/>
    <n v="15.84"/>
    <n v="10.34"/>
    <s v="No"/>
    <x v="1"/>
    <s v="No"/>
    <n v="0"/>
    <s v="No"/>
    <x v="1"/>
    <x v="0"/>
    <n v="0"/>
    <x v="1767"/>
    <x v="1"/>
    <s v="tier - 3"/>
    <x v="0"/>
    <s v="7Nov1973"/>
    <x v="30"/>
  </r>
  <r>
    <s v="Id1769"/>
    <s v="Misuraca"/>
    <s v=" Ms"/>
    <s v="  Katie"/>
    <n v="36.630000000000003"/>
    <n v="5.15"/>
    <s v="Yes"/>
    <x v="1"/>
    <s v="No"/>
    <n v="1"/>
    <s v="No"/>
    <x v="0"/>
    <x v="1"/>
    <n v="2"/>
    <x v="1768"/>
    <x v="1"/>
    <s v="tier - 1"/>
    <x v="0"/>
    <s v="30Aug1991"/>
    <x v="42"/>
  </r>
  <r>
    <s v="Id1770"/>
    <s v="Spannaus"/>
    <s v=" Ms"/>
    <s v="  Michaela L"/>
    <n v="16.47"/>
    <n v="11.72"/>
    <s v="No"/>
    <x v="1"/>
    <s v="No"/>
    <n v="0"/>
    <s v="No"/>
    <x v="1"/>
    <x v="0"/>
    <n v="0"/>
    <x v="1769"/>
    <x v="1"/>
    <s v="tier - 2"/>
    <x v="0"/>
    <s v="26Jun1974"/>
    <x v="19"/>
  </r>
  <r>
    <s v="Id1771"/>
    <s v="Tarbiat"/>
    <s v=" Ms"/>
    <s v="  Shalaleh"/>
    <n v="25.8"/>
    <n v="5.29"/>
    <s v="No"/>
    <x v="1"/>
    <s v="No"/>
    <n v="0"/>
    <s v="No"/>
    <x v="0"/>
    <x v="1"/>
    <n v="2"/>
    <x v="1770"/>
    <x v="1"/>
    <s v="tier - 3"/>
    <x v="3"/>
    <s v="27Nov1991"/>
    <x v="42"/>
  </r>
  <r>
    <s v="Id1772"/>
    <s v="Pulkkinen"/>
    <s v=" Ms"/>
    <s v="  Karen"/>
    <n v="23.6"/>
    <n v="4.33"/>
    <s v="No"/>
    <x v="1"/>
    <s v="No"/>
    <n v="0"/>
    <s v="No"/>
    <x v="0"/>
    <x v="1"/>
    <n v="2"/>
    <x v="1771"/>
    <x v="1"/>
    <s v="tier - 3"/>
    <x v="3"/>
    <s v="23Aug1991"/>
    <x v="42"/>
  </r>
  <r>
    <s v="Id1773"/>
    <s v="Trnovcova"/>
    <s v=" Ms"/>
    <s v="  Zuzana"/>
    <n v="32.11"/>
    <n v="6.24"/>
    <s v="No"/>
    <x v="1"/>
    <s v="Yes"/>
    <n v="1"/>
    <s v="No"/>
    <x v="0"/>
    <x v="0"/>
    <n v="2"/>
    <x v="1772"/>
    <x v="1"/>
    <s v="tier - 2"/>
    <x v="1"/>
    <s v="10Aug1993"/>
    <x v="20"/>
  </r>
  <r>
    <s v="Id1774"/>
    <s v="Anthony"/>
    <s v=" Mr"/>
    <s v="  Daniel J"/>
    <n v="30.114999999999998"/>
    <n v="11.61"/>
    <s v="No"/>
    <x v="1"/>
    <s v="No"/>
    <n v="1"/>
    <s v="No"/>
    <x v="0"/>
    <x v="0"/>
    <n v="5"/>
    <x v="1773"/>
    <x v="1"/>
    <s v="tier - 1"/>
    <x v="6"/>
    <s v="21Aug2002"/>
    <x v="43"/>
  </r>
  <r>
    <s v="Id1775"/>
    <s v="Hetrick"/>
    <s v=" Ms"/>
    <s v="  Alexandra"/>
    <n v="20.28"/>
    <n v="11.07"/>
    <s v="No"/>
    <x v="1"/>
    <s v="No"/>
    <n v="0"/>
    <s v="No"/>
    <x v="0"/>
    <x v="0"/>
    <n v="1"/>
    <x v="1774"/>
    <x v="1"/>
    <s v="tier - 3"/>
    <x v="0"/>
    <s v="18Oct1981"/>
    <x v="36"/>
  </r>
  <r>
    <s v="Id1776"/>
    <s v="Stern"/>
    <s v=" Ms"/>
    <s v="  Jessica"/>
    <n v="20.234999999999999"/>
    <n v="5.19"/>
    <s v="No"/>
    <x v="1"/>
    <s v="Yes"/>
    <n v="0"/>
    <s v="No"/>
    <x v="0"/>
    <x v="1"/>
    <n v="2"/>
    <x v="1775"/>
    <x v="1"/>
    <s v="tier - 1"/>
    <x v="1"/>
    <s v="10Jul1993"/>
    <x v="20"/>
  </r>
  <r>
    <s v="Id1777"/>
    <s v="Newman"/>
    <s v=" Mr"/>
    <s v="  Matthew M"/>
    <n v="25.27"/>
    <n v="5.7"/>
    <s v="No"/>
    <x v="1"/>
    <s v="No"/>
    <n v="0"/>
    <s v="No"/>
    <x v="0"/>
    <x v="0"/>
    <n v="1"/>
    <x v="1776"/>
    <x v="2"/>
    <s v="tier - 3"/>
    <x v="1"/>
    <s v="23Sep1988"/>
    <x v="23"/>
  </r>
  <r>
    <s v="Id1778"/>
    <s v="Reasoner"/>
    <s v=" Ms"/>
    <s v="  Nadine A"/>
    <n v="24.24"/>
    <n v="6.15"/>
    <s v="No"/>
    <x v="1"/>
    <s v="No"/>
    <n v="0"/>
    <s v="No"/>
    <x v="0"/>
    <x v="0"/>
    <n v="3"/>
    <x v="1777"/>
    <x v="1"/>
    <s v="tier - 3"/>
    <x v="0"/>
    <s v="28Nov1990"/>
    <x v="3"/>
  </r>
  <r>
    <s v="Id1779"/>
    <s v="Mone"/>
    <s v=" Mr"/>
    <s v="  Peter J Jr"/>
    <n v="35.75"/>
    <n v="5.07"/>
    <s v="Yes"/>
    <x v="1"/>
    <s v="No"/>
    <n v="1"/>
    <s v="No"/>
    <x v="0"/>
    <x v="1"/>
    <n v="2"/>
    <x v="1778"/>
    <x v="2"/>
    <s v="tier - 2"/>
    <x v="0"/>
    <s v="10Jul1989"/>
    <x v="4"/>
  </r>
  <r>
    <s v="Id1780"/>
    <s v="Powers"/>
    <s v=" Ms"/>
    <s v="  Colleen M"/>
    <n v="29.92"/>
    <n v="10.97"/>
    <s v="No"/>
    <x v="1"/>
    <s v="No"/>
    <n v="1"/>
    <s v="No"/>
    <x v="0"/>
    <x v="0"/>
    <n v="0"/>
    <x v="1779"/>
    <x v="1"/>
    <s v="tier - 1"/>
    <x v="0"/>
    <s v="27Oct1986"/>
    <x v="26"/>
  </r>
  <r>
    <s v="Id1781"/>
    <s v="Ulery"/>
    <s v=" Ms"/>
    <s v="  Julie A"/>
    <n v="26.2"/>
    <n v="10.93"/>
    <s v="No"/>
    <x v="1"/>
    <s v="No"/>
    <n v="0"/>
    <s v="No"/>
    <x v="0"/>
    <x v="0"/>
    <n v="0"/>
    <x v="1780"/>
    <x v="1"/>
    <s v="tier - 1"/>
    <x v="3"/>
    <s v="23Dec1986"/>
    <x v="26"/>
  </r>
  <r>
    <s v="Id1782"/>
    <s v="Haines"/>
    <s v=" Mr"/>
    <s v="  Douglas W"/>
    <n v="26.695"/>
    <n v="4.21"/>
    <s v="No"/>
    <x v="1"/>
    <s v="Yes"/>
    <n v="0"/>
    <s v="No"/>
    <x v="0"/>
    <x v="1"/>
    <n v="4"/>
    <x v="1781"/>
    <x v="1"/>
    <s v="tier - 3"/>
    <x v="1"/>
    <s v="29Sep1997"/>
    <x v="31"/>
  </r>
  <r>
    <s v="Id1783"/>
    <s v="Airoldi"/>
    <s v=" Ms"/>
    <s v="  Catherine"/>
    <n v="23.16"/>
    <n v="5.5"/>
    <s v="No"/>
    <x v="1"/>
    <s v="No"/>
    <n v="0"/>
    <s v="No"/>
    <x v="0"/>
    <x v="1"/>
    <n v="3"/>
    <x v="1782"/>
    <x v="1"/>
    <s v="tier - 3"/>
    <x v="3"/>
    <s v="1Sep1989"/>
    <x v="4"/>
  </r>
  <r>
    <s v="Id1784"/>
    <s v="Mattis"/>
    <s v=" Mr"/>
    <s v="  James A"/>
    <n v="32.585000000000001"/>
    <n v="4.93"/>
    <s v="No"/>
    <x v="1"/>
    <s v="No"/>
    <n v="1"/>
    <s v="No"/>
    <x v="0"/>
    <x v="1"/>
    <n v="3"/>
    <x v="1783"/>
    <x v="1"/>
    <s v="tier - 3"/>
    <x v="6"/>
    <s v="27Dec1995"/>
    <x v="40"/>
  </r>
  <r>
    <s v="Id1785"/>
    <s v="Cho"/>
    <s v=" Mr"/>
    <s v="  Youngseong"/>
    <n v="33.97"/>
    <n v="5.6"/>
    <s v="Yes"/>
    <x v="1"/>
    <s v="No"/>
    <n v="1"/>
    <s v="No"/>
    <x v="0"/>
    <x v="1"/>
    <n v="0"/>
    <x v="1784"/>
    <x v="1"/>
    <s v="tier - 3"/>
    <x v="14"/>
    <s v="7Jun2001"/>
    <x v="21"/>
  </r>
  <r>
    <s v="Id1786"/>
    <s v="Reumann"/>
    <s v=" Mr"/>
    <s v="  John"/>
    <n v="16.57"/>
    <n v="9.99"/>
    <s v="No"/>
    <x v="1"/>
    <s v="No"/>
    <n v="0"/>
    <s v="No"/>
    <x v="1"/>
    <x v="0"/>
    <n v="0"/>
    <x v="1785"/>
    <x v="1"/>
    <s v="tier - 2"/>
    <x v="0"/>
    <s v="11Sep1974"/>
    <x v="19"/>
  </r>
  <r>
    <s v="Id1787"/>
    <s v="Cooper"/>
    <s v=" Mr"/>
    <s v="  Brandon S"/>
    <n v="17.55"/>
    <n v="5.93"/>
    <s v="No"/>
    <x v="1"/>
    <s v="Yes"/>
    <n v="0"/>
    <s v="No"/>
    <x v="1"/>
    <x v="0"/>
    <n v="2"/>
    <x v="1786"/>
    <x v="1"/>
    <s v="tier - 3"/>
    <x v="0"/>
    <s v="13Dec1979"/>
    <x v="18"/>
  </r>
  <r>
    <s v="Id1788"/>
    <s v="Kennedy"/>
    <s v=" Mr"/>
    <s v="  Sean P"/>
    <n v="29.41"/>
    <n v="6.29"/>
    <s v="No"/>
    <x v="1"/>
    <s v="No"/>
    <n v="0"/>
    <s v="No"/>
    <x v="0"/>
    <x v="0"/>
    <n v="0"/>
    <x v="1787"/>
    <x v="1"/>
    <s v="tier - 1"/>
    <x v="14"/>
    <s v="29Sep1995"/>
    <x v="40"/>
  </r>
  <r>
    <s v="Id1789"/>
    <s v="Cichon"/>
    <s v=" Mr"/>
    <s v="  Scott"/>
    <n v="17.91"/>
    <n v="5.65"/>
    <s v="No"/>
    <x v="1"/>
    <s v="No"/>
    <n v="0"/>
    <s v="No"/>
    <x v="1"/>
    <x v="1"/>
    <n v="3"/>
    <x v="1788"/>
    <x v="1"/>
    <s v="tier - 1"/>
    <x v="1"/>
    <s v="15Oct1984"/>
    <x v="32"/>
  </r>
  <r>
    <s v="Id1790"/>
    <s v="Maroevic"/>
    <s v=" Mr"/>
    <s v="  Janez"/>
    <n v="31.57"/>
    <n v="6.15"/>
    <s v="No"/>
    <x v="1"/>
    <s v="No"/>
    <n v="1"/>
    <s v="No"/>
    <x v="0"/>
    <x v="0"/>
    <n v="3"/>
    <x v="1789"/>
    <x v="2"/>
    <s v="tier - 2"/>
    <x v="0"/>
    <s v="10Sep1992"/>
    <x v="34"/>
  </r>
  <r>
    <s v="Id1791"/>
    <s v="Martin"/>
    <s v=" Mr"/>
    <s v="  John I Jr"/>
    <n v="33.18"/>
    <n v="5.22"/>
    <s v="Yes"/>
    <x v="1"/>
    <s v="No"/>
    <n v="1"/>
    <s v="No"/>
    <x v="0"/>
    <x v="1"/>
    <n v="0"/>
    <x v="1790"/>
    <x v="1"/>
    <s v="tier - 2"/>
    <x v="14"/>
    <s v="11Dec2000"/>
    <x v="21"/>
  </r>
  <r>
    <s v="Id1792"/>
    <s v="Schulz"/>
    <s v=" Ms"/>
    <s v="  Heather"/>
    <n v="37"/>
    <n v="11.66"/>
    <s v="Yes"/>
    <x v="1"/>
    <s v="No"/>
    <n v="1"/>
    <s v="No"/>
    <x v="0"/>
    <x v="0"/>
    <n v="5"/>
    <x v="1791"/>
    <x v="1"/>
    <s v="tier - 1"/>
    <x v="3"/>
    <s v="27Jun2002"/>
    <x v="43"/>
  </r>
  <r>
    <s v="Id1793"/>
    <s v="Capriolo"/>
    <s v=" Mr"/>
    <s v="  Michael"/>
    <n v="18.905000000000001"/>
    <n v="4.91"/>
    <s v="No"/>
    <x v="1"/>
    <s v="No"/>
    <n v="0"/>
    <s v="No"/>
    <x v="0"/>
    <x v="1"/>
    <n v="3"/>
    <x v="1792"/>
    <x v="0"/>
    <s v="tier - 2"/>
    <x v="10"/>
    <s v="1Dec1995"/>
    <x v="40"/>
  </r>
  <r>
    <s v="Id1794"/>
    <s v="Borleis"/>
    <s v=" Ms"/>
    <s v="  Kathleen"/>
    <n v="20.03"/>
    <n v="9.25"/>
    <s v="No"/>
    <x v="1"/>
    <s v="No"/>
    <n v="0"/>
    <s v="No"/>
    <x v="0"/>
    <x v="0"/>
    <n v="1"/>
    <x v="1793"/>
    <x v="1"/>
    <s v="tier - 1"/>
    <x v="0"/>
    <s v="3Jul1981"/>
    <x v="36"/>
  </r>
  <r>
    <s v="Id1795"/>
    <s v="Kramer"/>
    <s v=" Mr"/>
    <s v="  Ryan M"/>
    <n v="16.7"/>
    <n v="11.48"/>
    <s v="No"/>
    <x v="1"/>
    <s v="No"/>
    <n v="0"/>
    <s v="No"/>
    <x v="1"/>
    <x v="0"/>
    <n v="2"/>
    <x v="1794"/>
    <x v="1"/>
    <s v="tier - 3"/>
    <x v="0"/>
    <s v="3Oct1978"/>
    <x v="9"/>
  </r>
  <r>
    <s v="Id1796"/>
    <s v="Conrad"/>
    <s v=" Ms"/>
    <s v="  Sara"/>
    <n v="39.82"/>
    <n v="6.06"/>
    <s v="Yes"/>
    <x v="1"/>
    <s v="No"/>
    <n v="1"/>
    <s v="Yes"/>
    <x v="0"/>
    <x v="0"/>
    <n v="1"/>
    <x v="1795"/>
    <x v="1"/>
    <s v="tier - 1"/>
    <x v="0"/>
    <s v="16Dec1989"/>
    <x v="4"/>
  </r>
  <r>
    <s v="Id1797"/>
    <s v="Karakoyunlu"/>
    <s v=" Mr"/>
    <s v="  Deniz"/>
    <n v="22.04"/>
    <n v="5.86"/>
    <s v="No"/>
    <x v="1"/>
    <s v="No"/>
    <n v="0"/>
    <s v="No"/>
    <x v="0"/>
    <x v="0"/>
    <n v="3"/>
    <x v="1796"/>
    <x v="1"/>
    <s v="tier - 3"/>
    <x v="0"/>
    <s v="22Jun1987"/>
    <x v="38"/>
  </r>
  <r>
    <s v="Id1798"/>
    <s v="Desrosiers"/>
    <s v=" Ms"/>
    <s v="  Shannon L"/>
    <n v="28.27"/>
    <n v="5.33"/>
    <s v="No"/>
    <x v="1"/>
    <s v="No"/>
    <n v="0"/>
    <s v="No"/>
    <x v="0"/>
    <x v="1"/>
    <n v="1"/>
    <x v="1797"/>
    <x v="1"/>
    <s v="tier - 3"/>
    <x v="0"/>
    <s v="9Dec1989"/>
    <x v="4"/>
  </r>
  <r>
    <s v="Id1799"/>
    <s v="O'Mara"/>
    <s v=" Ms"/>
    <s v="  Kaitlin M"/>
    <n v="18.5"/>
    <n v="5.33"/>
    <s v="No"/>
    <x v="1"/>
    <s v="No"/>
    <n v="0"/>
    <s v="No"/>
    <x v="0"/>
    <x v="1"/>
    <n v="1"/>
    <x v="1798"/>
    <x v="1"/>
    <s v="tier - 3"/>
    <x v="3"/>
    <s v="1Aug1989"/>
    <x v="4"/>
  </r>
  <r>
    <s v="Id1800"/>
    <s v="Shabot Marcos"/>
    <s v=" Mr"/>
    <s v="  Alfredo"/>
    <n v="38.6"/>
    <n v="6.02"/>
    <s v="Yes"/>
    <x v="1"/>
    <s v="No"/>
    <n v="1"/>
    <s v="Yes"/>
    <x v="0"/>
    <x v="0"/>
    <n v="1"/>
    <x v="1799"/>
    <x v="2"/>
    <s v="tier - 3"/>
    <x v="3"/>
    <s v="27Sep1987"/>
    <x v="38"/>
  </r>
  <r>
    <s v="Id1801"/>
    <s v="Comment"/>
    <s v=" Ms"/>
    <s v="  Kristen"/>
    <n v="43.12"/>
    <n v="6.25"/>
    <s v="Yes"/>
    <x v="1"/>
    <s v="No"/>
    <n v="2"/>
    <s v="Yes"/>
    <x v="0"/>
    <x v="0"/>
    <n v="2"/>
    <x v="1800"/>
    <x v="1"/>
    <s v="tier - 3"/>
    <x v="0"/>
    <s v="16Aug1992"/>
    <x v="34"/>
  </r>
  <r>
    <s v="Id1802"/>
    <s v="Moss"/>
    <s v=" Mr"/>
    <s v="  Daniel"/>
    <n v="30.5"/>
    <n v="4.8099999999999996"/>
    <s v="No"/>
    <x v="1"/>
    <s v="No"/>
    <n v="1"/>
    <s v="No"/>
    <x v="0"/>
    <x v="1"/>
    <n v="1"/>
    <x v="1801"/>
    <x v="2"/>
    <s v="tier - 1"/>
    <x v="3"/>
    <s v="22Nov1987"/>
    <x v="38"/>
  </r>
  <r>
    <s v="Id1803"/>
    <s v="Guzman"/>
    <s v=" Mr"/>
    <s v="  Jonathan"/>
    <n v="27.61"/>
    <n v="4.5999999999999996"/>
    <s v="No"/>
    <x v="1"/>
    <s v="No"/>
    <n v="0"/>
    <s v="No"/>
    <x v="0"/>
    <x v="1"/>
    <n v="1"/>
    <x v="1802"/>
    <x v="1"/>
    <s v="tier - 2"/>
    <x v="0"/>
    <s v="2Sep1987"/>
    <x v="38"/>
  </r>
  <r>
    <s v="Id1804"/>
    <s v="Cox"/>
    <s v=" Mr"/>
    <s v="  Troy"/>
    <n v="27.1"/>
    <n v="5.08"/>
    <s v="No"/>
    <x v="1"/>
    <s v="No"/>
    <n v="0"/>
    <s v="No"/>
    <x v="0"/>
    <x v="1"/>
    <n v="1"/>
    <x v="1803"/>
    <x v="1"/>
    <s v="tier - 2"/>
    <x v="3"/>
    <s v="5Jun1987"/>
    <x v="26"/>
  </r>
  <r>
    <s v="Id1805"/>
    <s v="Clash"/>
    <s v=" Mr"/>
    <s v="  Daniel C"/>
    <n v="35.93"/>
    <n v="5.43"/>
    <s v="Yes"/>
    <x v="1"/>
    <s v="No"/>
    <n v="1"/>
    <s v="No"/>
    <x v="0"/>
    <x v="1"/>
    <n v="0"/>
    <x v="1804"/>
    <x v="1"/>
    <s v="tier - 3"/>
    <x v="14"/>
    <s v="24Nov2004"/>
    <x v="41"/>
  </r>
  <r>
    <s v="Id1806"/>
    <s v="Blankenship"/>
    <s v=" Ms"/>
    <s v="  Lauren"/>
    <n v="32.68"/>
    <n v="5.44"/>
    <s v="Yes"/>
    <x v="1"/>
    <s v="No"/>
    <n v="1"/>
    <s v="No"/>
    <x v="0"/>
    <x v="1"/>
    <n v="1"/>
    <x v="1805"/>
    <x v="1"/>
    <s v="tier - 3"/>
    <x v="1"/>
    <s v="12Oct1991"/>
    <x v="42"/>
  </r>
  <r>
    <s v="Id1807"/>
    <s v="Lloyd"/>
    <s v=" Ms"/>
    <s v="  Jennefer"/>
    <n v="20.74"/>
    <n v="11.69"/>
    <s v="No"/>
    <x v="1"/>
    <s v="No"/>
    <n v="0"/>
    <s v="No"/>
    <x v="0"/>
    <x v="0"/>
    <n v="3"/>
    <x v="1806"/>
    <x v="1"/>
    <s v="tier - 1"/>
    <x v="0"/>
    <s v="5Sep1986"/>
    <x v="26"/>
  </r>
  <r>
    <s v="Id1808"/>
    <s v="Kong"/>
    <s v=" Ms"/>
    <s v="  Tracey L"/>
    <n v="15.57"/>
    <n v="6.07"/>
    <s v="No"/>
    <x v="1"/>
    <s v="No"/>
    <n v="0"/>
    <s v="No"/>
    <x v="1"/>
    <x v="0"/>
    <n v="2"/>
    <x v="1807"/>
    <x v="1"/>
    <s v="tier - 3"/>
    <x v="1"/>
    <s v="2Jul1980"/>
    <x v="25"/>
  </r>
  <r>
    <s v="Id1809"/>
    <s v="Benson"/>
    <s v=" Ms"/>
    <s v="  Ashley"/>
    <n v="23.844999999999999"/>
    <n v="4.3600000000000003"/>
    <s v="No"/>
    <x v="1"/>
    <s v="No"/>
    <n v="0"/>
    <s v="No"/>
    <x v="0"/>
    <x v="1"/>
    <n v="2"/>
    <x v="1808"/>
    <x v="1"/>
    <s v="tier - 1"/>
    <x v="1"/>
    <s v="12Aug1994"/>
    <x v="6"/>
  </r>
  <r>
    <s v="Id1810"/>
    <s v="Huntington"/>
    <s v=" Ms"/>
    <s v="  Cindy"/>
    <n v="22.895"/>
    <n v="5.24"/>
    <s v="No"/>
    <x v="1"/>
    <s v="No"/>
    <n v="0"/>
    <s v="No"/>
    <x v="0"/>
    <x v="1"/>
    <n v="1"/>
    <x v="1809"/>
    <x v="1"/>
    <s v="tier - 2"/>
    <x v="2"/>
    <s v="28Sep1992"/>
    <x v="34"/>
  </r>
  <r>
    <s v="Id1811"/>
    <s v="Kendall"/>
    <s v=" Ms"/>
    <s v="  Esther"/>
    <n v="21.945"/>
    <n v="5.37"/>
    <s v="No"/>
    <x v="1"/>
    <s v="No"/>
    <n v="0"/>
    <s v="No"/>
    <x v="0"/>
    <x v="1"/>
    <n v="1"/>
    <x v="1810"/>
    <x v="1"/>
    <s v="tier - 3"/>
    <x v="2"/>
    <s v="9Oct1992"/>
    <x v="34"/>
  </r>
  <r>
    <s v="Id1812"/>
    <s v="Gast"/>
    <s v=" Ms"/>
    <s v="  Jackie"/>
    <n v="19.47"/>
    <n v="6.6"/>
    <s v="No"/>
    <x v="1"/>
    <s v="No"/>
    <n v="0"/>
    <s v="No"/>
    <x v="0"/>
    <x v="0"/>
    <n v="1"/>
    <x v="1811"/>
    <x v="1"/>
    <s v="tier - 3"/>
    <x v="3"/>
    <s v="12Aug1981"/>
    <x v="36"/>
  </r>
  <r>
    <s v="Id1813"/>
    <s v="Scanlin"/>
    <s v=" Mr"/>
    <s v="  Timothy P"/>
    <n v="15.61"/>
    <n v="5.77"/>
    <s v="No"/>
    <x v="1"/>
    <s v="No"/>
    <n v="0"/>
    <s v="No"/>
    <x v="1"/>
    <x v="0"/>
    <n v="2"/>
    <x v="1812"/>
    <x v="1"/>
    <s v="tier - 3"/>
    <x v="0"/>
    <s v="4Dec1977"/>
    <x v="29"/>
  </r>
  <r>
    <s v="Id1814"/>
    <s v="Philbrook"/>
    <s v=" Ms"/>
    <s v="  Lauren"/>
    <n v="28.6"/>
    <n v="6.08"/>
    <s v="No"/>
    <x v="1"/>
    <s v="Yes"/>
    <n v="0"/>
    <s v="No"/>
    <x v="0"/>
    <x v="0"/>
    <n v="5"/>
    <x v="1813"/>
    <x v="1"/>
    <s v="tier - 3"/>
    <x v="3"/>
    <s v="22Jun2003"/>
    <x v="39"/>
  </r>
  <r>
    <s v="Id1815"/>
    <s v="Cowan"/>
    <s v=" Mr"/>
    <s v="  Benjamin"/>
    <n v="46.53"/>
    <n v="4.16"/>
    <s v="Yes"/>
    <x v="0"/>
    <s v="No"/>
    <n v="2"/>
    <s v="Yes"/>
    <x v="0"/>
    <x v="1"/>
    <n v="2"/>
    <x v="1814"/>
    <x v="2"/>
    <s v="tier - 3"/>
    <x v="0"/>
    <s v="4Sep1990"/>
    <x v="3"/>
  </r>
  <r>
    <s v="Id1816"/>
    <s v="Sousa"/>
    <s v=" Mr"/>
    <s v="  Hugo M"/>
    <n v="34.99"/>
    <n v="5.0999999999999996"/>
    <s v="Yes"/>
    <x v="1"/>
    <s v="Yes"/>
    <n v="1"/>
    <s v="No"/>
    <x v="0"/>
    <x v="1"/>
    <n v="0"/>
    <x v="1815"/>
    <x v="1"/>
    <s v="tier - 1"/>
    <x v="14"/>
    <s v="4Oct2003"/>
    <x v="39"/>
  </r>
  <r>
    <s v="Id1817"/>
    <s v="Stanton"/>
    <s v=" Mr"/>
    <s v="  Daniel J Jr"/>
    <n v="17.05"/>
    <n v="5.3"/>
    <s v="No"/>
    <x v="1"/>
    <s v="Yes"/>
    <n v="0"/>
    <s v="No"/>
    <x v="1"/>
    <x v="1"/>
    <n v="2"/>
    <x v="1816"/>
    <x v="1"/>
    <s v="tier - 1"/>
    <x v="0"/>
    <s v="18Oct1979"/>
    <x v="18"/>
  </r>
  <r>
    <s v="Id1818"/>
    <s v="Mollak"/>
    <s v=" Mr"/>
    <s v="  Justin R"/>
    <n v="37.18"/>
    <n v="4.9000000000000004"/>
    <s v="Yes"/>
    <x v="1"/>
    <s v="No"/>
    <n v="1"/>
    <s v="No"/>
    <x v="0"/>
    <x v="1"/>
    <n v="2"/>
    <x v="1817"/>
    <x v="1"/>
    <s v="tier - 1"/>
    <x v="0"/>
    <s v="13Jul1990"/>
    <x v="3"/>
  </r>
  <r>
    <s v="Id1819"/>
    <s v="Bell"/>
    <s v=" Mr"/>
    <s v="  Colin"/>
    <n v="35.200000000000003"/>
    <n v="5.55"/>
    <s v="Yes"/>
    <x v="1"/>
    <s v="No"/>
    <n v="1"/>
    <s v="No"/>
    <x v="0"/>
    <x v="1"/>
    <n v="2"/>
    <x v="1818"/>
    <x v="1"/>
    <s v="tier - 2"/>
    <x v="3"/>
    <s v="26Sep1990"/>
    <x v="3"/>
  </r>
  <r>
    <s v="Id1820"/>
    <s v="Weston"/>
    <s v=" Mr"/>
    <s v="  Rob"/>
    <n v="37.335000000000001"/>
    <n v="4.95"/>
    <s v="Yes"/>
    <x v="1"/>
    <s v="No"/>
    <n v="1"/>
    <s v="No"/>
    <x v="0"/>
    <x v="1"/>
    <n v="1"/>
    <x v="1819"/>
    <x v="2"/>
    <s v="tier - 3"/>
    <x v="4"/>
    <s v="5Aug1990"/>
    <x v="3"/>
  </r>
  <r>
    <s v="Id1821"/>
    <s v="Rabuzzi"/>
    <s v=" Mr"/>
    <s v="  Patrick"/>
    <n v="27.265000000000001"/>
    <n v="6.46"/>
    <s v="No"/>
    <x v="1"/>
    <s v="No"/>
    <n v="0"/>
    <s v="No"/>
    <x v="0"/>
    <x v="0"/>
    <n v="3"/>
    <x v="1820"/>
    <x v="1"/>
    <s v="tier - 1"/>
    <x v="6"/>
    <s v="25Oct1996"/>
    <x v="45"/>
  </r>
  <r>
    <s v="Id1822"/>
    <s v="Hendrix"/>
    <s v=" Mr"/>
    <s v="  Austin D"/>
    <n v="30.8"/>
    <n v="4.9000000000000004"/>
    <s v="No"/>
    <x v="1"/>
    <s v="No"/>
    <n v="1"/>
    <s v="No"/>
    <x v="0"/>
    <x v="1"/>
    <n v="0"/>
    <x v="1821"/>
    <x v="0"/>
    <s v="tier - 1"/>
    <x v="3"/>
    <s v="22Jun1985"/>
    <x v="17"/>
  </r>
  <r>
    <s v="Id1823"/>
    <s v="Van Nielen"/>
    <s v=" Ms"/>
    <s v="  Brittany"/>
    <n v="30.21"/>
    <n v="5.21"/>
    <s v="No"/>
    <x v="1"/>
    <s v="No"/>
    <n v="1"/>
    <s v="No"/>
    <x v="0"/>
    <x v="1"/>
    <n v="3"/>
    <x v="1822"/>
    <x v="1"/>
    <s v="tier - 1"/>
    <x v="1"/>
    <s v="29Jun1998"/>
    <x v="44"/>
  </r>
  <r>
    <s v="Id1824"/>
    <s v="Blanton"/>
    <s v=" Mr"/>
    <s v="  Matthew T"/>
    <n v="35.340000000000003"/>
    <n v="4.13"/>
    <s v="Yes"/>
    <x v="1"/>
    <s v="No"/>
    <n v="1"/>
    <s v="No"/>
    <x v="0"/>
    <x v="1"/>
    <n v="0"/>
    <x v="1823"/>
    <x v="1"/>
    <s v="tier - 3"/>
    <x v="3"/>
    <s v="2Jul2000"/>
    <x v="21"/>
  </r>
  <r>
    <s v="Id1825"/>
    <s v="Schout"/>
    <s v=" Ms"/>
    <s v="  Becky G"/>
    <n v="26.695"/>
    <n v="5.28"/>
    <s v="No"/>
    <x v="1"/>
    <s v="No"/>
    <n v="0"/>
    <s v="No"/>
    <x v="0"/>
    <x v="1"/>
    <n v="0"/>
    <x v="1824"/>
    <x v="1"/>
    <s v="tier - 2"/>
    <x v="1"/>
    <s v="18Sep1989"/>
    <x v="4"/>
  </r>
  <r>
    <s v="Id1826"/>
    <s v="Schmaltz"/>
    <s v=" Ms"/>
    <s v="  Virginie"/>
    <n v="29.355"/>
    <n v="4.68"/>
    <s v="No"/>
    <x v="1"/>
    <s v="No"/>
    <n v="0"/>
    <s v="No"/>
    <x v="0"/>
    <x v="1"/>
    <n v="2"/>
    <x v="1825"/>
    <x v="1"/>
    <s v="tier - 2"/>
    <x v="2"/>
    <s v="25Dec1996"/>
    <x v="45"/>
  </r>
  <r>
    <s v="Id1827"/>
    <s v="Eagen"/>
    <s v=" Ms"/>
    <s v="  Allison A"/>
    <n v="29.59"/>
    <n v="4.0599999999999996"/>
    <s v="No"/>
    <x v="1"/>
    <s v="No"/>
    <n v="0"/>
    <s v="No"/>
    <x v="0"/>
    <x v="1"/>
    <n v="1"/>
    <x v="1826"/>
    <x v="1"/>
    <s v="tier - 2"/>
    <x v="0"/>
    <s v="20Sep1990"/>
    <x v="3"/>
  </r>
  <r>
    <s v="Id1828"/>
    <s v="Rotramel"/>
    <s v=" Ms"/>
    <s v="  Julie"/>
    <n v="31.35"/>
    <n v="4.2"/>
    <s v="No"/>
    <x v="1"/>
    <s v="No"/>
    <n v="1"/>
    <s v="No"/>
    <x v="0"/>
    <x v="1"/>
    <n v="4"/>
    <x v="1827"/>
    <x v="1"/>
    <s v="tier - 2"/>
    <x v="2"/>
    <s v="22Dec2004"/>
    <x v="41"/>
  </r>
  <r>
    <s v="Id1829"/>
    <s v="Prevost"/>
    <s v=" Ms"/>
    <s v="  Katherine"/>
    <n v="20.52"/>
    <n v="4.83"/>
    <s v="No"/>
    <x v="1"/>
    <s v="No"/>
    <n v="0"/>
    <s v="No"/>
    <x v="0"/>
    <x v="1"/>
    <n v="0"/>
    <x v="1828"/>
    <x v="1"/>
    <s v="tier - 1"/>
    <x v="2"/>
    <s v="17Nov1990"/>
    <x v="3"/>
  </r>
  <r>
    <s v="Id1830"/>
    <s v="Boyd"/>
    <s v=" Mr"/>
    <s v="  Caleb"/>
    <n v="42.9"/>
    <n v="4.87"/>
    <s v="Yes"/>
    <x v="1"/>
    <s v="No"/>
    <n v="2"/>
    <s v="Yes"/>
    <x v="0"/>
    <x v="1"/>
    <n v="1"/>
    <x v="1829"/>
    <x v="1"/>
    <s v="tier - 2"/>
    <x v="3"/>
    <s v="13Jun1988"/>
    <x v="23"/>
  </r>
  <r>
    <s v="Id1831"/>
    <s v="Dawes"/>
    <s v=" Ms"/>
    <s v="  Jaime"/>
    <n v="24.6"/>
    <n v="5.86"/>
    <s v="No"/>
    <x v="1"/>
    <s v="Yes"/>
    <n v="0"/>
    <s v="No"/>
    <x v="0"/>
    <x v="0"/>
    <n v="2"/>
    <x v="1830"/>
    <x v="1"/>
    <s v="tier - 1"/>
    <x v="3"/>
    <s v="29Jun1993"/>
    <x v="20"/>
  </r>
  <r>
    <s v="Id1832"/>
    <s v="Jennings"/>
    <s v=" Ms"/>
    <s v="  Hannah"/>
    <n v="28.405000000000001"/>
    <n v="4.12"/>
    <s v="No"/>
    <x v="1"/>
    <s v="No"/>
    <n v="0"/>
    <s v="No"/>
    <x v="0"/>
    <x v="1"/>
    <n v="1"/>
    <x v="1831"/>
    <x v="1"/>
    <s v="tier - 2"/>
    <x v="1"/>
    <s v="13Aug1992"/>
    <x v="34"/>
  </r>
  <r>
    <s v="Id1833"/>
    <s v="Nyambaso"/>
    <s v=" Mr"/>
    <s v="  Zachariah"/>
    <n v="34.674999999999997"/>
    <n v="5.71"/>
    <s v="Yes"/>
    <x v="1"/>
    <s v="No"/>
    <n v="1"/>
    <s v="No"/>
    <x v="0"/>
    <x v="0"/>
    <n v="0"/>
    <x v="1832"/>
    <x v="1"/>
    <s v="tier - 2"/>
    <x v="6"/>
    <s v="21Dec1988"/>
    <x v="23"/>
  </r>
  <r>
    <s v="Id1834"/>
    <s v="Shaffer"/>
    <s v=" Ms"/>
    <s v="  Patricia A"/>
    <n v="18.850000000000001"/>
    <n v="6.03"/>
    <s v="No"/>
    <x v="1"/>
    <s v="No"/>
    <n v="0"/>
    <s v="No"/>
    <x v="0"/>
    <x v="0"/>
    <n v="3"/>
    <x v="1833"/>
    <x v="1"/>
    <s v="tier - 3"/>
    <x v="1"/>
    <s v="5Dec1987"/>
    <x v="38"/>
  </r>
  <r>
    <s v="Id1835"/>
    <s v="Corkum"/>
    <s v=" Mrs"/>
    <s v="  Elizabeth A"/>
    <n v="34.130000000000003"/>
    <n v="5.65"/>
    <s v="Yes"/>
    <x v="1"/>
    <s v="Yes"/>
    <n v="1"/>
    <s v="No"/>
    <x v="0"/>
    <x v="1"/>
    <n v="0"/>
    <x v="1834"/>
    <x v="1"/>
    <s v="tier - 3"/>
    <x v="12"/>
    <s v="2Oct2003"/>
    <x v="39"/>
  </r>
  <r>
    <s v="Id1836"/>
    <s v="Pedersen"/>
    <s v=" Mr"/>
    <s v="  Benjamin"/>
    <n v="17.34"/>
    <n v="5.05"/>
    <s v="No"/>
    <x v="1"/>
    <s v="No"/>
    <n v="0"/>
    <s v="No"/>
    <x v="1"/>
    <x v="1"/>
    <n v="2"/>
    <x v="1835"/>
    <x v="1"/>
    <s v="tier - 3"/>
    <x v="0"/>
    <s v="16Jun1980"/>
    <x v="25"/>
  </r>
  <r>
    <s v="Id1837"/>
    <s v="Melo"/>
    <s v=" Mr"/>
    <s v="  Breno"/>
    <n v="17.440000000000001"/>
    <n v="6.26"/>
    <s v="No"/>
    <x v="1"/>
    <s v="No"/>
    <n v="0"/>
    <s v="No"/>
    <x v="1"/>
    <x v="0"/>
    <n v="3"/>
    <x v="1836"/>
    <x v="1"/>
    <s v="tier - 3"/>
    <x v="0"/>
    <s v="27Sep1982"/>
    <x v="37"/>
  </r>
  <r>
    <s v="Id1838"/>
    <s v="Sakamoto"/>
    <s v=" Mr"/>
    <s v="  Takaya"/>
    <n v="33.659999999999997"/>
    <n v="4.08"/>
    <s v="Yes"/>
    <x v="1"/>
    <s v="Yes"/>
    <n v="1"/>
    <s v="No"/>
    <x v="0"/>
    <x v="1"/>
    <n v="4"/>
    <x v="1837"/>
    <x v="0"/>
    <s v="tier - 2"/>
    <x v="0"/>
    <s v="13Oct1997"/>
    <x v="31"/>
  </r>
  <r>
    <s v="Id1839"/>
    <s v="McMahon"/>
    <s v=" Mr"/>
    <s v="  Thomas IV"/>
    <n v="21.375"/>
    <n v="6.19"/>
    <s v="No"/>
    <x v="1"/>
    <s v="No"/>
    <n v="0"/>
    <s v="No"/>
    <x v="0"/>
    <x v="0"/>
    <n v="0"/>
    <x v="1838"/>
    <x v="1"/>
    <s v="tier - 1"/>
    <x v="6"/>
    <s v="26Jun1988"/>
    <x v="23"/>
  </r>
  <r>
    <s v="Id1840"/>
    <s v="Harris"/>
    <s v=" Mr"/>
    <s v="  Bradley E"/>
    <n v="27.14"/>
    <n v="6.01"/>
    <s v="No"/>
    <x v="1"/>
    <s v="No"/>
    <n v="0"/>
    <s v="No"/>
    <x v="0"/>
    <x v="0"/>
    <n v="0"/>
    <x v="1839"/>
    <x v="1"/>
    <s v="tier - 3"/>
    <x v="1"/>
    <s v="12Jul1992"/>
    <x v="34"/>
  </r>
  <r>
    <s v="Id1841"/>
    <s v="Lombardo"/>
    <s v=" Ms"/>
    <s v="  Megan"/>
    <n v="35.78"/>
    <n v="6.07"/>
    <s v="Yes"/>
    <x v="1"/>
    <s v="No"/>
    <n v="1"/>
    <s v="No"/>
    <x v="0"/>
    <x v="0"/>
    <n v="0"/>
    <x v="1840"/>
    <x v="1"/>
    <s v="tier - 2"/>
    <x v="1"/>
    <s v="18Jul2004"/>
    <x v="41"/>
  </r>
  <r>
    <s v="Id1842"/>
    <s v="Bode"/>
    <s v=" Ms"/>
    <s v="  Ruby J"/>
    <n v="34.96"/>
    <n v="5.63"/>
    <s v="Yes"/>
    <x v="1"/>
    <s v="No"/>
    <n v="1"/>
    <s v="No"/>
    <x v="0"/>
    <x v="1"/>
    <n v="3"/>
    <x v="1841"/>
    <x v="1"/>
    <s v="tier - 2"/>
    <x v="1"/>
    <s v="20Nov1999"/>
    <x v="35"/>
  </r>
  <r>
    <s v="Id1843"/>
    <s v="Johnson"/>
    <s v=" Mr"/>
    <s v="  Bart"/>
    <n v="38.39"/>
    <n v="6.05"/>
    <s v="Yes"/>
    <x v="1"/>
    <s v="No"/>
    <n v="1"/>
    <s v="Yes"/>
    <x v="0"/>
    <x v="0"/>
    <n v="2"/>
    <x v="1842"/>
    <x v="2"/>
    <s v="tier - 3"/>
    <x v="0"/>
    <s v="4Jul1991"/>
    <x v="42"/>
  </r>
  <r>
    <s v="Id1844"/>
    <s v="Norcross"/>
    <s v=" Mr"/>
    <s v="  Robert A"/>
    <n v="33.82"/>
    <n v="4.6500000000000004"/>
    <s v="Yes"/>
    <x v="1"/>
    <s v="No"/>
    <n v="1"/>
    <s v="No"/>
    <x v="0"/>
    <x v="1"/>
    <n v="1"/>
    <x v="1843"/>
    <x v="1"/>
    <s v="tier - 3"/>
    <x v="1"/>
    <s v="15Jul1990"/>
    <x v="3"/>
  </r>
  <r>
    <s v="Id1845"/>
    <s v="Lazrus"/>
    <s v=" Mr"/>
    <s v="  Adam"/>
    <n v="27.835000000000001"/>
    <n v="5.37"/>
    <s v="No"/>
    <x v="1"/>
    <s v="No"/>
    <n v="0"/>
    <s v="No"/>
    <x v="0"/>
    <x v="1"/>
    <n v="1"/>
    <x v="1844"/>
    <x v="1"/>
    <s v="tier - 3"/>
    <x v="1"/>
    <s v="8Aug1990"/>
    <x v="3"/>
  </r>
  <r>
    <s v="Id1846"/>
    <s v="Tsegay"/>
    <s v=" Mr"/>
    <s v="  Yemane Adhane"/>
    <n v="33"/>
    <n v="5.39"/>
    <s v="Yes"/>
    <x v="1"/>
    <s v="No"/>
    <n v="1"/>
    <s v="No"/>
    <x v="0"/>
    <x v="1"/>
    <n v="3"/>
    <x v="1845"/>
    <x v="0"/>
    <s v="tier - 2"/>
    <x v="0"/>
    <s v="28Jun1994"/>
    <x v="6"/>
  </r>
  <r>
    <s v="Id1847"/>
    <s v="Schneider"/>
    <s v=" Mr"/>
    <s v="  Jesse A"/>
    <n v="26.885000000000002"/>
    <n v="5.86"/>
    <s v="No"/>
    <x v="1"/>
    <s v="No"/>
    <n v="0"/>
    <s v="No"/>
    <x v="0"/>
    <x v="0"/>
    <n v="1"/>
    <x v="1846"/>
    <x v="0"/>
    <s v="tier - 2"/>
    <x v="7"/>
    <s v="3Sep1991"/>
    <x v="42"/>
  </r>
  <r>
    <s v="Id1848"/>
    <s v="Loreto"/>
    <s v=" Mr"/>
    <s v="  Bird"/>
    <n v="29.26"/>
    <n v="4.4400000000000004"/>
    <s v="No"/>
    <x v="1"/>
    <s v="No"/>
    <n v="0"/>
    <s v="No"/>
    <x v="0"/>
    <x v="1"/>
    <n v="2"/>
    <x v="1847"/>
    <x v="1"/>
    <s v="tier - 3"/>
    <x v="6"/>
    <s v="24Oct1994"/>
    <x v="6"/>
  </r>
  <r>
    <s v="Id1849"/>
    <s v="Callahan"/>
    <s v=" Mr"/>
    <s v="  Patrick M"/>
    <n v="26.98"/>
    <n v="4.41"/>
    <s v="No"/>
    <x v="1"/>
    <s v="No"/>
    <n v="0"/>
    <s v="No"/>
    <x v="0"/>
    <x v="1"/>
    <n v="2"/>
    <x v="1848"/>
    <x v="2"/>
    <s v="tier - 2"/>
    <x v="4"/>
    <s v="8Oct1994"/>
    <x v="6"/>
  </r>
  <r>
    <s v="Id1850"/>
    <s v="Timko"/>
    <s v=" Mr"/>
    <s v="  Kyle"/>
    <n v="32.11"/>
    <n v="5.19"/>
    <s v="No"/>
    <x v="1"/>
    <s v="Yes"/>
    <n v="1"/>
    <s v="No"/>
    <x v="0"/>
    <x v="1"/>
    <n v="2"/>
    <x v="1849"/>
    <x v="1"/>
    <s v="tier - 2"/>
    <x v="1"/>
    <s v="23Dec1993"/>
    <x v="20"/>
  </r>
  <r>
    <s v="Id1851"/>
    <s v="Achatz"/>
    <s v=" Mr"/>
    <s v="  Ryan"/>
    <n v="31.73"/>
    <n v="5.16"/>
    <s v="No"/>
    <x v="1"/>
    <s v="Yes"/>
    <n v="1"/>
    <s v="No"/>
    <x v="0"/>
    <x v="1"/>
    <n v="2"/>
    <x v="1850"/>
    <x v="1"/>
    <s v="tier - 3"/>
    <x v="1"/>
    <s v="4Sep1993"/>
    <x v="20"/>
  </r>
  <r>
    <s v="Id1852"/>
    <s v="Horwitz"/>
    <s v=" Mr"/>
    <s v="  Yuri"/>
    <n v="22.515000000000001"/>
    <n v="4.24"/>
    <s v="No"/>
    <x v="1"/>
    <s v="No"/>
    <n v="0"/>
    <s v="No"/>
    <x v="0"/>
    <x v="1"/>
    <n v="2"/>
    <x v="1851"/>
    <x v="2"/>
    <s v="tier - 1"/>
    <x v="6"/>
    <s v="29Dec1994"/>
    <x v="6"/>
  </r>
  <r>
    <s v="Id1853"/>
    <s v="Gordyan"/>
    <s v=" Mr"/>
    <s v="  Ryan"/>
    <n v="25.9"/>
    <n v="5.45"/>
    <s v="No"/>
    <x v="1"/>
    <s v="No"/>
    <n v="0"/>
    <s v="No"/>
    <x v="0"/>
    <x v="1"/>
    <n v="0"/>
    <x v="1852"/>
    <x v="1"/>
    <s v="tier - 3"/>
    <x v="16"/>
    <s v="15Aug1992"/>
    <x v="34"/>
  </r>
  <r>
    <s v="Id1854"/>
    <s v="Hetherington"/>
    <s v=" Ms"/>
    <s v="  Debbie"/>
    <n v="27.72"/>
    <n v="5.03"/>
    <s v="No"/>
    <x v="1"/>
    <s v="No"/>
    <n v="0"/>
    <s v="No"/>
    <x v="0"/>
    <x v="1"/>
    <n v="0"/>
    <x v="1853"/>
    <x v="1"/>
    <s v="tier - 1"/>
    <x v="0"/>
    <s v="16Sep1988"/>
    <x v="23"/>
  </r>
  <r>
    <s v="Id1855"/>
    <s v="Thompson"/>
    <s v=" Mr"/>
    <s v="  Mark D"/>
    <n v="31.5"/>
    <n v="9.6199999999999992"/>
    <s v="No"/>
    <x v="1"/>
    <s v="No"/>
    <n v="1"/>
    <s v="No"/>
    <x v="0"/>
    <x v="0"/>
    <n v="0"/>
    <x v="1854"/>
    <x v="1"/>
    <s v="tier - 2"/>
    <x v="3"/>
    <s v="13Jul1986"/>
    <x v="26"/>
  </r>
  <r>
    <s v="Id1856"/>
    <s v="Battoo"/>
    <s v=" Mr"/>
    <s v="  Christopher"/>
    <n v="29.7"/>
    <n v="6.77"/>
    <s v="No"/>
    <x v="1"/>
    <s v="No"/>
    <n v="0"/>
    <s v="No"/>
    <x v="0"/>
    <x v="0"/>
    <n v="0"/>
    <x v="1855"/>
    <x v="2"/>
    <s v="tier - 2"/>
    <x v="0"/>
    <s v="11Aug1986"/>
    <x v="26"/>
  </r>
  <r>
    <s v="Id1857"/>
    <s v="Barker"/>
    <s v=" Ms"/>
    <s v="  Daniell L"/>
    <n v="21.26"/>
    <n v="5.36"/>
    <s v="No"/>
    <x v="1"/>
    <s v="No"/>
    <n v="0"/>
    <s v="No"/>
    <x v="0"/>
    <x v="1"/>
    <n v="3"/>
    <x v="1856"/>
    <x v="1"/>
    <s v="tier - 2"/>
    <x v="0"/>
    <s v="18Jul1988"/>
    <x v="23"/>
  </r>
  <r>
    <s v="Id1858"/>
    <s v="Saarnilehto"/>
    <s v=" Mr"/>
    <s v="  Janne"/>
    <n v="17.09"/>
    <n v="5.69"/>
    <s v="No"/>
    <x v="1"/>
    <s v="No"/>
    <n v="0"/>
    <s v="No"/>
    <x v="1"/>
    <x v="1"/>
    <n v="3"/>
    <x v="1857"/>
    <x v="1"/>
    <s v="tier - 2"/>
    <x v="0"/>
    <s v="29Jun1982"/>
    <x v="37"/>
  </r>
  <r>
    <s v="Id1859"/>
    <s v="Morton"/>
    <s v=" Ms"/>
    <s v="  Martina"/>
    <n v="24.3"/>
    <n v="4.9000000000000004"/>
    <s v="No"/>
    <x v="1"/>
    <s v="Yes"/>
    <n v="0"/>
    <s v="No"/>
    <x v="0"/>
    <x v="1"/>
    <n v="3"/>
    <x v="1858"/>
    <x v="1"/>
    <s v="tier - 2"/>
    <x v="3"/>
    <s v="29Nov1997"/>
    <x v="31"/>
  </r>
  <r>
    <s v="Id1860"/>
    <s v="Thomas"/>
    <s v=" Ms"/>
    <s v="  Elizabeth L"/>
    <n v="29.734999999999999"/>
    <n v="5.78"/>
    <s v="No"/>
    <x v="1"/>
    <s v="No"/>
    <n v="1"/>
    <s v="No"/>
    <x v="0"/>
    <x v="0"/>
    <n v="0"/>
    <x v="1859"/>
    <x v="1"/>
    <s v="tier - 3"/>
    <x v="1"/>
    <s v="28Aug1990"/>
    <x v="3"/>
  </r>
  <r>
    <s v="Id1861"/>
    <s v="Hillman"/>
    <s v=" Ms"/>
    <s v="  Stephanie C"/>
    <n v="29.26"/>
    <n v="4.7"/>
    <s v="No"/>
    <x v="1"/>
    <s v="No"/>
    <n v="0"/>
    <s v="No"/>
    <x v="0"/>
    <x v="1"/>
    <n v="1"/>
    <x v="1860"/>
    <x v="1"/>
    <s v="tier - 2"/>
    <x v="0"/>
    <s v="13Sep1991"/>
    <x v="42"/>
  </r>
  <r>
    <s v="Id1862"/>
    <s v="Edwards"/>
    <s v=" Ms"/>
    <s v="  Katie"/>
    <n v="33"/>
    <n v="6.28"/>
    <s v="Yes"/>
    <x v="1"/>
    <s v="No"/>
    <n v="1"/>
    <s v="No"/>
    <x v="0"/>
    <x v="0"/>
    <n v="2"/>
    <x v="1861"/>
    <x v="1"/>
    <s v="tier - 2"/>
    <x v="0"/>
    <s v="1Nov1994"/>
    <x v="6"/>
  </r>
  <r>
    <s v="Id1863"/>
    <s v="Bartel"/>
    <s v=" Ms"/>
    <s v="  Callie"/>
    <n v="31.065000000000001"/>
    <n v="4.2300000000000004"/>
    <s v="No"/>
    <x v="1"/>
    <s v="No"/>
    <n v="1"/>
    <s v="No"/>
    <x v="0"/>
    <x v="1"/>
    <n v="0"/>
    <x v="1862"/>
    <x v="1"/>
    <s v="tier - 1"/>
    <x v="2"/>
    <s v="1Jun1991"/>
    <x v="3"/>
  </r>
  <r>
    <s v="Id1864"/>
    <s v="Potekhina"/>
    <s v=" Ms"/>
    <s v="  Inna"/>
    <n v="26.51"/>
    <n v="6.17"/>
    <s v="No"/>
    <x v="1"/>
    <s v="No"/>
    <n v="0"/>
    <s v="No"/>
    <x v="0"/>
    <x v="0"/>
    <n v="2"/>
    <x v="1863"/>
    <x v="1"/>
    <s v="tier - 1"/>
    <x v="0"/>
    <s v="26Oct1994"/>
    <x v="6"/>
  </r>
  <r>
    <s v="Id1865"/>
    <s v="Kelly"/>
    <s v=" Ms"/>
    <s v="  Mary K"/>
    <n v="28.88"/>
    <n v="4.96"/>
    <s v="No"/>
    <x v="1"/>
    <s v="No"/>
    <n v="0"/>
    <s v="No"/>
    <x v="0"/>
    <x v="1"/>
    <n v="1"/>
    <x v="1864"/>
    <x v="1"/>
    <s v="tier - 1"/>
    <x v="2"/>
    <s v="2Nov1994"/>
    <x v="6"/>
  </r>
  <r>
    <s v="Id1866"/>
    <s v="Lapp"/>
    <s v=" Mr"/>
    <s v="  Samuel M"/>
    <n v="35.814999999999998"/>
    <n v="5.1100000000000003"/>
    <s v="Yes"/>
    <x v="1"/>
    <s v="No"/>
    <n v="1"/>
    <s v="No"/>
    <x v="0"/>
    <x v="1"/>
    <n v="0"/>
    <x v="1865"/>
    <x v="1"/>
    <s v="tier - 1"/>
    <x v="1"/>
    <s v="19Dec1988"/>
    <x v="23"/>
  </r>
  <r>
    <s v="Id1867"/>
    <s v="Burke"/>
    <s v=" Ms"/>
    <s v="  Kimberly"/>
    <n v="21.28"/>
    <n v="4.05"/>
    <s v="No"/>
    <x v="1"/>
    <s v="No"/>
    <n v="0"/>
    <s v="No"/>
    <x v="0"/>
    <x v="1"/>
    <n v="3"/>
    <x v="1866"/>
    <x v="1"/>
    <s v="tier - 3"/>
    <x v="1"/>
    <s v="25Nov2000"/>
    <x v="21"/>
  </r>
  <r>
    <s v="Id1868"/>
    <s v="Barry"/>
    <s v=" Mr"/>
    <s v="  Tom J"/>
    <n v="33.81"/>
    <n v="6.49"/>
    <s v="Yes"/>
    <x v="1"/>
    <s v="Yes"/>
    <n v="1"/>
    <s v="No"/>
    <x v="0"/>
    <x v="0"/>
    <n v="0"/>
    <x v="1867"/>
    <x v="1"/>
    <s v="tier - 1"/>
    <x v="14"/>
    <s v="8Jun2003"/>
    <x v="43"/>
  </r>
  <r>
    <s v="Id1869"/>
    <s v="McCormick"/>
    <s v=" Mr"/>
    <s v="  Zachary"/>
    <n v="44.22"/>
    <n v="4.1900000000000004"/>
    <s v="Yes"/>
    <x v="1"/>
    <s v="No"/>
    <n v="2"/>
    <s v="Yes"/>
    <x v="0"/>
    <x v="1"/>
    <n v="2"/>
    <x v="1868"/>
    <x v="2"/>
    <s v="tier - 2"/>
    <x v="0"/>
    <s v="18Jun1992"/>
    <x v="34"/>
  </r>
  <r>
    <s v="Id1870"/>
    <s v="McElroy"/>
    <s v=" Mr"/>
    <s v="  Dane"/>
    <n v="15.46"/>
    <n v="4.99"/>
    <s v="No"/>
    <x v="1"/>
    <s v="Yes"/>
    <n v="0"/>
    <s v="No"/>
    <x v="1"/>
    <x v="1"/>
    <n v="3"/>
    <x v="1869"/>
    <x v="1"/>
    <s v="tier - 1"/>
    <x v="1"/>
    <s v="20Nov1983"/>
    <x v="33"/>
  </r>
  <r>
    <s v="Id1871"/>
    <s v="Coffed"/>
    <s v=" Mr"/>
    <s v="  Dougie J"/>
    <n v="30.3"/>
    <n v="4.7699999999999996"/>
    <s v="No"/>
    <x v="1"/>
    <s v="No"/>
    <n v="1"/>
    <s v="No"/>
    <x v="0"/>
    <x v="1"/>
    <n v="3"/>
    <x v="1870"/>
    <x v="2"/>
    <s v="tier - 2"/>
    <x v="3"/>
    <s v="14Oct1995"/>
    <x v="40"/>
  </r>
  <r>
    <s v="Id1872"/>
    <s v="Estes"/>
    <s v=" Mr"/>
    <s v="  Jeremiah H"/>
    <n v="16.670000000000002"/>
    <n v="5.46"/>
    <s v="No"/>
    <x v="1"/>
    <s v="No"/>
    <n v="0"/>
    <s v="No"/>
    <x v="1"/>
    <x v="1"/>
    <n v="3"/>
    <x v="1871"/>
    <x v="1"/>
    <s v="tier - 3"/>
    <x v="0"/>
    <s v="16Jun1982"/>
    <x v="37"/>
  </r>
  <r>
    <s v="Id1873"/>
    <s v="Miles"/>
    <s v=" Mr"/>
    <s v="  Ashley J"/>
    <n v="28.594999999999999"/>
    <n v="5.43"/>
    <s v="No"/>
    <x v="1"/>
    <s v="No"/>
    <n v="0"/>
    <s v="No"/>
    <x v="0"/>
    <x v="1"/>
    <n v="1"/>
    <x v="1872"/>
    <x v="2"/>
    <s v="tier - 1"/>
    <x v="1"/>
    <s v="1Dec1991"/>
    <x v="42"/>
  </r>
  <r>
    <s v="Id1874"/>
    <s v="Zamore"/>
    <s v=" Mr"/>
    <s v="  Turner J"/>
    <n v="25.934999999999999"/>
    <n v="4.29"/>
    <s v="No"/>
    <x v="1"/>
    <s v="No"/>
    <n v="0"/>
    <s v="No"/>
    <x v="0"/>
    <x v="1"/>
    <n v="1"/>
    <x v="1873"/>
    <x v="1"/>
    <s v="tier - 2"/>
    <x v="1"/>
    <s v="3Nov1991"/>
    <x v="42"/>
  </r>
  <r>
    <s v="Id1875"/>
    <s v="Donaghy"/>
    <s v=" Mr"/>
    <s v="  Roger"/>
    <n v="27.645"/>
    <n v="5.25"/>
    <s v="No"/>
    <x v="1"/>
    <s v="No"/>
    <n v="0"/>
    <s v="No"/>
    <x v="0"/>
    <x v="1"/>
    <n v="1"/>
    <x v="1874"/>
    <x v="2"/>
    <s v="tier - 1"/>
    <x v="4"/>
    <s v="27Jun1992"/>
    <x v="34"/>
  </r>
  <r>
    <s v="Id1876"/>
    <s v="Kennedy"/>
    <s v=" Ms"/>
    <s v="  Pamela"/>
    <n v="30.1"/>
    <n v="4.04"/>
    <s v="No"/>
    <x v="1"/>
    <s v="No"/>
    <n v="1"/>
    <s v="No"/>
    <x v="0"/>
    <x v="1"/>
    <n v="3"/>
    <x v="1875"/>
    <x v="1"/>
    <s v="tier - 1"/>
    <x v="3"/>
    <s v="14Dec1998"/>
    <x v="44"/>
  </r>
  <r>
    <s v="Id1877"/>
    <s v="Fiorini"/>
    <s v=" Ms"/>
    <s v="  Allison M"/>
    <n v="26.79"/>
    <n v="5"/>
    <s v="No"/>
    <x v="1"/>
    <s v="Yes"/>
    <n v="0"/>
    <s v="No"/>
    <x v="0"/>
    <x v="1"/>
    <n v="2"/>
    <x v="1876"/>
    <x v="1"/>
    <s v="tier - 2"/>
    <x v="1"/>
    <s v="6Sep1997"/>
    <x v="31"/>
  </r>
  <r>
    <s v="Id1878"/>
    <s v="Alexander"/>
    <s v=" Mrs"/>
    <s v="  Katherine H"/>
    <n v="27.1"/>
    <n v="4.01"/>
    <s v="No"/>
    <x v="1"/>
    <s v="No"/>
    <n v="0"/>
    <s v="No"/>
    <x v="0"/>
    <x v="1"/>
    <n v="0"/>
    <x v="1877"/>
    <x v="1"/>
    <s v="tier - 2"/>
    <x v="15"/>
    <s v="3Oct1995"/>
    <x v="40"/>
  </r>
  <r>
    <s v="Id1879"/>
    <s v="Watkins"/>
    <s v=" Ms"/>
    <s v="  Robin"/>
    <n v="24.31"/>
    <n v="5.4"/>
    <s v="No"/>
    <x v="1"/>
    <s v="No"/>
    <n v="0"/>
    <s v="No"/>
    <x v="0"/>
    <x v="1"/>
    <n v="0"/>
    <x v="1878"/>
    <x v="1"/>
    <s v="tier - 3"/>
    <x v="0"/>
    <s v="25Jun1989"/>
    <x v="4"/>
  </r>
  <r>
    <s v="Id1880"/>
    <s v="Cassel"/>
    <s v=" Ms"/>
    <s v="  Terri"/>
    <n v="15.53"/>
    <n v="5.81"/>
    <s v="No"/>
    <x v="1"/>
    <s v="No"/>
    <n v="0"/>
    <s v="No"/>
    <x v="1"/>
    <x v="0"/>
    <n v="3"/>
    <x v="1879"/>
    <x v="1"/>
    <s v="tier - 2"/>
    <x v="1"/>
    <s v="16Sep1984"/>
    <x v="32"/>
  </r>
  <r>
    <s v="Id1881"/>
    <s v="Ferguson"/>
    <s v=" Mr"/>
    <s v="  Eddie"/>
    <n v="30.7"/>
    <n v="5.82"/>
    <s v="No"/>
    <x v="1"/>
    <s v="No"/>
    <n v="1"/>
    <s v="No"/>
    <x v="0"/>
    <x v="0"/>
    <n v="0"/>
    <x v="1880"/>
    <x v="1"/>
    <s v="tier - 1"/>
    <x v="1"/>
    <s v="26Nov1998"/>
    <x v="44"/>
  </r>
  <r>
    <s v="Id1882"/>
    <s v="O'Sullivan"/>
    <s v=" Ms"/>
    <s v="  Pamela"/>
    <n v="33.33"/>
    <n v="4.82"/>
    <s v="Yes"/>
    <x v="1"/>
    <s v="No"/>
    <n v="1"/>
    <s v="No"/>
    <x v="0"/>
    <x v="1"/>
    <n v="1"/>
    <x v="1881"/>
    <x v="1"/>
    <s v="tier - 2"/>
    <x v="0"/>
    <s v="4Aug1992"/>
    <x v="34"/>
  </r>
  <r>
    <s v="Id1883"/>
    <s v="Chepkirui"/>
    <s v=" Ms"/>
    <s v="  Joyce"/>
    <n v="32.4"/>
    <n v="5.08"/>
    <s v="No"/>
    <x v="1"/>
    <s v="No"/>
    <n v="1"/>
    <s v="No"/>
    <x v="0"/>
    <x v="1"/>
    <n v="1"/>
    <x v="1882"/>
    <x v="1"/>
    <s v="tier - 1"/>
    <x v="3"/>
    <s v="28Jun1992"/>
    <x v="34"/>
  </r>
  <r>
    <s v="Id1884"/>
    <s v="Gurney"/>
    <s v=" Ms"/>
    <s v="  Alison W"/>
    <n v="27.93"/>
    <n v="5.59"/>
    <s v="No"/>
    <x v="1"/>
    <s v="No"/>
    <n v="0"/>
    <s v="No"/>
    <x v="0"/>
    <x v="1"/>
    <n v="0"/>
    <x v="1883"/>
    <x v="1"/>
    <s v="tier - 3"/>
    <x v="2"/>
    <s v="18Jun1992"/>
    <x v="34"/>
  </r>
  <r>
    <s v="Id1885"/>
    <s v="Francis"/>
    <s v=" Ms"/>
    <s v="  Tammara C"/>
    <n v="21.754999999999999"/>
    <n v="5.12"/>
    <s v="No"/>
    <x v="1"/>
    <s v="No"/>
    <n v="0"/>
    <s v="No"/>
    <x v="0"/>
    <x v="1"/>
    <n v="0"/>
    <x v="1884"/>
    <x v="1"/>
    <s v="tier - 1"/>
    <x v="1"/>
    <s v="6Aug1991"/>
    <x v="42"/>
  </r>
  <r>
    <s v="Id1886"/>
    <s v="Gruca"/>
    <s v=" Ms"/>
    <s v="  Dorota"/>
    <n v="25.934999999999999"/>
    <n v="4.95"/>
    <s v="No"/>
    <x v="1"/>
    <s v="No"/>
    <n v="0"/>
    <s v="No"/>
    <x v="0"/>
    <x v="1"/>
    <n v="1"/>
    <x v="1885"/>
    <x v="1"/>
    <s v="tier - 3"/>
    <x v="1"/>
    <s v="21Aug1994"/>
    <x v="6"/>
  </r>
  <r>
    <s v="Id1887"/>
    <s v="Rojas Alvarez"/>
    <s v=" Mr"/>
    <s v="  Jose Norberto Sr"/>
    <n v="31.5"/>
    <n v="6.16"/>
    <s v="No"/>
    <x v="1"/>
    <s v="No"/>
    <n v="1"/>
    <s v="No"/>
    <x v="0"/>
    <x v="0"/>
    <n v="1"/>
    <x v="1886"/>
    <x v="1"/>
    <s v="tier - 3"/>
    <x v="3"/>
    <s v="14Dec1990"/>
    <x v="3"/>
  </r>
  <r>
    <s v="Id1888"/>
    <s v="Denton"/>
    <s v=" Mr"/>
    <s v="  Peter"/>
    <n v="30.03"/>
    <n v="6.41"/>
    <s v="No"/>
    <x v="1"/>
    <s v="No"/>
    <n v="1"/>
    <s v="No"/>
    <x v="0"/>
    <x v="0"/>
    <n v="1"/>
    <x v="1887"/>
    <x v="2"/>
    <s v="tier - 2"/>
    <x v="0"/>
    <s v="1Dec1990"/>
    <x v="3"/>
  </r>
  <r>
    <s v="Id1889"/>
    <s v="Mason"/>
    <s v=" Mr"/>
    <s v="  Bryant"/>
    <n v="33.479999999999997"/>
    <n v="8.94"/>
    <s v="Yes"/>
    <x v="1"/>
    <s v="No"/>
    <n v="1"/>
    <s v="No"/>
    <x v="0"/>
    <x v="0"/>
    <n v="0"/>
    <x v="1888"/>
    <x v="1"/>
    <s v="tier - 1"/>
    <x v="1"/>
    <s v="18Oct2002"/>
    <x v="43"/>
  </r>
  <r>
    <s v="Id1890"/>
    <s v="Trout"/>
    <s v=" Ms"/>
    <s v="  Christina"/>
    <n v="16.510000000000002"/>
    <n v="4.42"/>
    <s v="No"/>
    <x v="1"/>
    <s v="Yes"/>
    <n v="0"/>
    <s v="No"/>
    <x v="1"/>
    <x v="1"/>
    <n v="3"/>
    <x v="1889"/>
    <x v="1"/>
    <s v="tier - 1"/>
    <x v="0"/>
    <s v="16Sep1983"/>
    <x v="33"/>
  </r>
  <r>
    <s v="Id1891"/>
    <s v="Gilbert"/>
    <s v=" Mr"/>
    <s v="  John"/>
    <n v="33.155000000000001"/>
    <n v="5.3"/>
    <s v="Yes"/>
    <x v="1"/>
    <s v="No"/>
    <n v="1"/>
    <s v="No"/>
    <x v="0"/>
    <x v="1"/>
    <n v="2"/>
    <x v="1890"/>
    <x v="2"/>
    <s v="tier - 3"/>
    <x v="1"/>
    <s v="14Sep1995"/>
    <x v="40"/>
  </r>
  <r>
    <s v="Id1892"/>
    <s v="Chong"/>
    <s v=" Mr"/>
    <s v="  Eduardo"/>
    <n v="37.29"/>
    <n v="4.6399999999999997"/>
    <s v="Yes"/>
    <x v="1"/>
    <s v="Yes"/>
    <n v="1"/>
    <s v="No"/>
    <x v="0"/>
    <x v="1"/>
    <n v="2"/>
    <x v="1891"/>
    <x v="1"/>
    <s v="tier - 1"/>
    <x v="0"/>
    <s v="13Aug1993"/>
    <x v="20"/>
  </r>
  <r>
    <s v="Id1893"/>
    <s v="Henry"/>
    <s v=" Ms"/>
    <s v="  Laura M"/>
    <n v="20.23"/>
    <n v="6.16"/>
    <s v="No"/>
    <x v="1"/>
    <s v="No"/>
    <n v="0"/>
    <s v="No"/>
    <x v="0"/>
    <x v="0"/>
    <n v="3"/>
    <x v="1892"/>
    <x v="1"/>
    <s v="tier - 1"/>
    <x v="0"/>
    <s v="30Nov1988"/>
    <x v="23"/>
  </r>
  <r>
    <s v="Id1894"/>
    <s v="Brenneman"/>
    <s v=" Mr"/>
    <s v="  Charlie"/>
    <n v="28.975000000000001"/>
    <n v="4.12"/>
    <s v="No"/>
    <x v="1"/>
    <s v="Yes"/>
    <n v="0"/>
    <s v="No"/>
    <x v="0"/>
    <x v="1"/>
    <n v="1"/>
    <x v="1893"/>
    <x v="2"/>
    <s v="tier - 3"/>
    <x v="5"/>
    <s v="26Dec1993"/>
    <x v="20"/>
  </r>
  <r>
    <s v="Id1895"/>
    <s v="Kemp"/>
    <s v=" Ms"/>
    <s v="  Melissa D"/>
    <n v="16.420000000000002"/>
    <n v="5.77"/>
    <s v="No"/>
    <x v="1"/>
    <s v="Yes"/>
    <n v="0"/>
    <s v="No"/>
    <x v="1"/>
    <x v="0"/>
    <n v="3"/>
    <x v="1894"/>
    <x v="1"/>
    <s v="tier - 1"/>
    <x v="0"/>
    <s v="10Nov1983"/>
    <x v="33"/>
  </r>
  <r>
    <s v="Id1896"/>
    <s v="Wilson"/>
    <s v=" Mr"/>
    <s v="  Dan C Jr"/>
    <n v="17.559999999999999"/>
    <n v="6.2"/>
    <s v="No"/>
    <x v="1"/>
    <s v="No"/>
    <n v="0"/>
    <s v="No"/>
    <x v="1"/>
    <x v="0"/>
    <n v="3"/>
    <x v="1895"/>
    <x v="1"/>
    <s v="tier - 1"/>
    <x v="0"/>
    <s v="7Jul1984"/>
    <x v="32"/>
  </r>
  <r>
    <s v="Id1897"/>
    <s v="Hillyard"/>
    <s v=" Mr"/>
    <s v="  Matthew"/>
    <n v="24.13"/>
    <n v="4.3899999999999997"/>
    <s v="No"/>
    <x v="1"/>
    <s v="No"/>
    <n v="0"/>
    <s v="No"/>
    <x v="0"/>
    <x v="1"/>
    <n v="1"/>
    <x v="1896"/>
    <x v="2"/>
    <s v="tier - 3"/>
    <x v="1"/>
    <s v="11Oct1992"/>
    <x v="34"/>
  </r>
  <r>
    <s v="Id1898"/>
    <s v="Turner"/>
    <s v=" Mr"/>
    <s v="  Wesley C"/>
    <n v="19.95"/>
    <n v="5.13"/>
    <s v="No"/>
    <x v="1"/>
    <s v="No"/>
    <n v="0"/>
    <s v="No"/>
    <x v="0"/>
    <x v="1"/>
    <n v="3"/>
    <x v="1897"/>
    <x v="1"/>
    <s v="tier - 1"/>
    <x v="5"/>
    <s v="13Sep2000"/>
    <x v="21"/>
  </r>
  <r>
    <s v="Id1899"/>
    <s v="Benestad"/>
    <s v=" Mr"/>
    <s v="  Christopher"/>
    <n v="21.24"/>
    <n v="4.49"/>
    <s v="No"/>
    <x v="1"/>
    <s v="No"/>
    <n v="0"/>
    <s v="No"/>
    <x v="0"/>
    <x v="1"/>
    <n v="3"/>
    <x v="1898"/>
    <x v="1"/>
    <s v="tier - 1"/>
    <x v="0"/>
    <s v="10Jul1989"/>
    <x v="4"/>
  </r>
  <r>
    <s v="Id1900"/>
    <s v="Gonzales"/>
    <s v=" Ms"/>
    <s v="  Jessica"/>
    <n v="44.22"/>
    <n v="6.35"/>
    <s v="Yes"/>
    <x v="1"/>
    <s v="No"/>
    <n v="2"/>
    <s v="Yes"/>
    <x v="0"/>
    <x v="0"/>
    <n v="0"/>
    <x v="1899"/>
    <x v="1"/>
    <s v="tier - 2"/>
    <x v="0"/>
    <s v="1Nov1990"/>
    <x v="3"/>
  </r>
  <r>
    <s v="Id1901"/>
    <s v="Newman"/>
    <s v=" Ms"/>
    <s v="  Christin"/>
    <n v="41.1"/>
    <n v="5.79"/>
    <s v="Yes"/>
    <x v="1"/>
    <s v="No"/>
    <n v="1"/>
    <s v="Yes"/>
    <x v="0"/>
    <x v="0"/>
    <n v="0"/>
    <x v="1900"/>
    <x v="1"/>
    <s v="tier - 2"/>
    <x v="3"/>
    <s v="22Nov1990"/>
    <x v="3"/>
  </r>
  <r>
    <s v="Id1902"/>
    <s v="Sayre"/>
    <s v=" Ms"/>
    <s v="  Sara"/>
    <n v="34.200000000000003"/>
    <n v="4.78"/>
    <s v="Yes"/>
    <x v="1"/>
    <s v="No"/>
    <n v="1"/>
    <s v="No"/>
    <x v="0"/>
    <x v="1"/>
    <n v="2"/>
    <x v="1901"/>
    <x v="1"/>
    <s v="tier - 2"/>
    <x v="3"/>
    <s v="8Sep1996"/>
    <x v="45"/>
  </r>
  <r>
    <s v="Id1903"/>
    <s v="Panke"/>
    <s v=" Ms"/>
    <s v="  Elizabeth"/>
    <n v="29.92"/>
    <n v="6.02"/>
    <s v="No"/>
    <x v="1"/>
    <s v="No"/>
    <n v="1"/>
    <s v="No"/>
    <x v="0"/>
    <x v="0"/>
    <n v="2"/>
    <x v="1902"/>
    <x v="1"/>
    <s v="tier - 2"/>
    <x v="0"/>
    <s v="17Aug1996"/>
    <x v="45"/>
  </r>
  <r>
    <s v="Id1904"/>
    <s v="Brennan"/>
    <s v=" Ms"/>
    <s v="  Margaret P"/>
    <n v="28.93"/>
    <n v="4.4400000000000004"/>
    <s v="No"/>
    <x v="1"/>
    <s v="No"/>
    <n v="0"/>
    <s v="No"/>
    <x v="0"/>
    <x v="1"/>
    <n v="0"/>
    <x v="1903"/>
    <x v="1"/>
    <s v="tier - 3"/>
    <x v="0"/>
    <s v="29Jul1990"/>
    <x v="3"/>
  </r>
  <r>
    <s v="Id1905"/>
    <s v="Ngo"/>
    <s v=" Ms"/>
    <s v="  Tiffany K"/>
    <n v="31.254999999999999"/>
    <n v="5.84"/>
    <s v="No"/>
    <x v="1"/>
    <s v="No"/>
    <n v="1"/>
    <s v="No"/>
    <x v="0"/>
    <x v="0"/>
    <n v="1"/>
    <x v="1904"/>
    <x v="1"/>
    <s v="tier - 2"/>
    <x v="1"/>
    <s v="11Jul1995"/>
    <x v="40"/>
  </r>
  <r>
    <s v="Id1906"/>
    <s v="Guerdan"/>
    <s v=" Mr"/>
    <s v="  David M"/>
    <n v="29.83"/>
    <n v="5.39"/>
    <s v="No"/>
    <x v="1"/>
    <s v="No"/>
    <n v="1"/>
    <s v="No"/>
    <x v="0"/>
    <x v="1"/>
    <n v="0"/>
    <x v="1905"/>
    <x v="1"/>
    <s v="tier - 3"/>
    <x v="14"/>
    <s v="10Jul1999"/>
    <x v="35"/>
  </r>
  <r>
    <s v="Id1907"/>
    <s v="Shaw"/>
    <s v=" Ms"/>
    <s v="  Christine E"/>
    <n v="29.59"/>
    <n v="6.16"/>
    <s v="No"/>
    <x v="1"/>
    <s v="Yes"/>
    <n v="0"/>
    <s v="No"/>
    <x v="0"/>
    <x v="0"/>
    <n v="1"/>
    <x v="1906"/>
    <x v="1"/>
    <s v="tier - 2"/>
    <x v="0"/>
    <s v="11Nov1993"/>
    <x v="20"/>
  </r>
  <r>
    <s v="Id1908"/>
    <s v="Mills-Honarvar"/>
    <s v=" Ms"/>
    <s v="  Donna"/>
    <n v="31.16"/>
    <n v="4.49"/>
    <s v="No"/>
    <x v="1"/>
    <s v="Yes"/>
    <n v="1"/>
    <s v="No"/>
    <x v="0"/>
    <x v="1"/>
    <n v="0"/>
    <x v="1907"/>
    <x v="1"/>
    <s v="tier - 3"/>
    <x v="2"/>
    <s v="29Sep1993"/>
    <x v="20"/>
  </r>
  <r>
    <s v="Id1909"/>
    <s v="Farvard"/>
    <s v=" Mr"/>
    <s v="  Rod"/>
    <n v="34.21"/>
    <n v="4.4800000000000004"/>
    <s v="Yes"/>
    <x v="1"/>
    <s v="No"/>
    <n v="1"/>
    <s v="No"/>
    <x v="0"/>
    <x v="1"/>
    <n v="0"/>
    <x v="1908"/>
    <x v="2"/>
    <s v="tier - 1"/>
    <x v="0"/>
    <s v="24Oct1988"/>
    <x v="23"/>
  </r>
  <r>
    <s v="Id1910"/>
    <s v="Kelly"/>
    <s v=" Mr"/>
    <s v="  Joe"/>
    <n v="34.86"/>
    <n v="10.97"/>
    <s v="Yes"/>
    <x v="1"/>
    <s v="No"/>
    <n v="1"/>
    <s v="No"/>
    <x v="0"/>
    <x v="0"/>
    <n v="0"/>
    <x v="1909"/>
    <x v="1"/>
    <s v="tier - 3"/>
    <x v="3"/>
    <s v="15Jun2002"/>
    <x v="43"/>
  </r>
  <r>
    <s v="Id1911"/>
    <s v="Skinner"/>
    <s v=" Ms"/>
    <s v="  Kayleigh"/>
    <n v="34.58"/>
    <n v="5.14"/>
    <s v="Yes"/>
    <x v="1"/>
    <s v="No"/>
    <n v="1"/>
    <s v="No"/>
    <x v="0"/>
    <x v="1"/>
    <n v="2"/>
    <x v="1910"/>
    <x v="1"/>
    <s v="tier - 2"/>
    <x v="2"/>
    <s v="10Jul2000"/>
    <x v="21"/>
  </r>
  <r>
    <s v="Id1912"/>
    <s v="Murphy"/>
    <s v=" Mr"/>
    <s v="  Lorcan A"/>
    <n v="17.940000000000001"/>
    <n v="5.17"/>
    <s v="No"/>
    <x v="1"/>
    <s v="No"/>
    <n v="0"/>
    <s v="No"/>
    <x v="1"/>
    <x v="1"/>
    <n v="3"/>
    <x v="1911"/>
    <x v="1"/>
    <s v="tier - 2"/>
    <x v="0"/>
    <s v="5Jul1985"/>
    <x v="17"/>
  </r>
  <r>
    <s v="Id1913"/>
    <s v="Shue"/>
    <s v=" Mr"/>
    <s v="  Billy"/>
    <n v="26.8"/>
    <n v="6.18"/>
    <s v="No"/>
    <x v="1"/>
    <s v="Yes"/>
    <n v="0"/>
    <s v="No"/>
    <x v="0"/>
    <x v="0"/>
    <n v="3"/>
    <x v="1912"/>
    <x v="2"/>
    <s v="tier - 3"/>
    <x v="3"/>
    <s v="24Nov1997"/>
    <x v="31"/>
  </r>
  <r>
    <s v="Id1914"/>
    <s v="Reilly"/>
    <s v=" Mr"/>
    <s v="  Paul M"/>
    <n v="17.690000000000001"/>
    <n v="9.07"/>
    <s v="No"/>
    <x v="1"/>
    <s v="No"/>
    <n v="0"/>
    <s v="No"/>
    <x v="1"/>
    <x v="0"/>
    <n v="1"/>
    <x v="1913"/>
    <x v="1"/>
    <s v="tier - 2"/>
    <x v="0"/>
    <s v="27Aug1981"/>
    <x v="36"/>
  </r>
  <r>
    <s v="Id1915"/>
    <s v="Blinn"/>
    <s v=" Ms"/>
    <s v="  Brenda M"/>
    <n v="25.77"/>
    <n v="4.43"/>
    <s v="No"/>
    <x v="1"/>
    <s v="Yes"/>
    <n v="0"/>
    <s v="No"/>
    <x v="0"/>
    <x v="1"/>
    <n v="0"/>
    <x v="1914"/>
    <x v="1"/>
    <s v="tier - 2"/>
    <x v="1"/>
    <s v="14Sep1993"/>
    <x v="20"/>
  </r>
  <r>
    <s v="Id1916"/>
    <s v="Duyn"/>
    <s v=" Mr"/>
    <s v="  Jeff H"/>
    <n v="34.46"/>
    <n v="4.17"/>
    <s v="Yes"/>
    <x v="1"/>
    <s v="No"/>
    <n v="1"/>
    <s v="No"/>
    <x v="0"/>
    <x v="1"/>
    <n v="0"/>
    <x v="1915"/>
    <x v="1"/>
    <s v="tier - 2"/>
    <x v="1"/>
    <s v="13Jul2004"/>
    <x v="41"/>
  </r>
  <r>
    <s v="Id1917"/>
    <s v="Wardian"/>
    <s v=" Mr"/>
    <s v="  Michael"/>
    <n v="30.875"/>
    <n v="4.95"/>
    <s v="No"/>
    <x v="1"/>
    <s v="No"/>
    <n v="1"/>
    <s v="No"/>
    <x v="0"/>
    <x v="1"/>
    <n v="2"/>
    <x v="1916"/>
    <x v="0"/>
    <s v="tier - 3"/>
    <x v="1"/>
    <s v="23Oct1996"/>
    <x v="45"/>
  </r>
  <r>
    <s v="Id1918"/>
    <s v="Heuninck"/>
    <s v=" Mr"/>
    <s v="  Jan"/>
    <n v="39.49"/>
    <n v="5.13"/>
    <s v="Yes"/>
    <x v="1"/>
    <s v="No"/>
    <n v="1"/>
    <s v="Yes"/>
    <x v="0"/>
    <x v="1"/>
    <n v="1"/>
    <x v="1917"/>
    <x v="1"/>
    <s v="tier - 3"/>
    <x v="0"/>
    <s v="25Jul1991"/>
    <x v="42"/>
  </r>
  <r>
    <s v="Id1919"/>
    <s v="Kipyego"/>
    <s v=" Mr"/>
    <s v="  Bernard"/>
    <n v="28.88"/>
    <n v="4.0999999999999996"/>
    <s v="No"/>
    <x v="1"/>
    <s v="No"/>
    <n v="0"/>
    <s v="No"/>
    <x v="0"/>
    <x v="1"/>
    <n v="0"/>
    <x v="1918"/>
    <x v="0"/>
    <s v="tier - 1"/>
    <x v="1"/>
    <s v="24Jun1990"/>
    <x v="3"/>
  </r>
  <r>
    <s v="Id1920"/>
    <s v="Kuehl"/>
    <s v=" Mr"/>
    <s v="  Craig"/>
    <n v="20.234999999999999"/>
    <n v="5.01"/>
    <s v="No"/>
    <x v="1"/>
    <s v="No"/>
    <n v="0"/>
    <s v="No"/>
    <x v="0"/>
    <x v="1"/>
    <n v="3"/>
    <x v="1919"/>
    <x v="1"/>
    <s v="tier - 2"/>
    <x v="4"/>
    <s v="18Oct2001"/>
    <x v="47"/>
  </r>
  <r>
    <s v="Id1921"/>
    <s v="Burkholder"/>
    <s v=" Mrs"/>
    <s v="  Bryn"/>
    <n v="30.67"/>
    <n v="5.09"/>
    <s v="No"/>
    <x v="1"/>
    <s v="No"/>
    <n v="1"/>
    <s v="No"/>
    <x v="0"/>
    <x v="1"/>
    <n v="0"/>
    <x v="1920"/>
    <x v="1"/>
    <s v="tier - 3"/>
    <x v="15"/>
    <s v="6Jun2001"/>
    <x v="21"/>
  </r>
  <r>
    <s v="Id1922"/>
    <s v="Stadolnik"/>
    <s v=" Mr"/>
    <s v="  Michael"/>
    <n v="30.875"/>
    <n v="6.49"/>
    <s v="No"/>
    <x v="1"/>
    <s v="No"/>
    <n v="1"/>
    <s v="No"/>
    <x v="0"/>
    <x v="0"/>
    <n v="0"/>
    <x v="1921"/>
    <x v="2"/>
    <s v="tier - 1"/>
    <x v="4"/>
    <s v="19Aug1991"/>
    <x v="42"/>
  </r>
  <r>
    <s v="Id1923"/>
    <s v="Shields"/>
    <s v=" Mr"/>
    <s v="  Benjamin"/>
    <n v="23.8"/>
    <n v="4.08"/>
    <s v="No"/>
    <x v="1"/>
    <s v="No"/>
    <n v="0"/>
    <s v="No"/>
    <x v="0"/>
    <x v="1"/>
    <n v="2"/>
    <x v="1922"/>
    <x v="2"/>
    <s v="tier - 2"/>
    <x v="3"/>
    <s v="12Aug1994"/>
    <x v="6"/>
  </r>
  <r>
    <s v="Id1924"/>
    <s v="Margolis"/>
    <s v=" Mr"/>
    <s v="  Jay"/>
    <n v="15.37"/>
    <n v="8.6300000000000008"/>
    <s v="No"/>
    <x v="1"/>
    <s v="No"/>
    <n v="0"/>
    <s v="No"/>
    <x v="1"/>
    <x v="0"/>
    <n v="1"/>
    <x v="1923"/>
    <x v="1"/>
    <s v="tier - 3"/>
    <x v="1"/>
    <s v="29Sep1981"/>
    <x v="36"/>
  </r>
  <r>
    <s v="Id1925"/>
    <s v="Uffenbeck"/>
    <s v=" Mr"/>
    <s v="  William"/>
    <n v="30.4"/>
    <n v="5.28"/>
    <s v="No"/>
    <x v="1"/>
    <s v="No"/>
    <n v="1"/>
    <s v="No"/>
    <x v="0"/>
    <x v="1"/>
    <n v="0"/>
    <x v="1924"/>
    <x v="1"/>
    <s v="tier - 3"/>
    <x v="1"/>
    <s v="24Jun1999"/>
    <x v="35"/>
  </r>
  <r>
    <s v="Id1926"/>
    <s v="Brake"/>
    <s v=" Ms"/>
    <s v="  Shelley"/>
    <n v="19.48"/>
    <n v="5.63"/>
    <s v="No"/>
    <x v="1"/>
    <s v="No"/>
    <n v="0"/>
    <s v="No"/>
    <x v="0"/>
    <x v="1"/>
    <n v="3"/>
    <x v="1925"/>
    <x v="1"/>
    <s v="tier - 3"/>
    <x v="0"/>
    <s v="28Aug1988"/>
    <x v="23"/>
  </r>
  <r>
    <s v="Id1927"/>
    <s v="Stepanova"/>
    <s v=" Ms"/>
    <s v="  Jekaterina"/>
    <n v="16.96"/>
    <n v="11.47"/>
    <s v="No"/>
    <x v="1"/>
    <s v="No"/>
    <n v="0"/>
    <s v="No"/>
    <x v="1"/>
    <x v="0"/>
    <n v="1"/>
    <x v="1926"/>
    <x v="1"/>
    <s v="tier - 1"/>
    <x v="0"/>
    <s v="13Dec1981"/>
    <x v="36"/>
  </r>
  <r>
    <s v="Id1928"/>
    <s v="Verdi"/>
    <s v=" Mr"/>
    <s v="  Daniel"/>
    <n v="19.05"/>
    <n v="4.92"/>
    <s v="No"/>
    <x v="1"/>
    <s v="No"/>
    <n v="0"/>
    <s v="No"/>
    <x v="0"/>
    <x v="1"/>
    <n v="3"/>
    <x v="1927"/>
    <x v="1"/>
    <s v="tier - 3"/>
    <x v="0"/>
    <s v="24Oct1987"/>
    <x v="38"/>
  </r>
  <r>
    <s v="Id1929"/>
    <s v="McLean"/>
    <s v=" Ms"/>
    <s v="  Pauline"/>
    <n v="37.619999999999997"/>
    <n v="4.18"/>
    <s v="Yes"/>
    <x v="1"/>
    <s v="No"/>
    <n v="1"/>
    <s v="Yes"/>
    <x v="0"/>
    <x v="1"/>
    <n v="1"/>
    <x v="1928"/>
    <x v="1"/>
    <s v="tier - 1"/>
    <x v="0"/>
    <s v="21Nov1994"/>
    <x v="6"/>
  </r>
  <r>
    <s v="Id1930"/>
    <s v="Ryan"/>
    <s v=" Ms"/>
    <s v="  Colleen"/>
    <n v="29.1"/>
    <n v="4.67"/>
    <s v="No"/>
    <x v="1"/>
    <s v="No"/>
    <n v="0"/>
    <s v="No"/>
    <x v="0"/>
    <x v="1"/>
    <n v="0"/>
    <x v="1929"/>
    <x v="1"/>
    <s v="tier - 3"/>
    <x v="3"/>
    <s v="24Oct1991"/>
    <x v="42"/>
  </r>
  <r>
    <s v="Id1931"/>
    <s v="Mickelson"/>
    <s v=" Ms"/>
    <s v="  Aleah K"/>
    <n v="26.62"/>
    <n v="6.24"/>
    <s v="No"/>
    <x v="1"/>
    <s v="No"/>
    <n v="0"/>
    <s v="No"/>
    <x v="0"/>
    <x v="0"/>
    <n v="0"/>
    <x v="1930"/>
    <x v="1"/>
    <s v="tier - 1"/>
    <x v="0"/>
    <s v="25Aug1991"/>
    <x v="42"/>
  </r>
  <r>
    <s v="Id1932"/>
    <s v="Dibaba"/>
    <s v=" Ms"/>
    <s v="  Mare"/>
    <n v="25.74"/>
    <n v="5.99"/>
    <s v="No"/>
    <x v="1"/>
    <s v="No"/>
    <n v="0"/>
    <s v="No"/>
    <x v="0"/>
    <x v="0"/>
    <n v="0"/>
    <x v="1931"/>
    <x v="1"/>
    <s v="tier - 2"/>
    <x v="0"/>
    <s v="28Oct1991"/>
    <x v="42"/>
  </r>
  <r>
    <s v="Id1933"/>
    <s v="Shilling"/>
    <s v=" Mr"/>
    <s v="  Kevin"/>
    <n v="18.22"/>
    <n v="10.27"/>
    <s v="No"/>
    <x v="1"/>
    <s v="No"/>
    <n v="0"/>
    <s v="No"/>
    <x v="1"/>
    <x v="0"/>
    <n v="3"/>
    <x v="1932"/>
    <x v="1"/>
    <s v="tier - 2"/>
    <x v="0"/>
    <s v="9Sep1986"/>
    <x v="26"/>
  </r>
  <r>
    <s v="Id1934"/>
    <s v="Bashaw"/>
    <s v=" Ms"/>
    <s v="  Jessica"/>
    <n v="26.03"/>
    <n v="5.97"/>
    <s v="No"/>
    <x v="1"/>
    <s v="Yes"/>
    <n v="0"/>
    <s v="No"/>
    <x v="0"/>
    <x v="0"/>
    <n v="0"/>
    <x v="1933"/>
    <x v="1"/>
    <s v="tier - 2"/>
    <x v="1"/>
    <s v="22Jun1993"/>
    <x v="20"/>
  </r>
  <r>
    <s v="Id1935"/>
    <s v="Jacob"/>
    <s v=" Ms"/>
    <s v="  Amanda R"/>
    <n v="17.29"/>
    <n v="4.9800000000000004"/>
    <s v="No"/>
    <x v="1"/>
    <s v="No"/>
    <n v="0"/>
    <s v="No"/>
    <x v="1"/>
    <x v="1"/>
    <n v="0"/>
    <x v="1934"/>
    <x v="1"/>
    <s v="tier - 3"/>
    <x v="2"/>
    <s v="22Aug1994"/>
    <x v="6"/>
  </r>
  <r>
    <s v="Id1936"/>
    <s v="McCutcheon"/>
    <s v=" Mr"/>
    <s v="  Murray W"/>
    <n v="18.170000000000002"/>
    <n v="6.91"/>
    <s v="No"/>
    <x v="1"/>
    <s v="No"/>
    <n v="0"/>
    <s v="No"/>
    <x v="1"/>
    <x v="0"/>
    <n v="3"/>
    <x v="1935"/>
    <x v="1"/>
    <s v="tier - 2"/>
    <x v="0"/>
    <s v="1Dec1986"/>
    <x v="26"/>
  </r>
  <r>
    <s v="Id1937"/>
    <s v="Connor"/>
    <s v=" Mrs"/>
    <s v="  Meghan P"/>
    <n v="32.54"/>
    <n v="6.38"/>
    <s v="No"/>
    <x v="1"/>
    <s v="No"/>
    <n v="1"/>
    <s v="No"/>
    <x v="0"/>
    <x v="0"/>
    <n v="0"/>
    <x v="1936"/>
    <x v="1"/>
    <s v="tier - 2"/>
    <x v="15"/>
    <s v="5Nov2004"/>
    <x v="41"/>
  </r>
  <r>
    <s v="Id1938"/>
    <s v="May"/>
    <s v=" Mr"/>
    <s v="  David"/>
    <n v="30.25"/>
    <n v="4.7699999999999996"/>
    <s v="No"/>
    <x v="1"/>
    <s v="No"/>
    <n v="1"/>
    <s v="No"/>
    <x v="0"/>
    <x v="1"/>
    <n v="0"/>
    <x v="1937"/>
    <x v="1"/>
    <s v="tier - 2"/>
    <x v="0"/>
    <s v="2Dec1989"/>
    <x v="4"/>
  </r>
  <r>
    <s v="Id1939"/>
    <s v="Geoghegan"/>
    <s v=" Mr"/>
    <s v="  Seth"/>
    <n v="19.59"/>
    <n v="6.04"/>
    <s v="No"/>
    <x v="1"/>
    <s v="No"/>
    <n v="0"/>
    <s v="No"/>
    <x v="0"/>
    <x v="0"/>
    <n v="3"/>
    <x v="1938"/>
    <x v="1"/>
    <s v="tier - 3"/>
    <x v="0"/>
    <s v="18Aug1988"/>
    <x v="23"/>
  </r>
  <r>
    <s v="Id1940"/>
    <s v="McGinn"/>
    <s v=" Mr"/>
    <s v="  Michael P"/>
    <n v="45.9"/>
    <n v="4.3"/>
    <s v="Yes"/>
    <x v="1"/>
    <s v="No"/>
    <n v="2"/>
    <s v="Yes"/>
    <x v="0"/>
    <x v="1"/>
    <n v="2"/>
    <x v="1939"/>
    <x v="1"/>
    <s v="tier - 3"/>
    <x v="3"/>
    <s v="21Oct1995"/>
    <x v="40"/>
  </r>
  <r>
    <s v="Id1941"/>
    <s v="Jones"/>
    <s v=" Mr"/>
    <s v="  Russell M"/>
    <n v="17.059999999999999"/>
    <n v="8.75"/>
    <s v="No"/>
    <x v="1"/>
    <s v="No"/>
    <n v="0"/>
    <s v="No"/>
    <x v="1"/>
    <x v="0"/>
    <n v="1"/>
    <x v="1940"/>
    <x v="1"/>
    <s v="tier - 2"/>
    <x v="0"/>
    <s v="14Dec1981"/>
    <x v="36"/>
  </r>
  <r>
    <s v="Id1942"/>
    <s v="Quinteros"/>
    <s v=" Mr"/>
    <s v="  Martin"/>
    <n v="32.07"/>
    <n v="5.25"/>
    <s v="No"/>
    <x v="1"/>
    <s v="Yes"/>
    <n v="1"/>
    <s v="No"/>
    <x v="0"/>
    <x v="1"/>
    <n v="0"/>
    <x v="1941"/>
    <x v="1"/>
    <s v="tier - 2"/>
    <x v="14"/>
    <s v="10Jul2003"/>
    <x v="39"/>
  </r>
  <r>
    <s v="Id1943"/>
    <s v="Loenser"/>
    <s v=" Mr"/>
    <s v="  Michael"/>
    <n v="16.5"/>
    <n v="5.03"/>
    <s v="No"/>
    <x v="1"/>
    <s v="No"/>
    <n v="0"/>
    <s v="No"/>
    <x v="1"/>
    <x v="1"/>
    <n v="3"/>
    <x v="1942"/>
    <x v="1"/>
    <s v="tier - 3"/>
    <x v="0"/>
    <s v="6Jul1984"/>
    <x v="32"/>
  </r>
  <r>
    <s v="Id1944"/>
    <s v="Aitken"/>
    <s v=" Mr"/>
    <s v="  Miles"/>
    <n v="31.4"/>
    <n v="5.88"/>
    <s v="No"/>
    <x v="1"/>
    <s v="No"/>
    <n v="1"/>
    <s v="No"/>
    <x v="0"/>
    <x v="0"/>
    <n v="1"/>
    <x v="1943"/>
    <x v="2"/>
    <s v="tier - 1"/>
    <x v="3"/>
    <s v="14Sep1992"/>
    <x v="34"/>
  </r>
  <r>
    <s v="Id1945"/>
    <s v="Furrer"/>
    <s v=" Ms"/>
    <s v="  Amanda"/>
    <n v="20.36"/>
    <n v="4.49"/>
    <s v="No"/>
    <x v="1"/>
    <s v="No"/>
    <n v="0"/>
    <s v="No"/>
    <x v="0"/>
    <x v="1"/>
    <n v="3"/>
    <x v="1944"/>
    <x v="1"/>
    <s v="tier - 3"/>
    <x v="3"/>
    <s v="8Nov1990"/>
    <x v="3"/>
  </r>
  <r>
    <s v="Id1946"/>
    <s v="Konigs"/>
    <s v=" Mr"/>
    <s v="  Roger"/>
    <n v="25.46"/>
    <n v="4.1399999999999997"/>
    <s v="No"/>
    <x v="1"/>
    <s v="No"/>
    <n v="0"/>
    <s v="No"/>
    <x v="0"/>
    <x v="1"/>
    <n v="0"/>
    <x v="1945"/>
    <x v="0"/>
    <s v="tier - 2"/>
    <x v="7"/>
    <s v="17Nov1992"/>
    <x v="34"/>
  </r>
  <r>
    <s v="Id1947"/>
    <s v="Tesdahl"/>
    <s v=" Mr"/>
    <s v="  Brock J"/>
    <n v="17.09"/>
    <n v="5.8"/>
    <s v="No"/>
    <x v="1"/>
    <s v="No"/>
    <n v="0"/>
    <s v="No"/>
    <x v="1"/>
    <x v="0"/>
    <n v="3"/>
    <x v="1946"/>
    <x v="1"/>
    <s v="tier - 1"/>
    <x v="0"/>
    <s v="14Jun1985"/>
    <x v="17"/>
  </r>
  <r>
    <s v="Id1948"/>
    <s v="Engel"/>
    <s v=" Mr"/>
    <s v="  Stephen F"/>
    <n v="20.83"/>
    <n v="5.12"/>
    <s v="No"/>
    <x v="1"/>
    <s v="No"/>
    <n v="0"/>
    <s v="No"/>
    <x v="0"/>
    <x v="1"/>
    <n v="3"/>
    <x v="1947"/>
    <x v="1"/>
    <s v="tier - 1"/>
    <x v="0"/>
    <s v="11Oct1990"/>
    <x v="3"/>
  </r>
  <r>
    <s v="Id1949"/>
    <s v="Kuck"/>
    <s v=" Ms"/>
    <s v="  Missy"/>
    <n v="18.920000000000002"/>
    <n v="5.98"/>
    <s v="No"/>
    <x v="1"/>
    <s v="No"/>
    <n v="0"/>
    <s v="No"/>
    <x v="0"/>
    <x v="0"/>
    <n v="3"/>
    <x v="1948"/>
    <x v="1"/>
    <s v="tier - 1"/>
    <x v="0"/>
    <s v="4Nov1988"/>
    <x v="23"/>
  </r>
  <r>
    <s v="Id1950"/>
    <s v="Dillon"/>
    <s v=" Mr"/>
    <s v="  William"/>
    <n v="37.1"/>
    <n v="5.46"/>
    <s v="Yes"/>
    <x v="1"/>
    <s v="No"/>
    <n v="1"/>
    <s v="No"/>
    <x v="0"/>
    <x v="1"/>
    <n v="3"/>
    <x v="1949"/>
    <x v="1"/>
    <s v="tier - 2"/>
    <x v="3"/>
    <s v="12Aug1999"/>
    <x v="35"/>
  </r>
  <r>
    <s v="Id1951"/>
    <s v="Neuschel"/>
    <s v=" Ms"/>
    <s v="  Lauren M"/>
    <n v="22.515000000000001"/>
    <n v="4.91"/>
    <s v="No"/>
    <x v="1"/>
    <s v="Yes"/>
    <n v="0"/>
    <s v="No"/>
    <x v="0"/>
    <x v="1"/>
    <n v="1"/>
    <x v="1950"/>
    <x v="1"/>
    <s v="tier - 2"/>
    <x v="1"/>
    <s v="4Nov1997"/>
    <x v="31"/>
  </r>
  <r>
    <s v="Id1952"/>
    <s v="Rosales Ramirez"/>
    <s v=" Mr"/>
    <s v="  Apolo U"/>
    <n v="32.700000000000003"/>
    <n v="4.66"/>
    <s v="Yes"/>
    <x v="1"/>
    <s v="No"/>
    <n v="1"/>
    <s v="No"/>
    <x v="0"/>
    <x v="1"/>
    <n v="3"/>
    <x v="1951"/>
    <x v="1"/>
    <s v="tier - 3"/>
    <x v="3"/>
    <s v="6Jun1999"/>
    <x v="44"/>
  </r>
  <r>
    <s v="Id1953"/>
    <s v="Marquez"/>
    <s v=" Mr"/>
    <s v="  Alfons"/>
    <n v="17.75"/>
    <n v="6.8"/>
    <s v="No"/>
    <x v="1"/>
    <s v="No"/>
    <n v="0"/>
    <s v="No"/>
    <x v="1"/>
    <x v="0"/>
    <n v="3"/>
    <x v="1952"/>
    <x v="1"/>
    <s v="tier - 2"/>
    <x v="0"/>
    <s v="27Dec1986"/>
    <x v="26"/>
  </r>
  <r>
    <s v="Id1954"/>
    <s v="Green"/>
    <s v=" Ms"/>
    <s v="  Amber"/>
    <n v="33.630000000000003"/>
    <n v="4.47"/>
    <s v="Yes"/>
    <x v="1"/>
    <s v="No"/>
    <n v="1"/>
    <s v="No"/>
    <x v="0"/>
    <x v="1"/>
    <n v="2"/>
    <x v="1953"/>
    <x v="1"/>
    <s v="tier - 2"/>
    <x v="1"/>
    <s v="11Nov2001"/>
    <x v="47"/>
  </r>
  <r>
    <s v="Id1955"/>
    <s v="Schubel"/>
    <s v=" Ms"/>
    <s v="  Leah C"/>
    <n v="34.799999999999997"/>
    <n v="4.08"/>
    <s v="Yes"/>
    <x v="1"/>
    <s v="No"/>
    <n v="1"/>
    <s v="No"/>
    <x v="0"/>
    <x v="1"/>
    <n v="1"/>
    <x v="1954"/>
    <x v="1"/>
    <s v="tier - 3"/>
    <x v="3"/>
    <s v="23Aug1995"/>
    <x v="40"/>
  </r>
  <r>
    <s v="Id1956"/>
    <s v="Jimenez"/>
    <s v=" Ms"/>
    <s v="  Lilia"/>
    <n v="16.809999999999999"/>
    <n v="5.51"/>
    <s v="No"/>
    <x v="1"/>
    <s v="No"/>
    <n v="0"/>
    <s v="No"/>
    <x v="1"/>
    <x v="1"/>
    <n v="3"/>
    <x v="1955"/>
    <x v="1"/>
    <s v="tier - 1"/>
    <x v="1"/>
    <s v="18Aug1988"/>
    <x v="23"/>
  </r>
  <r>
    <s v="Id1957"/>
    <s v="Zimny-Schmitt"/>
    <s v=" Mr"/>
    <s v="  Danny"/>
    <n v="16.690000000000001"/>
    <n v="8.4"/>
    <s v="No"/>
    <x v="1"/>
    <s v="No"/>
    <n v="0"/>
    <s v="No"/>
    <x v="1"/>
    <x v="0"/>
    <n v="1"/>
    <x v="1956"/>
    <x v="1"/>
    <s v="tier - 1"/>
    <x v="0"/>
    <s v="10Oct1981"/>
    <x v="36"/>
  </r>
  <r>
    <s v="Id1958"/>
    <s v="Hill"/>
    <s v=" Ms"/>
    <s v="  Lauren"/>
    <n v="23.21"/>
    <n v="5.14"/>
    <s v="No"/>
    <x v="1"/>
    <s v="No"/>
    <n v="0"/>
    <s v="No"/>
    <x v="0"/>
    <x v="1"/>
    <n v="1"/>
    <x v="1957"/>
    <x v="1"/>
    <s v="tier - 1"/>
    <x v="0"/>
    <s v="16Jun1995"/>
    <x v="40"/>
  </r>
  <r>
    <s v="Id1959"/>
    <s v="Brohart"/>
    <s v=" Ms"/>
    <s v="  Courtney"/>
    <n v="25.175000000000001"/>
    <n v="5.21"/>
    <s v="No"/>
    <x v="1"/>
    <s v="No"/>
    <n v="0"/>
    <s v="No"/>
    <x v="0"/>
    <x v="1"/>
    <n v="0"/>
    <x v="1958"/>
    <x v="1"/>
    <s v="tier - 3"/>
    <x v="2"/>
    <s v="9Oct1995"/>
    <x v="40"/>
  </r>
  <r>
    <s v="Id1960"/>
    <s v="Ryan"/>
    <s v=" Ms"/>
    <s v="  Elizabeth"/>
    <n v="34.770000000000003"/>
    <n v="6.23"/>
    <s v="Yes"/>
    <x v="1"/>
    <s v="No"/>
    <n v="1"/>
    <s v="No"/>
    <x v="0"/>
    <x v="0"/>
    <n v="0"/>
    <x v="1959"/>
    <x v="1"/>
    <s v="tier - 3"/>
    <x v="1"/>
    <s v="24Sep1994"/>
    <x v="6"/>
  </r>
  <r>
    <s v="Id1961"/>
    <s v="Oka"/>
    <s v=" Ms"/>
    <s v="  Satomi"/>
    <n v="27.7"/>
    <n v="5.6"/>
    <s v="No"/>
    <x v="1"/>
    <s v="No"/>
    <n v="0"/>
    <s v="No"/>
    <x v="0"/>
    <x v="1"/>
    <n v="0"/>
    <x v="1960"/>
    <x v="1"/>
    <s v="tier - 3"/>
    <x v="3"/>
    <s v="22Dec1992"/>
    <x v="34"/>
  </r>
  <r>
    <s v="Id1962"/>
    <s v="Newman"/>
    <s v=" Mr"/>
    <s v="  Matthew D"/>
    <n v="19.12"/>
    <n v="4.72"/>
    <s v="No"/>
    <x v="1"/>
    <s v="No"/>
    <n v="0"/>
    <s v="No"/>
    <x v="0"/>
    <x v="1"/>
    <n v="3"/>
    <x v="1961"/>
    <x v="1"/>
    <s v="tier - 1"/>
    <x v="0"/>
    <s v="15Oct1988"/>
    <x v="23"/>
  </r>
  <r>
    <s v="Id1963"/>
    <s v="Metzger"/>
    <s v=" Mr"/>
    <s v="  Peter T II"/>
    <n v="32.67"/>
    <n v="4.67"/>
    <s v="No"/>
    <x v="1"/>
    <s v="Yes"/>
    <n v="1"/>
    <s v="No"/>
    <x v="0"/>
    <x v="1"/>
    <n v="0"/>
    <x v="1962"/>
    <x v="1"/>
    <s v="tier - 2"/>
    <x v="1"/>
    <s v="24Aug2003"/>
    <x v="39"/>
  </r>
  <r>
    <s v="Id1964"/>
    <s v="Gonzalez"/>
    <s v=" Mr"/>
    <s v="  Manuel"/>
    <n v="28.5"/>
    <n v="6.11"/>
    <s v="No"/>
    <x v="1"/>
    <s v="No"/>
    <n v="0"/>
    <s v="No"/>
    <x v="0"/>
    <x v="0"/>
    <n v="2"/>
    <x v="1963"/>
    <x v="2"/>
    <s v="tier - 3"/>
    <x v="1"/>
    <s v="16Sep1998"/>
    <x v="44"/>
  </r>
  <r>
    <s v="Id1965"/>
    <s v="Vaughn"/>
    <s v=" Ms"/>
    <s v="  Kindsey P"/>
    <n v="39.270000000000003"/>
    <n v="6.25"/>
    <s v="Yes"/>
    <x v="1"/>
    <s v="No"/>
    <n v="1"/>
    <s v="Yes"/>
    <x v="0"/>
    <x v="0"/>
    <n v="2"/>
    <x v="1964"/>
    <x v="1"/>
    <s v="tier - 2"/>
    <x v="0"/>
    <s v="22Sep1999"/>
    <x v="35"/>
  </r>
  <r>
    <s v="Id1966"/>
    <s v="Clifford"/>
    <s v=" Mr"/>
    <s v="  Thomas G"/>
    <n v="32.49"/>
    <n v="4"/>
    <s v="No"/>
    <x v="1"/>
    <s v="No"/>
    <n v="1"/>
    <s v="No"/>
    <x v="0"/>
    <x v="1"/>
    <n v="1"/>
    <x v="1965"/>
    <x v="0"/>
    <s v="tier - 2"/>
    <x v="5"/>
    <s v="18Sep1996"/>
    <x v="45"/>
  </r>
  <r>
    <s v="Id1967"/>
    <s v="Petty"/>
    <s v=" Mr"/>
    <s v="  Kyle S"/>
    <n v="23.7"/>
    <n v="5.55"/>
    <s v="No"/>
    <x v="1"/>
    <s v="No"/>
    <n v="0"/>
    <s v="No"/>
    <x v="0"/>
    <x v="1"/>
    <n v="2"/>
    <x v="1966"/>
    <x v="2"/>
    <s v="tier - 3"/>
    <x v="3"/>
    <s v="19Sep1996"/>
    <x v="45"/>
  </r>
  <r>
    <s v="Id1968"/>
    <s v="Sanford"/>
    <s v=" Mr"/>
    <s v="  Alexander J"/>
    <n v="30.4"/>
    <n v="5.95"/>
    <s v="No"/>
    <x v="1"/>
    <s v="No"/>
    <n v="1"/>
    <s v="No"/>
    <x v="0"/>
    <x v="0"/>
    <n v="3"/>
    <x v="1967"/>
    <x v="1"/>
    <s v="tier - 3"/>
    <x v="4"/>
    <s v="26Jun2004"/>
    <x v="41"/>
  </r>
  <r>
    <s v="Id1969"/>
    <s v="Sprague"/>
    <s v=" Mr"/>
    <s v="  Dustin L"/>
    <n v="38.94"/>
    <n v="4.3600000000000003"/>
    <s v="Yes"/>
    <x v="1"/>
    <s v="Yes"/>
    <n v="1"/>
    <s v="Yes"/>
    <x v="0"/>
    <x v="1"/>
    <n v="1"/>
    <x v="1968"/>
    <x v="1"/>
    <s v="tier - 2"/>
    <x v="0"/>
    <s v="12Oct1993"/>
    <x v="20"/>
  </r>
  <r>
    <s v="Id1970"/>
    <s v="Lasseron"/>
    <s v=" Mrs"/>
    <s v="  Chloe"/>
    <n v="31.02"/>
    <n v="4.84"/>
    <s v="No"/>
    <x v="1"/>
    <s v="Yes"/>
    <n v="1"/>
    <s v="No"/>
    <x v="0"/>
    <x v="1"/>
    <n v="0"/>
    <x v="1969"/>
    <x v="1"/>
    <s v="tier - 1"/>
    <x v="15"/>
    <s v="29Jul2003"/>
    <x v="39"/>
  </r>
  <r>
    <s v="Id1971"/>
    <s v="Bushong"/>
    <s v=" Ms"/>
    <s v="  Cailtlin"/>
    <n v="17.5"/>
    <n v="4.5599999999999996"/>
    <s v="No"/>
    <x v="1"/>
    <s v="No"/>
    <n v="0"/>
    <s v="No"/>
    <x v="1"/>
    <x v="1"/>
    <n v="3"/>
    <x v="1970"/>
    <x v="1"/>
    <s v="tier - 1"/>
    <x v="3"/>
    <s v="14Sep1987"/>
    <x v="38"/>
  </r>
  <r>
    <s v="Id1972"/>
    <s v="Dennison"/>
    <s v=" Mr"/>
    <s v="  Joshua"/>
    <n v="34.799999999999997"/>
    <n v="4.42"/>
    <s v="Yes"/>
    <x v="1"/>
    <s v="No"/>
    <n v="1"/>
    <s v="No"/>
    <x v="0"/>
    <x v="1"/>
    <n v="3"/>
    <x v="1971"/>
    <x v="1"/>
    <s v="tier - 1"/>
    <x v="3"/>
    <s v="20Jun2000"/>
    <x v="21"/>
  </r>
  <r>
    <s v="Id1973"/>
    <s v="Lira"/>
    <s v=" Mr"/>
    <s v="  Chuy"/>
    <n v="17.3"/>
    <n v="7.66"/>
    <s v="No"/>
    <x v="1"/>
    <s v="No"/>
    <n v="0"/>
    <s v="No"/>
    <x v="1"/>
    <x v="0"/>
    <n v="3"/>
    <x v="1972"/>
    <x v="1"/>
    <s v="tier - 1"/>
    <x v="0"/>
    <s v="27Aug1986"/>
    <x v="26"/>
  </r>
  <r>
    <s v="Id1974"/>
    <s v="Nahigian"/>
    <s v=" Ms"/>
    <s v="  Laurie B"/>
    <n v="32.25"/>
    <n v="5.2"/>
    <s v="No"/>
    <x v="1"/>
    <s v="No"/>
    <n v="1"/>
    <s v="No"/>
    <x v="0"/>
    <x v="1"/>
    <n v="0"/>
    <x v="1973"/>
    <x v="1"/>
    <s v="tier - 2"/>
    <x v="3"/>
    <s v="26Dec2001"/>
    <x v="47"/>
  </r>
  <r>
    <s v="Id1975"/>
    <s v="Cackett"/>
    <s v=" Ms"/>
    <s v="  Rachel B"/>
    <n v="42.4"/>
    <n v="5.53"/>
    <s v="Yes"/>
    <x v="1"/>
    <s v="No"/>
    <n v="2"/>
    <s v="Yes"/>
    <x v="0"/>
    <x v="1"/>
    <n v="1"/>
    <x v="1974"/>
    <x v="1"/>
    <s v="tier - 2"/>
    <x v="3"/>
    <s v="19Dec1996"/>
    <x v="45"/>
  </r>
  <r>
    <s v="Id1976"/>
    <s v="Hunter-Galvan"/>
    <s v=" Ms"/>
    <s v="  Liza"/>
    <n v="38.664999999999999"/>
    <n v="4.8600000000000003"/>
    <s v="Yes"/>
    <x v="1"/>
    <s v="No"/>
    <n v="1"/>
    <s v="Yes"/>
    <x v="0"/>
    <x v="1"/>
    <n v="2"/>
    <x v="1975"/>
    <x v="1"/>
    <s v="tier - 2"/>
    <x v="8"/>
    <s v="16Jul2004"/>
    <x v="41"/>
  </r>
  <r>
    <s v="Id1977"/>
    <s v="Pierret"/>
    <s v=" Ms"/>
    <s v="  Lindsey"/>
    <n v="29.92"/>
    <n v="5.49"/>
    <s v="No"/>
    <x v="1"/>
    <s v="No"/>
    <n v="1"/>
    <s v="No"/>
    <x v="0"/>
    <x v="1"/>
    <n v="1"/>
    <x v="1976"/>
    <x v="1"/>
    <s v="tier - 3"/>
    <x v="0"/>
    <s v="27Oct1996"/>
    <x v="45"/>
  </r>
  <r>
    <s v="Id1978"/>
    <s v="White"/>
    <s v=" Ms"/>
    <s v="  Lindsay E"/>
    <n v="29.48"/>
    <n v="4.09"/>
    <s v="No"/>
    <x v="1"/>
    <s v="No"/>
    <n v="0"/>
    <s v="No"/>
    <x v="0"/>
    <x v="1"/>
    <n v="1"/>
    <x v="1977"/>
    <x v="1"/>
    <s v="tier - 3"/>
    <x v="0"/>
    <s v="10Aug1996"/>
    <x v="45"/>
  </r>
  <r>
    <s v="Id1979"/>
    <s v="O'Neil"/>
    <s v=" Ms"/>
    <s v="  Kathleen M"/>
    <n v="28.785"/>
    <n v="4.3099999999999996"/>
    <s v="No"/>
    <x v="1"/>
    <s v="No"/>
    <n v="0"/>
    <s v="No"/>
    <x v="0"/>
    <x v="1"/>
    <n v="0"/>
    <x v="1978"/>
    <x v="1"/>
    <s v="tier - 2"/>
    <x v="2"/>
    <s v="13Nov1996"/>
    <x v="45"/>
  </r>
  <r>
    <s v="Id1980"/>
    <s v="Leitz"/>
    <s v=" Ms"/>
    <s v="  Aya"/>
    <n v="19.8"/>
    <n v="4"/>
    <s v="No"/>
    <x v="1"/>
    <s v="No"/>
    <n v="0"/>
    <s v="No"/>
    <x v="0"/>
    <x v="1"/>
    <n v="1"/>
    <x v="1979"/>
    <x v="1"/>
    <s v="tier - 1"/>
    <x v="3"/>
    <s v="14Dec1996"/>
    <x v="45"/>
  </r>
  <r>
    <s v="Id1981"/>
    <s v="Durfee"/>
    <s v=" Ms"/>
    <s v="  Carolyn R"/>
    <n v="35.53"/>
    <n v="4.68"/>
    <s v="Yes"/>
    <x v="1"/>
    <s v="Yes"/>
    <n v="1"/>
    <s v="No"/>
    <x v="0"/>
    <x v="1"/>
    <n v="0"/>
    <x v="1980"/>
    <x v="1"/>
    <s v="tier - 2"/>
    <x v="0"/>
    <s v="7Oct1993"/>
    <x v="20"/>
  </r>
  <r>
    <s v="Id1982"/>
    <s v="Maylone"/>
    <s v=" Ms"/>
    <s v="  Bethany"/>
    <n v="21.47"/>
    <n v="4.0199999999999996"/>
    <s v="No"/>
    <x v="1"/>
    <s v="No"/>
    <n v="0"/>
    <s v="No"/>
    <x v="0"/>
    <x v="1"/>
    <n v="0"/>
    <x v="1981"/>
    <x v="1"/>
    <s v="tier - 3"/>
    <x v="1"/>
    <s v="23Jun1995"/>
    <x v="40"/>
  </r>
  <r>
    <s v="Id1983"/>
    <s v="Reiland"/>
    <s v=" Ms"/>
    <s v="  Holly A"/>
    <n v="25.9"/>
    <n v="5.12"/>
    <s v="No"/>
    <x v="1"/>
    <s v="Yes"/>
    <n v="0"/>
    <s v="No"/>
    <x v="0"/>
    <x v="1"/>
    <n v="0"/>
    <x v="1982"/>
    <x v="1"/>
    <s v="tier - 1"/>
    <x v="3"/>
    <s v="28Oct1993"/>
    <x v="20"/>
  </r>
  <r>
    <s v="Id1984"/>
    <s v="Hu"/>
    <s v=" Mr"/>
    <s v="  Ping"/>
    <n v="20.81"/>
    <n v="5.52"/>
    <s v="No"/>
    <x v="1"/>
    <s v="No"/>
    <n v="0"/>
    <s v="No"/>
    <x v="0"/>
    <x v="1"/>
    <n v="3"/>
    <x v="1983"/>
    <x v="1"/>
    <s v="tier - 1"/>
    <x v="0"/>
    <s v="1Sep1991"/>
    <x v="42"/>
  </r>
  <r>
    <s v="Id1985"/>
    <s v="Lessek"/>
    <s v=" Mr"/>
    <s v="  Tim"/>
    <n v="25.84"/>
    <n v="5.81"/>
    <s v="No"/>
    <x v="1"/>
    <s v="Yes"/>
    <n v="0"/>
    <s v="No"/>
    <x v="0"/>
    <x v="0"/>
    <n v="1"/>
    <x v="1984"/>
    <x v="2"/>
    <s v="tier - 3"/>
    <x v="6"/>
    <s v="20Jun1997"/>
    <x v="31"/>
  </r>
  <r>
    <s v="Id1986"/>
    <s v="Colavincenzo"/>
    <s v=" Mr"/>
    <s v="  John"/>
    <n v="30.95"/>
    <n v="5.16"/>
    <s v="No"/>
    <x v="1"/>
    <s v="Yes"/>
    <n v="1"/>
    <s v="No"/>
    <x v="0"/>
    <x v="1"/>
    <n v="0"/>
    <x v="1985"/>
    <x v="1"/>
    <s v="tier - 1"/>
    <x v="14"/>
    <s v="18Nov2003"/>
    <x v="39"/>
  </r>
  <r>
    <s v="Id1987"/>
    <s v="Mendez-Karr"/>
    <s v=" Mrs"/>
    <s v="  Cynthia"/>
    <n v="30.54"/>
    <n v="5"/>
    <s v="No"/>
    <x v="1"/>
    <s v="Yes"/>
    <n v="1"/>
    <s v="No"/>
    <x v="0"/>
    <x v="1"/>
    <n v="0"/>
    <x v="1986"/>
    <x v="1"/>
    <s v="tier - 2"/>
    <x v="15"/>
    <s v="5Dec2003"/>
    <x v="39"/>
  </r>
  <r>
    <s v="Id1988"/>
    <s v="Saulnier"/>
    <s v=" Mr"/>
    <s v="  Emmett"/>
    <n v="33.914999999999999"/>
    <n v="5.84"/>
    <s v="Yes"/>
    <x v="1"/>
    <s v="No"/>
    <n v="1"/>
    <s v="No"/>
    <x v="0"/>
    <x v="0"/>
    <n v="1"/>
    <x v="1987"/>
    <x v="1"/>
    <s v="tier - 2"/>
    <x v="1"/>
    <s v="17Nov1996"/>
    <x v="45"/>
  </r>
  <r>
    <s v="Id1989"/>
    <s v="Schoonover"/>
    <s v=" Ms"/>
    <s v="  Kate"/>
    <n v="33.31"/>
    <n v="4.1900000000000004"/>
    <s v="Yes"/>
    <x v="1"/>
    <s v="Yes"/>
    <n v="1"/>
    <s v="No"/>
    <x v="0"/>
    <x v="1"/>
    <n v="0"/>
    <x v="1988"/>
    <x v="1"/>
    <s v="tier - 3"/>
    <x v="3"/>
    <s v="3Jul2003"/>
    <x v="39"/>
  </r>
  <r>
    <s v="Id1990"/>
    <s v="Hass"/>
    <s v=" Mr"/>
    <s v="  Christopher L"/>
    <n v="25.745000000000001"/>
    <n v="4.62"/>
    <s v="No"/>
    <x v="1"/>
    <s v="No"/>
    <n v="0"/>
    <s v="No"/>
    <x v="0"/>
    <x v="1"/>
    <n v="2"/>
    <x v="1989"/>
    <x v="1"/>
    <s v="tier - 1"/>
    <x v="6"/>
    <s v="6Oct2001"/>
    <x v="47"/>
  </r>
  <r>
    <s v="Id1991"/>
    <s v="Cadotte"/>
    <s v=" Mr"/>
    <s v="  Christopher P"/>
    <n v="37.1"/>
    <n v="6.24"/>
    <s v="Yes"/>
    <x v="1"/>
    <s v="No"/>
    <n v="1"/>
    <s v="No"/>
    <x v="0"/>
    <x v="0"/>
    <n v="1"/>
    <x v="1990"/>
    <x v="1"/>
    <s v="tier - 3"/>
    <x v="3"/>
    <s v="1Jul1994"/>
    <x v="6"/>
  </r>
  <r>
    <s v="Id1992"/>
    <s v="Cacciapaglia"/>
    <s v=" Mr"/>
    <s v="  Christopher W"/>
    <n v="35.435000000000002"/>
    <n v="5.81"/>
    <s v="Yes"/>
    <x v="1"/>
    <s v="No"/>
    <n v="1"/>
    <s v="No"/>
    <x v="0"/>
    <x v="0"/>
    <n v="0"/>
    <x v="1991"/>
    <x v="2"/>
    <s v="tier - 1"/>
    <x v="4"/>
    <s v="2Dec1994"/>
    <x v="6"/>
  </r>
  <r>
    <s v="Id1993"/>
    <s v="Mininger"/>
    <s v=" Mr"/>
    <s v="  Norman H"/>
    <n v="20.399999999999999"/>
    <n v="4.83"/>
    <s v="No"/>
    <x v="1"/>
    <s v="No"/>
    <n v="0"/>
    <s v="No"/>
    <x v="0"/>
    <x v="1"/>
    <n v="0"/>
    <x v="1992"/>
    <x v="2"/>
    <s v="tier - 2"/>
    <x v="3"/>
    <s v="13Nov1991"/>
    <x v="42"/>
  </r>
  <r>
    <s v="Id1994"/>
    <s v="Mayo"/>
    <s v=" Ms"/>
    <s v="  Susan"/>
    <n v="42.13"/>
    <n v="5.72"/>
    <s v="Yes"/>
    <x v="1"/>
    <s v="Yes"/>
    <n v="2"/>
    <s v="Yes"/>
    <x v="0"/>
    <x v="0"/>
    <n v="1"/>
    <x v="1993"/>
    <x v="1"/>
    <s v="tier - 3"/>
    <x v="0"/>
    <s v="2Sep1997"/>
    <x v="31"/>
  </r>
  <r>
    <s v="Id1995"/>
    <s v="Zicko"/>
    <s v=" Ms"/>
    <s v="  Tatyana K"/>
    <n v="33.99"/>
    <n v="4.83"/>
    <s v="Yes"/>
    <x v="1"/>
    <s v="Yes"/>
    <n v="1"/>
    <s v="No"/>
    <x v="0"/>
    <x v="1"/>
    <n v="1"/>
    <x v="1994"/>
    <x v="1"/>
    <s v="tier - 3"/>
    <x v="0"/>
    <s v="2Aug1997"/>
    <x v="31"/>
  </r>
  <r>
    <s v="Id1996"/>
    <s v="Graham"/>
    <s v=" Ms"/>
    <s v="  Chrissy"/>
    <n v="28.594999999999999"/>
    <n v="4.1399999999999997"/>
    <s v="No"/>
    <x v="1"/>
    <s v="Yes"/>
    <n v="0"/>
    <s v="No"/>
    <x v="0"/>
    <x v="1"/>
    <n v="0"/>
    <x v="1995"/>
    <x v="1"/>
    <s v="tier - 2"/>
    <x v="2"/>
    <s v="6Jul1997"/>
    <x v="31"/>
  </r>
  <r>
    <s v="Id1997"/>
    <s v="Boland"/>
    <s v=" Ms"/>
    <s v="  Carrie"/>
    <n v="20.8"/>
    <n v="4.07"/>
    <s v="No"/>
    <x v="1"/>
    <s v="Yes"/>
    <n v="0"/>
    <s v="No"/>
    <x v="0"/>
    <x v="1"/>
    <n v="1"/>
    <x v="1996"/>
    <x v="1"/>
    <s v="tier - 3"/>
    <x v="3"/>
    <s v="22Dec1997"/>
    <x v="31"/>
  </r>
  <r>
    <s v="Id1998"/>
    <s v="Cupp"/>
    <s v=" Ms"/>
    <s v="  Halle"/>
    <n v="23.465"/>
    <n v="6.26"/>
    <s v="No"/>
    <x v="1"/>
    <s v="Yes"/>
    <n v="0"/>
    <s v="No"/>
    <x v="0"/>
    <x v="0"/>
    <n v="0"/>
    <x v="1997"/>
    <x v="1"/>
    <s v="tier - 3"/>
    <x v="2"/>
    <s v="5Jul1997"/>
    <x v="31"/>
  </r>
  <r>
    <s v="Id1999"/>
    <s v="Shaw"/>
    <s v=" Ms"/>
    <s v="  Carolyn"/>
    <n v="40.185000000000002"/>
    <n v="5.88"/>
    <s v="Yes"/>
    <x v="1"/>
    <s v="No"/>
    <n v="1"/>
    <s v="Yes"/>
    <x v="0"/>
    <x v="0"/>
    <n v="0"/>
    <x v="1998"/>
    <x v="1"/>
    <s v="tier - 3"/>
    <x v="1"/>
    <s v="11Oct1996"/>
    <x v="45"/>
  </r>
  <r>
    <s v="Id2000"/>
    <s v="Klassen"/>
    <s v=" Ms"/>
    <s v="  Tara D"/>
    <n v="21.89"/>
    <n v="5.72"/>
    <s v="No"/>
    <x v="1"/>
    <s v="No"/>
    <n v="0"/>
    <s v="No"/>
    <x v="0"/>
    <x v="0"/>
    <n v="2"/>
    <x v="1999"/>
    <x v="1"/>
    <s v="tier - 2"/>
    <x v="0"/>
    <s v="2Sep2001"/>
    <x v="47"/>
  </r>
  <r>
    <s v="Id2001"/>
    <s v="Musal"/>
    <s v=" Mr"/>
    <s v="  Rasim M"/>
    <n v="29.34"/>
    <n v="6.09"/>
    <s v="No"/>
    <x v="1"/>
    <s v="No"/>
    <n v="0"/>
    <s v="No"/>
    <x v="0"/>
    <x v="0"/>
    <n v="0"/>
    <x v="2000"/>
    <x v="1"/>
    <s v="tier - 2"/>
    <x v="1"/>
    <s v="23Sep2000"/>
    <x v="21"/>
  </r>
  <r>
    <s v="Id2002"/>
    <s v="Kitayama"/>
    <s v=" Ms"/>
    <s v="  Dina"/>
    <n v="22.61"/>
    <n v="4.25"/>
    <s v="No"/>
    <x v="1"/>
    <s v="No"/>
    <n v="0"/>
    <s v="No"/>
    <x v="0"/>
    <x v="1"/>
    <n v="0"/>
    <x v="2001"/>
    <x v="1"/>
    <s v="tier - 1"/>
    <x v="1"/>
    <s v="3Jul1996"/>
    <x v="45"/>
  </r>
  <r>
    <s v="Id2003"/>
    <s v="Altman"/>
    <s v=" Ms"/>
    <s v="  Lisa"/>
    <n v="22.23"/>
    <n v="6.09"/>
    <s v="No"/>
    <x v="1"/>
    <s v="No"/>
    <n v="0"/>
    <s v="No"/>
    <x v="0"/>
    <x v="0"/>
    <n v="0"/>
    <x v="2002"/>
    <x v="1"/>
    <s v="tier - 2"/>
    <x v="1"/>
    <s v="14Aug1996"/>
    <x v="45"/>
  </r>
  <r>
    <s v="Id2004"/>
    <s v="Demchko"/>
    <s v=" Ms"/>
    <s v="  Caitrin"/>
    <n v="33.4"/>
    <n v="5.51"/>
    <s v="Yes"/>
    <x v="1"/>
    <s v="No"/>
    <n v="1"/>
    <s v="No"/>
    <x v="0"/>
    <x v="1"/>
    <n v="0"/>
    <x v="2003"/>
    <x v="1"/>
    <s v="tier - 1"/>
    <x v="3"/>
    <s v="6Jul1994"/>
    <x v="6"/>
  </r>
  <r>
    <s v="Id2005"/>
    <s v="Wild"/>
    <s v=" Ms"/>
    <s v="  Adriana S"/>
    <n v="33.11"/>
    <n v="5.63"/>
    <s v="Yes"/>
    <x v="1"/>
    <s v="No"/>
    <n v="1"/>
    <s v="No"/>
    <x v="0"/>
    <x v="1"/>
    <n v="0"/>
    <x v="2004"/>
    <x v="1"/>
    <s v="tier - 3"/>
    <x v="0"/>
    <s v="25Oct1994"/>
    <x v="6"/>
  </r>
  <r>
    <s v="Id2006"/>
    <s v="Betts"/>
    <s v=" Ms"/>
    <s v="  Megan"/>
    <n v="16.815000000000001"/>
    <n v="5.29"/>
    <s v="No"/>
    <x v="1"/>
    <s v="No"/>
    <n v="0"/>
    <s v="No"/>
    <x v="1"/>
    <x v="1"/>
    <n v="1"/>
    <x v="2005"/>
    <x v="1"/>
    <s v="tier - 3"/>
    <x v="2"/>
    <s v="29Aug2001"/>
    <x v="47"/>
  </r>
  <r>
    <s v="Id2007"/>
    <s v="Martin"/>
    <s v=" Mrs"/>
    <s v="  Kristen M"/>
    <n v="25.61"/>
    <n v="4"/>
    <s v="No"/>
    <x v="1"/>
    <s v="Yes"/>
    <n v="0"/>
    <s v="No"/>
    <x v="0"/>
    <x v="1"/>
    <n v="0"/>
    <x v="2006"/>
    <x v="1"/>
    <s v="tier - 3"/>
    <x v="0"/>
    <s v="25Sep1993"/>
    <x v="20"/>
  </r>
  <r>
    <s v="Id2008"/>
    <s v="Vandeventer"/>
    <s v=" Ms"/>
    <s v="  Alix"/>
    <n v="25.8"/>
    <n v="5.49"/>
    <s v="No"/>
    <x v="1"/>
    <s v="No"/>
    <n v="0"/>
    <s v="No"/>
    <x v="0"/>
    <x v="1"/>
    <n v="0"/>
    <x v="2007"/>
    <x v="1"/>
    <s v="tier - 1"/>
    <x v="3"/>
    <s v="10Jul1994"/>
    <x v="6"/>
  </r>
  <r>
    <s v="Id2009"/>
    <s v="Hirano"/>
    <s v=" Mr"/>
    <s v="  Kakushin"/>
    <n v="27.39"/>
    <n v="5.34"/>
    <s v="No"/>
    <x v="1"/>
    <s v="No"/>
    <n v="0"/>
    <s v="No"/>
    <x v="0"/>
    <x v="1"/>
    <n v="0"/>
    <x v="2008"/>
    <x v="1"/>
    <s v="tier - 3"/>
    <x v="14"/>
    <s v="25Jun1999"/>
    <x v="35"/>
  </r>
  <r>
    <s v="Id2010"/>
    <s v="Davi"/>
    <s v=" Mr"/>
    <s v="  Michael J"/>
    <n v="17.03"/>
    <n v="4.12"/>
    <s v="No"/>
    <x v="1"/>
    <s v="No"/>
    <n v="0"/>
    <s v="No"/>
    <x v="1"/>
    <x v="1"/>
    <n v="3"/>
    <x v="2009"/>
    <x v="1"/>
    <s v="tier - 2"/>
    <x v="0"/>
    <s v="1Aug1987"/>
    <x v="38"/>
  </r>
  <r>
    <s v="Id2011"/>
    <s v="Sloan"/>
    <s v=" Mr"/>
    <s v="  Bradley"/>
    <n v="23.75"/>
    <n v="5.49"/>
    <s v="No"/>
    <x v="1"/>
    <s v="No"/>
    <n v="0"/>
    <s v="No"/>
    <x v="0"/>
    <x v="1"/>
    <n v="2"/>
    <x v="2010"/>
    <x v="1"/>
    <s v="tier - 1"/>
    <x v="1"/>
    <s v="13Oct2001"/>
    <x v="47"/>
  </r>
  <r>
    <s v="Id2012"/>
    <s v="Homich"/>
    <s v=" Mr"/>
    <s v="  Matt"/>
    <n v="26.03"/>
    <n v="5.1100000000000003"/>
    <s v="No"/>
    <x v="1"/>
    <s v="No"/>
    <n v="0"/>
    <s v="No"/>
    <x v="0"/>
    <x v="1"/>
    <n v="0"/>
    <x v="2011"/>
    <x v="2"/>
    <s v="tier - 1"/>
    <x v="6"/>
    <s v="10Sep1995"/>
    <x v="40"/>
  </r>
  <r>
    <s v="Id2013"/>
    <s v="Bell"/>
    <s v=" Ms"/>
    <s v="  Amanda C"/>
    <n v="16.079999999999998"/>
    <n v="5.94"/>
    <s v="No"/>
    <x v="1"/>
    <s v="No"/>
    <n v="0"/>
    <s v="No"/>
    <x v="1"/>
    <x v="0"/>
    <n v="3"/>
    <x v="2012"/>
    <x v="1"/>
    <s v="tier - 1"/>
    <x v="1"/>
    <s v="1Oct1989"/>
    <x v="4"/>
  </r>
  <r>
    <s v="Id2014"/>
    <s v="Kristjansson"/>
    <s v=" Mr"/>
    <s v="  Valur"/>
    <n v="30.875"/>
    <n v="5.54"/>
    <s v="No"/>
    <x v="1"/>
    <s v="No"/>
    <n v="1"/>
    <s v="No"/>
    <x v="0"/>
    <x v="1"/>
    <n v="0"/>
    <x v="2013"/>
    <x v="2"/>
    <s v="tier - 1"/>
    <x v="1"/>
    <s v="26Sep1994"/>
    <x v="6"/>
  </r>
  <r>
    <s v="Id2015"/>
    <s v="Pitman"/>
    <s v=" Ms"/>
    <s v="  Erica J"/>
    <n v="31.79"/>
    <n v="7.09"/>
    <s v="No"/>
    <x v="1"/>
    <s v="No"/>
    <n v="1"/>
    <s v="No"/>
    <x v="0"/>
    <x v="0"/>
    <n v="2"/>
    <x v="2014"/>
    <x v="1"/>
    <s v="tier - 3"/>
    <x v="0"/>
    <s v="21Jun2002"/>
    <x v="43"/>
  </r>
  <r>
    <s v="Id2016"/>
    <s v="Curley"/>
    <s v=" Mr"/>
    <s v="  Stephen F"/>
    <n v="28.48"/>
    <n v="6.22"/>
    <s v="No"/>
    <x v="1"/>
    <s v="Yes"/>
    <n v="0"/>
    <s v="No"/>
    <x v="0"/>
    <x v="0"/>
    <n v="0"/>
    <x v="2015"/>
    <x v="1"/>
    <s v="tier - 2"/>
    <x v="3"/>
    <s v="22Dec1997"/>
    <x v="31"/>
  </r>
  <r>
    <s v="Id2017"/>
    <s v="Zimmer"/>
    <s v=" Ms"/>
    <s v="  Lissa"/>
    <n v="26.6"/>
    <n v="4.33"/>
    <s v="No"/>
    <x v="1"/>
    <s v="No"/>
    <n v="0"/>
    <s v="No"/>
    <x v="0"/>
    <x v="1"/>
    <n v="0"/>
    <x v="2016"/>
    <x v="1"/>
    <s v="tier - 1"/>
    <x v="8"/>
    <s v="9Aug1998"/>
    <x v="44"/>
  </r>
  <r>
    <s v="Id2018"/>
    <s v="Granski"/>
    <s v=" Ms"/>
    <s v="  Megan"/>
    <n v="25.27"/>
    <n v="5.83"/>
    <s v="No"/>
    <x v="1"/>
    <s v="No"/>
    <n v="0"/>
    <s v="No"/>
    <x v="0"/>
    <x v="0"/>
    <n v="0"/>
    <x v="2017"/>
    <x v="1"/>
    <s v="tier - 3"/>
    <x v="2"/>
    <s v="15Sep1998"/>
    <x v="44"/>
  </r>
  <r>
    <s v="Id2019"/>
    <s v="Dunn"/>
    <s v=" Ms"/>
    <s v="  Alyson"/>
    <n v="34.484999999999999"/>
    <n v="4.7"/>
    <s v="Yes"/>
    <x v="1"/>
    <s v="Yes"/>
    <n v="1"/>
    <s v="No"/>
    <x v="0"/>
    <x v="1"/>
    <n v="0"/>
    <x v="2018"/>
    <x v="1"/>
    <s v="tier - 3"/>
    <x v="1"/>
    <s v="19Dec1997"/>
    <x v="31"/>
  </r>
  <r>
    <s v="Id2020"/>
    <s v="Regina"/>
    <s v=" Mr"/>
    <s v="  Chance B"/>
    <n v="15.57"/>
    <n v="4.07"/>
    <s v="No"/>
    <x v="1"/>
    <s v="No"/>
    <n v="0"/>
    <s v="No"/>
    <x v="1"/>
    <x v="1"/>
    <n v="3"/>
    <x v="2019"/>
    <x v="1"/>
    <s v="tier - 2"/>
    <x v="1"/>
    <s v="28Sep1988"/>
    <x v="23"/>
  </r>
  <r>
    <s v="Id2021"/>
    <s v="O'Connor"/>
    <s v=" Mr"/>
    <s v="  Sean P"/>
    <n v="30.36"/>
    <n v="9.39"/>
    <s v="No"/>
    <x v="1"/>
    <s v="No"/>
    <n v="1"/>
    <s v="No"/>
    <x v="0"/>
    <x v="0"/>
    <n v="0"/>
    <x v="2020"/>
    <x v="1"/>
    <s v="tier - 3"/>
    <x v="1"/>
    <s v="15Dec2002"/>
    <x v="43"/>
  </r>
  <r>
    <s v="Id2022"/>
    <s v="Howe"/>
    <s v=" Ms"/>
    <s v="  Therese"/>
    <n v="19.37"/>
    <n v="4.18"/>
    <s v="No"/>
    <x v="1"/>
    <s v="No"/>
    <n v="0"/>
    <s v="No"/>
    <x v="0"/>
    <x v="1"/>
    <n v="3"/>
    <x v="2021"/>
    <x v="1"/>
    <s v="tier - 2"/>
    <x v="0"/>
    <s v="20Nov1991"/>
    <x v="42"/>
  </r>
  <r>
    <s v="Id2023"/>
    <s v="Atwater"/>
    <s v=" Mr"/>
    <s v="  Beau"/>
    <n v="16.71"/>
    <n v="4.18"/>
    <s v="No"/>
    <x v="1"/>
    <s v="No"/>
    <n v="0"/>
    <s v="No"/>
    <x v="1"/>
    <x v="1"/>
    <n v="3"/>
    <x v="2022"/>
    <x v="1"/>
    <s v="tier - 3"/>
    <x v="0"/>
    <s v="18Jun1987"/>
    <x v="38"/>
  </r>
  <r>
    <s v="Id2024"/>
    <s v="Gurganus"/>
    <s v=" Ms"/>
    <s v="  Kelsey M"/>
    <n v="24.1"/>
    <n v="4.4000000000000004"/>
    <s v="No"/>
    <x v="1"/>
    <s v="No"/>
    <n v="0"/>
    <s v="No"/>
    <x v="0"/>
    <x v="1"/>
    <n v="0"/>
    <x v="2023"/>
    <x v="1"/>
    <s v="tier - 1"/>
    <x v="3"/>
    <s v="24Sep1995"/>
    <x v="40"/>
  </r>
  <r>
    <s v="Id2025"/>
    <s v="Holden"/>
    <s v=" Ms"/>
    <s v="  Gretchen"/>
    <n v="29.77"/>
    <n v="9.9"/>
    <s v="No"/>
    <x v="1"/>
    <s v="No"/>
    <n v="1"/>
    <s v="No"/>
    <x v="0"/>
    <x v="0"/>
    <n v="0"/>
    <x v="2024"/>
    <x v="1"/>
    <s v="tier - 3"/>
    <x v="1"/>
    <s v="30Sep2002"/>
    <x v="43"/>
  </r>
  <r>
    <s v="Id2026"/>
    <s v="Parton"/>
    <s v=" Mr"/>
    <s v="  Nicholas E"/>
    <n v="46.53"/>
    <n v="4.84"/>
    <s v="Yes"/>
    <x v="0"/>
    <s v="No"/>
    <n v="2"/>
    <s v="Yes"/>
    <x v="0"/>
    <x v="1"/>
    <n v="1"/>
    <x v="2025"/>
    <x v="1"/>
    <s v="tier - 2"/>
    <x v="0"/>
    <s v="30Jun1996"/>
    <x v="45"/>
  </r>
  <r>
    <s v="Id2027"/>
    <s v="Downs"/>
    <s v=" Ms"/>
    <s v="  Deborah"/>
    <n v="23.4"/>
    <n v="5.53"/>
    <s v="No"/>
    <x v="1"/>
    <s v="Yes"/>
    <n v="0"/>
    <s v="No"/>
    <x v="0"/>
    <x v="1"/>
    <n v="2"/>
    <x v="2026"/>
    <x v="1"/>
    <s v="tier - 2"/>
    <x v="3"/>
    <s v="5Jun2003"/>
    <x v="43"/>
  </r>
  <r>
    <s v="Id2028"/>
    <s v="Dent"/>
    <s v=" Mr"/>
    <s v="  Chuck W Jr"/>
    <n v="30"/>
    <n v="4.33"/>
    <s v="No"/>
    <x v="1"/>
    <s v="No"/>
    <n v="1"/>
    <s v="No"/>
    <x v="0"/>
    <x v="1"/>
    <n v="1"/>
    <x v="2027"/>
    <x v="1"/>
    <s v="tier - 2"/>
    <x v="3"/>
    <s v="13Jun1996"/>
    <x v="45"/>
  </r>
  <r>
    <s v="Id2029"/>
    <s v="Ranti"/>
    <s v=" Mr"/>
    <s v="  Daniel"/>
    <n v="29.15"/>
    <n v="4.91"/>
    <s v="No"/>
    <x v="1"/>
    <s v="No"/>
    <n v="0"/>
    <s v="No"/>
    <x v="0"/>
    <x v="1"/>
    <n v="1"/>
    <x v="2028"/>
    <x v="1"/>
    <s v="tier - 2"/>
    <x v="0"/>
    <s v="24Oct1996"/>
    <x v="45"/>
  </r>
  <r>
    <s v="Id2030"/>
    <s v="Ishaq"/>
    <s v=" Ms"/>
    <s v="  Amany"/>
    <n v="34.865000000000002"/>
    <n v="4.8"/>
    <s v="Yes"/>
    <x v="1"/>
    <s v="No"/>
    <n v="1"/>
    <s v="No"/>
    <x v="0"/>
    <x v="1"/>
    <n v="0"/>
    <x v="2029"/>
    <x v="1"/>
    <s v="tier - 2"/>
    <x v="2"/>
    <s v="1Nov1999"/>
    <x v="35"/>
  </r>
  <r>
    <s v="Id2031"/>
    <s v="Wiles"/>
    <s v=" Ms"/>
    <s v="  Kipling"/>
    <n v="28.12"/>
    <n v="5.55"/>
    <s v="No"/>
    <x v="1"/>
    <s v="No"/>
    <n v="0"/>
    <s v="No"/>
    <x v="0"/>
    <x v="1"/>
    <n v="0"/>
    <x v="2030"/>
    <x v="1"/>
    <s v="tier - 1"/>
    <x v="1"/>
    <s v="14Jul2000"/>
    <x v="21"/>
  </r>
  <r>
    <s v="Id2032"/>
    <s v="Roberts"/>
    <s v=" Mr"/>
    <s v="  Duncan"/>
    <n v="29.45"/>
    <n v="5.24"/>
    <s v="No"/>
    <x v="1"/>
    <s v="No"/>
    <n v="0"/>
    <s v="No"/>
    <x v="0"/>
    <x v="1"/>
    <n v="0"/>
    <x v="2031"/>
    <x v="2"/>
    <s v="tier - 3"/>
    <x v="4"/>
    <s v="21Jun1996"/>
    <x v="45"/>
  </r>
  <r>
    <s v="Id2033"/>
    <s v="Serafini"/>
    <s v=" Mr"/>
    <s v="  Louis C"/>
    <n v="27.94"/>
    <n v="6.08"/>
    <s v="No"/>
    <x v="1"/>
    <s v="Yes"/>
    <n v="0"/>
    <s v="No"/>
    <x v="0"/>
    <x v="0"/>
    <n v="0"/>
    <x v="2032"/>
    <x v="0"/>
    <s v="tier - 3"/>
    <x v="0"/>
    <s v="12Aug1993"/>
    <x v="20"/>
  </r>
  <r>
    <s v="Id2034"/>
    <s v="Button"/>
    <s v=" Mr"/>
    <s v="  Daniel J"/>
    <n v="27.2"/>
    <n v="5.83"/>
    <s v="No"/>
    <x v="1"/>
    <s v="Yes"/>
    <n v="0"/>
    <s v="No"/>
    <x v="0"/>
    <x v="0"/>
    <n v="0"/>
    <x v="2033"/>
    <x v="2"/>
    <s v="tier - 3"/>
    <x v="3"/>
    <s v="1Nov1993"/>
    <x v="20"/>
  </r>
  <r>
    <s v="Id2035"/>
    <s v="Gaal"/>
    <s v=" Ms"/>
    <s v="  Ildiko M"/>
    <n v="33.344999999999999"/>
    <n v="4.29"/>
    <s v="Yes"/>
    <x v="1"/>
    <s v="No"/>
    <n v="1"/>
    <s v="No"/>
    <x v="0"/>
    <x v="1"/>
    <n v="0"/>
    <x v="2034"/>
    <x v="1"/>
    <s v="tier - 3"/>
    <x v="1"/>
    <s v="4Sep1998"/>
    <x v="44"/>
  </r>
  <r>
    <s v="Id2036"/>
    <s v="Liptak"/>
    <s v=" Ms"/>
    <s v="  Melinda E"/>
    <n v="29.925000000000001"/>
    <n v="5.3"/>
    <s v="No"/>
    <x v="1"/>
    <s v="No"/>
    <n v="1"/>
    <s v="No"/>
    <x v="0"/>
    <x v="1"/>
    <n v="0"/>
    <x v="2035"/>
    <x v="1"/>
    <s v="tier - 3"/>
    <x v="1"/>
    <s v="17Jun1998"/>
    <x v="44"/>
  </r>
  <r>
    <s v="Id2037"/>
    <s v="Kellam"/>
    <s v=" Ms"/>
    <s v="  Ashley M"/>
    <n v="24.225000000000001"/>
    <n v="4.42"/>
    <s v="No"/>
    <x v="1"/>
    <s v="No"/>
    <n v="0"/>
    <s v="No"/>
    <x v="0"/>
    <x v="1"/>
    <n v="0"/>
    <x v="2036"/>
    <x v="1"/>
    <s v="tier - 3"/>
    <x v="1"/>
    <s v="15Nov1998"/>
    <x v="44"/>
  </r>
  <r>
    <s v="Id2038"/>
    <s v="Gordon"/>
    <s v=" Ms"/>
    <s v="  Stephanie"/>
    <n v="29.68"/>
    <n v="5.68"/>
    <s v="No"/>
    <x v="1"/>
    <s v="No"/>
    <n v="0"/>
    <s v="No"/>
    <x v="0"/>
    <x v="1"/>
    <n v="0"/>
    <x v="2037"/>
    <x v="1"/>
    <s v="tier - 3"/>
    <x v="3"/>
    <s v="1Oct2000"/>
    <x v="21"/>
  </r>
  <r>
    <s v="Id2039"/>
    <s v="Hyland"/>
    <s v=" Mr"/>
    <s v="  Sean P"/>
    <n v="20.614999999999998"/>
    <n v="6.05"/>
    <s v="No"/>
    <x v="1"/>
    <s v="Yes"/>
    <n v="0"/>
    <s v="No"/>
    <x v="0"/>
    <x v="0"/>
    <n v="2"/>
    <x v="2038"/>
    <x v="1"/>
    <s v="tier - 1"/>
    <x v="1"/>
    <s v="23Sep2003"/>
    <x v="39"/>
  </r>
  <r>
    <s v="Id2040"/>
    <s v="Wagoner"/>
    <s v=" Ms"/>
    <s v="  Emily G"/>
    <n v="32.119999999999997"/>
    <n v="5.33"/>
    <s v="No"/>
    <x v="1"/>
    <s v="No"/>
    <n v="1"/>
    <s v="No"/>
    <x v="0"/>
    <x v="1"/>
    <n v="2"/>
    <x v="2039"/>
    <x v="1"/>
    <s v="tier - 3"/>
    <x v="0"/>
    <s v="4Aug2004"/>
    <x v="41"/>
  </r>
  <r>
    <s v="Id2041"/>
    <s v="Thomas"/>
    <s v=" Mr"/>
    <s v="  Malcolm"/>
    <n v="27.36"/>
    <n v="6.22"/>
    <s v="No"/>
    <x v="1"/>
    <s v="No"/>
    <n v="0"/>
    <s v="No"/>
    <x v="0"/>
    <x v="0"/>
    <n v="1"/>
    <x v="2040"/>
    <x v="1"/>
    <s v="tier - 3"/>
    <x v="1"/>
    <s v="24Dec1999"/>
    <x v="35"/>
  </r>
  <r>
    <s v="Id2042"/>
    <s v="Goffi"/>
    <s v=" Mr"/>
    <s v="  Danilo"/>
    <n v="17.385000000000002"/>
    <n v="5.84"/>
    <s v="No"/>
    <x v="1"/>
    <s v="No"/>
    <n v="0"/>
    <s v="No"/>
    <x v="1"/>
    <x v="0"/>
    <n v="1"/>
    <x v="2041"/>
    <x v="1"/>
    <s v="tier - 1"/>
    <x v="1"/>
    <s v="29Aug1999"/>
    <x v="35"/>
  </r>
  <r>
    <s v="Id2043"/>
    <s v="Salovaara"/>
    <s v=" Mr"/>
    <s v="  Mikko"/>
    <n v="30.13"/>
    <n v="5.71"/>
    <s v="No"/>
    <x v="1"/>
    <s v="No"/>
    <n v="1"/>
    <s v="No"/>
    <x v="0"/>
    <x v="0"/>
    <n v="0"/>
    <x v="2042"/>
    <x v="1"/>
    <s v="tier - 1"/>
    <x v="14"/>
    <s v="14Nov2004"/>
    <x v="41"/>
  </r>
  <r>
    <s v="Id2044"/>
    <s v="Reid"/>
    <s v=" Ms"/>
    <s v="  Paula C"/>
    <n v="25.44"/>
    <n v="6.04"/>
    <s v="No"/>
    <x v="1"/>
    <s v="Yes"/>
    <n v="0"/>
    <s v="No"/>
    <x v="0"/>
    <x v="0"/>
    <n v="0"/>
    <x v="2043"/>
    <x v="1"/>
    <s v="tier - 1"/>
    <x v="1"/>
    <s v="10Aug1997"/>
    <x v="31"/>
  </r>
  <r>
    <s v="Id2045"/>
    <s v="Allan"/>
    <s v=" Ms"/>
    <s v="  Kirsten N"/>
    <n v="39.805"/>
    <n v="4.38"/>
    <s v="Yes"/>
    <x v="1"/>
    <s v="No"/>
    <n v="1"/>
    <s v="Yes"/>
    <x v="0"/>
    <x v="1"/>
    <n v="0"/>
    <x v="2044"/>
    <x v="1"/>
    <s v="tier - 1"/>
    <x v="2"/>
    <s v="11Oct2000"/>
    <x v="21"/>
  </r>
  <r>
    <s v="Id2046"/>
    <s v="McLaughlin"/>
    <s v=" Ms"/>
    <s v="  Christy"/>
    <n v="30.4"/>
    <n v="5.56"/>
    <s v="No"/>
    <x v="1"/>
    <s v="No"/>
    <n v="1"/>
    <s v="No"/>
    <x v="0"/>
    <x v="1"/>
    <n v="0"/>
    <x v="2045"/>
    <x v="1"/>
    <s v="tier - 3"/>
    <x v="2"/>
    <s v="3Oct2000"/>
    <x v="21"/>
  </r>
  <r>
    <s v="Id2047"/>
    <s v="Lee"/>
    <s v=" Ms"/>
    <s v="  Jennifer"/>
    <n v="23.18"/>
    <n v="4.24"/>
    <s v="No"/>
    <x v="1"/>
    <s v="No"/>
    <n v="0"/>
    <s v="No"/>
    <x v="0"/>
    <x v="1"/>
    <n v="0"/>
    <x v="2046"/>
    <x v="1"/>
    <s v="tier - 3"/>
    <x v="2"/>
    <s v="17Dec2000"/>
    <x v="21"/>
  </r>
  <r>
    <s v="Id2048"/>
    <s v="Tang"/>
    <s v=" Ms"/>
    <s v="  Jingjing"/>
    <n v="39.615000000000002"/>
    <n v="6.32"/>
    <s v="Yes"/>
    <x v="1"/>
    <s v="Yes"/>
    <n v="1"/>
    <s v="Yes"/>
    <x v="0"/>
    <x v="0"/>
    <n v="1"/>
    <x v="2047"/>
    <x v="1"/>
    <s v="tier - 3"/>
    <x v="1"/>
    <s v="3Dec2003"/>
    <x v="39"/>
  </r>
  <r>
    <s v="Id2049"/>
    <s v="Kennedy"/>
    <s v=" Mr"/>
    <s v="  Morgan"/>
    <n v="30.59"/>
    <n v="6.3"/>
    <s v="No"/>
    <x v="1"/>
    <s v="Yes"/>
    <n v="1"/>
    <s v="No"/>
    <x v="0"/>
    <x v="0"/>
    <n v="0"/>
    <x v="2048"/>
    <x v="2"/>
    <s v="tier - 3"/>
    <x v="4"/>
    <s v="6Oct1997"/>
    <x v="31"/>
  </r>
  <r>
    <s v="Id2050"/>
    <s v="Condon"/>
    <s v=" Mr"/>
    <s v="  Patrick J"/>
    <n v="16.72"/>
    <n v="4.38"/>
    <s v="No"/>
    <x v="1"/>
    <s v="No"/>
    <n v="0"/>
    <s v="No"/>
    <x v="1"/>
    <x v="1"/>
    <n v="3"/>
    <x v="2049"/>
    <x v="1"/>
    <s v="tier - 2"/>
    <x v="0"/>
    <s v="20Aug1988"/>
    <x v="23"/>
  </r>
  <r>
    <s v="Id2051"/>
    <s v="Chepkwony"/>
    <s v=" Mr"/>
    <s v="  Frankline"/>
    <n v="26.22"/>
    <n v="4.6500000000000004"/>
    <s v="No"/>
    <x v="1"/>
    <s v="Yes"/>
    <n v="0"/>
    <s v="No"/>
    <x v="0"/>
    <x v="1"/>
    <n v="0"/>
    <x v="2050"/>
    <x v="0"/>
    <s v="tier - 3"/>
    <x v="7"/>
    <s v="30Oct1997"/>
    <x v="31"/>
  </r>
  <r>
    <s v="Id2052"/>
    <s v="Rodriguez"/>
    <s v=" Ms"/>
    <s v="  Laura T"/>
    <n v="31.824999999999999"/>
    <n v="4.7"/>
    <s v="No"/>
    <x v="1"/>
    <s v="Yes"/>
    <n v="1"/>
    <s v="No"/>
    <x v="0"/>
    <x v="1"/>
    <n v="1"/>
    <x v="2051"/>
    <x v="1"/>
    <s v="tier - 2"/>
    <x v="1"/>
    <s v="6Aug2003"/>
    <x v="39"/>
  </r>
  <r>
    <s v="Id2053"/>
    <s v="Szynkarczuk"/>
    <s v=" Ms"/>
    <s v="  Natalia"/>
    <n v="25.745000000000001"/>
    <n v="4.34"/>
    <s v="No"/>
    <x v="1"/>
    <s v="Yes"/>
    <n v="0"/>
    <s v="No"/>
    <x v="0"/>
    <x v="1"/>
    <n v="1"/>
    <x v="2052"/>
    <x v="1"/>
    <s v="tier - 3"/>
    <x v="1"/>
    <s v="1Dec2003"/>
    <x v="39"/>
  </r>
  <r>
    <s v="Id2054"/>
    <s v="Brill"/>
    <s v=" Ms"/>
    <s v="  Jennifer L"/>
    <n v="24.605"/>
    <n v="5.62"/>
    <s v="No"/>
    <x v="1"/>
    <s v="Yes"/>
    <n v="0"/>
    <s v="No"/>
    <x v="0"/>
    <x v="1"/>
    <n v="1"/>
    <x v="2053"/>
    <x v="1"/>
    <s v="tier - 2"/>
    <x v="1"/>
    <s v="21Nov2003"/>
    <x v="39"/>
  </r>
  <r>
    <s v="Id2055"/>
    <s v="Adams"/>
    <s v=" Ms"/>
    <s v="  Brooke"/>
    <n v="24.51"/>
    <n v="4.24"/>
    <s v="No"/>
    <x v="1"/>
    <s v="Yes"/>
    <n v="0"/>
    <s v="No"/>
    <x v="0"/>
    <x v="1"/>
    <n v="1"/>
    <x v="2054"/>
    <x v="1"/>
    <s v="tier - 2"/>
    <x v="1"/>
    <s v="17Jul2003"/>
    <x v="39"/>
  </r>
  <r>
    <s v="Id2056"/>
    <s v="Nunn"/>
    <s v=" Mr"/>
    <s v="  Jeremy M"/>
    <n v="31.065000000000001"/>
    <n v="4.57"/>
    <s v="No"/>
    <x v="1"/>
    <s v="No"/>
    <n v="1"/>
    <s v="No"/>
    <x v="0"/>
    <x v="1"/>
    <n v="0"/>
    <x v="2055"/>
    <x v="1"/>
    <s v="tier - 1"/>
    <x v="1"/>
    <s v="13Jun1996"/>
    <x v="45"/>
  </r>
  <r>
    <s v="Id2057"/>
    <s v="Blair"/>
    <s v=" Ms"/>
    <s v="  Megan L"/>
    <n v="28.12"/>
    <n v="5.05"/>
    <s v="No"/>
    <x v="1"/>
    <s v="No"/>
    <n v="0"/>
    <s v="No"/>
    <x v="0"/>
    <x v="1"/>
    <n v="0"/>
    <x v="2056"/>
    <x v="1"/>
    <s v="tier - 2"/>
    <x v="1"/>
    <s v="11Jun1999"/>
    <x v="35"/>
  </r>
  <r>
    <s v="Id2058"/>
    <s v="Sharkey"/>
    <s v=" Mr"/>
    <s v="  Bryan"/>
    <n v="38.06"/>
    <n v="6.16"/>
    <s v="Yes"/>
    <x v="1"/>
    <s v="No"/>
    <n v="1"/>
    <s v="Yes"/>
    <x v="0"/>
    <x v="0"/>
    <n v="0"/>
    <x v="2057"/>
    <x v="2"/>
    <s v="tier - 2"/>
    <x v="0"/>
    <s v="2Oct1994"/>
    <x v="6"/>
  </r>
  <r>
    <s v="Id2059"/>
    <s v="Scalard"/>
    <s v=" Ms"/>
    <s v="  Marny"/>
    <n v="24.96"/>
    <n v="4.57"/>
    <s v="No"/>
    <x v="1"/>
    <s v="No"/>
    <n v="0"/>
    <s v="No"/>
    <x v="0"/>
    <x v="1"/>
    <n v="0"/>
    <x v="2058"/>
    <x v="1"/>
    <s v="tier - 2"/>
    <x v="0"/>
    <s v="17Sep1994"/>
    <x v="6"/>
  </r>
  <r>
    <s v="Id2060"/>
    <s v="Burget"/>
    <s v=" Mr"/>
    <s v="  Marc"/>
    <n v="17.670000000000002"/>
    <n v="5.53"/>
    <s v="No"/>
    <x v="1"/>
    <s v="No"/>
    <n v="0"/>
    <s v="No"/>
    <x v="1"/>
    <x v="1"/>
    <n v="0"/>
    <x v="2059"/>
    <x v="2"/>
    <s v="tier - 2"/>
    <x v="1"/>
    <s v="5Aug1996"/>
    <x v="45"/>
  </r>
  <r>
    <s v="Id2061"/>
    <s v="English"/>
    <s v=" Mr"/>
    <s v="  Benjamin L"/>
    <n v="31.35"/>
    <n v="5.84"/>
    <s v="No"/>
    <x v="1"/>
    <s v="No"/>
    <n v="1"/>
    <s v="No"/>
    <x v="0"/>
    <x v="0"/>
    <n v="1"/>
    <x v="2060"/>
    <x v="1"/>
    <s v="tier - 1"/>
    <x v="1"/>
    <s v="9Dec2000"/>
    <x v="21"/>
  </r>
  <r>
    <s v="Id2062"/>
    <s v="Hampton"/>
    <s v=" Mr"/>
    <s v="  Rob G"/>
    <n v="28.31"/>
    <n v="6.41"/>
    <s v="No"/>
    <x v="1"/>
    <s v="No"/>
    <n v="0"/>
    <s v="No"/>
    <x v="0"/>
    <x v="0"/>
    <n v="1"/>
    <x v="2061"/>
    <x v="1"/>
    <s v="tier - 2"/>
    <x v="1"/>
    <s v="24Jun2000"/>
    <x v="21"/>
  </r>
  <r>
    <s v="Id2063"/>
    <s v="Flynn"/>
    <s v=" Ms"/>
    <s v="  Stefanie A"/>
    <n v="30.3"/>
    <n v="4.7300000000000004"/>
    <s v="No"/>
    <x v="1"/>
    <s v="Yes"/>
    <n v="1"/>
    <s v="No"/>
    <x v="0"/>
    <x v="1"/>
    <n v="0"/>
    <x v="2062"/>
    <x v="1"/>
    <s v="tier - 1"/>
    <x v="3"/>
    <s v="26Aug1997"/>
    <x v="31"/>
  </r>
  <r>
    <s v="Id2064"/>
    <s v="Knast"/>
    <s v=" Ms"/>
    <s v="  Stephanie"/>
    <n v="26.4"/>
    <n v="6.22"/>
    <s v="No"/>
    <x v="1"/>
    <s v="No"/>
    <n v="0"/>
    <s v="No"/>
    <x v="0"/>
    <x v="0"/>
    <n v="1"/>
    <x v="2063"/>
    <x v="1"/>
    <s v="tier - 1"/>
    <x v="3"/>
    <s v="26Aug2001"/>
    <x v="47"/>
  </r>
  <r>
    <s v="Id2065"/>
    <s v="Lucas"/>
    <s v=" Ms"/>
    <s v="  Caroline F"/>
    <n v="22.135000000000002"/>
    <n v="4.46"/>
    <s v="No"/>
    <x v="1"/>
    <s v="No"/>
    <n v="0"/>
    <s v="No"/>
    <x v="0"/>
    <x v="1"/>
    <n v="0"/>
    <x v="2064"/>
    <x v="1"/>
    <s v="tier - 2"/>
    <x v="2"/>
    <s v="28Jul2001"/>
    <x v="47"/>
  </r>
  <r>
    <s v="Id2066"/>
    <s v="Thomas"/>
    <s v=" Ms"/>
    <s v="  Julia J"/>
    <n v="17.399999999999999"/>
    <n v="4.5"/>
    <s v="No"/>
    <x v="1"/>
    <s v="No"/>
    <n v="0"/>
    <s v="No"/>
    <x v="1"/>
    <x v="1"/>
    <n v="1"/>
    <x v="2065"/>
    <x v="1"/>
    <s v="tier - 3"/>
    <x v="3"/>
    <s v="15Oct2001"/>
    <x v="47"/>
  </r>
  <r>
    <s v="Id2067"/>
    <s v="Cherewatti"/>
    <s v=" Mr"/>
    <s v="  Jack"/>
    <n v="28.06"/>
    <n v="8.93"/>
    <s v="No"/>
    <x v="1"/>
    <s v="No"/>
    <n v="0"/>
    <s v="No"/>
    <x v="0"/>
    <x v="0"/>
    <n v="0"/>
    <x v="2066"/>
    <x v="1"/>
    <s v="tier - 2"/>
    <x v="14"/>
    <s v="20Jul2002"/>
    <x v="43"/>
  </r>
  <r>
    <s v="Id2068"/>
    <s v="Olle"/>
    <s v=" Mr"/>
    <s v="  Bernat"/>
    <n v="31.13"/>
    <n v="11.02"/>
    <s v="No"/>
    <x v="1"/>
    <s v="No"/>
    <n v="1"/>
    <s v="No"/>
    <x v="0"/>
    <x v="0"/>
    <n v="2"/>
    <x v="2067"/>
    <x v="1"/>
    <s v="tier - 3"/>
    <x v="0"/>
    <s v="11Oct2002"/>
    <x v="43"/>
  </r>
  <r>
    <s v="Id2069"/>
    <s v="Hamsi"/>
    <s v=" Mr"/>
    <s v="  Hicham"/>
    <n v="18.46"/>
    <n v="5.25"/>
    <s v="No"/>
    <x v="1"/>
    <s v="No"/>
    <n v="0"/>
    <s v="No"/>
    <x v="1"/>
    <x v="1"/>
    <n v="3"/>
    <x v="2068"/>
    <x v="1"/>
    <s v="tier - 1"/>
    <x v="0"/>
    <s v="17Nov1991"/>
    <x v="42"/>
  </r>
  <r>
    <s v="Id2070"/>
    <s v="Finnegan"/>
    <s v=" Ms"/>
    <s v="  Sarah"/>
    <n v="17.3"/>
    <n v="4.75"/>
    <s v="No"/>
    <x v="1"/>
    <s v="No"/>
    <n v="0"/>
    <s v="No"/>
    <x v="1"/>
    <x v="1"/>
    <n v="3"/>
    <x v="2069"/>
    <x v="1"/>
    <s v="tier - 2"/>
    <x v="0"/>
    <s v="1Oct1990"/>
    <x v="3"/>
  </r>
  <r>
    <s v="Id2071"/>
    <s v="Walsh"/>
    <s v=" Mr"/>
    <s v="  Anthony S"/>
    <n v="35.625"/>
    <n v="4.68"/>
    <s v="Yes"/>
    <x v="1"/>
    <s v="Yes"/>
    <n v="1"/>
    <s v="No"/>
    <x v="0"/>
    <x v="1"/>
    <n v="0"/>
    <x v="2070"/>
    <x v="2"/>
    <s v="tier - 3"/>
    <x v="1"/>
    <s v="28Jul1997"/>
    <x v="31"/>
  </r>
  <r>
    <s v="Id2072"/>
    <s v="Villa"/>
    <s v=" Ms"/>
    <s v="  Elisabetta"/>
    <n v="20.234999999999999"/>
    <n v="6.17"/>
    <s v="No"/>
    <x v="1"/>
    <s v="No"/>
    <n v="0"/>
    <s v="No"/>
    <x v="0"/>
    <x v="0"/>
    <n v="0"/>
    <x v="2071"/>
    <x v="1"/>
    <s v="tier - 3"/>
    <x v="1"/>
    <s v="25Aug2000"/>
    <x v="21"/>
  </r>
  <r>
    <s v="Id2073"/>
    <s v="Cable"/>
    <s v=" Mr"/>
    <s v="  Trevor N"/>
    <n v="27.55"/>
    <n v="4.5599999999999996"/>
    <s v="No"/>
    <x v="1"/>
    <s v="Yes"/>
    <n v="0"/>
    <s v="No"/>
    <x v="0"/>
    <x v="1"/>
    <n v="0"/>
    <x v="2072"/>
    <x v="2"/>
    <s v="tier - 1"/>
    <x v="1"/>
    <s v="2Nov1997"/>
    <x v="31"/>
  </r>
  <r>
    <s v="Id2074"/>
    <s v="Eiring"/>
    <s v=" Ms"/>
    <s v="  Nancy"/>
    <n v="17.97"/>
    <n v="6.3"/>
    <s v="No"/>
    <x v="1"/>
    <s v="No"/>
    <n v="0"/>
    <s v="No"/>
    <x v="1"/>
    <x v="0"/>
    <n v="3"/>
    <x v="2073"/>
    <x v="1"/>
    <s v="tier - 1"/>
    <x v="0"/>
    <s v="5Aug1991"/>
    <x v="42"/>
  </r>
  <r>
    <s v="Id2075"/>
    <s v="Connor"/>
    <s v=" Ms"/>
    <s v="  Allison R"/>
    <n v="29.98"/>
    <n v="6.03"/>
    <s v="No"/>
    <x v="1"/>
    <s v="No"/>
    <n v="1"/>
    <s v="No"/>
    <x v="0"/>
    <x v="0"/>
    <n v="0"/>
    <x v="2074"/>
    <x v="1"/>
    <s v="tier - 2"/>
    <x v="1"/>
    <s v="6Sep2004"/>
    <x v="41"/>
  </r>
  <r>
    <s v="Id2076"/>
    <s v="Friedman"/>
    <s v=" Mr"/>
    <s v="  Robert J"/>
    <n v="33.659999999999997"/>
    <n v="4.2"/>
    <s v="Yes"/>
    <x v="1"/>
    <s v="No"/>
    <n v="1"/>
    <s v="No"/>
    <x v="0"/>
    <x v="1"/>
    <n v="0"/>
    <x v="2075"/>
    <x v="2"/>
    <s v="tier - 3"/>
    <x v="0"/>
    <s v="15Oct1995"/>
    <x v="40"/>
  </r>
  <r>
    <s v="Id2077"/>
    <s v="Croker"/>
    <s v=" Mr"/>
    <s v="  Nicholas"/>
    <n v="32.67"/>
    <n v="5.61"/>
    <s v="No"/>
    <x v="1"/>
    <s v="No"/>
    <n v="1"/>
    <s v="No"/>
    <x v="0"/>
    <x v="1"/>
    <n v="0"/>
    <x v="2076"/>
    <x v="2"/>
    <s v="tier - 3"/>
    <x v="0"/>
    <s v="9Jul1995"/>
    <x v="40"/>
  </r>
  <r>
    <s v="Id2078"/>
    <s v="Beganics"/>
    <s v=" Mr"/>
    <s v="  Kevin L"/>
    <n v="30.5"/>
    <n v="5.88"/>
    <s v="No"/>
    <x v="1"/>
    <s v="No"/>
    <n v="1"/>
    <s v="No"/>
    <x v="0"/>
    <x v="0"/>
    <n v="0"/>
    <x v="2077"/>
    <x v="2"/>
    <s v="tier - 1"/>
    <x v="3"/>
    <s v="14Oct1995"/>
    <x v="40"/>
  </r>
  <r>
    <s v="Id2079"/>
    <s v="Huberty"/>
    <s v=" Mr"/>
    <s v="  Bryan"/>
    <n v="23.1"/>
    <n v="5.92"/>
    <s v="No"/>
    <x v="1"/>
    <s v="No"/>
    <n v="0"/>
    <s v="No"/>
    <x v="0"/>
    <x v="0"/>
    <n v="0"/>
    <x v="2078"/>
    <x v="2"/>
    <s v="tier - 2"/>
    <x v="0"/>
    <s v="6Nov1995"/>
    <x v="40"/>
  </r>
  <r>
    <s v="Id2080"/>
    <s v="Jacobs"/>
    <s v=" Ms"/>
    <s v="  Janae N"/>
    <n v="39.49"/>
    <n v="4.8099999999999996"/>
    <s v="Yes"/>
    <x v="1"/>
    <s v="No"/>
    <n v="1"/>
    <s v="Yes"/>
    <x v="0"/>
    <x v="1"/>
    <n v="0"/>
    <x v="2079"/>
    <x v="1"/>
    <s v="tier - 2"/>
    <x v="0"/>
    <s v="20Jun1998"/>
    <x v="44"/>
  </r>
  <r>
    <s v="Id2081"/>
    <s v="Hazlehurst"/>
    <s v=" Ms"/>
    <s v="  Audrey"/>
    <n v="33.99"/>
    <n v="4.55"/>
    <s v="Yes"/>
    <x v="1"/>
    <s v="No"/>
    <n v="1"/>
    <s v="No"/>
    <x v="0"/>
    <x v="1"/>
    <n v="0"/>
    <x v="2080"/>
    <x v="1"/>
    <s v="tier - 3"/>
    <x v="0"/>
    <s v="2Jul1998"/>
    <x v="44"/>
  </r>
  <r>
    <s v="Id2082"/>
    <s v="Marin"/>
    <s v=" Ms"/>
    <s v="  Laura"/>
    <n v="27.72"/>
    <n v="6.43"/>
    <s v="No"/>
    <x v="1"/>
    <s v="No"/>
    <n v="0"/>
    <s v="No"/>
    <x v="0"/>
    <x v="0"/>
    <n v="0"/>
    <x v="2081"/>
    <x v="1"/>
    <s v="tier - 3"/>
    <x v="0"/>
    <s v="17Aug1998"/>
    <x v="44"/>
  </r>
  <r>
    <s v="Id2083"/>
    <s v="Dear"/>
    <s v=" Ms"/>
    <s v="  Nicole F"/>
    <n v="30.59"/>
    <n v="11.62"/>
    <s v="No"/>
    <x v="1"/>
    <s v="No"/>
    <n v="1"/>
    <s v="No"/>
    <x v="0"/>
    <x v="0"/>
    <n v="0"/>
    <x v="2082"/>
    <x v="1"/>
    <s v="tier - 2"/>
    <x v="2"/>
    <s v="11Jul2002"/>
    <x v="43"/>
  </r>
  <r>
    <s v="Id2084"/>
    <s v="Lederer"/>
    <s v=" Ms"/>
    <s v="  Krista L"/>
    <n v="22.6"/>
    <n v="6.04"/>
    <s v="No"/>
    <x v="1"/>
    <s v="No"/>
    <n v="0"/>
    <s v="No"/>
    <x v="0"/>
    <x v="0"/>
    <n v="0"/>
    <x v="2083"/>
    <x v="1"/>
    <s v="tier - 1"/>
    <x v="3"/>
    <s v="19Nov1998"/>
    <x v="44"/>
  </r>
  <r>
    <s v="Id2085"/>
    <s v="Robson"/>
    <s v=" Ms"/>
    <s v="  Denise"/>
    <n v="28.785"/>
    <n v="8.82"/>
    <s v="No"/>
    <x v="1"/>
    <s v="No"/>
    <n v="0"/>
    <s v="No"/>
    <x v="0"/>
    <x v="0"/>
    <n v="0"/>
    <x v="2084"/>
    <x v="1"/>
    <s v="tier - 1"/>
    <x v="2"/>
    <s v="29Jul2002"/>
    <x v="43"/>
  </r>
  <r>
    <s v="Id2086"/>
    <s v="Galvan"/>
    <s v=" Mr"/>
    <s v="  Ariel"/>
    <n v="50.38"/>
    <n v="5.8"/>
    <s v="Yes"/>
    <x v="0"/>
    <s v="No"/>
    <n v="2"/>
    <s v="Yes"/>
    <x v="0"/>
    <x v="0"/>
    <n v="1"/>
    <x v="2085"/>
    <x v="1"/>
    <s v="tier - 2"/>
    <x v="0"/>
    <s v="21Nov1999"/>
    <x v="35"/>
  </r>
  <r>
    <s v="Id2087"/>
    <s v="Walsh"/>
    <s v=" Mr"/>
    <s v="  Jeremy"/>
    <n v="35.200000000000003"/>
    <n v="4.28"/>
    <s v="Yes"/>
    <x v="1"/>
    <s v="No"/>
    <n v="1"/>
    <s v="No"/>
    <x v="0"/>
    <x v="1"/>
    <n v="1"/>
    <x v="2086"/>
    <x v="1"/>
    <s v="tier - 2"/>
    <x v="3"/>
    <s v="12Nov1999"/>
    <x v="35"/>
  </r>
  <r>
    <s v="Id2088"/>
    <s v="Teeuwen"/>
    <s v=" Ms"/>
    <s v="  Rosalie"/>
    <n v="35.72"/>
    <n v="5.5"/>
    <s v="Yes"/>
    <x v="1"/>
    <s v="No"/>
    <n v="1"/>
    <s v="No"/>
    <x v="0"/>
    <x v="1"/>
    <n v="0"/>
    <x v="2087"/>
    <x v="1"/>
    <s v="tier - 3"/>
    <x v="1"/>
    <s v="3Jun2001"/>
    <x v="21"/>
  </r>
  <r>
    <s v="Id2089"/>
    <s v="List"/>
    <s v=" Mr"/>
    <s v="  Jay"/>
    <n v="24.51"/>
    <n v="4.6900000000000004"/>
    <s v="No"/>
    <x v="1"/>
    <s v="No"/>
    <n v="0"/>
    <s v="No"/>
    <x v="0"/>
    <x v="1"/>
    <n v="0"/>
    <x v="2088"/>
    <x v="1"/>
    <s v="tier - 1"/>
    <x v="9"/>
    <s v="10Aug1999"/>
    <x v="35"/>
  </r>
  <r>
    <s v="Id2090"/>
    <s v="Shafar"/>
    <s v=" Mr"/>
    <s v="  Vitaliy"/>
    <n v="23.844999999999999"/>
    <n v="4.43"/>
    <s v="No"/>
    <x v="1"/>
    <s v="No"/>
    <n v="0"/>
    <s v="No"/>
    <x v="0"/>
    <x v="1"/>
    <n v="0"/>
    <x v="2089"/>
    <x v="1"/>
    <s v="tier - 1"/>
    <x v="7"/>
    <s v="17Dec1999"/>
    <x v="35"/>
  </r>
  <r>
    <s v="Id2091"/>
    <s v="Copenhaver"/>
    <s v=" Mr"/>
    <s v="  Benjamin W"/>
    <n v="15.68"/>
    <n v="6.16"/>
    <s v="No"/>
    <x v="1"/>
    <s v="No"/>
    <n v="0"/>
    <s v="No"/>
    <x v="1"/>
    <x v="0"/>
    <n v="3"/>
    <x v="2090"/>
    <x v="1"/>
    <s v="tier - 2"/>
    <x v="0"/>
    <s v="12Dec1988"/>
    <x v="23"/>
  </r>
  <r>
    <s v="Id2092"/>
    <s v="Stump"/>
    <s v=" Mr"/>
    <s v="  Jesse"/>
    <n v="32.395000000000003"/>
    <n v="6.66"/>
    <s v="No"/>
    <x v="1"/>
    <s v="No"/>
    <n v="1"/>
    <s v="No"/>
    <x v="0"/>
    <x v="0"/>
    <n v="1"/>
    <x v="2091"/>
    <x v="1"/>
    <s v="tier - 1"/>
    <x v="1"/>
    <s v="5Nov2002"/>
    <x v="43"/>
  </r>
  <r>
    <s v="Id2093"/>
    <s v="Wehrman"/>
    <s v=" Mr"/>
    <s v="  Mark"/>
    <n v="23.655000000000001"/>
    <n v="5.92"/>
    <s v="No"/>
    <x v="1"/>
    <s v="No"/>
    <n v="0"/>
    <s v="No"/>
    <x v="0"/>
    <x v="0"/>
    <n v="0"/>
    <x v="2092"/>
    <x v="2"/>
    <s v="tier - 3"/>
    <x v="1"/>
    <s v="21Oct1998"/>
    <x v="44"/>
  </r>
  <r>
    <s v="Id2094"/>
    <s v="Sischo"/>
    <s v=" Ms"/>
    <s v="  Lauren"/>
    <n v="28.4"/>
    <n v="5.97"/>
    <s v="No"/>
    <x v="1"/>
    <s v="Yes"/>
    <n v="0"/>
    <s v="No"/>
    <x v="0"/>
    <x v="0"/>
    <n v="1"/>
    <x v="2093"/>
    <x v="1"/>
    <s v="tier - 3"/>
    <x v="3"/>
    <s v="18Nov2003"/>
    <x v="39"/>
  </r>
  <r>
    <s v="Id2095"/>
    <s v="Fonti"/>
    <s v=" Mr"/>
    <s v="  Massimiliano"/>
    <n v="35.42"/>
    <n v="4.6399999999999997"/>
    <s v="Yes"/>
    <x v="1"/>
    <s v="No"/>
    <n v="1"/>
    <s v="No"/>
    <x v="0"/>
    <x v="1"/>
    <n v="0"/>
    <x v="2094"/>
    <x v="1"/>
    <s v="tier - 1"/>
    <x v="0"/>
    <s v="17Dec1996"/>
    <x v="45"/>
  </r>
  <r>
    <s v="Id2096"/>
    <s v="Merlis"/>
    <s v=" Mr"/>
    <s v="  Josh"/>
    <n v="26.18"/>
    <n v="6.12"/>
    <s v="No"/>
    <x v="1"/>
    <s v="No"/>
    <n v="0"/>
    <s v="No"/>
    <x v="0"/>
    <x v="0"/>
    <n v="2"/>
    <x v="2095"/>
    <x v="1"/>
    <s v="tier - 3"/>
    <x v="0"/>
    <s v="6Sep2004"/>
    <x v="41"/>
  </r>
  <r>
    <s v="Id2097"/>
    <s v="Hasegawa"/>
    <s v=" Mr"/>
    <s v="  Kiyokatsu"/>
    <n v="20.8"/>
    <n v="4.87"/>
    <s v="No"/>
    <x v="1"/>
    <s v="No"/>
    <n v="0"/>
    <s v="No"/>
    <x v="0"/>
    <x v="1"/>
    <n v="0"/>
    <x v="2096"/>
    <x v="0"/>
    <s v="tier - 2"/>
    <x v="3"/>
    <s v="28Nov1996"/>
    <x v="45"/>
  </r>
  <r>
    <s v="Id2098"/>
    <s v="Haselden"/>
    <s v=" Ms"/>
    <s v="  Amanda L"/>
    <n v="15.82"/>
    <n v="4.5999999999999996"/>
    <s v="No"/>
    <x v="1"/>
    <s v="No"/>
    <n v="0"/>
    <s v="No"/>
    <x v="1"/>
    <x v="1"/>
    <n v="3"/>
    <x v="2097"/>
    <x v="1"/>
    <s v="tier - 1"/>
    <x v="0"/>
    <s v="5Oct1989"/>
    <x v="4"/>
  </r>
  <r>
    <s v="Id2099"/>
    <s v="Simonson"/>
    <s v=" Mr"/>
    <s v="  Matthew"/>
    <n v="17.670000000000002"/>
    <n v="4.78"/>
    <s v="No"/>
    <x v="1"/>
    <s v="No"/>
    <n v="0"/>
    <s v="No"/>
    <x v="1"/>
    <x v="1"/>
    <n v="3"/>
    <x v="2098"/>
    <x v="1"/>
    <s v="tier - 1"/>
    <x v="0"/>
    <s v="16Jun1991"/>
    <x v="42"/>
  </r>
  <r>
    <s v="Id2100"/>
    <s v="Montag"/>
    <s v=" Ms"/>
    <s v="  Julia M"/>
    <n v="31.92"/>
    <n v="11.05"/>
    <s v="No"/>
    <x v="1"/>
    <s v="No"/>
    <n v="1"/>
    <s v="No"/>
    <x v="0"/>
    <x v="0"/>
    <n v="0"/>
    <x v="2099"/>
    <x v="1"/>
    <s v="tier - 1"/>
    <x v="1"/>
    <s v="12Nov2002"/>
    <x v="43"/>
  </r>
  <r>
    <s v="Id2101"/>
    <s v="Deroian"/>
    <s v=" Ms"/>
    <s v="  Rhea"/>
    <n v="28.975000000000001"/>
    <n v="7.62"/>
    <s v="No"/>
    <x v="1"/>
    <s v="No"/>
    <n v="0"/>
    <s v="No"/>
    <x v="0"/>
    <x v="0"/>
    <n v="0"/>
    <x v="2100"/>
    <x v="1"/>
    <s v="tier - 1"/>
    <x v="1"/>
    <s v="15Jul2002"/>
    <x v="43"/>
  </r>
  <r>
    <s v="Id2102"/>
    <s v="Goetz"/>
    <s v=" Mr"/>
    <s v="  Justin"/>
    <n v="31.73"/>
    <n v="4.78"/>
    <s v="No"/>
    <x v="1"/>
    <s v="No"/>
    <n v="1"/>
    <s v="No"/>
    <x v="0"/>
    <x v="1"/>
    <n v="0"/>
    <x v="2101"/>
    <x v="1"/>
    <s v="tier - 3"/>
    <x v="4"/>
    <s v="11Dec2000"/>
    <x v="21"/>
  </r>
  <r>
    <s v="Id2103"/>
    <s v="Brady"/>
    <s v=" Mr"/>
    <s v="  Shamus M"/>
    <n v="28.88"/>
    <n v="6.09"/>
    <s v="No"/>
    <x v="1"/>
    <s v="No"/>
    <n v="0"/>
    <s v="No"/>
    <x v="0"/>
    <x v="0"/>
    <n v="0"/>
    <x v="2102"/>
    <x v="1"/>
    <s v="tier - 2"/>
    <x v="11"/>
    <s v="30Jun2000"/>
    <x v="21"/>
  </r>
  <r>
    <s v="Id2104"/>
    <s v="Moran"/>
    <s v=" Mr"/>
    <s v="  Mike"/>
    <n v="25.555"/>
    <n v="5.1100000000000003"/>
    <s v="No"/>
    <x v="1"/>
    <s v="Yes"/>
    <n v="0"/>
    <s v="No"/>
    <x v="0"/>
    <x v="1"/>
    <n v="1"/>
    <x v="2103"/>
    <x v="1"/>
    <s v="tier - 3"/>
    <x v="1"/>
    <s v="10Dec2003"/>
    <x v="39"/>
  </r>
  <r>
    <s v="Id2105"/>
    <s v="Strickler"/>
    <s v=" Ms"/>
    <s v="  Mary Beth"/>
    <n v="37.29"/>
    <n v="4.46"/>
    <s v="Yes"/>
    <x v="1"/>
    <s v="No"/>
    <n v="1"/>
    <s v="No"/>
    <x v="0"/>
    <x v="1"/>
    <n v="1"/>
    <x v="2104"/>
    <x v="1"/>
    <s v="tier - 1"/>
    <x v="0"/>
    <s v="12Dec2004"/>
    <x v="41"/>
  </r>
  <r>
    <s v="Id2106"/>
    <s v="Simone"/>
    <s v=" Ms"/>
    <s v="  Erin"/>
    <n v="40.28"/>
    <n v="6.11"/>
    <s v="Yes"/>
    <x v="1"/>
    <s v="No"/>
    <n v="1"/>
    <s v="Yes"/>
    <x v="0"/>
    <x v="0"/>
    <n v="0"/>
    <x v="2105"/>
    <x v="1"/>
    <s v="tier - 1"/>
    <x v="2"/>
    <s v="25Sep2004"/>
    <x v="41"/>
  </r>
  <r>
    <s v="Id2107"/>
    <s v="Von Rock"/>
    <s v=" Ms"/>
    <s v="  Hallie"/>
    <n v="40.185000000000002"/>
    <n v="4.66"/>
    <s v="Yes"/>
    <x v="1"/>
    <s v="No"/>
    <n v="1"/>
    <s v="Yes"/>
    <x v="0"/>
    <x v="1"/>
    <n v="0"/>
    <x v="2106"/>
    <x v="1"/>
    <s v="tier - 1"/>
    <x v="2"/>
    <s v="13Jun2004"/>
    <x v="41"/>
  </r>
  <r>
    <s v="Id2108"/>
    <s v="Woodard"/>
    <s v=" Ms"/>
    <s v="  Paige P"/>
    <n v="23.57"/>
    <n v="6.14"/>
    <s v="No"/>
    <x v="1"/>
    <s v="No"/>
    <n v="0"/>
    <s v="No"/>
    <x v="0"/>
    <x v="0"/>
    <n v="0"/>
    <x v="2107"/>
    <x v="1"/>
    <s v="tier - 2"/>
    <x v="0"/>
    <s v="17Nov1994"/>
    <x v="6"/>
  </r>
  <r>
    <s v="Id2109"/>
    <s v="Li"/>
    <s v=" Ms"/>
    <s v="  Ji"/>
    <n v="35.625"/>
    <n v="6.21"/>
    <s v="Yes"/>
    <x v="1"/>
    <s v="No"/>
    <n v="1"/>
    <s v="No"/>
    <x v="0"/>
    <x v="0"/>
    <n v="0"/>
    <x v="2108"/>
    <x v="1"/>
    <s v="tier - 2"/>
    <x v="2"/>
    <s v="27Jul2004"/>
    <x v="41"/>
  </r>
  <r>
    <s v="Id2110"/>
    <s v="Sinda"/>
    <s v=" Ms"/>
    <s v="  Carissa A"/>
    <n v="33.155000000000001"/>
    <n v="4.5999999999999996"/>
    <s v="Yes"/>
    <x v="1"/>
    <s v="No"/>
    <n v="1"/>
    <s v="No"/>
    <x v="0"/>
    <x v="1"/>
    <n v="0"/>
    <x v="2109"/>
    <x v="1"/>
    <s v="tier - 2"/>
    <x v="2"/>
    <s v="6Aug2004"/>
    <x v="41"/>
  </r>
  <r>
    <s v="Id2111"/>
    <s v="Rydland"/>
    <s v=" Ms"/>
    <s v="  Mona"/>
    <n v="31.92"/>
    <n v="5.04"/>
    <s v="No"/>
    <x v="1"/>
    <s v="No"/>
    <n v="1"/>
    <s v="No"/>
    <x v="0"/>
    <x v="1"/>
    <n v="0"/>
    <x v="2110"/>
    <x v="1"/>
    <s v="tier - 3"/>
    <x v="2"/>
    <s v="13Nov2004"/>
    <x v="41"/>
  </r>
  <r>
    <s v="Id2112"/>
    <s v="Vespa"/>
    <s v=" Ms"/>
    <s v="  Kristin R"/>
    <n v="30.305"/>
    <n v="5.08"/>
    <s v="No"/>
    <x v="1"/>
    <s v="No"/>
    <n v="1"/>
    <s v="No"/>
    <x v="0"/>
    <x v="1"/>
    <n v="0"/>
    <x v="2111"/>
    <x v="1"/>
    <s v="tier - 2"/>
    <x v="2"/>
    <s v="28Oct2004"/>
    <x v="41"/>
  </r>
  <r>
    <s v="Id2113"/>
    <s v="Meadows"/>
    <s v=" Ms"/>
    <s v="  Beth"/>
    <n v="30.114999999999998"/>
    <n v="4.38"/>
    <s v="No"/>
    <x v="1"/>
    <s v="No"/>
    <n v="1"/>
    <s v="No"/>
    <x v="0"/>
    <x v="1"/>
    <n v="0"/>
    <x v="2112"/>
    <x v="1"/>
    <s v="tier - 2"/>
    <x v="2"/>
    <s v="6Aug2004"/>
    <x v="41"/>
  </r>
  <r>
    <s v="Id2114"/>
    <s v="Toppen"/>
    <s v=" Ms"/>
    <s v="  Allison"/>
    <n v="24.09"/>
    <n v="4.79"/>
    <s v="No"/>
    <x v="1"/>
    <s v="No"/>
    <n v="0"/>
    <s v="No"/>
    <x v="0"/>
    <x v="1"/>
    <n v="1"/>
    <x v="2113"/>
    <x v="1"/>
    <s v="tier - 3"/>
    <x v="0"/>
    <s v="27Jul2004"/>
    <x v="41"/>
  </r>
  <r>
    <s v="Id2115"/>
    <s v="Ermer"/>
    <s v=" Ms"/>
    <s v="  Ashley E"/>
    <n v="28.215"/>
    <n v="4.21"/>
    <s v="No"/>
    <x v="1"/>
    <s v="No"/>
    <n v="0"/>
    <s v="No"/>
    <x v="0"/>
    <x v="1"/>
    <n v="0"/>
    <x v="2114"/>
    <x v="1"/>
    <s v="tier - 2"/>
    <x v="2"/>
    <s v="12Sep2004"/>
    <x v="41"/>
  </r>
  <r>
    <s v="Id2116"/>
    <s v="Dionne"/>
    <s v=" Ms"/>
    <s v="  Hilary K"/>
    <n v="26.315000000000001"/>
    <n v="5.47"/>
    <s v="No"/>
    <x v="1"/>
    <s v="No"/>
    <n v="0"/>
    <s v="No"/>
    <x v="0"/>
    <x v="1"/>
    <n v="0"/>
    <x v="2115"/>
    <x v="1"/>
    <s v="tier - 1"/>
    <x v="8"/>
    <s v="3Sep2004"/>
    <x v="41"/>
  </r>
  <r>
    <s v="Id2117"/>
    <s v="Stasulli"/>
    <s v=" Ms"/>
    <s v="  Dominique"/>
    <n v="25.08"/>
    <n v="5.09"/>
    <s v="No"/>
    <x v="1"/>
    <s v="No"/>
    <n v="0"/>
    <s v="No"/>
    <x v="0"/>
    <x v="1"/>
    <n v="0"/>
    <x v="2116"/>
    <x v="1"/>
    <s v="tier - 3"/>
    <x v="2"/>
    <s v="7Dec2004"/>
    <x v="41"/>
  </r>
  <r>
    <s v="Id2118"/>
    <s v="Duran"/>
    <s v=" Mr"/>
    <s v="  Carlos I"/>
    <n v="15.41"/>
    <n v="5.08"/>
    <s v="No"/>
    <x v="1"/>
    <s v="No"/>
    <n v="0"/>
    <s v="No"/>
    <x v="1"/>
    <x v="1"/>
    <n v="3"/>
    <x v="2117"/>
    <x v="1"/>
    <s v="tier - 2"/>
    <x v="1"/>
    <s v="16Dec1991"/>
    <x v="42"/>
  </r>
  <r>
    <s v="Id2119"/>
    <s v="Klundt"/>
    <s v=" Mr"/>
    <s v="  Matthew"/>
    <n v="23.83"/>
    <n v="5.68"/>
    <s v="No"/>
    <x v="1"/>
    <s v="No"/>
    <n v="0"/>
    <s v="No"/>
    <x v="0"/>
    <x v="1"/>
    <n v="0"/>
    <x v="2118"/>
    <x v="1"/>
    <s v="tier - 2"/>
    <x v="0"/>
    <s v="27Sep1994"/>
    <x v="6"/>
  </r>
  <r>
    <s v="Id2120"/>
    <s v="Waters"/>
    <s v=" Ms"/>
    <s v="  Kara"/>
    <n v="36"/>
    <n v="4.66"/>
    <s v="Yes"/>
    <x v="1"/>
    <s v="No"/>
    <n v="1"/>
    <s v="No"/>
    <x v="0"/>
    <x v="1"/>
    <n v="0"/>
    <x v="2119"/>
    <x v="1"/>
    <s v="tier - 2"/>
    <x v="3"/>
    <s v="23Aug2000"/>
    <x v="21"/>
  </r>
  <r>
    <s v="Id2121"/>
    <s v="Rusk"/>
    <s v=" Ms"/>
    <s v="  Sarah S"/>
    <n v="28.82"/>
    <n v="5.59"/>
    <s v="No"/>
    <x v="1"/>
    <s v="No"/>
    <n v="0"/>
    <s v="No"/>
    <x v="0"/>
    <x v="1"/>
    <n v="0"/>
    <x v="2120"/>
    <x v="1"/>
    <s v="tier - 2"/>
    <x v="0"/>
    <s v="10Dec2000"/>
    <x v="21"/>
  </r>
  <r>
    <s v="Id2122"/>
    <s v="Gersbach"/>
    <s v=" Ms"/>
    <s v="  Shauna R"/>
    <n v="28.05"/>
    <n v="6.2"/>
    <s v="No"/>
    <x v="1"/>
    <s v="No"/>
    <n v="0"/>
    <s v="No"/>
    <x v="0"/>
    <x v="0"/>
    <n v="0"/>
    <x v="2121"/>
    <x v="1"/>
    <s v="tier - 3"/>
    <x v="0"/>
    <s v="29Nov2000"/>
    <x v="21"/>
  </r>
  <r>
    <s v="Id2123"/>
    <s v="Taylor-Watson"/>
    <s v=" Ms"/>
    <s v="  Lindsay J"/>
    <n v="27.1"/>
    <n v="4.45"/>
    <s v="No"/>
    <x v="1"/>
    <s v="No"/>
    <n v="0"/>
    <s v="No"/>
    <x v="0"/>
    <x v="1"/>
    <n v="0"/>
    <x v="2122"/>
    <x v="1"/>
    <s v="tier - 2"/>
    <x v="3"/>
    <s v="22Oct2000"/>
    <x v="21"/>
  </r>
  <r>
    <s v="Id2124"/>
    <s v="Crawford"/>
    <s v=" Ms"/>
    <s v="  Danya A"/>
    <n v="24.3"/>
    <n v="6.1"/>
    <s v="No"/>
    <x v="1"/>
    <s v="No"/>
    <n v="0"/>
    <s v="No"/>
    <x v="0"/>
    <x v="0"/>
    <n v="0"/>
    <x v="2123"/>
    <x v="1"/>
    <s v="tier - 3"/>
    <x v="3"/>
    <s v="27Dec2000"/>
    <x v="21"/>
  </r>
  <r>
    <s v="Id2125"/>
    <s v="Levitsky"/>
    <s v=" Ms"/>
    <s v="  Lorraine"/>
    <n v="30.72"/>
    <n v="6.06"/>
    <s v="No"/>
    <x v="1"/>
    <s v="No"/>
    <n v="1"/>
    <s v="No"/>
    <x v="0"/>
    <x v="0"/>
    <n v="0"/>
    <x v="2124"/>
    <x v="1"/>
    <s v="tier - 1"/>
    <x v="3"/>
    <s v="4Oct2004"/>
    <x v="41"/>
  </r>
  <r>
    <s v="Id2126"/>
    <s v="Carroll"/>
    <s v=" Ms"/>
    <s v="  Jennifer L"/>
    <n v="37.43"/>
    <n v="4.5599999999999996"/>
    <s v="Yes"/>
    <x v="1"/>
    <s v="Yes"/>
    <n v="1"/>
    <s v="No"/>
    <x v="0"/>
    <x v="1"/>
    <n v="0"/>
    <x v="2125"/>
    <x v="1"/>
    <s v="tier - 1"/>
    <x v="1"/>
    <s v="19Aug2003"/>
    <x v="39"/>
  </r>
  <r>
    <s v="Id2127"/>
    <s v="Campos"/>
    <s v=" Mr"/>
    <s v="  Jesus Sr"/>
    <n v="25.74"/>
    <n v="6.41"/>
    <s v="No"/>
    <x v="1"/>
    <s v="Yes"/>
    <n v="0"/>
    <s v="No"/>
    <x v="0"/>
    <x v="0"/>
    <n v="0"/>
    <x v="2126"/>
    <x v="2"/>
    <s v="tier - 1"/>
    <x v="0"/>
    <s v="3Sep1997"/>
    <x v="31"/>
  </r>
  <r>
    <s v="Id2128"/>
    <s v="Flajslik"/>
    <s v=" Ms"/>
    <s v="  Kristen"/>
    <n v="36.575000000000003"/>
    <n v="5.57"/>
    <s v="Yes"/>
    <x v="1"/>
    <s v="Yes"/>
    <n v="1"/>
    <s v="No"/>
    <x v="0"/>
    <x v="1"/>
    <n v="0"/>
    <x v="2127"/>
    <x v="1"/>
    <s v="tier - 2"/>
    <x v="1"/>
    <s v="26Sep2003"/>
    <x v="39"/>
  </r>
  <r>
    <s v="Id2129"/>
    <s v="Chua"/>
    <s v=" Ms"/>
    <s v="  Catherine C"/>
    <n v="35.15"/>
    <n v="5.47"/>
    <s v="Yes"/>
    <x v="1"/>
    <s v="Yes"/>
    <n v="1"/>
    <s v="No"/>
    <x v="0"/>
    <x v="1"/>
    <n v="0"/>
    <x v="2128"/>
    <x v="1"/>
    <s v="tier - 3"/>
    <x v="1"/>
    <s v="1Sep2003"/>
    <x v="39"/>
  </r>
  <r>
    <s v="Id2130"/>
    <s v="Wiltse"/>
    <s v=" Ms"/>
    <s v="  Paula"/>
    <n v="32.11"/>
    <n v="4.43"/>
    <s v="No"/>
    <x v="1"/>
    <s v="Yes"/>
    <n v="1"/>
    <s v="No"/>
    <x v="0"/>
    <x v="1"/>
    <n v="0"/>
    <x v="2129"/>
    <x v="1"/>
    <s v="tier - 3"/>
    <x v="1"/>
    <s v="22Dec2003"/>
    <x v="39"/>
  </r>
  <r>
    <s v="Id2131"/>
    <s v="Fisher"/>
    <s v=" Ms"/>
    <s v="  Evan"/>
    <n v="30.495000000000001"/>
    <n v="4.95"/>
    <s v="No"/>
    <x v="1"/>
    <s v="Yes"/>
    <n v="1"/>
    <s v="No"/>
    <x v="0"/>
    <x v="1"/>
    <n v="0"/>
    <x v="2130"/>
    <x v="1"/>
    <s v="tier - 1"/>
    <x v="1"/>
    <s v="30Aug2003"/>
    <x v="39"/>
  </r>
  <r>
    <s v="Id2132"/>
    <s v="Wilzbacher"/>
    <s v=" Mr"/>
    <s v="  Nathan J"/>
    <n v="29.24"/>
    <n v="4.04"/>
    <s v="No"/>
    <x v="1"/>
    <s v="No"/>
    <n v="0"/>
    <s v="No"/>
    <x v="0"/>
    <x v="1"/>
    <n v="0"/>
    <x v="2131"/>
    <x v="1"/>
    <s v="tier - 1"/>
    <x v="1"/>
    <s v="4Nov2004"/>
    <x v="41"/>
  </r>
  <r>
    <s v="Id2133"/>
    <s v="Thayer"/>
    <s v=" Ms"/>
    <s v="  Ashley M"/>
    <n v="22.515000000000001"/>
    <n v="5.93"/>
    <s v="No"/>
    <x v="1"/>
    <s v="Yes"/>
    <n v="0"/>
    <s v="No"/>
    <x v="0"/>
    <x v="0"/>
    <n v="0"/>
    <x v="2132"/>
    <x v="1"/>
    <s v="tier - 3"/>
    <x v="1"/>
    <s v="30Sep2003"/>
    <x v="39"/>
  </r>
  <r>
    <s v="Id2134"/>
    <s v="Brosseau"/>
    <s v=" Mr"/>
    <s v="  Jason"/>
    <n v="15.65"/>
    <n v="4.2300000000000004"/>
    <s v="No"/>
    <x v="1"/>
    <s v="No"/>
    <n v="0"/>
    <s v="No"/>
    <x v="1"/>
    <x v="1"/>
    <n v="3"/>
    <x v="2133"/>
    <x v="1"/>
    <s v="tier - 2"/>
    <x v="0"/>
    <s v="21Jul1989"/>
    <x v="4"/>
  </r>
  <r>
    <s v="Id2135"/>
    <s v="Phares"/>
    <s v=" Mr"/>
    <s v="  Marshall"/>
    <n v="27.36"/>
    <n v="5.59"/>
    <s v="No"/>
    <x v="1"/>
    <s v="No"/>
    <n v="0"/>
    <s v="No"/>
    <x v="0"/>
    <x v="1"/>
    <n v="0"/>
    <x v="2134"/>
    <x v="1"/>
    <s v="tier - 1"/>
    <x v="4"/>
    <s v="28Nov2001"/>
    <x v="47"/>
  </r>
  <r>
    <s v="Id2136"/>
    <s v="Curley"/>
    <s v=" Mr"/>
    <s v="  Lavar"/>
    <n v="22.3"/>
    <n v="4.8899999999999997"/>
    <s v="No"/>
    <x v="1"/>
    <s v="No"/>
    <n v="0"/>
    <s v="No"/>
    <x v="0"/>
    <x v="1"/>
    <n v="1"/>
    <x v="2135"/>
    <x v="2"/>
    <s v="tier - 2"/>
    <x v="3"/>
    <s v="22Jun2001"/>
    <x v="47"/>
  </r>
  <r>
    <s v="Id2137"/>
    <s v="Johnston"/>
    <s v=" Mr"/>
    <s v="  Charlie T"/>
    <n v="26.03"/>
    <n v="5.81"/>
    <s v="No"/>
    <x v="1"/>
    <s v="No"/>
    <n v="0"/>
    <s v="No"/>
    <x v="0"/>
    <x v="0"/>
    <n v="0"/>
    <x v="2136"/>
    <x v="2"/>
    <s v="tier - 2"/>
    <x v="9"/>
    <s v="14Aug2001"/>
    <x v="47"/>
  </r>
  <r>
    <s v="Id2138"/>
    <s v="Padula"/>
    <s v=" Mrs"/>
    <s v="  Lauren"/>
    <n v="27.74"/>
    <n v="4.29"/>
    <s v="No"/>
    <x v="1"/>
    <s v="No"/>
    <n v="0"/>
    <s v="No"/>
    <x v="0"/>
    <x v="1"/>
    <n v="0"/>
    <x v="2137"/>
    <x v="2"/>
    <s v="tier - 2"/>
    <x v="15"/>
    <s v="12Jun2004"/>
    <x v="41"/>
  </r>
  <r>
    <s v="Id2139"/>
    <s v="Gamirov"/>
    <s v=" Mr"/>
    <s v="  Arthur"/>
    <n v="32.11"/>
    <n v="4.03"/>
    <s v="No"/>
    <x v="1"/>
    <s v="No"/>
    <n v="1"/>
    <s v="No"/>
    <x v="0"/>
    <x v="1"/>
    <n v="0"/>
    <x v="2138"/>
    <x v="2"/>
    <s v="tier - 3"/>
    <x v="1"/>
    <s v="26Jul2000"/>
    <x v="21"/>
  </r>
  <r>
    <s v="Id2140"/>
    <s v="Briot"/>
    <s v=" Mr"/>
    <s v="  Thomas"/>
    <n v="25.175000000000001"/>
    <n v="6.29"/>
    <s v="No"/>
    <x v="1"/>
    <s v="No"/>
    <n v="0"/>
    <s v="No"/>
    <x v="0"/>
    <x v="0"/>
    <n v="0"/>
    <x v="2139"/>
    <x v="2"/>
    <s v="tier - 3"/>
    <x v="1"/>
    <s v="2Sep2000"/>
    <x v="21"/>
  </r>
  <r>
    <s v="Id2141"/>
    <s v="De Hueck"/>
    <s v=" Ms"/>
    <s v="  Jennifer"/>
    <n v="39.49"/>
    <n v="4.4800000000000004"/>
    <s v="Yes"/>
    <x v="1"/>
    <s v="No"/>
    <n v="1"/>
    <s v="Yes"/>
    <x v="0"/>
    <x v="1"/>
    <n v="0"/>
    <x v="2140"/>
    <x v="2"/>
    <s v="tier - 2"/>
    <x v="0"/>
    <s v="4Aug2001"/>
    <x v="47"/>
  </r>
  <r>
    <s v="Id2142"/>
    <s v="Putt"/>
    <s v=" Ms"/>
    <s v="  Tammy"/>
    <n v="34.869999999999997"/>
    <n v="5.51"/>
    <s v="Yes"/>
    <x v="1"/>
    <s v="No"/>
    <n v="1"/>
    <s v="No"/>
    <x v="0"/>
    <x v="1"/>
    <n v="0"/>
    <x v="2141"/>
    <x v="2"/>
    <s v="tier - 2"/>
    <x v="0"/>
    <s v="6Sep2001"/>
    <x v="47"/>
  </r>
  <r>
    <s v="Id2143"/>
    <s v="Deiman"/>
    <s v=" Ms"/>
    <s v="  Lena"/>
    <n v="34.6"/>
    <n v="4.5"/>
    <s v="Yes"/>
    <x v="1"/>
    <s v="No"/>
    <n v="1"/>
    <s v="No"/>
    <x v="0"/>
    <x v="1"/>
    <n v="0"/>
    <x v="2142"/>
    <x v="2"/>
    <s v="tier - 1"/>
    <x v="3"/>
    <s v="1Jul2001"/>
    <x v="47"/>
  </r>
  <r>
    <s v="Id2144"/>
    <s v="Bonanni"/>
    <s v=" Ms"/>
    <s v="  Valentina"/>
    <n v="25.8"/>
    <n v="6.29"/>
    <s v="No"/>
    <x v="1"/>
    <s v="No"/>
    <n v="0"/>
    <s v="No"/>
    <x v="0"/>
    <x v="0"/>
    <n v="0"/>
    <x v="2143"/>
    <x v="2"/>
    <s v="tier - 2"/>
    <x v="3"/>
    <s v="14Aug2001"/>
    <x v="47"/>
  </r>
  <r>
    <s v="Id2145"/>
    <s v="Stein"/>
    <s v=" Mr"/>
    <s v="  Russell N"/>
    <n v="35.86"/>
    <n v="4.33"/>
    <s v="Yes"/>
    <x v="1"/>
    <s v="No"/>
    <n v="1"/>
    <s v="No"/>
    <x v="0"/>
    <x v="1"/>
    <n v="0"/>
    <x v="2144"/>
    <x v="2"/>
    <s v="tier - 2"/>
    <x v="0"/>
    <s v="14Sep1998"/>
    <x v="44"/>
  </r>
  <r>
    <s v="Id2146"/>
    <s v="Laumann"/>
    <s v=" Mr"/>
    <s v="  Scott R"/>
    <n v="40.47"/>
    <n v="11.15"/>
    <s v="Yes"/>
    <x v="1"/>
    <s v="No"/>
    <n v="1"/>
    <s v="Yes"/>
    <x v="0"/>
    <x v="0"/>
    <n v="0"/>
    <x v="2145"/>
    <x v="2"/>
    <s v="tier - 3"/>
    <x v="4"/>
    <s v="29Sep2002"/>
    <x v="43"/>
  </r>
  <r>
    <s v="Id2147"/>
    <s v="Galaviz"/>
    <s v=" Mr"/>
    <s v="  Jose Francisco Sr"/>
    <n v="32.01"/>
    <n v="6.45"/>
    <s v="No"/>
    <x v="1"/>
    <s v="No"/>
    <n v="1"/>
    <s v="No"/>
    <x v="0"/>
    <x v="0"/>
    <n v="0"/>
    <x v="2146"/>
    <x v="2"/>
    <s v="tier - 1"/>
    <x v="0"/>
    <s v="29Dec1998"/>
    <x v="44"/>
  </r>
  <r>
    <s v="Id2148"/>
    <s v="Piper"/>
    <s v=" Mr"/>
    <s v="  Paul J"/>
    <n v="33"/>
    <n v="9.27"/>
    <s v="Yes"/>
    <x v="1"/>
    <s v="No"/>
    <n v="1"/>
    <s v="No"/>
    <x v="0"/>
    <x v="0"/>
    <n v="1"/>
    <x v="2147"/>
    <x v="2"/>
    <s v="tier - 3"/>
    <x v="3"/>
    <s v="16Jul2002"/>
    <x v="43"/>
  </r>
  <r>
    <s v="Id2149"/>
    <s v="Cantini"/>
    <s v=" Mr"/>
    <s v="  Adam"/>
    <n v="29.3"/>
    <n v="6.15"/>
    <s v="No"/>
    <x v="1"/>
    <s v="No"/>
    <n v="0"/>
    <s v="No"/>
    <x v="0"/>
    <x v="0"/>
    <n v="0"/>
    <x v="2148"/>
    <x v="2"/>
    <s v="tier - 1"/>
    <x v="3"/>
    <s v="29Sep1998"/>
    <x v="44"/>
  </r>
  <r>
    <s v="Id2150"/>
    <s v="Hartman"/>
    <s v=" Mr"/>
    <s v="  Edward J"/>
    <n v="25.8"/>
    <n v="4.13"/>
    <s v="No"/>
    <x v="1"/>
    <s v="No"/>
    <n v="0"/>
    <s v="No"/>
    <x v="0"/>
    <x v="1"/>
    <n v="0"/>
    <x v="2149"/>
    <x v="2"/>
    <s v="tier - 1"/>
    <x v="3"/>
    <s v="5Oct1998"/>
    <x v="44"/>
  </r>
  <r>
    <s v="Id2151"/>
    <s v="Werhane"/>
    <s v=" Mr"/>
    <s v="  Patrick A"/>
    <n v="23.4"/>
    <n v="4.24"/>
    <s v="No"/>
    <x v="1"/>
    <s v="No"/>
    <n v="0"/>
    <s v="No"/>
    <x v="0"/>
    <x v="1"/>
    <n v="0"/>
    <x v="2150"/>
    <x v="2"/>
    <s v="tier - 3"/>
    <x v="3"/>
    <s v="28Sep1998"/>
    <x v="44"/>
  </r>
  <r>
    <s v="Id2152"/>
    <s v="Davies"/>
    <s v=" Mr"/>
    <s v="  Geraint H"/>
    <n v="27.93"/>
    <n v="9.8800000000000008"/>
    <s v="No"/>
    <x v="1"/>
    <s v="No"/>
    <n v="0"/>
    <s v="No"/>
    <x v="0"/>
    <x v="0"/>
    <n v="0"/>
    <x v="2151"/>
    <x v="2"/>
    <s v="tier - 2"/>
    <x v="4"/>
    <s v="29Jul2002"/>
    <x v="43"/>
  </r>
  <r>
    <s v="Id2153"/>
    <s v="Hummel"/>
    <s v=" Mr"/>
    <s v="  Dj"/>
    <n v="22"/>
    <n v="9.5"/>
    <s v="No"/>
    <x v="1"/>
    <s v="No"/>
    <n v="0"/>
    <s v="No"/>
    <x v="0"/>
    <x v="0"/>
    <n v="1"/>
    <x v="2152"/>
    <x v="2"/>
    <s v="tier - 1"/>
    <x v="3"/>
    <s v="7Sep2002"/>
    <x v="43"/>
  </r>
  <r>
    <s v="Id2154"/>
    <s v="Lutz"/>
    <s v=" Mr"/>
    <s v="  Zachary A"/>
    <n v="36.86"/>
    <n v="4.97"/>
    <s v="Yes"/>
    <x v="1"/>
    <s v="No"/>
    <n v="1"/>
    <s v="No"/>
    <x v="0"/>
    <x v="1"/>
    <n v="0"/>
    <x v="2153"/>
    <x v="2"/>
    <s v="tier - 2"/>
    <x v="1"/>
    <s v="9Dec2001"/>
    <x v="47"/>
  </r>
  <r>
    <s v="Id2155"/>
    <s v="Waters"/>
    <s v=" Mr"/>
    <s v="  Brian W"/>
    <n v="31.254999999999999"/>
    <n v="5.49"/>
    <s v="No"/>
    <x v="1"/>
    <s v="No"/>
    <n v="1"/>
    <s v="No"/>
    <x v="0"/>
    <x v="1"/>
    <n v="0"/>
    <x v="2154"/>
    <x v="2"/>
    <s v="tier - 3"/>
    <x v="1"/>
    <s v="3Aug2001"/>
    <x v="47"/>
  </r>
  <r>
    <s v="Id2156"/>
    <s v="Viglienzoni"/>
    <s v=" Mr"/>
    <s v="  Joe"/>
    <n v="23.06"/>
    <n v="4.47"/>
    <s v="No"/>
    <x v="1"/>
    <s v="No"/>
    <n v="0"/>
    <s v="No"/>
    <x v="0"/>
    <x v="1"/>
    <n v="0"/>
    <x v="2155"/>
    <x v="2"/>
    <s v="tier - 3"/>
    <x v="0"/>
    <s v="6Oct1994"/>
    <x v="6"/>
  </r>
  <r>
    <s v="Id2157"/>
    <s v="Rathbun"/>
    <s v=" Mr"/>
    <s v="  Stephen"/>
    <n v="28.975000000000001"/>
    <n v="4.34"/>
    <s v="No"/>
    <x v="1"/>
    <s v="No"/>
    <n v="0"/>
    <s v="No"/>
    <x v="0"/>
    <x v="1"/>
    <n v="0"/>
    <x v="2156"/>
    <x v="2"/>
    <s v="tier - 1"/>
    <x v="1"/>
    <s v="10Aug2001"/>
    <x v="47"/>
  </r>
  <r>
    <s v="Id2158"/>
    <s v="crane"/>
    <s v=" Ms"/>
    <s v="  Ellen L"/>
    <n v="33.299999999999997"/>
    <n v="9.49"/>
    <s v="Yes"/>
    <x v="1"/>
    <s v="No"/>
    <n v="1"/>
    <s v="No"/>
    <x v="0"/>
    <x v="0"/>
    <n v="0"/>
    <x v="2157"/>
    <x v="2"/>
    <s v="tier - 1"/>
    <x v="3"/>
    <s v="21Aug2002"/>
    <x v="43"/>
  </r>
  <r>
    <s v="Id2159"/>
    <s v="Conant"/>
    <s v=" Ms"/>
    <s v="  Cindy"/>
    <n v="33"/>
    <n v="10.16"/>
    <s v="Yes"/>
    <x v="1"/>
    <s v="No"/>
    <n v="1"/>
    <s v="No"/>
    <x v="0"/>
    <x v="0"/>
    <n v="0"/>
    <x v="2158"/>
    <x v="2"/>
    <s v="tier - 2"/>
    <x v="0"/>
    <s v="29Aug2002"/>
    <x v="43"/>
  </r>
  <r>
    <s v="Id2160"/>
    <s v="Huyser-Wierenga"/>
    <s v=" Ms"/>
    <s v="  Abigail R"/>
    <n v="31.46"/>
    <n v="11.19"/>
    <s v="No"/>
    <x v="1"/>
    <s v="No"/>
    <n v="1"/>
    <s v="No"/>
    <x v="0"/>
    <x v="0"/>
    <n v="0"/>
    <x v="2159"/>
    <x v="2"/>
    <s v="tier - 1"/>
    <x v="0"/>
    <s v="29Oct2002"/>
    <x v="43"/>
  </r>
  <r>
    <s v="Id2161"/>
    <s v="Natalini"/>
    <s v=" Ms"/>
    <s v="  Amy L"/>
    <n v="29.6"/>
    <n v="11.03"/>
    <s v="No"/>
    <x v="1"/>
    <s v="No"/>
    <n v="0"/>
    <s v="No"/>
    <x v="0"/>
    <x v="0"/>
    <n v="0"/>
    <x v="2160"/>
    <x v="2"/>
    <s v="tier - 2"/>
    <x v="3"/>
    <s v="22Sep2002"/>
    <x v="43"/>
  </r>
  <r>
    <s v="Id2162"/>
    <s v="Robbins"/>
    <s v=" Ms"/>
    <s v="  Amy"/>
    <n v="22.05"/>
    <n v="4.43"/>
    <s v="No"/>
    <x v="1"/>
    <s v="No"/>
    <n v="0"/>
    <s v="No"/>
    <x v="0"/>
    <x v="1"/>
    <n v="0"/>
    <x v="2161"/>
    <x v="2"/>
    <s v="tier - 3"/>
    <x v="1"/>
    <s v="2Jul1996"/>
    <x v="45"/>
  </r>
  <r>
    <s v="Id2163"/>
    <s v="Stanislav"/>
    <s v=" Mrs"/>
    <s v="  Grace H"/>
    <n v="27.06"/>
    <n v="6.14"/>
    <s v="No"/>
    <x v="1"/>
    <s v="No"/>
    <n v="0"/>
    <s v="No"/>
    <x v="0"/>
    <x v="0"/>
    <n v="0"/>
    <x v="2162"/>
    <x v="2"/>
    <s v="tier - 1"/>
    <x v="15"/>
    <s v="27Dec2004"/>
    <x v="41"/>
  </r>
  <r>
    <s v="Id2164"/>
    <s v="Meyer"/>
    <s v=" Ms"/>
    <s v="  Caitie J"/>
    <n v="20.49"/>
    <n v="4.87"/>
    <s v="No"/>
    <x v="1"/>
    <s v="No"/>
    <n v="0"/>
    <s v="No"/>
    <x v="0"/>
    <x v="1"/>
    <n v="0"/>
    <x v="2163"/>
    <x v="2"/>
    <s v="tier - 2"/>
    <x v="1"/>
    <s v="6Dec1994"/>
    <x v="6"/>
  </r>
  <r>
    <s v="Id2165"/>
    <s v="Mears"/>
    <s v=" Mr"/>
    <s v="  Benjamin"/>
    <n v="28.4"/>
    <n v="4.3"/>
    <s v="No"/>
    <x v="1"/>
    <s v="Yes"/>
    <n v="0"/>
    <s v="No"/>
    <x v="0"/>
    <x v="1"/>
    <n v="1"/>
    <x v="2164"/>
    <x v="2"/>
    <s v="tier - 2"/>
    <x v="3"/>
    <s v="20Jul2003"/>
    <x v="39"/>
  </r>
  <r>
    <s v="Id2166"/>
    <s v="Neill"/>
    <s v=" Mr"/>
    <s v="  Ian T"/>
    <n v="41.91"/>
    <n v="6.19"/>
    <s v="Yes"/>
    <x v="1"/>
    <s v="No"/>
    <n v="2"/>
    <s v="Yes"/>
    <x v="0"/>
    <x v="0"/>
    <n v="0"/>
    <x v="2165"/>
    <x v="2"/>
    <s v="tier - 2"/>
    <x v="0"/>
    <s v="12Dec1999"/>
    <x v="35"/>
  </r>
  <r>
    <s v="Id2167"/>
    <s v="Tola"/>
    <s v=" Mr"/>
    <s v="  Tadese"/>
    <n v="24.6"/>
    <n v="6.19"/>
    <s v="No"/>
    <x v="1"/>
    <s v="Yes"/>
    <n v="0"/>
    <s v="No"/>
    <x v="0"/>
    <x v="0"/>
    <n v="1"/>
    <x v="2166"/>
    <x v="2"/>
    <s v="tier - 2"/>
    <x v="3"/>
    <s v="4Aug2003"/>
    <x v="39"/>
  </r>
  <r>
    <s v="Id2168"/>
    <s v="Briskman"/>
    <s v=" Mr"/>
    <s v="  Jonathan"/>
    <n v="20.9"/>
    <n v="5.12"/>
    <s v="No"/>
    <x v="1"/>
    <s v="Yes"/>
    <n v="0"/>
    <s v="No"/>
    <x v="0"/>
    <x v="1"/>
    <n v="1"/>
    <x v="2167"/>
    <x v="2"/>
    <s v="tier - 3"/>
    <x v="3"/>
    <s v="11Aug2003"/>
    <x v="39"/>
  </r>
  <r>
    <s v="Id2169"/>
    <s v="Ritzenhein"/>
    <s v=" Mr"/>
    <s v="  Dathan"/>
    <n v="34.4"/>
    <n v="4.04"/>
    <s v="Yes"/>
    <x v="1"/>
    <s v="No"/>
    <n v="1"/>
    <s v="No"/>
    <x v="0"/>
    <x v="1"/>
    <n v="0"/>
    <x v="2168"/>
    <x v="2"/>
    <s v="tier - 2"/>
    <x v="3"/>
    <s v="1Oct1999"/>
    <x v="35"/>
  </r>
  <r>
    <s v="Id2170"/>
    <s v="Malkowski"/>
    <s v=" Mr"/>
    <s v="  Eric"/>
    <n v="32.56"/>
    <n v="5.36"/>
    <s v="No"/>
    <x v="1"/>
    <s v="No"/>
    <n v="1"/>
    <s v="No"/>
    <x v="0"/>
    <x v="1"/>
    <n v="0"/>
    <x v="2169"/>
    <x v="2"/>
    <s v="tier - 3"/>
    <x v="0"/>
    <s v="17Nov1999"/>
    <x v="35"/>
  </r>
  <r>
    <s v="Id2171"/>
    <s v="Andreyko"/>
    <s v=" Ms"/>
    <s v="  Allison M"/>
    <n v="27.98"/>
    <n v="4.38"/>
    <s v="No"/>
    <x v="1"/>
    <s v="No"/>
    <n v="0"/>
    <s v="No"/>
    <x v="0"/>
    <x v="1"/>
    <n v="0"/>
    <x v="2170"/>
    <x v="2"/>
    <s v="tier - 1"/>
    <x v="1"/>
    <s v="19Aug2004"/>
    <x v="41"/>
  </r>
  <r>
    <s v="Id2172"/>
    <s v="Landry"/>
    <s v=" Mr"/>
    <s v="  Paul"/>
    <n v="26.51"/>
    <n v="4.58"/>
    <s v="No"/>
    <x v="1"/>
    <s v="No"/>
    <n v="0"/>
    <s v="No"/>
    <x v="0"/>
    <x v="1"/>
    <n v="0"/>
    <x v="2171"/>
    <x v="2"/>
    <s v="tier - 3"/>
    <x v="0"/>
    <s v="25Sep1999"/>
    <x v="35"/>
  </r>
  <r>
    <s v="Id2173"/>
    <s v="Lozier"/>
    <s v=" Mr"/>
    <s v="  Aaron R"/>
    <n v="29.734999999999999"/>
    <n v="11.92"/>
    <s v="No"/>
    <x v="1"/>
    <s v="No"/>
    <n v="1"/>
    <s v="No"/>
    <x v="0"/>
    <x v="0"/>
    <n v="0"/>
    <x v="2172"/>
    <x v="2"/>
    <s v="tier - 3"/>
    <x v="1"/>
    <s v="13Dec2002"/>
    <x v="43"/>
  </r>
  <r>
    <s v="Id2174"/>
    <s v="O'Brien"/>
    <s v=" Ms"/>
    <s v="  Caitlin H"/>
    <n v="40.5"/>
    <n v="5.4"/>
    <s v="Yes"/>
    <x v="1"/>
    <s v="Yes"/>
    <n v="1"/>
    <s v="Yes"/>
    <x v="0"/>
    <x v="1"/>
    <n v="0"/>
    <x v="2173"/>
    <x v="2"/>
    <s v="tier - 1"/>
    <x v="3"/>
    <s v="19Nov2003"/>
    <x v="39"/>
  </r>
  <r>
    <s v="Id2175"/>
    <s v="Rodas"/>
    <s v=" Mr"/>
    <s v="  Harald E"/>
    <n v="25.64"/>
    <n v="4.76"/>
    <s v="No"/>
    <x v="1"/>
    <s v="No"/>
    <n v="0"/>
    <s v="No"/>
    <x v="0"/>
    <x v="1"/>
    <n v="0"/>
    <x v="2174"/>
    <x v="2"/>
    <s v="tier - 3"/>
    <x v="0"/>
    <s v="7Oct1998"/>
    <x v="44"/>
  </r>
  <r>
    <s v="Id2176"/>
    <s v="O'Connor"/>
    <s v=" Ms"/>
    <s v="  Siobhan A"/>
    <n v="32.9"/>
    <n v="4.78"/>
    <s v="Yes"/>
    <x v="1"/>
    <s v="Yes"/>
    <n v="1"/>
    <s v="No"/>
    <x v="0"/>
    <x v="1"/>
    <n v="0"/>
    <x v="2175"/>
    <x v="2"/>
    <s v="tier - 1"/>
    <x v="3"/>
    <s v="26Sep2003"/>
    <x v="39"/>
  </r>
  <r>
    <s v="Id2177"/>
    <s v="White"/>
    <s v=" Ms"/>
    <s v="  Andrea J"/>
    <n v="29.8"/>
    <n v="4.26"/>
    <s v="No"/>
    <x v="1"/>
    <s v="Yes"/>
    <n v="1"/>
    <s v="No"/>
    <x v="0"/>
    <x v="1"/>
    <n v="0"/>
    <x v="2176"/>
    <x v="2"/>
    <s v="tier - 1"/>
    <x v="3"/>
    <s v="28Jul2003"/>
    <x v="39"/>
  </r>
  <r>
    <s v="Id2178"/>
    <s v="Davenport"/>
    <s v=" Ms"/>
    <s v="  Marie"/>
    <n v="28.9"/>
    <n v="5.85"/>
    <s v="No"/>
    <x v="1"/>
    <s v="Yes"/>
    <n v="0"/>
    <s v="No"/>
    <x v="0"/>
    <x v="0"/>
    <n v="0"/>
    <x v="2177"/>
    <x v="2"/>
    <s v="tier - 1"/>
    <x v="3"/>
    <s v="25Jul2003"/>
    <x v="39"/>
  </r>
  <r>
    <s v="Id2179"/>
    <s v="Karmen"/>
    <s v=" Ms"/>
    <s v="  Rachel A"/>
    <n v="24.7"/>
    <n v="5.32"/>
    <s v="No"/>
    <x v="1"/>
    <s v="Yes"/>
    <n v="0"/>
    <s v="No"/>
    <x v="0"/>
    <x v="1"/>
    <n v="0"/>
    <x v="2178"/>
    <x v="2"/>
    <s v="tier - 2"/>
    <x v="3"/>
    <s v="14Nov2003"/>
    <x v="39"/>
  </r>
  <r>
    <s v="Id2180"/>
    <s v="Miller"/>
    <s v=" Ms"/>
    <s v="  Emma"/>
    <n v="20.6"/>
    <n v="5.14"/>
    <s v="No"/>
    <x v="1"/>
    <s v="Yes"/>
    <n v="0"/>
    <s v="No"/>
    <x v="0"/>
    <x v="1"/>
    <n v="0"/>
    <x v="2179"/>
    <x v="2"/>
    <s v="tier - 2"/>
    <x v="3"/>
    <s v="9Nov2003"/>
    <x v="39"/>
  </r>
  <r>
    <s v="Id2181"/>
    <s v="Lippmann"/>
    <s v=" Ms"/>
    <s v="  Kiersten"/>
    <n v="18.600000000000001"/>
    <n v="5"/>
    <s v="No"/>
    <x v="1"/>
    <s v="Yes"/>
    <n v="0"/>
    <s v="No"/>
    <x v="0"/>
    <x v="1"/>
    <n v="0"/>
    <x v="2180"/>
    <x v="2"/>
    <s v="tier - 2"/>
    <x v="3"/>
    <s v="1Sep2003"/>
    <x v="39"/>
  </r>
  <r>
    <s v="Id2182"/>
    <s v="Klehm"/>
    <s v=" Ms"/>
    <s v="  Rachael"/>
    <n v="17.8"/>
    <n v="4.55"/>
    <s v="No"/>
    <x v="1"/>
    <s v="Yes"/>
    <n v="0"/>
    <s v="No"/>
    <x v="1"/>
    <x v="1"/>
    <n v="0"/>
    <x v="2181"/>
    <x v="2"/>
    <s v="tier - 3"/>
    <x v="3"/>
    <s v="21Nov2003"/>
    <x v="39"/>
  </r>
  <r>
    <s v="Id2183"/>
    <s v="Murphy"/>
    <s v=" Mr"/>
    <s v="  Timothy P"/>
    <n v="35.200000000000003"/>
    <n v="5.97"/>
    <s v="Yes"/>
    <x v="1"/>
    <s v="No"/>
    <n v="1"/>
    <s v="No"/>
    <x v="0"/>
    <x v="0"/>
    <n v="1"/>
    <x v="2182"/>
    <x v="2"/>
    <s v="tier - 1"/>
    <x v="0"/>
    <s v="9Sep2004"/>
    <x v="41"/>
  </r>
  <r>
    <s v="Id2184"/>
    <s v="Desisa"/>
    <s v=" Mr"/>
    <s v="  Lelisa"/>
    <n v="33.770000000000003"/>
    <n v="4.0199999999999996"/>
    <s v="Yes"/>
    <x v="1"/>
    <s v="No"/>
    <n v="1"/>
    <s v="No"/>
    <x v="0"/>
    <x v="1"/>
    <n v="1"/>
    <x v="2183"/>
    <x v="2"/>
    <s v="tier - 2"/>
    <x v="0"/>
    <s v="21Oct2004"/>
    <x v="41"/>
  </r>
  <r>
    <s v="Id2185"/>
    <s v="Brooks"/>
    <s v=" Mr"/>
    <s v="  Nate"/>
    <n v="30.03"/>
    <n v="4.04"/>
    <s v="No"/>
    <x v="1"/>
    <s v="No"/>
    <n v="1"/>
    <s v="No"/>
    <x v="0"/>
    <x v="1"/>
    <n v="1"/>
    <x v="2184"/>
    <x v="2"/>
    <s v="tier - 3"/>
    <x v="0"/>
    <s v="11Sep2004"/>
    <x v="41"/>
  </r>
  <r>
    <s v="Id2186"/>
    <s v="Stone"/>
    <s v=" Mr"/>
    <s v="  Chris C"/>
    <n v="29.37"/>
    <n v="5.54"/>
    <s v="No"/>
    <x v="1"/>
    <s v="No"/>
    <n v="0"/>
    <s v="No"/>
    <x v="0"/>
    <x v="1"/>
    <n v="1"/>
    <x v="2185"/>
    <x v="2"/>
    <s v="tier - 3"/>
    <x v="0"/>
    <s v="10Jun2004"/>
    <x v="41"/>
  </r>
  <r>
    <s v="Id2187"/>
    <s v="Weispfennig"/>
    <s v=" Mr"/>
    <s v="  Scott"/>
    <n v="28.5"/>
    <n v="4.03"/>
    <s v="No"/>
    <x v="1"/>
    <s v="No"/>
    <n v="0"/>
    <s v="No"/>
    <x v="0"/>
    <x v="1"/>
    <n v="0"/>
    <x v="2186"/>
    <x v="2"/>
    <s v="tier - 1"/>
    <x v="4"/>
    <s v="21Sep2004"/>
    <x v="41"/>
  </r>
  <r>
    <s v="Id2188"/>
    <s v="Sorrell"/>
    <s v=" Mr"/>
    <s v="  Kevin"/>
    <n v="23.32"/>
    <n v="5.62"/>
    <s v="No"/>
    <x v="1"/>
    <s v="No"/>
    <n v="0"/>
    <s v="No"/>
    <x v="0"/>
    <x v="1"/>
    <n v="1"/>
    <x v="2187"/>
    <x v="2"/>
    <s v="tier - 3"/>
    <x v="0"/>
    <s v="19Sep2004"/>
    <x v="41"/>
  </r>
  <r>
    <s v="Id2189"/>
    <s v="Morris"/>
    <s v=" Mr"/>
    <s v="  Erik C"/>
    <n v="26.125"/>
    <n v="5.27"/>
    <s v="No"/>
    <x v="1"/>
    <s v="No"/>
    <n v="0"/>
    <s v="No"/>
    <x v="0"/>
    <x v="1"/>
    <n v="0"/>
    <x v="2188"/>
    <x v="2"/>
    <s v="tier - 1"/>
    <x v="9"/>
    <s v="12Dec2004"/>
    <x v="41"/>
  </r>
  <r>
    <s v="Id2190"/>
    <s v="Marek"/>
    <s v=" Mr"/>
    <s v="  Shawn C"/>
    <n v="25.46"/>
    <n v="5.18"/>
    <s v="No"/>
    <x v="1"/>
    <s v="No"/>
    <n v="0"/>
    <s v="No"/>
    <x v="0"/>
    <x v="1"/>
    <n v="0"/>
    <x v="2189"/>
    <x v="2"/>
    <s v="tier - 2"/>
    <x v="4"/>
    <s v="17Oct2004"/>
    <x v="41"/>
  </r>
  <r>
    <s v="Id2191"/>
    <s v="Armstrong"/>
    <s v=" Mr"/>
    <s v="  Vajin L"/>
    <n v="23.75"/>
    <n v="5.27"/>
    <s v="No"/>
    <x v="1"/>
    <s v="No"/>
    <n v="0"/>
    <s v="No"/>
    <x v="0"/>
    <x v="1"/>
    <n v="0"/>
    <x v="2190"/>
    <x v="1"/>
    <s v="tier - 2"/>
    <x v="5"/>
    <s v="6Dec2004"/>
    <x v="41"/>
  </r>
  <r>
    <s v="Id2192"/>
    <s v="Werner"/>
    <s v=" Mr"/>
    <s v="  John K Jr"/>
    <n v="23.085000000000001"/>
    <n v="5.62"/>
    <s v="No"/>
    <x v="1"/>
    <s v="No"/>
    <n v="0"/>
    <s v="No"/>
    <x v="0"/>
    <x v="1"/>
    <n v="0"/>
    <x v="2191"/>
    <x v="1"/>
    <s v="tier - 3"/>
    <x v="11"/>
    <s v="14Dec2004"/>
    <x v="41"/>
  </r>
  <r>
    <s v="Id2193"/>
    <s v="Gries"/>
    <s v=" Mr"/>
    <s v="  Kevin J"/>
    <n v="22.99"/>
    <n v="5.0599999999999996"/>
    <s v="No"/>
    <x v="1"/>
    <s v="No"/>
    <n v="0"/>
    <s v="No"/>
    <x v="0"/>
    <x v="1"/>
    <n v="0"/>
    <x v="2192"/>
    <x v="1"/>
    <s v="tier - 1"/>
    <x v="4"/>
    <s v="7Nov2004"/>
    <x v="41"/>
  </r>
  <r>
    <s v="Id2194"/>
    <s v="Mills"/>
    <s v=" Mr"/>
    <s v="  Kirby W"/>
    <n v="21.47"/>
    <n v="4.6900000000000004"/>
    <s v="No"/>
    <x v="1"/>
    <s v="No"/>
    <n v="0"/>
    <s v="No"/>
    <x v="0"/>
    <x v="1"/>
    <n v="0"/>
    <x v="2193"/>
    <x v="1"/>
    <s v="tier - 3"/>
    <x v="9"/>
    <s v="10Dec2004"/>
    <x v="41"/>
  </r>
  <r>
    <s v="Id2195"/>
    <s v="Penny"/>
    <s v=" Mr"/>
    <s v="  J A"/>
    <n v="15.96"/>
    <n v="5.44"/>
    <s v="No"/>
    <x v="1"/>
    <s v="No"/>
    <n v="0"/>
    <s v="No"/>
    <x v="1"/>
    <x v="1"/>
    <n v="0"/>
    <x v="2194"/>
    <x v="1"/>
    <s v="tier - 2"/>
    <x v="5"/>
    <s v="17Nov2004"/>
    <x v="41"/>
  </r>
  <r>
    <s v="Id2196"/>
    <s v="Hicks"/>
    <s v=" Mr"/>
    <s v="  Dustin G"/>
    <n v="39.5"/>
    <n v="5.05"/>
    <s v="Yes"/>
    <x v="1"/>
    <s v="No"/>
    <n v="1"/>
    <s v="Yes"/>
    <x v="0"/>
    <x v="1"/>
    <n v="0"/>
    <x v="2195"/>
    <x v="1"/>
    <s v="tier - 2"/>
    <x v="3"/>
    <s v="21Oct2000"/>
    <x v="21"/>
  </r>
  <r>
    <s v="Id2197"/>
    <s v="Masayesva"/>
    <s v=" Mr"/>
    <s v="  Anthony G"/>
    <n v="33.770000000000003"/>
    <n v="6"/>
    <s v="Yes"/>
    <x v="1"/>
    <s v="No"/>
    <n v="1"/>
    <s v="No"/>
    <x v="0"/>
    <x v="0"/>
    <n v="0"/>
    <x v="2196"/>
    <x v="1"/>
    <s v="tier - 2"/>
    <x v="0"/>
    <s v="10Jun2000"/>
    <x v="21"/>
  </r>
  <r>
    <s v="Id2198"/>
    <s v="Paavola"/>
    <s v=" Mr"/>
    <s v="  Ryan"/>
    <n v="26.84"/>
    <n v="5.99"/>
    <s v="No"/>
    <x v="1"/>
    <s v="No"/>
    <n v="0"/>
    <s v="No"/>
    <x v="0"/>
    <x v="0"/>
    <n v="0"/>
    <x v="2197"/>
    <x v="1"/>
    <s v="tier - 2"/>
    <x v="0"/>
    <s v="23Oct2000"/>
    <x v="21"/>
  </r>
  <r>
    <s v="Id2199"/>
    <s v="Gehlsen"/>
    <s v=" Mr"/>
    <s v="  Eric N"/>
    <n v="35.53"/>
    <n v="4.3600000000000003"/>
    <s v="Yes"/>
    <x v="1"/>
    <s v="Yes"/>
    <n v="1"/>
    <s v="No"/>
    <x v="0"/>
    <x v="1"/>
    <n v="0"/>
    <x v="2198"/>
    <x v="1"/>
    <s v="tier - 1"/>
    <x v="1"/>
    <s v="30Dec2003"/>
    <x v="39"/>
  </r>
  <r>
    <s v="Id2200"/>
    <s v="Roche"/>
    <s v=" Mr"/>
    <s v="  Connor"/>
    <n v="30.59"/>
    <n v="4.41"/>
    <s v="No"/>
    <x v="1"/>
    <s v="Yes"/>
    <n v="1"/>
    <s v="No"/>
    <x v="0"/>
    <x v="1"/>
    <n v="0"/>
    <x v="2199"/>
    <x v="1"/>
    <s v="tier - 2"/>
    <x v="1"/>
    <s v="21Aug2003"/>
    <x v="39"/>
  </r>
  <r>
    <s v="Id2201"/>
    <s v="Hearn"/>
    <s v=" Mr"/>
    <s v="  Patrick H"/>
    <n v="30.59"/>
    <n v="4.17"/>
    <s v="No"/>
    <x v="1"/>
    <s v="Yes"/>
    <n v="1"/>
    <s v="No"/>
    <x v="0"/>
    <x v="1"/>
    <n v="0"/>
    <x v="2199"/>
    <x v="1"/>
    <s v="tier - 2"/>
    <x v="1"/>
    <s v="16Sep2003"/>
    <x v="39"/>
  </r>
  <r>
    <s v="Id2202"/>
    <s v="Dimson"/>
    <s v=" Mr"/>
    <s v="  Tyler"/>
    <n v="27.835000000000001"/>
    <n v="4.4400000000000004"/>
    <s v="No"/>
    <x v="1"/>
    <s v="Yes"/>
    <n v="0"/>
    <s v="No"/>
    <x v="0"/>
    <x v="1"/>
    <n v="0"/>
    <x v="2200"/>
    <x v="1"/>
    <s v="tier - 3"/>
    <x v="1"/>
    <s v="30Dec2003"/>
    <x v="39"/>
  </r>
  <r>
    <s v="Id2203"/>
    <s v="Slason"/>
    <s v=" Ms"/>
    <s v="  Deborah L"/>
    <n v="40.26"/>
    <n v="5.52"/>
    <s v="Yes"/>
    <x v="1"/>
    <s v="No"/>
    <n v="1"/>
    <s v="Yes"/>
    <x v="0"/>
    <x v="1"/>
    <n v="0"/>
    <x v="2201"/>
    <x v="1"/>
    <s v="tier - 2"/>
    <x v="0"/>
    <s v="13Jun2004"/>
    <x v="41"/>
  </r>
  <r>
    <s v="Id2204"/>
    <s v="Gibson"/>
    <s v=" Ms"/>
    <s v="  Andrea K"/>
    <n v="39.82"/>
    <n v="6.01"/>
    <s v="Yes"/>
    <x v="1"/>
    <s v="No"/>
    <n v="1"/>
    <s v="Yes"/>
    <x v="0"/>
    <x v="0"/>
    <n v="0"/>
    <x v="2202"/>
    <x v="1"/>
    <s v="tier - 1"/>
    <x v="0"/>
    <s v="8Aug2004"/>
    <x v="41"/>
  </r>
  <r>
    <s v="Id2205"/>
    <s v="Erdos"/>
    <s v=" Ms"/>
    <s v="  Elleree"/>
    <n v="39.159999999999997"/>
    <n v="5.81"/>
    <s v="Yes"/>
    <x v="1"/>
    <s v="No"/>
    <n v="1"/>
    <s v="Yes"/>
    <x v="0"/>
    <x v="0"/>
    <n v="0"/>
    <x v="2203"/>
    <x v="1"/>
    <s v="tier - 2"/>
    <x v="0"/>
    <s v="13Dec2004"/>
    <x v="41"/>
  </r>
  <r>
    <s v="Id2206"/>
    <s v="Cushman"/>
    <s v=" Mr"/>
    <s v="  Brandon J"/>
    <n v="25.555"/>
    <n v="4.37"/>
    <s v="No"/>
    <x v="1"/>
    <s v="Yes"/>
    <n v="0"/>
    <s v="No"/>
    <x v="0"/>
    <x v="1"/>
    <n v="0"/>
    <x v="2204"/>
    <x v="1"/>
    <s v="tier - 2"/>
    <x v="1"/>
    <s v="16Sep2003"/>
    <x v="39"/>
  </r>
  <r>
    <s v="Id2207"/>
    <s v="Hammel"/>
    <s v=" Mr"/>
    <s v="  Steve"/>
    <n v="25.175000000000001"/>
    <n v="5.74"/>
    <s v="No"/>
    <x v="1"/>
    <s v="Yes"/>
    <n v="0"/>
    <s v="No"/>
    <x v="0"/>
    <x v="0"/>
    <n v="0"/>
    <x v="2205"/>
    <x v="1"/>
    <s v="tier - 2"/>
    <x v="1"/>
    <s v="3Oct2003"/>
    <x v="39"/>
  </r>
  <r>
    <s v="Id2208"/>
    <s v="Ytterstad"/>
    <s v=" Ms"/>
    <s v="  Nina Wavik Sr"/>
    <n v="38.28"/>
    <n v="5.39"/>
    <s v="Yes"/>
    <x v="1"/>
    <s v="No"/>
    <n v="1"/>
    <s v="Yes"/>
    <x v="0"/>
    <x v="1"/>
    <n v="0"/>
    <x v="2206"/>
    <x v="1"/>
    <s v="tier - 1"/>
    <x v="0"/>
    <s v="9Jul2004"/>
    <x v="41"/>
  </r>
  <r>
    <s v="Id2209"/>
    <s v="Prince"/>
    <s v=" Ms"/>
    <s v="  Dani"/>
    <n v="38.17"/>
    <n v="4.07"/>
    <s v="Yes"/>
    <x v="1"/>
    <s v="No"/>
    <n v="1"/>
    <s v="Yes"/>
    <x v="0"/>
    <x v="1"/>
    <n v="0"/>
    <x v="2207"/>
    <x v="1"/>
    <s v="tier - 3"/>
    <x v="0"/>
    <s v="5Dec2004"/>
    <x v="41"/>
  </r>
  <r>
    <s v="Id2210"/>
    <s v="Freeman"/>
    <s v=" Ms"/>
    <s v="  Jennifer A"/>
    <n v="36.85"/>
    <n v="5.49"/>
    <s v="Yes"/>
    <x v="1"/>
    <s v="No"/>
    <n v="1"/>
    <s v="No"/>
    <x v="0"/>
    <x v="1"/>
    <n v="0"/>
    <x v="2208"/>
    <x v="1"/>
    <s v="tier - 2"/>
    <x v="0"/>
    <s v="4Oct2004"/>
    <x v="41"/>
  </r>
  <r>
    <s v="Id2211"/>
    <s v="Petrulak"/>
    <s v=" Mr"/>
    <s v="  Martin"/>
    <n v="22.61"/>
    <n v="5.68"/>
    <s v="No"/>
    <x v="1"/>
    <s v="Yes"/>
    <n v="0"/>
    <s v="No"/>
    <x v="0"/>
    <x v="1"/>
    <n v="0"/>
    <x v="2209"/>
    <x v="1"/>
    <s v="tier - 1"/>
    <x v="1"/>
    <s v="17Jul2003"/>
    <x v="39"/>
  </r>
  <r>
    <s v="Id2212"/>
    <s v="Lloyd"/>
    <s v=" Mr"/>
    <s v="  Steve"/>
    <n v="21.754999999999999"/>
    <n v="6.09"/>
    <s v="No"/>
    <x v="1"/>
    <s v="Yes"/>
    <n v="0"/>
    <s v="No"/>
    <x v="0"/>
    <x v="0"/>
    <n v="0"/>
    <x v="2210"/>
    <x v="1"/>
    <s v="tier - 2"/>
    <x v="1"/>
    <s v="4Dec2003"/>
    <x v="39"/>
  </r>
  <r>
    <s v="Id2213"/>
    <s v="Zablocki"/>
    <s v=" Mr"/>
    <s v="  Christopher"/>
    <n v="20.425000000000001"/>
    <n v="5.53"/>
    <s v="No"/>
    <x v="1"/>
    <s v="Yes"/>
    <n v="0"/>
    <s v="No"/>
    <x v="0"/>
    <x v="1"/>
    <n v="0"/>
    <x v="2211"/>
    <x v="1"/>
    <s v="tier - 3"/>
    <x v="1"/>
    <s v="9Sep2003"/>
    <x v="39"/>
  </r>
  <r>
    <s v="Id2214"/>
    <s v="Van Meter"/>
    <s v=" Ms"/>
    <s v="  Kathryn M"/>
    <n v="31.35"/>
    <n v="4.28"/>
    <s v="No"/>
    <x v="1"/>
    <s v="No"/>
    <n v="1"/>
    <s v="No"/>
    <x v="0"/>
    <x v="1"/>
    <n v="0"/>
    <x v="2212"/>
    <x v="1"/>
    <s v="tier - 1"/>
    <x v="0"/>
    <s v="25Jul2004"/>
    <x v="41"/>
  </r>
  <r>
    <s v="Id2215"/>
    <s v="Babay"/>
    <s v=" Ms"/>
    <s v="  Emily"/>
    <n v="31.13"/>
    <n v="6.01"/>
    <s v="No"/>
    <x v="1"/>
    <s v="No"/>
    <n v="1"/>
    <s v="No"/>
    <x v="0"/>
    <x v="0"/>
    <n v="0"/>
    <x v="2213"/>
    <x v="1"/>
    <s v="tier - 2"/>
    <x v="0"/>
    <s v="21Aug2004"/>
    <x v="41"/>
  </r>
  <r>
    <s v="Id2216"/>
    <s v="Taylor"/>
    <s v=" Mr"/>
    <s v="  Trent A"/>
    <n v="17.48"/>
    <n v="4.59"/>
    <s v="No"/>
    <x v="1"/>
    <s v="Yes"/>
    <n v="0"/>
    <s v="No"/>
    <x v="1"/>
    <x v="1"/>
    <n v="0"/>
    <x v="2214"/>
    <x v="1"/>
    <s v="tier - 2"/>
    <x v="1"/>
    <s v="14Sep2003"/>
    <x v="39"/>
  </r>
  <r>
    <s v="Id2217"/>
    <s v="Smith"/>
    <s v=" Ms"/>
    <s v="  Jennifer E"/>
    <n v="22.57"/>
    <n v="5.8"/>
    <s v="No"/>
    <x v="1"/>
    <s v="No"/>
    <n v="0"/>
    <s v="No"/>
    <x v="0"/>
    <x v="0"/>
    <n v="0"/>
    <x v="2215"/>
    <x v="1"/>
    <s v="tier - 1"/>
    <x v="0"/>
    <s v="5Aug1995"/>
    <x v="40"/>
  </r>
  <r>
    <s v="Id2218"/>
    <s v="Moody"/>
    <s v=" Ms"/>
    <s v="  Polly"/>
    <n v="26.73"/>
    <n v="5.08"/>
    <s v="No"/>
    <x v="1"/>
    <s v="No"/>
    <n v="0"/>
    <s v="No"/>
    <x v="0"/>
    <x v="1"/>
    <n v="0"/>
    <x v="2216"/>
    <x v="1"/>
    <s v="tier - 1"/>
    <x v="0"/>
    <s v="22Jul2004"/>
    <x v="41"/>
  </r>
  <r>
    <s v="Id2219"/>
    <s v="Swierzbinski"/>
    <s v=" Ms"/>
    <s v="  Elizabeth"/>
    <n v="20.79"/>
    <n v="5.84"/>
    <s v="No"/>
    <x v="1"/>
    <s v="No"/>
    <n v="0"/>
    <s v="No"/>
    <x v="0"/>
    <x v="0"/>
    <n v="0"/>
    <x v="2217"/>
    <x v="1"/>
    <s v="tier - 3"/>
    <x v="0"/>
    <s v="19Nov2004"/>
    <x v="41"/>
  </r>
  <r>
    <s v="Id2220"/>
    <s v="Schwartz"/>
    <s v=" Ms"/>
    <s v="  Tiffany A"/>
    <n v="20.149999999999999"/>
    <n v="4.1500000000000004"/>
    <s v="No"/>
    <x v="1"/>
    <s v="No"/>
    <n v="0"/>
    <s v="No"/>
    <x v="0"/>
    <x v="1"/>
    <n v="0"/>
    <x v="2218"/>
    <x v="1"/>
    <s v="tier - 1"/>
    <x v="0"/>
    <s v="22Sep1992"/>
    <x v="34"/>
  </r>
  <r>
    <s v="Id2221"/>
    <s v="Sanseverino"/>
    <s v=" Mr"/>
    <s v="  Cole"/>
    <n v="36.85"/>
    <n v="4.3600000000000003"/>
    <s v="Yes"/>
    <x v="1"/>
    <s v="No"/>
    <n v="1"/>
    <s v="No"/>
    <x v="0"/>
    <x v="1"/>
    <n v="0"/>
    <x v="2219"/>
    <x v="1"/>
    <s v="tier - 2"/>
    <x v="0"/>
    <s v="5Dec2001"/>
    <x v="47"/>
  </r>
  <r>
    <s v="Id2222"/>
    <s v="Lawder"/>
    <s v=" Mr"/>
    <s v="  Matthew T"/>
    <n v="35.53"/>
    <n v="4.55"/>
    <s v="Yes"/>
    <x v="1"/>
    <s v="No"/>
    <n v="1"/>
    <s v="No"/>
    <x v="0"/>
    <x v="1"/>
    <n v="0"/>
    <x v="2220"/>
    <x v="1"/>
    <s v="tier - 2"/>
    <x v="0"/>
    <s v="2Jun2001"/>
    <x v="21"/>
  </r>
  <r>
    <s v="Id2223"/>
    <s v="Young"/>
    <s v=" Mr"/>
    <s v="  Zachary"/>
    <n v="31.1"/>
    <n v="4.37"/>
    <s v="No"/>
    <x v="1"/>
    <s v="No"/>
    <n v="1"/>
    <s v="No"/>
    <x v="0"/>
    <x v="1"/>
    <n v="0"/>
    <x v="2221"/>
    <x v="1"/>
    <s v="tier - 3"/>
    <x v="3"/>
    <s v="7Jul2001"/>
    <x v="47"/>
  </r>
  <r>
    <s v="Id2224"/>
    <s v="Hoerner"/>
    <s v=" Mr"/>
    <s v="  Matthew T"/>
    <n v="23.21"/>
    <n v="5.24"/>
    <s v="No"/>
    <x v="1"/>
    <s v="No"/>
    <n v="0"/>
    <s v="No"/>
    <x v="0"/>
    <x v="1"/>
    <n v="0"/>
    <x v="2222"/>
    <x v="1"/>
    <s v="tier - 3"/>
    <x v="0"/>
    <s v="25Aug2001"/>
    <x v="47"/>
  </r>
  <r>
    <s v="Id2225"/>
    <s v="Benson"/>
    <s v=" Mr"/>
    <s v="  Pat"/>
    <n v="18.36"/>
    <n v="5.96"/>
    <s v="No"/>
    <x v="1"/>
    <s v="No"/>
    <n v="0"/>
    <s v="No"/>
    <x v="1"/>
    <x v="0"/>
    <n v="0"/>
    <x v="2223"/>
    <x v="1"/>
    <s v="tier - 2"/>
    <x v="0"/>
    <s v="19Jun1998"/>
    <x v="44"/>
  </r>
  <r>
    <s v="Id2226"/>
    <s v="Horton"/>
    <s v=" Ms"/>
    <s v="  Ashley"/>
    <n v="15.92"/>
    <n v="4.76"/>
    <s v="No"/>
    <x v="1"/>
    <s v="No"/>
    <n v="0"/>
    <s v="No"/>
    <x v="1"/>
    <x v="1"/>
    <n v="0"/>
    <x v="2224"/>
    <x v="1"/>
    <s v="tier - 3"/>
    <x v="0"/>
    <s v="7Oct1995"/>
    <x v="40"/>
  </r>
  <r>
    <s v="Id2227"/>
    <s v="McGraw"/>
    <s v=" Ms"/>
    <s v="  Elizabeth A"/>
    <n v="15.17"/>
    <n v="4.3"/>
    <s v="No"/>
    <x v="1"/>
    <s v="Yes"/>
    <n v="0"/>
    <s v="No"/>
    <x v="1"/>
    <x v="1"/>
    <n v="0"/>
    <x v="2225"/>
    <x v="1"/>
    <s v="tier - 1"/>
    <x v="1"/>
    <s v="9Jun1997"/>
    <x v="31"/>
  </r>
  <r>
    <s v="Id2228"/>
    <s v="Beaulne"/>
    <s v=" Ms"/>
    <s v="  Rebecca M"/>
    <n v="16.63"/>
    <n v="4.5"/>
    <s v="No"/>
    <x v="1"/>
    <s v="No"/>
    <n v="0"/>
    <s v="No"/>
    <x v="1"/>
    <x v="1"/>
    <n v="0"/>
    <x v="2226"/>
    <x v="1"/>
    <s v="tier - 1"/>
    <x v="0"/>
    <s v="7Dec1998"/>
    <x v="44"/>
  </r>
  <r>
    <s v="Id2229"/>
    <s v="Lunz"/>
    <s v=" Ms"/>
    <s v="  Ruth"/>
    <n v="19.39"/>
    <n v="5.59"/>
    <s v="No"/>
    <x v="1"/>
    <s v="Yes"/>
    <n v="0"/>
    <s v="No"/>
    <x v="0"/>
    <x v="1"/>
    <n v="0"/>
    <x v="2227"/>
    <x v="1"/>
    <s v="tier - 2"/>
    <x v="0"/>
    <s v="20Jun2003"/>
    <x v="39"/>
  </r>
  <r>
    <s v="Id2230"/>
    <s v="Kyle"/>
    <s v=" Mr"/>
    <s v="  Gregory S"/>
    <n v="17.34"/>
    <n v="6.29"/>
    <s v="No"/>
    <x v="1"/>
    <s v="Yes"/>
    <n v="0"/>
    <s v="No"/>
    <x v="1"/>
    <x v="0"/>
    <n v="0"/>
    <x v="2228"/>
    <x v="1"/>
    <s v="tier - 1"/>
    <x v="0"/>
    <s v="19Jun1997"/>
    <x v="31"/>
  </r>
  <r>
    <s v="Id2231"/>
    <s v="Brackenwagen"/>
    <s v=" Ms"/>
    <s v="  Alexandra S"/>
    <n v="17.940000000000001"/>
    <n v="4.1900000000000004"/>
    <s v="No"/>
    <x v="1"/>
    <s v="No"/>
    <n v="0"/>
    <s v="No"/>
    <x v="1"/>
    <x v="1"/>
    <n v="0"/>
    <x v="2229"/>
    <x v="1"/>
    <s v="tier - 2"/>
    <x v="0"/>
    <s v="1Sep2000"/>
    <x v="21"/>
  </r>
  <r>
    <s v="Id2232"/>
    <s v="Schmitt"/>
    <s v=" Ms"/>
    <s v="  Hillary"/>
    <n v="16.670000000000002"/>
    <n v="4.7"/>
    <s v="No"/>
    <x v="1"/>
    <s v="Yes"/>
    <n v="0"/>
    <s v="No"/>
    <x v="1"/>
    <x v="1"/>
    <n v="0"/>
    <x v="2230"/>
    <x v="1"/>
    <s v="tier - 2"/>
    <x v="0"/>
    <s v="5Dec1997"/>
    <x v="31"/>
  </r>
  <r>
    <s v="Id2233"/>
    <s v="Borden"/>
    <s v=" Ms"/>
    <s v="  Amy K"/>
    <n v="20.58"/>
    <n v="5.64"/>
    <s v="No"/>
    <x v="1"/>
    <s v="No"/>
    <n v="0"/>
    <s v="No"/>
    <x v="0"/>
    <x v="1"/>
    <n v="0"/>
    <x v="2231"/>
    <x v="1"/>
    <s v="tier - 2"/>
    <x v="0"/>
    <s v="23Aug2001"/>
    <x v="47"/>
  </r>
  <r>
    <s v="Id2234"/>
    <s v="McLean"/>
    <s v=" Mr"/>
    <s v="  Scott"/>
    <n v="16.5"/>
    <n v="4.1100000000000003"/>
    <s v="No"/>
    <x v="1"/>
    <s v="No"/>
    <n v="0"/>
    <s v="No"/>
    <x v="1"/>
    <x v="1"/>
    <n v="0"/>
    <x v="2232"/>
    <x v="1"/>
    <s v="tier - 3"/>
    <x v="0"/>
    <s v="23Jun1996"/>
    <x v="45"/>
  </r>
  <r>
    <s v="Id2235"/>
    <s v="Regan"/>
    <s v=" Mr"/>
    <s v="  John"/>
    <n v="15.41"/>
    <n v="5.43"/>
    <s v="No"/>
    <x v="1"/>
    <s v="Yes"/>
    <n v="0"/>
    <s v="No"/>
    <x v="1"/>
    <x v="1"/>
    <n v="0"/>
    <x v="2233"/>
    <x v="1"/>
    <s v="tier - 3"/>
    <x v="3"/>
    <s v="27Oct1997"/>
    <x v="31"/>
  </r>
  <r>
    <s v="Id2236"/>
    <s v="Koenis"/>
    <s v=" Mr"/>
    <s v="  Maaikel"/>
    <n v="24.59"/>
    <n v="4.38"/>
    <s v="No"/>
    <x v="1"/>
    <s v="No"/>
    <n v="0"/>
    <s v="No"/>
    <x v="0"/>
    <x v="1"/>
    <n v="0"/>
    <x v="2234"/>
    <x v="1"/>
    <s v="tier - 2"/>
    <x v="0"/>
    <s v="5Sep1998"/>
    <x v="44"/>
  </r>
  <r>
    <s v="Id2237"/>
    <s v="Kittaka"/>
    <s v=" Mr"/>
    <s v="  Daniel C"/>
    <n v="33.33"/>
    <n v="9.7899999999999991"/>
    <s v="Yes"/>
    <x v="1"/>
    <s v="No"/>
    <n v="1"/>
    <s v="No"/>
    <x v="0"/>
    <x v="0"/>
    <n v="0"/>
    <x v="2235"/>
    <x v="1"/>
    <s v="tier - 1"/>
    <x v="0"/>
    <s v="22Dec2002"/>
    <x v="43"/>
  </r>
  <r>
    <s v="Id2238"/>
    <s v="Concannon"/>
    <s v=" Mr"/>
    <s v="  Christopher S"/>
    <n v="18.5"/>
    <n v="11.84"/>
    <s v="No"/>
    <x v="1"/>
    <s v="No"/>
    <n v="0"/>
    <s v="No"/>
    <x v="0"/>
    <x v="0"/>
    <n v="0"/>
    <x v="2236"/>
    <x v="1"/>
    <s v="tier - 2"/>
    <x v="0"/>
    <s v="14Nov2002"/>
    <x v="43"/>
  </r>
  <r>
    <s v="Id2239"/>
    <s v="Johnson"/>
    <s v=" Mr"/>
    <s v="  William R"/>
    <n v="18.579999999999998"/>
    <n v="6.22"/>
    <s v="No"/>
    <x v="1"/>
    <s v="No"/>
    <n v="0"/>
    <s v="No"/>
    <x v="0"/>
    <x v="0"/>
    <n v="0"/>
    <x v="2237"/>
    <x v="1"/>
    <s v="tier - 2"/>
    <x v="0"/>
    <s v="6Jul1999"/>
    <x v="35"/>
  </r>
  <r>
    <s v="Id2240"/>
    <s v="Schultz"/>
    <s v=" Ms"/>
    <s v="  Lyndsy"/>
    <n v="16.64"/>
    <n v="10.01"/>
    <s v="No"/>
    <x v="1"/>
    <s v="No"/>
    <n v="0"/>
    <s v="No"/>
    <x v="1"/>
    <x v="0"/>
    <n v="0"/>
    <x v="2238"/>
    <x v="1"/>
    <s v="tier - 1"/>
    <x v="0"/>
    <s v="15Aug2002"/>
    <x v="43"/>
  </r>
  <r>
    <s v="Id2241"/>
    <s v="Brannigan"/>
    <s v=" Ms"/>
    <s v="  Jessica"/>
    <n v="19.329999999999998"/>
    <n v="4.32"/>
    <s v="No"/>
    <x v="1"/>
    <s v="No"/>
    <n v="0"/>
    <s v="No"/>
    <x v="0"/>
    <x v="1"/>
    <n v="0"/>
    <x v="2239"/>
    <x v="1"/>
    <s v="tier - 1"/>
    <x v="0"/>
    <s v="3Dec1998"/>
    <x v="44"/>
  </r>
  <r>
    <s v="Id2242"/>
    <s v="Cavallo"/>
    <s v=" Ms"/>
    <s v="  Anna"/>
    <n v="21.26"/>
    <n v="5.65"/>
    <s v="No"/>
    <x v="1"/>
    <s v="Yes"/>
    <n v="0"/>
    <s v="No"/>
    <x v="0"/>
    <x v="1"/>
    <n v="0"/>
    <x v="2240"/>
    <x v="1"/>
    <s v="tier - 2"/>
    <x v="1"/>
    <s v="7Nov1997"/>
    <x v="31"/>
  </r>
  <r>
    <s v="Id2243"/>
    <s v="Chang"/>
    <s v=" Mr"/>
    <s v="  Jordan"/>
    <n v="15.6"/>
    <n v="4.12"/>
    <s v="No"/>
    <x v="1"/>
    <s v="No"/>
    <n v="0"/>
    <s v="No"/>
    <x v="1"/>
    <x v="1"/>
    <n v="0"/>
    <x v="2241"/>
    <x v="1"/>
    <s v="tier - 3"/>
    <x v="1"/>
    <s v="30Jul1995"/>
    <x v="40"/>
  </r>
  <r>
    <s v="Id2244"/>
    <s v="Axelrod"/>
    <s v=" Mr"/>
    <s v="  Brian"/>
    <n v="24.39"/>
    <n v="6.24"/>
    <s v="No"/>
    <x v="1"/>
    <s v="No"/>
    <n v="0"/>
    <s v="No"/>
    <x v="0"/>
    <x v="0"/>
    <n v="0"/>
    <x v="2242"/>
    <x v="1"/>
    <s v="tier - 3"/>
    <x v="0"/>
    <s v="12Jul1998"/>
    <x v="44"/>
  </r>
  <r>
    <s v="Id2245"/>
    <s v="Davenport"/>
    <s v=" Ms"/>
    <s v="  Katherine A"/>
    <n v="24.75"/>
    <n v="4.83"/>
    <s v="No"/>
    <x v="1"/>
    <s v="No"/>
    <n v="0"/>
    <s v="No"/>
    <x v="0"/>
    <x v="1"/>
    <n v="0"/>
    <x v="2243"/>
    <x v="1"/>
    <s v="tier - 3"/>
    <x v="0"/>
    <s v="14Oct1999"/>
    <x v="35"/>
  </r>
  <r>
    <s v="Id2246"/>
    <s v="Roberge"/>
    <s v=" Ms"/>
    <s v="  Melanie"/>
    <n v="20.88"/>
    <n v="7.4"/>
    <s v="No"/>
    <x v="1"/>
    <s v="No"/>
    <n v="0"/>
    <s v="No"/>
    <x v="0"/>
    <x v="0"/>
    <n v="0"/>
    <x v="2244"/>
    <x v="1"/>
    <s v="tier - 2"/>
    <x v="0"/>
    <s v="13Oct2002"/>
    <x v="43"/>
  </r>
  <r>
    <s v="Id2247"/>
    <s v="Schmidt"/>
    <s v=" Ms"/>
    <s v="  Jessica"/>
    <n v="20.43"/>
    <n v="4.54"/>
    <s v="No"/>
    <x v="1"/>
    <s v="No"/>
    <n v="0"/>
    <s v="No"/>
    <x v="0"/>
    <x v="1"/>
    <n v="0"/>
    <x v="2245"/>
    <x v="1"/>
    <s v="tier - 2"/>
    <x v="0"/>
    <s v="2Dec1999"/>
    <x v="35"/>
  </r>
  <r>
    <s v="Id2248"/>
    <s v="Kosters"/>
    <s v=" Mr"/>
    <s v="  Eric S"/>
    <n v="15.18"/>
    <n v="11.11"/>
    <s v="No"/>
    <x v="1"/>
    <s v="No"/>
    <n v="0"/>
    <s v="No"/>
    <x v="1"/>
    <x v="0"/>
    <n v="0"/>
    <x v="2245"/>
    <x v="1"/>
    <s v="tier - 2"/>
    <x v="1"/>
    <s v="10Dec2002"/>
    <x v="43"/>
  </r>
  <r>
    <s v="Id2249"/>
    <s v="Dykes"/>
    <s v=" Mr"/>
    <s v="  Joseph"/>
    <n v="15.12"/>
    <n v="4.03"/>
    <s v="No"/>
    <x v="1"/>
    <s v="No"/>
    <n v="0"/>
    <s v="No"/>
    <x v="1"/>
    <x v="1"/>
    <n v="0"/>
    <x v="2246"/>
    <x v="1"/>
    <s v="tier - 3"/>
    <x v="1"/>
    <s v="29Nov2001"/>
    <x v="47"/>
  </r>
  <r>
    <s v="Id2250"/>
    <s v="Velan"/>
    <s v=" Ms"/>
    <s v="  Mary"/>
    <n v="23.88"/>
    <n v="4.51"/>
    <s v="No"/>
    <x v="1"/>
    <s v="No"/>
    <n v="0"/>
    <s v="No"/>
    <x v="0"/>
    <x v="1"/>
    <n v="0"/>
    <x v="2247"/>
    <x v="1"/>
    <s v="tier - 2"/>
    <x v="0"/>
    <s v="4Jun1998"/>
    <x v="31"/>
  </r>
  <r>
    <s v="Id2251"/>
    <s v="Goolik"/>
    <s v=" Ms"/>
    <s v="  Natalie"/>
    <n v="16.13"/>
    <n v="5.56"/>
    <s v="No"/>
    <x v="1"/>
    <s v="No"/>
    <n v="0"/>
    <s v="No"/>
    <x v="1"/>
    <x v="1"/>
    <n v="0"/>
    <x v="2248"/>
    <x v="1"/>
    <s v="tier - 2"/>
    <x v="0"/>
    <s v="26Jun2000"/>
    <x v="21"/>
  </r>
  <r>
    <s v="Id2252"/>
    <s v="Bain"/>
    <s v=" Mr"/>
    <s v="  Christopher"/>
    <n v="24.09"/>
    <n v="4.0999999999999996"/>
    <s v="No"/>
    <x v="1"/>
    <s v="No"/>
    <n v="0"/>
    <s v="No"/>
    <x v="0"/>
    <x v="1"/>
    <n v="0"/>
    <x v="2249"/>
    <x v="1"/>
    <s v="tier - 3"/>
    <x v="0"/>
    <s v="28Jul2004"/>
    <x v="41"/>
  </r>
  <r>
    <s v="Id2253"/>
    <s v="Wieck"/>
    <s v=" Ms"/>
    <s v="  Sonja"/>
    <n v="19.43"/>
    <n v="5.85"/>
    <s v="No"/>
    <x v="1"/>
    <s v="No"/>
    <n v="0"/>
    <s v="No"/>
    <x v="0"/>
    <x v="0"/>
    <n v="0"/>
    <x v="2250"/>
    <x v="1"/>
    <s v="tier - 1"/>
    <x v="0"/>
    <s v="30Sep2004"/>
    <x v="41"/>
  </r>
  <r>
    <s v="Id2254"/>
    <s v="Friel"/>
    <s v=" Ms"/>
    <s v="  Alexandra"/>
    <n v="15.22"/>
    <n v="4.92"/>
    <s v="No"/>
    <x v="1"/>
    <s v="Yes"/>
    <n v="0"/>
    <s v="No"/>
    <x v="1"/>
    <x v="1"/>
    <n v="0"/>
    <x v="2251"/>
    <x v="1"/>
    <s v="tier - 2"/>
    <x v="1"/>
    <s v="26Oct1997"/>
    <x v="31"/>
  </r>
  <r>
    <s v="Id2255"/>
    <s v="Santandreu"/>
    <s v=" Ms"/>
    <s v="  Martha L"/>
    <n v="20.72"/>
    <n v="9.4600000000000009"/>
    <s v="No"/>
    <x v="1"/>
    <s v="No"/>
    <n v="0"/>
    <s v="No"/>
    <x v="0"/>
    <x v="0"/>
    <n v="0"/>
    <x v="2252"/>
    <x v="1"/>
    <s v="tier - 1"/>
    <x v="0"/>
    <s v="4Dec2002"/>
    <x v="43"/>
  </r>
  <r>
    <s v="Id2256"/>
    <s v="Johnson"/>
    <s v=" Mr"/>
    <s v="  Ryan C"/>
    <n v="35.4"/>
    <n v="5.94"/>
    <s v="Yes"/>
    <x v="1"/>
    <s v="Yes"/>
    <n v="1"/>
    <s v="No"/>
    <x v="0"/>
    <x v="0"/>
    <n v="0"/>
    <x v="2253"/>
    <x v="1"/>
    <s v="tier - 3"/>
    <x v="3"/>
    <s v="21Nov2003"/>
    <x v="39"/>
  </r>
  <r>
    <s v="Id2257"/>
    <s v="Gerber"/>
    <s v=" Mr"/>
    <s v="  Cliff"/>
    <n v="34.4"/>
    <n v="5.7"/>
    <s v="Yes"/>
    <x v="1"/>
    <s v="Yes"/>
    <n v="1"/>
    <s v="No"/>
    <x v="0"/>
    <x v="0"/>
    <n v="0"/>
    <x v="2254"/>
    <x v="1"/>
    <s v="tier - 3"/>
    <x v="3"/>
    <s v="15Aug2003"/>
    <x v="39"/>
  </r>
  <r>
    <s v="Id2258"/>
    <s v="Benadum"/>
    <s v=" Mr"/>
    <s v="  Blue"/>
    <n v="34.1"/>
    <n v="4.13"/>
    <s v="Yes"/>
    <x v="1"/>
    <s v="Yes"/>
    <n v="1"/>
    <s v="No"/>
    <x v="0"/>
    <x v="1"/>
    <n v="0"/>
    <x v="2255"/>
    <x v="1"/>
    <s v="tier - 3"/>
    <x v="3"/>
    <s v="30Oct2003"/>
    <x v="39"/>
  </r>
  <r>
    <s v="Id2259"/>
    <s v="Ragazzini"/>
    <s v=" Mr"/>
    <s v="  Jeffrey M"/>
    <n v="30.4"/>
    <n v="4.7699999999999996"/>
    <s v="No"/>
    <x v="1"/>
    <s v="Yes"/>
    <n v="1"/>
    <s v="No"/>
    <x v="0"/>
    <x v="1"/>
    <n v="0"/>
    <x v="2256"/>
    <x v="1"/>
    <s v="tier - 3"/>
    <x v="3"/>
    <s v="13Oct2003"/>
    <x v="39"/>
  </r>
  <r>
    <s v="Id2260"/>
    <s v="Kessinger"/>
    <s v=" Mr"/>
    <s v="  Andrew"/>
    <n v="28.7"/>
    <n v="4.99"/>
    <s v="No"/>
    <x v="1"/>
    <s v="Yes"/>
    <n v="0"/>
    <s v="No"/>
    <x v="0"/>
    <x v="1"/>
    <n v="0"/>
    <x v="2257"/>
    <x v="1"/>
    <s v="tier - 2"/>
    <x v="3"/>
    <s v="10Dec2003"/>
    <x v="39"/>
  </r>
  <r>
    <s v="Id2261"/>
    <s v="Bezgin"/>
    <s v=" Ms"/>
    <s v="  Julia"/>
    <n v="17.440000000000001"/>
    <n v="4.42"/>
    <s v="No"/>
    <x v="1"/>
    <s v="Yes"/>
    <n v="0"/>
    <s v="No"/>
    <x v="1"/>
    <x v="1"/>
    <n v="0"/>
    <x v="2258"/>
    <x v="1"/>
    <s v="tier - 2"/>
    <x v="0"/>
    <s v="4Nov1997"/>
    <x v="31"/>
  </r>
  <r>
    <s v="Id2262"/>
    <s v="Woldesilassie"/>
    <s v=" Mr"/>
    <s v="  Daniel"/>
    <n v="27.6"/>
    <n v="4.01"/>
    <s v="No"/>
    <x v="1"/>
    <s v="Yes"/>
    <n v="0"/>
    <s v="No"/>
    <x v="0"/>
    <x v="1"/>
    <n v="0"/>
    <x v="2259"/>
    <x v="1"/>
    <s v="tier - 3"/>
    <x v="3"/>
    <s v="15Sep2003"/>
    <x v="39"/>
  </r>
  <r>
    <s v="Id2263"/>
    <s v="Ruiz Herrero"/>
    <s v=" Mr"/>
    <s v="  Jaime"/>
    <n v="20.7"/>
    <n v="4.49"/>
    <s v="No"/>
    <x v="1"/>
    <s v="Yes"/>
    <n v="0"/>
    <s v="No"/>
    <x v="0"/>
    <x v="1"/>
    <n v="0"/>
    <x v="2260"/>
    <x v="1"/>
    <s v="tier - 1"/>
    <x v="3"/>
    <s v="8Sep2003"/>
    <x v="39"/>
  </r>
  <r>
    <s v="Id2264"/>
    <s v="Bin Alias"/>
    <s v=" Mr"/>
    <s v="  Mohd Syahidan"/>
    <n v="20.3"/>
    <n v="6.37"/>
    <s v="No"/>
    <x v="1"/>
    <s v="Yes"/>
    <n v="0"/>
    <s v="No"/>
    <x v="0"/>
    <x v="0"/>
    <n v="0"/>
    <x v="2261"/>
    <x v="1"/>
    <s v="tier - 1"/>
    <x v="3"/>
    <s v="15Sep2003"/>
    <x v="39"/>
  </r>
  <r>
    <s v="Id2265"/>
    <s v="Fischer-Daly"/>
    <s v=" Mr"/>
    <s v="  Matthew"/>
    <n v="19.8"/>
    <n v="5.12"/>
    <s v="No"/>
    <x v="1"/>
    <s v="Yes"/>
    <n v="0"/>
    <s v="No"/>
    <x v="0"/>
    <x v="1"/>
    <n v="0"/>
    <x v="2262"/>
    <x v="1"/>
    <s v="tier - 2"/>
    <x v="3"/>
    <s v="2Aug2003"/>
    <x v="39"/>
  </r>
  <r>
    <s v="Id2266"/>
    <s v="Pulliam"/>
    <s v=" Ms"/>
    <s v="  Elizabeth S"/>
    <n v="21.87"/>
    <n v="8.59"/>
    <s v="No"/>
    <x v="1"/>
    <s v="No"/>
    <n v="0"/>
    <s v="No"/>
    <x v="0"/>
    <x v="0"/>
    <n v="0"/>
    <x v="2263"/>
    <x v="1"/>
    <s v="tier - 2"/>
    <x v="0"/>
    <s v="1Jul2002"/>
    <x v="43"/>
  </r>
  <r>
    <s v="Id2267"/>
    <s v="Guisinger"/>
    <s v=" Ms"/>
    <s v="  Katie"/>
    <n v="16.600000000000001"/>
    <n v="5.87"/>
    <s v="No"/>
    <x v="1"/>
    <s v="No"/>
    <n v="0"/>
    <s v="No"/>
    <x v="1"/>
    <x v="0"/>
    <n v="0"/>
    <x v="2264"/>
    <x v="1"/>
    <s v="tier - 1"/>
    <x v="1"/>
    <s v="11Oct1998"/>
    <x v="44"/>
  </r>
  <r>
    <s v="Id2268"/>
    <s v="Arnerich"/>
    <s v=" Ms"/>
    <s v="  Christi A"/>
    <n v="21.98"/>
    <n v="7.03"/>
    <s v="No"/>
    <x v="1"/>
    <s v="No"/>
    <n v="0"/>
    <s v="No"/>
    <x v="0"/>
    <x v="0"/>
    <n v="0"/>
    <x v="2265"/>
    <x v="1"/>
    <s v="tier - 2"/>
    <x v="0"/>
    <s v="12Dec2002"/>
    <x v="43"/>
  </r>
  <r>
    <s v="Id2269"/>
    <s v="Lynch"/>
    <s v=" Ms"/>
    <s v="  Sandra K"/>
    <n v="19.7"/>
    <n v="5.51"/>
    <s v="No"/>
    <x v="1"/>
    <s v="No"/>
    <n v="0"/>
    <s v="No"/>
    <x v="0"/>
    <x v="1"/>
    <n v="0"/>
    <x v="2266"/>
    <x v="1"/>
    <s v="tier - 1"/>
    <x v="0"/>
    <s v="13Jul1998"/>
    <x v="44"/>
  </r>
  <r>
    <s v="Id2270"/>
    <s v="Reilly"/>
    <s v=" Ms"/>
    <s v="  Katharine"/>
    <n v="19.21"/>
    <n v="4.76"/>
    <s v="No"/>
    <x v="1"/>
    <s v="No"/>
    <n v="0"/>
    <s v="No"/>
    <x v="0"/>
    <x v="1"/>
    <n v="0"/>
    <x v="2267"/>
    <x v="1"/>
    <s v="tier - 1"/>
    <x v="1"/>
    <s v="16Oct2004"/>
    <x v="41"/>
  </r>
  <r>
    <s v="Id2271"/>
    <s v="Nolette"/>
    <s v=" Mr"/>
    <s v="  Jerome"/>
    <n v="19.3"/>
    <n v="4.7"/>
    <s v="No"/>
    <x v="1"/>
    <s v="No"/>
    <n v="0"/>
    <s v="No"/>
    <x v="0"/>
    <x v="1"/>
    <n v="0"/>
    <x v="2268"/>
    <x v="1"/>
    <s v="tier - 1"/>
    <x v="0"/>
    <s v="9Jul2004"/>
    <x v="41"/>
  </r>
  <r>
    <s v="Id2272"/>
    <s v="Chabrier"/>
    <s v=" Ms"/>
    <s v="  Julia R"/>
    <n v="16.22"/>
    <n v="6.21"/>
    <s v="No"/>
    <x v="1"/>
    <s v="No"/>
    <n v="0"/>
    <s v="No"/>
    <x v="1"/>
    <x v="0"/>
    <n v="0"/>
    <x v="2269"/>
    <x v="1"/>
    <s v="tier - 3"/>
    <x v="1"/>
    <s v="4Nov1996"/>
    <x v="45"/>
  </r>
  <r>
    <s v="Id2273"/>
    <s v="Lee"/>
    <s v=" Mr"/>
    <s v="  Sean Henry"/>
    <n v="17.12"/>
    <n v="4.5199999999999996"/>
    <s v="No"/>
    <x v="1"/>
    <s v="No"/>
    <n v="0"/>
    <s v="No"/>
    <x v="1"/>
    <x v="1"/>
    <n v="0"/>
    <x v="2270"/>
    <x v="1"/>
    <s v="tier - 1"/>
    <x v="0"/>
    <s v="2Jun2004"/>
    <x v="39"/>
  </r>
  <r>
    <s v="Id2274"/>
    <s v="Knotts"/>
    <s v=" Ms"/>
    <s v="  Rachel A"/>
    <n v="19.07"/>
    <n v="5.45"/>
    <s v="No"/>
    <x v="1"/>
    <s v="No"/>
    <n v="0"/>
    <s v="No"/>
    <x v="0"/>
    <x v="1"/>
    <n v="0"/>
    <x v="2271"/>
    <x v="1"/>
    <s v="tier - 3"/>
    <x v="0"/>
    <s v="6Oct1992"/>
    <x v="34"/>
  </r>
  <r>
    <s v="Id2275"/>
    <s v="Pultorak"/>
    <s v=" Mr"/>
    <s v="  Jim"/>
    <n v="15.56"/>
    <n v="4.42"/>
    <s v="No"/>
    <x v="1"/>
    <s v="No"/>
    <n v="0"/>
    <s v="No"/>
    <x v="1"/>
    <x v="1"/>
    <n v="0"/>
    <x v="2272"/>
    <x v="1"/>
    <s v="tier - 3"/>
    <x v="1"/>
    <s v="28Jun1999"/>
    <x v="35"/>
  </r>
  <r>
    <s v="Id2276"/>
    <s v="Maxon"/>
    <s v=" Mr"/>
    <s v="  Tim"/>
    <n v="22.76"/>
    <n v="9.44"/>
    <s v="No"/>
    <x v="1"/>
    <s v="No"/>
    <n v="0"/>
    <s v="No"/>
    <x v="0"/>
    <x v="0"/>
    <n v="0"/>
    <x v="2273"/>
    <x v="1"/>
    <s v="tier - 1"/>
    <x v="0"/>
    <s v="26Aug2002"/>
    <x v="43"/>
  </r>
  <r>
    <s v="Id2277"/>
    <s v="Kraai"/>
    <s v=" Ms"/>
    <s v="  Abby L"/>
    <n v="22.79"/>
    <n v="6.15"/>
    <s v="No"/>
    <x v="1"/>
    <s v="Yes"/>
    <n v="0"/>
    <s v="No"/>
    <x v="0"/>
    <x v="0"/>
    <n v="0"/>
    <x v="2274"/>
    <x v="1"/>
    <s v="tier - 2"/>
    <x v="0"/>
    <s v="28Jun1997"/>
    <x v="31"/>
  </r>
  <r>
    <s v="Id2278"/>
    <s v="Larosa"/>
    <s v=" Mr"/>
    <s v="  Mark"/>
    <n v="17.41"/>
    <n v="5.13"/>
    <s v="No"/>
    <x v="1"/>
    <s v="No"/>
    <n v="0"/>
    <s v="No"/>
    <x v="1"/>
    <x v="1"/>
    <n v="0"/>
    <x v="2275"/>
    <x v="1"/>
    <s v="tier - 3"/>
    <x v="0"/>
    <s v="11Aug1996"/>
    <x v="45"/>
  </r>
  <r>
    <s v="Id2279"/>
    <s v="King"/>
    <s v=" Mr"/>
    <s v="  Ali"/>
    <n v="19.32"/>
    <n v="4.96"/>
    <s v="No"/>
    <x v="1"/>
    <s v="No"/>
    <n v="0"/>
    <s v="No"/>
    <x v="0"/>
    <x v="1"/>
    <n v="0"/>
    <x v="2276"/>
    <x v="1"/>
    <s v="tier - 1"/>
    <x v="0"/>
    <s v="12Nov2001"/>
    <x v="47"/>
  </r>
  <r>
    <s v="Id2280"/>
    <s v="Haney"/>
    <s v=" Mr"/>
    <s v="  Joshua"/>
    <n v="18.25"/>
    <n v="10.95"/>
    <s v="No"/>
    <x v="1"/>
    <s v="No"/>
    <n v="0"/>
    <s v="No"/>
    <x v="1"/>
    <x v="0"/>
    <n v="0"/>
    <x v="2277"/>
    <x v="1"/>
    <s v="tier - 3"/>
    <x v="1"/>
    <s v="11Jun2002"/>
    <x v="43"/>
  </r>
  <r>
    <s v="Id2281"/>
    <s v="Boulay"/>
    <s v=" Mr"/>
    <s v="  Pierre"/>
    <n v="53.13"/>
    <n v="4.4400000000000004"/>
    <s v="Yes"/>
    <x v="0"/>
    <s v="No"/>
    <n v="2"/>
    <s v="Yes"/>
    <x v="0"/>
    <x v="1"/>
    <n v="0"/>
    <x v="2278"/>
    <x v="1"/>
    <s v="tier - 3"/>
    <x v="0"/>
    <s v="11Nov2004"/>
    <x v="41"/>
  </r>
  <r>
    <s v="Id2282"/>
    <s v="Peters"/>
    <s v=" Ms"/>
    <s v="  Kate"/>
    <n v="20.46"/>
    <n v="4.0199999999999996"/>
    <s v="No"/>
    <x v="1"/>
    <s v="No"/>
    <n v="0"/>
    <s v="No"/>
    <x v="0"/>
    <x v="1"/>
    <n v="0"/>
    <x v="2279"/>
    <x v="1"/>
    <s v="tier - 1"/>
    <x v="0"/>
    <s v="26Jul1994"/>
    <x v="6"/>
  </r>
  <r>
    <s v="Id2283"/>
    <s v="Luy"/>
    <s v=" Mr"/>
    <s v="  David"/>
    <n v="43.01"/>
    <n v="5.44"/>
    <s v="Yes"/>
    <x v="1"/>
    <s v="No"/>
    <n v="2"/>
    <s v="Yes"/>
    <x v="0"/>
    <x v="1"/>
    <n v="0"/>
    <x v="2280"/>
    <x v="1"/>
    <s v="tier - 2"/>
    <x v="0"/>
    <s v="18Jul2004"/>
    <x v="41"/>
  </r>
  <r>
    <s v="Id2284"/>
    <s v="Fava"/>
    <s v=" Ms"/>
    <s v="  Carla"/>
    <n v="15.01"/>
    <n v="4.1500000000000004"/>
    <s v="No"/>
    <x v="1"/>
    <s v="Yes"/>
    <n v="0"/>
    <s v="No"/>
    <x v="1"/>
    <x v="1"/>
    <n v="0"/>
    <x v="2281"/>
    <x v="1"/>
    <s v="tier - 1"/>
    <x v="1"/>
    <s v="12Jun2003"/>
    <x v="39"/>
  </r>
  <r>
    <s v="Id2285"/>
    <s v="Montoya"/>
    <s v=" Mr"/>
    <s v="  Alvaro Sr"/>
    <n v="41.14"/>
    <n v="6.02"/>
    <s v="Yes"/>
    <x v="1"/>
    <s v="No"/>
    <n v="1"/>
    <s v="Yes"/>
    <x v="0"/>
    <x v="0"/>
    <n v="0"/>
    <x v="2282"/>
    <x v="1"/>
    <s v="tier - 2"/>
    <x v="0"/>
    <s v="10Jun2004"/>
    <x v="41"/>
  </r>
  <r>
    <s v="Id2286"/>
    <s v="Bain"/>
    <s v=" Ms"/>
    <s v="  Hope"/>
    <n v="16.55"/>
    <n v="7.73"/>
    <s v="No"/>
    <x v="1"/>
    <s v="No"/>
    <n v="0"/>
    <s v="No"/>
    <x v="1"/>
    <x v="0"/>
    <n v="0"/>
    <x v="2283"/>
    <x v="2"/>
    <s v="tier - 2"/>
    <x v="3"/>
    <s v="1Oct2002"/>
    <x v="43"/>
  </r>
  <r>
    <s v="Id2287"/>
    <s v="Albertson"/>
    <s v=" Mr"/>
    <s v="  Mark P"/>
    <n v="37.29"/>
    <n v="5.03"/>
    <s v="Yes"/>
    <x v="1"/>
    <s v="No"/>
    <n v="1"/>
    <s v="No"/>
    <x v="0"/>
    <x v="1"/>
    <n v="0"/>
    <x v="2284"/>
    <x v="2"/>
    <s v="tier - 3"/>
    <x v="0"/>
    <s v="12Sep2004"/>
    <x v="41"/>
  </r>
  <r>
    <s v="Id2288"/>
    <s v="Barger"/>
    <s v=" Ms"/>
    <s v="  Desiree"/>
    <n v="16.739999999999998"/>
    <n v="4.08"/>
    <s v="No"/>
    <x v="1"/>
    <s v="No"/>
    <n v="0"/>
    <s v="No"/>
    <x v="1"/>
    <x v="1"/>
    <n v="0"/>
    <x v="2285"/>
    <x v="2"/>
    <s v="tier - 1"/>
    <x v="0"/>
    <s v="25Oct2001"/>
    <x v="47"/>
  </r>
  <r>
    <s v="Id2289"/>
    <s v="Fraioli"/>
    <s v=" Mr"/>
    <s v="  Mario Jr"/>
    <n v="34.43"/>
    <n v="4.2699999999999996"/>
    <s v="Yes"/>
    <x v="1"/>
    <s v="No"/>
    <n v="1"/>
    <s v="No"/>
    <x v="0"/>
    <x v="1"/>
    <n v="0"/>
    <x v="2286"/>
    <x v="2"/>
    <s v="tier - 2"/>
    <x v="0"/>
    <s v="27Nov2004"/>
    <x v="41"/>
  </r>
  <r>
    <s v="Id2290"/>
    <s v="April"/>
    <s v=" Mr"/>
    <s v="  Lusapho"/>
    <n v="34.1"/>
    <n v="4.07"/>
    <s v="Yes"/>
    <x v="1"/>
    <s v="No"/>
    <n v="1"/>
    <s v="No"/>
    <x v="0"/>
    <x v="1"/>
    <n v="0"/>
    <x v="2287"/>
    <x v="2"/>
    <s v="tier - 1"/>
    <x v="0"/>
    <s v="15Oct2004"/>
    <x v="41"/>
  </r>
  <r>
    <s v="Id2291"/>
    <s v="King"/>
    <s v=" Ms"/>
    <s v="  Erin C"/>
    <n v="19.3"/>
    <n v="10.36"/>
    <s v="No"/>
    <x v="1"/>
    <s v="No"/>
    <n v="0"/>
    <s v="No"/>
    <x v="0"/>
    <x v="0"/>
    <n v="0"/>
    <x v="2288"/>
    <x v="2"/>
    <s v="tier - 1"/>
    <x v="0"/>
    <s v="11Aug2002"/>
    <x v="43"/>
  </r>
  <r>
    <s v="Id2292"/>
    <s v="Talhelm"/>
    <s v=" Mr"/>
    <s v="  Alan F"/>
    <n v="33.659999999999997"/>
    <n v="5.71"/>
    <s v="Yes"/>
    <x v="1"/>
    <s v="No"/>
    <n v="1"/>
    <s v="No"/>
    <x v="0"/>
    <x v="0"/>
    <n v="0"/>
    <x v="2289"/>
    <x v="2"/>
    <s v="tier - 3"/>
    <x v="0"/>
    <s v="28Nov2004"/>
    <x v="41"/>
  </r>
  <r>
    <s v="Id2293"/>
    <s v="Regnier"/>
    <s v=" Mr"/>
    <s v="  Ryan"/>
    <n v="33.33"/>
    <n v="6.08"/>
    <s v="Yes"/>
    <x v="1"/>
    <s v="No"/>
    <n v="1"/>
    <s v="No"/>
    <x v="0"/>
    <x v="0"/>
    <n v="0"/>
    <x v="2290"/>
    <x v="2"/>
    <s v="tier - 3"/>
    <x v="0"/>
    <s v="11Jun2004"/>
    <x v="41"/>
  </r>
  <r>
    <s v="Id2294"/>
    <s v="Treece"/>
    <s v=" Ms"/>
    <s v="  Hope"/>
    <n v="21.84"/>
    <n v="5.71"/>
    <s v="No"/>
    <x v="1"/>
    <s v="No"/>
    <n v="0"/>
    <s v="No"/>
    <x v="0"/>
    <x v="0"/>
    <n v="0"/>
    <x v="2291"/>
    <x v="2"/>
    <s v="tier - 3"/>
    <x v="0"/>
    <s v="6Oct2004"/>
    <x v="41"/>
  </r>
  <r>
    <s v="Id2295"/>
    <s v="Beisel"/>
    <s v=" Mr"/>
    <s v="  Josh"/>
    <n v="16.87"/>
    <n v="9.1300000000000008"/>
    <s v="No"/>
    <x v="1"/>
    <s v="No"/>
    <n v="0"/>
    <s v="No"/>
    <x v="1"/>
    <x v="0"/>
    <n v="0"/>
    <x v="2292"/>
    <x v="2"/>
    <s v="tier - 1"/>
    <x v="0"/>
    <s v="19Jul2002"/>
    <x v="43"/>
  </r>
  <r>
    <s v="Id2296"/>
    <s v="Enke"/>
    <s v=" Mr"/>
    <s v="  Jacob J"/>
    <n v="30.14"/>
    <n v="5.49"/>
    <s v="No"/>
    <x v="1"/>
    <s v="No"/>
    <n v="1"/>
    <s v="No"/>
    <x v="0"/>
    <x v="1"/>
    <n v="0"/>
    <x v="2293"/>
    <x v="2"/>
    <s v="tier - 1"/>
    <x v="0"/>
    <s v="14Jun2004"/>
    <x v="41"/>
  </r>
  <r>
    <s v="Id2297"/>
    <s v="Ruiz-Tagle Barros"/>
    <s v=" Mr"/>
    <s v="  Jose Tomas"/>
    <n v="23.21"/>
    <n v="4.37"/>
    <s v="No"/>
    <x v="1"/>
    <s v="No"/>
    <n v="0"/>
    <s v="No"/>
    <x v="0"/>
    <x v="1"/>
    <n v="0"/>
    <x v="2294"/>
    <x v="2"/>
    <s v="tier - 1"/>
    <x v="0"/>
    <s v="12Nov2004"/>
    <x v="41"/>
  </r>
  <r>
    <s v="Id2298"/>
    <s v="Ferrell"/>
    <s v=" Ms"/>
    <s v="  Mary Evan"/>
    <n v="17.170000000000002"/>
    <n v="8.4600000000000009"/>
    <s v="No"/>
    <x v="1"/>
    <s v="No"/>
    <n v="0"/>
    <s v="No"/>
    <x v="1"/>
    <x v="0"/>
    <n v="0"/>
    <x v="2295"/>
    <x v="2"/>
    <s v="tier - 3"/>
    <x v="0"/>
    <s v="13Aug2002"/>
    <x v="43"/>
  </r>
  <r>
    <s v="Id2299"/>
    <s v="Gates"/>
    <s v=" Mr"/>
    <s v="  Justin K"/>
    <n v="15.61"/>
    <n v="5.28"/>
    <s v="No"/>
    <x v="1"/>
    <s v="No"/>
    <n v="0"/>
    <s v="No"/>
    <x v="1"/>
    <x v="1"/>
    <n v="0"/>
    <x v="2296"/>
    <x v="2"/>
    <s v="tier - 2"/>
    <x v="0"/>
    <s v="26Dec1998"/>
    <x v="44"/>
  </r>
  <r>
    <s v="Id2300"/>
    <s v="Jeffers"/>
    <s v=" Mr"/>
    <s v="  Patrick"/>
    <n v="17.98"/>
    <n v="5.33"/>
    <s v="No"/>
    <x v="1"/>
    <s v="Yes"/>
    <n v="0"/>
    <s v="No"/>
    <x v="1"/>
    <x v="1"/>
    <n v="0"/>
    <x v="2297"/>
    <x v="2"/>
    <s v="tier - 3"/>
    <x v="0"/>
    <s v="13Aug1997"/>
    <x v="31"/>
  </r>
  <r>
    <s v="Id2301"/>
    <s v="Sulhanek"/>
    <s v=" Mr"/>
    <s v="  Roman"/>
    <n v="21.64"/>
    <n v="5.5"/>
    <s v="No"/>
    <x v="1"/>
    <s v="No"/>
    <n v="0"/>
    <s v="No"/>
    <x v="0"/>
    <x v="1"/>
    <n v="0"/>
    <x v="2298"/>
    <x v="2"/>
    <s v="tier - 3"/>
    <x v="0"/>
    <s v="24Aug2004"/>
    <x v="41"/>
  </r>
  <r>
    <s v="Id2302"/>
    <s v="Ozahowski"/>
    <s v=" Mr"/>
    <s v="  David"/>
    <n v="16.399999999999999"/>
    <n v="5.4"/>
    <s v="No"/>
    <x v="1"/>
    <s v="Yes"/>
    <n v="0"/>
    <s v="No"/>
    <x v="1"/>
    <x v="1"/>
    <n v="0"/>
    <x v="2299"/>
    <x v="2"/>
    <s v="tier - 1"/>
    <x v="0"/>
    <s v="28Sep1993"/>
    <x v="20"/>
  </r>
  <r>
    <s v="Id2303"/>
    <s v="Caron"/>
    <s v=" Ms"/>
    <s v="  Evelyn L"/>
    <n v="15.77"/>
    <n v="6.05"/>
    <s v="No"/>
    <x v="1"/>
    <s v="No"/>
    <n v="0"/>
    <s v="No"/>
    <x v="1"/>
    <x v="0"/>
    <n v="0"/>
    <x v="2300"/>
    <x v="2"/>
    <s v="tier - 2"/>
    <x v="0"/>
    <s v="1Jun1995"/>
    <x v="6"/>
  </r>
  <r>
    <s v="Id2304"/>
    <s v="Fullarton"/>
    <s v=" Mr"/>
    <s v="  Jim"/>
    <n v="18.27"/>
    <n v="11.46"/>
    <s v="No"/>
    <x v="1"/>
    <s v="No"/>
    <n v="0"/>
    <s v="No"/>
    <x v="1"/>
    <x v="0"/>
    <n v="0"/>
    <x v="2301"/>
    <x v="2"/>
    <s v="tier - 2"/>
    <x v="1"/>
    <s v="1Jul2002"/>
    <x v="43"/>
  </r>
  <r>
    <s v="Id2305"/>
    <s v="Lindgren"/>
    <s v=" Mr"/>
    <s v="  Matthew S"/>
    <n v="16.489999999999998"/>
    <n v="8.48"/>
    <s v="No"/>
    <x v="1"/>
    <s v="No"/>
    <n v="0"/>
    <s v="No"/>
    <x v="1"/>
    <x v="0"/>
    <n v="0"/>
    <x v="2302"/>
    <x v="2"/>
    <s v="tier - 1"/>
    <x v="0"/>
    <s v="20Jul2002"/>
    <x v="43"/>
  </r>
  <r>
    <s v="Id2306"/>
    <s v="Akiha"/>
    <s v=" Mr"/>
    <s v="  Kenneth"/>
    <n v="16.14"/>
    <n v="4.8600000000000003"/>
    <s v="No"/>
    <x v="1"/>
    <s v="No"/>
    <n v="0"/>
    <s v="No"/>
    <x v="1"/>
    <x v="1"/>
    <n v="0"/>
    <x v="2303"/>
    <x v="2"/>
    <s v="tier - 2"/>
    <x v="0"/>
    <s v="17Nov1994"/>
    <x v="6"/>
  </r>
  <r>
    <s v="Id2307"/>
    <s v="Sweny"/>
    <s v=" Ms"/>
    <s v="  Andrea"/>
    <n v="20.85"/>
    <n v="4.45"/>
    <s v="No"/>
    <x v="1"/>
    <s v="No"/>
    <n v="0"/>
    <s v="No"/>
    <x v="0"/>
    <x v="1"/>
    <n v="0"/>
    <x v="2304"/>
    <x v="2"/>
    <s v="tier - 1"/>
    <x v="0"/>
    <s v="5Oct1995"/>
    <x v="40"/>
  </r>
  <r>
    <s v="Id2308"/>
    <s v="Tobin"/>
    <s v=" Ms"/>
    <s v="  Kristina"/>
    <n v="15.88"/>
    <n v="4.3600000000000003"/>
    <s v="No"/>
    <x v="1"/>
    <s v="No"/>
    <n v="0"/>
    <s v="No"/>
    <x v="1"/>
    <x v="1"/>
    <n v="0"/>
    <x v="2305"/>
    <x v="2"/>
    <s v="tier - 2"/>
    <x v="0"/>
    <s v="5Aug1999"/>
    <x v="35"/>
  </r>
  <r>
    <s v="Id2309"/>
    <s v="Pedersen"/>
    <s v=" Ms"/>
    <s v="  Kristen"/>
    <n v="20.66"/>
    <n v="5.8"/>
    <s v="No"/>
    <x v="1"/>
    <s v="No"/>
    <n v="0"/>
    <s v="No"/>
    <x v="0"/>
    <x v="0"/>
    <n v="0"/>
    <x v="2306"/>
    <x v="2"/>
    <s v="tier - 2"/>
    <x v="0"/>
    <s v="9Oct2000"/>
    <x v="21"/>
  </r>
  <r>
    <s v="Id2310"/>
    <s v="Lynch"/>
    <s v=" Mr"/>
    <s v="  Matthew"/>
    <n v="20.399999999999999"/>
    <n v="5.27"/>
    <s v="No"/>
    <x v="1"/>
    <s v="No"/>
    <n v="0"/>
    <s v="No"/>
    <x v="0"/>
    <x v="1"/>
    <n v="0"/>
    <x v="2307"/>
    <x v="2"/>
    <s v="tier - 2"/>
    <x v="0"/>
    <s v="22Nov1994"/>
    <x v="6"/>
  </r>
  <r>
    <s v="Id2311"/>
    <s v="Keys"/>
    <s v=" Mrs"/>
    <s v="  Kathleen"/>
    <n v="25.19"/>
    <n v="5.64"/>
    <s v="No"/>
    <x v="1"/>
    <s v="No"/>
    <n v="0"/>
    <s v="No"/>
    <x v="0"/>
    <x v="1"/>
    <n v="0"/>
    <x v="2308"/>
    <x v="2"/>
    <s v="tier - 2"/>
    <x v="0"/>
    <s v="19Aug2001"/>
    <x v="47"/>
  </r>
  <r>
    <s v="Id2312"/>
    <s v="Wilbur"/>
    <s v=" Ms"/>
    <s v="  Lindsey"/>
    <n v="20.54"/>
    <n v="4.2"/>
    <s v="No"/>
    <x v="1"/>
    <s v="No"/>
    <n v="0"/>
    <s v="No"/>
    <x v="0"/>
    <x v="1"/>
    <n v="0"/>
    <x v="2309"/>
    <x v="2"/>
    <s v="tier - 1"/>
    <x v="0"/>
    <s v="28Oct1995"/>
    <x v="40"/>
  </r>
  <r>
    <s v="Id2313"/>
    <s v="Ditota"/>
    <s v=" Mr"/>
    <s v="  Robert"/>
    <n v="20.13"/>
    <n v="5.42"/>
    <s v="No"/>
    <x v="1"/>
    <s v="No"/>
    <n v="0"/>
    <s v="No"/>
    <x v="0"/>
    <x v="1"/>
    <n v="0"/>
    <x v="2310"/>
    <x v="2"/>
    <s v="tier - 1"/>
    <x v="0"/>
    <s v="30Oct1994"/>
    <x v="6"/>
  </r>
  <r>
    <s v="Id2314"/>
    <s v="Horbol"/>
    <s v=" Ms"/>
    <s v="  Sarah E"/>
    <n v="18.93"/>
    <n v="6.11"/>
    <s v="No"/>
    <x v="1"/>
    <s v="Yes"/>
    <n v="0"/>
    <s v="No"/>
    <x v="0"/>
    <x v="0"/>
    <n v="0"/>
    <x v="2311"/>
    <x v="2"/>
    <s v="tier - 1"/>
    <x v="0"/>
    <s v="27Nov1993"/>
    <x v="20"/>
  </r>
  <r>
    <s v="Id2315"/>
    <s v="O'Rourke"/>
    <s v=" Ms"/>
    <s v="  Flannery"/>
    <n v="24.14"/>
    <n v="5.29"/>
    <s v="No"/>
    <x v="1"/>
    <s v="No"/>
    <n v="0"/>
    <s v="No"/>
    <x v="0"/>
    <x v="1"/>
    <n v="0"/>
    <x v="2312"/>
    <x v="2"/>
    <s v="tier - 1"/>
    <x v="0"/>
    <s v="18Nov2000"/>
    <x v="21"/>
  </r>
  <r>
    <s v="Id2316"/>
    <s v="Williams"/>
    <s v=" Mr"/>
    <s v="  John T"/>
    <n v="25.03"/>
    <n v="5.91"/>
    <s v="No"/>
    <x v="1"/>
    <s v="No"/>
    <n v="0"/>
    <s v="No"/>
    <x v="0"/>
    <x v="0"/>
    <n v="0"/>
    <x v="2313"/>
    <x v="2"/>
    <s v="tier - 2"/>
    <x v="3"/>
    <s v="7Oct2004"/>
    <x v="41"/>
  </r>
  <r>
    <s v="Id2317"/>
    <s v="Murakami"/>
    <s v=" Mr"/>
    <s v="  Koji"/>
    <n v="20.47"/>
    <n v="5.81"/>
    <s v="No"/>
    <x v="1"/>
    <s v="No"/>
    <n v="0"/>
    <s v="No"/>
    <x v="0"/>
    <x v="0"/>
    <n v="0"/>
    <x v="2314"/>
    <x v="2"/>
    <s v="tier - 2"/>
    <x v="0"/>
    <s v="7Dec1995"/>
    <x v="40"/>
  </r>
  <r>
    <s v="Id2318"/>
    <s v="Gagnon"/>
    <s v=" Ms"/>
    <s v="  Candice M"/>
    <n v="18.82"/>
    <n v="5.51"/>
    <s v="No"/>
    <x v="1"/>
    <s v="No"/>
    <n v="0"/>
    <s v="No"/>
    <x v="0"/>
    <x v="1"/>
    <n v="0"/>
    <x v="2315"/>
    <x v="2"/>
    <s v="tier - 2"/>
    <x v="1"/>
    <s v="18Sep1996"/>
    <x v="45"/>
  </r>
  <r>
    <s v="Id2319"/>
    <s v="Petermann"/>
    <s v=" Mr"/>
    <s v="  Theodore A"/>
    <n v="17.079999999999998"/>
    <n v="5.73"/>
    <s v="No"/>
    <x v="1"/>
    <s v="Yes"/>
    <n v="0"/>
    <s v="No"/>
    <x v="1"/>
    <x v="0"/>
    <n v="0"/>
    <x v="2316"/>
    <x v="2"/>
    <s v="tier - 3"/>
    <x v="0"/>
    <s v="28Jun1993"/>
    <x v="20"/>
  </r>
  <r>
    <s v="Id2320"/>
    <s v="Graves - Rostro"/>
    <s v=" Ms"/>
    <s v="  Lindy"/>
    <n v="19.21"/>
    <n v="5.53"/>
    <s v="No"/>
    <x v="1"/>
    <s v="No"/>
    <n v="0"/>
    <s v="No"/>
    <x v="0"/>
    <x v="1"/>
    <n v="0"/>
    <x v="2317"/>
    <x v="2"/>
    <s v="tier - 3"/>
    <x v="0"/>
    <s v="22Oct1996"/>
    <x v="45"/>
  </r>
  <r>
    <s v="Id2321"/>
    <s v="Danielson"/>
    <s v=" Mr"/>
    <s v="  Thomas"/>
    <n v="17.86"/>
    <n v="5.43"/>
    <s v="No"/>
    <x v="1"/>
    <s v="Yes"/>
    <n v="0"/>
    <s v="No"/>
    <x v="1"/>
    <x v="1"/>
    <n v="0"/>
    <x v="2317"/>
    <x v="2"/>
    <s v="tier - 1"/>
    <x v="0"/>
    <s v="9Aug1993"/>
    <x v="20"/>
  </r>
  <r>
    <s v="Id2322"/>
    <s v="Street"/>
    <s v=" Ms"/>
    <s v="  Holly"/>
    <n v="21.38"/>
    <n v="8.01"/>
    <s v="No"/>
    <x v="1"/>
    <s v="No"/>
    <n v="0"/>
    <s v="No"/>
    <x v="0"/>
    <x v="0"/>
    <n v="0"/>
    <x v="2318"/>
    <x v="2"/>
    <s v="tier - 1"/>
    <x v="1"/>
    <s v="19Sep2002"/>
    <x v="43"/>
  </r>
  <r>
    <s v="Id2323"/>
    <s v="Buss"/>
    <s v=" Mr"/>
    <s v="  Matthew"/>
    <n v="23.35"/>
    <n v="5.94"/>
    <s v="No"/>
    <x v="1"/>
    <s v="No"/>
    <n v="0"/>
    <s v="No"/>
    <x v="0"/>
    <x v="0"/>
    <n v="0"/>
    <x v="2319"/>
    <x v="2"/>
    <s v="tier - 1"/>
    <x v="0"/>
    <s v="14Dec1999"/>
    <x v="35"/>
  </r>
  <r>
    <s v="Id2324"/>
    <s v="Duffy"/>
    <s v=" Ms"/>
    <s v="  Meghan K"/>
    <n v="22.24"/>
    <n v="5.04"/>
    <s v="No"/>
    <x v="1"/>
    <s v="No"/>
    <n v="0"/>
    <s v="No"/>
    <x v="0"/>
    <x v="1"/>
    <n v="0"/>
    <x v="2320"/>
    <x v="1"/>
    <s v="tier - 3"/>
    <x v="0"/>
    <s v="26Dec1999"/>
    <x v="35"/>
  </r>
  <r>
    <s v="Id2325"/>
    <s v="Hines"/>
    <s v=" Mr"/>
    <s v="  Fred"/>
    <n v="24.76"/>
    <n v="4.54"/>
    <s v="No"/>
    <x v="1"/>
    <s v="No"/>
    <n v="0"/>
    <s v="No"/>
    <x v="0"/>
    <x v="1"/>
    <n v="0"/>
    <x v="2321"/>
    <x v="2"/>
    <s v="tier - 2"/>
    <x v="0"/>
    <s v="12Sep2001"/>
    <x v="47"/>
  </r>
  <r>
    <s v="Id2326"/>
    <s v="Castro"/>
    <s v=" Mr"/>
    <s v="  Sebastian"/>
    <n v="20.100000000000001"/>
    <n v="5.6"/>
    <s v="No"/>
    <x v="1"/>
    <s v="Yes"/>
    <n v="0"/>
    <s v="No"/>
    <x v="0"/>
    <x v="1"/>
    <n v="0"/>
    <x v="2322"/>
    <x v="2"/>
    <s v="tier - 3"/>
    <x v="0"/>
    <s v="9Nov1997"/>
    <x v="31"/>
  </r>
  <r>
    <s v="Id2327"/>
    <s v="Howell"/>
    <s v=" Ms"/>
    <s v="  Laura"/>
    <n v="21.77"/>
    <n v="10.67"/>
    <s v="No"/>
    <x v="1"/>
    <s v="No"/>
    <n v="0"/>
    <s v="No"/>
    <x v="0"/>
    <x v="0"/>
    <n v="0"/>
    <x v="2323"/>
    <x v="2"/>
    <s v="tier - 2"/>
    <x v="1"/>
    <s v="29Nov2002"/>
    <x v="43"/>
  </r>
  <r>
    <s v="Id2328"/>
    <s v="Avery"/>
    <s v=" Ms"/>
    <s v="  Nicole"/>
    <n v="17.82"/>
    <n v="5.26"/>
    <s v="No"/>
    <x v="1"/>
    <s v="No"/>
    <n v="0"/>
    <s v="No"/>
    <x v="1"/>
    <x v="1"/>
    <n v="0"/>
    <x v="2324"/>
    <x v="2"/>
    <s v="tier - 3"/>
    <x v="0"/>
    <s v="4Jul1995"/>
    <x v="40"/>
  </r>
  <r>
    <s v="Id2329"/>
    <s v="Bohinski"/>
    <s v=" Ms"/>
    <s v="  Susan E"/>
    <n v="17.07"/>
    <n v="5.22"/>
    <s v="No"/>
    <x v="1"/>
    <s v="Yes"/>
    <n v="0"/>
    <s v="No"/>
    <x v="1"/>
    <x v="1"/>
    <n v="0"/>
    <x v="2324"/>
    <x v="2"/>
    <s v="tier - 3"/>
    <x v="0"/>
    <s v="1Jun1993"/>
    <x v="34"/>
  </r>
  <r>
    <s v="Id2330"/>
    <s v="Kohls"/>
    <s v=" Ms"/>
    <s v="  Katy"/>
    <n v="22.24"/>
    <n v="4.29"/>
    <s v="No"/>
    <x v="1"/>
    <s v="No"/>
    <n v="0"/>
    <s v="No"/>
    <x v="0"/>
    <x v="1"/>
    <n v="0"/>
    <x v="2325"/>
    <x v="2"/>
    <s v="tier - 3"/>
    <x v="1"/>
    <s v="20Nov2001"/>
    <x v="47"/>
  </r>
  <r>
    <s v="Id2331"/>
    <s v="Brietzke"/>
    <s v=" Mr"/>
    <s v="  Jordan"/>
    <n v="22.34"/>
    <n v="5.57"/>
    <s v="No"/>
    <x v="1"/>
    <s v="No"/>
    <n v="0"/>
    <s v="No"/>
    <x v="0"/>
    <x v="1"/>
    <n v="0"/>
    <x v="2326"/>
    <x v="2"/>
    <s v="tier - 3"/>
    <x v="0"/>
    <s v="27Jul1998"/>
    <x v="44"/>
  </r>
  <r>
    <s v="Id2332"/>
    <s v="Riveros Gonzalez"/>
    <s v=" Mr"/>
    <s v="  Juan D Sr"/>
    <n v="17.7"/>
    <n v="6.28"/>
    <s v="No"/>
    <x v="1"/>
    <s v="No"/>
    <n v="0"/>
    <s v="No"/>
    <x v="1"/>
    <x v="0"/>
    <n v="0"/>
    <x v="2327"/>
    <x v="2"/>
    <s v="tier - 3"/>
    <x v="0"/>
    <s v="13Sep1992"/>
    <x v="34"/>
  </r>
  <r>
    <s v="Id2333"/>
    <s v="Albano"/>
    <s v=" Ms"/>
    <s v="  Julie"/>
    <n v="16.47"/>
    <n v="6.35"/>
    <s v="No"/>
    <x v="1"/>
    <s v="Yes"/>
    <n v="0"/>
    <s v="No"/>
    <x v="1"/>
    <x v="0"/>
    <n v="0"/>
    <x v="2328"/>
    <x v="1"/>
    <s v="tier - 1"/>
    <x v="0"/>
    <s v="30Jun1993"/>
    <x v="20"/>
  </r>
  <r>
    <s v="Id2334"/>
    <s v="Rosendahl"/>
    <s v=" Mr"/>
    <s v="  Evan P"/>
    <n v="17.600000000000001"/>
    <n v="4.3899999999999997"/>
    <s v="No"/>
    <x v="1"/>
    <s v="No"/>
    <n v="0"/>
    <s v="No"/>
    <x v="1"/>
    <x v="1"/>
    <n v="0"/>
    <x v="2329"/>
    <x v="1"/>
    <s v="tier - 1"/>
    <x v="0"/>
    <s v="30Nov1992"/>
    <x v="34"/>
  </r>
  <r>
    <s v="Id2335"/>
    <s v="German"/>
    <s v=" Mr"/>
    <s v="  Aaron K"/>
    <n v="17.579999999999998"/>
    <n v="4.51"/>
    <s v="No"/>
    <x v="1"/>
    <s v="No"/>
    <n v="0"/>
    <s v="No"/>
    <x v="1"/>
    <x v="1"/>
    <n v="0"/>
    <x v="2330"/>
    <x v="1"/>
    <s v="tier - 3"/>
    <x v="0"/>
    <s v="9Jul1992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65:C114" firstHeaderRow="0" firstDataRow="1" firstDataCol="1"/>
  <pivotFields count="20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9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MI" fld="4" subtotal="average" baseField="19" baseItem="1"/>
    <dataField name="Average of HBA1C" fld="5" subtotal="average" baseField="19" baseItem="1"/>
  </dataFields>
  <chartFormats count="4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2:E61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8"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t="default"/>
      </items>
    </pivotField>
    <pivotField showAll="0"/>
    <pivotField showAll="0"/>
  </pivotFields>
  <rowFields count="1">
    <field x="1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Average of charges" fld="14" subtotal="average" baseField="0" baseItem="2065293904"/>
  </dataFields>
  <chartFormats count="6"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8:D32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dataField="1" showAll="0">
      <items count="2332"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Average of charges" fld="14" subtotal="average" baseField="11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Any Transplants">
  <location ref="A16:C19" firstHeaderRow="0" firstDataRow="1" firstDataCol="1"/>
  <pivotFields count="20"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OfMajorSurgeries" fld="9" baseField="0" baseItem="0"/>
    <dataField name="Average of HBA1C" fld="5" subtotal="average" baseField="0" baseItem="1"/>
  </dataFields>
  <chartFormats count="1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Age">
  <location ref="A118:B167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9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charges" fld="14" subtotal="average" baseField="19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Smoker">
  <location ref="A4:B7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Cancer history" fld="8" subtotal="count" baseField="0" baseItem="0"/>
  </dataFields>
  <chartFormats count="6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N18:O21" totalsRowShown="0">
  <autoFilter ref="N18:O21"/>
  <tableColumns count="2">
    <tableColumn id="1" name="Hospital Tiers"/>
    <tableColumn id="2" name="Total Charges" dataDxfId="0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N23:O26" totalsRowShown="0">
  <autoFilter ref="N23:O26"/>
  <tableColumns count="2">
    <tableColumn id="1" name="City Tiers"/>
    <tableColumn id="2" name="Average Charges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36"/>
  <sheetViews>
    <sheetView workbookViewId="0">
      <selection activeCell="H11" sqref="H11"/>
    </sheetView>
  </sheetViews>
  <sheetFormatPr defaultRowHeight="15" x14ac:dyDescent="0.25"/>
  <cols>
    <col min="1" max="1" width="15.5703125" customWidth="1"/>
    <col min="2" max="2" width="30.7109375" customWidth="1"/>
    <col min="3" max="4" width="23.28515625" customWidth="1"/>
  </cols>
  <sheetData>
    <row r="1" spans="1:7" s="2" customFormat="1" ht="18.95" customHeight="1" x14ac:dyDescent="0.25">
      <c r="A1" s="5" t="s">
        <v>0</v>
      </c>
      <c r="B1" s="6" t="s">
        <v>2382</v>
      </c>
      <c r="C1" s="7" t="s">
        <v>5969</v>
      </c>
      <c r="D1" s="7" t="s">
        <v>2383</v>
      </c>
    </row>
    <row r="2" spans="1:7" ht="15.75" x14ac:dyDescent="0.25">
      <c r="A2" s="1" t="s">
        <v>2371</v>
      </c>
      <c r="B2" s="1" t="s">
        <v>2384</v>
      </c>
      <c r="C2" t="s">
        <v>4346</v>
      </c>
      <c r="D2" t="s">
        <v>4347</v>
      </c>
    </row>
    <row r="3" spans="1:7" ht="15.75" x14ac:dyDescent="0.25">
      <c r="A3" s="1" t="s">
        <v>2370</v>
      </c>
      <c r="B3" s="1" t="s">
        <v>2386</v>
      </c>
      <c r="C3" t="s">
        <v>4348</v>
      </c>
      <c r="D3" t="s">
        <v>4349</v>
      </c>
    </row>
    <row r="4" spans="1:7" ht="15.75" x14ac:dyDescent="0.25">
      <c r="A4" s="1" t="s">
        <v>2369</v>
      </c>
      <c r="B4" s="1" t="s">
        <v>2387</v>
      </c>
      <c r="C4" t="s">
        <v>4348</v>
      </c>
      <c r="D4" t="s">
        <v>4350</v>
      </c>
    </row>
    <row r="5" spans="1:7" ht="15.75" x14ac:dyDescent="0.25">
      <c r="A5" s="1" t="s">
        <v>2368</v>
      </c>
      <c r="B5" s="1" t="s">
        <v>2388</v>
      </c>
      <c r="C5" t="s">
        <v>4346</v>
      </c>
      <c r="D5" t="s">
        <v>4351</v>
      </c>
    </row>
    <row r="6" spans="1:7" ht="15.75" x14ac:dyDescent="0.25">
      <c r="A6" s="1" t="s">
        <v>2367</v>
      </c>
      <c r="B6" s="1" t="s">
        <v>2389</v>
      </c>
      <c r="C6" t="s">
        <v>4346</v>
      </c>
      <c r="D6" t="s">
        <v>4352</v>
      </c>
    </row>
    <row r="7" spans="1:7" ht="15.75" x14ac:dyDescent="0.25">
      <c r="A7" s="1" t="s">
        <v>2366</v>
      </c>
      <c r="B7" s="1" t="s">
        <v>2390</v>
      </c>
      <c r="C7" t="s">
        <v>4348</v>
      </c>
      <c r="D7" t="s">
        <v>4353</v>
      </c>
    </row>
    <row r="8" spans="1:7" ht="15.75" x14ac:dyDescent="0.25">
      <c r="A8" s="1" t="s">
        <v>2365</v>
      </c>
      <c r="B8" s="1" t="s">
        <v>2391</v>
      </c>
      <c r="C8" t="s">
        <v>4348</v>
      </c>
      <c r="D8" t="s">
        <v>4354</v>
      </c>
      <c r="G8">
        <f>COUNTA(A2:A2336)</f>
        <v>2335</v>
      </c>
    </row>
    <row r="9" spans="1:7" ht="15.75" x14ac:dyDescent="0.25">
      <c r="A9" s="1" t="s">
        <v>2364</v>
      </c>
      <c r="B9" s="1" t="s">
        <v>2393</v>
      </c>
      <c r="C9" t="s">
        <v>4348</v>
      </c>
      <c r="D9" t="s">
        <v>4355</v>
      </c>
    </row>
    <row r="10" spans="1:7" ht="15.75" x14ac:dyDescent="0.25">
      <c r="A10" s="1" t="s">
        <v>2363</v>
      </c>
      <c r="B10" s="1" t="s">
        <v>2394</v>
      </c>
      <c r="C10" t="s">
        <v>4348</v>
      </c>
      <c r="D10" t="s">
        <v>4356</v>
      </c>
    </row>
    <row r="11" spans="1:7" ht="15.75" x14ac:dyDescent="0.25">
      <c r="A11" s="1" t="s">
        <v>2362</v>
      </c>
      <c r="B11" s="1" t="s">
        <v>2396</v>
      </c>
      <c r="C11" t="s">
        <v>4346</v>
      </c>
      <c r="D11" t="s">
        <v>4357</v>
      </c>
    </row>
    <row r="12" spans="1:7" ht="15.75" x14ac:dyDescent="0.25">
      <c r="A12" s="1" t="s">
        <v>2361</v>
      </c>
      <c r="B12" s="1" t="s">
        <v>4358</v>
      </c>
      <c r="C12" t="s">
        <v>4346</v>
      </c>
      <c r="D12" t="s">
        <v>4359</v>
      </c>
    </row>
    <row r="13" spans="1:7" ht="15.75" x14ac:dyDescent="0.25">
      <c r="A13" s="1" t="s">
        <v>2360</v>
      </c>
      <c r="B13" s="1" t="s">
        <v>2397</v>
      </c>
      <c r="C13" t="s">
        <v>4348</v>
      </c>
      <c r="D13" t="s">
        <v>4360</v>
      </c>
    </row>
    <row r="14" spans="1:7" ht="15.75" x14ac:dyDescent="0.25">
      <c r="A14" s="1" t="s">
        <v>2359</v>
      </c>
      <c r="B14" s="1" t="s">
        <v>2398</v>
      </c>
      <c r="C14" t="s">
        <v>4348</v>
      </c>
      <c r="D14" t="s">
        <v>4361</v>
      </c>
    </row>
    <row r="15" spans="1:7" ht="15.75" x14ac:dyDescent="0.25">
      <c r="A15" s="1" t="s">
        <v>2358</v>
      </c>
      <c r="B15" s="1" t="s">
        <v>2399</v>
      </c>
      <c r="C15" t="s">
        <v>4348</v>
      </c>
      <c r="D15" t="s">
        <v>4362</v>
      </c>
    </row>
    <row r="16" spans="1:7" ht="15.75" x14ac:dyDescent="0.25">
      <c r="A16" s="1" t="s">
        <v>2357</v>
      </c>
      <c r="B16" s="1" t="s">
        <v>2400</v>
      </c>
      <c r="C16" t="s">
        <v>4346</v>
      </c>
      <c r="D16" t="s">
        <v>4363</v>
      </c>
    </row>
    <row r="17" spans="1:4" ht="15.75" x14ac:dyDescent="0.25">
      <c r="A17" s="1" t="s">
        <v>2356</v>
      </c>
      <c r="B17" s="1" t="s">
        <v>2401</v>
      </c>
      <c r="C17" t="s">
        <v>4348</v>
      </c>
      <c r="D17" t="s">
        <v>4364</v>
      </c>
    </row>
    <row r="18" spans="1:4" ht="15.75" x14ac:dyDescent="0.25">
      <c r="A18" s="1" t="s">
        <v>2355</v>
      </c>
      <c r="B18" s="1" t="s">
        <v>2402</v>
      </c>
      <c r="C18" t="s">
        <v>4346</v>
      </c>
      <c r="D18" t="s">
        <v>4365</v>
      </c>
    </row>
    <row r="19" spans="1:4" ht="15.75" x14ac:dyDescent="0.25">
      <c r="A19" s="1" t="s">
        <v>2354</v>
      </c>
      <c r="B19" s="1" t="s">
        <v>2403</v>
      </c>
      <c r="C19" t="s">
        <v>4346</v>
      </c>
      <c r="D19" t="s">
        <v>4366</v>
      </c>
    </row>
    <row r="20" spans="1:4" ht="15.75" x14ac:dyDescent="0.25">
      <c r="A20" s="1" t="s">
        <v>2353</v>
      </c>
      <c r="B20" s="1" t="s">
        <v>2404</v>
      </c>
      <c r="C20" t="s">
        <v>4348</v>
      </c>
      <c r="D20" t="s">
        <v>4367</v>
      </c>
    </row>
    <row r="21" spans="1:4" ht="15.75" x14ac:dyDescent="0.25">
      <c r="A21" s="1" t="s">
        <v>2352</v>
      </c>
      <c r="B21" s="1" t="s">
        <v>2405</v>
      </c>
      <c r="C21" t="s">
        <v>4348</v>
      </c>
      <c r="D21" t="s">
        <v>4368</v>
      </c>
    </row>
    <row r="22" spans="1:4" ht="15.75" x14ac:dyDescent="0.25">
      <c r="A22" s="1" t="s">
        <v>2351</v>
      </c>
      <c r="B22" s="1" t="s">
        <v>2406</v>
      </c>
      <c r="C22" t="s">
        <v>4348</v>
      </c>
      <c r="D22" t="s">
        <v>4369</v>
      </c>
    </row>
    <row r="23" spans="1:4" ht="15.75" x14ac:dyDescent="0.25">
      <c r="A23" s="1" t="s">
        <v>2350</v>
      </c>
      <c r="B23" s="1" t="s">
        <v>2407</v>
      </c>
      <c r="C23" t="s">
        <v>4346</v>
      </c>
      <c r="D23" t="s">
        <v>4370</v>
      </c>
    </row>
    <row r="24" spans="1:4" ht="15.75" x14ac:dyDescent="0.25">
      <c r="A24" s="1" t="s">
        <v>2349</v>
      </c>
      <c r="B24" s="1" t="s">
        <v>2408</v>
      </c>
      <c r="C24" t="s">
        <v>4346</v>
      </c>
      <c r="D24" t="s">
        <v>4371</v>
      </c>
    </row>
    <row r="25" spans="1:4" ht="15.75" x14ac:dyDescent="0.25">
      <c r="A25" s="1" t="s">
        <v>2348</v>
      </c>
      <c r="B25" s="1" t="s">
        <v>2409</v>
      </c>
      <c r="C25" t="s">
        <v>4348</v>
      </c>
      <c r="D25" t="s">
        <v>4372</v>
      </c>
    </row>
    <row r="26" spans="1:4" ht="15.75" x14ac:dyDescent="0.25">
      <c r="A26" s="1" t="s">
        <v>2347</v>
      </c>
      <c r="B26" s="1" t="s">
        <v>2410</v>
      </c>
      <c r="C26" t="s">
        <v>4348</v>
      </c>
      <c r="D26" t="s">
        <v>4373</v>
      </c>
    </row>
    <row r="27" spans="1:4" ht="15.75" x14ac:dyDescent="0.25">
      <c r="A27" s="1" t="s">
        <v>2346</v>
      </c>
      <c r="B27" s="1" t="s">
        <v>2411</v>
      </c>
      <c r="C27" t="s">
        <v>4348</v>
      </c>
      <c r="D27" t="s">
        <v>4374</v>
      </c>
    </row>
    <row r="28" spans="1:4" ht="15.75" x14ac:dyDescent="0.25">
      <c r="A28" s="1" t="s">
        <v>2345</v>
      </c>
      <c r="B28" s="1" t="s">
        <v>2412</v>
      </c>
      <c r="C28" t="s">
        <v>4348</v>
      </c>
      <c r="D28" t="s">
        <v>4375</v>
      </c>
    </row>
    <row r="29" spans="1:4" ht="15.75" x14ac:dyDescent="0.25">
      <c r="A29" s="1" t="s">
        <v>2344</v>
      </c>
      <c r="B29" s="1" t="s">
        <v>2413</v>
      </c>
      <c r="C29" t="s">
        <v>4346</v>
      </c>
      <c r="D29" t="s">
        <v>4376</v>
      </c>
    </row>
    <row r="30" spans="1:4" ht="15.75" x14ac:dyDescent="0.25">
      <c r="A30" s="1" t="s">
        <v>2343</v>
      </c>
      <c r="B30" s="1" t="s">
        <v>2414</v>
      </c>
      <c r="C30" t="s">
        <v>4348</v>
      </c>
      <c r="D30" t="s">
        <v>4355</v>
      </c>
    </row>
    <row r="31" spans="1:4" ht="15.75" x14ac:dyDescent="0.25">
      <c r="A31" s="1" t="s">
        <v>2342</v>
      </c>
      <c r="B31" s="1" t="s">
        <v>2415</v>
      </c>
      <c r="C31" t="s">
        <v>4346</v>
      </c>
      <c r="D31" t="s">
        <v>4377</v>
      </c>
    </row>
    <row r="32" spans="1:4" ht="15.75" x14ac:dyDescent="0.25">
      <c r="A32" s="1" t="s">
        <v>2341</v>
      </c>
      <c r="B32" s="1" t="s">
        <v>2416</v>
      </c>
      <c r="C32" t="s">
        <v>4346</v>
      </c>
      <c r="D32" t="s">
        <v>4378</v>
      </c>
    </row>
    <row r="33" spans="1:4" ht="15.75" x14ac:dyDescent="0.25">
      <c r="A33" s="1" t="s">
        <v>2340</v>
      </c>
      <c r="B33" s="1" t="s">
        <v>2417</v>
      </c>
      <c r="C33" t="s">
        <v>4348</v>
      </c>
      <c r="D33" t="s">
        <v>4379</v>
      </c>
    </row>
    <row r="34" spans="1:4" ht="15.75" x14ac:dyDescent="0.25">
      <c r="A34" s="1" t="s">
        <v>2339</v>
      </c>
      <c r="B34" s="1" t="s">
        <v>2418</v>
      </c>
      <c r="C34" t="s">
        <v>4348</v>
      </c>
      <c r="D34" t="s">
        <v>4380</v>
      </c>
    </row>
    <row r="35" spans="1:4" ht="15.75" x14ac:dyDescent="0.25">
      <c r="A35" s="1" t="s">
        <v>2338</v>
      </c>
      <c r="B35" s="1" t="s">
        <v>2419</v>
      </c>
      <c r="C35" t="s">
        <v>4346</v>
      </c>
      <c r="D35" t="s">
        <v>4381</v>
      </c>
    </row>
    <row r="36" spans="1:4" ht="15.75" x14ac:dyDescent="0.25">
      <c r="A36" s="1" t="s">
        <v>2337</v>
      </c>
      <c r="B36" s="1" t="s">
        <v>2420</v>
      </c>
      <c r="C36" t="s">
        <v>4346</v>
      </c>
      <c r="D36" t="s">
        <v>4382</v>
      </c>
    </row>
    <row r="37" spans="1:4" ht="15.75" x14ac:dyDescent="0.25">
      <c r="A37" s="1" t="s">
        <v>2336</v>
      </c>
      <c r="B37" s="1" t="s">
        <v>2421</v>
      </c>
      <c r="C37" t="s">
        <v>4348</v>
      </c>
      <c r="D37" t="s">
        <v>4383</v>
      </c>
    </row>
    <row r="38" spans="1:4" ht="15.75" x14ac:dyDescent="0.25">
      <c r="A38" s="1" t="s">
        <v>2335</v>
      </c>
      <c r="B38" s="1" t="s">
        <v>2422</v>
      </c>
      <c r="C38" t="s">
        <v>4348</v>
      </c>
      <c r="D38" t="s">
        <v>4384</v>
      </c>
    </row>
    <row r="39" spans="1:4" ht="15.75" x14ac:dyDescent="0.25">
      <c r="A39" s="1" t="s">
        <v>2334</v>
      </c>
      <c r="B39" s="1" t="s">
        <v>2424</v>
      </c>
      <c r="C39" t="s">
        <v>4346</v>
      </c>
      <c r="D39" t="s">
        <v>4385</v>
      </c>
    </row>
    <row r="40" spans="1:4" ht="15.75" x14ac:dyDescent="0.25">
      <c r="A40" s="1" t="s">
        <v>2333</v>
      </c>
      <c r="B40" s="1" t="s">
        <v>2425</v>
      </c>
      <c r="C40" t="s">
        <v>4346</v>
      </c>
      <c r="D40" t="s">
        <v>4386</v>
      </c>
    </row>
    <row r="41" spans="1:4" ht="15.75" x14ac:dyDescent="0.25">
      <c r="A41" s="1" t="s">
        <v>2332</v>
      </c>
      <c r="B41" s="1" t="s">
        <v>2426</v>
      </c>
      <c r="C41" t="s">
        <v>4348</v>
      </c>
      <c r="D41" t="s">
        <v>4387</v>
      </c>
    </row>
    <row r="42" spans="1:4" ht="15.75" x14ac:dyDescent="0.25">
      <c r="A42" s="1" t="s">
        <v>2331</v>
      </c>
      <c r="B42" s="1" t="s">
        <v>2427</v>
      </c>
      <c r="C42" t="s">
        <v>4348</v>
      </c>
      <c r="D42" t="s">
        <v>4388</v>
      </c>
    </row>
    <row r="43" spans="1:4" ht="15.75" x14ac:dyDescent="0.25">
      <c r="A43" s="1" t="s">
        <v>2330</v>
      </c>
      <c r="B43" s="1" t="s">
        <v>2428</v>
      </c>
      <c r="C43" t="s">
        <v>4346</v>
      </c>
      <c r="D43" t="s">
        <v>4389</v>
      </c>
    </row>
    <row r="44" spans="1:4" ht="15.75" x14ac:dyDescent="0.25">
      <c r="A44" s="1" t="s">
        <v>2329</v>
      </c>
      <c r="B44" s="1" t="s">
        <v>2429</v>
      </c>
      <c r="C44" t="s">
        <v>4346</v>
      </c>
      <c r="D44" t="s">
        <v>4371</v>
      </c>
    </row>
    <row r="45" spans="1:4" ht="15.75" x14ac:dyDescent="0.25">
      <c r="A45" s="1" t="s">
        <v>2328</v>
      </c>
      <c r="B45" s="1" t="s">
        <v>2430</v>
      </c>
      <c r="C45" t="s">
        <v>4348</v>
      </c>
      <c r="D45" t="s">
        <v>4390</v>
      </c>
    </row>
    <row r="46" spans="1:4" ht="15.75" x14ac:dyDescent="0.25">
      <c r="A46" s="1" t="s">
        <v>2327</v>
      </c>
      <c r="B46" s="1" t="s">
        <v>2432</v>
      </c>
      <c r="C46" t="s">
        <v>4348</v>
      </c>
      <c r="D46" t="s">
        <v>4391</v>
      </c>
    </row>
    <row r="47" spans="1:4" ht="15.75" x14ac:dyDescent="0.25">
      <c r="A47" s="1" t="s">
        <v>2326</v>
      </c>
      <c r="B47" s="1" t="s">
        <v>2433</v>
      </c>
      <c r="C47" t="s">
        <v>4346</v>
      </c>
      <c r="D47" t="s">
        <v>4392</v>
      </c>
    </row>
    <row r="48" spans="1:4" ht="15.75" x14ac:dyDescent="0.25">
      <c r="A48" s="1" t="s">
        <v>2325</v>
      </c>
      <c r="B48" s="1" t="s">
        <v>2434</v>
      </c>
      <c r="C48" t="s">
        <v>4348</v>
      </c>
      <c r="D48" t="s">
        <v>4393</v>
      </c>
    </row>
    <row r="49" spans="1:4" ht="15.75" x14ac:dyDescent="0.25">
      <c r="A49" s="1" t="s">
        <v>2324</v>
      </c>
      <c r="B49" s="1" t="s">
        <v>2428</v>
      </c>
      <c r="C49" t="s">
        <v>4346</v>
      </c>
      <c r="D49" t="s">
        <v>4394</v>
      </c>
    </row>
    <row r="50" spans="1:4" ht="15.75" x14ac:dyDescent="0.25">
      <c r="A50" s="1" t="s">
        <v>2323</v>
      </c>
      <c r="B50" s="1" t="s">
        <v>4395</v>
      </c>
      <c r="C50" t="s">
        <v>4348</v>
      </c>
      <c r="D50" t="s">
        <v>4396</v>
      </c>
    </row>
    <row r="51" spans="1:4" ht="15.75" x14ac:dyDescent="0.25">
      <c r="A51" s="1" t="s">
        <v>2322</v>
      </c>
      <c r="B51" s="1" t="s">
        <v>2437</v>
      </c>
      <c r="C51" t="s">
        <v>4348</v>
      </c>
      <c r="D51" t="s">
        <v>4397</v>
      </c>
    </row>
    <row r="52" spans="1:4" ht="15.75" x14ac:dyDescent="0.25">
      <c r="A52" s="1" t="s">
        <v>2321</v>
      </c>
      <c r="B52" s="1" t="s">
        <v>2438</v>
      </c>
      <c r="C52" t="s">
        <v>4348</v>
      </c>
      <c r="D52" t="s">
        <v>4398</v>
      </c>
    </row>
    <row r="53" spans="1:4" ht="15.75" x14ac:dyDescent="0.25">
      <c r="A53" s="1" t="s">
        <v>2320</v>
      </c>
      <c r="B53" s="1" t="s">
        <v>2440</v>
      </c>
      <c r="C53" t="s">
        <v>4346</v>
      </c>
      <c r="D53" t="s">
        <v>4399</v>
      </c>
    </row>
    <row r="54" spans="1:4" ht="15.75" x14ac:dyDescent="0.25">
      <c r="A54" s="1" t="s">
        <v>2319</v>
      </c>
      <c r="B54" s="1" t="s">
        <v>2441</v>
      </c>
      <c r="C54" t="s">
        <v>4348</v>
      </c>
      <c r="D54" t="s">
        <v>4360</v>
      </c>
    </row>
    <row r="55" spans="1:4" ht="15.75" x14ac:dyDescent="0.25">
      <c r="A55" s="1" t="s">
        <v>2318</v>
      </c>
      <c r="B55" s="1" t="s">
        <v>2442</v>
      </c>
      <c r="C55" t="s">
        <v>4348</v>
      </c>
      <c r="D55" t="s">
        <v>4400</v>
      </c>
    </row>
    <row r="56" spans="1:4" ht="15.75" x14ac:dyDescent="0.25">
      <c r="A56" s="1" t="s">
        <v>2317</v>
      </c>
      <c r="B56" s="1" t="s">
        <v>2444</v>
      </c>
      <c r="C56" t="s">
        <v>4346</v>
      </c>
      <c r="D56" t="s">
        <v>4401</v>
      </c>
    </row>
    <row r="57" spans="1:4" ht="15.75" x14ac:dyDescent="0.25">
      <c r="A57" s="1" t="s">
        <v>2316</v>
      </c>
      <c r="B57" s="1" t="s">
        <v>2445</v>
      </c>
      <c r="C57" t="s">
        <v>4346</v>
      </c>
      <c r="D57" t="s">
        <v>4402</v>
      </c>
    </row>
    <row r="58" spans="1:4" ht="15.75" x14ac:dyDescent="0.25">
      <c r="A58" s="1" t="s">
        <v>2315</v>
      </c>
      <c r="B58" s="1" t="s">
        <v>2446</v>
      </c>
      <c r="C58" t="s">
        <v>4348</v>
      </c>
      <c r="D58" t="s">
        <v>4403</v>
      </c>
    </row>
    <row r="59" spans="1:4" ht="15.75" x14ac:dyDescent="0.25">
      <c r="A59" s="1" t="s">
        <v>2314</v>
      </c>
      <c r="B59" s="1" t="s">
        <v>2447</v>
      </c>
      <c r="C59" t="s">
        <v>4346</v>
      </c>
      <c r="D59" t="s">
        <v>4404</v>
      </c>
    </row>
    <row r="60" spans="1:4" ht="15.75" x14ac:dyDescent="0.25">
      <c r="A60" s="1" t="s">
        <v>2313</v>
      </c>
      <c r="B60" s="1" t="s">
        <v>2449</v>
      </c>
      <c r="C60" t="s">
        <v>4348</v>
      </c>
      <c r="D60" t="s">
        <v>4405</v>
      </c>
    </row>
    <row r="61" spans="1:4" ht="15.75" x14ac:dyDescent="0.25">
      <c r="A61" s="1" t="s">
        <v>2312</v>
      </c>
      <c r="B61" s="1" t="s">
        <v>2450</v>
      </c>
      <c r="C61" t="s">
        <v>4346</v>
      </c>
      <c r="D61" t="s">
        <v>4406</v>
      </c>
    </row>
    <row r="62" spans="1:4" ht="15.75" x14ac:dyDescent="0.25">
      <c r="A62" s="1" t="s">
        <v>2311</v>
      </c>
      <c r="B62" s="1" t="s">
        <v>2451</v>
      </c>
      <c r="C62" t="s">
        <v>4348</v>
      </c>
      <c r="D62" t="s">
        <v>4407</v>
      </c>
    </row>
    <row r="63" spans="1:4" ht="15.75" x14ac:dyDescent="0.25">
      <c r="A63" s="1" t="s">
        <v>2310</v>
      </c>
      <c r="B63" s="1" t="s">
        <v>2452</v>
      </c>
      <c r="C63" t="s">
        <v>4346</v>
      </c>
      <c r="D63" t="s">
        <v>4408</v>
      </c>
    </row>
    <row r="64" spans="1:4" ht="15.75" x14ac:dyDescent="0.25">
      <c r="A64" s="1" t="s">
        <v>2309</v>
      </c>
      <c r="B64" s="1" t="s">
        <v>2453</v>
      </c>
      <c r="C64" t="s">
        <v>4346</v>
      </c>
      <c r="D64" t="s">
        <v>4409</v>
      </c>
    </row>
    <row r="65" spans="1:4" ht="15.75" x14ac:dyDescent="0.25">
      <c r="A65" s="1" t="s">
        <v>2308</v>
      </c>
      <c r="B65" s="1" t="s">
        <v>2455</v>
      </c>
      <c r="C65" t="s">
        <v>4348</v>
      </c>
      <c r="D65" t="s">
        <v>4360</v>
      </c>
    </row>
    <row r="66" spans="1:4" ht="15.75" x14ac:dyDescent="0.25">
      <c r="A66" s="1" t="s">
        <v>2307</v>
      </c>
      <c r="B66" s="1" t="s">
        <v>2456</v>
      </c>
      <c r="C66" t="s">
        <v>4348</v>
      </c>
      <c r="D66" t="s">
        <v>4410</v>
      </c>
    </row>
    <row r="67" spans="1:4" ht="15.75" x14ac:dyDescent="0.25">
      <c r="A67" s="1" t="s">
        <v>2306</v>
      </c>
      <c r="B67" s="1" t="s">
        <v>2457</v>
      </c>
      <c r="C67" t="s">
        <v>4346</v>
      </c>
      <c r="D67" t="s">
        <v>4411</v>
      </c>
    </row>
    <row r="68" spans="1:4" ht="15.75" x14ac:dyDescent="0.25">
      <c r="A68" s="1" t="s">
        <v>2305</v>
      </c>
      <c r="B68" s="1" t="s">
        <v>2458</v>
      </c>
      <c r="C68" t="s">
        <v>4348</v>
      </c>
      <c r="D68" t="s">
        <v>4412</v>
      </c>
    </row>
    <row r="69" spans="1:4" ht="15.75" x14ac:dyDescent="0.25">
      <c r="A69" s="1" t="s">
        <v>2304</v>
      </c>
      <c r="B69" s="1" t="s">
        <v>2459</v>
      </c>
      <c r="C69" t="s">
        <v>4348</v>
      </c>
      <c r="D69" t="s">
        <v>4413</v>
      </c>
    </row>
    <row r="70" spans="1:4" ht="15.75" x14ac:dyDescent="0.25">
      <c r="A70" s="1" t="s">
        <v>2303</v>
      </c>
      <c r="B70" s="1" t="s">
        <v>2460</v>
      </c>
      <c r="C70" t="s">
        <v>4346</v>
      </c>
      <c r="D70" t="s">
        <v>4414</v>
      </c>
    </row>
    <row r="71" spans="1:4" ht="15.75" x14ac:dyDescent="0.25">
      <c r="A71" s="1" t="s">
        <v>2302</v>
      </c>
      <c r="B71" s="1" t="s">
        <v>2461</v>
      </c>
      <c r="C71" t="s">
        <v>4348</v>
      </c>
      <c r="D71" t="s">
        <v>4415</v>
      </c>
    </row>
    <row r="72" spans="1:4" ht="15.75" x14ac:dyDescent="0.25">
      <c r="A72" s="1" t="s">
        <v>2301</v>
      </c>
      <c r="B72" s="1" t="s">
        <v>2463</v>
      </c>
      <c r="C72" t="s">
        <v>4348</v>
      </c>
      <c r="D72" t="s">
        <v>4416</v>
      </c>
    </row>
    <row r="73" spans="1:4" ht="15.75" x14ac:dyDescent="0.25">
      <c r="A73" s="1" t="s">
        <v>2300</v>
      </c>
      <c r="B73" s="1" t="s">
        <v>2464</v>
      </c>
      <c r="C73" t="s">
        <v>4348</v>
      </c>
      <c r="D73" t="s">
        <v>5970</v>
      </c>
    </row>
    <row r="74" spans="1:4" ht="15.75" x14ac:dyDescent="0.25">
      <c r="A74" s="1" t="s">
        <v>2299</v>
      </c>
      <c r="B74" s="1" t="s">
        <v>2465</v>
      </c>
      <c r="C74" t="s">
        <v>4346</v>
      </c>
      <c r="D74" t="s">
        <v>4417</v>
      </c>
    </row>
    <row r="75" spans="1:4" ht="15.75" x14ac:dyDescent="0.25">
      <c r="A75" s="1" t="s">
        <v>2298</v>
      </c>
      <c r="B75" s="1" t="s">
        <v>2466</v>
      </c>
      <c r="C75" t="s">
        <v>4346</v>
      </c>
      <c r="D75" t="s">
        <v>4418</v>
      </c>
    </row>
    <row r="76" spans="1:4" ht="15.75" x14ac:dyDescent="0.25">
      <c r="A76" s="1" t="s">
        <v>2297</v>
      </c>
      <c r="B76" s="1" t="s">
        <v>2467</v>
      </c>
      <c r="C76" t="s">
        <v>4346</v>
      </c>
      <c r="D76" t="s">
        <v>4419</v>
      </c>
    </row>
    <row r="77" spans="1:4" ht="15.75" x14ac:dyDescent="0.25">
      <c r="A77" s="1" t="s">
        <v>2296</v>
      </c>
      <c r="B77" s="1" t="s">
        <v>2468</v>
      </c>
      <c r="C77" t="s">
        <v>4348</v>
      </c>
      <c r="D77" t="s">
        <v>4420</v>
      </c>
    </row>
    <row r="78" spans="1:4" ht="15.75" x14ac:dyDescent="0.25">
      <c r="A78" s="1" t="s">
        <v>2295</v>
      </c>
      <c r="B78" s="1" t="s">
        <v>2469</v>
      </c>
      <c r="C78" t="s">
        <v>4346</v>
      </c>
      <c r="D78" t="s">
        <v>4421</v>
      </c>
    </row>
    <row r="79" spans="1:4" ht="15.75" x14ac:dyDescent="0.25">
      <c r="A79" s="1" t="s">
        <v>2294</v>
      </c>
      <c r="B79" s="1" t="s">
        <v>2470</v>
      </c>
      <c r="C79" t="s">
        <v>4346</v>
      </c>
      <c r="D79" t="s">
        <v>4422</v>
      </c>
    </row>
    <row r="80" spans="1:4" ht="15.75" x14ac:dyDescent="0.25">
      <c r="A80" s="1" t="s">
        <v>2293</v>
      </c>
      <c r="B80" s="1" t="s">
        <v>2472</v>
      </c>
      <c r="C80" t="s">
        <v>4348</v>
      </c>
      <c r="D80" t="s">
        <v>4423</v>
      </c>
    </row>
    <row r="81" spans="1:4" ht="15.75" x14ac:dyDescent="0.25">
      <c r="A81" s="1" t="s">
        <v>2292</v>
      </c>
      <c r="B81" s="1" t="s">
        <v>2473</v>
      </c>
      <c r="C81" t="s">
        <v>4346</v>
      </c>
      <c r="D81" t="s">
        <v>4424</v>
      </c>
    </row>
    <row r="82" spans="1:4" ht="15.75" x14ac:dyDescent="0.25">
      <c r="A82" s="1" t="s">
        <v>2291</v>
      </c>
      <c r="B82" s="1" t="s">
        <v>2474</v>
      </c>
      <c r="C82" t="s">
        <v>4346</v>
      </c>
      <c r="D82" t="s">
        <v>4425</v>
      </c>
    </row>
    <row r="83" spans="1:4" ht="15.75" x14ac:dyDescent="0.25">
      <c r="A83" s="1" t="s">
        <v>2290</v>
      </c>
      <c r="B83" s="1" t="s">
        <v>2475</v>
      </c>
      <c r="C83" t="s">
        <v>4348</v>
      </c>
      <c r="D83" t="s">
        <v>4426</v>
      </c>
    </row>
    <row r="84" spans="1:4" ht="15.75" x14ac:dyDescent="0.25">
      <c r="A84" s="1" t="s">
        <v>2289</v>
      </c>
      <c r="B84" s="1" t="s">
        <v>2476</v>
      </c>
      <c r="C84" t="s">
        <v>4346</v>
      </c>
      <c r="D84" t="s">
        <v>4427</v>
      </c>
    </row>
    <row r="85" spans="1:4" ht="15.75" x14ac:dyDescent="0.25">
      <c r="A85" s="1" t="s">
        <v>2288</v>
      </c>
      <c r="B85" s="1" t="s">
        <v>2477</v>
      </c>
      <c r="C85" t="s">
        <v>4348</v>
      </c>
      <c r="D85" t="s">
        <v>4428</v>
      </c>
    </row>
    <row r="86" spans="1:4" ht="15.75" x14ac:dyDescent="0.25">
      <c r="A86" s="1" t="s">
        <v>2287</v>
      </c>
      <c r="B86" s="1" t="s">
        <v>2478</v>
      </c>
      <c r="C86" t="s">
        <v>4348</v>
      </c>
      <c r="D86" t="s">
        <v>4429</v>
      </c>
    </row>
    <row r="87" spans="1:4" ht="15.75" x14ac:dyDescent="0.25">
      <c r="A87" s="1" t="s">
        <v>2286</v>
      </c>
      <c r="B87" s="1" t="s">
        <v>2479</v>
      </c>
      <c r="C87" t="s">
        <v>4348</v>
      </c>
      <c r="D87" t="s">
        <v>4430</v>
      </c>
    </row>
    <row r="88" spans="1:4" ht="15.75" x14ac:dyDescent="0.25">
      <c r="A88" s="1" t="s">
        <v>2285</v>
      </c>
      <c r="B88" s="1" t="s">
        <v>2480</v>
      </c>
      <c r="C88" t="s">
        <v>4348</v>
      </c>
      <c r="D88" t="s">
        <v>4431</v>
      </c>
    </row>
    <row r="89" spans="1:4" ht="15.75" x14ac:dyDescent="0.25">
      <c r="A89" s="1" t="s">
        <v>2284</v>
      </c>
      <c r="B89" s="1" t="s">
        <v>2481</v>
      </c>
      <c r="C89" t="s">
        <v>4346</v>
      </c>
      <c r="D89" t="s">
        <v>4432</v>
      </c>
    </row>
    <row r="90" spans="1:4" ht="15.75" x14ac:dyDescent="0.25">
      <c r="A90" s="1" t="s">
        <v>2283</v>
      </c>
      <c r="B90" s="1" t="s">
        <v>2482</v>
      </c>
      <c r="C90" t="s">
        <v>4346</v>
      </c>
      <c r="D90" t="s">
        <v>4433</v>
      </c>
    </row>
    <row r="91" spans="1:4" ht="15.75" x14ac:dyDescent="0.25">
      <c r="A91" s="1" t="s">
        <v>2282</v>
      </c>
      <c r="B91" s="1" t="s">
        <v>2484</v>
      </c>
      <c r="C91" t="s">
        <v>4346</v>
      </c>
      <c r="D91" t="s">
        <v>4434</v>
      </c>
    </row>
    <row r="92" spans="1:4" ht="15.75" x14ac:dyDescent="0.25">
      <c r="A92" s="1" t="s">
        <v>2281</v>
      </c>
      <c r="B92" s="1" t="s">
        <v>2485</v>
      </c>
      <c r="C92" t="s">
        <v>4346</v>
      </c>
      <c r="D92" t="s">
        <v>4435</v>
      </c>
    </row>
    <row r="93" spans="1:4" ht="15.75" x14ac:dyDescent="0.25">
      <c r="A93" s="1" t="s">
        <v>2280</v>
      </c>
      <c r="B93" s="1" t="s">
        <v>2486</v>
      </c>
      <c r="C93" t="s">
        <v>4346</v>
      </c>
      <c r="D93" t="s">
        <v>4436</v>
      </c>
    </row>
    <row r="94" spans="1:4" ht="15.75" x14ac:dyDescent="0.25">
      <c r="A94" s="1" t="s">
        <v>2279</v>
      </c>
      <c r="B94" s="1" t="s">
        <v>2487</v>
      </c>
      <c r="C94" t="s">
        <v>4348</v>
      </c>
      <c r="D94" t="s">
        <v>4437</v>
      </c>
    </row>
    <row r="95" spans="1:4" ht="15.75" x14ac:dyDescent="0.25">
      <c r="A95" s="1" t="s">
        <v>2278</v>
      </c>
      <c r="B95" s="1" t="s">
        <v>2488</v>
      </c>
      <c r="C95" t="s">
        <v>4348</v>
      </c>
      <c r="D95" t="s">
        <v>4360</v>
      </c>
    </row>
    <row r="96" spans="1:4" ht="15.75" x14ac:dyDescent="0.25">
      <c r="A96" s="1" t="s">
        <v>2277</v>
      </c>
      <c r="B96" s="1" t="s">
        <v>2489</v>
      </c>
      <c r="C96" t="s">
        <v>4346</v>
      </c>
      <c r="D96" t="s">
        <v>4377</v>
      </c>
    </row>
    <row r="97" spans="1:4" ht="15.75" x14ac:dyDescent="0.25">
      <c r="A97" s="1" t="s">
        <v>2276</v>
      </c>
      <c r="B97" s="1" t="s">
        <v>2490</v>
      </c>
      <c r="C97" t="s">
        <v>4348</v>
      </c>
      <c r="D97" t="s">
        <v>4438</v>
      </c>
    </row>
    <row r="98" spans="1:4" ht="15.75" x14ac:dyDescent="0.25">
      <c r="A98" s="1" t="s">
        <v>2275</v>
      </c>
      <c r="B98" s="1" t="s">
        <v>4439</v>
      </c>
      <c r="C98" t="s">
        <v>4346</v>
      </c>
      <c r="D98" t="s">
        <v>4440</v>
      </c>
    </row>
    <row r="99" spans="1:4" ht="15.75" x14ac:dyDescent="0.25">
      <c r="A99" s="1" t="s">
        <v>2274</v>
      </c>
      <c r="B99" s="1" t="s">
        <v>2491</v>
      </c>
      <c r="C99" t="s">
        <v>4346</v>
      </c>
      <c r="D99" t="s">
        <v>4441</v>
      </c>
    </row>
    <row r="100" spans="1:4" ht="15.75" x14ac:dyDescent="0.25">
      <c r="A100" s="1" t="s">
        <v>2273</v>
      </c>
      <c r="B100" s="1" t="s">
        <v>2492</v>
      </c>
      <c r="C100" t="s">
        <v>4348</v>
      </c>
      <c r="D100" t="s">
        <v>4442</v>
      </c>
    </row>
    <row r="101" spans="1:4" ht="15.75" x14ac:dyDescent="0.25">
      <c r="A101" s="1" t="s">
        <v>2272</v>
      </c>
      <c r="B101" s="1" t="s">
        <v>2493</v>
      </c>
      <c r="C101" t="s">
        <v>4348</v>
      </c>
      <c r="D101" t="s">
        <v>4412</v>
      </c>
    </row>
    <row r="102" spans="1:4" ht="15.75" x14ac:dyDescent="0.25">
      <c r="A102" s="1" t="s">
        <v>2271</v>
      </c>
      <c r="B102" s="1" t="s">
        <v>2494</v>
      </c>
      <c r="C102" t="s">
        <v>4348</v>
      </c>
      <c r="D102" t="s">
        <v>4443</v>
      </c>
    </row>
    <row r="103" spans="1:4" ht="15.75" x14ac:dyDescent="0.25">
      <c r="A103" s="1" t="s">
        <v>2270</v>
      </c>
      <c r="B103" s="1" t="s">
        <v>2496</v>
      </c>
      <c r="C103" t="s">
        <v>4346</v>
      </c>
      <c r="D103" t="s">
        <v>4444</v>
      </c>
    </row>
    <row r="104" spans="1:4" ht="15.75" x14ac:dyDescent="0.25">
      <c r="A104" s="1" t="s">
        <v>2269</v>
      </c>
      <c r="B104" s="1" t="s">
        <v>2497</v>
      </c>
      <c r="C104" t="s">
        <v>4348</v>
      </c>
      <c r="D104" t="s">
        <v>4445</v>
      </c>
    </row>
    <row r="105" spans="1:4" ht="15.75" x14ac:dyDescent="0.25">
      <c r="A105" s="1" t="s">
        <v>2268</v>
      </c>
      <c r="B105" s="1" t="s">
        <v>2498</v>
      </c>
      <c r="C105" t="s">
        <v>4348</v>
      </c>
      <c r="D105" t="s">
        <v>4446</v>
      </c>
    </row>
    <row r="106" spans="1:4" ht="15.75" x14ac:dyDescent="0.25">
      <c r="A106" s="1" t="s">
        <v>2267</v>
      </c>
      <c r="B106" s="1" t="s">
        <v>2499</v>
      </c>
      <c r="C106" t="s">
        <v>4348</v>
      </c>
      <c r="D106" t="s">
        <v>4447</v>
      </c>
    </row>
    <row r="107" spans="1:4" ht="15.75" x14ac:dyDescent="0.25">
      <c r="A107" s="1" t="s">
        <v>2266</v>
      </c>
      <c r="B107" s="1" t="s">
        <v>2500</v>
      </c>
      <c r="C107" t="s">
        <v>4348</v>
      </c>
      <c r="D107" t="s">
        <v>4448</v>
      </c>
    </row>
    <row r="108" spans="1:4" ht="15.75" x14ac:dyDescent="0.25">
      <c r="A108" s="1" t="s">
        <v>2265</v>
      </c>
      <c r="B108" s="1" t="s">
        <v>2501</v>
      </c>
      <c r="C108" t="s">
        <v>4348</v>
      </c>
      <c r="D108" t="s">
        <v>4449</v>
      </c>
    </row>
    <row r="109" spans="1:4" ht="15.75" x14ac:dyDescent="0.25">
      <c r="A109" s="1" t="s">
        <v>2264</v>
      </c>
      <c r="B109" s="1" t="s">
        <v>2502</v>
      </c>
      <c r="C109" t="s">
        <v>4346</v>
      </c>
      <c r="D109" t="s">
        <v>4450</v>
      </c>
    </row>
    <row r="110" spans="1:4" ht="15.75" x14ac:dyDescent="0.25">
      <c r="A110" s="1" t="s">
        <v>2263</v>
      </c>
      <c r="B110" s="1" t="s">
        <v>2503</v>
      </c>
      <c r="C110" t="s">
        <v>4346</v>
      </c>
      <c r="D110" t="s">
        <v>4451</v>
      </c>
    </row>
    <row r="111" spans="1:4" ht="15.75" x14ac:dyDescent="0.25">
      <c r="A111" s="1" t="s">
        <v>2262</v>
      </c>
      <c r="B111" s="1" t="s">
        <v>2504</v>
      </c>
      <c r="C111" t="s">
        <v>4348</v>
      </c>
      <c r="D111" t="s">
        <v>4437</v>
      </c>
    </row>
    <row r="112" spans="1:4" ht="15.75" x14ac:dyDescent="0.25">
      <c r="A112" s="1" t="s">
        <v>2261</v>
      </c>
      <c r="B112" s="1" t="s">
        <v>2505</v>
      </c>
      <c r="C112" t="s">
        <v>4348</v>
      </c>
      <c r="D112" t="s">
        <v>4452</v>
      </c>
    </row>
    <row r="113" spans="1:4" ht="15.75" x14ac:dyDescent="0.25">
      <c r="A113" s="1" t="s">
        <v>2260</v>
      </c>
      <c r="B113" s="1" t="s">
        <v>2506</v>
      </c>
      <c r="C113" t="s">
        <v>4346</v>
      </c>
      <c r="D113" t="s">
        <v>4453</v>
      </c>
    </row>
    <row r="114" spans="1:4" ht="15.75" x14ac:dyDescent="0.25">
      <c r="A114" s="1" t="s">
        <v>2259</v>
      </c>
      <c r="B114" s="1" t="s">
        <v>2507</v>
      </c>
      <c r="C114" t="s">
        <v>4346</v>
      </c>
      <c r="D114" t="s">
        <v>4454</v>
      </c>
    </row>
    <row r="115" spans="1:4" ht="15.75" x14ac:dyDescent="0.25">
      <c r="A115" s="1" t="s">
        <v>2258</v>
      </c>
      <c r="B115" s="1" t="s">
        <v>2508</v>
      </c>
      <c r="C115" t="s">
        <v>4348</v>
      </c>
      <c r="D115" t="s">
        <v>4455</v>
      </c>
    </row>
    <row r="116" spans="1:4" ht="15.75" x14ac:dyDescent="0.25">
      <c r="A116" s="1" t="s">
        <v>2257</v>
      </c>
      <c r="B116" s="1" t="s">
        <v>2509</v>
      </c>
      <c r="C116" t="s">
        <v>4348</v>
      </c>
      <c r="D116" t="s">
        <v>4456</v>
      </c>
    </row>
    <row r="117" spans="1:4" ht="15.75" x14ac:dyDescent="0.25">
      <c r="A117" s="1" t="s">
        <v>2256</v>
      </c>
      <c r="B117" s="1" t="s">
        <v>2511</v>
      </c>
      <c r="C117" t="s">
        <v>4346</v>
      </c>
      <c r="D117" t="s">
        <v>4457</v>
      </c>
    </row>
    <row r="118" spans="1:4" ht="15.75" x14ac:dyDescent="0.25">
      <c r="A118" s="1" t="s">
        <v>2255</v>
      </c>
      <c r="B118" s="1" t="s">
        <v>2512</v>
      </c>
      <c r="C118" t="s">
        <v>4348</v>
      </c>
      <c r="D118" t="s">
        <v>4458</v>
      </c>
    </row>
    <row r="119" spans="1:4" ht="15.75" x14ac:dyDescent="0.25">
      <c r="A119" s="1" t="s">
        <v>2254</v>
      </c>
      <c r="B119" s="1" t="s">
        <v>2513</v>
      </c>
      <c r="C119" t="s">
        <v>4348</v>
      </c>
      <c r="D119" t="s">
        <v>4368</v>
      </c>
    </row>
    <row r="120" spans="1:4" ht="15.75" x14ac:dyDescent="0.25">
      <c r="A120" s="1" t="s">
        <v>2253</v>
      </c>
      <c r="B120" s="1" t="s">
        <v>2514</v>
      </c>
      <c r="C120" t="s">
        <v>4348</v>
      </c>
      <c r="D120" t="s">
        <v>4459</v>
      </c>
    </row>
    <row r="121" spans="1:4" ht="15.75" x14ac:dyDescent="0.25">
      <c r="A121" s="1" t="s">
        <v>2252</v>
      </c>
      <c r="B121" s="1" t="s">
        <v>2515</v>
      </c>
      <c r="C121" t="s">
        <v>4348</v>
      </c>
      <c r="D121" t="s">
        <v>4460</v>
      </c>
    </row>
    <row r="122" spans="1:4" ht="15.75" x14ac:dyDescent="0.25">
      <c r="A122" s="1" t="s">
        <v>2251</v>
      </c>
      <c r="B122" s="1" t="s">
        <v>2516</v>
      </c>
      <c r="C122" t="s">
        <v>4348</v>
      </c>
      <c r="D122" t="s">
        <v>4461</v>
      </c>
    </row>
    <row r="123" spans="1:4" ht="15.75" x14ac:dyDescent="0.25">
      <c r="A123" s="1" t="s">
        <v>2250</v>
      </c>
      <c r="B123" s="1" t="s">
        <v>2517</v>
      </c>
      <c r="C123" t="s">
        <v>4348</v>
      </c>
      <c r="D123" t="s">
        <v>4462</v>
      </c>
    </row>
    <row r="124" spans="1:4" ht="15.75" x14ac:dyDescent="0.25">
      <c r="A124" s="1" t="s">
        <v>2249</v>
      </c>
      <c r="B124" s="1" t="s">
        <v>2518</v>
      </c>
      <c r="C124" t="s">
        <v>4346</v>
      </c>
      <c r="D124" t="s">
        <v>4463</v>
      </c>
    </row>
    <row r="125" spans="1:4" ht="15.75" x14ac:dyDescent="0.25">
      <c r="A125" s="1" t="s">
        <v>2248</v>
      </c>
      <c r="B125" s="1" t="s">
        <v>2519</v>
      </c>
      <c r="C125" t="s">
        <v>4348</v>
      </c>
      <c r="D125" t="s">
        <v>4464</v>
      </c>
    </row>
    <row r="126" spans="1:4" ht="15.75" x14ac:dyDescent="0.25">
      <c r="A126" s="1" t="s">
        <v>2247</v>
      </c>
      <c r="B126" s="1" t="s">
        <v>2520</v>
      </c>
      <c r="C126" t="s">
        <v>4346</v>
      </c>
      <c r="D126" t="s">
        <v>4465</v>
      </c>
    </row>
    <row r="127" spans="1:4" ht="15.75" x14ac:dyDescent="0.25">
      <c r="A127" s="1" t="s">
        <v>2246</v>
      </c>
      <c r="B127" s="1" t="s">
        <v>2521</v>
      </c>
      <c r="C127" t="s">
        <v>4348</v>
      </c>
      <c r="D127" t="s">
        <v>4466</v>
      </c>
    </row>
    <row r="128" spans="1:4" ht="15.75" x14ac:dyDescent="0.25">
      <c r="A128" s="1" t="s">
        <v>2245</v>
      </c>
      <c r="B128" s="1" t="s">
        <v>4467</v>
      </c>
      <c r="C128" t="s">
        <v>4348</v>
      </c>
      <c r="D128" t="s">
        <v>4468</v>
      </c>
    </row>
    <row r="129" spans="1:4" ht="15.75" x14ac:dyDescent="0.25">
      <c r="A129" s="1" t="s">
        <v>2244</v>
      </c>
      <c r="B129" s="1" t="s">
        <v>2523</v>
      </c>
      <c r="C129" t="s">
        <v>4348</v>
      </c>
      <c r="D129" t="s">
        <v>4469</v>
      </c>
    </row>
    <row r="130" spans="1:4" ht="15.75" x14ac:dyDescent="0.25">
      <c r="A130" s="1" t="s">
        <v>2243</v>
      </c>
      <c r="B130" s="1" t="s">
        <v>2524</v>
      </c>
      <c r="C130" t="s">
        <v>4348</v>
      </c>
      <c r="D130" t="s">
        <v>4470</v>
      </c>
    </row>
    <row r="131" spans="1:4" ht="15.75" x14ac:dyDescent="0.25">
      <c r="A131" s="1" t="s">
        <v>2242</v>
      </c>
      <c r="B131" s="1" t="s">
        <v>2525</v>
      </c>
      <c r="C131" t="s">
        <v>4348</v>
      </c>
      <c r="D131" t="s">
        <v>4471</v>
      </c>
    </row>
    <row r="132" spans="1:4" ht="15.75" x14ac:dyDescent="0.25">
      <c r="A132" s="1" t="s">
        <v>2241</v>
      </c>
      <c r="B132" s="1" t="s">
        <v>2526</v>
      </c>
      <c r="C132" t="s">
        <v>4348</v>
      </c>
      <c r="D132" t="s">
        <v>4472</v>
      </c>
    </row>
    <row r="133" spans="1:4" ht="15.75" x14ac:dyDescent="0.25">
      <c r="A133" s="1" t="s">
        <v>2240</v>
      </c>
      <c r="B133" s="1" t="s">
        <v>2528</v>
      </c>
      <c r="C133" t="s">
        <v>4346</v>
      </c>
      <c r="D133" t="s">
        <v>4473</v>
      </c>
    </row>
    <row r="134" spans="1:4" ht="15.75" x14ac:dyDescent="0.25">
      <c r="A134" s="1" t="s">
        <v>2239</v>
      </c>
      <c r="B134" s="1" t="s">
        <v>2529</v>
      </c>
      <c r="C134" t="s">
        <v>4348</v>
      </c>
      <c r="D134" t="s">
        <v>4474</v>
      </c>
    </row>
    <row r="135" spans="1:4" ht="15.75" x14ac:dyDescent="0.25">
      <c r="A135" s="1" t="s">
        <v>2238</v>
      </c>
      <c r="B135" s="1" t="s">
        <v>2530</v>
      </c>
      <c r="C135" t="s">
        <v>4348</v>
      </c>
      <c r="D135" t="s">
        <v>4475</v>
      </c>
    </row>
    <row r="136" spans="1:4" ht="15.75" x14ac:dyDescent="0.25">
      <c r="A136" s="1" t="s">
        <v>2237</v>
      </c>
      <c r="B136" s="1" t="s">
        <v>2531</v>
      </c>
      <c r="C136" t="s">
        <v>4346</v>
      </c>
      <c r="D136" t="s">
        <v>4476</v>
      </c>
    </row>
    <row r="137" spans="1:4" ht="15.75" x14ac:dyDescent="0.25">
      <c r="A137" s="1" t="s">
        <v>2236</v>
      </c>
      <c r="B137" s="1" t="s">
        <v>2532</v>
      </c>
      <c r="C137" t="s">
        <v>4346</v>
      </c>
      <c r="D137" t="s">
        <v>4477</v>
      </c>
    </row>
    <row r="138" spans="1:4" ht="15.75" x14ac:dyDescent="0.25">
      <c r="A138" s="1" t="s">
        <v>2235</v>
      </c>
      <c r="B138" s="1" t="s">
        <v>2533</v>
      </c>
      <c r="C138" t="s">
        <v>4346</v>
      </c>
      <c r="D138" t="s">
        <v>4478</v>
      </c>
    </row>
    <row r="139" spans="1:4" ht="15.75" x14ac:dyDescent="0.25">
      <c r="A139" s="1" t="s">
        <v>2234</v>
      </c>
      <c r="B139" s="1" t="s">
        <v>2534</v>
      </c>
      <c r="C139" t="s">
        <v>4348</v>
      </c>
      <c r="D139" t="s">
        <v>4479</v>
      </c>
    </row>
    <row r="140" spans="1:4" ht="15.75" x14ac:dyDescent="0.25">
      <c r="A140" s="1" t="s">
        <v>2233</v>
      </c>
      <c r="B140" s="1" t="s">
        <v>2536</v>
      </c>
      <c r="C140" t="s">
        <v>4348</v>
      </c>
      <c r="D140" t="s">
        <v>4480</v>
      </c>
    </row>
    <row r="141" spans="1:4" ht="15.75" x14ac:dyDescent="0.25">
      <c r="A141" s="1" t="s">
        <v>2232</v>
      </c>
      <c r="B141" s="1" t="s">
        <v>2537</v>
      </c>
      <c r="C141" t="s">
        <v>4348</v>
      </c>
      <c r="D141" t="s">
        <v>4481</v>
      </c>
    </row>
    <row r="142" spans="1:4" ht="15.75" x14ac:dyDescent="0.25">
      <c r="A142" s="1" t="s">
        <v>2231</v>
      </c>
      <c r="B142" s="1" t="s">
        <v>2538</v>
      </c>
      <c r="C142" t="s">
        <v>4348</v>
      </c>
      <c r="D142" t="s">
        <v>4482</v>
      </c>
    </row>
    <row r="143" spans="1:4" ht="15.75" x14ac:dyDescent="0.25">
      <c r="A143" s="1" t="s">
        <v>2230</v>
      </c>
      <c r="B143" s="1" t="s">
        <v>2539</v>
      </c>
      <c r="C143" t="s">
        <v>4348</v>
      </c>
      <c r="D143" t="s">
        <v>4483</v>
      </c>
    </row>
    <row r="144" spans="1:4" ht="15.75" x14ac:dyDescent="0.25">
      <c r="A144" s="1" t="s">
        <v>2229</v>
      </c>
      <c r="B144" s="1" t="s">
        <v>2540</v>
      </c>
      <c r="C144" t="s">
        <v>4346</v>
      </c>
      <c r="D144" t="s">
        <v>4484</v>
      </c>
    </row>
    <row r="145" spans="1:4" ht="15.75" x14ac:dyDescent="0.25">
      <c r="A145" s="1" t="s">
        <v>2228</v>
      </c>
      <c r="B145" s="1" t="s">
        <v>2541</v>
      </c>
      <c r="C145" t="s">
        <v>4348</v>
      </c>
      <c r="D145" t="s">
        <v>4485</v>
      </c>
    </row>
    <row r="146" spans="1:4" ht="15.75" x14ac:dyDescent="0.25">
      <c r="A146" s="1" t="s">
        <v>2227</v>
      </c>
      <c r="B146" s="1" t="s">
        <v>2542</v>
      </c>
      <c r="C146" t="s">
        <v>4348</v>
      </c>
      <c r="D146" t="s">
        <v>4486</v>
      </c>
    </row>
    <row r="147" spans="1:4" ht="15.75" x14ac:dyDescent="0.25">
      <c r="A147" s="1" t="s">
        <v>2226</v>
      </c>
      <c r="B147" s="1" t="s">
        <v>2543</v>
      </c>
      <c r="C147" t="s">
        <v>4346</v>
      </c>
      <c r="D147" t="s">
        <v>4487</v>
      </c>
    </row>
    <row r="148" spans="1:4" ht="15.75" x14ac:dyDescent="0.25">
      <c r="A148" s="1" t="s">
        <v>2225</v>
      </c>
      <c r="B148" s="1" t="s">
        <v>2474</v>
      </c>
      <c r="C148" t="s">
        <v>4348</v>
      </c>
      <c r="D148" t="s">
        <v>4488</v>
      </c>
    </row>
    <row r="149" spans="1:4" ht="15.75" x14ac:dyDescent="0.25">
      <c r="A149" s="1" t="s">
        <v>2224</v>
      </c>
      <c r="B149" s="1" t="s">
        <v>2544</v>
      </c>
      <c r="C149" t="s">
        <v>4348</v>
      </c>
      <c r="D149" t="s">
        <v>4489</v>
      </c>
    </row>
    <row r="150" spans="1:4" ht="15.75" x14ac:dyDescent="0.25">
      <c r="A150" s="1" t="s">
        <v>2223</v>
      </c>
      <c r="B150" s="1" t="s">
        <v>2545</v>
      </c>
      <c r="C150" t="s">
        <v>4348</v>
      </c>
      <c r="D150" t="s">
        <v>4490</v>
      </c>
    </row>
    <row r="151" spans="1:4" ht="15.75" x14ac:dyDescent="0.25">
      <c r="A151" s="1" t="s">
        <v>2222</v>
      </c>
      <c r="B151" s="1" t="s">
        <v>2546</v>
      </c>
      <c r="C151" t="s">
        <v>4348</v>
      </c>
      <c r="D151" t="s">
        <v>4491</v>
      </c>
    </row>
    <row r="152" spans="1:4" ht="15.75" x14ac:dyDescent="0.25">
      <c r="A152" s="1" t="s">
        <v>2221</v>
      </c>
      <c r="B152" s="1" t="s">
        <v>2547</v>
      </c>
      <c r="C152" t="s">
        <v>4346</v>
      </c>
      <c r="D152" t="s">
        <v>4492</v>
      </c>
    </row>
    <row r="153" spans="1:4" ht="15.75" x14ac:dyDescent="0.25">
      <c r="A153" s="1" t="s">
        <v>2220</v>
      </c>
      <c r="B153" s="1" t="s">
        <v>2548</v>
      </c>
      <c r="C153" t="s">
        <v>4348</v>
      </c>
      <c r="D153" t="s">
        <v>4488</v>
      </c>
    </row>
    <row r="154" spans="1:4" ht="15.75" x14ac:dyDescent="0.25">
      <c r="A154" s="1" t="s">
        <v>2219</v>
      </c>
      <c r="B154" s="1" t="s">
        <v>2549</v>
      </c>
      <c r="C154" t="s">
        <v>4348</v>
      </c>
      <c r="D154" t="s">
        <v>4493</v>
      </c>
    </row>
    <row r="155" spans="1:4" ht="15.75" x14ac:dyDescent="0.25">
      <c r="A155" s="1" t="s">
        <v>2218</v>
      </c>
      <c r="B155" s="1" t="s">
        <v>2551</v>
      </c>
      <c r="C155" t="s">
        <v>4348</v>
      </c>
      <c r="D155" t="s">
        <v>4494</v>
      </c>
    </row>
    <row r="156" spans="1:4" ht="15.75" x14ac:dyDescent="0.25">
      <c r="A156" s="1" t="s">
        <v>2217</v>
      </c>
      <c r="B156" s="1" t="s">
        <v>2552</v>
      </c>
      <c r="C156" t="s">
        <v>4348</v>
      </c>
      <c r="D156" t="s">
        <v>4495</v>
      </c>
    </row>
    <row r="157" spans="1:4" ht="15.75" x14ac:dyDescent="0.25">
      <c r="A157" s="1" t="s">
        <v>2216</v>
      </c>
      <c r="B157" s="1" t="s">
        <v>2553</v>
      </c>
      <c r="C157" t="s">
        <v>4348</v>
      </c>
      <c r="D157" t="s">
        <v>4496</v>
      </c>
    </row>
    <row r="158" spans="1:4" ht="15.75" x14ac:dyDescent="0.25">
      <c r="A158" s="1" t="s">
        <v>2215</v>
      </c>
      <c r="B158" s="1" t="s">
        <v>2554</v>
      </c>
      <c r="C158" t="s">
        <v>4348</v>
      </c>
      <c r="D158" t="s">
        <v>4412</v>
      </c>
    </row>
    <row r="159" spans="1:4" ht="15.75" x14ac:dyDescent="0.25">
      <c r="A159" s="1" t="s">
        <v>2214</v>
      </c>
      <c r="B159" s="1" t="s">
        <v>2555</v>
      </c>
      <c r="C159" t="s">
        <v>4346</v>
      </c>
      <c r="D159" t="s">
        <v>4497</v>
      </c>
    </row>
    <row r="160" spans="1:4" ht="15.75" x14ac:dyDescent="0.25">
      <c r="A160" s="1" t="s">
        <v>2213</v>
      </c>
      <c r="B160" s="1" t="s">
        <v>2556</v>
      </c>
      <c r="C160" t="s">
        <v>4346</v>
      </c>
      <c r="D160" t="s">
        <v>4498</v>
      </c>
    </row>
    <row r="161" spans="1:4" ht="15.75" x14ac:dyDescent="0.25">
      <c r="A161" s="1" t="s">
        <v>2212</v>
      </c>
      <c r="B161" s="1" t="s">
        <v>2557</v>
      </c>
      <c r="C161" t="s">
        <v>4348</v>
      </c>
      <c r="D161" t="s">
        <v>4499</v>
      </c>
    </row>
    <row r="162" spans="1:4" ht="15.75" x14ac:dyDescent="0.25">
      <c r="A162" s="1" t="s">
        <v>2211</v>
      </c>
      <c r="B162" s="1" t="s">
        <v>2558</v>
      </c>
      <c r="C162" t="s">
        <v>4348</v>
      </c>
      <c r="D162" t="s">
        <v>4500</v>
      </c>
    </row>
    <row r="163" spans="1:4" ht="15.75" x14ac:dyDescent="0.25">
      <c r="A163" s="1" t="s">
        <v>2210</v>
      </c>
      <c r="B163" s="1" t="s">
        <v>2559</v>
      </c>
      <c r="C163" t="s">
        <v>4348</v>
      </c>
      <c r="D163" t="s">
        <v>4501</v>
      </c>
    </row>
    <row r="164" spans="1:4" ht="15.75" x14ac:dyDescent="0.25">
      <c r="A164" s="1" t="s">
        <v>2209</v>
      </c>
      <c r="B164" s="1" t="s">
        <v>2560</v>
      </c>
      <c r="C164" t="s">
        <v>4348</v>
      </c>
      <c r="D164" t="s">
        <v>4502</v>
      </c>
    </row>
    <row r="165" spans="1:4" ht="15.75" x14ac:dyDescent="0.25">
      <c r="A165" s="1" t="s">
        <v>2208</v>
      </c>
      <c r="B165" s="1" t="s">
        <v>2561</v>
      </c>
      <c r="C165" t="s">
        <v>4348</v>
      </c>
      <c r="D165" t="s">
        <v>4503</v>
      </c>
    </row>
    <row r="166" spans="1:4" ht="15.75" x14ac:dyDescent="0.25">
      <c r="A166" s="1" t="s">
        <v>2207</v>
      </c>
      <c r="B166" s="1" t="s">
        <v>2562</v>
      </c>
      <c r="C166" t="s">
        <v>4346</v>
      </c>
      <c r="D166" t="s">
        <v>4504</v>
      </c>
    </row>
    <row r="167" spans="1:4" ht="15.75" x14ac:dyDescent="0.25">
      <c r="A167" s="1" t="s">
        <v>2206</v>
      </c>
      <c r="B167" s="1" t="s">
        <v>2563</v>
      </c>
      <c r="C167" t="s">
        <v>4348</v>
      </c>
      <c r="D167" t="s">
        <v>4505</v>
      </c>
    </row>
    <row r="168" spans="1:4" ht="15.75" x14ac:dyDescent="0.25">
      <c r="A168" s="1" t="s">
        <v>2205</v>
      </c>
      <c r="B168" s="1" t="s">
        <v>2564</v>
      </c>
      <c r="C168" t="s">
        <v>4346</v>
      </c>
      <c r="D168" t="s">
        <v>4506</v>
      </c>
    </row>
    <row r="169" spans="1:4" ht="15.75" x14ac:dyDescent="0.25">
      <c r="A169" s="1" t="s">
        <v>2204</v>
      </c>
      <c r="B169" s="1" t="s">
        <v>2565</v>
      </c>
      <c r="C169" t="s">
        <v>4346</v>
      </c>
      <c r="D169" t="s">
        <v>4507</v>
      </c>
    </row>
    <row r="170" spans="1:4" ht="15.75" x14ac:dyDescent="0.25">
      <c r="A170" s="1" t="s">
        <v>2203</v>
      </c>
      <c r="B170" s="1" t="s">
        <v>2566</v>
      </c>
      <c r="C170" t="s">
        <v>4348</v>
      </c>
      <c r="D170" t="s">
        <v>4508</v>
      </c>
    </row>
    <row r="171" spans="1:4" ht="15.75" x14ac:dyDescent="0.25">
      <c r="A171" s="1" t="s">
        <v>2202</v>
      </c>
      <c r="B171" s="1" t="s">
        <v>2568</v>
      </c>
      <c r="C171" t="s">
        <v>4348</v>
      </c>
      <c r="D171" t="s">
        <v>4509</v>
      </c>
    </row>
    <row r="172" spans="1:4" ht="15.75" x14ac:dyDescent="0.25">
      <c r="A172" s="1" t="s">
        <v>2201</v>
      </c>
      <c r="B172" s="1" t="s">
        <v>2569</v>
      </c>
      <c r="C172" t="s">
        <v>4346</v>
      </c>
      <c r="D172" t="s">
        <v>4377</v>
      </c>
    </row>
    <row r="173" spans="1:4" ht="15.75" x14ac:dyDescent="0.25">
      <c r="A173" s="1" t="s">
        <v>2200</v>
      </c>
      <c r="B173" s="1" t="s">
        <v>2570</v>
      </c>
      <c r="C173" t="s">
        <v>4346</v>
      </c>
      <c r="D173" t="s">
        <v>4510</v>
      </c>
    </row>
    <row r="174" spans="1:4" ht="15.75" x14ac:dyDescent="0.25">
      <c r="A174" s="1" t="s">
        <v>2199</v>
      </c>
      <c r="B174" s="1" t="s">
        <v>2571</v>
      </c>
      <c r="C174" t="s">
        <v>4348</v>
      </c>
      <c r="D174" t="s">
        <v>4511</v>
      </c>
    </row>
    <row r="175" spans="1:4" ht="15.75" x14ac:dyDescent="0.25">
      <c r="A175" s="1" t="s">
        <v>2198</v>
      </c>
      <c r="B175" s="1" t="s">
        <v>2572</v>
      </c>
      <c r="C175" t="s">
        <v>4346</v>
      </c>
      <c r="D175" t="s">
        <v>4451</v>
      </c>
    </row>
    <row r="176" spans="1:4" ht="15.75" x14ac:dyDescent="0.25">
      <c r="A176" s="1" t="s">
        <v>2197</v>
      </c>
      <c r="B176" s="1" t="s">
        <v>2573</v>
      </c>
      <c r="C176" t="s">
        <v>4348</v>
      </c>
      <c r="D176" t="s">
        <v>4512</v>
      </c>
    </row>
    <row r="177" spans="1:4" ht="15.75" x14ac:dyDescent="0.25">
      <c r="A177" s="1" t="s">
        <v>2196</v>
      </c>
      <c r="B177" s="1" t="s">
        <v>2574</v>
      </c>
      <c r="C177" t="s">
        <v>4348</v>
      </c>
      <c r="D177" t="s">
        <v>4368</v>
      </c>
    </row>
    <row r="178" spans="1:4" ht="15.75" x14ac:dyDescent="0.25">
      <c r="A178" s="1" t="s">
        <v>2195</v>
      </c>
      <c r="B178" s="1" t="s">
        <v>2575</v>
      </c>
      <c r="C178" t="s">
        <v>4346</v>
      </c>
      <c r="D178" t="s">
        <v>4513</v>
      </c>
    </row>
    <row r="179" spans="1:4" ht="15.75" x14ac:dyDescent="0.25">
      <c r="A179" s="1" t="s">
        <v>2194</v>
      </c>
      <c r="B179" s="1" t="s">
        <v>2576</v>
      </c>
      <c r="C179" t="s">
        <v>4346</v>
      </c>
      <c r="D179" t="s">
        <v>4514</v>
      </c>
    </row>
    <row r="180" spans="1:4" ht="15.75" x14ac:dyDescent="0.25">
      <c r="A180" s="1" t="s">
        <v>2193</v>
      </c>
      <c r="B180" s="1" t="s">
        <v>2577</v>
      </c>
      <c r="C180" t="s">
        <v>4346</v>
      </c>
      <c r="D180" t="s">
        <v>4515</v>
      </c>
    </row>
    <row r="181" spans="1:4" ht="15.75" x14ac:dyDescent="0.25">
      <c r="A181" s="1" t="s">
        <v>2192</v>
      </c>
      <c r="B181" s="1" t="s">
        <v>2578</v>
      </c>
      <c r="C181" t="s">
        <v>4346</v>
      </c>
      <c r="D181" t="s">
        <v>4516</v>
      </c>
    </row>
    <row r="182" spans="1:4" ht="15.75" x14ac:dyDescent="0.25">
      <c r="A182" s="1" t="s">
        <v>2191</v>
      </c>
      <c r="B182" s="1" t="s">
        <v>2579</v>
      </c>
      <c r="C182" t="s">
        <v>4346</v>
      </c>
      <c r="D182" t="s">
        <v>4517</v>
      </c>
    </row>
    <row r="183" spans="1:4" ht="15.75" x14ac:dyDescent="0.25">
      <c r="A183" s="1" t="s">
        <v>2190</v>
      </c>
      <c r="B183" s="1" t="s">
        <v>2580</v>
      </c>
      <c r="C183" t="s">
        <v>4348</v>
      </c>
      <c r="D183" t="s">
        <v>4518</v>
      </c>
    </row>
    <row r="184" spans="1:4" ht="15.75" x14ac:dyDescent="0.25">
      <c r="A184" s="1" t="s">
        <v>2189</v>
      </c>
      <c r="B184" s="1" t="s">
        <v>2581</v>
      </c>
      <c r="C184" t="s">
        <v>4348</v>
      </c>
      <c r="D184" t="s">
        <v>4519</v>
      </c>
    </row>
    <row r="185" spans="1:4" ht="15.75" x14ac:dyDescent="0.25">
      <c r="A185" s="1" t="s">
        <v>2188</v>
      </c>
      <c r="B185" s="1" t="s">
        <v>2582</v>
      </c>
      <c r="C185" t="s">
        <v>4348</v>
      </c>
      <c r="D185" t="s">
        <v>4520</v>
      </c>
    </row>
    <row r="186" spans="1:4" ht="15.75" x14ac:dyDescent="0.25">
      <c r="A186" s="1" t="s">
        <v>2187</v>
      </c>
      <c r="B186" s="1" t="s">
        <v>2583</v>
      </c>
      <c r="C186" t="s">
        <v>4348</v>
      </c>
      <c r="D186" t="s">
        <v>4521</v>
      </c>
    </row>
    <row r="187" spans="1:4" ht="15.75" x14ac:dyDescent="0.25">
      <c r="A187" s="1" t="s">
        <v>2186</v>
      </c>
      <c r="B187" s="1" t="s">
        <v>2584</v>
      </c>
      <c r="C187" t="s">
        <v>4346</v>
      </c>
      <c r="D187" t="s">
        <v>4522</v>
      </c>
    </row>
    <row r="188" spans="1:4" ht="15.75" x14ac:dyDescent="0.25">
      <c r="A188" s="1" t="s">
        <v>2185</v>
      </c>
      <c r="B188" s="1" t="s">
        <v>2585</v>
      </c>
      <c r="C188" t="s">
        <v>4348</v>
      </c>
      <c r="D188" t="s">
        <v>4523</v>
      </c>
    </row>
    <row r="189" spans="1:4" ht="15.75" x14ac:dyDescent="0.25">
      <c r="A189" s="1" t="s">
        <v>2184</v>
      </c>
      <c r="B189" s="1" t="s">
        <v>2586</v>
      </c>
      <c r="C189" t="s">
        <v>4348</v>
      </c>
      <c r="D189" t="s">
        <v>5971</v>
      </c>
    </row>
    <row r="190" spans="1:4" ht="15.75" x14ac:dyDescent="0.25">
      <c r="A190" s="1" t="s">
        <v>2183</v>
      </c>
      <c r="B190" s="1" t="s">
        <v>2587</v>
      </c>
      <c r="C190" t="s">
        <v>4346</v>
      </c>
      <c r="D190" t="s">
        <v>4524</v>
      </c>
    </row>
    <row r="191" spans="1:4" ht="15.75" x14ac:dyDescent="0.25">
      <c r="A191" s="1" t="s">
        <v>2182</v>
      </c>
      <c r="B191" s="1" t="s">
        <v>2588</v>
      </c>
      <c r="C191" t="s">
        <v>4346</v>
      </c>
      <c r="D191" t="s">
        <v>4525</v>
      </c>
    </row>
    <row r="192" spans="1:4" ht="15.75" x14ac:dyDescent="0.25">
      <c r="A192" s="1" t="s">
        <v>2181</v>
      </c>
      <c r="B192" s="1" t="s">
        <v>2589</v>
      </c>
      <c r="C192" t="s">
        <v>4348</v>
      </c>
      <c r="D192" t="s">
        <v>4526</v>
      </c>
    </row>
    <row r="193" spans="1:4" ht="15.75" x14ac:dyDescent="0.25">
      <c r="A193" s="1" t="s">
        <v>2180</v>
      </c>
      <c r="B193" s="1" t="s">
        <v>2590</v>
      </c>
      <c r="C193" t="s">
        <v>4348</v>
      </c>
      <c r="D193" t="s">
        <v>4527</v>
      </c>
    </row>
    <row r="194" spans="1:4" ht="15.75" x14ac:dyDescent="0.25">
      <c r="A194" s="1" t="s">
        <v>2179</v>
      </c>
      <c r="B194" s="1" t="s">
        <v>2591</v>
      </c>
      <c r="C194" t="s">
        <v>4346</v>
      </c>
      <c r="D194" t="s">
        <v>4528</v>
      </c>
    </row>
    <row r="195" spans="1:4" ht="15.75" x14ac:dyDescent="0.25">
      <c r="A195" s="1" t="s">
        <v>2178</v>
      </c>
      <c r="B195" s="1" t="s">
        <v>4529</v>
      </c>
      <c r="C195" t="s">
        <v>4348</v>
      </c>
      <c r="D195" t="s">
        <v>4530</v>
      </c>
    </row>
    <row r="196" spans="1:4" ht="15.75" x14ac:dyDescent="0.25">
      <c r="A196" s="1" t="s">
        <v>2177</v>
      </c>
      <c r="B196" s="1" t="s">
        <v>2592</v>
      </c>
      <c r="C196" t="s">
        <v>4348</v>
      </c>
      <c r="D196" t="s">
        <v>4531</v>
      </c>
    </row>
    <row r="197" spans="1:4" ht="15.75" x14ac:dyDescent="0.25">
      <c r="A197" s="1" t="s">
        <v>2176</v>
      </c>
      <c r="B197" s="1" t="s">
        <v>2593</v>
      </c>
      <c r="C197" t="s">
        <v>4348</v>
      </c>
      <c r="D197" t="s">
        <v>4532</v>
      </c>
    </row>
    <row r="198" spans="1:4" ht="15.75" x14ac:dyDescent="0.25">
      <c r="A198" s="1" t="s">
        <v>2175</v>
      </c>
      <c r="B198" s="1" t="s">
        <v>2594</v>
      </c>
      <c r="C198" t="s">
        <v>4348</v>
      </c>
      <c r="D198" t="s">
        <v>4533</v>
      </c>
    </row>
    <row r="199" spans="1:4" ht="15.75" x14ac:dyDescent="0.25">
      <c r="A199" s="1" t="s">
        <v>2174</v>
      </c>
      <c r="B199" s="1" t="s">
        <v>2595</v>
      </c>
      <c r="C199" t="s">
        <v>4348</v>
      </c>
      <c r="D199" t="s">
        <v>4483</v>
      </c>
    </row>
    <row r="200" spans="1:4" ht="15.75" x14ac:dyDescent="0.25">
      <c r="A200" s="1" t="s">
        <v>2173</v>
      </c>
      <c r="B200" s="1" t="s">
        <v>2596</v>
      </c>
      <c r="C200" t="s">
        <v>4346</v>
      </c>
      <c r="D200" t="s">
        <v>4534</v>
      </c>
    </row>
    <row r="201" spans="1:4" ht="15.75" x14ac:dyDescent="0.25">
      <c r="A201" s="1" t="s">
        <v>2172</v>
      </c>
      <c r="B201" s="1" t="s">
        <v>2597</v>
      </c>
      <c r="C201" t="s">
        <v>4348</v>
      </c>
      <c r="D201" t="s">
        <v>4480</v>
      </c>
    </row>
    <row r="202" spans="1:4" ht="15.75" x14ac:dyDescent="0.25">
      <c r="A202" s="1" t="s">
        <v>2171</v>
      </c>
      <c r="B202" s="1" t="s">
        <v>2598</v>
      </c>
      <c r="C202" t="s">
        <v>4348</v>
      </c>
      <c r="D202" t="s">
        <v>4535</v>
      </c>
    </row>
    <row r="203" spans="1:4" ht="15.75" x14ac:dyDescent="0.25">
      <c r="A203" s="1" t="s">
        <v>2170</v>
      </c>
      <c r="B203" s="1" t="s">
        <v>2599</v>
      </c>
      <c r="C203" t="s">
        <v>4348</v>
      </c>
      <c r="D203" t="s">
        <v>4536</v>
      </c>
    </row>
    <row r="204" spans="1:4" ht="15.75" x14ac:dyDescent="0.25">
      <c r="A204" s="1" t="s">
        <v>2169</v>
      </c>
      <c r="B204" s="1" t="s">
        <v>2600</v>
      </c>
      <c r="C204" t="s">
        <v>4348</v>
      </c>
      <c r="D204" t="s">
        <v>4537</v>
      </c>
    </row>
    <row r="205" spans="1:4" ht="15.75" x14ac:dyDescent="0.25">
      <c r="A205" s="1" t="s">
        <v>2168</v>
      </c>
      <c r="B205" s="1" t="s">
        <v>2601</v>
      </c>
      <c r="C205" t="s">
        <v>4346</v>
      </c>
      <c r="D205" t="s">
        <v>4432</v>
      </c>
    </row>
    <row r="206" spans="1:4" ht="15.75" x14ac:dyDescent="0.25">
      <c r="A206" s="1" t="s">
        <v>2167</v>
      </c>
      <c r="B206" s="1" t="s">
        <v>2602</v>
      </c>
      <c r="C206" t="s">
        <v>4348</v>
      </c>
      <c r="D206" t="s">
        <v>4538</v>
      </c>
    </row>
    <row r="207" spans="1:4" ht="15.75" x14ac:dyDescent="0.25">
      <c r="A207" s="1" t="s">
        <v>2166</v>
      </c>
      <c r="B207" s="1" t="s">
        <v>2603</v>
      </c>
      <c r="C207" t="s">
        <v>4346</v>
      </c>
      <c r="D207" t="s">
        <v>4539</v>
      </c>
    </row>
    <row r="208" spans="1:4" ht="15.75" x14ac:dyDescent="0.25">
      <c r="A208" s="1" t="s">
        <v>2165</v>
      </c>
      <c r="B208" s="1" t="s">
        <v>2604</v>
      </c>
      <c r="C208" t="s">
        <v>4346</v>
      </c>
      <c r="D208" t="s">
        <v>4540</v>
      </c>
    </row>
    <row r="209" spans="1:4" ht="15.75" x14ac:dyDescent="0.25">
      <c r="A209" s="1" t="s">
        <v>2164</v>
      </c>
      <c r="B209" s="1" t="s">
        <v>2605</v>
      </c>
      <c r="C209" t="s">
        <v>4348</v>
      </c>
      <c r="D209" t="s">
        <v>4541</v>
      </c>
    </row>
    <row r="210" spans="1:4" ht="15.75" x14ac:dyDescent="0.25">
      <c r="A210" s="1" t="s">
        <v>2163</v>
      </c>
      <c r="B210" s="1" t="s">
        <v>2606</v>
      </c>
      <c r="C210" t="s">
        <v>4346</v>
      </c>
      <c r="D210" t="s">
        <v>4542</v>
      </c>
    </row>
    <row r="211" spans="1:4" ht="15.75" x14ac:dyDescent="0.25">
      <c r="A211" s="1" t="s">
        <v>2162</v>
      </c>
      <c r="B211" s="1" t="s">
        <v>2607</v>
      </c>
      <c r="C211" t="s">
        <v>4346</v>
      </c>
      <c r="D211" t="s">
        <v>4543</v>
      </c>
    </row>
    <row r="212" spans="1:4" ht="15.75" x14ac:dyDescent="0.25">
      <c r="A212" s="1" t="s">
        <v>2161</v>
      </c>
      <c r="B212" s="1" t="s">
        <v>2608</v>
      </c>
      <c r="C212" t="s">
        <v>4348</v>
      </c>
      <c r="D212" t="s">
        <v>4544</v>
      </c>
    </row>
    <row r="213" spans="1:4" ht="15.75" x14ac:dyDescent="0.25">
      <c r="A213" s="1" t="s">
        <v>2160</v>
      </c>
      <c r="B213" s="1" t="s">
        <v>2609</v>
      </c>
      <c r="C213" t="s">
        <v>4348</v>
      </c>
      <c r="D213" t="s">
        <v>4545</v>
      </c>
    </row>
    <row r="214" spans="1:4" ht="15.75" x14ac:dyDescent="0.25">
      <c r="A214" s="1" t="s">
        <v>2159</v>
      </c>
      <c r="B214" s="1" t="s">
        <v>2610</v>
      </c>
      <c r="C214" t="s">
        <v>4348</v>
      </c>
      <c r="D214" t="s">
        <v>4546</v>
      </c>
    </row>
    <row r="215" spans="1:4" ht="15.75" x14ac:dyDescent="0.25">
      <c r="A215" s="1" t="s">
        <v>2158</v>
      </c>
      <c r="B215" s="1" t="s">
        <v>2611</v>
      </c>
      <c r="C215" t="s">
        <v>4348</v>
      </c>
      <c r="D215" t="s">
        <v>4349</v>
      </c>
    </row>
    <row r="216" spans="1:4" ht="15.75" x14ac:dyDescent="0.25">
      <c r="A216" s="1" t="s">
        <v>2157</v>
      </c>
      <c r="B216" s="1" t="s">
        <v>2612</v>
      </c>
      <c r="C216" t="s">
        <v>4346</v>
      </c>
      <c r="D216" t="s">
        <v>4441</v>
      </c>
    </row>
    <row r="217" spans="1:4" ht="15.75" x14ac:dyDescent="0.25">
      <c r="A217" s="1" t="s">
        <v>2156</v>
      </c>
      <c r="B217" s="1" t="s">
        <v>2613</v>
      </c>
      <c r="C217" t="s">
        <v>4348</v>
      </c>
      <c r="D217" t="s">
        <v>4547</v>
      </c>
    </row>
    <row r="218" spans="1:4" ht="15.75" x14ac:dyDescent="0.25">
      <c r="A218" s="1" t="s">
        <v>2155</v>
      </c>
      <c r="B218" s="1" t="s">
        <v>2614</v>
      </c>
      <c r="C218" t="s">
        <v>4348</v>
      </c>
      <c r="D218" t="s">
        <v>4399</v>
      </c>
    </row>
    <row r="219" spans="1:4" ht="15.75" x14ac:dyDescent="0.25">
      <c r="A219" s="1" t="s">
        <v>2154</v>
      </c>
      <c r="B219" s="1" t="s">
        <v>2615</v>
      </c>
      <c r="C219" t="s">
        <v>4348</v>
      </c>
      <c r="D219" t="s">
        <v>4428</v>
      </c>
    </row>
    <row r="220" spans="1:4" ht="15.75" x14ac:dyDescent="0.25">
      <c r="A220" s="1" t="s">
        <v>2153</v>
      </c>
      <c r="B220" s="1" t="s">
        <v>2616</v>
      </c>
      <c r="C220" t="s">
        <v>4348</v>
      </c>
      <c r="D220" t="s">
        <v>4548</v>
      </c>
    </row>
    <row r="221" spans="1:4" ht="15.75" x14ac:dyDescent="0.25">
      <c r="A221" s="1" t="s">
        <v>2152</v>
      </c>
      <c r="B221" s="1" t="s">
        <v>2474</v>
      </c>
      <c r="C221" t="s">
        <v>4348</v>
      </c>
      <c r="D221" t="s">
        <v>4549</v>
      </c>
    </row>
    <row r="222" spans="1:4" ht="15.75" x14ac:dyDescent="0.25">
      <c r="A222" s="1" t="s">
        <v>2151</v>
      </c>
      <c r="B222" s="1" t="s">
        <v>2617</v>
      </c>
      <c r="C222" t="s">
        <v>4346</v>
      </c>
      <c r="D222" t="s">
        <v>4550</v>
      </c>
    </row>
    <row r="223" spans="1:4" ht="15.75" x14ac:dyDescent="0.25">
      <c r="A223" s="1" t="s">
        <v>2150</v>
      </c>
      <c r="B223" s="1" t="s">
        <v>2618</v>
      </c>
      <c r="C223" t="s">
        <v>4348</v>
      </c>
      <c r="D223" t="s">
        <v>4551</v>
      </c>
    </row>
    <row r="224" spans="1:4" ht="15.75" x14ac:dyDescent="0.25">
      <c r="A224" s="1" t="s">
        <v>2149</v>
      </c>
      <c r="B224" s="1" t="s">
        <v>2619</v>
      </c>
      <c r="C224" t="s">
        <v>4348</v>
      </c>
      <c r="D224" t="s">
        <v>4552</v>
      </c>
    </row>
    <row r="225" spans="1:4" ht="15.75" x14ac:dyDescent="0.25">
      <c r="A225" s="1" t="s">
        <v>2148</v>
      </c>
      <c r="B225" s="1" t="s">
        <v>2620</v>
      </c>
      <c r="C225" t="s">
        <v>4346</v>
      </c>
      <c r="D225" t="s">
        <v>4553</v>
      </c>
    </row>
    <row r="226" spans="1:4" ht="15.75" x14ac:dyDescent="0.25">
      <c r="A226" s="1" t="s">
        <v>2147</v>
      </c>
      <c r="B226" s="1" t="s">
        <v>2621</v>
      </c>
      <c r="C226" t="s">
        <v>4346</v>
      </c>
      <c r="D226" t="s">
        <v>4424</v>
      </c>
    </row>
    <row r="227" spans="1:4" ht="15.75" x14ac:dyDescent="0.25">
      <c r="A227" s="1" t="s">
        <v>2146</v>
      </c>
      <c r="B227" s="1" t="s">
        <v>2456</v>
      </c>
      <c r="C227" t="s">
        <v>4348</v>
      </c>
      <c r="D227" t="s">
        <v>4554</v>
      </c>
    </row>
    <row r="228" spans="1:4" ht="15.75" x14ac:dyDescent="0.25">
      <c r="A228" s="1" t="s">
        <v>2145</v>
      </c>
      <c r="B228" s="1" t="s">
        <v>2622</v>
      </c>
      <c r="C228" t="s">
        <v>4346</v>
      </c>
      <c r="D228" t="s">
        <v>4555</v>
      </c>
    </row>
    <row r="229" spans="1:4" ht="15.75" x14ac:dyDescent="0.25">
      <c r="A229" s="1" t="s">
        <v>2144</v>
      </c>
      <c r="B229" s="1" t="s">
        <v>2623</v>
      </c>
      <c r="C229" t="s">
        <v>4348</v>
      </c>
      <c r="D229" t="s">
        <v>4556</v>
      </c>
    </row>
    <row r="230" spans="1:4" ht="15.75" x14ac:dyDescent="0.25">
      <c r="A230" s="1" t="s">
        <v>2143</v>
      </c>
      <c r="B230" s="1" t="s">
        <v>2624</v>
      </c>
      <c r="C230" t="s">
        <v>4346</v>
      </c>
      <c r="D230" t="s">
        <v>4557</v>
      </c>
    </row>
    <row r="231" spans="1:4" ht="15.75" x14ac:dyDescent="0.25">
      <c r="A231" s="1" t="s">
        <v>2142</v>
      </c>
      <c r="B231" s="1" t="s">
        <v>2625</v>
      </c>
      <c r="C231" t="s">
        <v>4346</v>
      </c>
      <c r="D231" t="s">
        <v>4558</v>
      </c>
    </row>
    <row r="232" spans="1:4" ht="15.75" x14ac:dyDescent="0.25">
      <c r="A232" s="1" t="s">
        <v>2141</v>
      </c>
      <c r="B232" s="1" t="s">
        <v>2626</v>
      </c>
      <c r="C232" t="s">
        <v>4348</v>
      </c>
      <c r="D232" t="s">
        <v>4559</v>
      </c>
    </row>
    <row r="233" spans="1:4" ht="15.75" x14ac:dyDescent="0.25">
      <c r="A233" s="1" t="s">
        <v>2140</v>
      </c>
      <c r="B233" s="1" t="s">
        <v>2627</v>
      </c>
      <c r="C233" t="s">
        <v>4348</v>
      </c>
      <c r="D233" t="s">
        <v>4560</v>
      </c>
    </row>
    <row r="234" spans="1:4" ht="15.75" x14ac:dyDescent="0.25">
      <c r="A234" s="1" t="s">
        <v>2139</v>
      </c>
      <c r="B234" s="1" t="s">
        <v>2628</v>
      </c>
      <c r="C234" t="s">
        <v>4348</v>
      </c>
      <c r="D234" t="s">
        <v>4561</v>
      </c>
    </row>
    <row r="235" spans="1:4" ht="15.75" x14ac:dyDescent="0.25">
      <c r="A235" s="1" t="s">
        <v>2138</v>
      </c>
      <c r="B235" s="1" t="s">
        <v>2629</v>
      </c>
      <c r="C235" t="s">
        <v>4348</v>
      </c>
      <c r="D235" t="s">
        <v>4562</v>
      </c>
    </row>
    <row r="236" spans="1:4" ht="15.75" x14ac:dyDescent="0.25">
      <c r="A236" s="1" t="s">
        <v>2137</v>
      </c>
      <c r="B236" s="1" t="s">
        <v>2530</v>
      </c>
      <c r="C236" t="s">
        <v>4348</v>
      </c>
      <c r="D236" t="s">
        <v>4556</v>
      </c>
    </row>
    <row r="237" spans="1:4" ht="15.75" x14ac:dyDescent="0.25">
      <c r="A237" s="1" t="s">
        <v>2136</v>
      </c>
      <c r="B237" s="1" t="s">
        <v>2630</v>
      </c>
      <c r="C237" t="s">
        <v>4346</v>
      </c>
      <c r="D237" t="s">
        <v>4563</v>
      </c>
    </row>
    <row r="238" spans="1:4" ht="15.75" x14ac:dyDescent="0.25">
      <c r="A238" s="1" t="s">
        <v>2135</v>
      </c>
      <c r="B238" s="1" t="s">
        <v>2631</v>
      </c>
      <c r="C238" t="s">
        <v>4348</v>
      </c>
      <c r="D238" t="s">
        <v>4564</v>
      </c>
    </row>
    <row r="239" spans="1:4" ht="15.75" x14ac:dyDescent="0.25">
      <c r="A239" s="1" t="s">
        <v>2134</v>
      </c>
      <c r="B239" s="1" t="s">
        <v>2632</v>
      </c>
      <c r="C239" t="s">
        <v>4348</v>
      </c>
      <c r="D239" t="s">
        <v>4565</v>
      </c>
    </row>
    <row r="240" spans="1:4" ht="15.75" x14ac:dyDescent="0.25">
      <c r="A240" s="1" t="s">
        <v>2133</v>
      </c>
      <c r="B240" s="1" t="s">
        <v>2633</v>
      </c>
      <c r="C240" t="s">
        <v>4346</v>
      </c>
      <c r="D240" t="s">
        <v>4566</v>
      </c>
    </row>
    <row r="241" spans="1:4" ht="15.75" x14ac:dyDescent="0.25">
      <c r="A241" s="1" t="s">
        <v>2132</v>
      </c>
      <c r="B241" s="1" t="s">
        <v>2634</v>
      </c>
      <c r="C241" t="s">
        <v>4346</v>
      </c>
      <c r="D241" t="s">
        <v>4567</v>
      </c>
    </row>
    <row r="242" spans="1:4" ht="15.75" x14ac:dyDescent="0.25">
      <c r="A242" s="1" t="s">
        <v>2131</v>
      </c>
      <c r="B242" s="1" t="s">
        <v>2635</v>
      </c>
      <c r="C242" t="s">
        <v>4348</v>
      </c>
      <c r="D242" t="s">
        <v>4568</v>
      </c>
    </row>
    <row r="243" spans="1:4" ht="15.75" x14ac:dyDescent="0.25">
      <c r="A243" s="1" t="s">
        <v>2129</v>
      </c>
      <c r="B243" s="1" t="s">
        <v>2636</v>
      </c>
      <c r="C243" t="s">
        <v>4348</v>
      </c>
      <c r="D243" t="s">
        <v>4569</v>
      </c>
    </row>
    <row r="244" spans="1:4" ht="15.75" x14ac:dyDescent="0.25">
      <c r="A244" s="1" t="s">
        <v>2128</v>
      </c>
      <c r="B244" s="1" t="s">
        <v>2638</v>
      </c>
      <c r="C244" t="s">
        <v>4348</v>
      </c>
      <c r="D244" t="s">
        <v>4570</v>
      </c>
    </row>
    <row r="245" spans="1:4" ht="15.75" x14ac:dyDescent="0.25">
      <c r="A245" s="1" t="s">
        <v>2127</v>
      </c>
      <c r="B245" s="1" t="s">
        <v>2639</v>
      </c>
      <c r="C245" t="s">
        <v>4348</v>
      </c>
      <c r="D245" t="s">
        <v>4571</v>
      </c>
    </row>
    <row r="246" spans="1:4" ht="15.75" x14ac:dyDescent="0.25">
      <c r="A246" s="1" t="s">
        <v>2126</v>
      </c>
      <c r="B246" s="1" t="s">
        <v>2640</v>
      </c>
      <c r="C246" t="s">
        <v>4348</v>
      </c>
      <c r="D246" t="s">
        <v>4572</v>
      </c>
    </row>
    <row r="247" spans="1:4" ht="15.75" x14ac:dyDescent="0.25">
      <c r="A247" s="1" t="s">
        <v>2125</v>
      </c>
      <c r="B247" s="1" t="s">
        <v>2641</v>
      </c>
      <c r="C247" t="s">
        <v>4348</v>
      </c>
      <c r="D247" t="s">
        <v>4573</v>
      </c>
    </row>
    <row r="248" spans="1:4" ht="15.75" x14ac:dyDescent="0.25">
      <c r="A248" s="1" t="s">
        <v>2124</v>
      </c>
      <c r="B248" s="1" t="s">
        <v>2642</v>
      </c>
      <c r="C248" t="s">
        <v>4346</v>
      </c>
      <c r="D248" t="s">
        <v>4574</v>
      </c>
    </row>
    <row r="249" spans="1:4" ht="15.75" x14ac:dyDescent="0.25">
      <c r="A249" s="1" t="s">
        <v>2123</v>
      </c>
      <c r="B249" s="1" t="s">
        <v>2643</v>
      </c>
      <c r="C249" t="s">
        <v>4346</v>
      </c>
      <c r="D249" t="s">
        <v>4575</v>
      </c>
    </row>
    <row r="250" spans="1:4" ht="15.75" x14ac:dyDescent="0.25">
      <c r="A250" s="1" t="s">
        <v>2122</v>
      </c>
      <c r="B250" s="1" t="s">
        <v>2644</v>
      </c>
      <c r="C250" t="s">
        <v>4346</v>
      </c>
      <c r="D250" t="s">
        <v>4576</v>
      </c>
    </row>
    <row r="251" spans="1:4" ht="15.75" x14ac:dyDescent="0.25">
      <c r="A251" s="1" t="s">
        <v>2121</v>
      </c>
      <c r="B251" s="1" t="s">
        <v>2646</v>
      </c>
      <c r="C251" t="s">
        <v>4346</v>
      </c>
      <c r="D251" t="s">
        <v>4577</v>
      </c>
    </row>
    <row r="252" spans="1:4" ht="15.75" x14ac:dyDescent="0.25">
      <c r="A252" s="1" t="s">
        <v>2120</v>
      </c>
      <c r="B252" s="1" t="s">
        <v>2647</v>
      </c>
      <c r="C252" t="s">
        <v>4346</v>
      </c>
      <c r="D252" t="s">
        <v>4578</v>
      </c>
    </row>
    <row r="253" spans="1:4" ht="15.75" x14ac:dyDescent="0.25">
      <c r="A253" s="1" t="s">
        <v>2119</v>
      </c>
      <c r="B253" s="1" t="s">
        <v>2648</v>
      </c>
      <c r="C253" t="s">
        <v>4346</v>
      </c>
      <c r="D253" t="s">
        <v>4347</v>
      </c>
    </row>
    <row r="254" spans="1:4" ht="15.75" x14ac:dyDescent="0.25">
      <c r="A254" s="1" t="s">
        <v>2118</v>
      </c>
      <c r="B254" s="1" t="s">
        <v>2649</v>
      </c>
      <c r="C254" t="s">
        <v>4346</v>
      </c>
      <c r="D254" t="s">
        <v>4579</v>
      </c>
    </row>
    <row r="255" spans="1:4" ht="15.75" x14ac:dyDescent="0.25">
      <c r="A255" s="1" t="s">
        <v>2117</v>
      </c>
      <c r="B255" s="1" t="s">
        <v>2650</v>
      </c>
      <c r="C255" t="s">
        <v>4348</v>
      </c>
      <c r="D255" t="s">
        <v>4399</v>
      </c>
    </row>
    <row r="256" spans="1:4" ht="15.75" x14ac:dyDescent="0.25">
      <c r="A256" s="1" t="s">
        <v>2116</v>
      </c>
      <c r="B256" s="1" t="s">
        <v>2651</v>
      </c>
      <c r="C256" t="s">
        <v>4348</v>
      </c>
      <c r="D256" t="s">
        <v>4580</v>
      </c>
    </row>
    <row r="257" spans="1:4" ht="15.75" x14ac:dyDescent="0.25">
      <c r="A257" s="1" t="s">
        <v>2115</v>
      </c>
      <c r="B257" s="1" t="s">
        <v>2652</v>
      </c>
      <c r="C257" t="s">
        <v>4348</v>
      </c>
      <c r="D257" t="s">
        <v>4581</v>
      </c>
    </row>
    <row r="258" spans="1:4" ht="15.75" x14ac:dyDescent="0.25">
      <c r="A258" s="1" t="s">
        <v>2114</v>
      </c>
      <c r="B258" s="1" t="s">
        <v>2653</v>
      </c>
      <c r="C258" t="s">
        <v>4348</v>
      </c>
      <c r="D258" t="s">
        <v>4582</v>
      </c>
    </row>
    <row r="259" spans="1:4" ht="15.75" x14ac:dyDescent="0.25">
      <c r="A259" s="1" t="s">
        <v>2113</v>
      </c>
      <c r="B259" s="1" t="s">
        <v>2654</v>
      </c>
      <c r="C259" t="s">
        <v>4348</v>
      </c>
      <c r="D259" t="s">
        <v>4583</v>
      </c>
    </row>
    <row r="260" spans="1:4" ht="15.75" x14ac:dyDescent="0.25">
      <c r="A260" s="1" t="s">
        <v>2112</v>
      </c>
      <c r="B260" s="1" t="s">
        <v>2655</v>
      </c>
      <c r="C260" t="s">
        <v>4348</v>
      </c>
      <c r="D260" t="s">
        <v>4584</v>
      </c>
    </row>
    <row r="261" spans="1:4" ht="15.75" x14ac:dyDescent="0.25">
      <c r="A261" s="1" t="s">
        <v>2111</v>
      </c>
      <c r="B261" s="1" t="s">
        <v>2656</v>
      </c>
      <c r="C261" t="s">
        <v>4346</v>
      </c>
      <c r="D261" t="s">
        <v>4585</v>
      </c>
    </row>
    <row r="262" spans="1:4" ht="15.75" x14ac:dyDescent="0.25">
      <c r="A262" s="1" t="s">
        <v>2110</v>
      </c>
      <c r="B262" s="1" t="s">
        <v>2657</v>
      </c>
      <c r="C262" t="s">
        <v>4348</v>
      </c>
      <c r="D262" t="s">
        <v>4586</v>
      </c>
    </row>
    <row r="263" spans="1:4" ht="15.75" x14ac:dyDescent="0.25">
      <c r="A263" s="1" t="s">
        <v>2109</v>
      </c>
      <c r="B263" s="1" t="s">
        <v>2658</v>
      </c>
      <c r="C263" t="s">
        <v>4346</v>
      </c>
      <c r="D263" t="s">
        <v>4587</v>
      </c>
    </row>
    <row r="264" spans="1:4" ht="15.75" x14ac:dyDescent="0.25">
      <c r="A264" s="1" t="s">
        <v>2108</v>
      </c>
      <c r="B264" s="1" t="s">
        <v>2659</v>
      </c>
      <c r="C264" t="s">
        <v>4348</v>
      </c>
      <c r="D264" t="s">
        <v>4588</v>
      </c>
    </row>
    <row r="265" spans="1:4" ht="15.75" x14ac:dyDescent="0.25">
      <c r="A265" s="1" t="s">
        <v>2107</v>
      </c>
      <c r="B265" s="1" t="s">
        <v>2661</v>
      </c>
      <c r="C265" t="s">
        <v>4346</v>
      </c>
      <c r="D265" t="s">
        <v>4589</v>
      </c>
    </row>
    <row r="266" spans="1:4" ht="15.75" x14ac:dyDescent="0.25">
      <c r="A266" s="1" t="s">
        <v>2106</v>
      </c>
      <c r="B266" s="1" t="s">
        <v>2663</v>
      </c>
      <c r="C266" t="s">
        <v>4346</v>
      </c>
      <c r="D266" t="s">
        <v>4590</v>
      </c>
    </row>
    <row r="267" spans="1:4" ht="15.75" x14ac:dyDescent="0.25">
      <c r="A267" s="1" t="s">
        <v>2105</v>
      </c>
      <c r="B267" s="1" t="s">
        <v>2664</v>
      </c>
      <c r="C267" t="s">
        <v>4348</v>
      </c>
      <c r="D267" t="s">
        <v>4552</v>
      </c>
    </row>
    <row r="268" spans="1:4" ht="15.75" x14ac:dyDescent="0.25">
      <c r="A268" s="1" t="s">
        <v>2104</v>
      </c>
      <c r="B268" s="1" t="s">
        <v>2665</v>
      </c>
      <c r="C268" t="s">
        <v>4346</v>
      </c>
      <c r="D268" t="s">
        <v>4591</v>
      </c>
    </row>
    <row r="269" spans="1:4" ht="15.75" x14ac:dyDescent="0.25">
      <c r="A269" s="1" t="s">
        <v>2103</v>
      </c>
      <c r="B269" s="1" t="s">
        <v>2588</v>
      </c>
      <c r="C269" t="s">
        <v>4346</v>
      </c>
      <c r="D269" t="s">
        <v>4592</v>
      </c>
    </row>
    <row r="270" spans="1:4" ht="15.75" x14ac:dyDescent="0.25">
      <c r="A270" s="1" t="s">
        <v>2102</v>
      </c>
      <c r="B270" s="1" t="s">
        <v>2666</v>
      </c>
      <c r="C270" t="s">
        <v>4348</v>
      </c>
      <c r="D270" t="s">
        <v>4374</v>
      </c>
    </row>
    <row r="271" spans="1:4" ht="15.75" x14ac:dyDescent="0.25">
      <c r="A271" s="1" t="s">
        <v>2101</v>
      </c>
      <c r="B271" s="1" t="s">
        <v>2667</v>
      </c>
      <c r="C271" t="s">
        <v>4348</v>
      </c>
      <c r="D271" t="s">
        <v>4593</v>
      </c>
    </row>
    <row r="272" spans="1:4" ht="15.75" x14ac:dyDescent="0.25">
      <c r="A272" s="1" t="s">
        <v>2100</v>
      </c>
      <c r="B272" s="1" t="s">
        <v>2668</v>
      </c>
      <c r="C272" t="s">
        <v>4348</v>
      </c>
      <c r="D272" t="s">
        <v>4594</v>
      </c>
    </row>
    <row r="273" spans="1:4" ht="15.75" x14ac:dyDescent="0.25">
      <c r="A273" s="1" t="s">
        <v>2099</v>
      </c>
      <c r="B273" s="1" t="s">
        <v>2669</v>
      </c>
      <c r="C273" t="s">
        <v>4348</v>
      </c>
      <c r="D273" t="s">
        <v>4355</v>
      </c>
    </row>
    <row r="274" spans="1:4" ht="15.75" x14ac:dyDescent="0.25">
      <c r="A274" s="1" t="s">
        <v>2098</v>
      </c>
      <c r="B274" s="1" t="s">
        <v>2670</v>
      </c>
      <c r="C274" t="s">
        <v>4348</v>
      </c>
      <c r="D274" t="s">
        <v>4400</v>
      </c>
    </row>
    <row r="275" spans="1:4" ht="15.75" x14ac:dyDescent="0.25">
      <c r="A275" s="1" t="s">
        <v>2097</v>
      </c>
      <c r="B275" s="1" t="s">
        <v>2671</v>
      </c>
      <c r="C275" t="s">
        <v>4348</v>
      </c>
      <c r="D275" t="s">
        <v>4595</v>
      </c>
    </row>
    <row r="276" spans="1:4" ht="15.75" x14ac:dyDescent="0.25">
      <c r="A276" s="1" t="s">
        <v>2096</v>
      </c>
      <c r="B276" s="1" t="s">
        <v>2672</v>
      </c>
      <c r="C276" t="s">
        <v>4348</v>
      </c>
      <c r="D276" t="s">
        <v>4596</v>
      </c>
    </row>
    <row r="277" spans="1:4" ht="15.75" x14ac:dyDescent="0.25">
      <c r="A277" s="1" t="s">
        <v>2095</v>
      </c>
      <c r="B277" s="1" t="s">
        <v>2673</v>
      </c>
      <c r="C277" t="s">
        <v>4348</v>
      </c>
      <c r="D277" t="s">
        <v>4538</v>
      </c>
    </row>
    <row r="278" spans="1:4" ht="15.75" x14ac:dyDescent="0.25">
      <c r="A278" s="1" t="s">
        <v>2094</v>
      </c>
      <c r="B278" s="1" t="s">
        <v>2674</v>
      </c>
      <c r="C278" t="s">
        <v>4348</v>
      </c>
      <c r="D278" t="s">
        <v>4597</v>
      </c>
    </row>
    <row r="279" spans="1:4" ht="15.75" x14ac:dyDescent="0.25">
      <c r="A279" s="1" t="s">
        <v>2093</v>
      </c>
      <c r="B279" s="1" t="s">
        <v>2675</v>
      </c>
      <c r="C279" t="s">
        <v>4348</v>
      </c>
      <c r="D279" t="s">
        <v>4598</v>
      </c>
    </row>
    <row r="280" spans="1:4" ht="15.75" x14ac:dyDescent="0.25">
      <c r="A280" s="1" t="s">
        <v>2092</v>
      </c>
      <c r="B280" s="1" t="s">
        <v>2579</v>
      </c>
      <c r="C280" t="s">
        <v>4346</v>
      </c>
      <c r="D280" t="s">
        <v>4599</v>
      </c>
    </row>
    <row r="281" spans="1:4" ht="15.75" x14ac:dyDescent="0.25">
      <c r="A281" s="1" t="s">
        <v>2091</v>
      </c>
      <c r="B281" s="1" t="s">
        <v>2676</v>
      </c>
      <c r="C281" t="s">
        <v>4348</v>
      </c>
      <c r="D281" t="s">
        <v>4600</v>
      </c>
    </row>
    <row r="282" spans="1:4" ht="15.75" x14ac:dyDescent="0.25">
      <c r="A282" s="1" t="s">
        <v>2090</v>
      </c>
      <c r="B282" s="1" t="s">
        <v>2677</v>
      </c>
      <c r="C282" t="s">
        <v>4346</v>
      </c>
      <c r="D282" t="s">
        <v>4601</v>
      </c>
    </row>
    <row r="283" spans="1:4" ht="15.75" x14ac:dyDescent="0.25">
      <c r="A283" s="1" t="s">
        <v>2089</v>
      </c>
      <c r="B283" s="1" t="s">
        <v>2488</v>
      </c>
      <c r="C283" t="s">
        <v>4348</v>
      </c>
      <c r="D283" t="s">
        <v>4602</v>
      </c>
    </row>
    <row r="284" spans="1:4" ht="15.75" x14ac:dyDescent="0.25">
      <c r="A284" s="1" t="s">
        <v>2088</v>
      </c>
      <c r="B284" s="1" t="s">
        <v>2678</v>
      </c>
      <c r="C284" t="s">
        <v>4348</v>
      </c>
      <c r="D284" t="s">
        <v>4603</v>
      </c>
    </row>
    <row r="285" spans="1:4" ht="15.75" x14ac:dyDescent="0.25">
      <c r="A285" s="1" t="s">
        <v>2087</v>
      </c>
      <c r="B285" s="1" t="s">
        <v>2679</v>
      </c>
      <c r="C285" t="s">
        <v>4348</v>
      </c>
      <c r="D285" t="s">
        <v>4604</v>
      </c>
    </row>
    <row r="286" spans="1:4" ht="15.75" x14ac:dyDescent="0.25">
      <c r="A286" s="1" t="s">
        <v>2086</v>
      </c>
      <c r="B286" s="1" t="s">
        <v>2680</v>
      </c>
      <c r="C286" t="s">
        <v>4348</v>
      </c>
      <c r="D286" t="s">
        <v>4605</v>
      </c>
    </row>
    <row r="287" spans="1:4" ht="15.75" x14ac:dyDescent="0.25">
      <c r="A287" s="1" t="s">
        <v>2085</v>
      </c>
      <c r="B287" s="1" t="s">
        <v>2681</v>
      </c>
      <c r="C287" t="s">
        <v>4346</v>
      </c>
      <c r="D287" t="s">
        <v>4606</v>
      </c>
    </row>
    <row r="288" spans="1:4" ht="15.75" x14ac:dyDescent="0.25">
      <c r="A288" s="1" t="s">
        <v>2084</v>
      </c>
      <c r="B288" s="1" t="s">
        <v>2682</v>
      </c>
      <c r="C288" t="s">
        <v>4346</v>
      </c>
      <c r="D288" t="s">
        <v>4607</v>
      </c>
    </row>
    <row r="289" spans="1:4" ht="15.75" x14ac:dyDescent="0.25">
      <c r="A289" s="1" t="s">
        <v>2083</v>
      </c>
      <c r="B289" s="1" t="s">
        <v>2683</v>
      </c>
      <c r="C289" t="s">
        <v>4348</v>
      </c>
      <c r="D289" t="s">
        <v>4538</v>
      </c>
    </row>
    <row r="290" spans="1:4" ht="15.75" x14ac:dyDescent="0.25">
      <c r="A290" s="1" t="s">
        <v>2082</v>
      </c>
      <c r="B290" s="1" t="s">
        <v>2684</v>
      </c>
      <c r="C290" t="s">
        <v>4348</v>
      </c>
      <c r="D290" t="s">
        <v>4608</v>
      </c>
    </row>
    <row r="291" spans="1:4" ht="15.75" x14ac:dyDescent="0.25">
      <c r="A291" s="1" t="s">
        <v>2081</v>
      </c>
      <c r="B291" s="1" t="s">
        <v>2685</v>
      </c>
      <c r="C291" t="s">
        <v>4348</v>
      </c>
      <c r="D291" t="s">
        <v>4554</v>
      </c>
    </row>
    <row r="292" spans="1:4" ht="15.75" x14ac:dyDescent="0.25">
      <c r="A292" s="1" t="s">
        <v>2080</v>
      </c>
      <c r="B292" s="1" t="s">
        <v>2686</v>
      </c>
      <c r="C292" t="s">
        <v>4348</v>
      </c>
      <c r="D292" t="s">
        <v>4609</v>
      </c>
    </row>
    <row r="293" spans="1:4" ht="15.75" x14ac:dyDescent="0.25">
      <c r="A293" s="1" t="s">
        <v>2079</v>
      </c>
      <c r="B293" s="1" t="s">
        <v>2687</v>
      </c>
      <c r="C293" t="s">
        <v>4348</v>
      </c>
      <c r="D293" t="s">
        <v>4610</v>
      </c>
    </row>
    <row r="294" spans="1:4" ht="15.75" x14ac:dyDescent="0.25">
      <c r="A294" s="1" t="s">
        <v>2078</v>
      </c>
      <c r="B294" s="1" t="s">
        <v>2688</v>
      </c>
      <c r="C294" t="s">
        <v>4348</v>
      </c>
      <c r="D294" t="s">
        <v>4611</v>
      </c>
    </row>
    <row r="295" spans="1:4" ht="15.75" x14ac:dyDescent="0.25">
      <c r="A295" s="1" t="s">
        <v>2077</v>
      </c>
      <c r="B295" s="1" t="s">
        <v>2689</v>
      </c>
      <c r="C295" t="s">
        <v>4346</v>
      </c>
      <c r="D295" t="s">
        <v>4612</v>
      </c>
    </row>
    <row r="296" spans="1:4" ht="15.75" x14ac:dyDescent="0.25">
      <c r="A296" s="1" t="s">
        <v>2076</v>
      </c>
      <c r="B296" s="1" t="s">
        <v>2690</v>
      </c>
      <c r="C296" t="s">
        <v>4348</v>
      </c>
      <c r="D296" t="s">
        <v>4613</v>
      </c>
    </row>
    <row r="297" spans="1:4" ht="15.75" x14ac:dyDescent="0.25">
      <c r="A297" s="1" t="s">
        <v>2075</v>
      </c>
      <c r="B297" s="1" t="s">
        <v>2691</v>
      </c>
      <c r="C297" t="s">
        <v>4348</v>
      </c>
      <c r="D297" t="s">
        <v>4614</v>
      </c>
    </row>
    <row r="298" spans="1:4" ht="15.75" x14ac:dyDescent="0.25">
      <c r="A298" s="1" t="s">
        <v>2074</v>
      </c>
      <c r="B298" s="1" t="s">
        <v>2692</v>
      </c>
      <c r="C298" t="s">
        <v>4348</v>
      </c>
      <c r="D298" t="s">
        <v>4615</v>
      </c>
    </row>
    <row r="299" spans="1:4" ht="15.75" x14ac:dyDescent="0.25">
      <c r="A299" s="1" t="s">
        <v>2073</v>
      </c>
      <c r="B299" s="1" t="s">
        <v>2693</v>
      </c>
      <c r="C299" t="s">
        <v>4346</v>
      </c>
      <c r="D299" t="s">
        <v>4616</v>
      </c>
    </row>
    <row r="300" spans="1:4" ht="15.75" x14ac:dyDescent="0.25">
      <c r="A300" s="1" t="s">
        <v>2072</v>
      </c>
      <c r="B300" s="1" t="s">
        <v>2694</v>
      </c>
      <c r="C300" t="s">
        <v>4348</v>
      </c>
      <c r="D300" t="s">
        <v>4617</v>
      </c>
    </row>
    <row r="301" spans="1:4" ht="15.75" x14ac:dyDescent="0.25">
      <c r="A301" s="1" t="s">
        <v>2071</v>
      </c>
      <c r="B301" s="1" t="s">
        <v>2695</v>
      </c>
      <c r="C301" t="s">
        <v>4346</v>
      </c>
      <c r="D301" t="s">
        <v>4618</v>
      </c>
    </row>
    <row r="302" spans="1:4" ht="15.75" x14ac:dyDescent="0.25">
      <c r="A302" s="1" t="s">
        <v>2070</v>
      </c>
      <c r="B302" s="1" t="s">
        <v>2638</v>
      </c>
      <c r="C302" t="s">
        <v>4348</v>
      </c>
      <c r="D302" t="s">
        <v>4619</v>
      </c>
    </row>
    <row r="303" spans="1:4" ht="15.75" x14ac:dyDescent="0.25">
      <c r="A303" s="1" t="s">
        <v>2069</v>
      </c>
      <c r="B303" s="1" t="s">
        <v>2645</v>
      </c>
      <c r="C303" t="s">
        <v>4346</v>
      </c>
      <c r="D303" t="s">
        <v>4427</v>
      </c>
    </row>
    <row r="304" spans="1:4" ht="15.75" x14ac:dyDescent="0.25">
      <c r="A304" s="1" t="s">
        <v>2068</v>
      </c>
      <c r="B304" s="1" t="s">
        <v>2697</v>
      </c>
      <c r="C304" t="s">
        <v>4348</v>
      </c>
      <c r="D304" t="s">
        <v>4620</v>
      </c>
    </row>
    <row r="305" spans="1:4" ht="15.75" x14ac:dyDescent="0.25">
      <c r="A305" s="1" t="s">
        <v>2067</v>
      </c>
      <c r="B305" s="1" t="s">
        <v>2699</v>
      </c>
      <c r="C305" t="s">
        <v>4346</v>
      </c>
      <c r="D305" t="s">
        <v>4621</v>
      </c>
    </row>
    <row r="306" spans="1:4" ht="15.75" x14ac:dyDescent="0.25">
      <c r="A306" s="1" t="s">
        <v>2066</v>
      </c>
      <c r="B306" s="1" t="s">
        <v>2700</v>
      </c>
      <c r="C306" t="s">
        <v>4346</v>
      </c>
      <c r="D306" t="s">
        <v>4622</v>
      </c>
    </row>
    <row r="307" spans="1:4" ht="15.75" x14ac:dyDescent="0.25">
      <c r="A307" s="1" t="s">
        <v>2065</v>
      </c>
      <c r="B307" s="1" t="s">
        <v>2634</v>
      </c>
      <c r="C307" t="s">
        <v>4346</v>
      </c>
      <c r="D307" t="s">
        <v>4623</v>
      </c>
    </row>
    <row r="308" spans="1:4" ht="15.75" x14ac:dyDescent="0.25">
      <c r="A308" s="1" t="s">
        <v>2064</v>
      </c>
      <c r="B308" s="1" t="s">
        <v>2701</v>
      </c>
      <c r="C308" t="s">
        <v>4346</v>
      </c>
      <c r="D308" t="s">
        <v>4411</v>
      </c>
    </row>
    <row r="309" spans="1:4" ht="15.75" x14ac:dyDescent="0.25">
      <c r="A309" s="1" t="s">
        <v>2063</v>
      </c>
      <c r="B309" s="1" t="s">
        <v>2702</v>
      </c>
      <c r="C309" t="s">
        <v>4348</v>
      </c>
      <c r="D309" t="s">
        <v>4624</v>
      </c>
    </row>
    <row r="310" spans="1:4" ht="15.75" x14ac:dyDescent="0.25">
      <c r="A310" s="1" t="s">
        <v>2062</v>
      </c>
      <c r="B310" s="1" t="s">
        <v>2703</v>
      </c>
      <c r="C310" t="s">
        <v>4346</v>
      </c>
      <c r="D310" t="s">
        <v>4625</v>
      </c>
    </row>
    <row r="311" spans="1:4" ht="15.75" x14ac:dyDescent="0.25">
      <c r="A311" s="1" t="s">
        <v>2061</v>
      </c>
      <c r="B311" s="1" t="s">
        <v>2704</v>
      </c>
      <c r="C311" t="s">
        <v>4346</v>
      </c>
      <c r="D311" t="s">
        <v>4626</v>
      </c>
    </row>
    <row r="312" spans="1:4" ht="15.75" x14ac:dyDescent="0.25">
      <c r="A312" s="1" t="s">
        <v>2060</v>
      </c>
      <c r="B312" s="1" t="s">
        <v>2463</v>
      </c>
      <c r="C312" t="s">
        <v>4348</v>
      </c>
      <c r="D312" t="s">
        <v>4627</v>
      </c>
    </row>
    <row r="313" spans="1:4" ht="15.75" x14ac:dyDescent="0.25">
      <c r="A313" s="1" t="s">
        <v>2059</v>
      </c>
      <c r="B313" s="1" t="s">
        <v>2705</v>
      </c>
      <c r="C313" t="s">
        <v>4348</v>
      </c>
      <c r="D313" t="s">
        <v>4628</v>
      </c>
    </row>
    <row r="314" spans="1:4" ht="15.75" x14ac:dyDescent="0.25">
      <c r="A314" s="1" t="s">
        <v>2058</v>
      </c>
      <c r="B314" s="1" t="s">
        <v>2706</v>
      </c>
      <c r="C314" t="s">
        <v>4348</v>
      </c>
      <c r="D314" t="s">
        <v>4629</v>
      </c>
    </row>
    <row r="315" spans="1:4" ht="15.75" x14ac:dyDescent="0.25">
      <c r="A315" s="1" t="s">
        <v>2057</v>
      </c>
      <c r="B315" s="1" t="s">
        <v>4630</v>
      </c>
      <c r="C315" t="s">
        <v>4346</v>
      </c>
      <c r="D315" t="s">
        <v>4631</v>
      </c>
    </row>
    <row r="316" spans="1:4" ht="15.75" x14ac:dyDescent="0.25">
      <c r="A316" s="1" t="s">
        <v>2056</v>
      </c>
      <c r="B316" s="1" t="s">
        <v>2707</v>
      </c>
      <c r="C316" t="s">
        <v>4346</v>
      </c>
      <c r="D316" t="s">
        <v>4632</v>
      </c>
    </row>
    <row r="317" spans="1:4" ht="15.75" x14ac:dyDescent="0.25">
      <c r="A317" s="1" t="s">
        <v>2055</v>
      </c>
      <c r="B317" s="1" t="s">
        <v>2708</v>
      </c>
      <c r="C317" t="s">
        <v>4348</v>
      </c>
      <c r="D317" t="s">
        <v>4512</v>
      </c>
    </row>
    <row r="318" spans="1:4" ht="15.75" x14ac:dyDescent="0.25">
      <c r="A318" s="1" t="s">
        <v>2054</v>
      </c>
      <c r="B318" s="1" t="s">
        <v>2709</v>
      </c>
      <c r="C318" t="s">
        <v>4348</v>
      </c>
      <c r="D318" t="s">
        <v>4368</v>
      </c>
    </row>
    <row r="319" spans="1:4" ht="15.75" x14ac:dyDescent="0.25">
      <c r="A319" s="1" t="s">
        <v>2053</v>
      </c>
      <c r="B319" s="1" t="s">
        <v>2710</v>
      </c>
      <c r="C319" t="s">
        <v>4348</v>
      </c>
      <c r="D319" t="s">
        <v>4633</v>
      </c>
    </row>
    <row r="320" spans="1:4" ht="15.75" x14ac:dyDescent="0.25">
      <c r="A320" s="1" t="s">
        <v>2052</v>
      </c>
      <c r="B320" s="1" t="s">
        <v>2711</v>
      </c>
      <c r="C320" t="s">
        <v>4348</v>
      </c>
      <c r="D320" t="s">
        <v>4634</v>
      </c>
    </row>
    <row r="321" spans="1:4" ht="15.75" x14ac:dyDescent="0.25">
      <c r="A321" s="1" t="s">
        <v>2051</v>
      </c>
      <c r="B321" s="1" t="s">
        <v>2712</v>
      </c>
      <c r="C321" t="s">
        <v>4346</v>
      </c>
      <c r="D321" t="s">
        <v>4635</v>
      </c>
    </row>
    <row r="322" spans="1:4" ht="15.75" x14ac:dyDescent="0.25">
      <c r="A322" s="1" t="s">
        <v>2050</v>
      </c>
      <c r="B322" s="1" t="s">
        <v>2713</v>
      </c>
      <c r="C322" t="s">
        <v>4346</v>
      </c>
      <c r="D322" t="s">
        <v>4636</v>
      </c>
    </row>
    <row r="323" spans="1:4" ht="15.75" x14ac:dyDescent="0.25">
      <c r="A323" s="1" t="s">
        <v>2049</v>
      </c>
      <c r="B323" s="1" t="s">
        <v>2714</v>
      </c>
      <c r="C323" t="s">
        <v>4348</v>
      </c>
      <c r="D323" t="s">
        <v>4637</v>
      </c>
    </row>
    <row r="324" spans="1:4" ht="15.75" x14ac:dyDescent="0.25">
      <c r="A324" s="1" t="s">
        <v>2048</v>
      </c>
      <c r="B324" s="1" t="s">
        <v>2678</v>
      </c>
      <c r="C324" t="s">
        <v>4348</v>
      </c>
      <c r="D324" t="s">
        <v>4638</v>
      </c>
    </row>
    <row r="325" spans="1:4" ht="15.75" x14ac:dyDescent="0.25">
      <c r="A325" s="1" t="s">
        <v>2047</v>
      </c>
      <c r="B325" s="1" t="s">
        <v>2715</v>
      </c>
      <c r="C325" t="s">
        <v>4348</v>
      </c>
      <c r="D325" t="s">
        <v>4494</v>
      </c>
    </row>
    <row r="326" spans="1:4" ht="15.75" x14ac:dyDescent="0.25">
      <c r="A326" s="1" t="s">
        <v>2046</v>
      </c>
      <c r="B326" s="1" t="s">
        <v>2716</v>
      </c>
      <c r="C326" t="s">
        <v>4346</v>
      </c>
      <c r="D326" t="s">
        <v>4639</v>
      </c>
    </row>
    <row r="327" spans="1:4" ht="15.75" x14ac:dyDescent="0.25">
      <c r="A327" s="1" t="s">
        <v>2045</v>
      </c>
      <c r="B327" s="1" t="s">
        <v>2717</v>
      </c>
      <c r="C327" t="s">
        <v>4348</v>
      </c>
      <c r="D327" t="s">
        <v>4640</v>
      </c>
    </row>
    <row r="328" spans="1:4" ht="15.75" x14ac:dyDescent="0.25">
      <c r="A328" s="1" t="s">
        <v>2044</v>
      </c>
      <c r="B328" s="1" t="s">
        <v>2718</v>
      </c>
      <c r="C328" t="s">
        <v>4348</v>
      </c>
      <c r="D328" t="s">
        <v>4559</v>
      </c>
    </row>
    <row r="329" spans="1:4" ht="15.75" x14ac:dyDescent="0.25">
      <c r="A329" s="1" t="s">
        <v>2043</v>
      </c>
      <c r="B329" s="1" t="s">
        <v>2719</v>
      </c>
      <c r="C329" t="s">
        <v>4348</v>
      </c>
      <c r="D329" t="s">
        <v>4641</v>
      </c>
    </row>
    <row r="330" spans="1:4" ht="15.75" x14ac:dyDescent="0.25">
      <c r="A330" s="1" t="s">
        <v>2042</v>
      </c>
      <c r="B330" s="1" t="s">
        <v>2720</v>
      </c>
      <c r="C330" t="s">
        <v>4348</v>
      </c>
      <c r="D330" t="s">
        <v>4554</v>
      </c>
    </row>
    <row r="331" spans="1:4" ht="15.75" x14ac:dyDescent="0.25">
      <c r="A331" s="1" t="s">
        <v>2041</v>
      </c>
      <c r="B331" s="1" t="s">
        <v>2721</v>
      </c>
      <c r="C331" t="s">
        <v>4348</v>
      </c>
      <c r="D331" t="s">
        <v>4642</v>
      </c>
    </row>
    <row r="332" spans="1:4" ht="15.75" x14ac:dyDescent="0.25">
      <c r="A332" s="1" t="s">
        <v>2040</v>
      </c>
      <c r="B332" s="1" t="s">
        <v>2722</v>
      </c>
      <c r="C332" t="s">
        <v>4348</v>
      </c>
      <c r="D332" t="s">
        <v>4643</v>
      </c>
    </row>
    <row r="333" spans="1:4" ht="15.75" x14ac:dyDescent="0.25">
      <c r="A333" s="1" t="s">
        <v>2039</v>
      </c>
      <c r="B333" s="1" t="s">
        <v>2723</v>
      </c>
      <c r="C333" t="s">
        <v>4348</v>
      </c>
      <c r="D333" t="s">
        <v>4634</v>
      </c>
    </row>
    <row r="334" spans="1:4" ht="15.75" x14ac:dyDescent="0.25">
      <c r="A334" s="1" t="s">
        <v>2038</v>
      </c>
      <c r="B334" s="1" t="s">
        <v>2724</v>
      </c>
      <c r="C334" t="s">
        <v>4346</v>
      </c>
      <c r="D334" t="s">
        <v>4644</v>
      </c>
    </row>
    <row r="335" spans="1:4" ht="15.75" x14ac:dyDescent="0.25">
      <c r="A335" s="1" t="s">
        <v>2037</v>
      </c>
      <c r="B335" s="1" t="s">
        <v>2725</v>
      </c>
      <c r="C335" t="s">
        <v>4348</v>
      </c>
      <c r="D335" t="s">
        <v>4645</v>
      </c>
    </row>
    <row r="336" spans="1:4" ht="15.75" x14ac:dyDescent="0.25">
      <c r="A336" s="1" t="s">
        <v>2036</v>
      </c>
      <c r="B336" s="1" t="s">
        <v>2431</v>
      </c>
      <c r="C336" t="s">
        <v>4346</v>
      </c>
      <c r="D336" t="s">
        <v>4646</v>
      </c>
    </row>
    <row r="337" spans="1:4" ht="15.75" x14ac:dyDescent="0.25">
      <c r="A337" s="1" t="s">
        <v>2035</v>
      </c>
      <c r="B337" s="1" t="s">
        <v>2726</v>
      </c>
      <c r="C337" t="s">
        <v>4348</v>
      </c>
      <c r="D337" t="s">
        <v>4647</v>
      </c>
    </row>
    <row r="338" spans="1:4" ht="15.75" x14ac:dyDescent="0.25">
      <c r="A338" s="1" t="s">
        <v>2034</v>
      </c>
      <c r="B338" s="1" t="s">
        <v>2727</v>
      </c>
      <c r="C338" t="s">
        <v>4346</v>
      </c>
      <c r="D338" t="s">
        <v>4648</v>
      </c>
    </row>
    <row r="339" spans="1:4" ht="15.75" x14ac:dyDescent="0.25">
      <c r="A339" s="1" t="s">
        <v>2033</v>
      </c>
      <c r="B339" s="1" t="s">
        <v>2483</v>
      </c>
      <c r="C339" t="s">
        <v>4346</v>
      </c>
      <c r="D339" t="s">
        <v>4539</v>
      </c>
    </row>
    <row r="340" spans="1:4" ht="15.75" x14ac:dyDescent="0.25">
      <c r="A340" s="1" t="s">
        <v>2032</v>
      </c>
      <c r="B340" s="1" t="s">
        <v>2728</v>
      </c>
      <c r="C340" t="s">
        <v>4348</v>
      </c>
      <c r="D340" t="s">
        <v>4503</v>
      </c>
    </row>
    <row r="341" spans="1:4" ht="15.75" x14ac:dyDescent="0.25">
      <c r="A341" s="1" t="s">
        <v>2031</v>
      </c>
      <c r="B341" s="1" t="s">
        <v>2729</v>
      </c>
      <c r="C341" t="s">
        <v>4346</v>
      </c>
      <c r="D341" t="s">
        <v>4649</v>
      </c>
    </row>
    <row r="342" spans="1:4" ht="15.75" x14ac:dyDescent="0.25">
      <c r="A342" s="1" t="s">
        <v>2030</v>
      </c>
      <c r="B342" s="1" t="s">
        <v>2730</v>
      </c>
      <c r="C342" t="s">
        <v>4346</v>
      </c>
      <c r="D342" t="s">
        <v>4650</v>
      </c>
    </row>
    <row r="343" spans="1:4" ht="15.75" x14ac:dyDescent="0.25">
      <c r="A343" s="1" t="s">
        <v>2029</v>
      </c>
      <c r="B343" s="1" t="s">
        <v>2731</v>
      </c>
      <c r="C343" t="s">
        <v>4346</v>
      </c>
      <c r="D343" t="s">
        <v>4651</v>
      </c>
    </row>
    <row r="344" spans="1:4" ht="15.75" x14ac:dyDescent="0.25">
      <c r="A344" s="1" t="s">
        <v>2028</v>
      </c>
      <c r="B344" s="1" t="s">
        <v>2732</v>
      </c>
      <c r="C344" t="s">
        <v>4346</v>
      </c>
      <c r="D344" t="s">
        <v>4441</v>
      </c>
    </row>
    <row r="345" spans="1:4" ht="15.75" x14ac:dyDescent="0.25">
      <c r="A345" s="1" t="s">
        <v>2027</v>
      </c>
      <c r="B345" s="1" t="s">
        <v>2733</v>
      </c>
      <c r="C345" t="s">
        <v>4348</v>
      </c>
      <c r="D345" t="s">
        <v>4652</v>
      </c>
    </row>
    <row r="346" spans="1:4" ht="15.75" x14ac:dyDescent="0.25">
      <c r="A346" s="1" t="s">
        <v>2026</v>
      </c>
      <c r="B346" s="1" t="s">
        <v>2735</v>
      </c>
      <c r="C346" t="s">
        <v>4346</v>
      </c>
      <c r="D346" t="s">
        <v>4653</v>
      </c>
    </row>
    <row r="347" spans="1:4" ht="15.75" x14ac:dyDescent="0.25">
      <c r="A347" s="1" t="s">
        <v>2025</v>
      </c>
      <c r="B347" s="1" t="s">
        <v>2736</v>
      </c>
      <c r="C347" t="s">
        <v>4348</v>
      </c>
      <c r="D347" t="s">
        <v>4399</v>
      </c>
    </row>
    <row r="348" spans="1:4" ht="15.75" x14ac:dyDescent="0.25">
      <c r="A348" s="1" t="s">
        <v>2024</v>
      </c>
      <c r="B348" s="1" t="s">
        <v>2737</v>
      </c>
      <c r="C348" t="s">
        <v>4346</v>
      </c>
      <c r="D348" t="s">
        <v>4654</v>
      </c>
    </row>
    <row r="349" spans="1:4" ht="15.75" x14ac:dyDescent="0.25">
      <c r="A349" s="1" t="s">
        <v>2023</v>
      </c>
      <c r="B349" s="1" t="s">
        <v>2738</v>
      </c>
      <c r="C349" t="s">
        <v>4346</v>
      </c>
      <c r="D349" t="s">
        <v>4655</v>
      </c>
    </row>
    <row r="350" spans="1:4" ht="15.75" x14ac:dyDescent="0.25">
      <c r="A350" s="1" t="s">
        <v>2022</v>
      </c>
      <c r="B350" s="1" t="s">
        <v>2739</v>
      </c>
      <c r="C350" t="s">
        <v>4348</v>
      </c>
      <c r="D350" t="s">
        <v>4656</v>
      </c>
    </row>
    <row r="351" spans="1:4" ht="15.75" x14ac:dyDescent="0.25">
      <c r="A351" s="1" t="s">
        <v>2021</v>
      </c>
      <c r="B351" s="1" t="s">
        <v>2740</v>
      </c>
      <c r="C351" t="s">
        <v>4346</v>
      </c>
      <c r="D351" t="s">
        <v>4657</v>
      </c>
    </row>
    <row r="352" spans="1:4" ht="15.75" x14ac:dyDescent="0.25">
      <c r="A352" s="1" t="s">
        <v>2020</v>
      </c>
      <c r="B352" s="1" t="s">
        <v>2741</v>
      </c>
      <c r="C352" t="s">
        <v>4348</v>
      </c>
      <c r="D352" t="s">
        <v>4658</v>
      </c>
    </row>
    <row r="353" spans="1:4" ht="15.75" x14ac:dyDescent="0.25">
      <c r="A353" s="1" t="s">
        <v>2019</v>
      </c>
      <c r="B353" s="1" t="s">
        <v>2742</v>
      </c>
      <c r="C353" t="s">
        <v>4346</v>
      </c>
      <c r="D353" t="s">
        <v>4659</v>
      </c>
    </row>
    <row r="354" spans="1:4" ht="15.75" x14ac:dyDescent="0.25">
      <c r="A354" s="1" t="s">
        <v>2018</v>
      </c>
      <c r="B354" s="1" t="s">
        <v>2474</v>
      </c>
      <c r="C354" t="s">
        <v>4348</v>
      </c>
      <c r="D354" t="s">
        <v>4660</v>
      </c>
    </row>
    <row r="355" spans="1:4" ht="15.75" x14ac:dyDescent="0.25">
      <c r="A355" s="1" t="s">
        <v>2017</v>
      </c>
      <c r="B355" s="1" t="s">
        <v>2743</v>
      </c>
      <c r="C355" t="s">
        <v>4346</v>
      </c>
      <c r="D355" t="s">
        <v>4661</v>
      </c>
    </row>
    <row r="356" spans="1:4" ht="15.75" x14ac:dyDescent="0.25">
      <c r="A356" s="1" t="s">
        <v>2016</v>
      </c>
      <c r="B356" s="1" t="s">
        <v>4662</v>
      </c>
      <c r="C356" t="s">
        <v>4346</v>
      </c>
      <c r="D356" t="s">
        <v>4663</v>
      </c>
    </row>
    <row r="357" spans="1:4" ht="15.75" x14ac:dyDescent="0.25">
      <c r="A357" s="1" t="s">
        <v>2015</v>
      </c>
      <c r="B357" s="1" t="s">
        <v>2744</v>
      </c>
      <c r="C357" t="s">
        <v>4346</v>
      </c>
      <c r="D357" t="s">
        <v>4664</v>
      </c>
    </row>
    <row r="358" spans="1:4" ht="15.75" x14ac:dyDescent="0.25">
      <c r="A358" s="1" t="s">
        <v>2014</v>
      </c>
      <c r="B358" s="1" t="s">
        <v>2745</v>
      </c>
      <c r="C358" t="s">
        <v>4348</v>
      </c>
      <c r="D358" t="s">
        <v>4665</v>
      </c>
    </row>
    <row r="359" spans="1:4" ht="15.75" x14ac:dyDescent="0.25">
      <c r="A359" s="1" t="s">
        <v>2013</v>
      </c>
      <c r="B359" s="1" t="s">
        <v>2747</v>
      </c>
      <c r="C359" t="s">
        <v>4348</v>
      </c>
      <c r="D359" t="s">
        <v>4666</v>
      </c>
    </row>
    <row r="360" spans="1:4" ht="15.75" x14ac:dyDescent="0.25">
      <c r="A360" s="1" t="s">
        <v>2012</v>
      </c>
      <c r="B360" s="1" t="s">
        <v>2748</v>
      </c>
      <c r="C360" t="s">
        <v>4348</v>
      </c>
      <c r="D360" t="s">
        <v>4667</v>
      </c>
    </row>
    <row r="361" spans="1:4" ht="15.75" x14ac:dyDescent="0.25">
      <c r="A361" s="1" t="s">
        <v>2011</v>
      </c>
      <c r="B361" s="1" t="s">
        <v>2587</v>
      </c>
      <c r="C361" t="s">
        <v>4348</v>
      </c>
      <c r="D361" t="s">
        <v>4668</v>
      </c>
    </row>
    <row r="362" spans="1:4" ht="15.75" x14ac:dyDescent="0.25">
      <c r="A362" s="1" t="s">
        <v>2010</v>
      </c>
      <c r="B362" s="1" t="s">
        <v>2749</v>
      </c>
      <c r="C362" t="s">
        <v>4348</v>
      </c>
      <c r="D362" t="s">
        <v>4669</v>
      </c>
    </row>
    <row r="363" spans="1:4" ht="15.75" x14ac:dyDescent="0.25">
      <c r="A363" s="1" t="s">
        <v>2009</v>
      </c>
      <c r="B363" s="1" t="s">
        <v>2750</v>
      </c>
      <c r="C363" t="s">
        <v>4348</v>
      </c>
      <c r="D363" t="s">
        <v>4412</v>
      </c>
    </row>
    <row r="364" spans="1:4" ht="15.75" x14ac:dyDescent="0.25">
      <c r="A364" s="1" t="s">
        <v>2008</v>
      </c>
      <c r="B364" s="1" t="s">
        <v>2751</v>
      </c>
      <c r="C364" t="s">
        <v>4348</v>
      </c>
      <c r="D364" t="s">
        <v>4670</v>
      </c>
    </row>
    <row r="365" spans="1:4" ht="15.75" x14ac:dyDescent="0.25">
      <c r="A365" s="1" t="s">
        <v>2007</v>
      </c>
      <c r="B365" s="1" t="s">
        <v>2752</v>
      </c>
      <c r="C365" t="s">
        <v>4346</v>
      </c>
      <c r="D365" t="s">
        <v>4671</v>
      </c>
    </row>
    <row r="366" spans="1:4" ht="15.75" x14ac:dyDescent="0.25">
      <c r="A366" s="1" t="s">
        <v>2006</v>
      </c>
      <c r="B366" s="1" t="s">
        <v>2754</v>
      </c>
      <c r="C366" t="s">
        <v>4346</v>
      </c>
      <c r="D366" t="s">
        <v>4672</v>
      </c>
    </row>
    <row r="367" spans="1:4" ht="15.75" x14ac:dyDescent="0.25">
      <c r="A367" s="1" t="s">
        <v>2005</v>
      </c>
      <c r="B367" s="1" t="s">
        <v>2755</v>
      </c>
      <c r="C367" t="s">
        <v>4348</v>
      </c>
      <c r="D367" t="s">
        <v>4673</v>
      </c>
    </row>
    <row r="368" spans="1:4" ht="15.75" x14ac:dyDescent="0.25">
      <c r="A368" s="1" t="s">
        <v>2004</v>
      </c>
      <c r="B368" s="1" t="s">
        <v>2756</v>
      </c>
      <c r="C368" t="s">
        <v>4348</v>
      </c>
      <c r="D368" t="s">
        <v>4674</v>
      </c>
    </row>
    <row r="369" spans="1:4" ht="15.75" x14ac:dyDescent="0.25">
      <c r="A369" s="1" t="s">
        <v>2003</v>
      </c>
      <c r="B369" s="1" t="s">
        <v>2757</v>
      </c>
      <c r="C369" t="s">
        <v>4346</v>
      </c>
      <c r="D369" t="s">
        <v>4675</v>
      </c>
    </row>
    <row r="370" spans="1:4" ht="15.75" x14ac:dyDescent="0.25">
      <c r="A370" s="1" t="s">
        <v>2002</v>
      </c>
      <c r="B370" s="1" t="s">
        <v>2758</v>
      </c>
      <c r="C370" t="s">
        <v>4348</v>
      </c>
      <c r="D370" t="s">
        <v>4676</v>
      </c>
    </row>
    <row r="371" spans="1:4" ht="15.75" x14ac:dyDescent="0.25">
      <c r="A371" s="1" t="s">
        <v>2001</v>
      </c>
      <c r="B371" s="1" t="s">
        <v>4677</v>
      </c>
      <c r="C371" t="s">
        <v>4348</v>
      </c>
      <c r="D371" t="s">
        <v>4678</v>
      </c>
    </row>
    <row r="372" spans="1:4" ht="15.75" x14ac:dyDescent="0.25">
      <c r="A372" s="1" t="s">
        <v>2000</v>
      </c>
      <c r="B372" s="1" t="s">
        <v>2759</v>
      </c>
      <c r="C372" t="s">
        <v>4346</v>
      </c>
      <c r="D372" t="s">
        <v>4679</v>
      </c>
    </row>
    <row r="373" spans="1:4" ht="15.75" x14ac:dyDescent="0.25">
      <c r="A373" s="1" t="s">
        <v>1999</v>
      </c>
      <c r="B373" s="1" t="s">
        <v>2760</v>
      </c>
      <c r="C373" t="s">
        <v>4348</v>
      </c>
      <c r="D373" t="s">
        <v>4680</v>
      </c>
    </row>
    <row r="374" spans="1:4" ht="15.75" x14ac:dyDescent="0.25">
      <c r="A374" s="1" t="s">
        <v>1998</v>
      </c>
      <c r="B374" s="1" t="s">
        <v>2761</v>
      </c>
      <c r="C374" t="s">
        <v>4346</v>
      </c>
      <c r="D374" t="s">
        <v>4681</v>
      </c>
    </row>
    <row r="375" spans="1:4" ht="15.75" x14ac:dyDescent="0.25">
      <c r="A375" s="1" t="s">
        <v>1997</v>
      </c>
      <c r="B375" s="1" t="s">
        <v>2762</v>
      </c>
      <c r="C375" t="s">
        <v>4346</v>
      </c>
      <c r="D375" t="s">
        <v>4606</v>
      </c>
    </row>
    <row r="376" spans="1:4" ht="15.75" x14ac:dyDescent="0.25">
      <c r="A376" s="1" t="s">
        <v>1996</v>
      </c>
      <c r="B376" s="1" t="s">
        <v>2763</v>
      </c>
      <c r="C376" t="s">
        <v>4346</v>
      </c>
      <c r="D376" t="s">
        <v>4682</v>
      </c>
    </row>
    <row r="377" spans="1:4" ht="15.75" x14ac:dyDescent="0.25">
      <c r="A377" s="1" t="s">
        <v>1995</v>
      </c>
      <c r="B377" s="1" t="s">
        <v>2764</v>
      </c>
      <c r="C377" t="s">
        <v>4348</v>
      </c>
      <c r="D377" t="s">
        <v>4683</v>
      </c>
    </row>
    <row r="378" spans="1:4" ht="15.75" x14ac:dyDescent="0.25">
      <c r="A378" s="1" t="s">
        <v>1994</v>
      </c>
      <c r="B378" s="1" t="s">
        <v>2765</v>
      </c>
      <c r="C378" t="s">
        <v>4348</v>
      </c>
      <c r="D378" t="s">
        <v>4494</v>
      </c>
    </row>
    <row r="379" spans="1:4" ht="15.75" x14ac:dyDescent="0.25">
      <c r="A379" s="1" t="s">
        <v>1993</v>
      </c>
      <c r="B379" s="1" t="s">
        <v>2766</v>
      </c>
      <c r="C379" t="s">
        <v>4346</v>
      </c>
      <c r="D379" t="s">
        <v>4684</v>
      </c>
    </row>
    <row r="380" spans="1:4" ht="15.75" x14ac:dyDescent="0.25">
      <c r="A380" s="1" t="s">
        <v>1992</v>
      </c>
      <c r="B380" s="1" t="s">
        <v>2767</v>
      </c>
      <c r="C380" t="s">
        <v>4346</v>
      </c>
      <c r="D380" t="s">
        <v>4528</v>
      </c>
    </row>
    <row r="381" spans="1:4" ht="15.75" x14ac:dyDescent="0.25">
      <c r="A381" s="1" t="s">
        <v>1991</v>
      </c>
      <c r="B381" s="1" t="s">
        <v>2768</v>
      </c>
      <c r="C381" t="s">
        <v>4348</v>
      </c>
      <c r="D381" t="s">
        <v>4685</v>
      </c>
    </row>
    <row r="382" spans="1:4" ht="15.75" x14ac:dyDescent="0.25">
      <c r="A382" s="1" t="s">
        <v>1990</v>
      </c>
      <c r="B382" s="1" t="s">
        <v>2769</v>
      </c>
      <c r="C382" t="s">
        <v>4346</v>
      </c>
      <c r="D382" t="s">
        <v>4686</v>
      </c>
    </row>
    <row r="383" spans="1:4" ht="15.75" x14ac:dyDescent="0.25">
      <c r="A383" s="1" t="s">
        <v>1989</v>
      </c>
      <c r="B383" s="1" t="s">
        <v>2770</v>
      </c>
      <c r="C383" t="s">
        <v>4348</v>
      </c>
      <c r="D383" t="s">
        <v>4354</v>
      </c>
    </row>
    <row r="384" spans="1:4" ht="15.75" x14ac:dyDescent="0.25">
      <c r="A384" s="1" t="s">
        <v>1988</v>
      </c>
      <c r="B384" s="1" t="s">
        <v>2771</v>
      </c>
      <c r="C384" t="s">
        <v>4348</v>
      </c>
      <c r="D384" t="s">
        <v>4561</v>
      </c>
    </row>
    <row r="385" spans="1:4" ht="15.75" x14ac:dyDescent="0.25">
      <c r="A385" s="1" t="s">
        <v>1987</v>
      </c>
      <c r="B385" s="1" t="s">
        <v>2772</v>
      </c>
      <c r="C385" t="s">
        <v>4346</v>
      </c>
      <c r="D385" t="s">
        <v>4421</v>
      </c>
    </row>
    <row r="386" spans="1:4" ht="15.75" x14ac:dyDescent="0.25">
      <c r="A386" s="1" t="s">
        <v>1986</v>
      </c>
      <c r="B386" s="1" t="s">
        <v>2773</v>
      </c>
      <c r="C386" t="s">
        <v>4348</v>
      </c>
      <c r="D386" t="s">
        <v>4687</v>
      </c>
    </row>
    <row r="387" spans="1:4" ht="15.75" x14ac:dyDescent="0.25">
      <c r="A387" s="1" t="s">
        <v>1985</v>
      </c>
      <c r="B387" s="1" t="s">
        <v>2774</v>
      </c>
      <c r="C387" t="s">
        <v>4348</v>
      </c>
      <c r="D387" t="s">
        <v>4688</v>
      </c>
    </row>
    <row r="388" spans="1:4" ht="15.75" x14ac:dyDescent="0.25">
      <c r="A388" s="1" t="s">
        <v>1984</v>
      </c>
      <c r="B388" s="1" t="s">
        <v>2775</v>
      </c>
      <c r="C388" t="s">
        <v>4346</v>
      </c>
      <c r="D388" t="s">
        <v>4689</v>
      </c>
    </row>
    <row r="389" spans="1:4" ht="15.75" x14ac:dyDescent="0.25">
      <c r="A389" s="1" t="s">
        <v>1983</v>
      </c>
      <c r="B389" s="1" t="s">
        <v>2776</v>
      </c>
      <c r="C389" t="s">
        <v>4348</v>
      </c>
      <c r="D389" t="s">
        <v>4690</v>
      </c>
    </row>
    <row r="390" spans="1:4" ht="15.75" x14ac:dyDescent="0.25">
      <c r="A390" s="1" t="s">
        <v>1982</v>
      </c>
      <c r="B390" s="1" t="s">
        <v>2777</v>
      </c>
      <c r="C390" t="s">
        <v>4346</v>
      </c>
      <c r="D390" t="s">
        <v>4626</v>
      </c>
    </row>
    <row r="391" spans="1:4" ht="15.75" x14ac:dyDescent="0.25">
      <c r="A391" s="1" t="s">
        <v>1981</v>
      </c>
      <c r="B391" s="1" t="s">
        <v>2778</v>
      </c>
      <c r="C391" t="s">
        <v>4346</v>
      </c>
      <c r="D391" t="s">
        <v>4691</v>
      </c>
    </row>
    <row r="392" spans="1:4" ht="15.75" x14ac:dyDescent="0.25">
      <c r="A392" s="1" t="s">
        <v>1980</v>
      </c>
      <c r="B392" s="1" t="s">
        <v>2779</v>
      </c>
      <c r="C392" t="s">
        <v>4348</v>
      </c>
      <c r="D392" t="s">
        <v>4692</v>
      </c>
    </row>
    <row r="393" spans="1:4" ht="15.75" x14ac:dyDescent="0.25">
      <c r="A393" s="1" t="s">
        <v>1979</v>
      </c>
      <c r="B393" s="1" t="s">
        <v>2780</v>
      </c>
      <c r="C393" t="s">
        <v>4348</v>
      </c>
      <c r="D393" t="s">
        <v>4397</v>
      </c>
    </row>
    <row r="394" spans="1:4" ht="15.75" x14ac:dyDescent="0.25">
      <c r="A394" s="1" t="s">
        <v>1978</v>
      </c>
      <c r="B394" s="1" t="s">
        <v>2781</v>
      </c>
      <c r="C394" t="s">
        <v>4346</v>
      </c>
      <c r="D394" t="s">
        <v>4693</v>
      </c>
    </row>
    <row r="395" spans="1:4" ht="15.75" x14ac:dyDescent="0.25">
      <c r="A395" s="1" t="s">
        <v>1977</v>
      </c>
      <c r="B395" s="1" t="s">
        <v>2603</v>
      </c>
      <c r="C395" t="s">
        <v>4348</v>
      </c>
      <c r="D395" t="s">
        <v>4694</v>
      </c>
    </row>
    <row r="396" spans="1:4" ht="15.75" x14ac:dyDescent="0.25">
      <c r="A396" s="1" t="s">
        <v>1976</v>
      </c>
      <c r="B396" s="1" t="s">
        <v>2782</v>
      </c>
      <c r="C396" t="s">
        <v>4346</v>
      </c>
      <c r="D396" t="s">
        <v>4695</v>
      </c>
    </row>
    <row r="397" spans="1:4" ht="15.75" x14ac:dyDescent="0.25">
      <c r="A397" s="1" t="s">
        <v>1975</v>
      </c>
      <c r="B397" s="1" t="s">
        <v>2783</v>
      </c>
      <c r="C397" t="s">
        <v>4346</v>
      </c>
      <c r="D397" t="s">
        <v>4696</v>
      </c>
    </row>
    <row r="398" spans="1:4" ht="15.75" x14ac:dyDescent="0.25">
      <c r="A398" s="1" t="s">
        <v>1974</v>
      </c>
      <c r="B398" s="1" t="s">
        <v>2784</v>
      </c>
      <c r="C398" t="s">
        <v>4346</v>
      </c>
      <c r="D398" t="s">
        <v>4697</v>
      </c>
    </row>
    <row r="399" spans="1:4" ht="15.75" x14ac:dyDescent="0.25">
      <c r="A399" s="1" t="s">
        <v>1973</v>
      </c>
      <c r="B399" s="1" t="s">
        <v>2785</v>
      </c>
      <c r="C399" t="s">
        <v>4348</v>
      </c>
      <c r="D399" t="s">
        <v>4698</v>
      </c>
    </row>
    <row r="400" spans="1:4" ht="15.75" x14ac:dyDescent="0.25">
      <c r="A400" s="1" t="s">
        <v>1972</v>
      </c>
      <c r="B400" s="1" t="s">
        <v>2786</v>
      </c>
      <c r="C400" t="s">
        <v>4346</v>
      </c>
      <c r="D400" t="s">
        <v>4432</v>
      </c>
    </row>
    <row r="401" spans="1:4" ht="15.75" x14ac:dyDescent="0.25">
      <c r="A401" s="1" t="s">
        <v>1971</v>
      </c>
      <c r="B401" s="1" t="s">
        <v>2787</v>
      </c>
      <c r="C401" t="s">
        <v>4346</v>
      </c>
      <c r="D401" t="s">
        <v>4699</v>
      </c>
    </row>
    <row r="402" spans="1:4" ht="15.75" x14ac:dyDescent="0.25">
      <c r="A402" s="1" t="s">
        <v>1970</v>
      </c>
      <c r="B402" s="1" t="s">
        <v>2788</v>
      </c>
      <c r="C402" t="s">
        <v>4348</v>
      </c>
      <c r="D402" t="s">
        <v>4700</v>
      </c>
    </row>
    <row r="403" spans="1:4" ht="15.75" x14ac:dyDescent="0.25">
      <c r="A403" s="1" t="s">
        <v>1969</v>
      </c>
      <c r="B403" s="1" t="s">
        <v>2789</v>
      </c>
      <c r="C403" t="s">
        <v>4346</v>
      </c>
      <c r="D403" t="s">
        <v>4701</v>
      </c>
    </row>
    <row r="404" spans="1:4" ht="15.75" x14ac:dyDescent="0.25">
      <c r="A404" s="1" t="s">
        <v>1968</v>
      </c>
      <c r="B404" s="1" t="s">
        <v>2790</v>
      </c>
      <c r="C404" t="s">
        <v>4346</v>
      </c>
      <c r="D404" t="s">
        <v>4702</v>
      </c>
    </row>
    <row r="405" spans="1:4" ht="15.75" x14ac:dyDescent="0.25">
      <c r="A405" s="1" t="s">
        <v>1967</v>
      </c>
      <c r="B405" s="1" t="s">
        <v>2791</v>
      </c>
      <c r="C405" t="s">
        <v>4348</v>
      </c>
      <c r="D405" t="s">
        <v>4703</v>
      </c>
    </row>
    <row r="406" spans="1:4" ht="15.75" x14ac:dyDescent="0.25">
      <c r="A406" s="1" t="s">
        <v>1966</v>
      </c>
      <c r="B406" s="1" t="s">
        <v>2792</v>
      </c>
      <c r="C406" t="s">
        <v>4348</v>
      </c>
      <c r="D406" t="s">
        <v>4704</v>
      </c>
    </row>
    <row r="407" spans="1:4" ht="15.75" x14ac:dyDescent="0.25">
      <c r="A407" s="1" t="s">
        <v>1965</v>
      </c>
      <c r="B407" s="1" t="s">
        <v>2793</v>
      </c>
      <c r="C407" t="s">
        <v>4348</v>
      </c>
      <c r="D407" t="s">
        <v>4705</v>
      </c>
    </row>
    <row r="408" spans="1:4" ht="15.75" x14ac:dyDescent="0.25">
      <c r="A408" s="1" t="s">
        <v>1964</v>
      </c>
      <c r="B408" s="1" t="s">
        <v>2794</v>
      </c>
      <c r="C408" t="s">
        <v>4348</v>
      </c>
      <c r="D408" t="s">
        <v>4706</v>
      </c>
    </row>
    <row r="409" spans="1:4" ht="15.75" x14ac:dyDescent="0.25">
      <c r="A409" s="1" t="s">
        <v>1963</v>
      </c>
      <c r="B409" s="1" t="s">
        <v>2795</v>
      </c>
      <c r="C409" t="s">
        <v>4348</v>
      </c>
      <c r="D409" t="s">
        <v>4707</v>
      </c>
    </row>
    <row r="410" spans="1:4" ht="15.75" x14ac:dyDescent="0.25">
      <c r="A410" s="1" t="s">
        <v>1962</v>
      </c>
      <c r="B410" s="1" t="s">
        <v>2698</v>
      </c>
      <c r="C410" t="s">
        <v>4348</v>
      </c>
      <c r="D410" t="s">
        <v>4708</v>
      </c>
    </row>
    <row r="411" spans="1:4" ht="15.75" x14ac:dyDescent="0.25">
      <c r="A411" s="1" t="s">
        <v>1961</v>
      </c>
      <c r="B411" s="1" t="s">
        <v>2796</v>
      </c>
      <c r="C411" t="s">
        <v>4346</v>
      </c>
      <c r="D411" t="s">
        <v>4709</v>
      </c>
    </row>
    <row r="412" spans="1:4" ht="15.75" x14ac:dyDescent="0.25">
      <c r="A412" s="1" t="s">
        <v>1960</v>
      </c>
      <c r="B412" s="1" t="s">
        <v>2797</v>
      </c>
      <c r="C412" t="s">
        <v>4346</v>
      </c>
      <c r="D412" t="s">
        <v>4710</v>
      </c>
    </row>
    <row r="413" spans="1:4" ht="15.75" x14ac:dyDescent="0.25">
      <c r="A413" s="1" t="s">
        <v>1959</v>
      </c>
      <c r="B413" s="1" t="s">
        <v>2798</v>
      </c>
      <c r="C413" t="s">
        <v>4348</v>
      </c>
      <c r="D413" t="s">
        <v>4711</v>
      </c>
    </row>
    <row r="414" spans="1:4" ht="15.75" x14ac:dyDescent="0.25">
      <c r="A414" s="1" t="s">
        <v>1958</v>
      </c>
      <c r="B414" s="1" t="s">
        <v>2799</v>
      </c>
      <c r="C414" t="s">
        <v>4346</v>
      </c>
      <c r="D414" t="s">
        <v>4712</v>
      </c>
    </row>
    <row r="415" spans="1:4" ht="15.75" x14ac:dyDescent="0.25">
      <c r="A415" s="1" t="s">
        <v>1957</v>
      </c>
      <c r="B415" s="1" t="s">
        <v>2800</v>
      </c>
      <c r="C415" t="s">
        <v>4346</v>
      </c>
      <c r="D415" t="s">
        <v>4713</v>
      </c>
    </row>
    <row r="416" spans="1:4" ht="15.75" x14ac:dyDescent="0.25">
      <c r="A416" s="1" t="s">
        <v>1956</v>
      </c>
      <c r="B416" s="1" t="s">
        <v>2801</v>
      </c>
      <c r="C416" t="s">
        <v>4348</v>
      </c>
      <c r="D416" t="s">
        <v>4714</v>
      </c>
    </row>
    <row r="417" spans="1:4" ht="15.75" x14ac:dyDescent="0.25">
      <c r="A417" s="1" t="s">
        <v>1955</v>
      </c>
      <c r="B417" s="1" t="s">
        <v>2802</v>
      </c>
      <c r="C417" t="s">
        <v>4348</v>
      </c>
      <c r="D417" t="s">
        <v>4354</v>
      </c>
    </row>
    <row r="418" spans="1:4" ht="15.75" x14ac:dyDescent="0.25">
      <c r="A418" s="1" t="s">
        <v>1954</v>
      </c>
      <c r="B418" s="1" t="s">
        <v>2803</v>
      </c>
      <c r="C418" t="s">
        <v>4346</v>
      </c>
      <c r="D418" t="s">
        <v>4715</v>
      </c>
    </row>
    <row r="419" spans="1:4" ht="15.75" x14ac:dyDescent="0.25">
      <c r="A419" s="1" t="s">
        <v>1953</v>
      </c>
      <c r="B419" s="1" t="s">
        <v>2804</v>
      </c>
      <c r="C419" t="s">
        <v>4346</v>
      </c>
      <c r="D419" t="s">
        <v>4653</v>
      </c>
    </row>
    <row r="420" spans="1:4" ht="15.75" x14ac:dyDescent="0.25">
      <c r="A420" s="1" t="s">
        <v>1952</v>
      </c>
      <c r="B420" s="1" t="s">
        <v>2805</v>
      </c>
      <c r="C420" t="s">
        <v>4346</v>
      </c>
      <c r="D420" t="s">
        <v>4716</v>
      </c>
    </row>
    <row r="421" spans="1:4" ht="15.75" x14ac:dyDescent="0.25">
      <c r="A421" s="1" t="s">
        <v>1951</v>
      </c>
      <c r="B421" s="1" t="s">
        <v>2806</v>
      </c>
      <c r="C421" t="s">
        <v>4346</v>
      </c>
      <c r="D421" t="s">
        <v>4717</v>
      </c>
    </row>
    <row r="422" spans="1:4" ht="15.75" x14ac:dyDescent="0.25">
      <c r="A422" s="1" t="s">
        <v>1950</v>
      </c>
      <c r="B422" s="1" t="s">
        <v>2807</v>
      </c>
      <c r="C422" t="s">
        <v>4348</v>
      </c>
      <c r="D422" t="s">
        <v>4718</v>
      </c>
    </row>
    <row r="423" spans="1:4" ht="15.75" x14ac:dyDescent="0.25">
      <c r="A423" s="1" t="s">
        <v>1949</v>
      </c>
      <c r="B423" s="1" t="s">
        <v>2505</v>
      </c>
      <c r="C423" t="s">
        <v>4346</v>
      </c>
      <c r="D423" t="s">
        <v>4719</v>
      </c>
    </row>
    <row r="424" spans="1:4" ht="15.75" x14ac:dyDescent="0.25">
      <c r="A424" s="1" t="s">
        <v>1948</v>
      </c>
      <c r="B424" s="1" t="s">
        <v>2808</v>
      </c>
      <c r="C424" t="s">
        <v>4346</v>
      </c>
      <c r="D424" t="s">
        <v>4720</v>
      </c>
    </row>
    <row r="425" spans="1:4" ht="15.75" x14ac:dyDescent="0.25">
      <c r="A425" s="1" t="s">
        <v>1947</v>
      </c>
      <c r="B425" s="1" t="s">
        <v>2809</v>
      </c>
      <c r="C425" t="s">
        <v>4346</v>
      </c>
      <c r="D425" t="s">
        <v>4721</v>
      </c>
    </row>
    <row r="426" spans="1:4" ht="15.75" x14ac:dyDescent="0.25">
      <c r="A426" s="1" t="s">
        <v>1946</v>
      </c>
      <c r="B426" s="1" t="s">
        <v>2810</v>
      </c>
      <c r="C426" t="s">
        <v>4348</v>
      </c>
      <c r="D426" t="s">
        <v>4713</v>
      </c>
    </row>
    <row r="427" spans="1:4" ht="15.75" x14ac:dyDescent="0.25">
      <c r="A427" s="1" t="s">
        <v>1945</v>
      </c>
      <c r="B427" s="1" t="s">
        <v>2811</v>
      </c>
      <c r="C427" t="s">
        <v>4348</v>
      </c>
      <c r="D427" t="s">
        <v>4538</v>
      </c>
    </row>
    <row r="428" spans="1:4" ht="15.75" x14ac:dyDescent="0.25">
      <c r="A428" s="1" t="s">
        <v>1944</v>
      </c>
      <c r="B428" s="1" t="s">
        <v>2812</v>
      </c>
      <c r="C428" t="s">
        <v>4346</v>
      </c>
      <c r="D428" t="s">
        <v>4722</v>
      </c>
    </row>
    <row r="429" spans="1:4" ht="15.75" x14ac:dyDescent="0.25">
      <c r="A429" s="1" t="s">
        <v>1943</v>
      </c>
      <c r="B429" s="1" t="s">
        <v>2813</v>
      </c>
      <c r="C429" t="s">
        <v>4346</v>
      </c>
      <c r="D429" t="s">
        <v>4723</v>
      </c>
    </row>
    <row r="430" spans="1:4" ht="15.75" x14ac:dyDescent="0.25">
      <c r="A430" s="1" t="s">
        <v>1942</v>
      </c>
      <c r="B430" s="1" t="s">
        <v>2814</v>
      </c>
      <c r="C430" t="s">
        <v>4346</v>
      </c>
      <c r="D430" t="s">
        <v>4424</v>
      </c>
    </row>
    <row r="431" spans="1:4" ht="15.75" x14ac:dyDescent="0.25">
      <c r="A431" s="1" t="s">
        <v>1941</v>
      </c>
      <c r="B431" s="1" t="s">
        <v>2815</v>
      </c>
      <c r="C431" t="s">
        <v>4346</v>
      </c>
      <c r="D431" t="s">
        <v>4724</v>
      </c>
    </row>
    <row r="432" spans="1:4" ht="15.75" x14ac:dyDescent="0.25">
      <c r="A432" s="1" t="s">
        <v>1940</v>
      </c>
      <c r="B432" s="1" t="s">
        <v>2816</v>
      </c>
      <c r="C432" t="s">
        <v>4346</v>
      </c>
      <c r="D432" t="s">
        <v>4725</v>
      </c>
    </row>
    <row r="433" spans="1:4" ht="15.75" x14ac:dyDescent="0.25">
      <c r="A433" s="1" t="s">
        <v>1939</v>
      </c>
      <c r="B433" s="1" t="s">
        <v>2817</v>
      </c>
      <c r="C433" t="s">
        <v>4346</v>
      </c>
      <c r="D433" t="s">
        <v>4726</v>
      </c>
    </row>
    <row r="434" spans="1:4" ht="15.75" x14ac:dyDescent="0.25">
      <c r="A434" s="1" t="s">
        <v>1938</v>
      </c>
      <c r="B434" s="1" t="s">
        <v>2818</v>
      </c>
      <c r="C434" t="s">
        <v>4348</v>
      </c>
      <c r="D434" t="s">
        <v>4706</v>
      </c>
    </row>
    <row r="435" spans="1:4" ht="15.75" x14ac:dyDescent="0.25">
      <c r="A435" s="1" t="s">
        <v>1937</v>
      </c>
      <c r="B435" s="1" t="s">
        <v>2819</v>
      </c>
      <c r="C435" t="s">
        <v>4346</v>
      </c>
      <c r="D435" t="s">
        <v>4432</v>
      </c>
    </row>
    <row r="436" spans="1:4" ht="15.75" x14ac:dyDescent="0.25">
      <c r="A436" s="1" t="s">
        <v>1936</v>
      </c>
      <c r="B436" s="1" t="s">
        <v>2820</v>
      </c>
      <c r="C436" t="s">
        <v>4348</v>
      </c>
      <c r="D436" t="s">
        <v>4727</v>
      </c>
    </row>
    <row r="437" spans="1:4" ht="15.75" x14ac:dyDescent="0.25">
      <c r="A437" s="1" t="s">
        <v>1935</v>
      </c>
      <c r="B437" s="1" t="s">
        <v>2821</v>
      </c>
      <c r="C437" t="s">
        <v>4348</v>
      </c>
      <c r="D437" t="s">
        <v>4728</v>
      </c>
    </row>
    <row r="438" spans="1:4" ht="15.75" x14ac:dyDescent="0.25">
      <c r="A438" s="1" t="s">
        <v>1934</v>
      </c>
      <c r="B438" s="1" t="s">
        <v>2822</v>
      </c>
      <c r="C438" t="s">
        <v>4348</v>
      </c>
      <c r="D438" t="s">
        <v>4729</v>
      </c>
    </row>
    <row r="439" spans="1:4" ht="15.75" x14ac:dyDescent="0.25">
      <c r="A439" s="1" t="s">
        <v>1933</v>
      </c>
      <c r="B439" s="1" t="s">
        <v>2823</v>
      </c>
      <c r="C439" t="s">
        <v>4346</v>
      </c>
      <c r="D439" t="s">
        <v>4672</v>
      </c>
    </row>
    <row r="440" spans="1:4" ht="15.75" x14ac:dyDescent="0.25">
      <c r="A440" s="1" t="s">
        <v>1932</v>
      </c>
      <c r="B440" s="1" t="s">
        <v>2824</v>
      </c>
      <c r="C440" t="s">
        <v>4348</v>
      </c>
      <c r="D440" t="s">
        <v>4730</v>
      </c>
    </row>
    <row r="441" spans="1:4" ht="15.75" x14ac:dyDescent="0.25">
      <c r="A441" s="1" t="s">
        <v>1931</v>
      </c>
      <c r="B441" s="1" t="s">
        <v>2825</v>
      </c>
      <c r="C441" t="s">
        <v>4346</v>
      </c>
      <c r="D441" t="s">
        <v>4731</v>
      </c>
    </row>
    <row r="442" spans="1:4" ht="15.75" x14ac:dyDescent="0.25">
      <c r="A442" s="1" t="s">
        <v>1930</v>
      </c>
      <c r="B442" s="1" t="s">
        <v>2826</v>
      </c>
      <c r="C442" t="s">
        <v>4346</v>
      </c>
      <c r="D442" t="s">
        <v>4732</v>
      </c>
    </row>
    <row r="443" spans="1:4" ht="15.75" x14ac:dyDescent="0.25">
      <c r="A443" s="1" t="s">
        <v>1929</v>
      </c>
      <c r="B443" s="1" t="s">
        <v>2827</v>
      </c>
      <c r="C443" t="s">
        <v>4348</v>
      </c>
      <c r="D443" t="s">
        <v>4733</v>
      </c>
    </row>
    <row r="444" spans="1:4" ht="15.75" x14ac:dyDescent="0.25">
      <c r="A444" s="1" t="s">
        <v>1928</v>
      </c>
      <c r="B444" s="1" t="s">
        <v>2461</v>
      </c>
      <c r="C444" t="s">
        <v>4348</v>
      </c>
      <c r="D444" t="s">
        <v>4734</v>
      </c>
    </row>
    <row r="445" spans="1:4" ht="15.75" x14ac:dyDescent="0.25">
      <c r="A445" s="1" t="s">
        <v>1927</v>
      </c>
      <c r="B445" s="1" t="s">
        <v>2828</v>
      </c>
      <c r="C445" t="s">
        <v>4346</v>
      </c>
      <c r="D445" t="s">
        <v>4735</v>
      </c>
    </row>
    <row r="446" spans="1:4" ht="15.75" x14ac:dyDescent="0.25">
      <c r="A446" s="1" t="s">
        <v>1926</v>
      </c>
      <c r="B446" s="1" t="s">
        <v>2829</v>
      </c>
      <c r="C446" t="s">
        <v>4346</v>
      </c>
      <c r="D446" t="s">
        <v>4736</v>
      </c>
    </row>
    <row r="447" spans="1:4" ht="15.75" x14ac:dyDescent="0.25">
      <c r="A447" s="1" t="s">
        <v>1925</v>
      </c>
      <c r="B447" s="1" t="s">
        <v>2830</v>
      </c>
      <c r="C447" t="s">
        <v>4348</v>
      </c>
      <c r="D447" t="s">
        <v>4641</v>
      </c>
    </row>
    <row r="448" spans="1:4" ht="15.75" x14ac:dyDescent="0.25">
      <c r="A448" s="1" t="s">
        <v>1924</v>
      </c>
      <c r="B448" s="1" t="s">
        <v>2831</v>
      </c>
      <c r="C448" t="s">
        <v>4346</v>
      </c>
      <c r="D448" t="s">
        <v>4737</v>
      </c>
    </row>
    <row r="449" spans="1:4" ht="15.75" x14ac:dyDescent="0.25">
      <c r="A449" s="1" t="s">
        <v>1923</v>
      </c>
      <c r="B449" s="1" t="s">
        <v>2832</v>
      </c>
      <c r="C449" t="s">
        <v>4348</v>
      </c>
      <c r="D449" t="s">
        <v>4738</v>
      </c>
    </row>
    <row r="450" spans="1:4" ht="15.75" x14ac:dyDescent="0.25">
      <c r="A450" s="1" t="s">
        <v>1922</v>
      </c>
      <c r="B450" s="1" t="s">
        <v>2385</v>
      </c>
      <c r="C450" t="s">
        <v>4348</v>
      </c>
      <c r="D450" t="s">
        <v>4739</v>
      </c>
    </row>
    <row r="451" spans="1:4" ht="15.75" x14ac:dyDescent="0.25">
      <c r="A451" s="1" t="s">
        <v>1921</v>
      </c>
      <c r="B451" s="1" t="s">
        <v>2833</v>
      </c>
      <c r="C451" t="s">
        <v>4346</v>
      </c>
      <c r="D451" t="s">
        <v>4740</v>
      </c>
    </row>
    <row r="452" spans="1:4" ht="15.75" x14ac:dyDescent="0.25">
      <c r="A452" s="1" t="s">
        <v>1920</v>
      </c>
      <c r="B452" s="1" t="s">
        <v>2740</v>
      </c>
      <c r="C452" t="s">
        <v>4346</v>
      </c>
      <c r="D452" t="s">
        <v>4741</v>
      </c>
    </row>
    <row r="453" spans="1:4" ht="15.75" x14ac:dyDescent="0.25">
      <c r="A453" s="1" t="s">
        <v>1919</v>
      </c>
      <c r="B453" s="1" t="s">
        <v>2440</v>
      </c>
      <c r="C453" t="s">
        <v>4348</v>
      </c>
      <c r="D453" t="s">
        <v>4742</v>
      </c>
    </row>
    <row r="454" spans="1:4" ht="15.75" x14ac:dyDescent="0.25">
      <c r="A454" s="1" t="s">
        <v>1918</v>
      </c>
      <c r="B454" s="1" t="s">
        <v>2834</v>
      </c>
      <c r="C454" t="s">
        <v>4346</v>
      </c>
      <c r="D454" t="s">
        <v>4743</v>
      </c>
    </row>
    <row r="455" spans="1:4" ht="15.75" x14ac:dyDescent="0.25">
      <c r="A455" s="1" t="s">
        <v>1917</v>
      </c>
      <c r="B455" s="1" t="s">
        <v>2835</v>
      </c>
      <c r="C455" t="s">
        <v>4348</v>
      </c>
      <c r="D455" t="s">
        <v>4474</v>
      </c>
    </row>
    <row r="456" spans="1:4" ht="15.75" x14ac:dyDescent="0.25">
      <c r="A456" s="1" t="s">
        <v>1916</v>
      </c>
      <c r="B456" s="1" t="s">
        <v>2836</v>
      </c>
      <c r="C456" t="s">
        <v>4348</v>
      </c>
      <c r="D456" t="s">
        <v>4354</v>
      </c>
    </row>
    <row r="457" spans="1:4" ht="15.75" x14ac:dyDescent="0.25">
      <c r="A457" s="1" t="s">
        <v>1915</v>
      </c>
      <c r="B457" s="1" t="s">
        <v>2837</v>
      </c>
      <c r="C457" t="s">
        <v>4348</v>
      </c>
      <c r="D457" t="s">
        <v>4744</v>
      </c>
    </row>
    <row r="458" spans="1:4" ht="15.75" x14ac:dyDescent="0.25">
      <c r="A458" s="1" t="s">
        <v>1914</v>
      </c>
      <c r="B458" s="1" t="s">
        <v>2838</v>
      </c>
      <c r="C458" t="s">
        <v>4348</v>
      </c>
      <c r="D458" t="s">
        <v>4608</v>
      </c>
    </row>
    <row r="459" spans="1:4" ht="15.75" x14ac:dyDescent="0.25">
      <c r="A459" s="1" t="s">
        <v>1913</v>
      </c>
      <c r="B459" s="1" t="s">
        <v>2839</v>
      </c>
      <c r="C459" t="s">
        <v>4348</v>
      </c>
      <c r="D459" t="s">
        <v>4745</v>
      </c>
    </row>
    <row r="460" spans="1:4" ht="15.75" x14ac:dyDescent="0.25">
      <c r="A460" s="1" t="s">
        <v>1912</v>
      </c>
      <c r="B460" s="1" t="s">
        <v>2840</v>
      </c>
      <c r="C460" t="s">
        <v>4346</v>
      </c>
      <c r="D460" t="s">
        <v>4746</v>
      </c>
    </row>
    <row r="461" spans="1:4" ht="15.75" x14ac:dyDescent="0.25">
      <c r="A461" s="1" t="s">
        <v>1911</v>
      </c>
      <c r="B461" s="1" t="s">
        <v>2456</v>
      </c>
      <c r="C461" t="s">
        <v>4348</v>
      </c>
      <c r="D461" t="s">
        <v>4747</v>
      </c>
    </row>
    <row r="462" spans="1:4" ht="15.75" x14ac:dyDescent="0.25">
      <c r="A462" s="1" t="s">
        <v>1910</v>
      </c>
      <c r="B462" s="1" t="s">
        <v>2690</v>
      </c>
      <c r="C462" t="s">
        <v>4346</v>
      </c>
      <c r="D462" t="s">
        <v>4748</v>
      </c>
    </row>
    <row r="463" spans="1:4" ht="15.75" x14ac:dyDescent="0.25">
      <c r="A463" s="1" t="s">
        <v>1909</v>
      </c>
      <c r="B463" s="1" t="s">
        <v>2474</v>
      </c>
      <c r="C463" t="s">
        <v>4346</v>
      </c>
      <c r="D463" t="s">
        <v>4404</v>
      </c>
    </row>
    <row r="464" spans="1:4" ht="15.75" x14ac:dyDescent="0.25">
      <c r="A464" s="1" t="s">
        <v>1908</v>
      </c>
      <c r="B464" s="1" t="s">
        <v>2842</v>
      </c>
      <c r="C464" t="s">
        <v>4346</v>
      </c>
      <c r="D464" t="s">
        <v>4749</v>
      </c>
    </row>
    <row r="465" spans="1:4" ht="15.75" x14ac:dyDescent="0.25">
      <c r="A465" s="1" t="s">
        <v>1907</v>
      </c>
      <c r="B465" s="1" t="s">
        <v>2843</v>
      </c>
      <c r="C465" t="s">
        <v>4348</v>
      </c>
      <c r="D465" t="s">
        <v>4750</v>
      </c>
    </row>
    <row r="466" spans="1:4" ht="15.75" x14ac:dyDescent="0.25">
      <c r="A466" s="1" t="s">
        <v>1906</v>
      </c>
      <c r="B466" s="1" t="s">
        <v>2845</v>
      </c>
      <c r="C466" t="s">
        <v>4346</v>
      </c>
      <c r="D466" t="s">
        <v>4421</v>
      </c>
    </row>
    <row r="467" spans="1:4" ht="15.75" x14ac:dyDescent="0.25">
      <c r="A467" s="1" t="s">
        <v>1905</v>
      </c>
      <c r="B467" s="1" t="s">
        <v>2846</v>
      </c>
      <c r="C467" t="s">
        <v>4348</v>
      </c>
      <c r="D467" t="s">
        <v>4751</v>
      </c>
    </row>
    <row r="468" spans="1:4" ht="15.75" x14ac:dyDescent="0.25">
      <c r="A468" s="1" t="s">
        <v>1904</v>
      </c>
      <c r="B468" s="1" t="s">
        <v>2459</v>
      </c>
      <c r="C468" t="s">
        <v>4348</v>
      </c>
      <c r="D468" t="s">
        <v>4752</v>
      </c>
    </row>
    <row r="469" spans="1:4" ht="15.75" x14ac:dyDescent="0.25">
      <c r="A469" s="1" t="s">
        <v>1903</v>
      </c>
      <c r="B469" s="1" t="s">
        <v>2847</v>
      </c>
      <c r="C469" t="s">
        <v>4346</v>
      </c>
      <c r="D469" t="s">
        <v>4753</v>
      </c>
    </row>
    <row r="470" spans="1:4" ht="15.75" x14ac:dyDescent="0.25">
      <c r="A470" s="1" t="s">
        <v>1902</v>
      </c>
      <c r="B470" s="1" t="s">
        <v>2848</v>
      </c>
      <c r="C470" t="s">
        <v>4346</v>
      </c>
      <c r="D470" t="s">
        <v>4754</v>
      </c>
    </row>
    <row r="471" spans="1:4" ht="15.75" x14ac:dyDescent="0.25">
      <c r="A471" s="1" t="s">
        <v>1901</v>
      </c>
      <c r="B471" s="1" t="s">
        <v>2849</v>
      </c>
      <c r="C471" t="s">
        <v>4348</v>
      </c>
      <c r="D471" t="s">
        <v>4755</v>
      </c>
    </row>
    <row r="472" spans="1:4" ht="15.75" x14ac:dyDescent="0.25">
      <c r="A472" s="1" t="s">
        <v>1900</v>
      </c>
      <c r="B472" s="1" t="s">
        <v>2850</v>
      </c>
      <c r="C472" t="s">
        <v>4348</v>
      </c>
      <c r="D472" t="s">
        <v>4756</v>
      </c>
    </row>
    <row r="473" spans="1:4" ht="15.75" x14ac:dyDescent="0.25">
      <c r="A473" s="1" t="s">
        <v>1899</v>
      </c>
      <c r="B473" s="1" t="s">
        <v>2851</v>
      </c>
      <c r="C473" t="s">
        <v>4348</v>
      </c>
      <c r="D473" t="s">
        <v>4554</v>
      </c>
    </row>
    <row r="474" spans="1:4" ht="15.75" x14ac:dyDescent="0.25">
      <c r="A474" s="1" t="s">
        <v>1898</v>
      </c>
      <c r="B474" s="1" t="s">
        <v>2640</v>
      </c>
      <c r="C474" t="s">
        <v>4348</v>
      </c>
      <c r="D474" t="s">
        <v>4757</v>
      </c>
    </row>
    <row r="475" spans="1:4" ht="15.75" x14ac:dyDescent="0.25">
      <c r="A475" s="1" t="s">
        <v>1897</v>
      </c>
      <c r="B475" s="1" t="s">
        <v>2852</v>
      </c>
      <c r="C475" t="s">
        <v>4348</v>
      </c>
      <c r="D475" t="s">
        <v>4360</v>
      </c>
    </row>
    <row r="476" spans="1:4" ht="15.75" x14ac:dyDescent="0.25">
      <c r="A476" s="1" t="s">
        <v>1896</v>
      </c>
      <c r="B476" s="1" t="s">
        <v>2853</v>
      </c>
      <c r="C476" t="s">
        <v>4348</v>
      </c>
      <c r="D476" t="s">
        <v>4758</v>
      </c>
    </row>
    <row r="477" spans="1:4" ht="15.75" x14ac:dyDescent="0.25">
      <c r="A477" s="1" t="s">
        <v>1894</v>
      </c>
      <c r="B477" s="1" t="s">
        <v>2854</v>
      </c>
      <c r="C477" t="s">
        <v>4348</v>
      </c>
      <c r="D477" t="s">
        <v>5972</v>
      </c>
    </row>
    <row r="478" spans="1:4" ht="15.75" x14ac:dyDescent="0.25">
      <c r="A478" s="1" t="s">
        <v>1893</v>
      </c>
      <c r="B478" s="1" t="s">
        <v>2855</v>
      </c>
      <c r="C478" t="s">
        <v>4346</v>
      </c>
      <c r="D478" t="s">
        <v>4759</v>
      </c>
    </row>
    <row r="479" spans="1:4" ht="15.75" x14ac:dyDescent="0.25">
      <c r="A479" s="1" t="s">
        <v>1892</v>
      </c>
      <c r="B479" s="1" t="s">
        <v>2856</v>
      </c>
      <c r="C479" t="s">
        <v>4348</v>
      </c>
      <c r="D479" t="s">
        <v>4760</v>
      </c>
    </row>
    <row r="480" spans="1:4" ht="15.75" x14ac:dyDescent="0.25">
      <c r="A480" s="1" t="s">
        <v>1891</v>
      </c>
      <c r="B480" s="1" t="s">
        <v>2858</v>
      </c>
      <c r="C480" t="s">
        <v>4348</v>
      </c>
      <c r="D480" t="s">
        <v>4761</v>
      </c>
    </row>
    <row r="481" spans="1:4" ht="15.75" x14ac:dyDescent="0.25">
      <c r="A481" s="1" t="s">
        <v>1890</v>
      </c>
      <c r="B481" s="1" t="s">
        <v>2859</v>
      </c>
      <c r="C481" t="s">
        <v>4348</v>
      </c>
      <c r="D481" t="s">
        <v>4762</v>
      </c>
    </row>
    <row r="482" spans="1:4" ht="15.75" x14ac:dyDescent="0.25">
      <c r="A482" s="1" t="s">
        <v>1889</v>
      </c>
      <c r="B482" s="1" t="s">
        <v>2860</v>
      </c>
      <c r="C482" t="s">
        <v>4348</v>
      </c>
      <c r="D482" t="s">
        <v>4519</v>
      </c>
    </row>
    <row r="483" spans="1:4" ht="15.75" x14ac:dyDescent="0.25">
      <c r="A483" s="1" t="s">
        <v>1888</v>
      </c>
      <c r="B483" s="1" t="s">
        <v>2861</v>
      </c>
      <c r="C483" t="s">
        <v>4348</v>
      </c>
      <c r="D483" t="s">
        <v>4763</v>
      </c>
    </row>
    <row r="484" spans="1:4" ht="15.75" x14ac:dyDescent="0.25">
      <c r="A484" s="1" t="s">
        <v>1887</v>
      </c>
      <c r="B484" s="1" t="s">
        <v>2862</v>
      </c>
      <c r="C484" t="s">
        <v>4346</v>
      </c>
      <c r="D484" t="s">
        <v>4764</v>
      </c>
    </row>
    <row r="485" spans="1:4" ht="15.75" x14ac:dyDescent="0.25">
      <c r="A485" s="1" t="s">
        <v>1886</v>
      </c>
      <c r="B485" s="1" t="s">
        <v>2526</v>
      </c>
      <c r="C485" t="s">
        <v>4346</v>
      </c>
      <c r="D485" t="s">
        <v>4765</v>
      </c>
    </row>
    <row r="486" spans="1:4" ht="15.75" x14ac:dyDescent="0.25">
      <c r="A486" s="1" t="s">
        <v>1885</v>
      </c>
      <c r="B486" s="1" t="s">
        <v>2863</v>
      </c>
      <c r="C486" t="s">
        <v>4348</v>
      </c>
      <c r="D486" t="s">
        <v>4496</v>
      </c>
    </row>
    <row r="487" spans="1:4" ht="15.75" x14ac:dyDescent="0.25">
      <c r="A487" s="1" t="s">
        <v>1884</v>
      </c>
      <c r="B487" s="1" t="s">
        <v>2720</v>
      </c>
      <c r="C487" t="s">
        <v>4348</v>
      </c>
      <c r="D487" t="s">
        <v>4416</v>
      </c>
    </row>
    <row r="488" spans="1:4" ht="15.75" x14ac:dyDescent="0.25">
      <c r="A488" s="1" t="s">
        <v>1883</v>
      </c>
      <c r="B488" s="1" t="s">
        <v>2864</v>
      </c>
      <c r="C488" t="s">
        <v>4766</v>
      </c>
      <c r="D488" t="s">
        <v>4767</v>
      </c>
    </row>
    <row r="489" spans="1:4" ht="15.75" x14ac:dyDescent="0.25">
      <c r="A489" s="1" t="s">
        <v>1882</v>
      </c>
      <c r="B489" s="1" t="s">
        <v>2865</v>
      </c>
      <c r="C489" t="s">
        <v>4346</v>
      </c>
      <c r="D489" t="s">
        <v>4768</v>
      </c>
    </row>
    <row r="490" spans="1:4" ht="15.75" x14ac:dyDescent="0.25">
      <c r="A490" s="1" t="s">
        <v>1881</v>
      </c>
      <c r="B490" s="1" t="s">
        <v>2866</v>
      </c>
      <c r="C490" t="s">
        <v>4348</v>
      </c>
      <c r="D490" t="s">
        <v>4475</v>
      </c>
    </row>
    <row r="491" spans="1:4" ht="15.75" x14ac:dyDescent="0.25">
      <c r="A491" s="1" t="s">
        <v>1880</v>
      </c>
      <c r="B491" s="1" t="s">
        <v>2867</v>
      </c>
      <c r="C491" t="s">
        <v>4348</v>
      </c>
      <c r="D491" t="s">
        <v>4354</v>
      </c>
    </row>
    <row r="492" spans="1:4" ht="15.75" x14ac:dyDescent="0.25">
      <c r="A492" s="1" t="s">
        <v>1879</v>
      </c>
      <c r="B492" s="1" t="s">
        <v>2868</v>
      </c>
      <c r="C492" t="s">
        <v>4346</v>
      </c>
      <c r="D492" t="s">
        <v>4769</v>
      </c>
    </row>
    <row r="493" spans="1:4" ht="15.75" x14ac:dyDescent="0.25">
      <c r="A493" s="1" t="s">
        <v>1878</v>
      </c>
      <c r="B493" s="1" t="s">
        <v>2423</v>
      </c>
      <c r="C493" t="s">
        <v>4346</v>
      </c>
      <c r="D493" t="s">
        <v>4770</v>
      </c>
    </row>
    <row r="494" spans="1:4" ht="15.75" x14ac:dyDescent="0.25">
      <c r="A494" s="1" t="s">
        <v>1877</v>
      </c>
      <c r="B494" s="1" t="s">
        <v>2869</v>
      </c>
      <c r="C494" t="s">
        <v>4346</v>
      </c>
      <c r="D494" t="s">
        <v>4621</v>
      </c>
    </row>
    <row r="495" spans="1:4" ht="15.75" x14ac:dyDescent="0.25">
      <c r="A495" s="1" t="s">
        <v>1876</v>
      </c>
      <c r="B495" s="1" t="s">
        <v>2870</v>
      </c>
      <c r="C495" t="s">
        <v>4348</v>
      </c>
      <c r="D495" t="s">
        <v>4771</v>
      </c>
    </row>
    <row r="496" spans="1:4" ht="15.75" x14ac:dyDescent="0.25">
      <c r="A496" s="1" t="s">
        <v>1875</v>
      </c>
      <c r="B496" s="1" t="s">
        <v>2860</v>
      </c>
      <c r="C496" t="s">
        <v>4348</v>
      </c>
      <c r="D496" t="s">
        <v>4772</v>
      </c>
    </row>
    <row r="497" spans="1:4" ht="15.75" x14ac:dyDescent="0.25">
      <c r="A497" s="1" t="s">
        <v>1874</v>
      </c>
      <c r="B497" s="1" t="s">
        <v>2871</v>
      </c>
      <c r="C497" t="s">
        <v>4766</v>
      </c>
      <c r="D497" t="s">
        <v>4441</v>
      </c>
    </row>
    <row r="498" spans="1:4" ht="15.75" x14ac:dyDescent="0.25">
      <c r="A498" s="1" t="s">
        <v>1873</v>
      </c>
      <c r="B498" s="1" t="s">
        <v>2872</v>
      </c>
      <c r="C498" t="s">
        <v>4346</v>
      </c>
      <c r="D498" t="s">
        <v>4773</v>
      </c>
    </row>
    <row r="499" spans="1:4" ht="15.75" x14ac:dyDescent="0.25">
      <c r="A499" s="1" t="s">
        <v>1872</v>
      </c>
      <c r="B499" s="1" t="s">
        <v>4774</v>
      </c>
      <c r="C499" t="s">
        <v>4348</v>
      </c>
      <c r="D499" t="s">
        <v>4554</v>
      </c>
    </row>
    <row r="500" spans="1:4" ht="15.75" x14ac:dyDescent="0.25">
      <c r="A500" s="1" t="s">
        <v>1871</v>
      </c>
      <c r="B500" s="1" t="s">
        <v>2873</v>
      </c>
      <c r="C500" t="s">
        <v>4346</v>
      </c>
      <c r="D500" t="s">
        <v>4775</v>
      </c>
    </row>
    <row r="501" spans="1:4" ht="15.75" x14ac:dyDescent="0.25">
      <c r="A501" s="1" t="s">
        <v>1870</v>
      </c>
      <c r="B501" s="1" t="s">
        <v>2874</v>
      </c>
      <c r="C501" t="s">
        <v>4346</v>
      </c>
      <c r="D501" t="s">
        <v>4441</v>
      </c>
    </row>
    <row r="502" spans="1:4" ht="15.75" x14ac:dyDescent="0.25">
      <c r="A502" s="1" t="s">
        <v>1869</v>
      </c>
      <c r="B502" s="1" t="s">
        <v>2875</v>
      </c>
      <c r="C502" t="s">
        <v>4348</v>
      </c>
      <c r="D502" t="s">
        <v>4776</v>
      </c>
    </row>
    <row r="503" spans="1:4" ht="15.75" x14ac:dyDescent="0.25">
      <c r="A503" s="1" t="s">
        <v>1868</v>
      </c>
      <c r="B503" s="1" t="s">
        <v>2461</v>
      </c>
      <c r="C503" t="s">
        <v>4348</v>
      </c>
      <c r="D503" t="s">
        <v>4777</v>
      </c>
    </row>
    <row r="504" spans="1:4" ht="15.75" x14ac:dyDescent="0.25">
      <c r="A504" s="1" t="s">
        <v>1867</v>
      </c>
      <c r="B504" s="1" t="s">
        <v>2876</v>
      </c>
      <c r="C504" t="s">
        <v>4346</v>
      </c>
      <c r="D504" t="s">
        <v>4778</v>
      </c>
    </row>
    <row r="505" spans="1:4" ht="15.75" x14ac:dyDescent="0.25">
      <c r="A505" s="1" t="s">
        <v>1866</v>
      </c>
      <c r="B505" s="1" t="s">
        <v>2877</v>
      </c>
      <c r="C505" t="s">
        <v>4346</v>
      </c>
      <c r="D505" t="s">
        <v>4779</v>
      </c>
    </row>
    <row r="506" spans="1:4" ht="15.75" x14ac:dyDescent="0.25">
      <c r="A506" s="1" t="s">
        <v>1865</v>
      </c>
      <c r="B506" s="1" t="s">
        <v>2878</v>
      </c>
      <c r="C506" t="s">
        <v>4346</v>
      </c>
      <c r="D506" t="s">
        <v>4424</v>
      </c>
    </row>
    <row r="507" spans="1:4" ht="15.75" x14ac:dyDescent="0.25">
      <c r="A507" s="1" t="s">
        <v>1864</v>
      </c>
      <c r="B507" s="1" t="s">
        <v>2879</v>
      </c>
      <c r="C507" t="s">
        <v>4346</v>
      </c>
      <c r="D507" t="s">
        <v>4780</v>
      </c>
    </row>
    <row r="508" spans="1:4" ht="15.75" x14ac:dyDescent="0.25">
      <c r="A508" s="1" t="s">
        <v>1863</v>
      </c>
      <c r="B508" s="1" t="s">
        <v>2880</v>
      </c>
      <c r="C508" t="s">
        <v>4348</v>
      </c>
      <c r="D508" t="s">
        <v>4781</v>
      </c>
    </row>
    <row r="509" spans="1:4" ht="15.75" x14ac:dyDescent="0.25">
      <c r="A509" s="1" t="s">
        <v>1862</v>
      </c>
      <c r="B509" s="1" t="s">
        <v>2881</v>
      </c>
      <c r="C509" t="s">
        <v>4348</v>
      </c>
      <c r="D509" t="s">
        <v>4782</v>
      </c>
    </row>
    <row r="510" spans="1:4" ht="15.75" x14ac:dyDescent="0.25">
      <c r="A510" s="1" t="s">
        <v>1861</v>
      </c>
      <c r="B510" s="1" t="s">
        <v>2882</v>
      </c>
      <c r="C510" t="s">
        <v>4346</v>
      </c>
      <c r="D510" t="s">
        <v>4783</v>
      </c>
    </row>
    <row r="511" spans="1:4" ht="15.75" x14ac:dyDescent="0.25">
      <c r="A511" s="1" t="s">
        <v>1860</v>
      </c>
      <c r="B511" s="1" t="s">
        <v>2883</v>
      </c>
      <c r="C511" t="s">
        <v>4348</v>
      </c>
      <c r="D511" t="s">
        <v>4784</v>
      </c>
    </row>
    <row r="512" spans="1:4" ht="15.75" x14ac:dyDescent="0.25">
      <c r="A512" s="1" t="s">
        <v>1859</v>
      </c>
      <c r="B512" s="1" t="s">
        <v>2884</v>
      </c>
      <c r="C512" t="s">
        <v>4348</v>
      </c>
      <c r="D512" t="s">
        <v>4668</v>
      </c>
    </row>
    <row r="513" spans="1:4" ht="15.75" x14ac:dyDescent="0.25">
      <c r="A513" s="1" t="s">
        <v>1858</v>
      </c>
      <c r="B513" s="1" t="s">
        <v>2885</v>
      </c>
      <c r="C513" t="s">
        <v>4348</v>
      </c>
      <c r="D513" t="s">
        <v>4496</v>
      </c>
    </row>
    <row r="514" spans="1:4" ht="15.75" x14ac:dyDescent="0.25">
      <c r="A514" s="1" t="s">
        <v>1857</v>
      </c>
      <c r="B514" s="1" t="s">
        <v>2886</v>
      </c>
      <c r="C514" t="s">
        <v>4348</v>
      </c>
      <c r="D514" t="s">
        <v>4785</v>
      </c>
    </row>
    <row r="515" spans="1:4" ht="15.75" x14ac:dyDescent="0.25">
      <c r="A515" s="1" t="s">
        <v>1856</v>
      </c>
      <c r="B515" s="1" t="s">
        <v>2888</v>
      </c>
      <c r="C515" t="s">
        <v>4346</v>
      </c>
      <c r="D515" t="s">
        <v>4786</v>
      </c>
    </row>
    <row r="516" spans="1:4" ht="15.75" x14ac:dyDescent="0.25">
      <c r="A516" s="1" t="s">
        <v>1855</v>
      </c>
      <c r="B516" s="1" t="s">
        <v>2889</v>
      </c>
      <c r="C516" t="s">
        <v>4348</v>
      </c>
      <c r="D516" t="s">
        <v>4787</v>
      </c>
    </row>
    <row r="517" spans="1:4" ht="15.75" x14ac:dyDescent="0.25">
      <c r="A517" s="1" t="s">
        <v>1854</v>
      </c>
      <c r="B517" s="1" t="s">
        <v>2527</v>
      </c>
      <c r="C517" t="s">
        <v>4348</v>
      </c>
      <c r="D517" t="s">
        <v>4412</v>
      </c>
    </row>
    <row r="518" spans="1:4" ht="15.75" x14ac:dyDescent="0.25">
      <c r="A518" s="1" t="s">
        <v>1853</v>
      </c>
      <c r="B518" s="1" t="s">
        <v>2890</v>
      </c>
      <c r="C518" t="s">
        <v>4346</v>
      </c>
      <c r="D518" t="s">
        <v>4451</v>
      </c>
    </row>
    <row r="519" spans="1:4" ht="15.75" x14ac:dyDescent="0.25">
      <c r="A519" s="1" t="s">
        <v>1852</v>
      </c>
      <c r="B519" s="1" t="s">
        <v>2891</v>
      </c>
      <c r="C519" t="s">
        <v>4346</v>
      </c>
      <c r="D519" t="s">
        <v>4775</v>
      </c>
    </row>
    <row r="520" spans="1:4" ht="15.75" x14ac:dyDescent="0.25">
      <c r="A520" s="1" t="s">
        <v>1851</v>
      </c>
      <c r="B520" s="1" t="s">
        <v>2892</v>
      </c>
      <c r="C520" t="s">
        <v>4348</v>
      </c>
      <c r="D520" t="s">
        <v>4700</v>
      </c>
    </row>
    <row r="521" spans="1:4" ht="15.75" x14ac:dyDescent="0.25">
      <c r="A521" s="1" t="s">
        <v>1850</v>
      </c>
      <c r="B521" s="1" t="s">
        <v>2893</v>
      </c>
      <c r="C521" t="s">
        <v>4346</v>
      </c>
      <c r="D521" t="s">
        <v>4788</v>
      </c>
    </row>
    <row r="522" spans="1:4" ht="15.75" x14ac:dyDescent="0.25">
      <c r="A522" s="1" t="s">
        <v>1849</v>
      </c>
      <c r="B522" s="1" t="s">
        <v>2894</v>
      </c>
      <c r="C522" t="s">
        <v>4348</v>
      </c>
      <c r="D522" t="s">
        <v>4789</v>
      </c>
    </row>
    <row r="523" spans="1:4" ht="15.75" x14ac:dyDescent="0.25">
      <c r="A523" s="1" t="s">
        <v>1848</v>
      </c>
      <c r="B523" s="1" t="s">
        <v>2895</v>
      </c>
      <c r="C523" t="s">
        <v>4348</v>
      </c>
      <c r="D523" t="s">
        <v>4374</v>
      </c>
    </row>
    <row r="524" spans="1:4" ht="15.75" x14ac:dyDescent="0.25">
      <c r="A524" s="1" t="s">
        <v>1847</v>
      </c>
      <c r="B524" s="1" t="s">
        <v>2896</v>
      </c>
      <c r="C524" t="s">
        <v>4346</v>
      </c>
      <c r="D524" t="s">
        <v>4790</v>
      </c>
    </row>
    <row r="525" spans="1:4" ht="15.75" x14ac:dyDescent="0.25">
      <c r="A525" s="1" t="s">
        <v>1846</v>
      </c>
      <c r="B525" s="1" t="s">
        <v>2897</v>
      </c>
      <c r="C525" t="s">
        <v>4766</v>
      </c>
      <c r="D525" t="s">
        <v>4791</v>
      </c>
    </row>
    <row r="526" spans="1:4" ht="15.75" x14ac:dyDescent="0.25">
      <c r="A526" s="1" t="s">
        <v>1845</v>
      </c>
      <c r="B526" s="1" t="s">
        <v>2898</v>
      </c>
      <c r="C526" t="s">
        <v>4346</v>
      </c>
      <c r="D526" t="s">
        <v>4792</v>
      </c>
    </row>
    <row r="527" spans="1:4" ht="15.75" x14ac:dyDescent="0.25">
      <c r="A527" s="1" t="s">
        <v>1844</v>
      </c>
      <c r="B527" s="1" t="s">
        <v>2899</v>
      </c>
      <c r="C527" t="s">
        <v>4346</v>
      </c>
      <c r="D527" t="s">
        <v>4524</v>
      </c>
    </row>
    <row r="528" spans="1:4" ht="15.75" x14ac:dyDescent="0.25">
      <c r="A528" s="1" t="s">
        <v>1843</v>
      </c>
      <c r="B528" s="1" t="s">
        <v>2900</v>
      </c>
      <c r="C528" t="s">
        <v>4766</v>
      </c>
      <c r="D528" t="s">
        <v>4793</v>
      </c>
    </row>
    <row r="529" spans="1:4" ht="15.75" x14ac:dyDescent="0.25">
      <c r="A529" s="1" t="s">
        <v>1842</v>
      </c>
      <c r="B529" s="1" t="s">
        <v>2901</v>
      </c>
      <c r="C529" t="s">
        <v>4346</v>
      </c>
      <c r="D529" t="s">
        <v>4404</v>
      </c>
    </row>
    <row r="530" spans="1:4" ht="15.75" x14ac:dyDescent="0.25">
      <c r="A530" s="1" t="s">
        <v>1841</v>
      </c>
      <c r="B530" s="1" t="s">
        <v>2902</v>
      </c>
      <c r="C530" t="s">
        <v>4348</v>
      </c>
      <c r="D530" t="s">
        <v>4581</v>
      </c>
    </row>
    <row r="531" spans="1:4" ht="15.75" x14ac:dyDescent="0.25">
      <c r="A531" s="1" t="s">
        <v>1840</v>
      </c>
      <c r="B531" s="1" t="s">
        <v>2903</v>
      </c>
      <c r="C531" t="s">
        <v>4348</v>
      </c>
      <c r="D531" t="s">
        <v>4794</v>
      </c>
    </row>
    <row r="532" spans="1:4" ht="15.75" x14ac:dyDescent="0.25">
      <c r="A532" s="1" t="s">
        <v>1839</v>
      </c>
      <c r="B532" s="1" t="s">
        <v>2904</v>
      </c>
      <c r="C532" t="s">
        <v>4346</v>
      </c>
      <c r="D532" t="s">
        <v>4795</v>
      </c>
    </row>
    <row r="533" spans="1:4" ht="15.75" x14ac:dyDescent="0.25">
      <c r="A533" s="1" t="s">
        <v>1838</v>
      </c>
      <c r="B533" s="1" t="s">
        <v>2905</v>
      </c>
      <c r="C533" t="s">
        <v>4348</v>
      </c>
      <c r="D533" t="s">
        <v>4486</v>
      </c>
    </row>
    <row r="534" spans="1:4" ht="15.75" x14ac:dyDescent="0.25">
      <c r="A534" s="1" t="s">
        <v>1837</v>
      </c>
      <c r="B534" s="1" t="s">
        <v>2906</v>
      </c>
      <c r="C534" t="s">
        <v>4346</v>
      </c>
      <c r="D534" t="s">
        <v>4796</v>
      </c>
    </row>
    <row r="535" spans="1:4" ht="15.75" x14ac:dyDescent="0.25">
      <c r="A535" s="1" t="s">
        <v>1836</v>
      </c>
      <c r="B535" s="1" t="s">
        <v>2907</v>
      </c>
      <c r="C535" t="s">
        <v>4348</v>
      </c>
      <c r="D535" t="s">
        <v>4782</v>
      </c>
    </row>
    <row r="536" spans="1:4" ht="15.75" x14ac:dyDescent="0.25">
      <c r="A536" s="1" t="s">
        <v>1835</v>
      </c>
      <c r="B536" s="1" t="s">
        <v>2908</v>
      </c>
      <c r="C536" t="s">
        <v>4346</v>
      </c>
      <c r="D536" t="s">
        <v>4797</v>
      </c>
    </row>
    <row r="537" spans="1:4" ht="15.75" x14ac:dyDescent="0.25">
      <c r="A537" s="1" t="s">
        <v>1834</v>
      </c>
      <c r="B537" s="1" t="s">
        <v>2461</v>
      </c>
      <c r="C537" t="s">
        <v>4348</v>
      </c>
      <c r="D537" t="s">
        <v>4798</v>
      </c>
    </row>
    <row r="538" spans="1:4" ht="15.75" x14ac:dyDescent="0.25">
      <c r="A538" s="1" t="s">
        <v>1833</v>
      </c>
      <c r="B538" s="1" t="s">
        <v>2909</v>
      </c>
      <c r="C538" t="s">
        <v>4346</v>
      </c>
      <c r="D538" t="s">
        <v>4799</v>
      </c>
    </row>
    <row r="539" spans="1:4" ht="15.75" x14ac:dyDescent="0.25">
      <c r="A539" s="1" t="s">
        <v>1832</v>
      </c>
      <c r="B539" s="1" t="s">
        <v>2910</v>
      </c>
      <c r="C539" t="s">
        <v>4346</v>
      </c>
      <c r="D539" t="s">
        <v>4800</v>
      </c>
    </row>
    <row r="540" spans="1:4" ht="15.75" x14ac:dyDescent="0.25">
      <c r="A540" s="1" t="s">
        <v>1831</v>
      </c>
      <c r="B540" s="1" t="s">
        <v>2911</v>
      </c>
      <c r="C540" t="s">
        <v>4346</v>
      </c>
      <c r="D540" t="s">
        <v>4795</v>
      </c>
    </row>
    <row r="541" spans="1:4" ht="15.75" x14ac:dyDescent="0.25">
      <c r="A541" s="1" t="s">
        <v>1830</v>
      </c>
      <c r="B541" s="1" t="s">
        <v>2510</v>
      </c>
      <c r="C541" t="s">
        <v>4348</v>
      </c>
      <c r="D541" t="s">
        <v>4412</v>
      </c>
    </row>
    <row r="542" spans="1:4" ht="15.75" x14ac:dyDescent="0.25">
      <c r="A542" s="1" t="s">
        <v>1829</v>
      </c>
      <c r="B542" s="1" t="s">
        <v>2912</v>
      </c>
      <c r="C542" t="s">
        <v>4348</v>
      </c>
      <c r="D542" t="s">
        <v>4801</v>
      </c>
    </row>
    <row r="543" spans="1:4" ht="15.75" x14ac:dyDescent="0.25">
      <c r="A543" s="1" t="s">
        <v>1828</v>
      </c>
      <c r="B543" s="1" t="s">
        <v>2913</v>
      </c>
      <c r="C543" t="s">
        <v>4348</v>
      </c>
      <c r="D543" t="s">
        <v>4802</v>
      </c>
    </row>
    <row r="544" spans="1:4" ht="15.75" x14ac:dyDescent="0.25">
      <c r="A544" s="1" t="s">
        <v>1827</v>
      </c>
      <c r="B544" s="1" t="s">
        <v>2914</v>
      </c>
      <c r="C544" t="s">
        <v>4346</v>
      </c>
      <c r="D544" t="s">
        <v>4558</v>
      </c>
    </row>
    <row r="545" spans="1:4" ht="15.75" x14ac:dyDescent="0.25">
      <c r="A545" s="1" t="s">
        <v>1826</v>
      </c>
      <c r="B545" s="1" t="s">
        <v>2915</v>
      </c>
      <c r="C545" t="s">
        <v>4346</v>
      </c>
      <c r="D545" t="s">
        <v>4803</v>
      </c>
    </row>
    <row r="546" spans="1:4" ht="15.75" x14ac:dyDescent="0.25">
      <c r="A546" s="1" t="s">
        <v>1825</v>
      </c>
      <c r="B546" s="1" t="s">
        <v>2916</v>
      </c>
      <c r="C546" t="s">
        <v>4766</v>
      </c>
      <c r="D546" t="s">
        <v>4804</v>
      </c>
    </row>
    <row r="547" spans="1:4" ht="15.75" x14ac:dyDescent="0.25">
      <c r="A547" s="1" t="s">
        <v>1824</v>
      </c>
      <c r="B547" s="1" t="s">
        <v>2917</v>
      </c>
      <c r="C547" t="s">
        <v>4348</v>
      </c>
      <c r="D547" t="s">
        <v>4683</v>
      </c>
    </row>
    <row r="548" spans="1:4" ht="15.75" x14ac:dyDescent="0.25">
      <c r="A548" s="1" t="s">
        <v>1823</v>
      </c>
      <c r="B548" s="1" t="s">
        <v>2918</v>
      </c>
      <c r="C548" t="s">
        <v>4346</v>
      </c>
      <c r="D548" t="s">
        <v>4805</v>
      </c>
    </row>
    <row r="549" spans="1:4" ht="15.75" x14ac:dyDescent="0.25">
      <c r="A549" s="1" t="s">
        <v>1822</v>
      </c>
      <c r="B549" s="1" t="s">
        <v>2919</v>
      </c>
      <c r="C549" t="s">
        <v>4348</v>
      </c>
      <c r="D549" t="s">
        <v>4806</v>
      </c>
    </row>
    <row r="550" spans="1:4" ht="15.75" x14ac:dyDescent="0.25">
      <c r="A550" s="1" t="s">
        <v>1821</v>
      </c>
      <c r="B550" s="1" t="s">
        <v>2920</v>
      </c>
      <c r="C550" t="s">
        <v>4348</v>
      </c>
      <c r="D550" t="s">
        <v>4807</v>
      </c>
    </row>
    <row r="551" spans="1:4" ht="15.75" x14ac:dyDescent="0.25">
      <c r="A551" s="1" t="s">
        <v>1820</v>
      </c>
      <c r="B551" s="1" t="s">
        <v>2921</v>
      </c>
      <c r="C551" t="s">
        <v>4348</v>
      </c>
      <c r="D551" t="s">
        <v>4808</v>
      </c>
    </row>
    <row r="552" spans="1:4" ht="15.75" x14ac:dyDescent="0.25">
      <c r="A552" s="1" t="s">
        <v>1819</v>
      </c>
      <c r="B552" s="1" t="s">
        <v>2922</v>
      </c>
      <c r="C552" t="s">
        <v>4346</v>
      </c>
      <c r="D552" t="s">
        <v>4809</v>
      </c>
    </row>
    <row r="553" spans="1:4" ht="15.75" x14ac:dyDescent="0.25">
      <c r="A553" s="1" t="s">
        <v>1818</v>
      </c>
      <c r="B553" s="1" t="s">
        <v>2578</v>
      </c>
      <c r="C553" t="s">
        <v>4348</v>
      </c>
      <c r="D553" t="s">
        <v>4756</v>
      </c>
    </row>
    <row r="554" spans="1:4" ht="15.75" x14ac:dyDescent="0.25">
      <c r="A554" s="1" t="s">
        <v>1817</v>
      </c>
      <c r="B554" s="1" t="s">
        <v>2923</v>
      </c>
      <c r="C554" t="s">
        <v>4348</v>
      </c>
      <c r="D554" t="s">
        <v>4810</v>
      </c>
    </row>
    <row r="555" spans="1:4" ht="15.75" x14ac:dyDescent="0.25">
      <c r="A555" s="1" t="s">
        <v>1816</v>
      </c>
      <c r="B555" s="1" t="s">
        <v>2924</v>
      </c>
      <c r="C555" t="s">
        <v>4346</v>
      </c>
      <c r="D555" t="s">
        <v>4811</v>
      </c>
    </row>
    <row r="556" spans="1:4" ht="15.75" x14ac:dyDescent="0.25">
      <c r="A556" s="1" t="s">
        <v>1815</v>
      </c>
      <c r="B556" s="1" t="s">
        <v>2925</v>
      </c>
      <c r="C556" t="s">
        <v>4348</v>
      </c>
      <c r="D556" t="s">
        <v>4443</v>
      </c>
    </row>
    <row r="557" spans="1:4" ht="15.75" x14ac:dyDescent="0.25">
      <c r="A557" s="1" t="s">
        <v>1814</v>
      </c>
      <c r="B557" s="1" t="s">
        <v>2926</v>
      </c>
      <c r="C557" t="s">
        <v>4348</v>
      </c>
      <c r="D557" t="s">
        <v>4812</v>
      </c>
    </row>
    <row r="558" spans="1:4" ht="15.75" x14ac:dyDescent="0.25">
      <c r="A558" s="1" t="s">
        <v>1813</v>
      </c>
      <c r="B558" s="1" t="s">
        <v>2927</v>
      </c>
      <c r="C558" t="s">
        <v>4346</v>
      </c>
      <c r="D558" t="s">
        <v>4813</v>
      </c>
    </row>
    <row r="559" spans="1:4" ht="15.75" x14ac:dyDescent="0.25">
      <c r="A559" s="1" t="s">
        <v>1812</v>
      </c>
      <c r="B559" s="1" t="s">
        <v>2928</v>
      </c>
      <c r="C559" t="s">
        <v>4348</v>
      </c>
      <c r="D559" t="s">
        <v>4437</v>
      </c>
    </row>
    <row r="560" spans="1:4" ht="15.75" x14ac:dyDescent="0.25">
      <c r="A560" s="1" t="s">
        <v>1811</v>
      </c>
      <c r="B560" s="1" t="s">
        <v>2929</v>
      </c>
      <c r="C560" t="s">
        <v>4346</v>
      </c>
      <c r="D560" t="s">
        <v>4759</v>
      </c>
    </row>
    <row r="561" spans="1:4" ht="15.75" x14ac:dyDescent="0.25">
      <c r="A561" s="1" t="s">
        <v>1810</v>
      </c>
      <c r="B561" s="1" t="s">
        <v>2930</v>
      </c>
      <c r="C561" t="s">
        <v>4348</v>
      </c>
      <c r="D561" t="s">
        <v>4814</v>
      </c>
    </row>
    <row r="562" spans="1:4" ht="15.75" x14ac:dyDescent="0.25">
      <c r="A562" s="1" t="s">
        <v>1809</v>
      </c>
      <c r="B562" s="1" t="s">
        <v>2931</v>
      </c>
      <c r="C562" t="s">
        <v>4346</v>
      </c>
      <c r="D562" t="s">
        <v>4815</v>
      </c>
    </row>
    <row r="563" spans="1:4" ht="15.75" x14ac:dyDescent="0.25">
      <c r="A563" s="1" t="s">
        <v>1808</v>
      </c>
      <c r="B563" s="1" t="s">
        <v>2932</v>
      </c>
      <c r="C563" t="s">
        <v>4348</v>
      </c>
      <c r="D563" t="s">
        <v>4816</v>
      </c>
    </row>
    <row r="564" spans="1:4" ht="15.75" x14ac:dyDescent="0.25">
      <c r="A564" s="1" t="s">
        <v>1807</v>
      </c>
      <c r="B564" s="1" t="s">
        <v>2933</v>
      </c>
      <c r="C564" t="s">
        <v>4348</v>
      </c>
      <c r="D564" t="s">
        <v>4817</v>
      </c>
    </row>
    <row r="565" spans="1:4" ht="15.75" x14ac:dyDescent="0.25">
      <c r="A565" s="1" t="s">
        <v>1806</v>
      </c>
      <c r="B565" s="1" t="s">
        <v>2934</v>
      </c>
      <c r="C565" t="s">
        <v>4346</v>
      </c>
      <c r="D565" t="s">
        <v>4818</v>
      </c>
    </row>
    <row r="566" spans="1:4" ht="15.75" x14ac:dyDescent="0.25">
      <c r="A566" s="1" t="s">
        <v>1805</v>
      </c>
      <c r="B566" s="1" t="s">
        <v>2935</v>
      </c>
      <c r="C566" t="s">
        <v>4766</v>
      </c>
      <c r="D566" t="s">
        <v>4795</v>
      </c>
    </row>
    <row r="567" spans="1:4" ht="15.75" x14ac:dyDescent="0.25">
      <c r="A567" s="1" t="s">
        <v>1804</v>
      </c>
      <c r="B567" s="1" t="s">
        <v>2936</v>
      </c>
      <c r="C567" t="s">
        <v>4348</v>
      </c>
      <c r="D567" t="s">
        <v>4819</v>
      </c>
    </row>
    <row r="568" spans="1:4" ht="15.75" x14ac:dyDescent="0.25">
      <c r="A568" s="1" t="s">
        <v>1803</v>
      </c>
      <c r="B568" s="1" t="s">
        <v>2937</v>
      </c>
      <c r="C568" t="s">
        <v>4346</v>
      </c>
      <c r="D568" t="s">
        <v>4820</v>
      </c>
    </row>
    <row r="569" spans="1:4" ht="15.75" x14ac:dyDescent="0.25">
      <c r="A569" s="1" t="s">
        <v>1802</v>
      </c>
      <c r="B569" s="1" t="s">
        <v>2938</v>
      </c>
      <c r="C569" t="s">
        <v>4346</v>
      </c>
      <c r="D569" t="s">
        <v>4821</v>
      </c>
    </row>
    <row r="570" spans="1:4" ht="15.75" x14ac:dyDescent="0.25">
      <c r="A570" s="1" t="s">
        <v>1801</v>
      </c>
      <c r="B570" s="1" t="s">
        <v>2940</v>
      </c>
      <c r="C570" t="s">
        <v>4346</v>
      </c>
      <c r="D570" t="s">
        <v>4822</v>
      </c>
    </row>
    <row r="571" spans="1:4" ht="15.75" x14ac:dyDescent="0.25">
      <c r="A571" s="1" t="s">
        <v>1800</v>
      </c>
      <c r="B571" s="1" t="s">
        <v>2941</v>
      </c>
      <c r="C571" t="s">
        <v>4348</v>
      </c>
      <c r="D571" t="s">
        <v>4823</v>
      </c>
    </row>
    <row r="572" spans="1:4" ht="15.75" x14ac:dyDescent="0.25">
      <c r="A572" s="1" t="s">
        <v>1799</v>
      </c>
      <c r="B572" s="1" t="s">
        <v>2942</v>
      </c>
      <c r="C572" t="s">
        <v>4348</v>
      </c>
      <c r="D572" t="s">
        <v>4824</v>
      </c>
    </row>
    <row r="573" spans="1:4" ht="15.75" x14ac:dyDescent="0.25">
      <c r="A573" s="1" t="s">
        <v>1798</v>
      </c>
      <c r="B573" s="1" t="s">
        <v>2943</v>
      </c>
      <c r="C573" t="s">
        <v>4348</v>
      </c>
      <c r="D573" t="s">
        <v>4535</v>
      </c>
    </row>
    <row r="574" spans="1:4" ht="15.75" x14ac:dyDescent="0.25">
      <c r="A574" s="1" t="s">
        <v>1797</v>
      </c>
      <c r="B574" s="1" t="s">
        <v>2944</v>
      </c>
      <c r="C574" t="s">
        <v>4766</v>
      </c>
      <c r="D574" t="s">
        <v>4825</v>
      </c>
    </row>
    <row r="575" spans="1:4" ht="15.75" x14ac:dyDescent="0.25">
      <c r="A575" s="1" t="s">
        <v>1796</v>
      </c>
      <c r="B575" s="1" t="s">
        <v>2945</v>
      </c>
      <c r="C575" t="s">
        <v>4348</v>
      </c>
      <c r="D575" t="s">
        <v>4826</v>
      </c>
    </row>
    <row r="576" spans="1:4" ht="15.75" x14ac:dyDescent="0.25">
      <c r="A576" s="1" t="s">
        <v>1795</v>
      </c>
      <c r="B576" s="1" t="s">
        <v>2946</v>
      </c>
      <c r="C576" t="s">
        <v>4348</v>
      </c>
      <c r="D576" t="s">
        <v>4827</v>
      </c>
    </row>
    <row r="577" spans="1:4" ht="15.75" x14ac:dyDescent="0.25">
      <c r="A577" s="1" t="s">
        <v>1794</v>
      </c>
      <c r="B577" s="1" t="s">
        <v>2947</v>
      </c>
      <c r="C577" t="s">
        <v>4346</v>
      </c>
      <c r="D577" t="s">
        <v>4828</v>
      </c>
    </row>
    <row r="578" spans="1:4" ht="15.75" x14ac:dyDescent="0.25">
      <c r="A578" s="1" t="s">
        <v>1793</v>
      </c>
      <c r="B578" s="1" t="s">
        <v>2948</v>
      </c>
      <c r="C578" t="s">
        <v>4766</v>
      </c>
      <c r="D578" t="s">
        <v>4463</v>
      </c>
    </row>
    <row r="579" spans="1:4" ht="15.75" x14ac:dyDescent="0.25">
      <c r="A579" s="1" t="s">
        <v>1792</v>
      </c>
      <c r="B579" s="1" t="s">
        <v>2949</v>
      </c>
      <c r="C579" t="s">
        <v>4348</v>
      </c>
      <c r="D579" t="s">
        <v>4829</v>
      </c>
    </row>
    <row r="580" spans="1:4" ht="15.75" x14ac:dyDescent="0.25">
      <c r="A580" s="1" t="s">
        <v>1791</v>
      </c>
      <c r="B580" s="1" t="s">
        <v>2950</v>
      </c>
      <c r="C580" t="s">
        <v>4346</v>
      </c>
      <c r="D580" t="s">
        <v>4830</v>
      </c>
    </row>
    <row r="581" spans="1:4" ht="15.75" x14ac:dyDescent="0.25">
      <c r="A581" s="1" t="s">
        <v>1790</v>
      </c>
      <c r="B581" s="1" t="s">
        <v>2951</v>
      </c>
      <c r="C581" t="s">
        <v>4346</v>
      </c>
      <c r="D581" t="s">
        <v>4831</v>
      </c>
    </row>
    <row r="582" spans="1:4" ht="15.75" x14ac:dyDescent="0.25">
      <c r="A582" s="1" t="s">
        <v>1789</v>
      </c>
      <c r="B582" s="1" t="s">
        <v>2952</v>
      </c>
      <c r="C582" t="s">
        <v>4348</v>
      </c>
      <c r="D582" t="s">
        <v>4832</v>
      </c>
    </row>
    <row r="583" spans="1:4" ht="15.75" x14ac:dyDescent="0.25">
      <c r="A583" s="1" t="s">
        <v>1788</v>
      </c>
      <c r="B583" s="1" t="s">
        <v>2953</v>
      </c>
      <c r="C583" t="s">
        <v>4348</v>
      </c>
      <c r="D583" t="s">
        <v>4350</v>
      </c>
    </row>
    <row r="584" spans="1:4" ht="15.75" x14ac:dyDescent="0.25">
      <c r="A584" s="1" t="s">
        <v>1787</v>
      </c>
      <c r="B584" s="1" t="s">
        <v>2954</v>
      </c>
      <c r="C584" t="s">
        <v>4346</v>
      </c>
      <c r="D584" t="s">
        <v>4833</v>
      </c>
    </row>
    <row r="585" spans="1:4" ht="15.75" x14ac:dyDescent="0.25">
      <c r="A585" s="1" t="s">
        <v>1786</v>
      </c>
      <c r="B585" s="1" t="s">
        <v>2955</v>
      </c>
      <c r="C585" t="s">
        <v>4348</v>
      </c>
      <c r="D585" t="s">
        <v>4711</v>
      </c>
    </row>
    <row r="586" spans="1:4" ht="15.75" x14ac:dyDescent="0.25">
      <c r="A586" s="1" t="s">
        <v>1785</v>
      </c>
      <c r="B586" s="1" t="s">
        <v>2956</v>
      </c>
      <c r="C586" t="s">
        <v>4346</v>
      </c>
      <c r="D586" t="s">
        <v>4834</v>
      </c>
    </row>
    <row r="587" spans="1:4" ht="15.75" x14ac:dyDescent="0.25">
      <c r="A587" s="1" t="s">
        <v>1784</v>
      </c>
      <c r="B587" s="1" t="s">
        <v>2957</v>
      </c>
      <c r="C587" t="s">
        <v>4346</v>
      </c>
      <c r="D587" t="s">
        <v>4672</v>
      </c>
    </row>
    <row r="588" spans="1:4" ht="15.75" x14ac:dyDescent="0.25">
      <c r="A588" s="1" t="s">
        <v>1783</v>
      </c>
      <c r="B588" s="1" t="s">
        <v>2958</v>
      </c>
      <c r="C588" t="s">
        <v>4346</v>
      </c>
      <c r="D588" t="s">
        <v>4835</v>
      </c>
    </row>
    <row r="589" spans="1:4" ht="15.75" x14ac:dyDescent="0.25">
      <c r="A589" s="1" t="s">
        <v>1782</v>
      </c>
      <c r="B589" s="1" t="s">
        <v>2959</v>
      </c>
      <c r="C589" t="s">
        <v>4346</v>
      </c>
      <c r="D589" t="s">
        <v>4836</v>
      </c>
    </row>
    <row r="590" spans="1:4" ht="15.75" x14ac:dyDescent="0.25">
      <c r="A590" s="1" t="s">
        <v>1781</v>
      </c>
      <c r="B590" s="1" t="s">
        <v>2472</v>
      </c>
      <c r="C590" t="s">
        <v>4766</v>
      </c>
      <c r="D590" t="s">
        <v>4837</v>
      </c>
    </row>
    <row r="591" spans="1:4" ht="15.75" x14ac:dyDescent="0.25">
      <c r="A591" s="1" t="s">
        <v>1780</v>
      </c>
      <c r="B591" s="1" t="s">
        <v>2960</v>
      </c>
      <c r="C591" t="s">
        <v>4346</v>
      </c>
      <c r="D591" t="s">
        <v>4838</v>
      </c>
    </row>
    <row r="592" spans="1:4" ht="15.75" x14ac:dyDescent="0.25">
      <c r="A592" s="1" t="s">
        <v>1779</v>
      </c>
      <c r="B592" s="1" t="s">
        <v>2961</v>
      </c>
      <c r="C592" t="s">
        <v>4348</v>
      </c>
      <c r="D592" t="s">
        <v>4584</v>
      </c>
    </row>
    <row r="593" spans="1:4" ht="15.75" x14ac:dyDescent="0.25">
      <c r="A593" s="1" t="s">
        <v>1778</v>
      </c>
      <c r="B593" s="1" t="s">
        <v>2459</v>
      </c>
      <c r="C593" t="s">
        <v>4346</v>
      </c>
      <c r="D593" t="s">
        <v>4839</v>
      </c>
    </row>
    <row r="594" spans="1:4" ht="15.75" x14ac:dyDescent="0.25">
      <c r="A594" s="1" t="s">
        <v>1777</v>
      </c>
      <c r="B594" s="1" t="s">
        <v>2962</v>
      </c>
      <c r="C594" t="s">
        <v>4346</v>
      </c>
      <c r="D594" t="s">
        <v>4840</v>
      </c>
    </row>
    <row r="595" spans="1:4" ht="15.75" x14ac:dyDescent="0.25">
      <c r="A595" s="1" t="s">
        <v>1776</v>
      </c>
      <c r="B595" s="1" t="s">
        <v>2963</v>
      </c>
      <c r="C595" t="s">
        <v>4766</v>
      </c>
      <c r="D595" t="s">
        <v>4841</v>
      </c>
    </row>
    <row r="596" spans="1:4" ht="15.75" x14ac:dyDescent="0.25">
      <c r="A596" s="1" t="s">
        <v>1775</v>
      </c>
      <c r="B596" s="1" t="s">
        <v>2964</v>
      </c>
      <c r="C596" t="s">
        <v>4346</v>
      </c>
      <c r="D596" t="s">
        <v>4842</v>
      </c>
    </row>
    <row r="597" spans="1:4" ht="15.75" x14ac:dyDescent="0.25">
      <c r="A597" s="1" t="s">
        <v>1774</v>
      </c>
      <c r="B597" s="1" t="s">
        <v>2965</v>
      </c>
      <c r="C597" t="s">
        <v>4348</v>
      </c>
      <c r="D597" t="s">
        <v>4843</v>
      </c>
    </row>
    <row r="598" spans="1:4" ht="15.75" x14ac:dyDescent="0.25">
      <c r="A598" s="1" t="s">
        <v>1773</v>
      </c>
      <c r="B598" s="1" t="s">
        <v>2966</v>
      </c>
      <c r="C598" t="s">
        <v>4348</v>
      </c>
      <c r="D598" t="s">
        <v>4844</v>
      </c>
    </row>
    <row r="599" spans="1:4" ht="15.75" x14ac:dyDescent="0.25">
      <c r="A599" s="1" t="s">
        <v>1772</v>
      </c>
      <c r="B599" s="1" t="s">
        <v>2967</v>
      </c>
      <c r="C599" t="s">
        <v>4346</v>
      </c>
      <c r="D599" t="s">
        <v>4845</v>
      </c>
    </row>
    <row r="600" spans="1:4" ht="15.75" x14ac:dyDescent="0.25">
      <c r="A600" s="1" t="s">
        <v>1771</v>
      </c>
      <c r="B600" s="1" t="s">
        <v>2968</v>
      </c>
      <c r="C600" t="s">
        <v>4346</v>
      </c>
      <c r="D600" t="s">
        <v>4846</v>
      </c>
    </row>
    <row r="601" spans="1:4" ht="15.75" x14ac:dyDescent="0.25">
      <c r="A601" s="1" t="s">
        <v>1770</v>
      </c>
      <c r="B601" s="1" t="s">
        <v>2969</v>
      </c>
      <c r="C601" t="s">
        <v>4348</v>
      </c>
      <c r="D601" t="s">
        <v>4847</v>
      </c>
    </row>
    <row r="602" spans="1:4" ht="15.75" x14ac:dyDescent="0.25">
      <c r="A602" s="1" t="s">
        <v>1769</v>
      </c>
      <c r="B602" s="1" t="s">
        <v>2970</v>
      </c>
      <c r="C602" t="s">
        <v>4346</v>
      </c>
      <c r="D602" t="s">
        <v>4848</v>
      </c>
    </row>
    <row r="603" spans="1:4" ht="15.75" x14ac:dyDescent="0.25">
      <c r="A603" s="1" t="s">
        <v>1768</v>
      </c>
      <c r="B603" s="1" t="s">
        <v>2392</v>
      </c>
      <c r="C603" t="s">
        <v>4766</v>
      </c>
      <c r="D603" t="s">
        <v>4528</v>
      </c>
    </row>
    <row r="604" spans="1:4" ht="15.75" x14ac:dyDescent="0.25">
      <c r="A604" s="1" t="s">
        <v>1767</v>
      </c>
      <c r="B604" s="1" t="s">
        <v>2971</v>
      </c>
      <c r="C604" t="s">
        <v>4766</v>
      </c>
      <c r="D604" t="s">
        <v>4849</v>
      </c>
    </row>
    <row r="605" spans="1:4" ht="15.75" x14ac:dyDescent="0.25">
      <c r="A605" s="1" t="s">
        <v>1766</v>
      </c>
      <c r="B605" s="1" t="s">
        <v>2972</v>
      </c>
      <c r="C605" t="s">
        <v>4348</v>
      </c>
      <c r="D605" t="s">
        <v>4832</v>
      </c>
    </row>
    <row r="606" spans="1:4" ht="15.75" x14ac:dyDescent="0.25">
      <c r="A606" s="1" t="s">
        <v>1765</v>
      </c>
      <c r="B606" s="1" t="s">
        <v>2511</v>
      </c>
      <c r="C606" t="s">
        <v>4348</v>
      </c>
      <c r="D606" t="s">
        <v>4850</v>
      </c>
    </row>
    <row r="607" spans="1:4" ht="15.75" x14ac:dyDescent="0.25">
      <c r="A607" s="1" t="s">
        <v>1764</v>
      </c>
      <c r="B607" s="1" t="s">
        <v>2973</v>
      </c>
      <c r="C607" t="s">
        <v>4348</v>
      </c>
      <c r="D607" t="s">
        <v>4851</v>
      </c>
    </row>
    <row r="608" spans="1:4" ht="15.75" x14ac:dyDescent="0.25">
      <c r="A608" s="1" t="s">
        <v>1763</v>
      </c>
      <c r="B608" s="1" t="s">
        <v>2974</v>
      </c>
      <c r="C608" t="s">
        <v>4348</v>
      </c>
      <c r="D608" t="s">
        <v>4852</v>
      </c>
    </row>
    <row r="609" spans="1:4" ht="15.75" x14ac:dyDescent="0.25">
      <c r="A609" s="1" t="s">
        <v>1762</v>
      </c>
      <c r="B609" s="1" t="s">
        <v>2975</v>
      </c>
      <c r="C609" t="s">
        <v>4348</v>
      </c>
      <c r="D609" t="s">
        <v>4853</v>
      </c>
    </row>
    <row r="610" spans="1:4" ht="15.75" x14ac:dyDescent="0.25">
      <c r="A610" s="1" t="s">
        <v>1761</v>
      </c>
      <c r="B610" s="1" t="s">
        <v>2976</v>
      </c>
      <c r="C610" t="s">
        <v>4348</v>
      </c>
      <c r="D610" t="s">
        <v>4854</v>
      </c>
    </row>
    <row r="611" spans="1:4" ht="15.75" x14ac:dyDescent="0.25">
      <c r="A611" s="1" t="s">
        <v>1760</v>
      </c>
      <c r="B611" s="1" t="s">
        <v>2977</v>
      </c>
      <c r="C611" t="s">
        <v>4766</v>
      </c>
      <c r="D611" t="s">
        <v>4855</v>
      </c>
    </row>
    <row r="612" spans="1:4" ht="15.75" x14ac:dyDescent="0.25">
      <c r="A612" s="1" t="s">
        <v>1759</v>
      </c>
      <c r="B612" s="1" t="s">
        <v>2978</v>
      </c>
      <c r="C612" t="s">
        <v>4348</v>
      </c>
      <c r="D612" t="s">
        <v>4856</v>
      </c>
    </row>
    <row r="613" spans="1:4" ht="15.75" x14ac:dyDescent="0.25">
      <c r="A613" s="1" t="s">
        <v>1758</v>
      </c>
      <c r="B613" s="1" t="s">
        <v>2979</v>
      </c>
      <c r="C613" t="s">
        <v>4346</v>
      </c>
      <c r="D613" t="s">
        <v>4585</v>
      </c>
    </row>
    <row r="614" spans="1:4" ht="15.75" x14ac:dyDescent="0.25">
      <c r="A614" s="1" t="s">
        <v>1757</v>
      </c>
      <c r="B614" s="1" t="s">
        <v>2980</v>
      </c>
      <c r="C614" t="s">
        <v>4346</v>
      </c>
      <c r="D614" t="s">
        <v>4857</v>
      </c>
    </row>
    <row r="615" spans="1:4" ht="15.75" x14ac:dyDescent="0.25">
      <c r="A615" s="1" t="s">
        <v>1756</v>
      </c>
      <c r="B615" s="1" t="s">
        <v>2981</v>
      </c>
      <c r="C615" t="s">
        <v>4348</v>
      </c>
      <c r="D615" t="s">
        <v>4858</v>
      </c>
    </row>
    <row r="616" spans="1:4" ht="15.75" x14ac:dyDescent="0.25">
      <c r="A616" s="1" t="s">
        <v>1755</v>
      </c>
      <c r="B616" s="1" t="s">
        <v>2982</v>
      </c>
      <c r="C616" t="s">
        <v>4346</v>
      </c>
      <c r="D616" t="s">
        <v>4859</v>
      </c>
    </row>
    <row r="617" spans="1:4" ht="15.75" x14ac:dyDescent="0.25">
      <c r="A617" s="1" t="s">
        <v>1754</v>
      </c>
      <c r="B617" s="1" t="s">
        <v>2463</v>
      </c>
      <c r="C617" t="s">
        <v>4346</v>
      </c>
      <c r="D617" t="s">
        <v>4860</v>
      </c>
    </row>
    <row r="618" spans="1:4" ht="15.75" x14ac:dyDescent="0.25">
      <c r="A618" s="1" t="s">
        <v>1753</v>
      </c>
      <c r="B618" s="1" t="s">
        <v>2678</v>
      </c>
      <c r="C618" t="s">
        <v>4766</v>
      </c>
      <c r="D618" t="s">
        <v>4524</v>
      </c>
    </row>
    <row r="619" spans="1:4" ht="15.75" x14ac:dyDescent="0.25">
      <c r="A619" s="1" t="s">
        <v>1752</v>
      </c>
      <c r="B619" s="1" t="s">
        <v>2983</v>
      </c>
      <c r="C619" t="s">
        <v>4346</v>
      </c>
      <c r="D619" t="s">
        <v>4522</v>
      </c>
    </row>
    <row r="620" spans="1:4" ht="15.75" x14ac:dyDescent="0.25">
      <c r="A620" s="1" t="s">
        <v>1751</v>
      </c>
      <c r="B620" s="1" t="s">
        <v>2984</v>
      </c>
      <c r="C620" t="s">
        <v>4346</v>
      </c>
      <c r="D620" t="s">
        <v>4566</v>
      </c>
    </row>
    <row r="621" spans="1:4" ht="15.75" x14ac:dyDescent="0.25">
      <c r="A621" s="1" t="s">
        <v>1750</v>
      </c>
      <c r="B621" s="1" t="s">
        <v>2985</v>
      </c>
      <c r="C621" t="s">
        <v>4346</v>
      </c>
      <c r="D621" t="s">
        <v>4861</v>
      </c>
    </row>
    <row r="622" spans="1:4" ht="15.75" x14ac:dyDescent="0.25">
      <c r="A622" s="1" t="s">
        <v>1749</v>
      </c>
      <c r="B622" s="1" t="s">
        <v>2986</v>
      </c>
      <c r="C622" t="s">
        <v>4766</v>
      </c>
      <c r="D622" t="s">
        <v>4862</v>
      </c>
    </row>
    <row r="623" spans="1:4" ht="15.75" x14ac:dyDescent="0.25">
      <c r="A623" s="1" t="s">
        <v>1748</v>
      </c>
      <c r="B623" s="1" t="s">
        <v>2987</v>
      </c>
      <c r="C623" t="s">
        <v>4348</v>
      </c>
      <c r="D623" t="s">
        <v>4863</v>
      </c>
    </row>
    <row r="624" spans="1:4" ht="15.75" x14ac:dyDescent="0.25">
      <c r="A624" s="1" t="s">
        <v>1747</v>
      </c>
      <c r="B624" s="1" t="s">
        <v>2988</v>
      </c>
      <c r="C624" t="s">
        <v>4346</v>
      </c>
      <c r="D624" t="s">
        <v>4864</v>
      </c>
    </row>
    <row r="625" spans="1:4" ht="15.75" x14ac:dyDescent="0.25">
      <c r="A625" s="1" t="s">
        <v>1746</v>
      </c>
      <c r="B625" s="1" t="s">
        <v>2989</v>
      </c>
      <c r="C625" t="s">
        <v>4348</v>
      </c>
      <c r="D625" t="s">
        <v>4865</v>
      </c>
    </row>
    <row r="626" spans="1:4" ht="15.75" x14ac:dyDescent="0.25">
      <c r="A626" s="1" t="s">
        <v>1745</v>
      </c>
      <c r="B626" s="1" t="s">
        <v>2990</v>
      </c>
      <c r="C626" t="s">
        <v>4348</v>
      </c>
      <c r="D626" t="s">
        <v>4866</v>
      </c>
    </row>
    <row r="627" spans="1:4" ht="15.75" x14ac:dyDescent="0.25">
      <c r="A627" s="1" t="s">
        <v>1744</v>
      </c>
      <c r="B627" s="1" t="s">
        <v>2991</v>
      </c>
      <c r="C627" t="s">
        <v>4348</v>
      </c>
      <c r="D627" t="s">
        <v>4867</v>
      </c>
    </row>
    <row r="628" spans="1:4" ht="15.75" x14ac:dyDescent="0.25">
      <c r="A628" s="1" t="s">
        <v>1743</v>
      </c>
      <c r="B628" s="1" t="s">
        <v>2992</v>
      </c>
      <c r="C628" t="s">
        <v>4348</v>
      </c>
      <c r="D628" t="s">
        <v>4868</v>
      </c>
    </row>
    <row r="629" spans="1:4" ht="15.75" x14ac:dyDescent="0.25">
      <c r="A629" s="1" t="s">
        <v>1742</v>
      </c>
      <c r="B629" s="1" t="s">
        <v>2993</v>
      </c>
      <c r="C629" t="s">
        <v>4766</v>
      </c>
      <c r="D629" t="s">
        <v>4869</v>
      </c>
    </row>
    <row r="630" spans="1:4" ht="15.75" x14ac:dyDescent="0.25">
      <c r="A630" s="1" t="s">
        <v>1741</v>
      </c>
      <c r="B630" s="1" t="s">
        <v>2994</v>
      </c>
      <c r="C630" t="s">
        <v>4348</v>
      </c>
      <c r="D630" t="s">
        <v>4870</v>
      </c>
    </row>
    <row r="631" spans="1:4" ht="15.75" x14ac:dyDescent="0.25">
      <c r="A631" s="1" t="s">
        <v>1740</v>
      </c>
      <c r="B631" s="1" t="s">
        <v>2668</v>
      </c>
      <c r="C631" t="s">
        <v>4346</v>
      </c>
      <c r="D631" t="s">
        <v>4871</v>
      </c>
    </row>
    <row r="632" spans="1:4" ht="15.75" x14ac:dyDescent="0.25">
      <c r="A632" s="1" t="s">
        <v>1739</v>
      </c>
      <c r="B632" s="1" t="s">
        <v>2995</v>
      </c>
      <c r="C632" t="s">
        <v>4766</v>
      </c>
      <c r="D632" t="s">
        <v>4872</v>
      </c>
    </row>
    <row r="633" spans="1:4" ht="15.75" x14ac:dyDescent="0.25">
      <c r="A633" s="1" t="s">
        <v>1738</v>
      </c>
      <c r="B633" s="1" t="s">
        <v>2996</v>
      </c>
      <c r="C633" t="s">
        <v>4348</v>
      </c>
      <c r="D633" t="s">
        <v>4552</v>
      </c>
    </row>
    <row r="634" spans="1:4" ht="15.75" x14ac:dyDescent="0.25">
      <c r="A634" s="1" t="s">
        <v>1737</v>
      </c>
      <c r="B634" s="1" t="s">
        <v>2997</v>
      </c>
      <c r="C634" t="s">
        <v>4348</v>
      </c>
      <c r="D634" t="s">
        <v>4711</v>
      </c>
    </row>
    <row r="635" spans="1:4" ht="15.75" x14ac:dyDescent="0.25">
      <c r="A635" s="1" t="s">
        <v>1736</v>
      </c>
      <c r="B635" s="1" t="s">
        <v>2998</v>
      </c>
      <c r="C635" t="s">
        <v>4766</v>
      </c>
      <c r="D635" t="s">
        <v>4873</v>
      </c>
    </row>
    <row r="636" spans="1:4" ht="15.75" x14ac:dyDescent="0.25">
      <c r="A636" s="1" t="s">
        <v>1735</v>
      </c>
      <c r="B636" s="1" t="s">
        <v>2723</v>
      </c>
      <c r="C636" t="s">
        <v>4348</v>
      </c>
      <c r="D636" t="s">
        <v>4874</v>
      </c>
    </row>
    <row r="637" spans="1:4" ht="15.75" x14ac:dyDescent="0.25">
      <c r="A637" s="1" t="s">
        <v>1734</v>
      </c>
      <c r="B637" s="1" t="s">
        <v>2999</v>
      </c>
      <c r="C637" t="s">
        <v>4766</v>
      </c>
      <c r="D637" t="s">
        <v>4875</v>
      </c>
    </row>
    <row r="638" spans="1:4" ht="15.75" x14ac:dyDescent="0.25">
      <c r="A638" s="1" t="s">
        <v>1733</v>
      </c>
      <c r="B638" s="1" t="s">
        <v>3000</v>
      </c>
      <c r="C638" t="s">
        <v>4346</v>
      </c>
      <c r="D638" t="s">
        <v>4574</v>
      </c>
    </row>
    <row r="639" spans="1:4" ht="15.75" x14ac:dyDescent="0.25">
      <c r="A639" s="1" t="s">
        <v>1732</v>
      </c>
      <c r="B639" s="1" t="s">
        <v>3001</v>
      </c>
      <c r="C639" t="s">
        <v>4348</v>
      </c>
      <c r="D639" t="s">
        <v>4464</v>
      </c>
    </row>
    <row r="640" spans="1:4" ht="15.75" x14ac:dyDescent="0.25">
      <c r="A640" s="1" t="s">
        <v>1731</v>
      </c>
      <c r="B640" s="1" t="s">
        <v>3002</v>
      </c>
      <c r="C640" t="s">
        <v>4346</v>
      </c>
      <c r="D640" t="s">
        <v>4876</v>
      </c>
    </row>
    <row r="641" spans="1:4" ht="15.75" x14ac:dyDescent="0.25">
      <c r="A641" s="1" t="s">
        <v>1730</v>
      </c>
      <c r="B641" s="1" t="s">
        <v>2388</v>
      </c>
      <c r="C641" t="s">
        <v>4766</v>
      </c>
      <c r="D641" t="s">
        <v>4877</v>
      </c>
    </row>
    <row r="642" spans="1:4" ht="15.75" x14ac:dyDescent="0.25">
      <c r="A642" s="1" t="s">
        <v>1729</v>
      </c>
      <c r="B642" s="1" t="s">
        <v>3003</v>
      </c>
      <c r="C642" t="s">
        <v>4348</v>
      </c>
      <c r="D642" t="s">
        <v>4878</v>
      </c>
    </row>
    <row r="643" spans="1:4" ht="15.75" x14ac:dyDescent="0.25">
      <c r="A643" s="1" t="s">
        <v>1728</v>
      </c>
      <c r="B643" s="1" t="s">
        <v>2456</v>
      </c>
      <c r="C643" t="s">
        <v>4346</v>
      </c>
      <c r="D643" t="s">
        <v>4879</v>
      </c>
    </row>
    <row r="644" spans="1:4" ht="15.75" x14ac:dyDescent="0.25">
      <c r="A644" s="1" t="s">
        <v>1727</v>
      </c>
      <c r="B644" s="1" t="s">
        <v>3004</v>
      </c>
      <c r="C644" t="s">
        <v>4348</v>
      </c>
      <c r="D644" t="s">
        <v>4354</v>
      </c>
    </row>
    <row r="645" spans="1:4" ht="15.75" x14ac:dyDescent="0.25">
      <c r="A645" s="1" t="s">
        <v>1726</v>
      </c>
      <c r="B645" s="1" t="s">
        <v>3005</v>
      </c>
      <c r="C645" t="s">
        <v>4348</v>
      </c>
      <c r="D645" t="s">
        <v>4880</v>
      </c>
    </row>
    <row r="646" spans="1:4" ht="15.75" x14ac:dyDescent="0.25">
      <c r="A646" s="1" t="s">
        <v>1725</v>
      </c>
      <c r="B646" s="1" t="s">
        <v>3006</v>
      </c>
      <c r="C646" t="s">
        <v>4346</v>
      </c>
      <c r="D646" t="s">
        <v>4699</v>
      </c>
    </row>
    <row r="647" spans="1:4" ht="15.75" x14ac:dyDescent="0.25">
      <c r="A647" s="1" t="s">
        <v>1724</v>
      </c>
      <c r="B647" s="1" t="s">
        <v>3007</v>
      </c>
      <c r="C647" t="s">
        <v>4346</v>
      </c>
      <c r="D647" t="s">
        <v>4881</v>
      </c>
    </row>
    <row r="648" spans="1:4" ht="15.75" x14ac:dyDescent="0.25">
      <c r="A648" s="1" t="s">
        <v>1723</v>
      </c>
      <c r="B648" s="1" t="s">
        <v>3008</v>
      </c>
      <c r="C648" t="s">
        <v>4346</v>
      </c>
      <c r="D648" t="s">
        <v>4882</v>
      </c>
    </row>
    <row r="649" spans="1:4" ht="15.75" x14ac:dyDescent="0.25">
      <c r="A649" s="1" t="s">
        <v>1722</v>
      </c>
      <c r="B649" s="1" t="s">
        <v>3009</v>
      </c>
      <c r="C649" t="s">
        <v>4348</v>
      </c>
      <c r="D649" t="s">
        <v>4883</v>
      </c>
    </row>
    <row r="650" spans="1:4" ht="15.75" x14ac:dyDescent="0.25">
      <c r="A650" s="1" t="s">
        <v>1721</v>
      </c>
      <c r="B650" s="1" t="s">
        <v>3010</v>
      </c>
      <c r="C650" t="s">
        <v>4348</v>
      </c>
      <c r="D650" t="s">
        <v>4700</v>
      </c>
    </row>
    <row r="651" spans="1:4" ht="15.75" x14ac:dyDescent="0.25">
      <c r="A651" s="1" t="s">
        <v>1720</v>
      </c>
      <c r="B651" s="1" t="s">
        <v>3011</v>
      </c>
      <c r="C651" t="s">
        <v>4346</v>
      </c>
      <c r="D651" t="s">
        <v>4884</v>
      </c>
    </row>
    <row r="652" spans="1:4" ht="15.75" x14ac:dyDescent="0.25">
      <c r="A652" s="1" t="s">
        <v>1719</v>
      </c>
      <c r="B652" s="1" t="s">
        <v>3012</v>
      </c>
      <c r="C652" t="s">
        <v>4348</v>
      </c>
      <c r="D652" t="s">
        <v>4360</v>
      </c>
    </row>
    <row r="653" spans="1:4" ht="15.75" x14ac:dyDescent="0.25">
      <c r="A653" s="1" t="s">
        <v>1718</v>
      </c>
      <c r="B653" s="1" t="s">
        <v>3013</v>
      </c>
      <c r="C653" t="s">
        <v>4346</v>
      </c>
      <c r="D653" t="s">
        <v>4885</v>
      </c>
    </row>
    <row r="654" spans="1:4" ht="15.75" x14ac:dyDescent="0.25">
      <c r="A654" s="1" t="s">
        <v>1717</v>
      </c>
      <c r="B654" s="1" t="s">
        <v>3014</v>
      </c>
      <c r="C654" t="s">
        <v>4348</v>
      </c>
      <c r="D654" t="s">
        <v>4886</v>
      </c>
    </row>
    <row r="655" spans="1:4" ht="15.75" x14ac:dyDescent="0.25">
      <c r="A655" s="1" t="s">
        <v>1716</v>
      </c>
      <c r="B655" s="1" t="s">
        <v>3015</v>
      </c>
      <c r="C655" t="s">
        <v>4348</v>
      </c>
      <c r="D655" t="s">
        <v>4438</v>
      </c>
    </row>
    <row r="656" spans="1:4" ht="15.75" x14ac:dyDescent="0.25">
      <c r="A656" s="1" t="s">
        <v>1715</v>
      </c>
      <c r="B656" s="1" t="s">
        <v>3016</v>
      </c>
      <c r="C656" t="s">
        <v>4348</v>
      </c>
      <c r="D656" t="s">
        <v>4887</v>
      </c>
    </row>
    <row r="657" spans="1:4" ht="15.75" x14ac:dyDescent="0.25">
      <c r="A657" s="1" t="s">
        <v>1714</v>
      </c>
      <c r="B657" s="1" t="s">
        <v>3017</v>
      </c>
      <c r="C657" t="s">
        <v>4348</v>
      </c>
      <c r="D657" t="s">
        <v>4888</v>
      </c>
    </row>
    <row r="658" spans="1:4" ht="15.75" x14ac:dyDescent="0.25">
      <c r="A658" s="1" t="s">
        <v>1713</v>
      </c>
      <c r="B658" s="1" t="s">
        <v>2939</v>
      </c>
      <c r="C658" t="s">
        <v>4346</v>
      </c>
      <c r="D658" t="s">
        <v>4889</v>
      </c>
    </row>
    <row r="659" spans="1:4" ht="15.75" x14ac:dyDescent="0.25">
      <c r="A659" s="1" t="s">
        <v>1712</v>
      </c>
      <c r="B659" s="1" t="s">
        <v>3018</v>
      </c>
      <c r="C659" t="s">
        <v>4346</v>
      </c>
      <c r="D659" t="s">
        <v>4890</v>
      </c>
    </row>
    <row r="660" spans="1:4" ht="15.75" x14ac:dyDescent="0.25">
      <c r="A660" s="1" t="s">
        <v>1711</v>
      </c>
      <c r="B660" s="1" t="s">
        <v>3019</v>
      </c>
      <c r="C660" t="s">
        <v>4346</v>
      </c>
      <c r="D660" t="s">
        <v>4891</v>
      </c>
    </row>
    <row r="661" spans="1:4" ht="15.75" x14ac:dyDescent="0.25">
      <c r="A661" s="1" t="s">
        <v>1710</v>
      </c>
      <c r="B661" s="1" t="s">
        <v>3020</v>
      </c>
      <c r="C661" t="s">
        <v>4346</v>
      </c>
      <c r="D661" t="s">
        <v>4892</v>
      </c>
    </row>
    <row r="662" spans="1:4" ht="15.75" x14ac:dyDescent="0.25">
      <c r="A662" s="1" t="s">
        <v>1709</v>
      </c>
      <c r="B662" s="1" t="s">
        <v>3021</v>
      </c>
      <c r="C662" t="s">
        <v>4348</v>
      </c>
      <c r="D662" t="s">
        <v>4893</v>
      </c>
    </row>
    <row r="663" spans="1:4" ht="15.75" x14ac:dyDescent="0.25">
      <c r="A663" s="1" t="s">
        <v>1708</v>
      </c>
      <c r="B663" s="1" t="s">
        <v>3022</v>
      </c>
      <c r="C663" t="s">
        <v>4348</v>
      </c>
      <c r="D663" t="s">
        <v>4894</v>
      </c>
    </row>
    <row r="664" spans="1:4" ht="15.75" x14ac:dyDescent="0.25">
      <c r="A664" s="1" t="s">
        <v>1707</v>
      </c>
      <c r="B664" s="1" t="s">
        <v>3023</v>
      </c>
      <c r="C664" t="s">
        <v>4348</v>
      </c>
      <c r="D664" t="s">
        <v>4895</v>
      </c>
    </row>
    <row r="665" spans="1:4" ht="15.75" x14ac:dyDescent="0.25">
      <c r="A665" s="1" t="s">
        <v>1706</v>
      </c>
      <c r="B665" s="1" t="s">
        <v>3024</v>
      </c>
      <c r="C665" t="s">
        <v>4346</v>
      </c>
      <c r="D665" t="s">
        <v>4896</v>
      </c>
    </row>
    <row r="666" spans="1:4" ht="15.75" x14ac:dyDescent="0.25">
      <c r="A666" s="1" t="s">
        <v>1705</v>
      </c>
      <c r="B666" s="1" t="s">
        <v>3025</v>
      </c>
      <c r="C666" t="s">
        <v>4346</v>
      </c>
      <c r="D666" t="s">
        <v>4897</v>
      </c>
    </row>
    <row r="667" spans="1:4" ht="15.75" x14ac:dyDescent="0.25">
      <c r="A667" s="1" t="s">
        <v>1704</v>
      </c>
      <c r="B667" s="1" t="s">
        <v>3026</v>
      </c>
      <c r="C667" t="s">
        <v>4348</v>
      </c>
      <c r="D667" t="s">
        <v>4898</v>
      </c>
    </row>
    <row r="668" spans="1:4" ht="15.75" x14ac:dyDescent="0.25">
      <c r="A668" s="1" t="s">
        <v>1703</v>
      </c>
      <c r="B668" s="1" t="s">
        <v>3027</v>
      </c>
      <c r="C668" t="s">
        <v>4766</v>
      </c>
      <c r="D668" t="s">
        <v>4815</v>
      </c>
    </row>
    <row r="669" spans="1:4" ht="15.75" x14ac:dyDescent="0.25">
      <c r="A669" s="1" t="s">
        <v>1702</v>
      </c>
      <c r="B669" s="1" t="s">
        <v>3028</v>
      </c>
      <c r="C669" t="s">
        <v>4766</v>
      </c>
      <c r="D669" t="s">
        <v>4899</v>
      </c>
    </row>
    <row r="670" spans="1:4" ht="15.75" x14ac:dyDescent="0.25">
      <c r="A670" s="1" t="s">
        <v>1701</v>
      </c>
      <c r="B670" s="1" t="s">
        <v>3029</v>
      </c>
      <c r="C670" t="s">
        <v>4348</v>
      </c>
      <c r="D670" t="s">
        <v>4521</v>
      </c>
    </row>
    <row r="671" spans="1:4" ht="15.75" x14ac:dyDescent="0.25">
      <c r="A671" s="1" t="s">
        <v>1700</v>
      </c>
      <c r="B671" s="1" t="s">
        <v>2755</v>
      </c>
      <c r="C671" t="s">
        <v>4766</v>
      </c>
      <c r="D671" t="s">
        <v>4424</v>
      </c>
    </row>
    <row r="672" spans="1:4" ht="15.75" x14ac:dyDescent="0.25">
      <c r="A672" s="1" t="s">
        <v>1699</v>
      </c>
      <c r="B672" s="1" t="s">
        <v>3030</v>
      </c>
      <c r="C672" t="s">
        <v>4348</v>
      </c>
      <c r="D672" t="s">
        <v>4900</v>
      </c>
    </row>
    <row r="673" spans="1:4" ht="15.75" x14ac:dyDescent="0.25">
      <c r="A673" s="1" t="s">
        <v>1698</v>
      </c>
      <c r="B673" s="1" t="s">
        <v>3031</v>
      </c>
      <c r="C673" t="s">
        <v>4346</v>
      </c>
      <c r="D673" t="s">
        <v>4901</v>
      </c>
    </row>
    <row r="674" spans="1:4" ht="15.75" x14ac:dyDescent="0.25">
      <c r="A674" s="1" t="s">
        <v>1697</v>
      </c>
      <c r="B674" s="1" t="s">
        <v>3032</v>
      </c>
      <c r="C674" t="s">
        <v>4346</v>
      </c>
      <c r="D674" t="s">
        <v>4902</v>
      </c>
    </row>
    <row r="675" spans="1:4" ht="15.75" x14ac:dyDescent="0.25">
      <c r="A675" s="1" t="s">
        <v>1696</v>
      </c>
      <c r="B675" s="1" t="s">
        <v>3033</v>
      </c>
      <c r="C675" t="s">
        <v>4346</v>
      </c>
      <c r="D675" t="s">
        <v>4903</v>
      </c>
    </row>
    <row r="676" spans="1:4" ht="15.75" x14ac:dyDescent="0.25">
      <c r="A676" s="1" t="s">
        <v>1695</v>
      </c>
      <c r="B676" s="1" t="s">
        <v>3034</v>
      </c>
      <c r="C676" t="s">
        <v>4346</v>
      </c>
      <c r="D676" t="s">
        <v>4904</v>
      </c>
    </row>
    <row r="677" spans="1:4" ht="15.75" x14ac:dyDescent="0.25">
      <c r="A677" s="1" t="s">
        <v>1694</v>
      </c>
      <c r="B677" s="1" t="s">
        <v>3035</v>
      </c>
      <c r="C677" t="s">
        <v>4346</v>
      </c>
      <c r="D677" t="s">
        <v>4905</v>
      </c>
    </row>
    <row r="678" spans="1:4" ht="15.75" x14ac:dyDescent="0.25">
      <c r="A678" s="1" t="s">
        <v>1693</v>
      </c>
      <c r="B678" s="1" t="s">
        <v>3036</v>
      </c>
      <c r="C678" t="s">
        <v>4766</v>
      </c>
      <c r="D678" t="s">
        <v>4906</v>
      </c>
    </row>
    <row r="679" spans="1:4" ht="15.75" x14ac:dyDescent="0.25">
      <c r="A679" s="1" t="s">
        <v>1692</v>
      </c>
      <c r="B679" s="1" t="s">
        <v>3037</v>
      </c>
      <c r="C679" t="s">
        <v>4346</v>
      </c>
      <c r="D679" t="s">
        <v>4907</v>
      </c>
    </row>
    <row r="680" spans="1:4" ht="15.75" x14ac:dyDescent="0.25">
      <c r="A680" s="1" t="s">
        <v>1691</v>
      </c>
      <c r="B680" s="1" t="s">
        <v>3038</v>
      </c>
      <c r="C680" t="s">
        <v>4348</v>
      </c>
      <c r="D680" t="s">
        <v>4908</v>
      </c>
    </row>
    <row r="681" spans="1:4" ht="15.75" x14ac:dyDescent="0.25">
      <c r="A681" s="1" t="s">
        <v>1690</v>
      </c>
      <c r="B681" s="1" t="s">
        <v>3039</v>
      </c>
      <c r="C681" t="s">
        <v>4348</v>
      </c>
      <c r="D681" t="s">
        <v>4698</v>
      </c>
    </row>
    <row r="682" spans="1:4" ht="15.75" x14ac:dyDescent="0.25">
      <c r="A682" s="1" t="s">
        <v>1689</v>
      </c>
      <c r="B682" s="1" t="s">
        <v>3040</v>
      </c>
      <c r="C682" t="s">
        <v>4346</v>
      </c>
      <c r="D682" t="s">
        <v>4909</v>
      </c>
    </row>
    <row r="683" spans="1:4" ht="15.75" x14ac:dyDescent="0.25">
      <c r="A683" s="1" t="s">
        <v>1688</v>
      </c>
      <c r="B683" s="1" t="s">
        <v>3041</v>
      </c>
      <c r="C683" t="s">
        <v>4766</v>
      </c>
      <c r="D683" t="s">
        <v>4910</v>
      </c>
    </row>
    <row r="684" spans="1:4" ht="15.75" x14ac:dyDescent="0.25">
      <c r="A684" s="1" t="s">
        <v>1687</v>
      </c>
      <c r="B684" s="1" t="s">
        <v>3042</v>
      </c>
      <c r="C684" t="s">
        <v>4346</v>
      </c>
      <c r="D684" t="s">
        <v>4441</v>
      </c>
    </row>
    <row r="685" spans="1:4" ht="15.75" x14ac:dyDescent="0.25">
      <c r="A685" s="1" t="s">
        <v>1686</v>
      </c>
      <c r="B685" s="1" t="s">
        <v>3043</v>
      </c>
      <c r="C685" t="s">
        <v>4346</v>
      </c>
      <c r="D685" t="s">
        <v>4911</v>
      </c>
    </row>
    <row r="686" spans="1:4" ht="15.75" x14ac:dyDescent="0.25">
      <c r="A686" s="1" t="s">
        <v>1685</v>
      </c>
      <c r="B686" s="1" t="s">
        <v>3044</v>
      </c>
      <c r="C686" t="s">
        <v>4348</v>
      </c>
      <c r="D686" t="s">
        <v>4912</v>
      </c>
    </row>
    <row r="687" spans="1:4" ht="15.75" x14ac:dyDescent="0.25">
      <c r="A687" s="1" t="s">
        <v>1684</v>
      </c>
      <c r="B687" s="1" t="s">
        <v>3045</v>
      </c>
      <c r="C687" t="s">
        <v>4348</v>
      </c>
      <c r="D687" t="s">
        <v>4913</v>
      </c>
    </row>
    <row r="688" spans="1:4" ht="15.75" x14ac:dyDescent="0.25">
      <c r="A688" s="1" t="s">
        <v>1683</v>
      </c>
      <c r="B688" s="1" t="s">
        <v>3046</v>
      </c>
      <c r="C688" t="s">
        <v>4346</v>
      </c>
      <c r="D688" t="s">
        <v>4914</v>
      </c>
    </row>
    <row r="689" spans="1:4" ht="15.75" x14ac:dyDescent="0.25">
      <c r="A689" s="1" t="s">
        <v>1682</v>
      </c>
      <c r="B689" s="1" t="s">
        <v>4915</v>
      </c>
      <c r="C689" t="s">
        <v>4346</v>
      </c>
      <c r="D689" t="s">
        <v>4916</v>
      </c>
    </row>
    <row r="690" spans="1:4" ht="15.75" x14ac:dyDescent="0.25">
      <c r="A690" s="1" t="s">
        <v>1681</v>
      </c>
      <c r="B690" s="1" t="s">
        <v>3047</v>
      </c>
      <c r="C690" t="s">
        <v>4346</v>
      </c>
      <c r="D690" t="s">
        <v>4917</v>
      </c>
    </row>
    <row r="691" spans="1:4" ht="15.75" x14ac:dyDescent="0.25">
      <c r="A691" s="1" t="s">
        <v>1680</v>
      </c>
      <c r="B691" s="1" t="s">
        <v>3048</v>
      </c>
      <c r="C691" t="s">
        <v>4346</v>
      </c>
      <c r="D691" t="s">
        <v>4918</v>
      </c>
    </row>
    <row r="692" spans="1:4" ht="15.75" x14ac:dyDescent="0.25">
      <c r="A692" s="1" t="s">
        <v>1679</v>
      </c>
      <c r="B692" s="1" t="s">
        <v>3049</v>
      </c>
      <c r="C692" t="s">
        <v>4346</v>
      </c>
      <c r="D692" t="s">
        <v>4919</v>
      </c>
    </row>
    <row r="693" spans="1:4" ht="15.75" x14ac:dyDescent="0.25">
      <c r="A693" s="1" t="s">
        <v>1678</v>
      </c>
      <c r="B693" s="1" t="s">
        <v>4920</v>
      </c>
      <c r="C693" t="s">
        <v>4348</v>
      </c>
      <c r="D693" t="s">
        <v>4921</v>
      </c>
    </row>
    <row r="694" spans="1:4" ht="15.75" x14ac:dyDescent="0.25">
      <c r="A694" s="1" t="s">
        <v>1677</v>
      </c>
      <c r="B694" s="1" t="s">
        <v>3050</v>
      </c>
      <c r="C694" t="s">
        <v>4766</v>
      </c>
      <c r="D694" t="s">
        <v>4922</v>
      </c>
    </row>
    <row r="695" spans="1:4" ht="15.75" x14ac:dyDescent="0.25">
      <c r="A695" s="1" t="s">
        <v>1676</v>
      </c>
      <c r="B695" s="1" t="s">
        <v>3051</v>
      </c>
      <c r="C695" t="s">
        <v>4346</v>
      </c>
      <c r="D695" t="s">
        <v>4923</v>
      </c>
    </row>
    <row r="696" spans="1:4" ht="15.75" x14ac:dyDescent="0.25">
      <c r="A696" s="1" t="s">
        <v>1675</v>
      </c>
      <c r="B696" s="1" t="s">
        <v>3052</v>
      </c>
      <c r="C696" t="s">
        <v>4348</v>
      </c>
      <c r="D696" t="s">
        <v>4924</v>
      </c>
    </row>
    <row r="697" spans="1:4" ht="15.75" x14ac:dyDescent="0.25">
      <c r="A697" s="1" t="s">
        <v>1674</v>
      </c>
      <c r="B697" s="1" t="s">
        <v>3054</v>
      </c>
      <c r="C697" t="s">
        <v>4348</v>
      </c>
      <c r="D697" t="s">
        <v>4925</v>
      </c>
    </row>
    <row r="698" spans="1:4" ht="15.75" x14ac:dyDescent="0.25">
      <c r="A698" s="1" t="s">
        <v>1673</v>
      </c>
      <c r="B698" s="1" t="s">
        <v>3056</v>
      </c>
      <c r="C698" t="s">
        <v>4348</v>
      </c>
      <c r="D698" t="s">
        <v>4926</v>
      </c>
    </row>
    <row r="699" spans="1:4" ht="15.75" x14ac:dyDescent="0.25">
      <c r="A699" s="1" t="s">
        <v>1672</v>
      </c>
      <c r="B699" s="1" t="s">
        <v>3057</v>
      </c>
      <c r="C699" t="s">
        <v>4346</v>
      </c>
      <c r="D699" t="s">
        <v>4427</v>
      </c>
    </row>
    <row r="700" spans="1:4" ht="15.75" x14ac:dyDescent="0.25">
      <c r="A700" s="1" t="s">
        <v>1671</v>
      </c>
      <c r="B700" s="1" t="s">
        <v>3058</v>
      </c>
      <c r="C700" t="s">
        <v>4346</v>
      </c>
      <c r="D700" t="s">
        <v>4927</v>
      </c>
    </row>
    <row r="701" spans="1:4" ht="15.75" x14ac:dyDescent="0.25">
      <c r="A701" s="1" t="s">
        <v>1670</v>
      </c>
      <c r="B701" s="1" t="s">
        <v>3059</v>
      </c>
      <c r="C701" t="s">
        <v>4348</v>
      </c>
      <c r="D701" t="s">
        <v>4928</v>
      </c>
    </row>
    <row r="702" spans="1:4" ht="15.75" x14ac:dyDescent="0.25">
      <c r="A702" s="1" t="s">
        <v>1669</v>
      </c>
      <c r="B702" s="1" t="s">
        <v>3060</v>
      </c>
      <c r="C702" t="s">
        <v>4766</v>
      </c>
      <c r="D702" t="s">
        <v>4929</v>
      </c>
    </row>
    <row r="703" spans="1:4" ht="15.75" x14ac:dyDescent="0.25">
      <c r="A703" s="1" t="s">
        <v>1668</v>
      </c>
      <c r="B703" s="1" t="s">
        <v>3061</v>
      </c>
      <c r="C703" t="s">
        <v>4348</v>
      </c>
      <c r="D703" t="s">
        <v>4930</v>
      </c>
    </row>
    <row r="704" spans="1:4" ht="15.75" x14ac:dyDescent="0.25">
      <c r="A704" s="1" t="s">
        <v>1667</v>
      </c>
      <c r="B704" s="1" t="s">
        <v>3062</v>
      </c>
      <c r="C704" t="s">
        <v>4348</v>
      </c>
      <c r="D704" t="s">
        <v>4931</v>
      </c>
    </row>
    <row r="705" spans="1:4" ht="15.75" x14ac:dyDescent="0.25">
      <c r="A705" s="1" t="s">
        <v>1666</v>
      </c>
      <c r="B705" s="1" t="s">
        <v>3063</v>
      </c>
      <c r="C705" t="s">
        <v>4346</v>
      </c>
      <c r="D705" t="s">
        <v>4421</v>
      </c>
    </row>
    <row r="706" spans="1:4" ht="15.75" x14ac:dyDescent="0.25">
      <c r="A706" s="1" t="s">
        <v>1665</v>
      </c>
      <c r="B706" s="1" t="s">
        <v>3064</v>
      </c>
      <c r="C706" t="s">
        <v>4346</v>
      </c>
      <c r="D706" t="s">
        <v>4932</v>
      </c>
    </row>
    <row r="707" spans="1:4" ht="15.75" x14ac:dyDescent="0.25">
      <c r="A707" s="1" t="s">
        <v>1664</v>
      </c>
      <c r="B707" s="1" t="s">
        <v>3065</v>
      </c>
      <c r="C707" t="s">
        <v>4348</v>
      </c>
      <c r="D707" t="s">
        <v>4933</v>
      </c>
    </row>
    <row r="708" spans="1:4" ht="15.75" x14ac:dyDescent="0.25">
      <c r="A708" s="1" t="s">
        <v>1663</v>
      </c>
      <c r="B708" s="1" t="s">
        <v>3066</v>
      </c>
      <c r="C708" t="s">
        <v>4346</v>
      </c>
      <c r="D708" t="s">
        <v>4720</v>
      </c>
    </row>
    <row r="709" spans="1:4" ht="15.75" x14ac:dyDescent="0.25">
      <c r="A709" s="1" t="s">
        <v>1662</v>
      </c>
      <c r="B709" s="1" t="s">
        <v>2860</v>
      </c>
      <c r="C709" t="s">
        <v>4766</v>
      </c>
      <c r="D709" t="s">
        <v>4795</v>
      </c>
    </row>
    <row r="710" spans="1:4" ht="15.75" x14ac:dyDescent="0.25">
      <c r="A710" s="1" t="s">
        <v>1661</v>
      </c>
      <c r="B710" s="1" t="s">
        <v>3067</v>
      </c>
      <c r="C710" t="s">
        <v>4766</v>
      </c>
      <c r="D710" t="s">
        <v>4934</v>
      </c>
    </row>
    <row r="711" spans="1:4" ht="15.75" x14ac:dyDescent="0.25">
      <c r="A711" s="1" t="s">
        <v>1660</v>
      </c>
      <c r="B711" s="1" t="s">
        <v>3068</v>
      </c>
      <c r="C711" t="s">
        <v>4346</v>
      </c>
      <c r="D711" t="s">
        <v>4935</v>
      </c>
    </row>
    <row r="712" spans="1:4" ht="15.75" x14ac:dyDescent="0.25">
      <c r="A712" s="1" t="s">
        <v>1659</v>
      </c>
      <c r="B712" s="1" t="s">
        <v>3069</v>
      </c>
      <c r="C712" t="s">
        <v>4346</v>
      </c>
      <c r="D712" t="s">
        <v>4936</v>
      </c>
    </row>
    <row r="713" spans="1:4" ht="15.75" x14ac:dyDescent="0.25">
      <c r="A713" s="1" t="s">
        <v>1658</v>
      </c>
      <c r="B713" s="1" t="s">
        <v>3070</v>
      </c>
      <c r="C713" t="s">
        <v>4346</v>
      </c>
      <c r="D713" t="s">
        <v>4937</v>
      </c>
    </row>
    <row r="714" spans="1:4" ht="15.75" x14ac:dyDescent="0.25">
      <c r="A714" s="1" t="s">
        <v>1657</v>
      </c>
      <c r="B714" s="1" t="s">
        <v>3071</v>
      </c>
      <c r="C714" t="s">
        <v>4348</v>
      </c>
      <c r="D714" t="s">
        <v>4938</v>
      </c>
    </row>
    <row r="715" spans="1:4" ht="15.75" x14ac:dyDescent="0.25">
      <c r="A715" s="1" t="s">
        <v>1656</v>
      </c>
      <c r="B715" s="1" t="s">
        <v>3072</v>
      </c>
      <c r="C715" t="s">
        <v>4766</v>
      </c>
      <c r="D715" t="s">
        <v>4576</v>
      </c>
    </row>
    <row r="716" spans="1:4" ht="15.75" x14ac:dyDescent="0.25">
      <c r="A716" s="1" t="s">
        <v>1655</v>
      </c>
      <c r="B716" s="1" t="s">
        <v>2456</v>
      </c>
      <c r="C716" t="s">
        <v>4766</v>
      </c>
      <c r="D716" t="s">
        <v>4939</v>
      </c>
    </row>
    <row r="717" spans="1:4" ht="15.75" x14ac:dyDescent="0.25">
      <c r="A717" s="1" t="s">
        <v>1654</v>
      </c>
      <c r="B717" s="1" t="s">
        <v>3073</v>
      </c>
      <c r="C717" t="s">
        <v>4346</v>
      </c>
      <c r="D717" t="s">
        <v>4940</v>
      </c>
    </row>
    <row r="718" spans="1:4" ht="15.75" x14ac:dyDescent="0.25">
      <c r="A718" s="1" t="s">
        <v>1653</v>
      </c>
      <c r="B718" s="1" t="s">
        <v>3074</v>
      </c>
      <c r="C718" t="s">
        <v>4346</v>
      </c>
      <c r="D718" t="s">
        <v>4941</v>
      </c>
    </row>
    <row r="719" spans="1:4" ht="15.75" x14ac:dyDescent="0.25">
      <c r="A719" s="1" t="s">
        <v>1652</v>
      </c>
      <c r="B719" s="1" t="s">
        <v>3075</v>
      </c>
      <c r="C719" t="s">
        <v>4348</v>
      </c>
      <c r="D719" t="s">
        <v>4942</v>
      </c>
    </row>
    <row r="720" spans="1:4" ht="15.75" x14ac:dyDescent="0.25">
      <c r="A720" s="1" t="s">
        <v>1651</v>
      </c>
      <c r="B720" s="1" t="s">
        <v>3077</v>
      </c>
      <c r="C720" t="s">
        <v>4348</v>
      </c>
      <c r="D720" t="s">
        <v>4943</v>
      </c>
    </row>
    <row r="721" spans="1:4" ht="15.75" x14ac:dyDescent="0.25">
      <c r="A721" s="1" t="s">
        <v>1650</v>
      </c>
      <c r="B721" s="1" t="s">
        <v>3078</v>
      </c>
      <c r="C721" t="s">
        <v>4348</v>
      </c>
      <c r="D721" t="s">
        <v>4944</v>
      </c>
    </row>
    <row r="722" spans="1:4" ht="15.75" x14ac:dyDescent="0.25">
      <c r="A722" s="1" t="s">
        <v>1649</v>
      </c>
      <c r="B722" s="1" t="s">
        <v>3079</v>
      </c>
      <c r="C722" t="s">
        <v>4346</v>
      </c>
      <c r="D722" t="s">
        <v>4377</v>
      </c>
    </row>
    <row r="723" spans="1:4" ht="15.75" x14ac:dyDescent="0.25">
      <c r="A723" s="1" t="s">
        <v>1648</v>
      </c>
      <c r="B723" s="1" t="s">
        <v>3080</v>
      </c>
      <c r="C723" t="s">
        <v>4346</v>
      </c>
      <c r="D723" t="s">
        <v>4709</v>
      </c>
    </row>
    <row r="724" spans="1:4" ht="15.75" x14ac:dyDescent="0.25">
      <c r="A724" s="1" t="s">
        <v>1647</v>
      </c>
      <c r="B724" s="1" t="s">
        <v>3081</v>
      </c>
      <c r="C724" t="s">
        <v>4346</v>
      </c>
      <c r="D724" t="s">
        <v>4945</v>
      </c>
    </row>
    <row r="725" spans="1:4" ht="15.75" x14ac:dyDescent="0.25">
      <c r="A725" s="1" t="s">
        <v>1646</v>
      </c>
      <c r="B725" s="1" t="s">
        <v>3082</v>
      </c>
      <c r="C725" t="s">
        <v>4766</v>
      </c>
      <c r="D725" t="s">
        <v>4770</v>
      </c>
    </row>
    <row r="726" spans="1:4" ht="15.75" x14ac:dyDescent="0.25">
      <c r="A726" s="1" t="s">
        <v>1645</v>
      </c>
      <c r="B726" s="1" t="s">
        <v>3083</v>
      </c>
      <c r="C726" t="s">
        <v>4348</v>
      </c>
      <c r="D726" t="s">
        <v>5973</v>
      </c>
    </row>
    <row r="727" spans="1:4" ht="15.75" x14ac:dyDescent="0.25">
      <c r="A727" s="1" t="s">
        <v>1644</v>
      </c>
      <c r="B727" s="1" t="s">
        <v>2482</v>
      </c>
      <c r="C727" t="s">
        <v>4348</v>
      </c>
      <c r="D727" t="s">
        <v>4595</v>
      </c>
    </row>
    <row r="728" spans="1:4" ht="15.75" x14ac:dyDescent="0.25">
      <c r="A728" s="1" t="s">
        <v>1643</v>
      </c>
      <c r="B728" s="1" t="s">
        <v>3084</v>
      </c>
      <c r="C728" t="s">
        <v>4348</v>
      </c>
      <c r="D728" t="s">
        <v>4368</v>
      </c>
    </row>
    <row r="729" spans="1:4" ht="15.75" x14ac:dyDescent="0.25">
      <c r="A729" s="1" t="s">
        <v>1642</v>
      </c>
      <c r="B729" s="1" t="s">
        <v>3085</v>
      </c>
      <c r="C729" t="s">
        <v>4348</v>
      </c>
      <c r="D729" t="s">
        <v>4946</v>
      </c>
    </row>
    <row r="730" spans="1:4" ht="15.75" x14ac:dyDescent="0.25">
      <c r="A730" s="1" t="s">
        <v>1641</v>
      </c>
      <c r="B730" s="1" t="s">
        <v>3077</v>
      </c>
      <c r="C730" t="s">
        <v>4348</v>
      </c>
      <c r="D730" t="s">
        <v>4947</v>
      </c>
    </row>
    <row r="731" spans="1:4" ht="15.75" x14ac:dyDescent="0.25">
      <c r="A731" s="1" t="s">
        <v>1640</v>
      </c>
      <c r="B731" s="1" t="s">
        <v>4948</v>
      </c>
      <c r="C731" t="s">
        <v>4346</v>
      </c>
      <c r="D731" t="s">
        <v>4949</v>
      </c>
    </row>
    <row r="732" spans="1:4" ht="15.75" x14ac:dyDescent="0.25">
      <c r="A732" s="1" t="s">
        <v>1639</v>
      </c>
      <c r="B732" s="1" t="s">
        <v>3086</v>
      </c>
      <c r="C732" t="s">
        <v>4346</v>
      </c>
      <c r="D732" t="s">
        <v>4516</v>
      </c>
    </row>
    <row r="733" spans="1:4" ht="15.75" x14ac:dyDescent="0.25">
      <c r="A733" s="1" t="s">
        <v>1638</v>
      </c>
      <c r="B733" s="1" t="s">
        <v>3087</v>
      </c>
      <c r="C733" t="s">
        <v>4348</v>
      </c>
      <c r="D733" t="s">
        <v>4950</v>
      </c>
    </row>
    <row r="734" spans="1:4" ht="15.75" x14ac:dyDescent="0.25">
      <c r="A734" s="1" t="s">
        <v>1637</v>
      </c>
      <c r="B734" s="1" t="s">
        <v>3088</v>
      </c>
      <c r="C734" t="s">
        <v>4346</v>
      </c>
      <c r="D734" t="s">
        <v>4951</v>
      </c>
    </row>
    <row r="735" spans="1:4" ht="15.75" x14ac:dyDescent="0.25">
      <c r="A735" s="1" t="s">
        <v>1636</v>
      </c>
      <c r="B735" s="1" t="s">
        <v>2459</v>
      </c>
      <c r="C735" t="s">
        <v>4346</v>
      </c>
      <c r="D735" t="s">
        <v>4952</v>
      </c>
    </row>
    <row r="736" spans="1:4" ht="15.75" x14ac:dyDescent="0.25">
      <c r="A736" s="1" t="s">
        <v>1635</v>
      </c>
      <c r="B736" s="1" t="s">
        <v>3089</v>
      </c>
      <c r="C736" t="s">
        <v>4346</v>
      </c>
      <c r="D736" t="s">
        <v>4953</v>
      </c>
    </row>
    <row r="737" spans="1:4" ht="15.75" x14ac:dyDescent="0.25">
      <c r="A737" s="1" t="s">
        <v>1634</v>
      </c>
      <c r="B737" s="1" t="s">
        <v>3090</v>
      </c>
      <c r="C737" t="s">
        <v>4346</v>
      </c>
      <c r="D737" t="s">
        <v>4954</v>
      </c>
    </row>
    <row r="738" spans="1:4" ht="15.75" x14ac:dyDescent="0.25">
      <c r="A738" s="1" t="s">
        <v>1633</v>
      </c>
      <c r="B738" s="1" t="s">
        <v>3091</v>
      </c>
      <c r="C738" t="s">
        <v>4348</v>
      </c>
      <c r="D738" t="s">
        <v>4619</v>
      </c>
    </row>
    <row r="739" spans="1:4" ht="15.75" x14ac:dyDescent="0.25">
      <c r="A739" s="1" t="s">
        <v>1632</v>
      </c>
      <c r="B739" s="1" t="s">
        <v>3092</v>
      </c>
      <c r="C739" t="s">
        <v>4348</v>
      </c>
      <c r="D739" t="s">
        <v>4955</v>
      </c>
    </row>
    <row r="740" spans="1:4" ht="15.75" x14ac:dyDescent="0.25">
      <c r="A740" s="1" t="s">
        <v>1631</v>
      </c>
      <c r="B740" s="1" t="s">
        <v>3093</v>
      </c>
      <c r="C740" t="s">
        <v>4348</v>
      </c>
      <c r="D740" t="s">
        <v>4956</v>
      </c>
    </row>
    <row r="741" spans="1:4" ht="15.75" x14ac:dyDescent="0.25">
      <c r="A741" s="1" t="s">
        <v>1630</v>
      </c>
      <c r="B741" s="1" t="s">
        <v>3094</v>
      </c>
      <c r="C741" t="s">
        <v>4766</v>
      </c>
      <c r="D741" t="s">
        <v>4957</v>
      </c>
    </row>
    <row r="742" spans="1:4" ht="15.75" x14ac:dyDescent="0.25">
      <c r="A742" s="1" t="s">
        <v>1629</v>
      </c>
      <c r="B742" s="1" t="s">
        <v>3095</v>
      </c>
      <c r="C742" t="s">
        <v>4348</v>
      </c>
      <c r="D742" t="s">
        <v>4554</v>
      </c>
    </row>
    <row r="743" spans="1:4" ht="15.75" x14ac:dyDescent="0.25">
      <c r="A743" s="1" t="s">
        <v>1628</v>
      </c>
      <c r="B743" s="1" t="s">
        <v>3096</v>
      </c>
      <c r="C743" t="s">
        <v>4348</v>
      </c>
      <c r="D743" t="s">
        <v>4958</v>
      </c>
    </row>
    <row r="744" spans="1:4" ht="15.75" x14ac:dyDescent="0.25">
      <c r="A744" s="1" t="s">
        <v>1627</v>
      </c>
      <c r="B744" s="1" t="s">
        <v>3097</v>
      </c>
      <c r="C744" t="s">
        <v>4766</v>
      </c>
      <c r="D744" t="s">
        <v>4740</v>
      </c>
    </row>
    <row r="745" spans="1:4" ht="15.75" x14ac:dyDescent="0.25">
      <c r="A745" s="1" t="s">
        <v>1626</v>
      </c>
      <c r="B745" s="1" t="s">
        <v>2407</v>
      </c>
      <c r="C745" t="s">
        <v>4766</v>
      </c>
      <c r="D745" t="s">
        <v>4959</v>
      </c>
    </row>
    <row r="746" spans="1:4" ht="15.75" x14ac:dyDescent="0.25">
      <c r="A746" s="1" t="s">
        <v>1625</v>
      </c>
      <c r="B746" s="1" t="s">
        <v>3098</v>
      </c>
      <c r="C746" t="s">
        <v>4346</v>
      </c>
      <c r="D746" t="s">
        <v>4960</v>
      </c>
    </row>
    <row r="747" spans="1:4" ht="15.75" x14ac:dyDescent="0.25">
      <c r="A747" s="1" t="s">
        <v>1624</v>
      </c>
      <c r="B747" s="1" t="s">
        <v>3099</v>
      </c>
      <c r="C747" t="s">
        <v>4348</v>
      </c>
      <c r="D747" t="s">
        <v>4961</v>
      </c>
    </row>
    <row r="748" spans="1:4" ht="15.75" x14ac:dyDescent="0.25">
      <c r="A748" s="1" t="s">
        <v>1623</v>
      </c>
      <c r="B748" s="1" t="s">
        <v>3100</v>
      </c>
      <c r="C748" t="s">
        <v>4766</v>
      </c>
      <c r="D748" t="s">
        <v>4962</v>
      </c>
    </row>
    <row r="749" spans="1:4" ht="15.75" x14ac:dyDescent="0.25">
      <c r="A749" s="1" t="s">
        <v>1622</v>
      </c>
      <c r="B749" s="1" t="s">
        <v>3101</v>
      </c>
      <c r="C749" t="s">
        <v>4348</v>
      </c>
      <c r="D749" t="s">
        <v>4554</v>
      </c>
    </row>
    <row r="750" spans="1:4" ht="15.75" x14ac:dyDescent="0.25">
      <c r="A750" s="1" t="s">
        <v>1621</v>
      </c>
      <c r="B750" s="1" t="s">
        <v>3102</v>
      </c>
      <c r="C750" t="s">
        <v>4348</v>
      </c>
      <c r="D750" t="s">
        <v>4412</v>
      </c>
    </row>
    <row r="751" spans="1:4" ht="15.75" x14ac:dyDescent="0.25">
      <c r="A751" s="1" t="s">
        <v>1620</v>
      </c>
      <c r="B751" s="1" t="s">
        <v>3103</v>
      </c>
      <c r="C751" t="s">
        <v>4346</v>
      </c>
      <c r="D751" t="s">
        <v>4411</v>
      </c>
    </row>
    <row r="752" spans="1:4" ht="15.75" x14ac:dyDescent="0.25">
      <c r="A752" s="1" t="s">
        <v>1619</v>
      </c>
      <c r="B752" s="1" t="s">
        <v>3104</v>
      </c>
      <c r="C752" t="s">
        <v>4348</v>
      </c>
      <c r="D752" t="s">
        <v>4428</v>
      </c>
    </row>
    <row r="753" spans="1:4" ht="15.75" x14ac:dyDescent="0.25">
      <c r="A753" s="1" t="s">
        <v>1618</v>
      </c>
      <c r="B753" s="1" t="s">
        <v>3105</v>
      </c>
      <c r="C753" t="s">
        <v>4346</v>
      </c>
      <c r="D753" t="s">
        <v>4963</v>
      </c>
    </row>
    <row r="754" spans="1:4" ht="15.75" x14ac:dyDescent="0.25">
      <c r="A754" s="1" t="s">
        <v>1617</v>
      </c>
      <c r="B754" s="1" t="s">
        <v>3106</v>
      </c>
      <c r="C754" t="s">
        <v>4346</v>
      </c>
      <c r="D754" t="s">
        <v>4964</v>
      </c>
    </row>
    <row r="755" spans="1:4" ht="15.75" x14ac:dyDescent="0.25">
      <c r="A755" s="1" t="s">
        <v>1616</v>
      </c>
      <c r="B755" s="1" t="s">
        <v>3107</v>
      </c>
      <c r="C755" t="s">
        <v>4346</v>
      </c>
      <c r="D755" t="s">
        <v>4965</v>
      </c>
    </row>
    <row r="756" spans="1:4" ht="15.75" x14ac:dyDescent="0.25">
      <c r="A756" s="1" t="s">
        <v>1615</v>
      </c>
      <c r="B756" s="1" t="s">
        <v>3108</v>
      </c>
      <c r="C756" t="s">
        <v>4766</v>
      </c>
      <c r="D756" t="s">
        <v>4966</v>
      </c>
    </row>
    <row r="757" spans="1:4" ht="15.75" x14ac:dyDescent="0.25">
      <c r="A757" s="1" t="s">
        <v>1614</v>
      </c>
      <c r="B757" s="1" t="s">
        <v>3109</v>
      </c>
      <c r="C757" t="s">
        <v>4348</v>
      </c>
      <c r="D757" t="s">
        <v>4967</v>
      </c>
    </row>
    <row r="758" spans="1:4" ht="15.75" x14ac:dyDescent="0.25">
      <c r="A758" s="1" t="s">
        <v>1613</v>
      </c>
      <c r="B758" s="1" t="s">
        <v>3110</v>
      </c>
      <c r="C758" t="s">
        <v>4348</v>
      </c>
      <c r="D758" t="s">
        <v>4968</v>
      </c>
    </row>
    <row r="759" spans="1:4" ht="15.75" x14ac:dyDescent="0.25">
      <c r="A759" s="1" t="s">
        <v>1612</v>
      </c>
      <c r="B759" s="1" t="s">
        <v>3111</v>
      </c>
      <c r="C759" t="s">
        <v>4348</v>
      </c>
      <c r="D759" t="s">
        <v>4512</v>
      </c>
    </row>
    <row r="760" spans="1:4" ht="15.75" x14ac:dyDescent="0.25">
      <c r="A760" s="1" t="s">
        <v>1611</v>
      </c>
      <c r="B760" s="1" t="s">
        <v>3112</v>
      </c>
      <c r="C760" t="s">
        <v>4348</v>
      </c>
      <c r="D760" t="s">
        <v>4969</v>
      </c>
    </row>
    <row r="761" spans="1:4" ht="15.75" x14ac:dyDescent="0.25">
      <c r="A761" s="1" t="s">
        <v>1610</v>
      </c>
      <c r="B761" s="1" t="s">
        <v>3113</v>
      </c>
      <c r="C761" t="s">
        <v>4346</v>
      </c>
      <c r="D761" t="s">
        <v>4970</v>
      </c>
    </row>
    <row r="762" spans="1:4" ht="15.75" x14ac:dyDescent="0.25">
      <c r="A762" s="1" t="s">
        <v>1609</v>
      </c>
      <c r="B762" s="1" t="s">
        <v>3114</v>
      </c>
      <c r="C762" t="s">
        <v>4346</v>
      </c>
      <c r="D762" t="s">
        <v>4770</v>
      </c>
    </row>
    <row r="763" spans="1:4" ht="15.75" x14ac:dyDescent="0.25">
      <c r="A763" s="1" t="s">
        <v>1608</v>
      </c>
      <c r="B763" s="1" t="s">
        <v>3115</v>
      </c>
      <c r="C763" t="s">
        <v>4348</v>
      </c>
      <c r="D763" t="s">
        <v>4584</v>
      </c>
    </row>
    <row r="764" spans="1:4" ht="15.75" x14ac:dyDescent="0.25">
      <c r="A764" s="1" t="s">
        <v>1607</v>
      </c>
      <c r="B764" s="1" t="s">
        <v>3116</v>
      </c>
      <c r="C764" t="s">
        <v>4346</v>
      </c>
      <c r="D764" t="s">
        <v>4381</v>
      </c>
    </row>
    <row r="765" spans="1:4" ht="15.75" x14ac:dyDescent="0.25">
      <c r="A765" s="1" t="s">
        <v>1606</v>
      </c>
      <c r="B765" s="1" t="s">
        <v>3117</v>
      </c>
      <c r="C765" t="s">
        <v>4346</v>
      </c>
      <c r="D765" t="s">
        <v>4971</v>
      </c>
    </row>
    <row r="766" spans="1:4" ht="15.75" x14ac:dyDescent="0.25">
      <c r="A766" s="1" t="s">
        <v>1605</v>
      </c>
      <c r="B766" s="1" t="s">
        <v>3118</v>
      </c>
      <c r="C766" t="s">
        <v>4346</v>
      </c>
      <c r="D766" t="s">
        <v>4972</v>
      </c>
    </row>
    <row r="767" spans="1:4" ht="15.75" x14ac:dyDescent="0.25">
      <c r="A767" s="1" t="s">
        <v>1604</v>
      </c>
      <c r="B767" s="1" t="s">
        <v>3119</v>
      </c>
      <c r="C767" t="s">
        <v>4346</v>
      </c>
      <c r="D767" t="s">
        <v>4973</v>
      </c>
    </row>
    <row r="768" spans="1:4" ht="15.75" x14ac:dyDescent="0.25">
      <c r="A768" s="1" t="s">
        <v>1603</v>
      </c>
      <c r="B768" s="1" t="s">
        <v>3120</v>
      </c>
      <c r="C768" t="s">
        <v>4346</v>
      </c>
      <c r="D768" t="s">
        <v>4974</v>
      </c>
    </row>
    <row r="769" spans="1:4" ht="15.75" x14ac:dyDescent="0.25">
      <c r="A769" s="1" t="s">
        <v>1602</v>
      </c>
      <c r="B769" s="1" t="s">
        <v>3121</v>
      </c>
      <c r="C769" t="s">
        <v>4346</v>
      </c>
      <c r="D769" t="s">
        <v>4975</v>
      </c>
    </row>
    <row r="770" spans="1:4" ht="15.75" x14ac:dyDescent="0.25">
      <c r="A770" s="1" t="s">
        <v>1601</v>
      </c>
      <c r="B770" s="1" t="s">
        <v>3122</v>
      </c>
      <c r="C770" t="s">
        <v>4346</v>
      </c>
      <c r="D770" t="s">
        <v>4621</v>
      </c>
    </row>
    <row r="771" spans="1:4" ht="15.75" x14ac:dyDescent="0.25">
      <c r="A771" s="1" t="s">
        <v>1600</v>
      </c>
      <c r="B771" s="1" t="s">
        <v>3123</v>
      </c>
      <c r="C771" t="s">
        <v>4346</v>
      </c>
      <c r="D771" t="s">
        <v>4976</v>
      </c>
    </row>
    <row r="772" spans="1:4" ht="15.75" x14ac:dyDescent="0.25">
      <c r="A772" s="1" t="s">
        <v>1599</v>
      </c>
      <c r="B772" s="1" t="s">
        <v>3124</v>
      </c>
      <c r="C772" t="s">
        <v>4348</v>
      </c>
      <c r="D772" t="s">
        <v>4349</v>
      </c>
    </row>
    <row r="773" spans="1:4" ht="15.75" x14ac:dyDescent="0.25">
      <c r="A773" s="1" t="s">
        <v>1598</v>
      </c>
      <c r="B773" s="1" t="s">
        <v>3125</v>
      </c>
      <c r="C773" t="s">
        <v>4348</v>
      </c>
      <c r="D773" t="s">
        <v>4494</v>
      </c>
    </row>
    <row r="774" spans="1:4" ht="15.75" x14ac:dyDescent="0.25">
      <c r="A774" s="1" t="s">
        <v>1597</v>
      </c>
      <c r="B774" s="1" t="s">
        <v>3126</v>
      </c>
      <c r="C774" t="s">
        <v>4348</v>
      </c>
      <c r="D774" t="s">
        <v>4503</v>
      </c>
    </row>
    <row r="775" spans="1:4" ht="15.75" x14ac:dyDescent="0.25">
      <c r="A775" s="1" t="s">
        <v>1596</v>
      </c>
      <c r="B775" s="1" t="s">
        <v>3127</v>
      </c>
      <c r="C775" t="s">
        <v>4348</v>
      </c>
      <c r="D775" t="s">
        <v>4554</v>
      </c>
    </row>
    <row r="776" spans="1:4" ht="15.75" x14ac:dyDescent="0.25">
      <c r="A776" s="1" t="s">
        <v>1595</v>
      </c>
      <c r="B776" s="1" t="s">
        <v>3128</v>
      </c>
      <c r="C776" t="s">
        <v>4348</v>
      </c>
      <c r="D776" t="s">
        <v>4977</v>
      </c>
    </row>
    <row r="777" spans="1:4" ht="15.75" x14ac:dyDescent="0.25">
      <c r="A777" s="1" t="s">
        <v>1594</v>
      </c>
      <c r="B777" s="1" t="s">
        <v>3129</v>
      </c>
      <c r="C777" t="s">
        <v>4766</v>
      </c>
      <c r="D777" t="s">
        <v>4978</v>
      </c>
    </row>
    <row r="778" spans="1:4" ht="15.75" x14ac:dyDescent="0.25">
      <c r="A778" s="1" t="s">
        <v>1593</v>
      </c>
      <c r="B778" s="1" t="s">
        <v>2461</v>
      </c>
      <c r="C778" t="s">
        <v>4766</v>
      </c>
      <c r="D778" t="s">
        <v>4979</v>
      </c>
    </row>
    <row r="779" spans="1:4" ht="15.75" x14ac:dyDescent="0.25">
      <c r="A779" s="1" t="s">
        <v>1592</v>
      </c>
      <c r="B779" s="1" t="s">
        <v>2535</v>
      </c>
      <c r="C779" t="s">
        <v>4346</v>
      </c>
      <c r="D779" t="s">
        <v>4980</v>
      </c>
    </row>
    <row r="780" spans="1:4" ht="15.75" x14ac:dyDescent="0.25">
      <c r="A780" s="1" t="s">
        <v>1591</v>
      </c>
      <c r="B780" s="1" t="s">
        <v>3130</v>
      </c>
      <c r="C780" t="s">
        <v>4348</v>
      </c>
      <c r="D780" t="s">
        <v>4538</v>
      </c>
    </row>
    <row r="781" spans="1:4" ht="15.75" x14ac:dyDescent="0.25">
      <c r="A781" s="1" t="s">
        <v>1590</v>
      </c>
      <c r="B781" s="1" t="s">
        <v>3131</v>
      </c>
      <c r="C781" t="s">
        <v>4346</v>
      </c>
      <c r="D781" t="s">
        <v>4720</v>
      </c>
    </row>
    <row r="782" spans="1:4" ht="15.75" x14ac:dyDescent="0.25">
      <c r="A782" s="1" t="s">
        <v>1589</v>
      </c>
      <c r="B782" s="1" t="s">
        <v>3132</v>
      </c>
      <c r="C782" t="s">
        <v>4348</v>
      </c>
      <c r="D782" t="s">
        <v>4981</v>
      </c>
    </row>
    <row r="783" spans="1:4" ht="15.75" x14ac:dyDescent="0.25">
      <c r="A783" s="1" t="s">
        <v>1588</v>
      </c>
      <c r="B783" s="1" t="s">
        <v>3027</v>
      </c>
      <c r="C783" t="s">
        <v>4346</v>
      </c>
      <c r="D783" t="s">
        <v>4982</v>
      </c>
    </row>
    <row r="784" spans="1:4" ht="15.75" x14ac:dyDescent="0.25">
      <c r="A784" s="1" t="s">
        <v>1587</v>
      </c>
      <c r="B784" s="1" t="s">
        <v>3133</v>
      </c>
      <c r="C784" t="s">
        <v>4346</v>
      </c>
      <c r="D784" t="s">
        <v>4983</v>
      </c>
    </row>
    <row r="785" spans="1:4" ht="15.75" x14ac:dyDescent="0.25">
      <c r="A785" s="1" t="s">
        <v>1586</v>
      </c>
      <c r="B785" s="1" t="s">
        <v>3134</v>
      </c>
      <c r="C785" t="s">
        <v>4346</v>
      </c>
      <c r="D785" t="s">
        <v>4984</v>
      </c>
    </row>
    <row r="786" spans="1:4" ht="15.75" x14ac:dyDescent="0.25">
      <c r="A786" s="1" t="s">
        <v>1585</v>
      </c>
      <c r="B786" s="1" t="s">
        <v>4985</v>
      </c>
      <c r="C786" t="s">
        <v>4346</v>
      </c>
      <c r="D786" t="s">
        <v>4986</v>
      </c>
    </row>
    <row r="787" spans="1:4" ht="15.75" x14ac:dyDescent="0.25">
      <c r="A787" s="1" t="s">
        <v>1584</v>
      </c>
      <c r="B787" s="1" t="s">
        <v>3136</v>
      </c>
      <c r="C787" t="s">
        <v>4346</v>
      </c>
      <c r="D787" t="s">
        <v>4987</v>
      </c>
    </row>
    <row r="788" spans="1:4" ht="15.75" x14ac:dyDescent="0.25">
      <c r="A788" s="1" t="s">
        <v>1583</v>
      </c>
      <c r="B788" s="1" t="s">
        <v>3137</v>
      </c>
      <c r="C788" t="s">
        <v>4346</v>
      </c>
      <c r="D788" t="s">
        <v>4988</v>
      </c>
    </row>
    <row r="789" spans="1:4" ht="15.75" x14ac:dyDescent="0.25">
      <c r="A789" s="1" t="s">
        <v>1582</v>
      </c>
      <c r="B789" s="1" t="s">
        <v>2426</v>
      </c>
      <c r="C789" t="s">
        <v>4348</v>
      </c>
      <c r="D789" t="s">
        <v>4989</v>
      </c>
    </row>
    <row r="790" spans="1:4" ht="15.75" x14ac:dyDescent="0.25">
      <c r="A790" s="1" t="s">
        <v>1581</v>
      </c>
      <c r="B790" s="1" t="s">
        <v>3138</v>
      </c>
      <c r="C790" t="s">
        <v>4348</v>
      </c>
      <c r="D790" t="s">
        <v>4990</v>
      </c>
    </row>
    <row r="791" spans="1:4" ht="15.75" x14ac:dyDescent="0.25">
      <c r="A791" s="1" t="s">
        <v>1580</v>
      </c>
      <c r="B791" s="1" t="s">
        <v>3139</v>
      </c>
      <c r="C791" t="s">
        <v>4348</v>
      </c>
      <c r="D791" t="s">
        <v>4991</v>
      </c>
    </row>
    <row r="792" spans="1:4" ht="15.75" x14ac:dyDescent="0.25">
      <c r="A792" s="1" t="s">
        <v>1579</v>
      </c>
      <c r="B792" s="1" t="s">
        <v>3140</v>
      </c>
      <c r="C792" t="s">
        <v>4346</v>
      </c>
      <c r="D792" t="s">
        <v>4440</v>
      </c>
    </row>
    <row r="793" spans="1:4" ht="15.75" x14ac:dyDescent="0.25">
      <c r="A793" s="1" t="s">
        <v>1578</v>
      </c>
      <c r="B793" s="1" t="s">
        <v>3141</v>
      </c>
      <c r="C793" t="s">
        <v>4346</v>
      </c>
      <c r="D793" t="s">
        <v>4992</v>
      </c>
    </row>
    <row r="794" spans="1:4" ht="15.75" x14ac:dyDescent="0.25">
      <c r="A794" s="1" t="s">
        <v>1577</v>
      </c>
      <c r="B794" s="1" t="s">
        <v>3142</v>
      </c>
      <c r="C794" t="s">
        <v>4766</v>
      </c>
      <c r="D794" t="s">
        <v>4993</v>
      </c>
    </row>
    <row r="795" spans="1:4" ht="15.75" x14ac:dyDescent="0.25">
      <c r="A795" s="1" t="s">
        <v>1576</v>
      </c>
      <c r="B795" s="1" t="s">
        <v>3143</v>
      </c>
      <c r="C795" t="s">
        <v>4348</v>
      </c>
      <c r="D795" t="s">
        <v>4994</v>
      </c>
    </row>
    <row r="796" spans="1:4" ht="15.75" x14ac:dyDescent="0.25">
      <c r="A796" s="1" t="s">
        <v>1575</v>
      </c>
      <c r="B796" s="1" t="s">
        <v>3144</v>
      </c>
      <c r="C796" t="s">
        <v>4346</v>
      </c>
      <c r="D796" t="s">
        <v>4524</v>
      </c>
    </row>
    <row r="797" spans="1:4" ht="15.75" x14ac:dyDescent="0.25">
      <c r="A797" s="1" t="s">
        <v>1574</v>
      </c>
      <c r="B797" s="1" t="s">
        <v>3145</v>
      </c>
      <c r="C797" t="s">
        <v>4766</v>
      </c>
      <c r="D797" t="s">
        <v>4995</v>
      </c>
    </row>
    <row r="798" spans="1:4" ht="15.75" x14ac:dyDescent="0.25">
      <c r="A798" s="1" t="s">
        <v>1573</v>
      </c>
      <c r="B798" s="1" t="s">
        <v>3146</v>
      </c>
      <c r="C798" t="s">
        <v>4346</v>
      </c>
      <c r="D798" t="s">
        <v>4996</v>
      </c>
    </row>
    <row r="799" spans="1:4" ht="15.75" x14ac:dyDescent="0.25">
      <c r="A799" s="1" t="s">
        <v>1572</v>
      </c>
      <c r="B799" s="1" t="s">
        <v>3147</v>
      </c>
      <c r="C799" t="s">
        <v>4766</v>
      </c>
      <c r="D799" t="s">
        <v>4997</v>
      </c>
    </row>
    <row r="800" spans="1:4" ht="15.75" x14ac:dyDescent="0.25">
      <c r="A800" s="1" t="s">
        <v>1571</v>
      </c>
      <c r="B800" s="1" t="s">
        <v>2423</v>
      </c>
      <c r="C800" t="s">
        <v>4346</v>
      </c>
      <c r="D800" t="s">
        <v>4998</v>
      </c>
    </row>
    <row r="801" spans="1:4" ht="15.75" x14ac:dyDescent="0.25">
      <c r="A801" s="1" t="s">
        <v>1570</v>
      </c>
      <c r="B801" s="1" t="s">
        <v>3148</v>
      </c>
      <c r="C801" t="s">
        <v>4346</v>
      </c>
      <c r="D801" t="s">
        <v>4701</v>
      </c>
    </row>
    <row r="802" spans="1:4" ht="15.75" x14ac:dyDescent="0.25">
      <c r="A802" s="1" t="s">
        <v>1569</v>
      </c>
      <c r="B802" s="1" t="s">
        <v>3149</v>
      </c>
      <c r="C802" t="s">
        <v>4346</v>
      </c>
      <c r="D802" t="s">
        <v>4999</v>
      </c>
    </row>
    <row r="803" spans="1:4" ht="15.75" x14ac:dyDescent="0.25">
      <c r="A803" s="1" t="s">
        <v>1568</v>
      </c>
      <c r="B803" s="1" t="s">
        <v>3150</v>
      </c>
      <c r="C803" t="s">
        <v>4766</v>
      </c>
      <c r="D803" t="s">
        <v>5000</v>
      </c>
    </row>
    <row r="804" spans="1:4" ht="15.75" x14ac:dyDescent="0.25">
      <c r="A804" s="1" t="s">
        <v>1567</v>
      </c>
      <c r="B804" s="1" t="s">
        <v>2668</v>
      </c>
      <c r="C804" t="s">
        <v>4346</v>
      </c>
      <c r="D804" t="s">
        <v>4735</v>
      </c>
    </row>
    <row r="805" spans="1:4" ht="15.75" x14ac:dyDescent="0.25">
      <c r="A805" s="1" t="s">
        <v>1566</v>
      </c>
      <c r="B805" s="1" t="s">
        <v>3151</v>
      </c>
      <c r="C805" t="s">
        <v>4346</v>
      </c>
      <c r="D805" t="s">
        <v>4735</v>
      </c>
    </row>
    <row r="806" spans="1:4" ht="15.75" x14ac:dyDescent="0.25">
      <c r="A806" s="1" t="s">
        <v>1565</v>
      </c>
      <c r="B806" s="1" t="s">
        <v>3152</v>
      </c>
      <c r="C806" t="s">
        <v>4348</v>
      </c>
      <c r="D806" t="s">
        <v>5001</v>
      </c>
    </row>
    <row r="807" spans="1:4" ht="15.75" x14ac:dyDescent="0.25">
      <c r="A807" s="1" t="s">
        <v>1564</v>
      </c>
      <c r="B807" s="1" t="s">
        <v>3153</v>
      </c>
      <c r="C807" t="s">
        <v>4348</v>
      </c>
      <c r="D807" t="s">
        <v>4355</v>
      </c>
    </row>
    <row r="808" spans="1:4" ht="15.75" x14ac:dyDescent="0.25">
      <c r="A808" s="1" t="s">
        <v>1563</v>
      </c>
      <c r="B808" s="1" t="s">
        <v>3154</v>
      </c>
      <c r="C808" t="s">
        <v>4348</v>
      </c>
      <c r="D808" t="s">
        <v>5002</v>
      </c>
    </row>
    <row r="809" spans="1:4" ht="15.75" x14ac:dyDescent="0.25">
      <c r="A809" s="1" t="s">
        <v>1562</v>
      </c>
      <c r="B809" s="1" t="s">
        <v>3155</v>
      </c>
      <c r="C809" t="s">
        <v>4348</v>
      </c>
      <c r="D809" t="s">
        <v>5003</v>
      </c>
    </row>
    <row r="810" spans="1:4" ht="15.75" x14ac:dyDescent="0.25">
      <c r="A810" s="1" t="s">
        <v>1561</v>
      </c>
      <c r="B810" s="1" t="s">
        <v>3156</v>
      </c>
      <c r="C810" t="s">
        <v>4766</v>
      </c>
      <c r="D810" t="s">
        <v>5004</v>
      </c>
    </row>
    <row r="811" spans="1:4" ht="15.75" x14ac:dyDescent="0.25">
      <c r="A811" s="1" t="s">
        <v>1560</v>
      </c>
      <c r="B811" s="1" t="s">
        <v>3157</v>
      </c>
      <c r="C811" t="s">
        <v>4348</v>
      </c>
      <c r="D811" t="s">
        <v>5005</v>
      </c>
    </row>
    <row r="812" spans="1:4" ht="15.75" x14ac:dyDescent="0.25">
      <c r="A812" s="1" t="s">
        <v>1559</v>
      </c>
      <c r="B812" s="1" t="s">
        <v>3158</v>
      </c>
      <c r="C812" t="s">
        <v>4348</v>
      </c>
      <c r="D812" t="s">
        <v>4464</v>
      </c>
    </row>
    <row r="813" spans="1:4" ht="15.75" x14ac:dyDescent="0.25">
      <c r="A813" s="1" t="s">
        <v>1558</v>
      </c>
      <c r="B813" s="1" t="s">
        <v>2787</v>
      </c>
      <c r="C813" t="s">
        <v>4348</v>
      </c>
      <c r="D813" t="s">
        <v>5006</v>
      </c>
    </row>
    <row r="814" spans="1:4" ht="15.75" x14ac:dyDescent="0.25">
      <c r="A814" s="1" t="s">
        <v>1557</v>
      </c>
      <c r="B814" s="1" t="s">
        <v>3159</v>
      </c>
      <c r="C814" t="s">
        <v>4348</v>
      </c>
      <c r="D814" t="s">
        <v>4832</v>
      </c>
    </row>
    <row r="815" spans="1:4" ht="15.75" x14ac:dyDescent="0.25">
      <c r="A815" s="1" t="s">
        <v>1556</v>
      </c>
      <c r="B815" s="1" t="s">
        <v>3160</v>
      </c>
      <c r="C815" t="s">
        <v>4348</v>
      </c>
      <c r="D815" t="s">
        <v>5007</v>
      </c>
    </row>
    <row r="816" spans="1:4" ht="15.75" x14ac:dyDescent="0.25">
      <c r="A816" s="1" t="s">
        <v>1555</v>
      </c>
      <c r="B816" s="1" t="s">
        <v>3161</v>
      </c>
      <c r="C816" t="s">
        <v>4348</v>
      </c>
      <c r="D816" t="s">
        <v>5008</v>
      </c>
    </row>
    <row r="817" spans="1:4" ht="15.75" x14ac:dyDescent="0.25">
      <c r="A817" s="1" t="s">
        <v>1554</v>
      </c>
      <c r="B817" s="1" t="s">
        <v>3162</v>
      </c>
      <c r="C817" t="s">
        <v>4348</v>
      </c>
      <c r="D817" t="s">
        <v>5009</v>
      </c>
    </row>
    <row r="818" spans="1:4" ht="15.75" x14ac:dyDescent="0.25">
      <c r="A818" s="1" t="s">
        <v>1553</v>
      </c>
      <c r="B818" s="1" t="s">
        <v>3163</v>
      </c>
      <c r="C818" t="s">
        <v>4348</v>
      </c>
      <c r="D818" t="s">
        <v>5010</v>
      </c>
    </row>
    <row r="819" spans="1:4" ht="15.75" x14ac:dyDescent="0.25">
      <c r="A819" s="1" t="s">
        <v>1552</v>
      </c>
      <c r="B819" s="1" t="s">
        <v>2699</v>
      </c>
      <c r="C819" t="s">
        <v>4348</v>
      </c>
      <c r="D819" t="s">
        <v>4694</v>
      </c>
    </row>
    <row r="820" spans="1:4" ht="15.75" x14ac:dyDescent="0.25">
      <c r="A820" s="1" t="s">
        <v>1551</v>
      </c>
      <c r="B820" s="1" t="s">
        <v>3164</v>
      </c>
      <c r="C820" t="s">
        <v>4348</v>
      </c>
      <c r="D820" t="s">
        <v>5011</v>
      </c>
    </row>
    <row r="821" spans="1:4" ht="15.75" x14ac:dyDescent="0.25">
      <c r="A821" s="1" t="s">
        <v>1550</v>
      </c>
      <c r="B821" s="1" t="s">
        <v>3165</v>
      </c>
      <c r="C821" t="s">
        <v>4346</v>
      </c>
      <c r="D821" t="s">
        <v>4839</v>
      </c>
    </row>
    <row r="822" spans="1:4" ht="15.75" x14ac:dyDescent="0.25">
      <c r="A822" s="1" t="s">
        <v>1549</v>
      </c>
      <c r="B822" s="1" t="s">
        <v>3166</v>
      </c>
      <c r="C822" t="s">
        <v>4348</v>
      </c>
      <c r="D822" t="s">
        <v>5012</v>
      </c>
    </row>
    <row r="823" spans="1:4" ht="15.75" x14ac:dyDescent="0.25">
      <c r="A823" s="1" t="s">
        <v>1548</v>
      </c>
      <c r="B823" s="1" t="s">
        <v>3168</v>
      </c>
      <c r="C823" t="s">
        <v>4348</v>
      </c>
      <c r="D823" t="s">
        <v>5013</v>
      </c>
    </row>
    <row r="824" spans="1:4" ht="15.75" x14ac:dyDescent="0.25">
      <c r="A824" s="1" t="s">
        <v>1547</v>
      </c>
      <c r="B824" s="1" t="s">
        <v>3169</v>
      </c>
      <c r="C824" t="s">
        <v>4348</v>
      </c>
      <c r="D824" t="s">
        <v>4387</v>
      </c>
    </row>
    <row r="825" spans="1:4" ht="15.75" x14ac:dyDescent="0.25">
      <c r="A825" s="1" t="s">
        <v>1546</v>
      </c>
      <c r="B825" s="1" t="s">
        <v>3048</v>
      </c>
      <c r="C825" t="s">
        <v>4348</v>
      </c>
      <c r="D825" t="s">
        <v>5014</v>
      </c>
    </row>
    <row r="826" spans="1:4" ht="15.75" x14ac:dyDescent="0.25">
      <c r="A826" s="1" t="s">
        <v>1545</v>
      </c>
      <c r="B826" s="1" t="s">
        <v>3170</v>
      </c>
      <c r="C826" t="s">
        <v>4348</v>
      </c>
      <c r="D826" t="s">
        <v>5015</v>
      </c>
    </row>
    <row r="827" spans="1:4" ht="15.75" x14ac:dyDescent="0.25">
      <c r="A827" s="1" t="s">
        <v>1544</v>
      </c>
      <c r="B827" s="1" t="s">
        <v>3171</v>
      </c>
      <c r="C827" t="s">
        <v>4346</v>
      </c>
      <c r="D827" t="s">
        <v>5016</v>
      </c>
    </row>
    <row r="828" spans="1:4" ht="15.75" x14ac:dyDescent="0.25">
      <c r="A828" s="1" t="s">
        <v>1543</v>
      </c>
      <c r="B828" s="1" t="s">
        <v>3172</v>
      </c>
      <c r="C828" t="s">
        <v>4346</v>
      </c>
      <c r="D828" t="s">
        <v>5017</v>
      </c>
    </row>
    <row r="829" spans="1:4" ht="15.75" x14ac:dyDescent="0.25">
      <c r="A829" s="1" t="s">
        <v>1542</v>
      </c>
      <c r="B829" s="1" t="s">
        <v>2423</v>
      </c>
      <c r="C829" t="s">
        <v>4766</v>
      </c>
      <c r="D829" t="s">
        <v>5018</v>
      </c>
    </row>
    <row r="830" spans="1:4" ht="15.75" x14ac:dyDescent="0.25">
      <c r="A830" s="1" t="s">
        <v>1541</v>
      </c>
      <c r="B830" s="1" t="s">
        <v>2883</v>
      </c>
      <c r="C830" t="s">
        <v>4766</v>
      </c>
      <c r="D830" t="s">
        <v>5019</v>
      </c>
    </row>
    <row r="831" spans="1:4" ht="15.75" x14ac:dyDescent="0.25">
      <c r="A831" s="1" t="s">
        <v>1540</v>
      </c>
      <c r="B831" s="1" t="s">
        <v>3173</v>
      </c>
      <c r="C831" t="s">
        <v>4766</v>
      </c>
      <c r="D831" t="s">
        <v>5020</v>
      </c>
    </row>
    <row r="832" spans="1:4" ht="15.75" x14ac:dyDescent="0.25">
      <c r="A832" s="1" t="s">
        <v>1539</v>
      </c>
      <c r="B832" s="1" t="s">
        <v>3174</v>
      </c>
      <c r="C832" t="s">
        <v>4348</v>
      </c>
      <c r="D832" t="s">
        <v>4494</v>
      </c>
    </row>
    <row r="833" spans="1:4" ht="15.75" x14ac:dyDescent="0.25">
      <c r="A833" s="1" t="s">
        <v>1538</v>
      </c>
      <c r="B833" s="1" t="s">
        <v>3175</v>
      </c>
      <c r="C833" t="s">
        <v>4348</v>
      </c>
      <c r="D833" t="s">
        <v>5021</v>
      </c>
    </row>
    <row r="834" spans="1:4" ht="15.75" x14ac:dyDescent="0.25">
      <c r="A834" s="1" t="s">
        <v>1537</v>
      </c>
      <c r="B834" s="1" t="s">
        <v>3176</v>
      </c>
      <c r="C834" t="s">
        <v>4348</v>
      </c>
      <c r="D834" t="s">
        <v>5022</v>
      </c>
    </row>
    <row r="835" spans="1:4" ht="15.75" x14ac:dyDescent="0.25">
      <c r="A835" s="1" t="s">
        <v>1536</v>
      </c>
      <c r="B835" s="1" t="s">
        <v>3177</v>
      </c>
      <c r="C835" t="s">
        <v>4766</v>
      </c>
      <c r="D835" t="s">
        <v>4914</v>
      </c>
    </row>
    <row r="836" spans="1:4" ht="15.75" x14ac:dyDescent="0.25">
      <c r="A836" s="1" t="s">
        <v>1535</v>
      </c>
      <c r="B836" s="1" t="s">
        <v>3178</v>
      </c>
      <c r="C836" t="s">
        <v>4346</v>
      </c>
      <c r="D836" t="s">
        <v>5023</v>
      </c>
    </row>
    <row r="837" spans="1:4" ht="15.75" x14ac:dyDescent="0.25">
      <c r="A837" s="1" t="s">
        <v>1534</v>
      </c>
      <c r="B837" s="1" t="s">
        <v>2616</v>
      </c>
      <c r="C837" t="s">
        <v>4346</v>
      </c>
      <c r="D837" t="s">
        <v>5024</v>
      </c>
    </row>
    <row r="838" spans="1:4" ht="15.75" x14ac:dyDescent="0.25">
      <c r="A838" s="1" t="s">
        <v>1533</v>
      </c>
      <c r="B838" s="1" t="s">
        <v>3179</v>
      </c>
      <c r="C838" t="s">
        <v>4346</v>
      </c>
      <c r="D838" t="s">
        <v>5025</v>
      </c>
    </row>
    <row r="839" spans="1:4" ht="15.75" x14ac:dyDescent="0.25">
      <c r="A839" s="1" t="s">
        <v>1532</v>
      </c>
      <c r="B839" s="1" t="s">
        <v>2994</v>
      </c>
      <c r="C839" t="s">
        <v>4348</v>
      </c>
      <c r="D839" t="s">
        <v>4819</v>
      </c>
    </row>
    <row r="840" spans="1:4" ht="15.75" x14ac:dyDescent="0.25">
      <c r="A840" s="1" t="s">
        <v>1531</v>
      </c>
      <c r="B840" s="1" t="s">
        <v>3180</v>
      </c>
      <c r="C840" t="s">
        <v>4346</v>
      </c>
      <c r="D840" t="s">
        <v>4558</v>
      </c>
    </row>
    <row r="841" spans="1:4" ht="15.75" x14ac:dyDescent="0.25">
      <c r="A841" s="1" t="s">
        <v>1530</v>
      </c>
      <c r="B841" s="1" t="s">
        <v>3181</v>
      </c>
      <c r="C841" t="s">
        <v>4346</v>
      </c>
      <c r="D841" t="s">
        <v>5026</v>
      </c>
    </row>
    <row r="842" spans="1:4" ht="15.75" x14ac:dyDescent="0.25">
      <c r="A842" s="1" t="s">
        <v>1529</v>
      </c>
      <c r="B842" s="1" t="s">
        <v>3182</v>
      </c>
      <c r="C842" t="s">
        <v>4346</v>
      </c>
      <c r="D842" t="s">
        <v>5027</v>
      </c>
    </row>
    <row r="843" spans="1:4" ht="15.75" x14ac:dyDescent="0.25">
      <c r="A843" s="1" t="s">
        <v>1528</v>
      </c>
      <c r="B843" s="1" t="s">
        <v>3183</v>
      </c>
      <c r="C843" t="s">
        <v>4346</v>
      </c>
      <c r="D843" t="s">
        <v>4978</v>
      </c>
    </row>
    <row r="844" spans="1:4" ht="15.75" x14ac:dyDescent="0.25">
      <c r="A844" s="1" t="s">
        <v>1527</v>
      </c>
      <c r="B844" s="1" t="s">
        <v>3184</v>
      </c>
      <c r="C844" t="s">
        <v>4346</v>
      </c>
      <c r="D844" t="s">
        <v>5028</v>
      </c>
    </row>
    <row r="845" spans="1:4" ht="15.75" x14ac:dyDescent="0.25">
      <c r="A845" s="1" t="s">
        <v>1526</v>
      </c>
      <c r="B845" s="1" t="s">
        <v>2541</v>
      </c>
      <c r="C845" t="s">
        <v>4346</v>
      </c>
      <c r="D845" t="s">
        <v>4792</v>
      </c>
    </row>
    <row r="846" spans="1:4" ht="15.75" x14ac:dyDescent="0.25">
      <c r="A846" s="1" t="s">
        <v>1525</v>
      </c>
      <c r="B846" s="1" t="s">
        <v>3185</v>
      </c>
      <c r="C846" t="s">
        <v>4766</v>
      </c>
      <c r="D846" t="s">
        <v>5029</v>
      </c>
    </row>
    <row r="847" spans="1:4" ht="15.75" x14ac:dyDescent="0.25">
      <c r="A847" s="1" t="s">
        <v>1524</v>
      </c>
      <c r="B847" s="1" t="s">
        <v>3186</v>
      </c>
      <c r="C847" t="s">
        <v>4346</v>
      </c>
      <c r="D847" t="s">
        <v>5030</v>
      </c>
    </row>
    <row r="848" spans="1:4" ht="15.75" x14ac:dyDescent="0.25">
      <c r="A848" s="1" t="s">
        <v>1523</v>
      </c>
      <c r="B848" s="1" t="s">
        <v>3187</v>
      </c>
      <c r="C848" t="s">
        <v>4346</v>
      </c>
      <c r="D848" t="s">
        <v>5031</v>
      </c>
    </row>
    <row r="849" spans="1:4" ht="15.75" x14ac:dyDescent="0.25">
      <c r="A849" s="1" t="s">
        <v>1522</v>
      </c>
      <c r="B849" s="1" t="s">
        <v>3188</v>
      </c>
      <c r="C849" t="s">
        <v>4346</v>
      </c>
      <c r="D849" t="s">
        <v>5032</v>
      </c>
    </row>
    <row r="850" spans="1:4" ht="15.75" x14ac:dyDescent="0.25">
      <c r="A850" s="1" t="s">
        <v>1521</v>
      </c>
      <c r="B850" s="1" t="s">
        <v>3189</v>
      </c>
      <c r="C850" t="s">
        <v>4348</v>
      </c>
      <c r="D850" t="s">
        <v>4399</v>
      </c>
    </row>
    <row r="851" spans="1:4" ht="15.75" x14ac:dyDescent="0.25">
      <c r="A851" s="1" t="s">
        <v>1520</v>
      </c>
      <c r="B851" s="1" t="s">
        <v>3190</v>
      </c>
      <c r="C851" t="s">
        <v>4348</v>
      </c>
      <c r="D851" t="s">
        <v>4390</v>
      </c>
    </row>
    <row r="852" spans="1:4" ht="15.75" x14ac:dyDescent="0.25">
      <c r="A852" s="1" t="s">
        <v>1519</v>
      </c>
      <c r="B852" s="1" t="s">
        <v>3191</v>
      </c>
      <c r="C852" t="s">
        <v>4346</v>
      </c>
      <c r="D852" t="s">
        <v>5033</v>
      </c>
    </row>
    <row r="853" spans="1:4" ht="15.75" x14ac:dyDescent="0.25">
      <c r="A853" s="1" t="s">
        <v>1518</v>
      </c>
      <c r="B853" s="1" t="s">
        <v>3192</v>
      </c>
      <c r="C853" t="s">
        <v>4766</v>
      </c>
      <c r="D853" t="s">
        <v>4522</v>
      </c>
    </row>
    <row r="854" spans="1:4" ht="15.75" x14ac:dyDescent="0.25">
      <c r="A854" s="1" t="s">
        <v>1517</v>
      </c>
      <c r="B854" s="1" t="s">
        <v>2574</v>
      </c>
      <c r="C854" t="s">
        <v>4348</v>
      </c>
      <c r="D854" t="s">
        <v>4423</v>
      </c>
    </row>
    <row r="855" spans="1:4" ht="15.75" x14ac:dyDescent="0.25">
      <c r="A855" s="1" t="s">
        <v>1516</v>
      </c>
      <c r="B855" s="1" t="s">
        <v>3193</v>
      </c>
      <c r="C855" t="s">
        <v>4348</v>
      </c>
      <c r="D855" t="s">
        <v>5034</v>
      </c>
    </row>
    <row r="856" spans="1:4" ht="15.75" x14ac:dyDescent="0.25">
      <c r="A856" s="1" t="s">
        <v>1515</v>
      </c>
      <c r="B856" s="1" t="s">
        <v>3194</v>
      </c>
      <c r="C856" t="s">
        <v>4348</v>
      </c>
      <c r="D856" t="s">
        <v>4556</v>
      </c>
    </row>
    <row r="857" spans="1:4" ht="15.75" x14ac:dyDescent="0.25">
      <c r="A857" s="1" t="s">
        <v>1514</v>
      </c>
      <c r="B857" s="1" t="s">
        <v>3195</v>
      </c>
      <c r="C857" t="s">
        <v>4348</v>
      </c>
      <c r="D857" t="s">
        <v>5035</v>
      </c>
    </row>
    <row r="858" spans="1:4" ht="15.75" x14ac:dyDescent="0.25">
      <c r="A858" s="1" t="s">
        <v>1513</v>
      </c>
      <c r="B858" s="1" t="s">
        <v>3196</v>
      </c>
      <c r="C858" t="s">
        <v>4346</v>
      </c>
      <c r="D858" t="s">
        <v>5036</v>
      </c>
    </row>
    <row r="859" spans="1:4" ht="15.75" x14ac:dyDescent="0.25">
      <c r="A859" s="1" t="s">
        <v>1512</v>
      </c>
      <c r="B859" s="1" t="s">
        <v>3197</v>
      </c>
      <c r="C859" t="s">
        <v>4346</v>
      </c>
      <c r="D859" t="s">
        <v>4735</v>
      </c>
    </row>
    <row r="860" spans="1:4" ht="15.75" x14ac:dyDescent="0.25">
      <c r="A860" s="1" t="s">
        <v>1511</v>
      </c>
      <c r="B860" s="1" t="s">
        <v>3198</v>
      </c>
      <c r="C860" t="s">
        <v>4346</v>
      </c>
      <c r="D860" t="s">
        <v>5037</v>
      </c>
    </row>
    <row r="861" spans="1:4" ht="15.75" x14ac:dyDescent="0.25">
      <c r="A861" s="1" t="s">
        <v>1510</v>
      </c>
      <c r="B861" s="1" t="s">
        <v>3199</v>
      </c>
      <c r="C861" t="s">
        <v>4346</v>
      </c>
      <c r="D861" t="s">
        <v>5038</v>
      </c>
    </row>
    <row r="862" spans="1:4" ht="15.75" x14ac:dyDescent="0.25">
      <c r="A862" s="1" t="s">
        <v>1509</v>
      </c>
      <c r="B862" s="1" t="s">
        <v>3200</v>
      </c>
      <c r="C862" t="s">
        <v>4348</v>
      </c>
      <c r="D862" t="s">
        <v>4399</v>
      </c>
    </row>
    <row r="863" spans="1:4" ht="15.75" x14ac:dyDescent="0.25">
      <c r="A863" s="1" t="s">
        <v>1508</v>
      </c>
      <c r="B863" s="1" t="s">
        <v>3201</v>
      </c>
      <c r="C863" t="s">
        <v>4346</v>
      </c>
      <c r="D863" t="s">
        <v>4648</v>
      </c>
    </row>
    <row r="864" spans="1:4" ht="15.75" x14ac:dyDescent="0.25">
      <c r="A864" s="1" t="s">
        <v>1507</v>
      </c>
      <c r="B864" s="1" t="s">
        <v>3202</v>
      </c>
      <c r="C864" t="s">
        <v>4348</v>
      </c>
      <c r="D864" t="s">
        <v>5039</v>
      </c>
    </row>
    <row r="865" spans="1:4" ht="15.75" x14ac:dyDescent="0.25">
      <c r="A865" s="1" t="s">
        <v>1506</v>
      </c>
      <c r="B865" s="1" t="s">
        <v>3203</v>
      </c>
      <c r="C865" t="s">
        <v>4348</v>
      </c>
      <c r="D865" t="s">
        <v>5040</v>
      </c>
    </row>
    <row r="866" spans="1:4" ht="15.75" x14ac:dyDescent="0.25">
      <c r="A866" s="1" t="s">
        <v>1505</v>
      </c>
      <c r="B866" s="1" t="s">
        <v>3204</v>
      </c>
      <c r="C866" t="s">
        <v>4348</v>
      </c>
      <c r="D866" t="s">
        <v>4413</v>
      </c>
    </row>
    <row r="867" spans="1:4" ht="15.75" x14ac:dyDescent="0.25">
      <c r="A867" s="1" t="s">
        <v>1504</v>
      </c>
      <c r="B867" s="1" t="s">
        <v>3205</v>
      </c>
      <c r="C867" t="s">
        <v>4766</v>
      </c>
      <c r="D867" t="s">
        <v>5041</v>
      </c>
    </row>
    <row r="868" spans="1:4" ht="15.75" x14ac:dyDescent="0.25">
      <c r="A868" s="1" t="s">
        <v>1503</v>
      </c>
      <c r="B868" s="1" t="s">
        <v>3206</v>
      </c>
      <c r="C868" t="s">
        <v>4348</v>
      </c>
      <c r="D868" t="s">
        <v>5042</v>
      </c>
    </row>
    <row r="869" spans="1:4" ht="15.75" x14ac:dyDescent="0.25">
      <c r="A869" s="1" t="s">
        <v>1502</v>
      </c>
      <c r="B869" s="1" t="s">
        <v>3207</v>
      </c>
      <c r="C869" t="s">
        <v>4348</v>
      </c>
      <c r="D869" t="s">
        <v>4448</v>
      </c>
    </row>
    <row r="870" spans="1:4" ht="15.75" x14ac:dyDescent="0.25">
      <c r="A870" s="1" t="s">
        <v>1501</v>
      </c>
      <c r="B870" s="1" t="s">
        <v>3208</v>
      </c>
      <c r="C870" t="s">
        <v>4348</v>
      </c>
      <c r="D870" t="s">
        <v>4360</v>
      </c>
    </row>
    <row r="871" spans="1:4" ht="15.75" x14ac:dyDescent="0.25">
      <c r="A871" s="1" t="s">
        <v>1500</v>
      </c>
      <c r="B871" s="1" t="s">
        <v>3209</v>
      </c>
      <c r="C871" t="s">
        <v>4348</v>
      </c>
      <c r="D871" t="s">
        <v>5043</v>
      </c>
    </row>
    <row r="872" spans="1:4" ht="15.75" x14ac:dyDescent="0.25">
      <c r="A872" s="1" t="s">
        <v>1499</v>
      </c>
      <c r="B872" s="1" t="s">
        <v>3210</v>
      </c>
      <c r="C872" t="s">
        <v>4766</v>
      </c>
      <c r="D872" t="s">
        <v>5044</v>
      </c>
    </row>
    <row r="873" spans="1:4" ht="15.75" x14ac:dyDescent="0.25">
      <c r="A873" s="1" t="s">
        <v>1498</v>
      </c>
      <c r="B873" s="1" t="s">
        <v>3211</v>
      </c>
      <c r="C873" t="s">
        <v>4346</v>
      </c>
      <c r="D873" t="s">
        <v>5045</v>
      </c>
    </row>
    <row r="874" spans="1:4" ht="15.75" x14ac:dyDescent="0.25">
      <c r="A874" s="1" t="s">
        <v>1497</v>
      </c>
      <c r="B874" s="1" t="s">
        <v>3212</v>
      </c>
      <c r="C874" t="s">
        <v>4766</v>
      </c>
      <c r="D874" t="s">
        <v>4720</v>
      </c>
    </row>
    <row r="875" spans="1:4" ht="15.75" x14ac:dyDescent="0.25">
      <c r="A875" s="1" t="s">
        <v>1496</v>
      </c>
      <c r="B875" s="1" t="s">
        <v>3213</v>
      </c>
      <c r="C875" t="s">
        <v>4346</v>
      </c>
      <c r="D875" t="s">
        <v>5046</v>
      </c>
    </row>
    <row r="876" spans="1:4" ht="15.75" x14ac:dyDescent="0.25">
      <c r="A876" s="1" t="s">
        <v>1495</v>
      </c>
      <c r="B876" s="1" t="s">
        <v>3214</v>
      </c>
      <c r="C876" t="s">
        <v>4346</v>
      </c>
      <c r="D876" t="s">
        <v>5047</v>
      </c>
    </row>
    <row r="877" spans="1:4" ht="15.75" x14ac:dyDescent="0.25">
      <c r="A877" s="1" t="s">
        <v>1494</v>
      </c>
      <c r="B877" s="1" t="s">
        <v>3215</v>
      </c>
      <c r="C877" t="s">
        <v>4346</v>
      </c>
      <c r="D877" t="s">
        <v>5048</v>
      </c>
    </row>
    <row r="878" spans="1:4" ht="15.75" x14ac:dyDescent="0.25">
      <c r="A878" s="1" t="s">
        <v>1493</v>
      </c>
      <c r="B878" s="1" t="s">
        <v>3216</v>
      </c>
      <c r="C878" t="s">
        <v>4766</v>
      </c>
      <c r="D878" t="s">
        <v>4885</v>
      </c>
    </row>
    <row r="879" spans="1:4" ht="15.75" x14ac:dyDescent="0.25">
      <c r="A879" s="1" t="s">
        <v>1492</v>
      </c>
      <c r="B879" s="1" t="s">
        <v>3217</v>
      </c>
      <c r="C879" t="s">
        <v>4766</v>
      </c>
      <c r="D879" t="s">
        <v>5049</v>
      </c>
    </row>
    <row r="880" spans="1:4" ht="15.75" x14ac:dyDescent="0.25">
      <c r="A880" s="1" t="s">
        <v>1491</v>
      </c>
      <c r="B880" s="1" t="s">
        <v>5050</v>
      </c>
      <c r="C880" t="s">
        <v>4346</v>
      </c>
      <c r="D880" t="s">
        <v>5051</v>
      </c>
    </row>
    <row r="881" spans="1:4" ht="15.75" x14ac:dyDescent="0.25">
      <c r="A881" s="1" t="s">
        <v>1490</v>
      </c>
      <c r="B881" s="1" t="s">
        <v>3218</v>
      </c>
      <c r="C881" t="s">
        <v>4346</v>
      </c>
      <c r="D881" t="s">
        <v>5052</v>
      </c>
    </row>
    <row r="882" spans="1:4" ht="15.75" x14ac:dyDescent="0.25">
      <c r="A882" s="1" t="s">
        <v>1489</v>
      </c>
      <c r="B882" s="1" t="s">
        <v>3219</v>
      </c>
      <c r="C882" t="s">
        <v>4346</v>
      </c>
      <c r="D882" t="s">
        <v>5053</v>
      </c>
    </row>
    <row r="883" spans="1:4" ht="15.75" x14ac:dyDescent="0.25">
      <c r="A883" s="1" t="s">
        <v>1488</v>
      </c>
      <c r="B883" s="1" t="s">
        <v>3220</v>
      </c>
      <c r="C883" t="s">
        <v>4346</v>
      </c>
      <c r="D883" t="s">
        <v>4599</v>
      </c>
    </row>
    <row r="884" spans="1:4" ht="15.75" x14ac:dyDescent="0.25">
      <c r="A884" s="1" t="s">
        <v>1487</v>
      </c>
      <c r="B884" s="1" t="s">
        <v>3221</v>
      </c>
      <c r="C884" t="s">
        <v>4346</v>
      </c>
      <c r="D884" t="s">
        <v>5054</v>
      </c>
    </row>
    <row r="885" spans="1:4" ht="15.75" x14ac:dyDescent="0.25">
      <c r="A885" s="1" t="s">
        <v>1486</v>
      </c>
      <c r="B885" s="1" t="s">
        <v>3222</v>
      </c>
      <c r="C885" t="s">
        <v>4346</v>
      </c>
      <c r="D885" t="s">
        <v>5055</v>
      </c>
    </row>
    <row r="886" spans="1:4" ht="15.75" x14ac:dyDescent="0.25">
      <c r="A886" s="1" t="s">
        <v>1485</v>
      </c>
      <c r="B886" s="1" t="s">
        <v>3223</v>
      </c>
      <c r="C886" t="s">
        <v>4346</v>
      </c>
      <c r="D886" t="s">
        <v>5056</v>
      </c>
    </row>
    <row r="887" spans="1:4" ht="15.75" x14ac:dyDescent="0.25">
      <c r="A887" s="1" t="s">
        <v>1484</v>
      </c>
      <c r="B887" s="1" t="s">
        <v>5057</v>
      </c>
      <c r="C887" t="s">
        <v>4346</v>
      </c>
      <c r="D887" t="s">
        <v>5058</v>
      </c>
    </row>
    <row r="888" spans="1:4" ht="15.75" x14ac:dyDescent="0.25">
      <c r="A888" s="1" t="s">
        <v>1483</v>
      </c>
      <c r="B888" s="1" t="s">
        <v>3224</v>
      </c>
      <c r="C888" t="s">
        <v>4346</v>
      </c>
      <c r="D888" t="s">
        <v>5059</v>
      </c>
    </row>
    <row r="889" spans="1:4" ht="15.75" x14ac:dyDescent="0.25">
      <c r="A889" s="1" t="s">
        <v>1482</v>
      </c>
      <c r="B889" s="1" t="s">
        <v>3225</v>
      </c>
      <c r="C889" t="s">
        <v>4766</v>
      </c>
      <c r="D889" t="s">
        <v>5060</v>
      </c>
    </row>
    <row r="890" spans="1:4" ht="15.75" x14ac:dyDescent="0.25">
      <c r="A890" s="1" t="s">
        <v>1481</v>
      </c>
      <c r="B890" s="1" t="s">
        <v>3226</v>
      </c>
      <c r="C890" t="s">
        <v>4348</v>
      </c>
      <c r="D890" t="s">
        <v>5061</v>
      </c>
    </row>
    <row r="891" spans="1:4" ht="15.75" x14ac:dyDescent="0.25">
      <c r="A891" s="1" t="s">
        <v>1480</v>
      </c>
      <c r="B891" s="1" t="s">
        <v>3227</v>
      </c>
      <c r="C891" t="s">
        <v>4348</v>
      </c>
      <c r="D891" t="s">
        <v>4519</v>
      </c>
    </row>
    <row r="892" spans="1:4" ht="15.75" x14ac:dyDescent="0.25">
      <c r="A892" s="1" t="s">
        <v>1479</v>
      </c>
      <c r="B892" s="1" t="s">
        <v>3228</v>
      </c>
      <c r="C892" t="s">
        <v>4348</v>
      </c>
      <c r="D892" t="s">
        <v>5062</v>
      </c>
    </row>
    <row r="893" spans="1:4" ht="15.75" x14ac:dyDescent="0.25">
      <c r="A893" s="1" t="s">
        <v>1478</v>
      </c>
      <c r="B893" s="1" t="s">
        <v>3229</v>
      </c>
      <c r="C893" t="s">
        <v>4348</v>
      </c>
      <c r="D893" t="s">
        <v>5974</v>
      </c>
    </row>
    <row r="894" spans="1:4" ht="15.75" x14ac:dyDescent="0.25">
      <c r="A894" s="1" t="s">
        <v>1477</v>
      </c>
      <c r="B894" s="1" t="s">
        <v>3230</v>
      </c>
      <c r="C894" t="s">
        <v>4766</v>
      </c>
      <c r="D894" t="s">
        <v>5063</v>
      </c>
    </row>
    <row r="895" spans="1:4" ht="15.75" x14ac:dyDescent="0.25">
      <c r="A895" s="1" t="s">
        <v>1476</v>
      </c>
      <c r="B895" s="1" t="s">
        <v>3231</v>
      </c>
      <c r="C895" t="s">
        <v>4348</v>
      </c>
      <c r="D895" t="s">
        <v>4368</v>
      </c>
    </row>
    <row r="896" spans="1:4" ht="15.75" x14ac:dyDescent="0.25">
      <c r="A896" s="1" t="s">
        <v>1475</v>
      </c>
      <c r="B896" s="1" t="s">
        <v>3232</v>
      </c>
      <c r="C896" t="s">
        <v>4348</v>
      </c>
      <c r="D896" t="s">
        <v>5064</v>
      </c>
    </row>
    <row r="897" spans="1:4" ht="15.75" x14ac:dyDescent="0.25">
      <c r="A897" s="1" t="s">
        <v>1474</v>
      </c>
      <c r="B897" s="1" t="s">
        <v>3234</v>
      </c>
      <c r="C897" t="s">
        <v>4346</v>
      </c>
      <c r="D897" t="s">
        <v>5065</v>
      </c>
    </row>
    <row r="898" spans="1:4" ht="15.75" x14ac:dyDescent="0.25">
      <c r="A898" s="1" t="s">
        <v>1473</v>
      </c>
      <c r="B898" s="1" t="s">
        <v>2897</v>
      </c>
      <c r="C898" t="s">
        <v>4346</v>
      </c>
      <c r="D898" t="s">
        <v>5066</v>
      </c>
    </row>
    <row r="899" spans="1:4" ht="15.75" x14ac:dyDescent="0.25">
      <c r="A899" s="1" t="s">
        <v>1472</v>
      </c>
      <c r="B899" s="1" t="s">
        <v>3235</v>
      </c>
      <c r="C899" t="s">
        <v>4346</v>
      </c>
      <c r="D899" t="s">
        <v>5067</v>
      </c>
    </row>
    <row r="900" spans="1:4" ht="15.75" x14ac:dyDescent="0.25">
      <c r="A900" s="1" t="s">
        <v>1471</v>
      </c>
      <c r="B900" s="1" t="s">
        <v>2597</v>
      </c>
      <c r="C900" t="s">
        <v>4348</v>
      </c>
      <c r="D900" t="s">
        <v>4387</v>
      </c>
    </row>
    <row r="901" spans="1:4" ht="15.75" x14ac:dyDescent="0.25">
      <c r="A901" s="1" t="s">
        <v>1470</v>
      </c>
      <c r="B901" s="1" t="s">
        <v>2614</v>
      </c>
      <c r="C901" t="s">
        <v>4766</v>
      </c>
      <c r="D901" t="s">
        <v>5068</v>
      </c>
    </row>
    <row r="902" spans="1:4" ht="15.75" x14ac:dyDescent="0.25">
      <c r="A902" s="1" t="s">
        <v>1469</v>
      </c>
      <c r="B902" s="1" t="s">
        <v>3237</v>
      </c>
      <c r="C902" t="s">
        <v>4346</v>
      </c>
      <c r="D902" t="s">
        <v>5069</v>
      </c>
    </row>
    <row r="903" spans="1:4" ht="15.75" x14ac:dyDescent="0.25">
      <c r="A903" s="1" t="s">
        <v>1468</v>
      </c>
      <c r="B903" s="1" t="s">
        <v>3238</v>
      </c>
      <c r="C903" t="s">
        <v>4348</v>
      </c>
      <c r="D903" t="s">
        <v>4824</v>
      </c>
    </row>
    <row r="904" spans="1:4" ht="15.75" x14ac:dyDescent="0.25">
      <c r="A904" s="1" t="s">
        <v>1467</v>
      </c>
      <c r="B904" s="1" t="s">
        <v>3239</v>
      </c>
      <c r="C904" t="s">
        <v>4346</v>
      </c>
      <c r="D904" t="s">
        <v>5070</v>
      </c>
    </row>
    <row r="905" spans="1:4" ht="15.75" x14ac:dyDescent="0.25">
      <c r="A905" s="1" t="s">
        <v>1466</v>
      </c>
      <c r="B905" s="1" t="s">
        <v>2435</v>
      </c>
      <c r="C905" t="s">
        <v>4346</v>
      </c>
      <c r="D905" t="s">
        <v>5071</v>
      </c>
    </row>
    <row r="906" spans="1:4" ht="15.75" x14ac:dyDescent="0.25">
      <c r="A906" s="1" t="s">
        <v>1465</v>
      </c>
      <c r="B906" s="1" t="s">
        <v>3240</v>
      </c>
      <c r="C906" t="s">
        <v>4348</v>
      </c>
      <c r="D906" t="s">
        <v>5072</v>
      </c>
    </row>
    <row r="907" spans="1:4" ht="15.75" x14ac:dyDescent="0.25">
      <c r="A907" s="1" t="s">
        <v>1464</v>
      </c>
      <c r="B907" s="1" t="s">
        <v>3241</v>
      </c>
      <c r="C907" t="s">
        <v>4346</v>
      </c>
      <c r="D907" t="s">
        <v>5025</v>
      </c>
    </row>
    <row r="908" spans="1:4" ht="15.75" x14ac:dyDescent="0.25">
      <c r="A908" s="1" t="s">
        <v>1463</v>
      </c>
      <c r="B908" s="1" t="s">
        <v>3242</v>
      </c>
      <c r="C908" t="s">
        <v>4766</v>
      </c>
      <c r="D908" t="s">
        <v>5073</v>
      </c>
    </row>
    <row r="909" spans="1:4" ht="15.75" x14ac:dyDescent="0.25">
      <c r="A909" s="1" t="s">
        <v>1462</v>
      </c>
      <c r="B909" s="1" t="s">
        <v>3243</v>
      </c>
      <c r="C909" t="s">
        <v>4348</v>
      </c>
      <c r="D909" t="s">
        <v>5074</v>
      </c>
    </row>
    <row r="910" spans="1:4" ht="15.75" x14ac:dyDescent="0.25">
      <c r="A910" s="1" t="s">
        <v>1461</v>
      </c>
      <c r="B910" s="1" t="s">
        <v>3244</v>
      </c>
      <c r="C910" t="s">
        <v>4348</v>
      </c>
      <c r="D910" t="s">
        <v>4634</v>
      </c>
    </row>
    <row r="911" spans="1:4" ht="15.75" x14ac:dyDescent="0.25">
      <c r="A911" s="1" t="s">
        <v>1460</v>
      </c>
      <c r="B911" s="1" t="s">
        <v>3245</v>
      </c>
      <c r="C911" t="s">
        <v>4348</v>
      </c>
      <c r="D911" t="s">
        <v>5075</v>
      </c>
    </row>
    <row r="912" spans="1:4" ht="15.75" x14ac:dyDescent="0.25">
      <c r="A912" s="1" t="s">
        <v>1459</v>
      </c>
      <c r="B912" s="1" t="s">
        <v>3246</v>
      </c>
      <c r="C912" t="s">
        <v>4348</v>
      </c>
      <c r="D912" t="s">
        <v>5076</v>
      </c>
    </row>
    <row r="913" spans="1:4" ht="15.75" x14ac:dyDescent="0.25">
      <c r="A913" s="1" t="s">
        <v>1458</v>
      </c>
      <c r="B913" s="1" t="s">
        <v>3247</v>
      </c>
      <c r="C913" t="s">
        <v>4348</v>
      </c>
      <c r="D913" t="s">
        <v>4711</v>
      </c>
    </row>
    <row r="914" spans="1:4" ht="15.75" x14ac:dyDescent="0.25">
      <c r="A914" s="1" t="s">
        <v>1457</v>
      </c>
      <c r="B914" s="1" t="s">
        <v>3248</v>
      </c>
      <c r="C914" t="s">
        <v>4348</v>
      </c>
      <c r="D914" t="s">
        <v>4428</v>
      </c>
    </row>
    <row r="915" spans="1:4" ht="15.75" x14ac:dyDescent="0.25">
      <c r="A915" s="1" t="s">
        <v>1456</v>
      </c>
      <c r="B915" s="1" t="s">
        <v>2526</v>
      </c>
      <c r="C915" t="s">
        <v>4348</v>
      </c>
      <c r="D915" t="s">
        <v>5077</v>
      </c>
    </row>
    <row r="916" spans="1:4" ht="15.75" x14ac:dyDescent="0.25">
      <c r="A916" s="1" t="s">
        <v>1455</v>
      </c>
      <c r="B916" s="1" t="s">
        <v>3249</v>
      </c>
      <c r="C916" t="s">
        <v>4348</v>
      </c>
      <c r="D916" t="s">
        <v>5078</v>
      </c>
    </row>
    <row r="917" spans="1:4" ht="15.75" x14ac:dyDescent="0.25">
      <c r="A917" s="1" t="s">
        <v>1454</v>
      </c>
      <c r="B917" s="1" t="s">
        <v>2614</v>
      </c>
      <c r="C917" t="s">
        <v>4348</v>
      </c>
      <c r="D917" t="s">
        <v>5079</v>
      </c>
    </row>
    <row r="918" spans="1:4" ht="15.75" x14ac:dyDescent="0.25">
      <c r="A918" s="1" t="s">
        <v>1453</v>
      </c>
      <c r="B918" s="1" t="s">
        <v>3250</v>
      </c>
      <c r="C918" t="s">
        <v>4346</v>
      </c>
      <c r="D918" t="s">
        <v>5080</v>
      </c>
    </row>
    <row r="919" spans="1:4" ht="15.75" x14ac:dyDescent="0.25">
      <c r="A919" s="1" t="s">
        <v>1452</v>
      </c>
      <c r="B919" s="1" t="s">
        <v>3251</v>
      </c>
      <c r="C919" t="s">
        <v>4346</v>
      </c>
      <c r="D919" t="s">
        <v>4719</v>
      </c>
    </row>
    <row r="920" spans="1:4" ht="15.75" x14ac:dyDescent="0.25">
      <c r="A920" s="1" t="s">
        <v>1451</v>
      </c>
      <c r="B920" s="1" t="s">
        <v>3252</v>
      </c>
      <c r="C920" t="s">
        <v>4346</v>
      </c>
      <c r="D920" t="s">
        <v>4394</v>
      </c>
    </row>
    <row r="921" spans="1:4" ht="15.75" x14ac:dyDescent="0.25">
      <c r="A921" s="1" t="s">
        <v>1450</v>
      </c>
      <c r="B921" s="1" t="s">
        <v>3253</v>
      </c>
      <c r="C921" t="s">
        <v>4346</v>
      </c>
      <c r="D921" t="s">
        <v>5081</v>
      </c>
    </row>
    <row r="922" spans="1:4" ht="15.75" x14ac:dyDescent="0.25">
      <c r="A922" s="1" t="s">
        <v>1449</v>
      </c>
      <c r="B922" s="1" t="s">
        <v>3254</v>
      </c>
      <c r="C922" t="s">
        <v>4346</v>
      </c>
      <c r="D922" t="s">
        <v>5082</v>
      </c>
    </row>
    <row r="923" spans="1:4" ht="15.75" x14ac:dyDescent="0.25">
      <c r="A923" s="1" t="s">
        <v>1448</v>
      </c>
      <c r="B923" s="1" t="s">
        <v>3255</v>
      </c>
      <c r="C923" t="s">
        <v>4346</v>
      </c>
      <c r="D923" t="s">
        <v>5083</v>
      </c>
    </row>
    <row r="924" spans="1:4" ht="15.75" x14ac:dyDescent="0.25">
      <c r="A924" s="1" t="s">
        <v>1447</v>
      </c>
      <c r="B924" s="1" t="s">
        <v>3256</v>
      </c>
      <c r="C924" t="s">
        <v>4346</v>
      </c>
      <c r="D924" t="s">
        <v>5084</v>
      </c>
    </row>
    <row r="925" spans="1:4" ht="15.75" x14ac:dyDescent="0.25">
      <c r="A925" s="1" t="s">
        <v>1446</v>
      </c>
      <c r="B925" s="1" t="s">
        <v>3257</v>
      </c>
      <c r="C925" t="s">
        <v>4346</v>
      </c>
      <c r="D925" t="s">
        <v>5085</v>
      </c>
    </row>
    <row r="926" spans="1:4" ht="15.75" x14ac:dyDescent="0.25">
      <c r="A926" s="1" t="s">
        <v>1445</v>
      </c>
      <c r="B926" s="1" t="s">
        <v>3258</v>
      </c>
      <c r="C926" t="s">
        <v>4346</v>
      </c>
      <c r="D926" t="s">
        <v>5086</v>
      </c>
    </row>
    <row r="927" spans="1:4" ht="15.75" x14ac:dyDescent="0.25">
      <c r="A927" s="1" t="s">
        <v>1444</v>
      </c>
      <c r="B927" s="1" t="s">
        <v>3259</v>
      </c>
      <c r="C927" t="s">
        <v>4346</v>
      </c>
      <c r="D927" t="s">
        <v>5087</v>
      </c>
    </row>
    <row r="928" spans="1:4" ht="15.75" x14ac:dyDescent="0.25">
      <c r="A928" s="1" t="s">
        <v>1443</v>
      </c>
      <c r="B928" s="1" t="s">
        <v>3260</v>
      </c>
      <c r="C928" t="s">
        <v>4346</v>
      </c>
      <c r="D928" t="s">
        <v>4922</v>
      </c>
    </row>
    <row r="929" spans="1:4" ht="15.75" x14ac:dyDescent="0.25">
      <c r="A929" s="1" t="s">
        <v>1442</v>
      </c>
      <c r="B929" s="1" t="s">
        <v>3261</v>
      </c>
      <c r="C929" t="s">
        <v>4346</v>
      </c>
      <c r="D929" t="s">
        <v>5088</v>
      </c>
    </row>
    <row r="930" spans="1:4" ht="15.75" x14ac:dyDescent="0.25">
      <c r="A930" s="1" t="s">
        <v>1441</v>
      </c>
      <c r="B930" s="1" t="s">
        <v>3262</v>
      </c>
      <c r="C930" t="s">
        <v>4766</v>
      </c>
      <c r="D930" t="s">
        <v>5089</v>
      </c>
    </row>
    <row r="931" spans="1:4" ht="15.75" x14ac:dyDescent="0.25">
      <c r="A931" s="1" t="s">
        <v>1440</v>
      </c>
      <c r="B931" s="1" t="s">
        <v>3263</v>
      </c>
      <c r="C931" t="s">
        <v>4348</v>
      </c>
      <c r="D931" t="s">
        <v>5090</v>
      </c>
    </row>
    <row r="932" spans="1:4" ht="15.75" x14ac:dyDescent="0.25">
      <c r="A932" s="1" t="s">
        <v>1439</v>
      </c>
      <c r="B932" s="1" t="s">
        <v>3264</v>
      </c>
      <c r="C932" t="s">
        <v>4766</v>
      </c>
      <c r="D932" t="s">
        <v>4923</v>
      </c>
    </row>
    <row r="933" spans="1:4" ht="15.75" x14ac:dyDescent="0.25">
      <c r="A933" s="1" t="s">
        <v>1438</v>
      </c>
      <c r="B933" s="1" t="s">
        <v>3265</v>
      </c>
      <c r="C933" t="s">
        <v>4348</v>
      </c>
      <c r="D933" t="s">
        <v>4512</v>
      </c>
    </row>
    <row r="934" spans="1:4" ht="15.75" x14ac:dyDescent="0.25">
      <c r="A934" s="1" t="s">
        <v>1437</v>
      </c>
      <c r="B934" s="1" t="s">
        <v>3266</v>
      </c>
      <c r="C934" t="s">
        <v>4348</v>
      </c>
      <c r="D934" t="s">
        <v>5091</v>
      </c>
    </row>
    <row r="935" spans="1:4" ht="15.75" x14ac:dyDescent="0.25">
      <c r="A935" s="1" t="s">
        <v>1436</v>
      </c>
      <c r="B935" s="1" t="s">
        <v>2394</v>
      </c>
      <c r="C935" t="s">
        <v>4346</v>
      </c>
      <c r="D935" t="s">
        <v>5092</v>
      </c>
    </row>
    <row r="936" spans="1:4" ht="15.75" x14ac:dyDescent="0.25">
      <c r="A936" s="1" t="s">
        <v>1435</v>
      </c>
      <c r="B936" s="1" t="s">
        <v>3267</v>
      </c>
      <c r="C936" t="s">
        <v>4348</v>
      </c>
      <c r="D936" t="s">
        <v>5093</v>
      </c>
    </row>
    <row r="937" spans="1:4" ht="15.75" x14ac:dyDescent="0.25">
      <c r="A937" s="1" t="s">
        <v>1434</v>
      </c>
      <c r="B937" s="1" t="s">
        <v>3268</v>
      </c>
      <c r="C937" t="s">
        <v>4348</v>
      </c>
      <c r="D937" t="s">
        <v>4407</v>
      </c>
    </row>
    <row r="938" spans="1:4" ht="15.75" x14ac:dyDescent="0.25">
      <c r="A938" s="1" t="s">
        <v>1433</v>
      </c>
      <c r="B938" s="1" t="s">
        <v>3250</v>
      </c>
      <c r="C938" t="s">
        <v>4766</v>
      </c>
      <c r="D938" t="s">
        <v>5094</v>
      </c>
    </row>
    <row r="939" spans="1:4" ht="15.75" x14ac:dyDescent="0.25">
      <c r="A939" s="1" t="s">
        <v>1432</v>
      </c>
      <c r="B939" s="1" t="s">
        <v>3269</v>
      </c>
      <c r="C939" t="s">
        <v>4346</v>
      </c>
      <c r="D939" t="s">
        <v>5095</v>
      </c>
    </row>
    <row r="940" spans="1:4" ht="15.75" x14ac:dyDescent="0.25">
      <c r="A940" s="1" t="s">
        <v>1431</v>
      </c>
      <c r="B940" s="1" t="s">
        <v>3270</v>
      </c>
      <c r="C940" t="s">
        <v>4348</v>
      </c>
      <c r="D940" t="s">
        <v>5096</v>
      </c>
    </row>
    <row r="941" spans="1:4" ht="15.75" x14ac:dyDescent="0.25">
      <c r="A941" s="1" t="s">
        <v>1430</v>
      </c>
      <c r="B941" s="1" t="s">
        <v>3271</v>
      </c>
      <c r="C941" t="s">
        <v>4348</v>
      </c>
      <c r="D941" t="s">
        <v>4698</v>
      </c>
    </row>
    <row r="942" spans="1:4" ht="15.75" x14ac:dyDescent="0.25">
      <c r="A942" s="1" t="s">
        <v>1429</v>
      </c>
      <c r="B942" s="1" t="s">
        <v>3272</v>
      </c>
      <c r="C942" t="s">
        <v>4346</v>
      </c>
      <c r="D942" t="s">
        <v>5097</v>
      </c>
    </row>
    <row r="943" spans="1:4" ht="15.75" x14ac:dyDescent="0.25">
      <c r="A943" s="1" t="s">
        <v>1428</v>
      </c>
      <c r="B943" s="1" t="s">
        <v>3274</v>
      </c>
      <c r="C943" t="s">
        <v>4346</v>
      </c>
      <c r="D943" t="s">
        <v>5098</v>
      </c>
    </row>
    <row r="944" spans="1:4" ht="15.75" x14ac:dyDescent="0.25">
      <c r="A944" s="1" t="s">
        <v>1427</v>
      </c>
      <c r="B944" s="1" t="s">
        <v>3275</v>
      </c>
      <c r="C944" t="s">
        <v>4346</v>
      </c>
      <c r="D944" t="s">
        <v>5099</v>
      </c>
    </row>
    <row r="945" spans="1:4" ht="15.75" x14ac:dyDescent="0.25">
      <c r="A945" s="1" t="s">
        <v>1426</v>
      </c>
      <c r="B945" s="1" t="s">
        <v>2776</v>
      </c>
      <c r="C945" t="s">
        <v>4348</v>
      </c>
      <c r="D945" t="s">
        <v>5100</v>
      </c>
    </row>
    <row r="946" spans="1:4" ht="15.75" x14ac:dyDescent="0.25">
      <c r="A946" s="1" t="s">
        <v>1425</v>
      </c>
      <c r="B946" s="1" t="s">
        <v>3276</v>
      </c>
      <c r="C946" t="s">
        <v>4346</v>
      </c>
      <c r="D946" t="s">
        <v>4432</v>
      </c>
    </row>
    <row r="947" spans="1:4" ht="15.75" x14ac:dyDescent="0.25">
      <c r="A947" s="1" t="s">
        <v>1424</v>
      </c>
      <c r="B947" s="1" t="s">
        <v>3277</v>
      </c>
      <c r="C947" t="s">
        <v>4348</v>
      </c>
      <c r="D947" t="s">
        <v>4368</v>
      </c>
    </row>
    <row r="948" spans="1:4" ht="15.75" x14ac:dyDescent="0.25">
      <c r="A948" s="1" t="s">
        <v>1423</v>
      </c>
      <c r="B948" s="1" t="s">
        <v>2392</v>
      </c>
      <c r="C948" t="s">
        <v>4348</v>
      </c>
      <c r="D948" t="s">
        <v>5101</v>
      </c>
    </row>
    <row r="949" spans="1:4" ht="15.75" x14ac:dyDescent="0.25">
      <c r="A949" s="1" t="s">
        <v>1422</v>
      </c>
      <c r="B949" s="1" t="s">
        <v>3278</v>
      </c>
      <c r="C949" t="s">
        <v>4348</v>
      </c>
      <c r="D949" t="s">
        <v>4486</v>
      </c>
    </row>
    <row r="950" spans="1:4" ht="15.75" x14ac:dyDescent="0.25">
      <c r="A950" s="1" t="s">
        <v>1421</v>
      </c>
      <c r="B950" s="1" t="s">
        <v>3279</v>
      </c>
      <c r="C950" t="s">
        <v>4348</v>
      </c>
      <c r="D950" t="s">
        <v>4552</v>
      </c>
    </row>
    <row r="951" spans="1:4" ht="15.75" x14ac:dyDescent="0.25">
      <c r="A951" s="1" t="s">
        <v>1420</v>
      </c>
      <c r="B951" s="1" t="s">
        <v>3280</v>
      </c>
      <c r="C951" t="s">
        <v>4348</v>
      </c>
      <c r="D951" t="s">
        <v>4752</v>
      </c>
    </row>
    <row r="952" spans="1:4" ht="15.75" x14ac:dyDescent="0.25">
      <c r="A952" s="1" t="s">
        <v>1419</v>
      </c>
      <c r="B952" s="1" t="s">
        <v>3281</v>
      </c>
      <c r="C952" t="s">
        <v>4346</v>
      </c>
      <c r="D952" t="s">
        <v>5102</v>
      </c>
    </row>
    <row r="953" spans="1:4" ht="15.75" x14ac:dyDescent="0.25">
      <c r="A953" s="1" t="s">
        <v>1418</v>
      </c>
      <c r="B953" s="1" t="s">
        <v>2483</v>
      </c>
      <c r="C953" t="s">
        <v>4346</v>
      </c>
      <c r="D953" t="s">
        <v>5103</v>
      </c>
    </row>
    <row r="954" spans="1:4" ht="15.75" x14ac:dyDescent="0.25">
      <c r="A954" s="1" t="s">
        <v>1417</v>
      </c>
      <c r="B954" s="1" t="s">
        <v>3282</v>
      </c>
      <c r="C954" t="s">
        <v>4346</v>
      </c>
      <c r="D954" t="s">
        <v>5104</v>
      </c>
    </row>
    <row r="955" spans="1:4" ht="15.75" x14ac:dyDescent="0.25">
      <c r="A955" s="1" t="s">
        <v>1416</v>
      </c>
      <c r="B955" s="1" t="s">
        <v>3283</v>
      </c>
      <c r="C955" t="s">
        <v>4348</v>
      </c>
      <c r="D955" t="s">
        <v>5105</v>
      </c>
    </row>
    <row r="956" spans="1:4" ht="15.75" x14ac:dyDescent="0.25">
      <c r="A956" s="1" t="s">
        <v>1415</v>
      </c>
      <c r="B956" s="1" t="s">
        <v>3284</v>
      </c>
      <c r="C956" t="s">
        <v>4348</v>
      </c>
      <c r="D956" t="s">
        <v>5043</v>
      </c>
    </row>
    <row r="957" spans="1:4" ht="15.75" x14ac:dyDescent="0.25">
      <c r="A957" s="1" t="s">
        <v>1414</v>
      </c>
      <c r="B957" s="1" t="s">
        <v>3285</v>
      </c>
      <c r="C957" t="s">
        <v>4766</v>
      </c>
      <c r="D957" t="s">
        <v>5106</v>
      </c>
    </row>
    <row r="958" spans="1:4" ht="15.75" x14ac:dyDescent="0.25">
      <c r="A958" s="1" t="s">
        <v>1413</v>
      </c>
      <c r="B958" s="1" t="s">
        <v>3229</v>
      </c>
      <c r="C958" t="s">
        <v>4348</v>
      </c>
      <c r="D958" t="s">
        <v>4486</v>
      </c>
    </row>
    <row r="959" spans="1:4" ht="15.75" x14ac:dyDescent="0.25">
      <c r="A959" s="1" t="s">
        <v>1412</v>
      </c>
      <c r="B959" s="1" t="s">
        <v>3286</v>
      </c>
      <c r="C959" t="s">
        <v>4346</v>
      </c>
      <c r="D959" t="s">
        <v>5107</v>
      </c>
    </row>
    <row r="960" spans="1:4" ht="15.75" x14ac:dyDescent="0.25">
      <c r="A960" s="1" t="s">
        <v>1411</v>
      </c>
      <c r="B960" s="1" t="s">
        <v>3287</v>
      </c>
      <c r="C960" t="s">
        <v>4766</v>
      </c>
      <c r="D960" t="s">
        <v>5108</v>
      </c>
    </row>
    <row r="961" spans="1:4" ht="15.75" x14ac:dyDescent="0.25">
      <c r="A961" s="1" t="s">
        <v>1410</v>
      </c>
      <c r="B961" s="1" t="s">
        <v>3288</v>
      </c>
      <c r="C961" t="s">
        <v>4346</v>
      </c>
      <c r="D961" t="s">
        <v>4917</v>
      </c>
    </row>
    <row r="962" spans="1:4" ht="15.75" x14ac:dyDescent="0.25">
      <c r="A962" s="1" t="s">
        <v>1409</v>
      </c>
      <c r="B962" s="1" t="s">
        <v>3289</v>
      </c>
      <c r="C962" t="s">
        <v>4766</v>
      </c>
      <c r="D962" t="s">
        <v>4701</v>
      </c>
    </row>
    <row r="963" spans="1:4" ht="15.75" x14ac:dyDescent="0.25">
      <c r="A963" s="1" t="s">
        <v>1408</v>
      </c>
      <c r="B963" s="1" t="s">
        <v>2689</v>
      </c>
      <c r="C963" t="s">
        <v>4348</v>
      </c>
      <c r="D963" t="s">
        <v>4627</v>
      </c>
    </row>
    <row r="964" spans="1:4" ht="15.75" x14ac:dyDescent="0.25">
      <c r="A964" s="1" t="s">
        <v>1407</v>
      </c>
      <c r="B964" s="1" t="s">
        <v>3290</v>
      </c>
      <c r="C964" t="s">
        <v>4346</v>
      </c>
      <c r="D964" t="s">
        <v>5109</v>
      </c>
    </row>
    <row r="965" spans="1:4" ht="15.75" x14ac:dyDescent="0.25">
      <c r="A965" s="1" t="s">
        <v>1406</v>
      </c>
      <c r="B965" s="1" t="s">
        <v>3291</v>
      </c>
      <c r="C965" t="s">
        <v>4766</v>
      </c>
      <c r="D965" t="s">
        <v>5110</v>
      </c>
    </row>
    <row r="966" spans="1:4" ht="15.75" x14ac:dyDescent="0.25">
      <c r="A966" s="1" t="s">
        <v>1405</v>
      </c>
      <c r="B966" s="1" t="s">
        <v>3292</v>
      </c>
      <c r="C966" t="s">
        <v>4346</v>
      </c>
      <c r="D966" t="s">
        <v>5111</v>
      </c>
    </row>
    <row r="967" spans="1:4" ht="15.75" x14ac:dyDescent="0.25">
      <c r="A967" s="1" t="s">
        <v>1404</v>
      </c>
      <c r="B967" s="1" t="s">
        <v>3293</v>
      </c>
      <c r="C967" t="s">
        <v>4346</v>
      </c>
      <c r="D967" t="s">
        <v>5112</v>
      </c>
    </row>
    <row r="968" spans="1:4" ht="15.75" x14ac:dyDescent="0.25">
      <c r="A968" s="1" t="s">
        <v>1403</v>
      </c>
      <c r="B968" s="1" t="s">
        <v>3294</v>
      </c>
      <c r="C968" t="s">
        <v>4346</v>
      </c>
      <c r="D968" t="s">
        <v>5113</v>
      </c>
    </row>
    <row r="969" spans="1:4" ht="15.75" x14ac:dyDescent="0.25">
      <c r="A969" s="1" t="s">
        <v>1402</v>
      </c>
      <c r="B969" s="1" t="s">
        <v>3295</v>
      </c>
      <c r="C969" t="s">
        <v>4348</v>
      </c>
      <c r="D969" t="s">
        <v>4409</v>
      </c>
    </row>
    <row r="970" spans="1:4" ht="15.75" x14ac:dyDescent="0.25">
      <c r="A970" s="1" t="s">
        <v>1401</v>
      </c>
      <c r="B970" s="1" t="s">
        <v>3296</v>
      </c>
      <c r="C970" t="s">
        <v>4346</v>
      </c>
      <c r="D970" t="s">
        <v>4861</v>
      </c>
    </row>
    <row r="971" spans="1:4" ht="15.75" x14ac:dyDescent="0.25">
      <c r="A971" s="1" t="s">
        <v>1400</v>
      </c>
      <c r="B971" s="1" t="s">
        <v>3297</v>
      </c>
      <c r="C971" t="s">
        <v>4348</v>
      </c>
      <c r="D971" t="s">
        <v>5114</v>
      </c>
    </row>
    <row r="972" spans="1:4" ht="15.75" x14ac:dyDescent="0.25">
      <c r="A972" s="1" t="s">
        <v>1399</v>
      </c>
      <c r="B972" s="1" t="s">
        <v>3298</v>
      </c>
      <c r="C972" t="s">
        <v>4346</v>
      </c>
      <c r="D972" t="s">
        <v>4709</v>
      </c>
    </row>
    <row r="973" spans="1:4" ht="15.75" x14ac:dyDescent="0.25">
      <c r="A973" s="1" t="s">
        <v>1398</v>
      </c>
      <c r="B973" s="1" t="s">
        <v>3299</v>
      </c>
      <c r="C973" t="s">
        <v>4346</v>
      </c>
      <c r="D973" t="s">
        <v>5115</v>
      </c>
    </row>
    <row r="974" spans="1:4" ht="15.75" x14ac:dyDescent="0.25">
      <c r="A974" s="1" t="s">
        <v>1397</v>
      </c>
      <c r="B974" s="1" t="s">
        <v>3300</v>
      </c>
      <c r="C974" t="s">
        <v>4348</v>
      </c>
      <c r="D974" t="s">
        <v>4496</v>
      </c>
    </row>
    <row r="975" spans="1:4" ht="15.75" x14ac:dyDescent="0.25">
      <c r="A975" s="1" t="s">
        <v>1396</v>
      </c>
      <c r="B975" s="1" t="s">
        <v>3117</v>
      </c>
      <c r="C975" t="s">
        <v>4766</v>
      </c>
      <c r="D975" t="s">
        <v>5116</v>
      </c>
    </row>
    <row r="976" spans="1:4" ht="15.75" x14ac:dyDescent="0.25">
      <c r="A976" s="1" t="s">
        <v>1395</v>
      </c>
      <c r="B976" s="1" t="s">
        <v>3301</v>
      </c>
      <c r="C976" t="s">
        <v>4348</v>
      </c>
      <c r="D976" t="s">
        <v>4924</v>
      </c>
    </row>
    <row r="977" spans="1:4" ht="15.75" x14ac:dyDescent="0.25">
      <c r="A977" s="1" t="s">
        <v>1394</v>
      </c>
      <c r="B977" s="1" t="s">
        <v>3302</v>
      </c>
      <c r="C977" t="s">
        <v>4766</v>
      </c>
      <c r="D977" t="s">
        <v>5117</v>
      </c>
    </row>
    <row r="978" spans="1:4" ht="15.75" x14ac:dyDescent="0.25">
      <c r="A978" s="1" t="s">
        <v>1393</v>
      </c>
      <c r="B978" s="1" t="s">
        <v>2860</v>
      </c>
      <c r="C978" t="s">
        <v>4766</v>
      </c>
      <c r="D978" t="s">
        <v>5118</v>
      </c>
    </row>
    <row r="979" spans="1:4" ht="15.75" x14ac:dyDescent="0.25">
      <c r="A979" s="1" t="s">
        <v>1392</v>
      </c>
      <c r="B979" s="1" t="s">
        <v>3303</v>
      </c>
      <c r="C979" t="s">
        <v>4348</v>
      </c>
      <c r="D979" t="s">
        <v>4619</v>
      </c>
    </row>
    <row r="980" spans="1:4" ht="15.75" x14ac:dyDescent="0.25">
      <c r="A980" s="1" t="s">
        <v>1391</v>
      </c>
      <c r="B980" s="1" t="s">
        <v>3304</v>
      </c>
      <c r="C980" t="s">
        <v>4348</v>
      </c>
      <c r="D980" t="s">
        <v>4393</v>
      </c>
    </row>
    <row r="981" spans="1:4" ht="15.75" x14ac:dyDescent="0.25">
      <c r="A981" s="1" t="s">
        <v>1390</v>
      </c>
      <c r="B981" s="1" t="s">
        <v>3305</v>
      </c>
      <c r="C981" t="s">
        <v>4348</v>
      </c>
      <c r="D981" t="s">
        <v>4554</v>
      </c>
    </row>
    <row r="982" spans="1:4" ht="15.75" x14ac:dyDescent="0.25">
      <c r="A982" s="1" t="s">
        <v>1389</v>
      </c>
      <c r="B982" s="1" t="s">
        <v>3306</v>
      </c>
      <c r="C982" t="s">
        <v>4348</v>
      </c>
      <c r="D982" t="s">
        <v>5119</v>
      </c>
    </row>
    <row r="983" spans="1:4" ht="15.75" x14ac:dyDescent="0.25">
      <c r="A983" s="1" t="s">
        <v>1388</v>
      </c>
      <c r="B983" s="1" t="s">
        <v>3307</v>
      </c>
      <c r="C983" t="s">
        <v>4348</v>
      </c>
      <c r="D983" t="s">
        <v>5120</v>
      </c>
    </row>
    <row r="984" spans="1:4" ht="15.75" x14ac:dyDescent="0.25">
      <c r="A984" s="1" t="s">
        <v>1387</v>
      </c>
      <c r="B984" s="1" t="s">
        <v>3308</v>
      </c>
      <c r="C984" t="s">
        <v>4348</v>
      </c>
      <c r="D984" t="s">
        <v>4559</v>
      </c>
    </row>
    <row r="985" spans="1:4" ht="15.75" x14ac:dyDescent="0.25">
      <c r="A985" s="1" t="s">
        <v>1386</v>
      </c>
      <c r="B985" s="1" t="s">
        <v>3309</v>
      </c>
      <c r="C985" t="s">
        <v>4766</v>
      </c>
      <c r="D985" t="s">
        <v>5121</v>
      </c>
    </row>
    <row r="986" spans="1:4" ht="15.75" x14ac:dyDescent="0.25">
      <c r="A986" s="1" t="s">
        <v>1385</v>
      </c>
      <c r="B986" s="1" t="s">
        <v>3310</v>
      </c>
      <c r="C986" t="s">
        <v>4348</v>
      </c>
      <c r="D986" t="s">
        <v>5122</v>
      </c>
    </row>
    <row r="987" spans="1:4" ht="15.75" x14ac:dyDescent="0.25">
      <c r="A987" s="1" t="s">
        <v>1384</v>
      </c>
      <c r="B987" s="1" t="s">
        <v>3311</v>
      </c>
      <c r="C987" t="s">
        <v>4346</v>
      </c>
      <c r="D987" t="s">
        <v>5123</v>
      </c>
    </row>
    <row r="988" spans="1:4" ht="15.75" x14ac:dyDescent="0.25">
      <c r="A988" s="1" t="s">
        <v>1383</v>
      </c>
      <c r="B988" s="1" t="s">
        <v>2541</v>
      </c>
      <c r="C988" t="s">
        <v>4346</v>
      </c>
      <c r="D988" t="s">
        <v>4579</v>
      </c>
    </row>
    <row r="989" spans="1:4" ht="15.75" x14ac:dyDescent="0.25">
      <c r="A989" s="1" t="s">
        <v>1382</v>
      </c>
      <c r="B989" s="1" t="s">
        <v>3312</v>
      </c>
      <c r="C989" t="s">
        <v>4766</v>
      </c>
      <c r="D989" t="s">
        <v>5055</v>
      </c>
    </row>
    <row r="990" spans="1:4" ht="15.75" x14ac:dyDescent="0.25">
      <c r="A990" s="1" t="s">
        <v>1381</v>
      </c>
      <c r="B990" s="1" t="s">
        <v>3313</v>
      </c>
      <c r="C990" t="s">
        <v>4346</v>
      </c>
      <c r="D990" t="s">
        <v>5124</v>
      </c>
    </row>
    <row r="991" spans="1:4" ht="15.75" x14ac:dyDescent="0.25">
      <c r="A991" s="1" t="s">
        <v>1380</v>
      </c>
      <c r="B991" s="1" t="s">
        <v>3314</v>
      </c>
      <c r="C991" t="s">
        <v>4346</v>
      </c>
      <c r="D991" t="s">
        <v>4424</v>
      </c>
    </row>
    <row r="992" spans="1:4" ht="15.75" x14ac:dyDescent="0.25">
      <c r="A992" s="1" t="s">
        <v>1379</v>
      </c>
      <c r="B992" s="1" t="s">
        <v>3315</v>
      </c>
      <c r="C992" t="s">
        <v>4346</v>
      </c>
      <c r="D992" t="s">
        <v>5125</v>
      </c>
    </row>
    <row r="993" spans="1:4" ht="15.75" x14ac:dyDescent="0.25">
      <c r="A993" s="1" t="s">
        <v>1378</v>
      </c>
      <c r="B993" s="1" t="s">
        <v>2484</v>
      </c>
      <c r="C993" t="s">
        <v>4348</v>
      </c>
      <c r="D993" t="s">
        <v>5126</v>
      </c>
    </row>
    <row r="994" spans="1:4" ht="15.75" x14ac:dyDescent="0.25">
      <c r="A994" s="1" t="s">
        <v>1377</v>
      </c>
      <c r="B994" s="1" t="s">
        <v>3316</v>
      </c>
      <c r="C994" t="s">
        <v>4348</v>
      </c>
      <c r="D994" t="s">
        <v>5127</v>
      </c>
    </row>
    <row r="995" spans="1:4" ht="15.75" x14ac:dyDescent="0.25">
      <c r="A995" s="1" t="s">
        <v>1376</v>
      </c>
      <c r="B995" s="1" t="s">
        <v>3317</v>
      </c>
      <c r="C995" t="s">
        <v>4346</v>
      </c>
      <c r="D995" t="s">
        <v>5128</v>
      </c>
    </row>
    <row r="996" spans="1:4" ht="15.75" x14ac:dyDescent="0.25">
      <c r="A996" s="1" t="s">
        <v>1375</v>
      </c>
      <c r="B996" s="1" t="s">
        <v>2428</v>
      </c>
      <c r="C996" t="s">
        <v>4348</v>
      </c>
      <c r="D996" t="s">
        <v>5129</v>
      </c>
    </row>
    <row r="997" spans="1:4" ht="15.75" x14ac:dyDescent="0.25">
      <c r="A997" s="1" t="s">
        <v>1374</v>
      </c>
      <c r="B997" s="1" t="s">
        <v>3318</v>
      </c>
      <c r="C997" t="s">
        <v>4766</v>
      </c>
      <c r="D997" t="s">
        <v>5130</v>
      </c>
    </row>
    <row r="998" spans="1:4" ht="15.75" x14ac:dyDescent="0.25">
      <c r="A998" s="1" t="s">
        <v>1373</v>
      </c>
      <c r="B998" s="1" t="s">
        <v>2410</v>
      </c>
      <c r="C998" t="s">
        <v>4348</v>
      </c>
      <c r="D998" t="s">
        <v>5131</v>
      </c>
    </row>
    <row r="999" spans="1:4" ht="15.75" x14ac:dyDescent="0.25">
      <c r="A999" s="1" t="s">
        <v>1372</v>
      </c>
      <c r="B999" s="1" t="s">
        <v>3319</v>
      </c>
      <c r="C999" t="s">
        <v>4766</v>
      </c>
      <c r="D999" t="s">
        <v>4740</v>
      </c>
    </row>
    <row r="1000" spans="1:4" ht="15.75" x14ac:dyDescent="0.25">
      <c r="A1000" s="1" t="s">
        <v>1371</v>
      </c>
      <c r="B1000" s="1" t="s">
        <v>2924</v>
      </c>
      <c r="C1000" t="s">
        <v>4348</v>
      </c>
      <c r="D1000" t="s">
        <v>5132</v>
      </c>
    </row>
    <row r="1001" spans="1:4" ht="15.75" x14ac:dyDescent="0.25">
      <c r="A1001" s="1" t="s">
        <v>1370</v>
      </c>
      <c r="B1001" s="1" t="s">
        <v>3320</v>
      </c>
      <c r="C1001" t="s">
        <v>4766</v>
      </c>
      <c r="D1001" t="s">
        <v>5133</v>
      </c>
    </row>
    <row r="1002" spans="1:4" ht="15.75" x14ac:dyDescent="0.25">
      <c r="A1002" s="1" t="s">
        <v>1369</v>
      </c>
      <c r="B1002" s="1" t="s">
        <v>3321</v>
      </c>
      <c r="C1002" t="s">
        <v>4348</v>
      </c>
      <c r="D1002" t="s">
        <v>4426</v>
      </c>
    </row>
    <row r="1003" spans="1:4" ht="15.75" x14ac:dyDescent="0.25">
      <c r="A1003" s="1" t="s">
        <v>1368</v>
      </c>
      <c r="B1003" s="1" t="s">
        <v>3322</v>
      </c>
      <c r="C1003" t="s">
        <v>4766</v>
      </c>
      <c r="D1003" t="s">
        <v>5134</v>
      </c>
    </row>
    <row r="1004" spans="1:4" ht="15.75" x14ac:dyDescent="0.25">
      <c r="A1004" s="1" t="s">
        <v>1367</v>
      </c>
      <c r="B1004" s="1" t="s">
        <v>3323</v>
      </c>
      <c r="C1004" t="s">
        <v>4346</v>
      </c>
      <c r="D1004" t="s">
        <v>5135</v>
      </c>
    </row>
    <row r="1005" spans="1:4" ht="15.75" x14ac:dyDescent="0.25">
      <c r="A1005" s="1" t="s">
        <v>1366</v>
      </c>
      <c r="B1005" s="1" t="s">
        <v>3324</v>
      </c>
      <c r="C1005" t="s">
        <v>4348</v>
      </c>
      <c r="D1005" t="s">
        <v>4384</v>
      </c>
    </row>
    <row r="1006" spans="1:4" ht="15.75" x14ac:dyDescent="0.25">
      <c r="A1006" s="1" t="s">
        <v>1365</v>
      </c>
      <c r="B1006" s="1" t="s">
        <v>3325</v>
      </c>
      <c r="C1006" t="s">
        <v>4348</v>
      </c>
      <c r="D1006" t="s">
        <v>4438</v>
      </c>
    </row>
    <row r="1007" spans="1:4" ht="15.75" x14ac:dyDescent="0.25">
      <c r="A1007" s="1" t="s">
        <v>1364</v>
      </c>
      <c r="B1007" s="1" t="s">
        <v>3326</v>
      </c>
      <c r="C1007" t="s">
        <v>4346</v>
      </c>
      <c r="D1007" t="s">
        <v>5136</v>
      </c>
    </row>
    <row r="1008" spans="1:4" ht="15.75" x14ac:dyDescent="0.25">
      <c r="A1008" s="1" t="s">
        <v>1363</v>
      </c>
      <c r="B1008" s="1" t="s">
        <v>2657</v>
      </c>
      <c r="C1008" t="s">
        <v>4346</v>
      </c>
      <c r="D1008" t="s">
        <v>5137</v>
      </c>
    </row>
    <row r="1009" spans="1:4" ht="15.75" x14ac:dyDescent="0.25">
      <c r="A1009" s="1" t="s">
        <v>1362</v>
      </c>
      <c r="B1009" s="1" t="s">
        <v>3327</v>
      </c>
      <c r="C1009" t="s">
        <v>4348</v>
      </c>
      <c r="D1009" t="s">
        <v>5138</v>
      </c>
    </row>
    <row r="1010" spans="1:4" ht="15.75" x14ac:dyDescent="0.25">
      <c r="A1010" s="1" t="s">
        <v>1361</v>
      </c>
      <c r="B1010" s="1" t="s">
        <v>3328</v>
      </c>
      <c r="C1010" t="s">
        <v>4346</v>
      </c>
      <c r="D1010" t="s">
        <v>4522</v>
      </c>
    </row>
    <row r="1011" spans="1:4" ht="15.75" x14ac:dyDescent="0.25">
      <c r="A1011" s="1" t="s">
        <v>1360</v>
      </c>
      <c r="B1011" s="1" t="s">
        <v>3329</v>
      </c>
      <c r="C1011" t="s">
        <v>4346</v>
      </c>
      <c r="D1011" t="s">
        <v>5139</v>
      </c>
    </row>
    <row r="1012" spans="1:4" ht="15.75" x14ac:dyDescent="0.25">
      <c r="A1012" s="1" t="s">
        <v>1359</v>
      </c>
      <c r="B1012" s="1" t="s">
        <v>3330</v>
      </c>
      <c r="C1012" t="s">
        <v>4346</v>
      </c>
      <c r="D1012" t="s">
        <v>4576</v>
      </c>
    </row>
    <row r="1013" spans="1:4" ht="15.75" x14ac:dyDescent="0.25">
      <c r="A1013" s="1" t="s">
        <v>1358</v>
      </c>
      <c r="B1013" s="1" t="s">
        <v>3331</v>
      </c>
      <c r="C1013" t="s">
        <v>4346</v>
      </c>
      <c r="D1013" t="s">
        <v>5080</v>
      </c>
    </row>
    <row r="1014" spans="1:4" ht="15.75" x14ac:dyDescent="0.25">
      <c r="A1014" s="1" t="s">
        <v>1357</v>
      </c>
      <c r="B1014" s="1" t="s">
        <v>3332</v>
      </c>
      <c r="C1014" t="s">
        <v>4346</v>
      </c>
      <c r="D1014" t="s">
        <v>5140</v>
      </c>
    </row>
    <row r="1015" spans="1:4" ht="15.75" x14ac:dyDescent="0.25">
      <c r="A1015" s="1" t="s">
        <v>1356</v>
      </c>
      <c r="B1015" s="1" t="s">
        <v>3333</v>
      </c>
      <c r="C1015" t="s">
        <v>4346</v>
      </c>
      <c r="D1015" t="s">
        <v>4793</v>
      </c>
    </row>
    <row r="1016" spans="1:4" ht="15.75" x14ac:dyDescent="0.25">
      <c r="A1016" s="1" t="s">
        <v>1355</v>
      </c>
      <c r="B1016" s="1" t="s">
        <v>3334</v>
      </c>
      <c r="C1016" t="s">
        <v>4346</v>
      </c>
      <c r="D1016" t="s">
        <v>4498</v>
      </c>
    </row>
    <row r="1017" spans="1:4" ht="15.75" x14ac:dyDescent="0.25">
      <c r="A1017" s="1" t="s">
        <v>1354</v>
      </c>
      <c r="B1017" s="1" t="s">
        <v>3335</v>
      </c>
      <c r="C1017" t="s">
        <v>4346</v>
      </c>
      <c r="D1017" t="s">
        <v>5141</v>
      </c>
    </row>
    <row r="1018" spans="1:4" ht="15.75" x14ac:dyDescent="0.25">
      <c r="A1018" s="1" t="s">
        <v>1353</v>
      </c>
      <c r="B1018" s="1" t="s">
        <v>3135</v>
      </c>
      <c r="C1018" t="s">
        <v>4766</v>
      </c>
      <c r="D1018" t="s">
        <v>5142</v>
      </c>
    </row>
    <row r="1019" spans="1:4" ht="15.75" x14ac:dyDescent="0.25">
      <c r="A1019" s="1" t="s">
        <v>1352</v>
      </c>
      <c r="B1019" s="1" t="s">
        <v>3336</v>
      </c>
      <c r="C1019" t="s">
        <v>4766</v>
      </c>
      <c r="D1019" t="s">
        <v>5143</v>
      </c>
    </row>
    <row r="1020" spans="1:4" ht="15.75" x14ac:dyDescent="0.25">
      <c r="A1020" s="1" t="s">
        <v>1351</v>
      </c>
      <c r="B1020" s="1" t="s">
        <v>3337</v>
      </c>
      <c r="C1020" t="s">
        <v>4348</v>
      </c>
      <c r="D1020" t="s">
        <v>4355</v>
      </c>
    </row>
    <row r="1021" spans="1:4" ht="15.75" x14ac:dyDescent="0.25">
      <c r="A1021" s="1" t="s">
        <v>1350</v>
      </c>
      <c r="B1021" s="1" t="s">
        <v>3338</v>
      </c>
      <c r="C1021" t="s">
        <v>4346</v>
      </c>
      <c r="D1021" t="s">
        <v>5144</v>
      </c>
    </row>
    <row r="1022" spans="1:4" ht="15.75" x14ac:dyDescent="0.25">
      <c r="A1022" s="1" t="s">
        <v>1349</v>
      </c>
      <c r="B1022" s="1" t="s">
        <v>3339</v>
      </c>
      <c r="C1022" t="s">
        <v>4348</v>
      </c>
      <c r="D1022" t="s">
        <v>5145</v>
      </c>
    </row>
    <row r="1023" spans="1:4" ht="15.75" x14ac:dyDescent="0.25">
      <c r="A1023" s="1" t="s">
        <v>1348</v>
      </c>
      <c r="B1023" s="1" t="s">
        <v>3340</v>
      </c>
      <c r="C1023" t="s">
        <v>4346</v>
      </c>
      <c r="D1023" t="s">
        <v>5146</v>
      </c>
    </row>
    <row r="1024" spans="1:4" ht="15.75" x14ac:dyDescent="0.25">
      <c r="A1024" s="1" t="s">
        <v>1347</v>
      </c>
      <c r="B1024" s="1" t="s">
        <v>3341</v>
      </c>
      <c r="C1024" t="s">
        <v>4346</v>
      </c>
      <c r="D1024" t="s">
        <v>5147</v>
      </c>
    </row>
    <row r="1025" spans="1:4" ht="15.75" x14ac:dyDescent="0.25">
      <c r="A1025" s="1" t="s">
        <v>1346</v>
      </c>
      <c r="B1025" s="1" t="s">
        <v>3342</v>
      </c>
      <c r="C1025" t="s">
        <v>4348</v>
      </c>
      <c r="D1025" t="s">
        <v>5148</v>
      </c>
    </row>
    <row r="1026" spans="1:4" ht="15.75" x14ac:dyDescent="0.25">
      <c r="A1026" s="1" t="s">
        <v>1345</v>
      </c>
      <c r="B1026" s="1" t="s">
        <v>3343</v>
      </c>
      <c r="C1026" t="s">
        <v>4348</v>
      </c>
      <c r="D1026" t="s">
        <v>4360</v>
      </c>
    </row>
    <row r="1027" spans="1:4" ht="15.75" x14ac:dyDescent="0.25">
      <c r="A1027" s="1" t="s">
        <v>1344</v>
      </c>
      <c r="B1027" s="1" t="s">
        <v>3344</v>
      </c>
      <c r="C1027" t="s">
        <v>4348</v>
      </c>
      <c r="D1027" t="s">
        <v>5149</v>
      </c>
    </row>
    <row r="1028" spans="1:4" ht="15.75" x14ac:dyDescent="0.25">
      <c r="A1028" s="1" t="s">
        <v>1343</v>
      </c>
      <c r="B1028" s="1" t="s">
        <v>3345</v>
      </c>
      <c r="C1028" t="s">
        <v>4346</v>
      </c>
      <c r="D1028" t="s">
        <v>5150</v>
      </c>
    </row>
    <row r="1029" spans="1:4" ht="15.75" x14ac:dyDescent="0.25">
      <c r="A1029" s="1" t="s">
        <v>1342</v>
      </c>
      <c r="B1029" s="1" t="s">
        <v>3346</v>
      </c>
      <c r="C1029" t="s">
        <v>4348</v>
      </c>
      <c r="D1029" t="s">
        <v>5149</v>
      </c>
    </row>
    <row r="1030" spans="1:4" ht="15.75" x14ac:dyDescent="0.25">
      <c r="A1030" s="1" t="s">
        <v>1341</v>
      </c>
      <c r="B1030" s="1" t="s">
        <v>3347</v>
      </c>
      <c r="C1030" t="s">
        <v>4348</v>
      </c>
      <c r="D1030" t="s">
        <v>4426</v>
      </c>
    </row>
    <row r="1031" spans="1:4" ht="15.75" x14ac:dyDescent="0.25">
      <c r="A1031" s="1" t="s">
        <v>1340</v>
      </c>
      <c r="B1031" s="1" t="s">
        <v>3348</v>
      </c>
      <c r="C1031" t="s">
        <v>4346</v>
      </c>
      <c r="D1031" t="s">
        <v>5151</v>
      </c>
    </row>
    <row r="1032" spans="1:4" ht="15.75" x14ac:dyDescent="0.25">
      <c r="A1032" s="1" t="s">
        <v>1339</v>
      </c>
      <c r="B1032" s="1" t="s">
        <v>3349</v>
      </c>
      <c r="C1032" t="s">
        <v>4348</v>
      </c>
      <c r="D1032" t="s">
        <v>5152</v>
      </c>
    </row>
    <row r="1033" spans="1:4" ht="15.75" x14ac:dyDescent="0.25">
      <c r="A1033" s="1" t="s">
        <v>1338</v>
      </c>
      <c r="B1033" s="1" t="s">
        <v>3350</v>
      </c>
      <c r="C1033" t="s">
        <v>4346</v>
      </c>
      <c r="D1033" t="s">
        <v>5153</v>
      </c>
    </row>
    <row r="1034" spans="1:4" ht="15.75" x14ac:dyDescent="0.25">
      <c r="A1034" s="1" t="s">
        <v>1337</v>
      </c>
      <c r="B1034" s="1" t="s">
        <v>3022</v>
      </c>
      <c r="C1034" t="s">
        <v>4346</v>
      </c>
      <c r="D1034" t="s">
        <v>5154</v>
      </c>
    </row>
    <row r="1035" spans="1:4" ht="15.75" x14ac:dyDescent="0.25">
      <c r="A1035" s="1" t="s">
        <v>1336</v>
      </c>
      <c r="B1035" s="1" t="s">
        <v>3351</v>
      </c>
      <c r="C1035" t="s">
        <v>4346</v>
      </c>
      <c r="D1035" t="s">
        <v>4689</v>
      </c>
    </row>
    <row r="1036" spans="1:4" ht="15.75" x14ac:dyDescent="0.25">
      <c r="A1036" s="1" t="s">
        <v>1335</v>
      </c>
      <c r="B1036" s="1" t="s">
        <v>3352</v>
      </c>
      <c r="C1036" t="s">
        <v>4346</v>
      </c>
      <c r="D1036" t="s">
        <v>5155</v>
      </c>
    </row>
    <row r="1037" spans="1:4" ht="15.75" x14ac:dyDescent="0.25">
      <c r="A1037" s="1" t="s">
        <v>1334</v>
      </c>
      <c r="B1037" s="1" t="s">
        <v>3353</v>
      </c>
      <c r="C1037" t="s">
        <v>4346</v>
      </c>
      <c r="D1037" t="s">
        <v>4820</v>
      </c>
    </row>
    <row r="1038" spans="1:4" ht="15.75" x14ac:dyDescent="0.25">
      <c r="A1038" s="1" t="s">
        <v>1333</v>
      </c>
      <c r="B1038" s="1" t="s">
        <v>3354</v>
      </c>
      <c r="C1038" t="s">
        <v>4348</v>
      </c>
      <c r="D1038" t="s">
        <v>4412</v>
      </c>
    </row>
    <row r="1039" spans="1:4" ht="15.75" x14ac:dyDescent="0.25">
      <c r="A1039" s="1" t="s">
        <v>1332</v>
      </c>
      <c r="B1039" s="1" t="s">
        <v>2567</v>
      </c>
      <c r="C1039" t="s">
        <v>4348</v>
      </c>
      <c r="D1039" t="s">
        <v>5156</v>
      </c>
    </row>
    <row r="1040" spans="1:4" ht="15.75" x14ac:dyDescent="0.25">
      <c r="A1040" s="1" t="s">
        <v>1331</v>
      </c>
      <c r="B1040" s="1" t="s">
        <v>3355</v>
      </c>
      <c r="C1040" t="s">
        <v>4346</v>
      </c>
      <c r="D1040" t="s">
        <v>4591</v>
      </c>
    </row>
    <row r="1041" spans="1:4" ht="15.75" x14ac:dyDescent="0.25">
      <c r="A1041" s="1" t="s">
        <v>1330</v>
      </c>
      <c r="B1041" s="1" t="s">
        <v>3356</v>
      </c>
      <c r="C1041" t="s">
        <v>4346</v>
      </c>
      <c r="D1041" t="s">
        <v>5157</v>
      </c>
    </row>
    <row r="1042" spans="1:4" ht="15.75" x14ac:dyDescent="0.25">
      <c r="A1042" s="1" t="s">
        <v>1329</v>
      </c>
      <c r="B1042" s="1" t="s">
        <v>3048</v>
      </c>
      <c r="C1042" t="s">
        <v>4348</v>
      </c>
      <c r="D1042" t="s">
        <v>4500</v>
      </c>
    </row>
    <row r="1043" spans="1:4" ht="15.75" x14ac:dyDescent="0.25">
      <c r="A1043" s="1" t="s">
        <v>1328</v>
      </c>
      <c r="B1043" s="1" t="s">
        <v>3357</v>
      </c>
      <c r="C1043" t="s">
        <v>4346</v>
      </c>
      <c r="D1043" t="s">
        <v>5158</v>
      </c>
    </row>
    <row r="1044" spans="1:4" ht="15.75" x14ac:dyDescent="0.25">
      <c r="A1044" s="1" t="s">
        <v>1327</v>
      </c>
      <c r="B1044" s="1" t="s">
        <v>3358</v>
      </c>
      <c r="C1044" t="s">
        <v>4348</v>
      </c>
      <c r="D1044" t="s">
        <v>5159</v>
      </c>
    </row>
    <row r="1045" spans="1:4" ht="15.75" x14ac:dyDescent="0.25">
      <c r="A1045" s="1" t="s">
        <v>1326</v>
      </c>
      <c r="B1045" s="1" t="s">
        <v>3359</v>
      </c>
      <c r="C1045" t="s">
        <v>4348</v>
      </c>
      <c r="D1045" t="s">
        <v>5160</v>
      </c>
    </row>
    <row r="1046" spans="1:4" ht="15.75" x14ac:dyDescent="0.25">
      <c r="A1046" s="1" t="s">
        <v>1325</v>
      </c>
      <c r="B1046" s="1" t="s">
        <v>3360</v>
      </c>
      <c r="C1046" t="s">
        <v>4766</v>
      </c>
      <c r="D1046" t="s">
        <v>5161</v>
      </c>
    </row>
    <row r="1047" spans="1:4" ht="15.75" x14ac:dyDescent="0.25">
      <c r="A1047" s="1" t="s">
        <v>1324</v>
      </c>
      <c r="B1047" s="1" t="s">
        <v>3361</v>
      </c>
      <c r="C1047" t="s">
        <v>4348</v>
      </c>
      <c r="D1047" t="s">
        <v>5162</v>
      </c>
    </row>
    <row r="1048" spans="1:4" ht="15.75" x14ac:dyDescent="0.25">
      <c r="A1048" s="1" t="s">
        <v>1323</v>
      </c>
      <c r="B1048" s="1" t="s">
        <v>3362</v>
      </c>
      <c r="C1048" t="s">
        <v>4348</v>
      </c>
      <c r="D1048" t="s">
        <v>5149</v>
      </c>
    </row>
    <row r="1049" spans="1:4" ht="15.75" x14ac:dyDescent="0.25">
      <c r="A1049" s="1" t="s">
        <v>1322</v>
      </c>
      <c r="B1049" s="1" t="s">
        <v>3363</v>
      </c>
      <c r="C1049" t="s">
        <v>4346</v>
      </c>
      <c r="D1049" t="s">
        <v>5163</v>
      </c>
    </row>
    <row r="1050" spans="1:4" ht="15.75" x14ac:dyDescent="0.25">
      <c r="A1050" s="1" t="s">
        <v>1321</v>
      </c>
      <c r="B1050" s="1" t="s">
        <v>3364</v>
      </c>
      <c r="C1050" t="s">
        <v>4346</v>
      </c>
      <c r="D1050" t="s">
        <v>5164</v>
      </c>
    </row>
    <row r="1051" spans="1:4" ht="15.75" x14ac:dyDescent="0.25">
      <c r="A1051" s="1" t="s">
        <v>1320</v>
      </c>
      <c r="B1051" s="1" t="s">
        <v>3365</v>
      </c>
      <c r="C1051" t="s">
        <v>4346</v>
      </c>
      <c r="D1051" t="s">
        <v>4923</v>
      </c>
    </row>
    <row r="1052" spans="1:4" ht="15.75" x14ac:dyDescent="0.25">
      <c r="A1052" s="1" t="s">
        <v>1319</v>
      </c>
      <c r="B1052" s="1" t="s">
        <v>3366</v>
      </c>
      <c r="C1052" t="s">
        <v>4766</v>
      </c>
      <c r="D1052" t="s">
        <v>5165</v>
      </c>
    </row>
    <row r="1053" spans="1:4" ht="15.75" x14ac:dyDescent="0.25">
      <c r="A1053" s="1" t="s">
        <v>1318</v>
      </c>
      <c r="B1053" s="1" t="s">
        <v>3367</v>
      </c>
      <c r="C1053" t="s">
        <v>4348</v>
      </c>
      <c r="D1053" t="s">
        <v>5166</v>
      </c>
    </row>
    <row r="1054" spans="1:4" ht="15.75" x14ac:dyDescent="0.25">
      <c r="A1054" s="1" t="s">
        <v>1317</v>
      </c>
      <c r="B1054" s="1" t="s">
        <v>3368</v>
      </c>
      <c r="C1054" t="s">
        <v>4346</v>
      </c>
      <c r="D1054" t="s">
        <v>5167</v>
      </c>
    </row>
    <row r="1055" spans="1:4" ht="15.75" x14ac:dyDescent="0.25">
      <c r="A1055" s="1" t="s">
        <v>1316</v>
      </c>
      <c r="B1055" s="1" t="s">
        <v>3369</v>
      </c>
      <c r="C1055" t="s">
        <v>4348</v>
      </c>
      <c r="D1055" t="s">
        <v>4752</v>
      </c>
    </row>
    <row r="1056" spans="1:4" ht="15.75" x14ac:dyDescent="0.25">
      <c r="A1056" s="1" t="s">
        <v>1315</v>
      </c>
      <c r="B1056" s="1" t="s">
        <v>3370</v>
      </c>
      <c r="C1056" t="s">
        <v>4766</v>
      </c>
      <c r="D1056" t="s">
        <v>4720</v>
      </c>
    </row>
    <row r="1057" spans="1:4" ht="15.75" x14ac:dyDescent="0.25">
      <c r="A1057" s="1" t="s">
        <v>1314</v>
      </c>
      <c r="B1057" s="1" t="s">
        <v>3371</v>
      </c>
      <c r="C1057" t="s">
        <v>4346</v>
      </c>
      <c r="D1057" t="s">
        <v>5168</v>
      </c>
    </row>
    <row r="1058" spans="1:4" ht="15.75" x14ac:dyDescent="0.25">
      <c r="A1058" s="1" t="s">
        <v>1313</v>
      </c>
      <c r="B1058" s="1" t="s">
        <v>3314</v>
      </c>
      <c r="C1058" t="s">
        <v>4766</v>
      </c>
      <c r="D1058" t="s">
        <v>5169</v>
      </c>
    </row>
    <row r="1059" spans="1:4" ht="15.75" x14ac:dyDescent="0.25">
      <c r="A1059" s="1" t="s">
        <v>1312</v>
      </c>
      <c r="B1059" s="1" t="s">
        <v>3372</v>
      </c>
      <c r="C1059" t="s">
        <v>4346</v>
      </c>
      <c r="D1059" t="s">
        <v>5089</v>
      </c>
    </row>
    <row r="1060" spans="1:4" ht="15.75" x14ac:dyDescent="0.25">
      <c r="A1060" s="1" t="s">
        <v>1311</v>
      </c>
      <c r="B1060" s="1" t="s">
        <v>3373</v>
      </c>
      <c r="C1060" t="s">
        <v>4348</v>
      </c>
      <c r="D1060" t="s">
        <v>4538</v>
      </c>
    </row>
    <row r="1061" spans="1:4" ht="15.75" x14ac:dyDescent="0.25">
      <c r="A1061" s="1" t="s">
        <v>1310</v>
      </c>
      <c r="B1061" s="1" t="s">
        <v>3374</v>
      </c>
      <c r="C1061" t="s">
        <v>4348</v>
      </c>
      <c r="D1061" t="s">
        <v>5170</v>
      </c>
    </row>
    <row r="1062" spans="1:4" ht="15.75" x14ac:dyDescent="0.25">
      <c r="A1062" s="1" t="s">
        <v>1309</v>
      </c>
      <c r="B1062" s="1" t="s">
        <v>3375</v>
      </c>
      <c r="C1062" t="s">
        <v>4348</v>
      </c>
      <c r="D1062" t="s">
        <v>5171</v>
      </c>
    </row>
    <row r="1063" spans="1:4" ht="15.75" x14ac:dyDescent="0.25">
      <c r="A1063" s="1" t="s">
        <v>1308</v>
      </c>
      <c r="B1063" s="1" t="s">
        <v>3120</v>
      </c>
      <c r="C1063" t="s">
        <v>4348</v>
      </c>
      <c r="D1063" t="s">
        <v>5975</v>
      </c>
    </row>
    <row r="1064" spans="1:4" ht="15.75" x14ac:dyDescent="0.25">
      <c r="A1064" s="1" t="s">
        <v>1307</v>
      </c>
      <c r="B1064" s="1" t="s">
        <v>3376</v>
      </c>
      <c r="C1064" t="s">
        <v>4348</v>
      </c>
      <c r="D1064" t="s">
        <v>5172</v>
      </c>
    </row>
    <row r="1065" spans="1:4" ht="15.75" x14ac:dyDescent="0.25">
      <c r="A1065" s="1" t="s">
        <v>1306</v>
      </c>
      <c r="B1065" s="1" t="s">
        <v>3377</v>
      </c>
      <c r="C1065" t="s">
        <v>4348</v>
      </c>
      <c r="D1065" t="s">
        <v>5173</v>
      </c>
    </row>
    <row r="1066" spans="1:4" ht="15.75" x14ac:dyDescent="0.25">
      <c r="A1066" s="1" t="s">
        <v>1305</v>
      </c>
      <c r="B1066" s="1" t="s">
        <v>5174</v>
      </c>
      <c r="C1066" t="s">
        <v>4346</v>
      </c>
      <c r="D1066" t="s">
        <v>5175</v>
      </c>
    </row>
    <row r="1067" spans="1:4" ht="15.75" x14ac:dyDescent="0.25">
      <c r="A1067" s="1" t="s">
        <v>1304</v>
      </c>
      <c r="B1067" s="1" t="s">
        <v>3378</v>
      </c>
      <c r="C1067" t="s">
        <v>4348</v>
      </c>
      <c r="D1067" t="s">
        <v>5176</v>
      </c>
    </row>
    <row r="1068" spans="1:4" ht="15.75" x14ac:dyDescent="0.25">
      <c r="A1068" s="1" t="s">
        <v>1303</v>
      </c>
      <c r="B1068" s="1" t="s">
        <v>3379</v>
      </c>
      <c r="C1068" t="s">
        <v>4346</v>
      </c>
      <c r="D1068" t="s">
        <v>4979</v>
      </c>
    </row>
    <row r="1069" spans="1:4" ht="15.75" x14ac:dyDescent="0.25">
      <c r="A1069" s="1" t="s">
        <v>1302</v>
      </c>
      <c r="B1069" s="1" t="s">
        <v>3380</v>
      </c>
      <c r="C1069" t="s">
        <v>4348</v>
      </c>
      <c r="D1069" t="s">
        <v>4354</v>
      </c>
    </row>
    <row r="1070" spans="1:4" ht="15.75" x14ac:dyDescent="0.25">
      <c r="A1070" s="1" t="s">
        <v>1301</v>
      </c>
      <c r="B1070" s="1" t="s">
        <v>3128</v>
      </c>
      <c r="C1070" t="s">
        <v>4346</v>
      </c>
      <c r="D1070" t="s">
        <v>5177</v>
      </c>
    </row>
    <row r="1071" spans="1:4" ht="15.75" x14ac:dyDescent="0.25">
      <c r="A1071" s="1" t="s">
        <v>1300</v>
      </c>
      <c r="B1071" s="1" t="s">
        <v>3381</v>
      </c>
      <c r="C1071" t="s">
        <v>4346</v>
      </c>
      <c r="D1071" t="s">
        <v>5178</v>
      </c>
    </row>
    <row r="1072" spans="1:4" ht="15.75" x14ac:dyDescent="0.25">
      <c r="A1072" s="1" t="s">
        <v>1299</v>
      </c>
      <c r="B1072" s="1" t="s">
        <v>3383</v>
      </c>
      <c r="C1072" t="s">
        <v>4346</v>
      </c>
      <c r="D1072" t="s">
        <v>4655</v>
      </c>
    </row>
    <row r="1073" spans="1:4" ht="15.75" x14ac:dyDescent="0.25">
      <c r="A1073" s="1" t="s">
        <v>1298</v>
      </c>
      <c r="B1073" s="1" t="s">
        <v>3384</v>
      </c>
      <c r="C1073" t="s">
        <v>4766</v>
      </c>
      <c r="D1073" t="s">
        <v>5179</v>
      </c>
    </row>
    <row r="1074" spans="1:4" ht="15.75" x14ac:dyDescent="0.25">
      <c r="A1074" s="1" t="s">
        <v>1297</v>
      </c>
      <c r="B1074" s="1" t="s">
        <v>3385</v>
      </c>
      <c r="C1074" t="s">
        <v>4346</v>
      </c>
      <c r="D1074" t="s">
        <v>5180</v>
      </c>
    </row>
    <row r="1075" spans="1:4" ht="15.75" x14ac:dyDescent="0.25">
      <c r="A1075" s="1" t="s">
        <v>1296</v>
      </c>
      <c r="B1075" s="1" t="s">
        <v>3386</v>
      </c>
      <c r="C1075" t="s">
        <v>4348</v>
      </c>
      <c r="D1075" t="s">
        <v>4486</v>
      </c>
    </row>
    <row r="1076" spans="1:4" ht="15.75" x14ac:dyDescent="0.25">
      <c r="A1076" s="1" t="s">
        <v>1295</v>
      </c>
      <c r="B1076" s="1" t="s">
        <v>3387</v>
      </c>
      <c r="C1076" t="s">
        <v>4348</v>
      </c>
      <c r="D1076" t="s">
        <v>4808</v>
      </c>
    </row>
    <row r="1077" spans="1:4" ht="15.75" x14ac:dyDescent="0.25">
      <c r="A1077" s="1" t="s">
        <v>1294</v>
      </c>
      <c r="B1077" s="1" t="s">
        <v>2878</v>
      </c>
      <c r="C1077" t="s">
        <v>4348</v>
      </c>
      <c r="D1077" t="s">
        <v>5181</v>
      </c>
    </row>
    <row r="1078" spans="1:4" ht="15.75" x14ac:dyDescent="0.25">
      <c r="A1078" s="1" t="s">
        <v>1293</v>
      </c>
      <c r="B1078" s="1" t="s">
        <v>3388</v>
      </c>
      <c r="C1078" t="s">
        <v>4346</v>
      </c>
      <c r="D1078" t="s">
        <v>5182</v>
      </c>
    </row>
    <row r="1079" spans="1:4" ht="15.75" x14ac:dyDescent="0.25">
      <c r="A1079" s="1" t="s">
        <v>1292</v>
      </c>
      <c r="B1079" s="1" t="s">
        <v>3389</v>
      </c>
      <c r="C1079" t="s">
        <v>4348</v>
      </c>
      <c r="D1079" t="s">
        <v>4554</v>
      </c>
    </row>
    <row r="1080" spans="1:4" ht="15.75" x14ac:dyDescent="0.25">
      <c r="A1080" s="1" t="s">
        <v>1291</v>
      </c>
      <c r="B1080" s="1" t="s">
        <v>3390</v>
      </c>
      <c r="C1080" t="s">
        <v>4348</v>
      </c>
      <c r="D1080" t="s">
        <v>5183</v>
      </c>
    </row>
    <row r="1081" spans="1:4" ht="15.75" x14ac:dyDescent="0.25">
      <c r="A1081" s="1" t="s">
        <v>1290</v>
      </c>
      <c r="B1081" s="1" t="s">
        <v>3391</v>
      </c>
      <c r="C1081" t="s">
        <v>4348</v>
      </c>
      <c r="D1081" t="s">
        <v>5184</v>
      </c>
    </row>
    <row r="1082" spans="1:4" ht="15.75" x14ac:dyDescent="0.25">
      <c r="A1082" s="1" t="s">
        <v>1289</v>
      </c>
      <c r="B1082" s="1" t="s">
        <v>3392</v>
      </c>
      <c r="C1082" t="s">
        <v>4348</v>
      </c>
      <c r="D1082" t="s">
        <v>4817</v>
      </c>
    </row>
    <row r="1083" spans="1:4" ht="15.75" x14ac:dyDescent="0.25">
      <c r="A1083" s="1" t="s">
        <v>1288</v>
      </c>
      <c r="B1083" s="1" t="s">
        <v>3393</v>
      </c>
      <c r="C1083" t="s">
        <v>4766</v>
      </c>
      <c r="D1083" t="s">
        <v>5185</v>
      </c>
    </row>
    <row r="1084" spans="1:4" ht="15.75" x14ac:dyDescent="0.25">
      <c r="A1084" s="1" t="s">
        <v>1287</v>
      </c>
      <c r="B1084" s="1" t="s">
        <v>3394</v>
      </c>
      <c r="C1084" t="s">
        <v>4766</v>
      </c>
      <c r="D1084" t="s">
        <v>5186</v>
      </c>
    </row>
    <row r="1085" spans="1:4" ht="15.75" x14ac:dyDescent="0.25">
      <c r="A1085" s="1" t="s">
        <v>1286</v>
      </c>
      <c r="B1085" s="1" t="s">
        <v>3395</v>
      </c>
      <c r="C1085" t="s">
        <v>4348</v>
      </c>
      <c r="D1085" t="s">
        <v>5187</v>
      </c>
    </row>
    <row r="1086" spans="1:4" ht="15.75" x14ac:dyDescent="0.25">
      <c r="A1086" s="1" t="s">
        <v>1285</v>
      </c>
      <c r="B1086" s="1" t="s">
        <v>3396</v>
      </c>
      <c r="C1086" t="s">
        <v>4348</v>
      </c>
      <c r="D1086" t="s">
        <v>4808</v>
      </c>
    </row>
    <row r="1087" spans="1:4" ht="15.75" x14ac:dyDescent="0.25">
      <c r="A1087" s="1" t="s">
        <v>1284</v>
      </c>
      <c r="B1087" s="1" t="s">
        <v>3397</v>
      </c>
      <c r="C1087" t="s">
        <v>4348</v>
      </c>
      <c r="D1087" t="s">
        <v>4554</v>
      </c>
    </row>
    <row r="1088" spans="1:4" ht="15.75" x14ac:dyDescent="0.25">
      <c r="A1088" s="1" t="s">
        <v>1283</v>
      </c>
      <c r="B1088" s="1" t="s">
        <v>3398</v>
      </c>
      <c r="C1088" t="s">
        <v>4346</v>
      </c>
      <c r="D1088" t="s">
        <v>5188</v>
      </c>
    </row>
    <row r="1089" spans="1:4" ht="15.75" x14ac:dyDescent="0.25">
      <c r="A1089" s="1" t="s">
        <v>1282</v>
      </c>
      <c r="B1089" s="1" t="s">
        <v>3399</v>
      </c>
      <c r="C1089" t="s">
        <v>4346</v>
      </c>
      <c r="D1089" t="s">
        <v>5189</v>
      </c>
    </row>
    <row r="1090" spans="1:4" ht="15.75" x14ac:dyDescent="0.25">
      <c r="A1090" s="1" t="s">
        <v>1281</v>
      </c>
      <c r="B1090" s="1" t="s">
        <v>3400</v>
      </c>
      <c r="C1090" t="s">
        <v>4766</v>
      </c>
      <c r="D1090" t="s">
        <v>5190</v>
      </c>
    </row>
    <row r="1091" spans="1:4" ht="15.75" x14ac:dyDescent="0.25">
      <c r="A1091" s="1" t="s">
        <v>1280</v>
      </c>
      <c r="B1091" s="1" t="s">
        <v>3401</v>
      </c>
      <c r="C1091" t="s">
        <v>4346</v>
      </c>
      <c r="D1091" t="s">
        <v>5191</v>
      </c>
    </row>
    <row r="1092" spans="1:4" ht="15.75" x14ac:dyDescent="0.25">
      <c r="A1092" s="1" t="s">
        <v>1279</v>
      </c>
      <c r="B1092" s="1" t="s">
        <v>2567</v>
      </c>
      <c r="C1092" t="s">
        <v>4346</v>
      </c>
      <c r="D1092" t="s">
        <v>5192</v>
      </c>
    </row>
    <row r="1093" spans="1:4" ht="15.75" x14ac:dyDescent="0.25">
      <c r="A1093" s="1" t="s">
        <v>1278</v>
      </c>
      <c r="B1093" s="1" t="s">
        <v>3402</v>
      </c>
      <c r="C1093" t="s">
        <v>4348</v>
      </c>
      <c r="D1093" t="s">
        <v>5193</v>
      </c>
    </row>
    <row r="1094" spans="1:4" ht="15.75" x14ac:dyDescent="0.25">
      <c r="A1094" s="1" t="s">
        <v>1277</v>
      </c>
      <c r="B1094" s="1" t="s">
        <v>3403</v>
      </c>
      <c r="C1094" t="s">
        <v>4346</v>
      </c>
      <c r="D1094" t="s">
        <v>5194</v>
      </c>
    </row>
    <row r="1095" spans="1:4" ht="15.75" x14ac:dyDescent="0.25">
      <c r="A1095" s="1" t="s">
        <v>1276</v>
      </c>
      <c r="B1095" s="1" t="s">
        <v>2456</v>
      </c>
      <c r="C1095" t="s">
        <v>4348</v>
      </c>
      <c r="D1095" t="s">
        <v>5022</v>
      </c>
    </row>
    <row r="1096" spans="1:4" ht="15.75" x14ac:dyDescent="0.25">
      <c r="A1096" s="1" t="s">
        <v>1275</v>
      </c>
      <c r="B1096" s="1" t="s">
        <v>3404</v>
      </c>
      <c r="C1096" t="s">
        <v>4348</v>
      </c>
      <c r="D1096" t="s">
        <v>4496</v>
      </c>
    </row>
    <row r="1097" spans="1:4" ht="15.75" x14ac:dyDescent="0.25">
      <c r="A1097" s="1" t="s">
        <v>1274</v>
      </c>
      <c r="B1097" s="1" t="s">
        <v>3405</v>
      </c>
      <c r="C1097" t="s">
        <v>4766</v>
      </c>
      <c r="D1097" t="s">
        <v>5195</v>
      </c>
    </row>
    <row r="1098" spans="1:4" ht="15.75" x14ac:dyDescent="0.25">
      <c r="A1098" s="1" t="s">
        <v>1273</v>
      </c>
      <c r="B1098" s="1" t="s">
        <v>3406</v>
      </c>
      <c r="C1098" t="s">
        <v>4346</v>
      </c>
      <c r="D1098" t="s">
        <v>5196</v>
      </c>
    </row>
    <row r="1099" spans="1:4" ht="15.75" x14ac:dyDescent="0.25">
      <c r="A1099" s="1" t="s">
        <v>1272</v>
      </c>
      <c r="B1099" s="1" t="s">
        <v>3407</v>
      </c>
      <c r="C1099" t="s">
        <v>4346</v>
      </c>
      <c r="D1099" t="s">
        <v>4923</v>
      </c>
    </row>
    <row r="1100" spans="1:4" ht="15.75" x14ac:dyDescent="0.25">
      <c r="A1100" s="1" t="s">
        <v>1271</v>
      </c>
      <c r="B1100" s="1" t="s">
        <v>2652</v>
      </c>
      <c r="C1100" t="s">
        <v>4346</v>
      </c>
      <c r="D1100" t="s">
        <v>5197</v>
      </c>
    </row>
    <row r="1101" spans="1:4" ht="15.75" x14ac:dyDescent="0.25">
      <c r="A1101" s="1" t="s">
        <v>1270</v>
      </c>
      <c r="B1101" s="1" t="s">
        <v>3408</v>
      </c>
      <c r="C1101" t="s">
        <v>4348</v>
      </c>
      <c r="D1101" t="s">
        <v>5198</v>
      </c>
    </row>
    <row r="1102" spans="1:4" ht="15.75" x14ac:dyDescent="0.25">
      <c r="A1102" s="1" t="s">
        <v>1269</v>
      </c>
      <c r="B1102" s="1" t="s">
        <v>3409</v>
      </c>
      <c r="C1102" t="s">
        <v>4766</v>
      </c>
      <c r="D1102" t="s">
        <v>4740</v>
      </c>
    </row>
    <row r="1103" spans="1:4" ht="15.75" x14ac:dyDescent="0.25">
      <c r="A1103" s="1" t="s">
        <v>1268</v>
      </c>
      <c r="B1103" s="1" t="s">
        <v>2858</v>
      </c>
      <c r="C1103" t="s">
        <v>4348</v>
      </c>
      <c r="D1103" t="s">
        <v>4354</v>
      </c>
    </row>
    <row r="1104" spans="1:4" ht="15.75" x14ac:dyDescent="0.25">
      <c r="A1104" s="1" t="s">
        <v>1267</v>
      </c>
      <c r="B1104" s="1" t="s">
        <v>3410</v>
      </c>
      <c r="C1104" t="s">
        <v>4348</v>
      </c>
      <c r="D1104" t="s">
        <v>5199</v>
      </c>
    </row>
    <row r="1105" spans="1:4" ht="15.75" x14ac:dyDescent="0.25">
      <c r="A1105" s="1" t="s">
        <v>1266</v>
      </c>
      <c r="B1105" s="1" t="s">
        <v>3411</v>
      </c>
      <c r="C1105" t="s">
        <v>4346</v>
      </c>
      <c r="D1105" t="s">
        <v>5200</v>
      </c>
    </row>
    <row r="1106" spans="1:4" ht="15.75" x14ac:dyDescent="0.25">
      <c r="A1106" s="1" t="s">
        <v>1265</v>
      </c>
      <c r="B1106" s="1" t="s">
        <v>3412</v>
      </c>
      <c r="C1106" t="s">
        <v>4348</v>
      </c>
      <c r="D1106" t="s">
        <v>5201</v>
      </c>
    </row>
    <row r="1107" spans="1:4" ht="15.75" x14ac:dyDescent="0.25">
      <c r="A1107" s="1" t="s">
        <v>1264</v>
      </c>
      <c r="B1107" s="1" t="s">
        <v>2550</v>
      </c>
      <c r="C1107" t="s">
        <v>4348</v>
      </c>
      <c r="D1107" t="s">
        <v>4459</v>
      </c>
    </row>
    <row r="1108" spans="1:4" ht="15.75" x14ac:dyDescent="0.25">
      <c r="A1108" s="1" t="s">
        <v>1263</v>
      </c>
      <c r="B1108" s="1" t="s">
        <v>3413</v>
      </c>
      <c r="C1108" t="s">
        <v>4348</v>
      </c>
      <c r="D1108" t="s">
        <v>4843</v>
      </c>
    </row>
    <row r="1109" spans="1:4" ht="15.75" x14ac:dyDescent="0.25">
      <c r="A1109" s="1" t="s">
        <v>1262</v>
      </c>
      <c r="B1109" s="1" t="s">
        <v>3414</v>
      </c>
      <c r="C1109" t="s">
        <v>4346</v>
      </c>
      <c r="D1109" t="s">
        <v>5202</v>
      </c>
    </row>
    <row r="1110" spans="1:4" ht="15.75" x14ac:dyDescent="0.25">
      <c r="A1110" s="1" t="s">
        <v>1261</v>
      </c>
      <c r="B1110" s="1" t="s">
        <v>3415</v>
      </c>
      <c r="C1110" t="s">
        <v>4766</v>
      </c>
      <c r="D1110" t="s">
        <v>5203</v>
      </c>
    </row>
    <row r="1111" spans="1:4" ht="15.75" x14ac:dyDescent="0.25">
      <c r="A1111" s="1" t="s">
        <v>1260</v>
      </c>
      <c r="B1111" s="1" t="s">
        <v>3416</v>
      </c>
      <c r="C1111" t="s">
        <v>4766</v>
      </c>
      <c r="D1111" t="s">
        <v>5204</v>
      </c>
    </row>
    <row r="1112" spans="1:4" ht="15.75" x14ac:dyDescent="0.25">
      <c r="A1112" s="1" t="s">
        <v>1259</v>
      </c>
      <c r="B1112" s="1" t="s">
        <v>2787</v>
      </c>
      <c r="C1112" t="s">
        <v>4346</v>
      </c>
      <c r="D1112" t="s">
        <v>4424</v>
      </c>
    </row>
    <row r="1113" spans="1:4" ht="15.75" x14ac:dyDescent="0.25">
      <c r="A1113" s="1" t="s">
        <v>1258</v>
      </c>
      <c r="B1113" s="1" t="s">
        <v>3417</v>
      </c>
      <c r="C1113" t="s">
        <v>4766</v>
      </c>
      <c r="D1113" t="s">
        <v>5205</v>
      </c>
    </row>
    <row r="1114" spans="1:4" ht="15.75" x14ac:dyDescent="0.25">
      <c r="A1114" s="1" t="s">
        <v>1257</v>
      </c>
      <c r="B1114" s="1" t="s">
        <v>3418</v>
      </c>
      <c r="C1114" t="s">
        <v>4348</v>
      </c>
      <c r="D1114" t="s">
        <v>4438</v>
      </c>
    </row>
    <row r="1115" spans="1:4" ht="15.75" x14ac:dyDescent="0.25">
      <c r="A1115" s="1" t="s">
        <v>1256</v>
      </c>
      <c r="B1115" s="1" t="s">
        <v>3419</v>
      </c>
      <c r="C1115" t="s">
        <v>4346</v>
      </c>
      <c r="D1115" t="s">
        <v>5206</v>
      </c>
    </row>
    <row r="1116" spans="1:4" ht="15.75" x14ac:dyDescent="0.25">
      <c r="A1116" s="1" t="s">
        <v>1255</v>
      </c>
      <c r="B1116" s="1" t="s">
        <v>3420</v>
      </c>
      <c r="C1116" t="s">
        <v>4346</v>
      </c>
      <c r="D1116" t="s">
        <v>5207</v>
      </c>
    </row>
    <row r="1117" spans="1:4" ht="15.75" x14ac:dyDescent="0.25">
      <c r="A1117" s="1" t="s">
        <v>1254</v>
      </c>
      <c r="B1117" s="1" t="s">
        <v>3421</v>
      </c>
      <c r="C1117" t="s">
        <v>4346</v>
      </c>
      <c r="D1117" t="s">
        <v>5208</v>
      </c>
    </row>
    <row r="1118" spans="1:4" ht="15.75" x14ac:dyDescent="0.25">
      <c r="A1118" s="1" t="s">
        <v>1253</v>
      </c>
      <c r="B1118" s="1" t="s">
        <v>3422</v>
      </c>
      <c r="C1118" t="s">
        <v>4346</v>
      </c>
      <c r="D1118" t="s">
        <v>5209</v>
      </c>
    </row>
    <row r="1119" spans="1:4" ht="15.75" x14ac:dyDescent="0.25">
      <c r="A1119" s="1" t="s">
        <v>1252</v>
      </c>
      <c r="B1119" s="1" t="s">
        <v>3423</v>
      </c>
      <c r="C1119" t="s">
        <v>4346</v>
      </c>
      <c r="D1119" t="s">
        <v>4558</v>
      </c>
    </row>
    <row r="1120" spans="1:4" ht="15.75" x14ac:dyDescent="0.25">
      <c r="A1120" s="1" t="s">
        <v>1251</v>
      </c>
      <c r="B1120" s="1" t="s">
        <v>3424</v>
      </c>
      <c r="C1120" t="s">
        <v>4348</v>
      </c>
      <c r="D1120" t="s">
        <v>5210</v>
      </c>
    </row>
    <row r="1121" spans="1:4" ht="15.75" x14ac:dyDescent="0.25">
      <c r="A1121" s="1" t="s">
        <v>1250</v>
      </c>
      <c r="B1121" s="1" t="s">
        <v>3425</v>
      </c>
      <c r="C1121" t="s">
        <v>4348</v>
      </c>
      <c r="D1121" t="s">
        <v>5211</v>
      </c>
    </row>
    <row r="1122" spans="1:4" ht="15.75" x14ac:dyDescent="0.25">
      <c r="A1122" s="1" t="s">
        <v>1249</v>
      </c>
      <c r="B1122" s="1" t="s">
        <v>3426</v>
      </c>
      <c r="C1122" t="s">
        <v>4348</v>
      </c>
      <c r="D1122" t="s">
        <v>5212</v>
      </c>
    </row>
    <row r="1123" spans="1:4" ht="15.75" x14ac:dyDescent="0.25">
      <c r="A1123" s="1" t="s">
        <v>1248</v>
      </c>
      <c r="B1123" s="1" t="s">
        <v>3427</v>
      </c>
      <c r="C1123" t="s">
        <v>4348</v>
      </c>
      <c r="D1123" t="s">
        <v>5022</v>
      </c>
    </row>
    <row r="1124" spans="1:4" ht="15.75" x14ac:dyDescent="0.25">
      <c r="A1124" s="1" t="s">
        <v>1247</v>
      </c>
      <c r="B1124" s="1" t="s">
        <v>3428</v>
      </c>
      <c r="C1124" t="s">
        <v>4346</v>
      </c>
      <c r="D1124" t="s">
        <v>5213</v>
      </c>
    </row>
    <row r="1125" spans="1:4" ht="15.75" x14ac:dyDescent="0.25">
      <c r="A1125" s="1" t="s">
        <v>1246</v>
      </c>
      <c r="B1125" s="1" t="s">
        <v>3429</v>
      </c>
      <c r="C1125" t="s">
        <v>4348</v>
      </c>
      <c r="D1125" t="s">
        <v>4705</v>
      </c>
    </row>
    <row r="1126" spans="1:4" ht="15.75" x14ac:dyDescent="0.25">
      <c r="A1126" s="1" t="s">
        <v>1245</v>
      </c>
      <c r="B1126" s="1" t="s">
        <v>3430</v>
      </c>
      <c r="C1126" t="s">
        <v>4766</v>
      </c>
      <c r="D1126" t="s">
        <v>5214</v>
      </c>
    </row>
    <row r="1127" spans="1:4" ht="15.75" x14ac:dyDescent="0.25">
      <c r="A1127" s="1" t="s">
        <v>1244</v>
      </c>
      <c r="B1127" s="1" t="s">
        <v>3431</v>
      </c>
      <c r="C1127" t="s">
        <v>4346</v>
      </c>
      <c r="D1127" t="s">
        <v>5215</v>
      </c>
    </row>
    <row r="1128" spans="1:4" ht="15.75" x14ac:dyDescent="0.25">
      <c r="A1128" s="1" t="s">
        <v>1243</v>
      </c>
      <c r="B1128" s="1" t="s">
        <v>3432</v>
      </c>
      <c r="C1128" t="s">
        <v>4348</v>
      </c>
      <c r="D1128" t="s">
        <v>4711</v>
      </c>
    </row>
    <row r="1129" spans="1:4" ht="15.75" x14ac:dyDescent="0.25">
      <c r="A1129" s="1" t="s">
        <v>1242</v>
      </c>
      <c r="B1129" s="1" t="s">
        <v>3433</v>
      </c>
      <c r="C1129" t="s">
        <v>4348</v>
      </c>
      <c r="D1129" t="s">
        <v>4397</v>
      </c>
    </row>
    <row r="1130" spans="1:4" ht="15.75" x14ac:dyDescent="0.25">
      <c r="A1130" s="1" t="s">
        <v>1241</v>
      </c>
      <c r="B1130" s="1" t="s">
        <v>3434</v>
      </c>
      <c r="C1130" t="s">
        <v>4348</v>
      </c>
      <c r="D1130" t="s">
        <v>5216</v>
      </c>
    </row>
    <row r="1131" spans="1:4" ht="15.75" x14ac:dyDescent="0.25">
      <c r="A1131" s="1" t="s">
        <v>1240</v>
      </c>
      <c r="B1131" s="1" t="s">
        <v>3435</v>
      </c>
      <c r="C1131" t="s">
        <v>4346</v>
      </c>
      <c r="D1131" t="s">
        <v>4795</v>
      </c>
    </row>
    <row r="1132" spans="1:4" ht="15.75" x14ac:dyDescent="0.25">
      <c r="A1132" s="1" t="s">
        <v>1239</v>
      </c>
      <c r="B1132" s="1" t="s">
        <v>3436</v>
      </c>
      <c r="C1132" t="s">
        <v>4766</v>
      </c>
      <c r="D1132" t="s">
        <v>5217</v>
      </c>
    </row>
    <row r="1133" spans="1:4" ht="15.75" x14ac:dyDescent="0.25">
      <c r="A1133" s="1" t="s">
        <v>1238</v>
      </c>
      <c r="B1133" s="1" t="s">
        <v>3382</v>
      </c>
      <c r="C1133" t="s">
        <v>4346</v>
      </c>
      <c r="D1133" t="s">
        <v>5218</v>
      </c>
    </row>
    <row r="1134" spans="1:4" ht="15.75" x14ac:dyDescent="0.25">
      <c r="A1134" s="1" t="s">
        <v>1237</v>
      </c>
      <c r="B1134" s="1" t="s">
        <v>3437</v>
      </c>
      <c r="C1134" t="s">
        <v>4348</v>
      </c>
      <c r="D1134" t="s">
        <v>5219</v>
      </c>
    </row>
    <row r="1135" spans="1:4" ht="15.75" x14ac:dyDescent="0.25">
      <c r="A1135" s="1" t="s">
        <v>1236</v>
      </c>
      <c r="B1135" s="1" t="s">
        <v>3438</v>
      </c>
      <c r="C1135" t="s">
        <v>4346</v>
      </c>
      <c r="D1135" t="s">
        <v>4525</v>
      </c>
    </row>
    <row r="1136" spans="1:4" ht="15.75" x14ac:dyDescent="0.25">
      <c r="A1136" s="1" t="s">
        <v>1235</v>
      </c>
      <c r="B1136" s="1" t="s">
        <v>3439</v>
      </c>
      <c r="C1136" t="s">
        <v>4346</v>
      </c>
      <c r="D1136" t="s">
        <v>4411</v>
      </c>
    </row>
    <row r="1137" spans="1:4" ht="15.75" x14ac:dyDescent="0.25">
      <c r="A1137" s="1" t="s">
        <v>1234</v>
      </c>
      <c r="B1137" s="1" t="s">
        <v>3440</v>
      </c>
      <c r="C1137" t="s">
        <v>4346</v>
      </c>
      <c r="D1137" t="s">
        <v>5220</v>
      </c>
    </row>
    <row r="1138" spans="1:4" ht="15.75" x14ac:dyDescent="0.25">
      <c r="A1138" s="1" t="s">
        <v>1233</v>
      </c>
      <c r="B1138" s="1" t="s">
        <v>3441</v>
      </c>
      <c r="C1138" t="s">
        <v>4346</v>
      </c>
      <c r="D1138" t="s">
        <v>5221</v>
      </c>
    </row>
    <row r="1139" spans="1:4" ht="15.75" x14ac:dyDescent="0.25">
      <c r="A1139" s="1" t="s">
        <v>1232</v>
      </c>
      <c r="B1139" s="1" t="s">
        <v>3442</v>
      </c>
      <c r="C1139" t="s">
        <v>4346</v>
      </c>
      <c r="D1139" t="s">
        <v>5222</v>
      </c>
    </row>
    <row r="1140" spans="1:4" ht="15.75" x14ac:dyDescent="0.25">
      <c r="A1140" s="1" t="s">
        <v>1231</v>
      </c>
      <c r="B1140" s="1" t="s">
        <v>3443</v>
      </c>
      <c r="C1140" t="s">
        <v>4346</v>
      </c>
      <c r="D1140" t="s">
        <v>5223</v>
      </c>
    </row>
    <row r="1141" spans="1:4" ht="15.75" x14ac:dyDescent="0.25">
      <c r="A1141" s="1" t="s">
        <v>1230</v>
      </c>
      <c r="B1141" s="1" t="s">
        <v>3444</v>
      </c>
      <c r="C1141" t="s">
        <v>4348</v>
      </c>
      <c r="D1141" t="s">
        <v>4397</v>
      </c>
    </row>
    <row r="1142" spans="1:4" ht="15.75" x14ac:dyDescent="0.25">
      <c r="A1142" s="1" t="s">
        <v>1229</v>
      </c>
      <c r="B1142" s="1" t="s">
        <v>2616</v>
      </c>
      <c r="C1142" t="s">
        <v>4348</v>
      </c>
      <c r="D1142" t="s">
        <v>4412</v>
      </c>
    </row>
    <row r="1143" spans="1:4" ht="15.75" x14ac:dyDescent="0.25">
      <c r="A1143" s="1" t="s">
        <v>1228</v>
      </c>
      <c r="B1143" s="1" t="s">
        <v>3445</v>
      </c>
      <c r="C1143" t="s">
        <v>4346</v>
      </c>
      <c r="D1143" t="s">
        <v>4524</v>
      </c>
    </row>
    <row r="1144" spans="1:4" ht="15.75" x14ac:dyDescent="0.25">
      <c r="A1144" s="1" t="s">
        <v>1227</v>
      </c>
      <c r="B1144" s="1" t="s">
        <v>3446</v>
      </c>
      <c r="C1144" t="s">
        <v>4348</v>
      </c>
      <c r="D1144" t="s">
        <v>5022</v>
      </c>
    </row>
    <row r="1145" spans="1:4" ht="15.75" x14ac:dyDescent="0.25">
      <c r="A1145" s="1" t="s">
        <v>1226</v>
      </c>
      <c r="B1145" s="1" t="s">
        <v>3447</v>
      </c>
      <c r="C1145" t="s">
        <v>4346</v>
      </c>
      <c r="D1145" t="s">
        <v>5224</v>
      </c>
    </row>
    <row r="1146" spans="1:4" ht="15.75" x14ac:dyDescent="0.25">
      <c r="A1146" s="1" t="s">
        <v>1225</v>
      </c>
      <c r="B1146" s="1" t="s">
        <v>3448</v>
      </c>
      <c r="C1146" t="s">
        <v>4346</v>
      </c>
      <c r="D1146" t="s">
        <v>4371</v>
      </c>
    </row>
    <row r="1147" spans="1:4" ht="15.75" x14ac:dyDescent="0.25">
      <c r="A1147" s="1" t="s">
        <v>1224</v>
      </c>
      <c r="B1147" s="1" t="s">
        <v>3449</v>
      </c>
      <c r="C1147" t="s">
        <v>4348</v>
      </c>
      <c r="D1147" t="s">
        <v>5225</v>
      </c>
    </row>
    <row r="1148" spans="1:4" ht="15.75" x14ac:dyDescent="0.25">
      <c r="A1148" s="1" t="s">
        <v>1223</v>
      </c>
      <c r="B1148" s="1" t="s">
        <v>3450</v>
      </c>
      <c r="C1148" t="s">
        <v>4348</v>
      </c>
      <c r="D1148" t="s">
        <v>5226</v>
      </c>
    </row>
    <row r="1149" spans="1:4" ht="15.75" x14ac:dyDescent="0.25">
      <c r="A1149" s="1" t="s">
        <v>1222</v>
      </c>
      <c r="B1149" s="1" t="s">
        <v>3451</v>
      </c>
      <c r="C1149" t="s">
        <v>4348</v>
      </c>
      <c r="D1149" t="s">
        <v>4443</v>
      </c>
    </row>
    <row r="1150" spans="1:4" ht="15.75" x14ac:dyDescent="0.25">
      <c r="A1150" s="1" t="s">
        <v>1221</v>
      </c>
      <c r="B1150" s="1" t="s">
        <v>3452</v>
      </c>
      <c r="C1150" t="s">
        <v>4348</v>
      </c>
      <c r="D1150" t="s">
        <v>4496</v>
      </c>
    </row>
    <row r="1151" spans="1:4" ht="15.75" x14ac:dyDescent="0.25">
      <c r="A1151" s="1" t="s">
        <v>1220</v>
      </c>
      <c r="B1151" s="1" t="s">
        <v>3453</v>
      </c>
      <c r="C1151" t="s">
        <v>4346</v>
      </c>
      <c r="D1151" t="s">
        <v>5227</v>
      </c>
    </row>
    <row r="1152" spans="1:4" ht="15.75" x14ac:dyDescent="0.25">
      <c r="A1152" s="1" t="s">
        <v>1219</v>
      </c>
      <c r="B1152" s="1" t="s">
        <v>2897</v>
      </c>
      <c r="C1152" t="s">
        <v>4348</v>
      </c>
      <c r="D1152" t="s">
        <v>5228</v>
      </c>
    </row>
    <row r="1153" spans="1:4" ht="15.75" x14ac:dyDescent="0.25">
      <c r="A1153" s="1" t="s">
        <v>1218</v>
      </c>
      <c r="B1153" s="1" t="s">
        <v>3454</v>
      </c>
      <c r="C1153" t="s">
        <v>4348</v>
      </c>
      <c r="D1153" t="s">
        <v>5229</v>
      </c>
    </row>
    <row r="1154" spans="1:4" ht="15.75" x14ac:dyDescent="0.25">
      <c r="A1154" s="1" t="s">
        <v>1217</v>
      </c>
      <c r="B1154" s="1" t="s">
        <v>3455</v>
      </c>
      <c r="C1154" t="s">
        <v>4346</v>
      </c>
      <c r="D1154" t="s">
        <v>4780</v>
      </c>
    </row>
    <row r="1155" spans="1:4" ht="15.75" x14ac:dyDescent="0.25">
      <c r="A1155" s="1" t="s">
        <v>1216</v>
      </c>
      <c r="B1155" s="1" t="s">
        <v>3456</v>
      </c>
      <c r="C1155" t="s">
        <v>4346</v>
      </c>
      <c r="D1155" t="s">
        <v>5230</v>
      </c>
    </row>
    <row r="1156" spans="1:4" ht="15.75" x14ac:dyDescent="0.25">
      <c r="A1156" s="1" t="s">
        <v>1215</v>
      </c>
      <c r="B1156" s="1" t="s">
        <v>3457</v>
      </c>
      <c r="C1156" t="s">
        <v>4346</v>
      </c>
      <c r="D1156" t="s">
        <v>5231</v>
      </c>
    </row>
    <row r="1157" spans="1:4" ht="15.75" x14ac:dyDescent="0.25">
      <c r="A1157" s="1" t="s">
        <v>1214</v>
      </c>
      <c r="B1157" s="1" t="s">
        <v>3458</v>
      </c>
      <c r="C1157" t="s">
        <v>4348</v>
      </c>
      <c r="D1157" t="s">
        <v>5232</v>
      </c>
    </row>
    <row r="1158" spans="1:4" ht="15.75" x14ac:dyDescent="0.25">
      <c r="A1158" s="1" t="s">
        <v>1213</v>
      </c>
      <c r="B1158" s="1" t="s">
        <v>3459</v>
      </c>
      <c r="C1158" t="s">
        <v>4348</v>
      </c>
      <c r="D1158" t="s">
        <v>5233</v>
      </c>
    </row>
    <row r="1159" spans="1:4" ht="15.75" x14ac:dyDescent="0.25">
      <c r="A1159" s="1" t="s">
        <v>1212</v>
      </c>
      <c r="B1159" s="1" t="s">
        <v>3460</v>
      </c>
      <c r="C1159" t="s">
        <v>4348</v>
      </c>
      <c r="D1159" t="s">
        <v>5234</v>
      </c>
    </row>
    <row r="1160" spans="1:4" ht="15.75" x14ac:dyDescent="0.25">
      <c r="A1160" s="1" t="s">
        <v>1211</v>
      </c>
      <c r="B1160" s="1" t="s">
        <v>3461</v>
      </c>
      <c r="C1160" t="s">
        <v>4346</v>
      </c>
      <c r="D1160" t="s">
        <v>5235</v>
      </c>
    </row>
    <row r="1161" spans="1:4" ht="15.75" x14ac:dyDescent="0.25">
      <c r="A1161" s="1" t="s">
        <v>1210</v>
      </c>
      <c r="B1161" s="1" t="s">
        <v>3462</v>
      </c>
      <c r="C1161" t="s">
        <v>4348</v>
      </c>
      <c r="D1161" t="s">
        <v>5236</v>
      </c>
    </row>
    <row r="1162" spans="1:4" ht="15.75" x14ac:dyDescent="0.25">
      <c r="A1162" s="1" t="s">
        <v>1209</v>
      </c>
      <c r="B1162" s="1" t="s">
        <v>3463</v>
      </c>
      <c r="C1162" t="s">
        <v>4346</v>
      </c>
      <c r="D1162" t="s">
        <v>5237</v>
      </c>
    </row>
    <row r="1163" spans="1:4" ht="15.75" x14ac:dyDescent="0.25">
      <c r="A1163" s="1" t="s">
        <v>1208</v>
      </c>
      <c r="B1163" s="1" t="s">
        <v>3464</v>
      </c>
      <c r="C1163" t="s">
        <v>4346</v>
      </c>
      <c r="D1163" t="s">
        <v>4959</v>
      </c>
    </row>
    <row r="1164" spans="1:4" ht="15.75" x14ac:dyDescent="0.25">
      <c r="A1164" s="1" t="s">
        <v>1207</v>
      </c>
      <c r="B1164" s="1" t="s">
        <v>3465</v>
      </c>
      <c r="C1164" t="s">
        <v>4348</v>
      </c>
      <c r="D1164" t="s">
        <v>5238</v>
      </c>
    </row>
    <row r="1165" spans="1:4" ht="15.75" x14ac:dyDescent="0.25">
      <c r="A1165" s="1" t="s">
        <v>1206</v>
      </c>
      <c r="B1165" s="1" t="s">
        <v>3466</v>
      </c>
      <c r="C1165" t="s">
        <v>4346</v>
      </c>
      <c r="D1165" t="s">
        <v>5239</v>
      </c>
    </row>
    <row r="1166" spans="1:4" ht="15.75" x14ac:dyDescent="0.25">
      <c r="A1166" s="1" t="s">
        <v>1205</v>
      </c>
      <c r="B1166" s="1" t="s">
        <v>3467</v>
      </c>
      <c r="C1166" t="s">
        <v>4346</v>
      </c>
      <c r="D1166" t="s">
        <v>5240</v>
      </c>
    </row>
    <row r="1167" spans="1:4" ht="15.75" x14ac:dyDescent="0.25">
      <c r="A1167" s="1" t="s">
        <v>1204</v>
      </c>
      <c r="B1167" s="1" t="s">
        <v>3468</v>
      </c>
      <c r="C1167" t="s">
        <v>4346</v>
      </c>
      <c r="D1167" t="s">
        <v>4540</v>
      </c>
    </row>
    <row r="1168" spans="1:4" ht="15.75" x14ac:dyDescent="0.25">
      <c r="A1168" s="1" t="s">
        <v>1203</v>
      </c>
      <c r="B1168" s="1" t="s">
        <v>3469</v>
      </c>
      <c r="C1168" t="s">
        <v>4346</v>
      </c>
      <c r="D1168" t="s">
        <v>4386</v>
      </c>
    </row>
    <row r="1169" spans="1:4" ht="15.75" x14ac:dyDescent="0.25">
      <c r="A1169" s="1" t="s">
        <v>1202</v>
      </c>
      <c r="B1169" s="1" t="s">
        <v>3470</v>
      </c>
      <c r="C1169" t="s">
        <v>4766</v>
      </c>
      <c r="D1169" t="s">
        <v>5241</v>
      </c>
    </row>
    <row r="1170" spans="1:4" ht="15.75" x14ac:dyDescent="0.25">
      <c r="A1170" s="1" t="s">
        <v>1201</v>
      </c>
      <c r="B1170" s="1" t="s">
        <v>2428</v>
      </c>
      <c r="C1170" t="s">
        <v>4348</v>
      </c>
      <c r="D1170" t="s">
        <v>5242</v>
      </c>
    </row>
    <row r="1171" spans="1:4" ht="15.75" x14ac:dyDescent="0.25">
      <c r="A1171" s="1" t="s">
        <v>1200</v>
      </c>
      <c r="B1171" s="1" t="s">
        <v>3471</v>
      </c>
      <c r="C1171" t="s">
        <v>4348</v>
      </c>
      <c r="D1171" t="s">
        <v>5243</v>
      </c>
    </row>
    <row r="1172" spans="1:4" ht="15.75" x14ac:dyDescent="0.25">
      <c r="A1172" s="1" t="s">
        <v>1199</v>
      </c>
      <c r="B1172" s="1" t="s">
        <v>3316</v>
      </c>
      <c r="C1172" t="s">
        <v>4766</v>
      </c>
      <c r="D1172" t="s">
        <v>5244</v>
      </c>
    </row>
    <row r="1173" spans="1:4" ht="15.75" x14ac:dyDescent="0.25">
      <c r="A1173" s="1" t="s">
        <v>1198</v>
      </c>
      <c r="B1173" s="1" t="s">
        <v>3472</v>
      </c>
      <c r="C1173" t="s">
        <v>4346</v>
      </c>
      <c r="D1173" t="s">
        <v>5245</v>
      </c>
    </row>
    <row r="1174" spans="1:4" ht="15.75" x14ac:dyDescent="0.25">
      <c r="A1174" s="1" t="s">
        <v>1197</v>
      </c>
      <c r="B1174" s="1" t="s">
        <v>3473</v>
      </c>
      <c r="C1174" t="s">
        <v>4348</v>
      </c>
      <c r="D1174" t="s">
        <v>5246</v>
      </c>
    </row>
    <row r="1175" spans="1:4" ht="15.75" x14ac:dyDescent="0.25">
      <c r="A1175" s="1" t="s">
        <v>1196</v>
      </c>
      <c r="B1175" s="1" t="s">
        <v>3474</v>
      </c>
      <c r="C1175" t="s">
        <v>4766</v>
      </c>
      <c r="D1175" t="s">
        <v>5247</v>
      </c>
    </row>
    <row r="1176" spans="1:4" ht="15.75" x14ac:dyDescent="0.25">
      <c r="A1176" s="1" t="s">
        <v>1195</v>
      </c>
      <c r="B1176" s="1" t="s">
        <v>3475</v>
      </c>
      <c r="C1176" t="s">
        <v>4348</v>
      </c>
      <c r="D1176" t="s">
        <v>5248</v>
      </c>
    </row>
    <row r="1177" spans="1:4" ht="15.75" x14ac:dyDescent="0.25">
      <c r="A1177" s="1" t="s">
        <v>1194</v>
      </c>
      <c r="B1177" s="1" t="s">
        <v>3476</v>
      </c>
      <c r="C1177" t="s">
        <v>4348</v>
      </c>
      <c r="D1177" t="s">
        <v>5249</v>
      </c>
    </row>
    <row r="1178" spans="1:4" ht="15.75" x14ac:dyDescent="0.25">
      <c r="A1178" s="1" t="s">
        <v>1193</v>
      </c>
      <c r="B1178" s="1" t="s">
        <v>3477</v>
      </c>
      <c r="C1178" t="s">
        <v>4348</v>
      </c>
      <c r="D1178" t="s">
        <v>5250</v>
      </c>
    </row>
    <row r="1179" spans="1:4" ht="15.75" x14ac:dyDescent="0.25">
      <c r="A1179" s="1" t="s">
        <v>1192</v>
      </c>
      <c r="B1179" s="1" t="s">
        <v>3478</v>
      </c>
      <c r="C1179" t="s">
        <v>4346</v>
      </c>
      <c r="D1179" t="s">
        <v>5251</v>
      </c>
    </row>
    <row r="1180" spans="1:4" ht="15.75" x14ac:dyDescent="0.25">
      <c r="A1180" s="1" t="s">
        <v>1191</v>
      </c>
      <c r="B1180" s="1" t="s">
        <v>3479</v>
      </c>
      <c r="C1180" t="s">
        <v>4348</v>
      </c>
      <c r="D1180" t="s">
        <v>4416</v>
      </c>
    </row>
    <row r="1181" spans="1:4" ht="15.75" x14ac:dyDescent="0.25">
      <c r="A1181" s="1" t="s">
        <v>1190</v>
      </c>
      <c r="B1181" s="1" t="s">
        <v>3480</v>
      </c>
      <c r="C1181" t="s">
        <v>4346</v>
      </c>
      <c r="D1181" t="s">
        <v>4522</v>
      </c>
    </row>
    <row r="1182" spans="1:4" ht="15.75" x14ac:dyDescent="0.25">
      <c r="A1182" s="1" t="s">
        <v>1189</v>
      </c>
      <c r="B1182" s="1" t="s">
        <v>3481</v>
      </c>
      <c r="C1182" t="s">
        <v>4348</v>
      </c>
      <c r="D1182" t="s">
        <v>4374</v>
      </c>
    </row>
    <row r="1183" spans="1:4" ht="15.75" x14ac:dyDescent="0.25">
      <c r="A1183" s="1" t="s">
        <v>1188</v>
      </c>
      <c r="B1183" s="1" t="s">
        <v>2427</v>
      </c>
      <c r="C1183" t="s">
        <v>4346</v>
      </c>
      <c r="D1183" t="s">
        <v>5252</v>
      </c>
    </row>
    <row r="1184" spans="1:4" ht="15.75" x14ac:dyDescent="0.25">
      <c r="A1184" s="1" t="s">
        <v>1187</v>
      </c>
      <c r="B1184" s="1" t="s">
        <v>3482</v>
      </c>
      <c r="C1184" t="s">
        <v>4346</v>
      </c>
      <c r="D1184" t="s">
        <v>5253</v>
      </c>
    </row>
    <row r="1185" spans="1:4" ht="15.75" x14ac:dyDescent="0.25">
      <c r="A1185" s="1" t="s">
        <v>1186</v>
      </c>
      <c r="B1185" s="1" t="s">
        <v>3483</v>
      </c>
      <c r="C1185" t="s">
        <v>4766</v>
      </c>
      <c r="D1185" t="s">
        <v>5254</v>
      </c>
    </row>
    <row r="1186" spans="1:4" ht="15.75" x14ac:dyDescent="0.25">
      <c r="A1186" s="1" t="s">
        <v>1185</v>
      </c>
      <c r="B1186" s="1" t="s">
        <v>3484</v>
      </c>
      <c r="C1186" t="s">
        <v>4348</v>
      </c>
      <c r="D1186" t="s">
        <v>5255</v>
      </c>
    </row>
    <row r="1187" spans="1:4" ht="15.75" x14ac:dyDescent="0.25">
      <c r="A1187" s="1" t="s">
        <v>1184</v>
      </c>
      <c r="B1187" s="1" t="s">
        <v>3485</v>
      </c>
      <c r="C1187" t="s">
        <v>4346</v>
      </c>
      <c r="D1187" t="s">
        <v>4371</v>
      </c>
    </row>
    <row r="1188" spans="1:4" ht="15.75" x14ac:dyDescent="0.25">
      <c r="A1188" s="1" t="s">
        <v>1183</v>
      </c>
      <c r="B1188" s="1" t="s">
        <v>3486</v>
      </c>
      <c r="C1188" t="s">
        <v>4346</v>
      </c>
      <c r="D1188" t="s">
        <v>5256</v>
      </c>
    </row>
    <row r="1189" spans="1:4" ht="15.75" x14ac:dyDescent="0.25">
      <c r="A1189" s="1" t="s">
        <v>1182</v>
      </c>
      <c r="B1189" s="1" t="s">
        <v>2672</v>
      </c>
      <c r="C1189" t="s">
        <v>4348</v>
      </c>
      <c r="D1189" t="s">
        <v>5257</v>
      </c>
    </row>
    <row r="1190" spans="1:4" ht="15.75" x14ac:dyDescent="0.25">
      <c r="A1190" s="1" t="s">
        <v>1181</v>
      </c>
      <c r="B1190" s="1" t="s">
        <v>5258</v>
      </c>
      <c r="C1190" t="s">
        <v>4348</v>
      </c>
      <c r="D1190" t="s">
        <v>5259</v>
      </c>
    </row>
    <row r="1191" spans="1:4" ht="15.75" x14ac:dyDescent="0.25">
      <c r="A1191" s="1" t="s">
        <v>1180</v>
      </c>
      <c r="B1191" s="1" t="s">
        <v>3488</v>
      </c>
      <c r="C1191" t="s">
        <v>4348</v>
      </c>
      <c r="D1191" t="s">
        <v>5260</v>
      </c>
    </row>
    <row r="1192" spans="1:4" ht="15.75" x14ac:dyDescent="0.25">
      <c r="A1192" s="1" t="s">
        <v>1179</v>
      </c>
      <c r="B1192" s="1" t="s">
        <v>3489</v>
      </c>
      <c r="C1192" t="s">
        <v>4348</v>
      </c>
      <c r="D1192" t="s">
        <v>5261</v>
      </c>
    </row>
    <row r="1193" spans="1:4" ht="15.75" x14ac:dyDescent="0.25">
      <c r="A1193" s="1" t="s">
        <v>1178</v>
      </c>
      <c r="B1193" s="1" t="s">
        <v>3490</v>
      </c>
      <c r="C1193" t="s">
        <v>4348</v>
      </c>
      <c r="D1193" t="s">
        <v>4570</v>
      </c>
    </row>
    <row r="1194" spans="1:4" ht="15.75" x14ac:dyDescent="0.25">
      <c r="A1194" s="1" t="s">
        <v>1177</v>
      </c>
      <c r="B1194" s="1" t="s">
        <v>5262</v>
      </c>
      <c r="C1194" t="s">
        <v>4346</v>
      </c>
      <c r="D1194" t="s">
        <v>4654</v>
      </c>
    </row>
    <row r="1195" spans="1:4" ht="15.75" x14ac:dyDescent="0.25">
      <c r="A1195" s="1" t="s">
        <v>1176</v>
      </c>
      <c r="B1195" s="1" t="s">
        <v>3491</v>
      </c>
      <c r="C1195" t="s">
        <v>4346</v>
      </c>
      <c r="D1195" t="s">
        <v>4451</v>
      </c>
    </row>
    <row r="1196" spans="1:4" ht="15.75" x14ac:dyDescent="0.25">
      <c r="A1196" s="1" t="s">
        <v>1175</v>
      </c>
      <c r="B1196" s="1" t="s">
        <v>3492</v>
      </c>
      <c r="C1196" t="s">
        <v>4346</v>
      </c>
      <c r="D1196" t="s">
        <v>5263</v>
      </c>
    </row>
    <row r="1197" spans="1:4" ht="15.75" x14ac:dyDescent="0.25">
      <c r="A1197" s="1" t="s">
        <v>1174</v>
      </c>
      <c r="B1197" s="1" t="s">
        <v>3493</v>
      </c>
      <c r="C1197" t="s">
        <v>4346</v>
      </c>
      <c r="D1197" t="s">
        <v>5264</v>
      </c>
    </row>
    <row r="1198" spans="1:4" ht="15.75" x14ac:dyDescent="0.25">
      <c r="A1198" s="1" t="s">
        <v>1173</v>
      </c>
      <c r="B1198" s="1" t="s">
        <v>3494</v>
      </c>
      <c r="C1198" t="s">
        <v>4346</v>
      </c>
      <c r="D1198" t="s">
        <v>5265</v>
      </c>
    </row>
    <row r="1199" spans="1:4" ht="15.75" x14ac:dyDescent="0.25">
      <c r="A1199" s="1" t="s">
        <v>1172</v>
      </c>
      <c r="B1199" s="1" t="s">
        <v>3495</v>
      </c>
      <c r="C1199" t="s">
        <v>4348</v>
      </c>
      <c r="D1199" t="s">
        <v>5149</v>
      </c>
    </row>
    <row r="1200" spans="1:4" ht="15.75" x14ac:dyDescent="0.25">
      <c r="A1200" s="1" t="s">
        <v>1171</v>
      </c>
      <c r="B1200" s="1" t="s">
        <v>3496</v>
      </c>
      <c r="C1200" t="s">
        <v>4348</v>
      </c>
      <c r="D1200" t="s">
        <v>5266</v>
      </c>
    </row>
    <row r="1201" spans="1:4" ht="15.75" x14ac:dyDescent="0.25">
      <c r="A1201" s="1" t="s">
        <v>1170</v>
      </c>
      <c r="B1201" s="1" t="s">
        <v>3497</v>
      </c>
      <c r="C1201" t="s">
        <v>4766</v>
      </c>
      <c r="D1201" t="s">
        <v>5089</v>
      </c>
    </row>
    <row r="1202" spans="1:4" ht="15.75" x14ac:dyDescent="0.25">
      <c r="A1202" s="1" t="s">
        <v>1169</v>
      </c>
      <c r="B1202" s="1" t="s">
        <v>3179</v>
      </c>
      <c r="C1202" t="s">
        <v>4348</v>
      </c>
      <c r="D1202" t="s">
        <v>4397</v>
      </c>
    </row>
    <row r="1203" spans="1:4" ht="15.75" x14ac:dyDescent="0.25">
      <c r="A1203" s="1" t="s">
        <v>1168</v>
      </c>
      <c r="B1203" s="1" t="s">
        <v>3498</v>
      </c>
      <c r="C1203" t="s">
        <v>4766</v>
      </c>
      <c r="D1203" t="s">
        <v>5267</v>
      </c>
    </row>
    <row r="1204" spans="1:4" ht="15.75" x14ac:dyDescent="0.25">
      <c r="A1204" s="1" t="s">
        <v>1167</v>
      </c>
      <c r="B1204" s="1" t="s">
        <v>2857</v>
      </c>
      <c r="C1204" t="s">
        <v>4348</v>
      </c>
      <c r="D1204" t="s">
        <v>5268</v>
      </c>
    </row>
    <row r="1205" spans="1:4" ht="15.75" x14ac:dyDescent="0.25">
      <c r="A1205" s="1" t="s">
        <v>1166</v>
      </c>
      <c r="B1205" s="1" t="s">
        <v>3499</v>
      </c>
      <c r="C1205" t="s">
        <v>4348</v>
      </c>
      <c r="D1205" t="s">
        <v>4652</v>
      </c>
    </row>
    <row r="1206" spans="1:4" ht="15.75" x14ac:dyDescent="0.25">
      <c r="A1206" s="1" t="s">
        <v>1165</v>
      </c>
      <c r="B1206" s="1" t="s">
        <v>3500</v>
      </c>
      <c r="C1206" t="s">
        <v>4766</v>
      </c>
      <c r="D1206" t="s">
        <v>5269</v>
      </c>
    </row>
    <row r="1207" spans="1:4" ht="15.75" x14ac:dyDescent="0.25">
      <c r="A1207" s="1" t="s">
        <v>1164</v>
      </c>
      <c r="B1207" s="1" t="s">
        <v>3501</v>
      </c>
      <c r="C1207" t="s">
        <v>4348</v>
      </c>
      <c r="D1207" t="s">
        <v>5270</v>
      </c>
    </row>
    <row r="1208" spans="1:4" ht="15.75" x14ac:dyDescent="0.25">
      <c r="A1208" s="1" t="s">
        <v>1163</v>
      </c>
      <c r="B1208" s="1" t="s">
        <v>5271</v>
      </c>
      <c r="C1208" t="s">
        <v>4766</v>
      </c>
      <c r="D1208" t="s">
        <v>5272</v>
      </c>
    </row>
    <row r="1209" spans="1:4" ht="15.75" x14ac:dyDescent="0.25">
      <c r="A1209" s="1" t="s">
        <v>1162</v>
      </c>
      <c r="B1209" s="1" t="s">
        <v>2936</v>
      </c>
      <c r="C1209" t="s">
        <v>4346</v>
      </c>
      <c r="D1209" t="s">
        <v>5273</v>
      </c>
    </row>
    <row r="1210" spans="1:4" ht="15.75" x14ac:dyDescent="0.25">
      <c r="A1210" s="1" t="s">
        <v>1161</v>
      </c>
      <c r="B1210" s="1" t="s">
        <v>3502</v>
      </c>
      <c r="C1210" t="s">
        <v>4348</v>
      </c>
      <c r="D1210" t="s">
        <v>5274</v>
      </c>
    </row>
    <row r="1211" spans="1:4" ht="15.75" x14ac:dyDescent="0.25">
      <c r="A1211" s="1" t="s">
        <v>1160</v>
      </c>
      <c r="B1211" s="1" t="s">
        <v>2993</v>
      </c>
      <c r="C1211" t="s">
        <v>4348</v>
      </c>
      <c r="D1211" t="s">
        <v>4496</v>
      </c>
    </row>
    <row r="1212" spans="1:4" ht="15.75" x14ac:dyDescent="0.25">
      <c r="A1212" s="1" t="s">
        <v>1159</v>
      </c>
      <c r="B1212" s="1" t="s">
        <v>3503</v>
      </c>
      <c r="C1212" t="s">
        <v>4348</v>
      </c>
      <c r="D1212" t="s">
        <v>5275</v>
      </c>
    </row>
    <row r="1213" spans="1:4" ht="15.75" x14ac:dyDescent="0.25">
      <c r="A1213" s="1" t="s">
        <v>1158</v>
      </c>
      <c r="B1213" s="1" t="s">
        <v>3504</v>
      </c>
      <c r="C1213" t="s">
        <v>4348</v>
      </c>
      <c r="D1213" t="s">
        <v>4495</v>
      </c>
    </row>
    <row r="1214" spans="1:4" ht="15.75" x14ac:dyDescent="0.25">
      <c r="A1214" s="1" t="s">
        <v>1157</v>
      </c>
      <c r="B1214" s="1" t="s">
        <v>3505</v>
      </c>
      <c r="C1214" t="s">
        <v>4766</v>
      </c>
      <c r="D1214" t="s">
        <v>4720</v>
      </c>
    </row>
    <row r="1215" spans="1:4" ht="15.75" x14ac:dyDescent="0.25">
      <c r="A1215" s="1" t="s">
        <v>1156</v>
      </c>
      <c r="B1215" s="1" t="s">
        <v>3506</v>
      </c>
      <c r="C1215" t="s">
        <v>4346</v>
      </c>
      <c r="D1215" t="s">
        <v>4923</v>
      </c>
    </row>
    <row r="1216" spans="1:4" ht="15.75" x14ac:dyDescent="0.25">
      <c r="A1216" s="1" t="s">
        <v>1155</v>
      </c>
      <c r="B1216" s="1" t="s">
        <v>3507</v>
      </c>
      <c r="C1216" t="s">
        <v>4348</v>
      </c>
      <c r="D1216" t="s">
        <v>5276</v>
      </c>
    </row>
    <row r="1217" spans="1:4" ht="15.75" x14ac:dyDescent="0.25">
      <c r="A1217" s="1" t="s">
        <v>1154</v>
      </c>
      <c r="B1217" s="1" t="s">
        <v>3508</v>
      </c>
      <c r="C1217" t="s">
        <v>4346</v>
      </c>
      <c r="D1217" t="s">
        <v>5277</v>
      </c>
    </row>
    <row r="1218" spans="1:4" ht="15.75" x14ac:dyDescent="0.25">
      <c r="A1218" s="1" t="s">
        <v>1153</v>
      </c>
      <c r="B1218" s="1" t="s">
        <v>3103</v>
      </c>
      <c r="C1218" t="s">
        <v>4346</v>
      </c>
      <c r="D1218" t="s">
        <v>4917</v>
      </c>
    </row>
    <row r="1219" spans="1:4" ht="15.75" x14ac:dyDescent="0.25">
      <c r="A1219" s="1" t="s">
        <v>1152</v>
      </c>
      <c r="B1219" s="1" t="s">
        <v>3509</v>
      </c>
      <c r="C1219" t="s">
        <v>4348</v>
      </c>
      <c r="D1219" t="s">
        <v>5278</v>
      </c>
    </row>
    <row r="1220" spans="1:4" ht="15.75" x14ac:dyDescent="0.25">
      <c r="A1220" s="1" t="s">
        <v>1151</v>
      </c>
      <c r="B1220" s="1" t="s">
        <v>3510</v>
      </c>
      <c r="C1220" t="s">
        <v>4348</v>
      </c>
      <c r="D1220" t="s">
        <v>4355</v>
      </c>
    </row>
    <row r="1221" spans="1:4" ht="15.75" x14ac:dyDescent="0.25">
      <c r="A1221" s="1" t="s">
        <v>1150</v>
      </c>
      <c r="B1221" s="1" t="s">
        <v>3511</v>
      </c>
      <c r="C1221" t="s">
        <v>4348</v>
      </c>
      <c r="D1221" t="s">
        <v>5279</v>
      </c>
    </row>
    <row r="1222" spans="1:4" ht="15.75" x14ac:dyDescent="0.25">
      <c r="A1222" s="1" t="s">
        <v>1149</v>
      </c>
      <c r="B1222" s="1" t="s">
        <v>3512</v>
      </c>
      <c r="C1222" t="s">
        <v>4348</v>
      </c>
      <c r="D1222" t="s">
        <v>5280</v>
      </c>
    </row>
    <row r="1223" spans="1:4" ht="15.75" x14ac:dyDescent="0.25">
      <c r="A1223" s="1" t="s">
        <v>1148</v>
      </c>
      <c r="B1223" s="1" t="s">
        <v>3513</v>
      </c>
      <c r="C1223" t="s">
        <v>4346</v>
      </c>
      <c r="D1223" t="s">
        <v>4849</v>
      </c>
    </row>
    <row r="1224" spans="1:4" ht="15.75" x14ac:dyDescent="0.25">
      <c r="A1224" s="1" t="s">
        <v>1147</v>
      </c>
      <c r="B1224" s="1" t="s">
        <v>3514</v>
      </c>
      <c r="C1224" t="s">
        <v>4346</v>
      </c>
      <c r="D1224" t="s">
        <v>5281</v>
      </c>
    </row>
    <row r="1225" spans="1:4" ht="15.75" x14ac:dyDescent="0.25">
      <c r="A1225" s="1" t="s">
        <v>1146</v>
      </c>
      <c r="B1225" s="1" t="s">
        <v>2699</v>
      </c>
      <c r="C1225" t="s">
        <v>4348</v>
      </c>
      <c r="D1225" t="s">
        <v>5282</v>
      </c>
    </row>
    <row r="1226" spans="1:4" ht="15.75" x14ac:dyDescent="0.25">
      <c r="A1226" s="1" t="s">
        <v>1145</v>
      </c>
      <c r="B1226" s="1" t="s">
        <v>2440</v>
      </c>
      <c r="C1226" t="s">
        <v>4346</v>
      </c>
      <c r="D1226" t="s">
        <v>5283</v>
      </c>
    </row>
    <row r="1227" spans="1:4" ht="15.75" x14ac:dyDescent="0.25">
      <c r="A1227" s="1" t="s">
        <v>1144</v>
      </c>
      <c r="B1227" s="1" t="s">
        <v>3515</v>
      </c>
      <c r="C1227" t="s">
        <v>4348</v>
      </c>
      <c r="D1227" t="s">
        <v>5284</v>
      </c>
    </row>
    <row r="1228" spans="1:4" ht="15.75" x14ac:dyDescent="0.25">
      <c r="A1228" s="1" t="s">
        <v>1143</v>
      </c>
      <c r="B1228" s="1" t="s">
        <v>3516</v>
      </c>
      <c r="C1228" t="s">
        <v>4346</v>
      </c>
      <c r="D1228" t="s">
        <v>5285</v>
      </c>
    </row>
    <row r="1229" spans="1:4" ht="15.75" x14ac:dyDescent="0.25">
      <c r="A1229" s="1" t="s">
        <v>1142</v>
      </c>
      <c r="B1229" s="1" t="s">
        <v>3517</v>
      </c>
      <c r="C1229" t="s">
        <v>4348</v>
      </c>
      <c r="D1229" t="s">
        <v>5286</v>
      </c>
    </row>
    <row r="1230" spans="1:4" ht="15.75" x14ac:dyDescent="0.25">
      <c r="A1230" s="1" t="s">
        <v>1141</v>
      </c>
      <c r="B1230" s="1" t="s">
        <v>3518</v>
      </c>
      <c r="C1230" t="s">
        <v>4348</v>
      </c>
      <c r="D1230" t="s">
        <v>4570</v>
      </c>
    </row>
    <row r="1231" spans="1:4" ht="15.75" x14ac:dyDescent="0.25">
      <c r="A1231" s="1" t="s">
        <v>1140</v>
      </c>
      <c r="B1231" s="1" t="s">
        <v>3519</v>
      </c>
      <c r="C1231" t="s">
        <v>4346</v>
      </c>
      <c r="D1231" t="s">
        <v>5287</v>
      </c>
    </row>
    <row r="1232" spans="1:4" ht="15.75" x14ac:dyDescent="0.25">
      <c r="A1232" s="1" t="s">
        <v>1139</v>
      </c>
      <c r="B1232" s="1" t="s">
        <v>3520</v>
      </c>
      <c r="C1232" t="s">
        <v>4346</v>
      </c>
      <c r="D1232" t="s">
        <v>5288</v>
      </c>
    </row>
    <row r="1233" spans="1:4" ht="15.75" x14ac:dyDescent="0.25">
      <c r="A1233" s="1" t="s">
        <v>1138</v>
      </c>
      <c r="B1233" s="1" t="s">
        <v>3521</v>
      </c>
      <c r="C1233" t="s">
        <v>4346</v>
      </c>
      <c r="D1233" t="s">
        <v>5289</v>
      </c>
    </row>
    <row r="1234" spans="1:4" ht="15.75" x14ac:dyDescent="0.25">
      <c r="A1234" s="1" t="s">
        <v>1137</v>
      </c>
      <c r="B1234" s="1" t="s">
        <v>3522</v>
      </c>
      <c r="C1234" t="s">
        <v>4348</v>
      </c>
      <c r="D1234" t="s">
        <v>5290</v>
      </c>
    </row>
    <row r="1235" spans="1:4" ht="15.75" x14ac:dyDescent="0.25">
      <c r="A1235" s="1" t="s">
        <v>1136</v>
      </c>
      <c r="B1235" s="1" t="s">
        <v>3338</v>
      </c>
      <c r="C1235" t="s">
        <v>4348</v>
      </c>
      <c r="D1235" t="s">
        <v>5291</v>
      </c>
    </row>
    <row r="1236" spans="1:4" ht="15.75" x14ac:dyDescent="0.25">
      <c r="A1236" s="1" t="s">
        <v>1135</v>
      </c>
      <c r="B1236" s="1" t="s">
        <v>2395</v>
      </c>
      <c r="C1236" t="s">
        <v>4766</v>
      </c>
      <c r="D1236" t="s">
        <v>5204</v>
      </c>
    </row>
    <row r="1237" spans="1:4" ht="15.75" x14ac:dyDescent="0.25">
      <c r="A1237" s="1" t="s">
        <v>1134</v>
      </c>
      <c r="B1237" s="1" t="s">
        <v>3523</v>
      </c>
      <c r="C1237" t="s">
        <v>4766</v>
      </c>
      <c r="D1237" t="s">
        <v>5292</v>
      </c>
    </row>
    <row r="1238" spans="1:4" ht="15.75" x14ac:dyDescent="0.25">
      <c r="A1238" s="1" t="s">
        <v>1133</v>
      </c>
      <c r="B1238" s="1" t="s">
        <v>3524</v>
      </c>
      <c r="C1238" t="s">
        <v>4346</v>
      </c>
      <c r="D1238" t="s">
        <v>5293</v>
      </c>
    </row>
    <row r="1239" spans="1:4" ht="15.75" x14ac:dyDescent="0.25">
      <c r="A1239" s="1" t="s">
        <v>1132</v>
      </c>
      <c r="B1239" s="1" t="s">
        <v>3525</v>
      </c>
      <c r="C1239" t="s">
        <v>4348</v>
      </c>
      <c r="D1239" t="s">
        <v>4495</v>
      </c>
    </row>
    <row r="1240" spans="1:4" ht="15.75" x14ac:dyDescent="0.25">
      <c r="A1240" s="1" t="s">
        <v>1131</v>
      </c>
      <c r="B1240" s="1" t="s">
        <v>3526</v>
      </c>
      <c r="C1240" t="s">
        <v>4348</v>
      </c>
      <c r="D1240" t="s">
        <v>5294</v>
      </c>
    </row>
    <row r="1241" spans="1:4" ht="15.75" x14ac:dyDescent="0.25">
      <c r="A1241" s="1" t="s">
        <v>1130</v>
      </c>
      <c r="B1241" s="1" t="s">
        <v>3527</v>
      </c>
      <c r="C1241" t="s">
        <v>4346</v>
      </c>
      <c r="D1241" t="s">
        <v>5295</v>
      </c>
    </row>
    <row r="1242" spans="1:4" ht="15.75" x14ac:dyDescent="0.25">
      <c r="A1242" s="1" t="s">
        <v>1129</v>
      </c>
      <c r="B1242" s="1" t="s">
        <v>3528</v>
      </c>
      <c r="C1242" t="s">
        <v>4348</v>
      </c>
      <c r="D1242" t="s">
        <v>5296</v>
      </c>
    </row>
    <row r="1243" spans="1:4" ht="15.75" x14ac:dyDescent="0.25">
      <c r="A1243" s="1" t="s">
        <v>1128</v>
      </c>
      <c r="B1243" s="1" t="s">
        <v>3247</v>
      </c>
      <c r="C1243" t="s">
        <v>4766</v>
      </c>
      <c r="D1243" t="s">
        <v>5297</v>
      </c>
    </row>
    <row r="1244" spans="1:4" ht="15.75" x14ac:dyDescent="0.25">
      <c r="A1244" s="1" t="s">
        <v>1127</v>
      </c>
      <c r="B1244" s="1" t="s">
        <v>3529</v>
      </c>
      <c r="C1244" t="s">
        <v>4348</v>
      </c>
      <c r="D1244" t="s">
        <v>5298</v>
      </c>
    </row>
    <row r="1245" spans="1:4" ht="15.75" x14ac:dyDescent="0.25">
      <c r="A1245" s="1" t="s">
        <v>1126</v>
      </c>
      <c r="B1245" s="1" t="s">
        <v>3530</v>
      </c>
      <c r="C1245" t="s">
        <v>4346</v>
      </c>
      <c r="D1245" t="s">
        <v>5177</v>
      </c>
    </row>
    <row r="1246" spans="1:4" ht="15.75" x14ac:dyDescent="0.25">
      <c r="A1246" s="1" t="s">
        <v>1125</v>
      </c>
      <c r="B1246" s="1" t="s">
        <v>2857</v>
      </c>
      <c r="C1246" t="s">
        <v>4346</v>
      </c>
      <c r="D1246" t="s">
        <v>5299</v>
      </c>
    </row>
    <row r="1247" spans="1:4" ht="15.75" x14ac:dyDescent="0.25">
      <c r="A1247" s="1" t="s">
        <v>1124</v>
      </c>
      <c r="B1247" s="1" t="s">
        <v>3531</v>
      </c>
      <c r="C1247" t="s">
        <v>4348</v>
      </c>
      <c r="D1247" t="s">
        <v>5300</v>
      </c>
    </row>
    <row r="1248" spans="1:4" ht="15.75" x14ac:dyDescent="0.25">
      <c r="A1248" s="1" t="s">
        <v>1123</v>
      </c>
      <c r="B1248" s="1" t="s">
        <v>3532</v>
      </c>
      <c r="C1248" t="s">
        <v>4348</v>
      </c>
      <c r="D1248" t="s">
        <v>5301</v>
      </c>
    </row>
    <row r="1249" spans="1:4" ht="15.75" x14ac:dyDescent="0.25">
      <c r="A1249" s="1" t="s">
        <v>1122</v>
      </c>
      <c r="B1249" s="1" t="s">
        <v>3533</v>
      </c>
      <c r="C1249" t="s">
        <v>4348</v>
      </c>
      <c r="D1249" t="s">
        <v>4700</v>
      </c>
    </row>
    <row r="1250" spans="1:4" ht="15.75" x14ac:dyDescent="0.25">
      <c r="A1250" s="1" t="s">
        <v>1121</v>
      </c>
      <c r="B1250" s="1" t="s">
        <v>3534</v>
      </c>
      <c r="C1250" t="s">
        <v>4348</v>
      </c>
      <c r="D1250" t="s">
        <v>4486</v>
      </c>
    </row>
    <row r="1251" spans="1:4" ht="15.75" x14ac:dyDescent="0.25">
      <c r="A1251" s="1" t="s">
        <v>1120</v>
      </c>
      <c r="B1251" s="1" t="s">
        <v>3535</v>
      </c>
      <c r="C1251" t="s">
        <v>4346</v>
      </c>
      <c r="D1251" t="s">
        <v>5302</v>
      </c>
    </row>
    <row r="1252" spans="1:4" ht="15.75" x14ac:dyDescent="0.25">
      <c r="A1252" s="1" t="s">
        <v>1119</v>
      </c>
      <c r="B1252" s="1" t="s">
        <v>5303</v>
      </c>
      <c r="C1252" t="s">
        <v>4348</v>
      </c>
      <c r="D1252" t="s">
        <v>5304</v>
      </c>
    </row>
    <row r="1253" spans="1:4" ht="15.75" x14ac:dyDescent="0.25">
      <c r="A1253" s="1" t="s">
        <v>1118</v>
      </c>
      <c r="B1253" s="1" t="s">
        <v>3536</v>
      </c>
      <c r="C1253" t="s">
        <v>4348</v>
      </c>
      <c r="D1253" t="s">
        <v>4863</v>
      </c>
    </row>
    <row r="1254" spans="1:4" ht="15.75" x14ac:dyDescent="0.25">
      <c r="A1254" s="1" t="s">
        <v>1117</v>
      </c>
      <c r="B1254" s="1" t="s">
        <v>3537</v>
      </c>
      <c r="C1254" t="s">
        <v>4346</v>
      </c>
      <c r="D1254" t="s">
        <v>5305</v>
      </c>
    </row>
    <row r="1255" spans="1:4" ht="15.75" x14ac:dyDescent="0.25">
      <c r="A1255" s="1" t="s">
        <v>1116</v>
      </c>
      <c r="B1255" s="1" t="s">
        <v>3538</v>
      </c>
      <c r="C1255" t="s">
        <v>4766</v>
      </c>
      <c r="D1255" t="s">
        <v>4424</v>
      </c>
    </row>
    <row r="1256" spans="1:4" ht="15.75" x14ac:dyDescent="0.25">
      <c r="A1256" s="1" t="s">
        <v>1115</v>
      </c>
      <c r="B1256" s="1" t="s">
        <v>3539</v>
      </c>
      <c r="C1256" t="s">
        <v>4346</v>
      </c>
      <c r="D1256" t="s">
        <v>5306</v>
      </c>
    </row>
    <row r="1257" spans="1:4" ht="15.75" x14ac:dyDescent="0.25">
      <c r="A1257" s="1" t="s">
        <v>1114</v>
      </c>
      <c r="B1257" s="1" t="s">
        <v>3540</v>
      </c>
      <c r="C1257" t="s">
        <v>4346</v>
      </c>
      <c r="D1257" t="s">
        <v>5307</v>
      </c>
    </row>
    <row r="1258" spans="1:4" ht="15.75" x14ac:dyDescent="0.25">
      <c r="A1258" s="1" t="s">
        <v>1113</v>
      </c>
      <c r="B1258" s="1" t="s">
        <v>3541</v>
      </c>
      <c r="C1258" t="s">
        <v>4348</v>
      </c>
      <c r="D1258" t="s">
        <v>4494</v>
      </c>
    </row>
    <row r="1259" spans="1:4" ht="15.75" x14ac:dyDescent="0.25">
      <c r="A1259" s="1" t="s">
        <v>1112</v>
      </c>
      <c r="B1259" s="1" t="s">
        <v>3542</v>
      </c>
      <c r="C1259" t="s">
        <v>4346</v>
      </c>
      <c r="D1259" t="s">
        <v>5308</v>
      </c>
    </row>
    <row r="1260" spans="1:4" ht="15.75" x14ac:dyDescent="0.25">
      <c r="A1260" s="1" t="s">
        <v>1111</v>
      </c>
      <c r="B1260" s="1" t="s">
        <v>3543</v>
      </c>
      <c r="C1260" t="s">
        <v>4348</v>
      </c>
      <c r="D1260" t="s">
        <v>5309</v>
      </c>
    </row>
    <row r="1261" spans="1:4" ht="15.75" x14ac:dyDescent="0.25">
      <c r="A1261" s="1" t="s">
        <v>1110</v>
      </c>
      <c r="B1261" s="1" t="s">
        <v>3320</v>
      </c>
      <c r="C1261" t="s">
        <v>4348</v>
      </c>
      <c r="D1261" t="s">
        <v>5310</v>
      </c>
    </row>
    <row r="1262" spans="1:4" ht="15.75" x14ac:dyDescent="0.25">
      <c r="A1262" s="1" t="s">
        <v>1109</v>
      </c>
      <c r="B1262" s="1" t="s">
        <v>3544</v>
      </c>
      <c r="C1262" t="s">
        <v>4348</v>
      </c>
      <c r="D1262" t="s">
        <v>4698</v>
      </c>
    </row>
    <row r="1263" spans="1:4" ht="15.75" x14ac:dyDescent="0.25">
      <c r="A1263" s="1" t="s">
        <v>1108</v>
      </c>
      <c r="B1263" s="1" t="s">
        <v>3545</v>
      </c>
      <c r="C1263" t="s">
        <v>4346</v>
      </c>
      <c r="D1263" t="s">
        <v>5311</v>
      </c>
    </row>
    <row r="1264" spans="1:4" ht="15.75" x14ac:dyDescent="0.25">
      <c r="A1264" s="1" t="s">
        <v>1107</v>
      </c>
      <c r="B1264" s="1" t="s">
        <v>3546</v>
      </c>
      <c r="C1264" t="s">
        <v>4346</v>
      </c>
      <c r="D1264" t="s">
        <v>5312</v>
      </c>
    </row>
    <row r="1265" spans="1:4" ht="15.75" x14ac:dyDescent="0.25">
      <c r="A1265" s="1" t="s">
        <v>1106</v>
      </c>
      <c r="B1265" s="1" t="s">
        <v>3547</v>
      </c>
      <c r="C1265" t="s">
        <v>4348</v>
      </c>
      <c r="D1265" t="s">
        <v>5313</v>
      </c>
    </row>
    <row r="1266" spans="1:4" ht="15.75" x14ac:dyDescent="0.25">
      <c r="A1266" s="1" t="s">
        <v>1105</v>
      </c>
      <c r="B1266" s="1" t="s">
        <v>5314</v>
      </c>
      <c r="C1266" t="s">
        <v>4348</v>
      </c>
      <c r="D1266" t="s">
        <v>5315</v>
      </c>
    </row>
    <row r="1267" spans="1:4" ht="15.75" x14ac:dyDescent="0.25">
      <c r="A1267" s="1" t="s">
        <v>1104</v>
      </c>
      <c r="B1267" s="1" t="s">
        <v>3548</v>
      </c>
      <c r="C1267" t="s">
        <v>4348</v>
      </c>
      <c r="D1267" t="s">
        <v>4538</v>
      </c>
    </row>
    <row r="1268" spans="1:4" ht="15.75" x14ac:dyDescent="0.25">
      <c r="A1268" s="1" t="s">
        <v>1103</v>
      </c>
      <c r="B1268" s="1" t="s">
        <v>3549</v>
      </c>
      <c r="C1268" t="s">
        <v>4348</v>
      </c>
      <c r="D1268" t="s">
        <v>5316</v>
      </c>
    </row>
    <row r="1269" spans="1:4" ht="15.75" x14ac:dyDescent="0.25">
      <c r="A1269" s="1" t="s">
        <v>1102</v>
      </c>
      <c r="B1269" s="1" t="s">
        <v>3550</v>
      </c>
      <c r="C1269" t="s">
        <v>4346</v>
      </c>
      <c r="D1269" t="s">
        <v>5317</v>
      </c>
    </row>
    <row r="1270" spans="1:4" ht="15.75" x14ac:dyDescent="0.25">
      <c r="A1270" s="1" t="s">
        <v>1101</v>
      </c>
      <c r="B1270" s="1" t="s">
        <v>3551</v>
      </c>
      <c r="C1270" t="s">
        <v>4346</v>
      </c>
      <c r="D1270" t="s">
        <v>5311</v>
      </c>
    </row>
    <row r="1271" spans="1:4" ht="15.75" x14ac:dyDescent="0.25">
      <c r="A1271" s="1" t="s">
        <v>1100</v>
      </c>
      <c r="B1271" s="1" t="s">
        <v>2587</v>
      </c>
      <c r="C1271" t="s">
        <v>4346</v>
      </c>
      <c r="D1271" t="s">
        <v>5318</v>
      </c>
    </row>
    <row r="1272" spans="1:4" ht="15.75" x14ac:dyDescent="0.25">
      <c r="A1272" s="1" t="s">
        <v>1099</v>
      </c>
      <c r="B1272" s="1" t="s">
        <v>2541</v>
      </c>
      <c r="C1272" t="s">
        <v>4348</v>
      </c>
      <c r="D1272" t="s">
        <v>5319</v>
      </c>
    </row>
    <row r="1273" spans="1:4" ht="15.75" x14ac:dyDescent="0.25">
      <c r="A1273" s="1" t="s">
        <v>1098</v>
      </c>
      <c r="B1273" s="1" t="s">
        <v>3552</v>
      </c>
      <c r="C1273" t="s">
        <v>4348</v>
      </c>
      <c r="D1273" t="s">
        <v>5320</v>
      </c>
    </row>
    <row r="1274" spans="1:4" ht="15.75" x14ac:dyDescent="0.25">
      <c r="A1274" s="1" t="s">
        <v>1097</v>
      </c>
      <c r="B1274" s="1" t="s">
        <v>3553</v>
      </c>
      <c r="C1274" t="s">
        <v>4348</v>
      </c>
      <c r="D1274" t="s">
        <v>5321</v>
      </c>
    </row>
    <row r="1275" spans="1:4" ht="15.75" x14ac:dyDescent="0.25">
      <c r="A1275" s="1" t="s">
        <v>1096</v>
      </c>
      <c r="B1275" s="1" t="s">
        <v>3554</v>
      </c>
      <c r="C1275" t="s">
        <v>4348</v>
      </c>
      <c r="D1275" t="s">
        <v>4823</v>
      </c>
    </row>
    <row r="1276" spans="1:4" ht="15.75" x14ac:dyDescent="0.25">
      <c r="A1276" s="1" t="s">
        <v>1095</v>
      </c>
      <c r="B1276" s="1" t="s">
        <v>3555</v>
      </c>
      <c r="C1276" t="s">
        <v>4348</v>
      </c>
      <c r="D1276" t="s">
        <v>4374</v>
      </c>
    </row>
    <row r="1277" spans="1:4" ht="15.75" x14ac:dyDescent="0.25">
      <c r="A1277" s="1" t="s">
        <v>1094</v>
      </c>
      <c r="B1277" s="1" t="s">
        <v>3304</v>
      </c>
      <c r="C1277" t="s">
        <v>4348</v>
      </c>
      <c r="D1277" t="s">
        <v>5322</v>
      </c>
    </row>
    <row r="1278" spans="1:4" ht="15.75" x14ac:dyDescent="0.25">
      <c r="A1278" s="1" t="s">
        <v>1093</v>
      </c>
      <c r="B1278" s="1" t="s">
        <v>3556</v>
      </c>
      <c r="C1278" t="s">
        <v>4346</v>
      </c>
      <c r="D1278" t="s">
        <v>5323</v>
      </c>
    </row>
    <row r="1279" spans="1:4" ht="15.75" x14ac:dyDescent="0.25">
      <c r="A1279" s="1" t="s">
        <v>1092</v>
      </c>
      <c r="B1279" s="1" t="s">
        <v>3557</v>
      </c>
      <c r="C1279" t="s">
        <v>4346</v>
      </c>
      <c r="D1279" t="s">
        <v>5324</v>
      </c>
    </row>
    <row r="1280" spans="1:4" ht="15.75" x14ac:dyDescent="0.25">
      <c r="A1280" s="1" t="s">
        <v>1091</v>
      </c>
      <c r="B1280" s="1" t="s">
        <v>3558</v>
      </c>
      <c r="C1280" t="s">
        <v>4346</v>
      </c>
      <c r="D1280" t="s">
        <v>5191</v>
      </c>
    </row>
    <row r="1281" spans="1:4" ht="15.75" x14ac:dyDescent="0.25">
      <c r="A1281" s="1" t="s">
        <v>1090</v>
      </c>
      <c r="B1281" s="1" t="s">
        <v>3559</v>
      </c>
      <c r="C1281" t="s">
        <v>4348</v>
      </c>
      <c r="D1281" t="s">
        <v>5325</v>
      </c>
    </row>
    <row r="1282" spans="1:4" ht="15.75" x14ac:dyDescent="0.25">
      <c r="A1282" s="1" t="s">
        <v>1089</v>
      </c>
      <c r="B1282" s="1" t="s">
        <v>3560</v>
      </c>
      <c r="C1282" t="s">
        <v>4348</v>
      </c>
      <c r="D1282" t="s">
        <v>4493</v>
      </c>
    </row>
    <row r="1283" spans="1:4" ht="15.75" x14ac:dyDescent="0.25">
      <c r="A1283" s="1" t="s">
        <v>1088</v>
      </c>
      <c r="B1283" s="1" t="s">
        <v>3561</v>
      </c>
      <c r="C1283" t="s">
        <v>4346</v>
      </c>
      <c r="D1283" t="s">
        <v>5180</v>
      </c>
    </row>
    <row r="1284" spans="1:4" ht="15.75" x14ac:dyDescent="0.25">
      <c r="A1284" s="1" t="s">
        <v>1087</v>
      </c>
      <c r="B1284" s="1" t="s">
        <v>2639</v>
      </c>
      <c r="C1284" t="s">
        <v>4348</v>
      </c>
      <c r="D1284" t="s">
        <v>4552</v>
      </c>
    </row>
    <row r="1285" spans="1:4" ht="15.75" x14ac:dyDescent="0.25">
      <c r="A1285" s="1" t="s">
        <v>1086</v>
      </c>
      <c r="B1285" s="1" t="s">
        <v>3562</v>
      </c>
      <c r="C1285" t="s">
        <v>4346</v>
      </c>
      <c r="D1285" t="s">
        <v>5326</v>
      </c>
    </row>
    <row r="1286" spans="1:4" ht="15.75" x14ac:dyDescent="0.25">
      <c r="A1286" s="1" t="s">
        <v>1085</v>
      </c>
      <c r="B1286" s="1" t="s">
        <v>3563</v>
      </c>
      <c r="C1286" t="s">
        <v>4346</v>
      </c>
      <c r="D1286" t="s">
        <v>5327</v>
      </c>
    </row>
    <row r="1287" spans="1:4" ht="15.75" x14ac:dyDescent="0.25">
      <c r="A1287" s="1" t="s">
        <v>1084</v>
      </c>
      <c r="B1287" s="1" t="s">
        <v>2662</v>
      </c>
      <c r="C1287" t="s">
        <v>4346</v>
      </c>
      <c r="D1287" t="s">
        <v>5328</v>
      </c>
    </row>
    <row r="1288" spans="1:4" ht="15.75" x14ac:dyDescent="0.25">
      <c r="A1288" s="1" t="s">
        <v>1083</v>
      </c>
      <c r="B1288" s="1" t="s">
        <v>2398</v>
      </c>
      <c r="C1288" t="s">
        <v>4346</v>
      </c>
      <c r="D1288" t="s">
        <v>5329</v>
      </c>
    </row>
    <row r="1289" spans="1:4" ht="15.75" x14ac:dyDescent="0.25">
      <c r="A1289" s="1" t="s">
        <v>1082</v>
      </c>
      <c r="B1289" s="1" t="s">
        <v>3564</v>
      </c>
      <c r="C1289" t="s">
        <v>4346</v>
      </c>
      <c r="D1289" t="s">
        <v>4524</v>
      </c>
    </row>
    <row r="1290" spans="1:4" ht="15.75" x14ac:dyDescent="0.25">
      <c r="A1290" s="1" t="s">
        <v>1081</v>
      </c>
      <c r="B1290" s="1" t="s">
        <v>3565</v>
      </c>
      <c r="C1290" t="s">
        <v>4346</v>
      </c>
      <c r="D1290" t="s">
        <v>5330</v>
      </c>
    </row>
    <row r="1291" spans="1:4" ht="15.75" x14ac:dyDescent="0.25">
      <c r="A1291" s="1" t="s">
        <v>1080</v>
      </c>
      <c r="B1291" s="1" t="s">
        <v>2844</v>
      </c>
      <c r="C1291" t="s">
        <v>4346</v>
      </c>
      <c r="D1291" t="s">
        <v>5331</v>
      </c>
    </row>
    <row r="1292" spans="1:4" ht="15.75" x14ac:dyDescent="0.25">
      <c r="A1292" s="1" t="s">
        <v>1079</v>
      </c>
      <c r="B1292" s="1" t="s">
        <v>3566</v>
      </c>
      <c r="C1292" t="s">
        <v>4346</v>
      </c>
      <c r="D1292" t="s">
        <v>4404</v>
      </c>
    </row>
    <row r="1293" spans="1:4" ht="15.75" x14ac:dyDescent="0.25">
      <c r="A1293" s="1" t="s">
        <v>1078</v>
      </c>
      <c r="B1293" s="1" t="s">
        <v>3567</v>
      </c>
      <c r="C1293" t="s">
        <v>4346</v>
      </c>
      <c r="D1293" t="s">
        <v>5191</v>
      </c>
    </row>
    <row r="1294" spans="1:4" ht="15.75" x14ac:dyDescent="0.25">
      <c r="A1294" s="1" t="s">
        <v>1077</v>
      </c>
      <c r="B1294" s="1" t="s">
        <v>3568</v>
      </c>
      <c r="C1294" t="s">
        <v>4346</v>
      </c>
      <c r="D1294" t="s">
        <v>5332</v>
      </c>
    </row>
    <row r="1295" spans="1:4" ht="15.75" x14ac:dyDescent="0.25">
      <c r="A1295" s="1" t="s">
        <v>1076</v>
      </c>
      <c r="B1295" s="1" t="s">
        <v>3569</v>
      </c>
      <c r="C1295" t="s">
        <v>4346</v>
      </c>
      <c r="D1295" t="s">
        <v>5333</v>
      </c>
    </row>
    <row r="1296" spans="1:4" ht="15.75" x14ac:dyDescent="0.25">
      <c r="A1296" s="1" t="s">
        <v>1075</v>
      </c>
      <c r="B1296" s="1" t="s">
        <v>3570</v>
      </c>
      <c r="C1296" t="s">
        <v>4348</v>
      </c>
      <c r="D1296" t="s">
        <v>5976</v>
      </c>
    </row>
    <row r="1297" spans="1:4" ht="15.75" x14ac:dyDescent="0.25">
      <c r="A1297" s="1" t="s">
        <v>1074</v>
      </c>
      <c r="B1297" s="1" t="s">
        <v>3571</v>
      </c>
      <c r="C1297" t="s">
        <v>4346</v>
      </c>
      <c r="D1297" t="s">
        <v>5334</v>
      </c>
    </row>
    <row r="1298" spans="1:4" ht="15.75" x14ac:dyDescent="0.25">
      <c r="A1298" s="1" t="s">
        <v>1073</v>
      </c>
      <c r="B1298" s="1" t="s">
        <v>3572</v>
      </c>
      <c r="C1298" t="s">
        <v>4348</v>
      </c>
      <c r="D1298" t="s">
        <v>5335</v>
      </c>
    </row>
    <row r="1299" spans="1:4" ht="15.75" x14ac:dyDescent="0.25">
      <c r="A1299" s="1" t="s">
        <v>1072</v>
      </c>
      <c r="B1299" s="1" t="s">
        <v>3004</v>
      </c>
      <c r="C1299" t="s">
        <v>4766</v>
      </c>
      <c r="D1299" t="s">
        <v>5336</v>
      </c>
    </row>
    <row r="1300" spans="1:4" ht="15.75" x14ac:dyDescent="0.25">
      <c r="A1300" s="1" t="s">
        <v>1071</v>
      </c>
      <c r="B1300" s="1" t="s">
        <v>3401</v>
      </c>
      <c r="C1300" t="s">
        <v>4346</v>
      </c>
      <c r="D1300" t="s">
        <v>5337</v>
      </c>
    </row>
    <row r="1301" spans="1:4" ht="15.75" x14ac:dyDescent="0.25">
      <c r="A1301" s="1" t="s">
        <v>1070</v>
      </c>
      <c r="B1301" s="1" t="s">
        <v>3573</v>
      </c>
      <c r="C1301" t="s">
        <v>4348</v>
      </c>
      <c r="D1301" t="s">
        <v>4387</v>
      </c>
    </row>
    <row r="1302" spans="1:4" ht="15.75" x14ac:dyDescent="0.25">
      <c r="A1302" s="1" t="s">
        <v>1069</v>
      </c>
      <c r="B1302" s="1" t="s">
        <v>3574</v>
      </c>
      <c r="C1302" t="s">
        <v>4348</v>
      </c>
      <c r="D1302" t="s">
        <v>5338</v>
      </c>
    </row>
    <row r="1303" spans="1:4" ht="15.75" x14ac:dyDescent="0.25">
      <c r="A1303" s="1" t="s">
        <v>1068</v>
      </c>
      <c r="B1303" s="1" t="s">
        <v>3575</v>
      </c>
      <c r="C1303" t="s">
        <v>4348</v>
      </c>
      <c r="D1303" t="s">
        <v>5339</v>
      </c>
    </row>
    <row r="1304" spans="1:4" ht="15.75" x14ac:dyDescent="0.25">
      <c r="A1304" s="1" t="s">
        <v>1067</v>
      </c>
      <c r="B1304" s="1" t="s">
        <v>3576</v>
      </c>
      <c r="C1304" t="s">
        <v>4348</v>
      </c>
      <c r="D1304" t="s">
        <v>5340</v>
      </c>
    </row>
    <row r="1305" spans="1:4" ht="15.75" x14ac:dyDescent="0.25">
      <c r="A1305" s="1" t="s">
        <v>1066</v>
      </c>
      <c r="B1305" s="1" t="s">
        <v>3577</v>
      </c>
      <c r="C1305" t="s">
        <v>4348</v>
      </c>
      <c r="D1305" t="s">
        <v>4552</v>
      </c>
    </row>
    <row r="1306" spans="1:4" ht="15.75" x14ac:dyDescent="0.25">
      <c r="A1306" s="1" t="s">
        <v>1065</v>
      </c>
      <c r="B1306" s="1" t="s">
        <v>3578</v>
      </c>
      <c r="C1306" t="s">
        <v>4348</v>
      </c>
      <c r="D1306" t="s">
        <v>4711</v>
      </c>
    </row>
    <row r="1307" spans="1:4" ht="15.75" x14ac:dyDescent="0.25">
      <c r="A1307" s="1" t="s">
        <v>1064</v>
      </c>
      <c r="B1307" s="1" t="s">
        <v>3579</v>
      </c>
      <c r="C1307" t="s">
        <v>4348</v>
      </c>
      <c r="D1307" t="s">
        <v>5341</v>
      </c>
    </row>
    <row r="1308" spans="1:4" ht="15.75" x14ac:dyDescent="0.25">
      <c r="A1308" s="1" t="s">
        <v>1063</v>
      </c>
      <c r="B1308" s="1" t="s">
        <v>3580</v>
      </c>
      <c r="C1308" t="s">
        <v>4348</v>
      </c>
      <c r="D1308" t="s">
        <v>5342</v>
      </c>
    </row>
    <row r="1309" spans="1:4" ht="15.75" x14ac:dyDescent="0.25">
      <c r="A1309" s="1" t="s">
        <v>1062</v>
      </c>
      <c r="B1309" s="1" t="s">
        <v>3581</v>
      </c>
      <c r="C1309" t="s">
        <v>4348</v>
      </c>
      <c r="D1309" t="s">
        <v>5043</v>
      </c>
    </row>
    <row r="1310" spans="1:4" ht="15.75" x14ac:dyDescent="0.25">
      <c r="A1310" s="1" t="s">
        <v>1061</v>
      </c>
      <c r="B1310" s="1" t="s">
        <v>2716</v>
      </c>
      <c r="C1310" t="s">
        <v>4348</v>
      </c>
      <c r="D1310" t="s">
        <v>4858</v>
      </c>
    </row>
    <row r="1311" spans="1:4" ht="15.75" x14ac:dyDescent="0.25">
      <c r="A1311" s="1" t="s">
        <v>1060</v>
      </c>
      <c r="B1311" s="1" t="s">
        <v>3582</v>
      </c>
      <c r="C1311" t="s">
        <v>4348</v>
      </c>
      <c r="D1311" t="s">
        <v>5343</v>
      </c>
    </row>
    <row r="1312" spans="1:4" ht="15.75" x14ac:dyDescent="0.25">
      <c r="A1312" s="1" t="s">
        <v>1059</v>
      </c>
      <c r="B1312" s="1" t="s">
        <v>3583</v>
      </c>
      <c r="C1312" t="s">
        <v>4348</v>
      </c>
      <c r="D1312" t="s">
        <v>5344</v>
      </c>
    </row>
    <row r="1313" spans="1:4" ht="15.75" x14ac:dyDescent="0.25">
      <c r="A1313" s="1" t="s">
        <v>1058</v>
      </c>
      <c r="B1313" s="1" t="s">
        <v>3584</v>
      </c>
      <c r="C1313" t="s">
        <v>4348</v>
      </c>
      <c r="D1313" t="s">
        <v>4698</v>
      </c>
    </row>
    <row r="1314" spans="1:4" ht="15.75" x14ac:dyDescent="0.25">
      <c r="A1314" s="1" t="s">
        <v>1057</v>
      </c>
      <c r="B1314" s="1" t="s">
        <v>3585</v>
      </c>
      <c r="C1314" t="s">
        <v>4346</v>
      </c>
      <c r="D1314" t="s">
        <v>5345</v>
      </c>
    </row>
    <row r="1315" spans="1:4" ht="15.75" x14ac:dyDescent="0.25">
      <c r="A1315" s="1" t="s">
        <v>1056</v>
      </c>
      <c r="B1315" s="1" t="s">
        <v>3586</v>
      </c>
      <c r="C1315" t="s">
        <v>4346</v>
      </c>
      <c r="D1315" t="s">
        <v>4591</v>
      </c>
    </row>
    <row r="1316" spans="1:4" ht="15.75" x14ac:dyDescent="0.25">
      <c r="A1316" s="1" t="s">
        <v>1055</v>
      </c>
      <c r="B1316" s="1" t="s">
        <v>3587</v>
      </c>
      <c r="C1316" t="s">
        <v>4348</v>
      </c>
      <c r="D1316" t="s">
        <v>5346</v>
      </c>
    </row>
    <row r="1317" spans="1:4" ht="15.75" x14ac:dyDescent="0.25">
      <c r="A1317" s="1" t="s">
        <v>1054</v>
      </c>
      <c r="B1317" s="1" t="s">
        <v>3588</v>
      </c>
      <c r="C1317" t="s">
        <v>4346</v>
      </c>
      <c r="D1317" t="s">
        <v>4770</v>
      </c>
    </row>
    <row r="1318" spans="1:4" ht="15.75" x14ac:dyDescent="0.25">
      <c r="A1318" s="1" t="s">
        <v>1053</v>
      </c>
      <c r="B1318" s="1" t="s">
        <v>3589</v>
      </c>
      <c r="C1318" t="s">
        <v>4346</v>
      </c>
      <c r="D1318" t="s">
        <v>5347</v>
      </c>
    </row>
    <row r="1319" spans="1:4" ht="15.75" x14ac:dyDescent="0.25">
      <c r="A1319" s="1" t="s">
        <v>1052</v>
      </c>
      <c r="B1319" s="1" t="s">
        <v>3590</v>
      </c>
      <c r="C1319" t="s">
        <v>4346</v>
      </c>
      <c r="D1319" t="s">
        <v>5348</v>
      </c>
    </row>
    <row r="1320" spans="1:4" ht="15.75" x14ac:dyDescent="0.25">
      <c r="A1320" s="1" t="s">
        <v>1051</v>
      </c>
      <c r="B1320" s="1" t="s">
        <v>3591</v>
      </c>
      <c r="C1320" t="s">
        <v>4348</v>
      </c>
      <c r="D1320" t="s">
        <v>5349</v>
      </c>
    </row>
    <row r="1321" spans="1:4" ht="15.75" x14ac:dyDescent="0.25">
      <c r="A1321" s="1" t="s">
        <v>1050</v>
      </c>
      <c r="B1321" s="1" t="s">
        <v>3592</v>
      </c>
      <c r="C1321" t="s">
        <v>4346</v>
      </c>
      <c r="D1321" t="s">
        <v>4351</v>
      </c>
    </row>
    <row r="1322" spans="1:4" ht="15.75" x14ac:dyDescent="0.25">
      <c r="A1322" s="1" t="s">
        <v>1049</v>
      </c>
      <c r="B1322" s="1" t="s">
        <v>3593</v>
      </c>
      <c r="C1322" t="s">
        <v>4348</v>
      </c>
      <c r="D1322" t="s">
        <v>5350</v>
      </c>
    </row>
    <row r="1323" spans="1:4" ht="15.75" x14ac:dyDescent="0.25">
      <c r="A1323" s="1" t="s">
        <v>1048</v>
      </c>
      <c r="B1323" s="1" t="s">
        <v>3594</v>
      </c>
      <c r="C1323" t="s">
        <v>4346</v>
      </c>
      <c r="D1323" t="s">
        <v>5351</v>
      </c>
    </row>
    <row r="1324" spans="1:4" ht="15.75" x14ac:dyDescent="0.25">
      <c r="A1324" s="1" t="s">
        <v>1047</v>
      </c>
      <c r="B1324" s="1" t="s">
        <v>3595</v>
      </c>
      <c r="C1324" t="s">
        <v>4346</v>
      </c>
      <c r="D1324" t="s">
        <v>5352</v>
      </c>
    </row>
    <row r="1325" spans="1:4" ht="15.75" x14ac:dyDescent="0.25">
      <c r="A1325" s="1" t="s">
        <v>1046</v>
      </c>
      <c r="B1325" s="1" t="s">
        <v>3596</v>
      </c>
      <c r="C1325" t="s">
        <v>4346</v>
      </c>
      <c r="D1325" t="s">
        <v>5353</v>
      </c>
    </row>
    <row r="1326" spans="1:4" ht="15.75" x14ac:dyDescent="0.25">
      <c r="A1326" s="1" t="s">
        <v>1045</v>
      </c>
      <c r="B1326" s="1" t="s">
        <v>3597</v>
      </c>
      <c r="C1326" t="s">
        <v>4346</v>
      </c>
      <c r="D1326" t="s">
        <v>4411</v>
      </c>
    </row>
    <row r="1327" spans="1:4" ht="15.75" x14ac:dyDescent="0.25">
      <c r="A1327" s="1" t="s">
        <v>1044</v>
      </c>
      <c r="B1327" s="1" t="s">
        <v>3598</v>
      </c>
      <c r="C1327" t="s">
        <v>4346</v>
      </c>
      <c r="D1327" t="s">
        <v>5354</v>
      </c>
    </row>
    <row r="1328" spans="1:4" ht="15.75" x14ac:dyDescent="0.25">
      <c r="A1328" s="1" t="s">
        <v>1043</v>
      </c>
      <c r="B1328" s="1" t="s">
        <v>3599</v>
      </c>
      <c r="C1328" t="s">
        <v>4346</v>
      </c>
      <c r="D1328" t="s">
        <v>4768</v>
      </c>
    </row>
    <row r="1329" spans="1:4" ht="15.75" x14ac:dyDescent="0.25">
      <c r="A1329" s="1" t="s">
        <v>1042</v>
      </c>
      <c r="B1329" s="1" t="s">
        <v>3600</v>
      </c>
      <c r="C1329" t="s">
        <v>4348</v>
      </c>
      <c r="D1329" t="s">
        <v>4703</v>
      </c>
    </row>
    <row r="1330" spans="1:4" ht="15.75" x14ac:dyDescent="0.25">
      <c r="A1330" s="1" t="s">
        <v>1041</v>
      </c>
      <c r="B1330" s="1" t="s">
        <v>3601</v>
      </c>
      <c r="C1330" t="s">
        <v>4766</v>
      </c>
      <c r="D1330" t="s">
        <v>5329</v>
      </c>
    </row>
    <row r="1331" spans="1:4" ht="15.75" x14ac:dyDescent="0.25">
      <c r="A1331" s="1" t="s">
        <v>1040</v>
      </c>
      <c r="B1331" s="1" t="s">
        <v>3602</v>
      </c>
      <c r="C1331" t="s">
        <v>4348</v>
      </c>
      <c r="D1331" t="s">
        <v>4559</v>
      </c>
    </row>
    <row r="1332" spans="1:4" ht="15.75" x14ac:dyDescent="0.25">
      <c r="A1332" s="1" t="s">
        <v>1039</v>
      </c>
      <c r="B1332" s="1" t="s">
        <v>3603</v>
      </c>
      <c r="C1332" t="s">
        <v>4346</v>
      </c>
      <c r="D1332" t="s">
        <v>4773</v>
      </c>
    </row>
    <row r="1333" spans="1:4" ht="15.75" x14ac:dyDescent="0.25">
      <c r="A1333" s="1" t="s">
        <v>1038</v>
      </c>
      <c r="B1333" s="1" t="s">
        <v>3604</v>
      </c>
      <c r="C1333" t="s">
        <v>4348</v>
      </c>
      <c r="D1333" t="s">
        <v>5355</v>
      </c>
    </row>
    <row r="1334" spans="1:4" ht="15.75" x14ac:dyDescent="0.25">
      <c r="A1334" s="1" t="s">
        <v>1037</v>
      </c>
      <c r="B1334" s="1" t="s">
        <v>3605</v>
      </c>
      <c r="C1334" t="s">
        <v>4766</v>
      </c>
      <c r="D1334" t="s">
        <v>5356</v>
      </c>
    </row>
    <row r="1335" spans="1:4" ht="15.75" x14ac:dyDescent="0.25">
      <c r="A1335" s="1" t="s">
        <v>1036</v>
      </c>
      <c r="B1335" s="1" t="s">
        <v>3606</v>
      </c>
      <c r="C1335" t="s">
        <v>4348</v>
      </c>
      <c r="D1335" t="s">
        <v>5357</v>
      </c>
    </row>
    <row r="1336" spans="1:4" ht="15.75" x14ac:dyDescent="0.25">
      <c r="A1336" s="1" t="s">
        <v>1035</v>
      </c>
      <c r="B1336" s="1" t="s">
        <v>3607</v>
      </c>
      <c r="C1336" t="s">
        <v>4348</v>
      </c>
      <c r="D1336" t="s">
        <v>5358</v>
      </c>
    </row>
    <row r="1337" spans="1:4" ht="15.75" x14ac:dyDescent="0.25">
      <c r="A1337" s="1" t="s">
        <v>1034</v>
      </c>
      <c r="B1337" s="1" t="s">
        <v>2390</v>
      </c>
      <c r="C1337" t="s">
        <v>4348</v>
      </c>
      <c r="D1337" t="s">
        <v>5359</v>
      </c>
    </row>
    <row r="1338" spans="1:4" ht="15.75" x14ac:dyDescent="0.25">
      <c r="A1338" s="1" t="s">
        <v>1033</v>
      </c>
      <c r="B1338" s="1" t="s">
        <v>3608</v>
      </c>
      <c r="C1338" t="s">
        <v>4348</v>
      </c>
      <c r="D1338" t="s">
        <v>5360</v>
      </c>
    </row>
    <row r="1339" spans="1:4" ht="15.75" x14ac:dyDescent="0.25">
      <c r="A1339" s="1" t="s">
        <v>1032</v>
      </c>
      <c r="B1339" s="1" t="s">
        <v>2459</v>
      </c>
      <c r="C1339" t="s">
        <v>4766</v>
      </c>
      <c r="D1339" t="s">
        <v>4839</v>
      </c>
    </row>
    <row r="1340" spans="1:4" ht="15.75" x14ac:dyDescent="0.25">
      <c r="A1340" s="1" t="s">
        <v>1031</v>
      </c>
      <c r="B1340" s="1" t="s">
        <v>3609</v>
      </c>
      <c r="C1340" t="s">
        <v>4348</v>
      </c>
      <c r="D1340" t="s">
        <v>4495</v>
      </c>
    </row>
    <row r="1341" spans="1:4" ht="15.75" x14ac:dyDescent="0.25">
      <c r="A1341" s="1" t="s">
        <v>1030</v>
      </c>
      <c r="B1341" s="1" t="s">
        <v>3610</v>
      </c>
      <c r="C1341" t="s">
        <v>4348</v>
      </c>
      <c r="D1341" t="s">
        <v>5361</v>
      </c>
    </row>
    <row r="1342" spans="1:4" ht="15.75" x14ac:dyDescent="0.25">
      <c r="A1342" s="1" t="s">
        <v>1029</v>
      </c>
      <c r="B1342" s="1" t="s">
        <v>3611</v>
      </c>
      <c r="C1342" t="s">
        <v>4766</v>
      </c>
      <c r="D1342" t="s">
        <v>4861</v>
      </c>
    </row>
    <row r="1343" spans="1:4" ht="15.75" x14ac:dyDescent="0.25">
      <c r="A1343" s="1" t="s">
        <v>1028</v>
      </c>
      <c r="B1343" s="1" t="s">
        <v>3612</v>
      </c>
      <c r="C1343" t="s">
        <v>4346</v>
      </c>
      <c r="D1343" t="s">
        <v>5362</v>
      </c>
    </row>
    <row r="1344" spans="1:4" ht="15.75" x14ac:dyDescent="0.25">
      <c r="A1344" s="1" t="s">
        <v>1027</v>
      </c>
      <c r="B1344" s="1" t="s">
        <v>3613</v>
      </c>
      <c r="C1344" t="s">
        <v>4766</v>
      </c>
      <c r="D1344" t="s">
        <v>5363</v>
      </c>
    </row>
    <row r="1345" spans="1:4" ht="15.75" x14ac:dyDescent="0.25">
      <c r="A1345" s="1" t="s">
        <v>1026</v>
      </c>
      <c r="B1345" s="1" t="s">
        <v>3614</v>
      </c>
      <c r="C1345" t="s">
        <v>4346</v>
      </c>
      <c r="D1345" t="s">
        <v>4719</v>
      </c>
    </row>
    <row r="1346" spans="1:4" ht="15.75" x14ac:dyDescent="0.25">
      <c r="A1346" s="1" t="s">
        <v>1025</v>
      </c>
      <c r="B1346" s="1" t="s">
        <v>3615</v>
      </c>
      <c r="C1346" t="s">
        <v>4348</v>
      </c>
      <c r="D1346" t="s">
        <v>4443</v>
      </c>
    </row>
    <row r="1347" spans="1:4" ht="15.75" x14ac:dyDescent="0.25">
      <c r="A1347" s="1" t="s">
        <v>1024</v>
      </c>
      <c r="B1347" s="1" t="s">
        <v>3616</v>
      </c>
      <c r="C1347" t="s">
        <v>4346</v>
      </c>
      <c r="D1347" t="s">
        <v>5364</v>
      </c>
    </row>
    <row r="1348" spans="1:4" ht="15.75" x14ac:dyDescent="0.25">
      <c r="A1348" s="1" t="s">
        <v>1023</v>
      </c>
      <c r="B1348" s="1" t="s">
        <v>3617</v>
      </c>
      <c r="C1348" t="s">
        <v>4348</v>
      </c>
      <c r="D1348" t="s">
        <v>4518</v>
      </c>
    </row>
    <row r="1349" spans="1:4" ht="15.75" x14ac:dyDescent="0.25">
      <c r="A1349" s="1" t="s">
        <v>1022</v>
      </c>
      <c r="B1349" s="1" t="s">
        <v>3618</v>
      </c>
      <c r="C1349" t="s">
        <v>4346</v>
      </c>
      <c r="D1349" t="s">
        <v>5365</v>
      </c>
    </row>
    <row r="1350" spans="1:4" ht="15.75" x14ac:dyDescent="0.25">
      <c r="A1350" s="1" t="s">
        <v>1021</v>
      </c>
      <c r="B1350" s="1" t="s">
        <v>3619</v>
      </c>
      <c r="C1350" t="s">
        <v>4766</v>
      </c>
      <c r="D1350" t="s">
        <v>4720</v>
      </c>
    </row>
    <row r="1351" spans="1:4" ht="15.75" x14ac:dyDescent="0.25">
      <c r="A1351" s="1" t="s">
        <v>1020</v>
      </c>
      <c r="B1351" s="1" t="s">
        <v>3620</v>
      </c>
      <c r="C1351" t="s">
        <v>4348</v>
      </c>
      <c r="D1351" t="s">
        <v>5366</v>
      </c>
    </row>
    <row r="1352" spans="1:4" ht="15.75" x14ac:dyDescent="0.25">
      <c r="A1352" s="1" t="s">
        <v>1019</v>
      </c>
      <c r="B1352" s="1" t="s">
        <v>2699</v>
      </c>
      <c r="C1352" t="s">
        <v>4346</v>
      </c>
      <c r="D1352" t="s">
        <v>5367</v>
      </c>
    </row>
    <row r="1353" spans="1:4" ht="15.75" x14ac:dyDescent="0.25">
      <c r="A1353" s="1" t="s">
        <v>1018</v>
      </c>
      <c r="B1353" s="1" t="s">
        <v>3621</v>
      </c>
      <c r="C1353" t="s">
        <v>4348</v>
      </c>
      <c r="D1353" t="s">
        <v>4690</v>
      </c>
    </row>
    <row r="1354" spans="1:4" ht="15.75" x14ac:dyDescent="0.25">
      <c r="A1354" s="1" t="s">
        <v>1017</v>
      </c>
      <c r="B1354" s="1" t="s">
        <v>3622</v>
      </c>
      <c r="C1354" t="s">
        <v>4346</v>
      </c>
      <c r="D1354" t="s">
        <v>5368</v>
      </c>
    </row>
    <row r="1355" spans="1:4" ht="15.75" x14ac:dyDescent="0.25">
      <c r="A1355" s="1" t="s">
        <v>1016</v>
      </c>
      <c r="B1355" s="1" t="s">
        <v>2741</v>
      </c>
      <c r="C1355" t="s">
        <v>4346</v>
      </c>
      <c r="D1355" t="s">
        <v>5369</v>
      </c>
    </row>
    <row r="1356" spans="1:4" ht="15.75" x14ac:dyDescent="0.25">
      <c r="A1356" s="1" t="s">
        <v>1015</v>
      </c>
      <c r="B1356" s="1" t="s">
        <v>3477</v>
      </c>
      <c r="C1356" t="s">
        <v>4346</v>
      </c>
      <c r="D1356" t="s">
        <v>5370</v>
      </c>
    </row>
    <row r="1357" spans="1:4" ht="15.75" x14ac:dyDescent="0.25">
      <c r="A1357" s="1" t="s">
        <v>1014</v>
      </c>
      <c r="B1357" s="1" t="s">
        <v>3623</v>
      </c>
      <c r="C1357" t="s">
        <v>4346</v>
      </c>
      <c r="D1357" t="s">
        <v>5371</v>
      </c>
    </row>
    <row r="1358" spans="1:4" ht="15.75" x14ac:dyDescent="0.25">
      <c r="A1358" s="1" t="s">
        <v>1013</v>
      </c>
      <c r="B1358" s="1" t="s">
        <v>3624</v>
      </c>
      <c r="C1358" t="s">
        <v>4346</v>
      </c>
      <c r="D1358" t="s">
        <v>5372</v>
      </c>
    </row>
    <row r="1359" spans="1:4" ht="15.75" x14ac:dyDescent="0.25">
      <c r="A1359" s="1" t="s">
        <v>1012</v>
      </c>
      <c r="B1359" s="1" t="s">
        <v>3625</v>
      </c>
      <c r="C1359" t="s">
        <v>4348</v>
      </c>
      <c r="D1359" t="s">
        <v>4856</v>
      </c>
    </row>
    <row r="1360" spans="1:4" ht="15.75" x14ac:dyDescent="0.25">
      <c r="A1360" s="1" t="s">
        <v>1011</v>
      </c>
      <c r="B1360" s="1" t="s">
        <v>3626</v>
      </c>
      <c r="C1360" t="s">
        <v>4346</v>
      </c>
      <c r="D1360" t="s">
        <v>5373</v>
      </c>
    </row>
    <row r="1361" spans="1:4" ht="15.75" x14ac:dyDescent="0.25">
      <c r="A1361" s="1" t="s">
        <v>1010</v>
      </c>
      <c r="B1361" s="1" t="s">
        <v>2530</v>
      </c>
      <c r="C1361" t="s">
        <v>4346</v>
      </c>
      <c r="D1361" t="s">
        <v>5374</v>
      </c>
    </row>
    <row r="1362" spans="1:4" ht="15.75" x14ac:dyDescent="0.25">
      <c r="A1362" s="1" t="s">
        <v>1009</v>
      </c>
      <c r="B1362" s="1" t="s">
        <v>3627</v>
      </c>
      <c r="C1362" t="s">
        <v>4348</v>
      </c>
      <c r="D1362" t="s">
        <v>5375</v>
      </c>
    </row>
    <row r="1363" spans="1:4" ht="15.75" x14ac:dyDescent="0.25">
      <c r="A1363" s="1" t="s">
        <v>1008</v>
      </c>
      <c r="B1363" s="1" t="s">
        <v>3629</v>
      </c>
      <c r="C1363" t="s">
        <v>4348</v>
      </c>
      <c r="D1363" t="s">
        <v>5376</v>
      </c>
    </row>
    <row r="1364" spans="1:4" ht="15.75" x14ac:dyDescent="0.25">
      <c r="A1364" s="1" t="s">
        <v>1007</v>
      </c>
      <c r="B1364" s="1" t="s">
        <v>3162</v>
      </c>
      <c r="C1364" t="s">
        <v>4348</v>
      </c>
      <c r="D1364" t="s">
        <v>4824</v>
      </c>
    </row>
    <row r="1365" spans="1:4" ht="15.75" x14ac:dyDescent="0.25">
      <c r="A1365" s="1" t="s">
        <v>1006</v>
      </c>
      <c r="B1365" s="1" t="s">
        <v>3630</v>
      </c>
      <c r="C1365" t="s">
        <v>4346</v>
      </c>
      <c r="D1365" t="s">
        <v>5377</v>
      </c>
    </row>
    <row r="1366" spans="1:4" ht="15.75" x14ac:dyDescent="0.25">
      <c r="A1366" s="1" t="s">
        <v>1005</v>
      </c>
      <c r="B1366" s="1" t="s">
        <v>3631</v>
      </c>
      <c r="C1366" t="s">
        <v>4346</v>
      </c>
      <c r="D1366" t="s">
        <v>4371</v>
      </c>
    </row>
    <row r="1367" spans="1:4" ht="15.75" x14ac:dyDescent="0.25">
      <c r="A1367" s="1" t="s">
        <v>1004</v>
      </c>
      <c r="B1367" s="1" t="s">
        <v>3632</v>
      </c>
      <c r="C1367" t="s">
        <v>4766</v>
      </c>
      <c r="D1367" t="s">
        <v>5378</v>
      </c>
    </row>
    <row r="1368" spans="1:4" ht="15.75" x14ac:dyDescent="0.25">
      <c r="A1368" s="1" t="s">
        <v>1003</v>
      </c>
      <c r="B1368" s="1" t="s">
        <v>3633</v>
      </c>
      <c r="C1368" t="s">
        <v>4346</v>
      </c>
      <c r="D1368" t="s">
        <v>5379</v>
      </c>
    </row>
    <row r="1369" spans="1:4" ht="15.75" x14ac:dyDescent="0.25">
      <c r="A1369" s="1" t="s">
        <v>1002</v>
      </c>
      <c r="B1369" s="1" t="s">
        <v>2448</v>
      </c>
      <c r="C1369" t="s">
        <v>4348</v>
      </c>
      <c r="D1369" t="s">
        <v>4443</v>
      </c>
    </row>
    <row r="1370" spans="1:4" ht="15.75" x14ac:dyDescent="0.25">
      <c r="A1370" s="1" t="s">
        <v>1001</v>
      </c>
      <c r="B1370" s="1" t="s">
        <v>3634</v>
      </c>
      <c r="C1370" t="s">
        <v>4348</v>
      </c>
      <c r="D1370" t="s">
        <v>5380</v>
      </c>
    </row>
    <row r="1371" spans="1:4" ht="15.75" x14ac:dyDescent="0.25">
      <c r="A1371" s="1" t="s">
        <v>1000</v>
      </c>
      <c r="B1371" s="1" t="s">
        <v>3635</v>
      </c>
      <c r="C1371" t="s">
        <v>4348</v>
      </c>
      <c r="D1371" t="s">
        <v>5381</v>
      </c>
    </row>
    <row r="1372" spans="1:4" ht="15.75" x14ac:dyDescent="0.25">
      <c r="A1372" s="1" t="s">
        <v>999</v>
      </c>
      <c r="B1372" s="1" t="s">
        <v>3636</v>
      </c>
      <c r="C1372" t="s">
        <v>4346</v>
      </c>
      <c r="D1372" t="s">
        <v>5382</v>
      </c>
    </row>
    <row r="1373" spans="1:4" ht="15.75" x14ac:dyDescent="0.25">
      <c r="A1373" s="1" t="s">
        <v>998</v>
      </c>
      <c r="B1373" s="1" t="s">
        <v>3637</v>
      </c>
      <c r="C1373" t="s">
        <v>4346</v>
      </c>
      <c r="D1373" t="s">
        <v>5383</v>
      </c>
    </row>
    <row r="1374" spans="1:4" ht="15.75" x14ac:dyDescent="0.25">
      <c r="A1374" s="1" t="s">
        <v>997</v>
      </c>
      <c r="B1374" s="1" t="s">
        <v>2578</v>
      </c>
      <c r="C1374" t="s">
        <v>4348</v>
      </c>
      <c r="D1374" t="s">
        <v>5384</v>
      </c>
    </row>
    <row r="1375" spans="1:4" ht="15.75" x14ac:dyDescent="0.25">
      <c r="A1375" s="1" t="s">
        <v>996</v>
      </c>
      <c r="B1375" s="1" t="s">
        <v>3638</v>
      </c>
      <c r="C1375" t="s">
        <v>4348</v>
      </c>
      <c r="D1375" t="s">
        <v>5385</v>
      </c>
    </row>
    <row r="1376" spans="1:4" ht="15.75" x14ac:dyDescent="0.25">
      <c r="A1376" s="1" t="s">
        <v>995</v>
      </c>
      <c r="B1376" s="1" t="s">
        <v>2924</v>
      </c>
      <c r="C1376" t="s">
        <v>4766</v>
      </c>
      <c r="D1376" t="s">
        <v>5386</v>
      </c>
    </row>
    <row r="1377" spans="1:4" ht="15.75" x14ac:dyDescent="0.25">
      <c r="A1377" s="1" t="s">
        <v>994</v>
      </c>
      <c r="B1377" s="1" t="s">
        <v>3639</v>
      </c>
      <c r="C1377" t="s">
        <v>4348</v>
      </c>
      <c r="D1377" t="s">
        <v>5387</v>
      </c>
    </row>
    <row r="1378" spans="1:4" ht="15.75" x14ac:dyDescent="0.25">
      <c r="A1378" s="1" t="s">
        <v>993</v>
      </c>
      <c r="B1378" s="1" t="s">
        <v>3640</v>
      </c>
      <c r="C1378" t="s">
        <v>4348</v>
      </c>
      <c r="D1378" t="s">
        <v>4668</v>
      </c>
    </row>
    <row r="1379" spans="1:4" ht="15.75" x14ac:dyDescent="0.25">
      <c r="A1379" s="1" t="s">
        <v>992</v>
      </c>
      <c r="B1379" s="1" t="s">
        <v>3641</v>
      </c>
      <c r="C1379" t="s">
        <v>4346</v>
      </c>
      <c r="D1379" t="s">
        <v>5388</v>
      </c>
    </row>
    <row r="1380" spans="1:4" ht="15.75" x14ac:dyDescent="0.25">
      <c r="A1380" s="1" t="s">
        <v>991</v>
      </c>
      <c r="B1380" s="1" t="s">
        <v>3642</v>
      </c>
      <c r="C1380" t="s">
        <v>4348</v>
      </c>
      <c r="D1380" t="s">
        <v>4412</v>
      </c>
    </row>
    <row r="1381" spans="1:4" ht="15.75" x14ac:dyDescent="0.25">
      <c r="A1381" s="1" t="s">
        <v>990</v>
      </c>
      <c r="B1381" s="1" t="s">
        <v>2471</v>
      </c>
      <c r="C1381" t="s">
        <v>4348</v>
      </c>
      <c r="D1381" t="s">
        <v>4541</v>
      </c>
    </row>
    <row r="1382" spans="1:4" ht="15.75" x14ac:dyDescent="0.25">
      <c r="A1382" s="1" t="s">
        <v>989</v>
      </c>
      <c r="B1382" s="1" t="s">
        <v>3643</v>
      </c>
      <c r="C1382" t="s">
        <v>4348</v>
      </c>
      <c r="D1382" t="s">
        <v>5389</v>
      </c>
    </row>
    <row r="1383" spans="1:4" ht="15.75" x14ac:dyDescent="0.25">
      <c r="A1383" s="1" t="s">
        <v>988</v>
      </c>
      <c r="B1383" s="1" t="s">
        <v>3644</v>
      </c>
      <c r="C1383" t="s">
        <v>4346</v>
      </c>
      <c r="D1383" t="s">
        <v>4795</v>
      </c>
    </row>
    <row r="1384" spans="1:4" ht="15.75" x14ac:dyDescent="0.25">
      <c r="A1384" s="1" t="s">
        <v>987</v>
      </c>
      <c r="B1384" s="1" t="s">
        <v>3007</v>
      </c>
      <c r="C1384" t="s">
        <v>4348</v>
      </c>
      <c r="D1384" t="s">
        <v>5170</v>
      </c>
    </row>
    <row r="1385" spans="1:4" ht="15.75" x14ac:dyDescent="0.25">
      <c r="A1385" s="1" t="s">
        <v>986</v>
      </c>
      <c r="B1385" s="1" t="s">
        <v>3645</v>
      </c>
      <c r="C1385" t="s">
        <v>4348</v>
      </c>
      <c r="D1385" t="s">
        <v>5390</v>
      </c>
    </row>
    <row r="1386" spans="1:4" ht="15.75" x14ac:dyDescent="0.25">
      <c r="A1386" s="1" t="s">
        <v>985</v>
      </c>
      <c r="B1386" s="1" t="s">
        <v>2678</v>
      </c>
      <c r="C1386" t="s">
        <v>4346</v>
      </c>
      <c r="D1386" t="s">
        <v>5391</v>
      </c>
    </row>
    <row r="1387" spans="1:4" ht="15.75" x14ac:dyDescent="0.25">
      <c r="A1387" s="1" t="s">
        <v>984</v>
      </c>
      <c r="B1387" s="1" t="s">
        <v>3646</v>
      </c>
      <c r="C1387" t="s">
        <v>4348</v>
      </c>
      <c r="D1387" t="s">
        <v>5392</v>
      </c>
    </row>
    <row r="1388" spans="1:4" ht="15.75" x14ac:dyDescent="0.25">
      <c r="A1388" s="1" t="s">
        <v>983</v>
      </c>
      <c r="B1388" s="1" t="s">
        <v>3323</v>
      </c>
      <c r="C1388" t="s">
        <v>4348</v>
      </c>
      <c r="D1388" t="s">
        <v>5393</v>
      </c>
    </row>
    <row r="1389" spans="1:4" ht="15.75" x14ac:dyDescent="0.25">
      <c r="A1389" s="1" t="s">
        <v>982</v>
      </c>
      <c r="B1389" s="1" t="s">
        <v>3647</v>
      </c>
      <c r="C1389" t="s">
        <v>4346</v>
      </c>
      <c r="D1389" t="s">
        <v>5394</v>
      </c>
    </row>
    <row r="1390" spans="1:4" ht="15.75" x14ac:dyDescent="0.25">
      <c r="A1390" s="1" t="s">
        <v>981</v>
      </c>
      <c r="B1390" s="1" t="s">
        <v>3648</v>
      </c>
      <c r="C1390" t="s">
        <v>4348</v>
      </c>
      <c r="D1390" t="s">
        <v>4360</v>
      </c>
    </row>
    <row r="1391" spans="1:4" ht="15.75" x14ac:dyDescent="0.25">
      <c r="A1391" s="1" t="s">
        <v>980</v>
      </c>
      <c r="B1391" s="1" t="s">
        <v>3649</v>
      </c>
      <c r="C1391" t="s">
        <v>4348</v>
      </c>
      <c r="D1391" t="s">
        <v>4751</v>
      </c>
    </row>
    <row r="1392" spans="1:4" ht="15.75" x14ac:dyDescent="0.25">
      <c r="A1392" s="1" t="s">
        <v>979</v>
      </c>
      <c r="B1392" s="1" t="s">
        <v>2385</v>
      </c>
      <c r="C1392" t="s">
        <v>4348</v>
      </c>
      <c r="D1392" t="s">
        <v>5395</v>
      </c>
    </row>
    <row r="1393" spans="1:4" ht="15.75" x14ac:dyDescent="0.25">
      <c r="A1393" s="1" t="s">
        <v>978</v>
      </c>
      <c r="B1393" s="1" t="s">
        <v>3650</v>
      </c>
      <c r="C1393" t="s">
        <v>4348</v>
      </c>
      <c r="D1393" t="s">
        <v>4494</v>
      </c>
    </row>
    <row r="1394" spans="1:4" ht="15.75" x14ac:dyDescent="0.25">
      <c r="A1394" s="1" t="s">
        <v>977</v>
      </c>
      <c r="B1394" s="1" t="s">
        <v>3651</v>
      </c>
      <c r="C1394" t="s">
        <v>4346</v>
      </c>
      <c r="D1394" t="s">
        <v>5396</v>
      </c>
    </row>
    <row r="1395" spans="1:4" ht="15.75" x14ac:dyDescent="0.25">
      <c r="A1395" s="1" t="s">
        <v>976</v>
      </c>
      <c r="B1395" s="1" t="s">
        <v>3652</v>
      </c>
      <c r="C1395" t="s">
        <v>4346</v>
      </c>
      <c r="D1395" t="s">
        <v>5397</v>
      </c>
    </row>
    <row r="1396" spans="1:4" ht="15.75" x14ac:dyDescent="0.25">
      <c r="A1396" s="1" t="s">
        <v>975</v>
      </c>
      <c r="B1396" s="1" t="s">
        <v>3653</v>
      </c>
      <c r="C1396" t="s">
        <v>4348</v>
      </c>
      <c r="D1396" t="s">
        <v>4443</v>
      </c>
    </row>
    <row r="1397" spans="1:4" ht="15.75" x14ac:dyDescent="0.25">
      <c r="A1397" s="1" t="s">
        <v>974</v>
      </c>
      <c r="B1397" s="1" t="s">
        <v>3654</v>
      </c>
      <c r="C1397" t="s">
        <v>4348</v>
      </c>
      <c r="D1397" t="s">
        <v>4443</v>
      </c>
    </row>
    <row r="1398" spans="1:4" ht="15.75" x14ac:dyDescent="0.25">
      <c r="A1398" s="1" t="s">
        <v>973</v>
      </c>
      <c r="B1398" s="1" t="s">
        <v>3655</v>
      </c>
      <c r="C1398" t="s">
        <v>4346</v>
      </c>
      <c r="D1398" t="s">
        <v>5398</v>
      </c>
    </row>
    <row r="1399" spans="1:4" ht="15.75" x14ac:dyDescent="0.25">
      <c r="A1399" s="1" t="s">
        <v>972</v>
      </c>
      <c r="B1399" s="1" t="s">
        <v>3656</v>
      </c>
      <c r="C1399" t="s">
        <v>4766</v>
      </c>
      <c r="D1399" t="s">
        <v>5399</v>
      </c>
    </row>
    <row r="1400" spans="1:4" ht="15.75" x14ac:dyDescent="0.25">
      <c r="A1400" s="1" t="s">
        <v>971</v>
      </c>
      <c r="B1400" s="1" t="s">
        <v>3657</v>
      </c>
      <c r="C1400" t="s">
        <v>4346</v>
      </c>
      <c r="D1400" t="s">
        <v>4576</v>
      </c>
    </row>
    <row r="1401" spans="1:4" ht="15.75" x14ac:dyDescent="0.25">
      <c r="A1401" s="1" t="s">
        <v>970</v>
      </c>
      <c r="B1401" s="1" t="s">
        <v>3658</v>
      </c>
      <c r="C1401" t="s">
        <v>4346</v>
      </c>
      <c r="D1401" t="s">
        <v>4949</v>
      </c>
    </row>
    <row r="1402" spans="1:4" ht="15.75" x14ac:dyDescent="0.25">
      <c r="A1402" s="1" t="s">
        <v>969</v>
      </c>
      <c r="B1402" s="1" t="s">
        <v>3494</v>
      </c>
      <c r="C1402" t="s">
        <v>4346</v>
      </c>
      <c r="D1402" t="s">
        <v>5400</v>
      </c>
    </row>
    <row r="1403" spans="1:4" ht="15.75" x14ac:dyDescent="0.25">
      <c r="A1403" s="1" t="s">
        <v>968</v>
      </c>
      <c r="B1403" s="1" t="s">
        <v>3659</v>
      </c>
      <c r="C1403" t="s">
        <v>4346</v>
      </c>
      <c r="D1403" t="s">
        <v>4404</v>
      </c>
    </row>
    <row r="1404" spans="1:4" ht="15.75" x14ac:dyDescent="0.25">
      <c r="A1404" s="1" t="s">
        <v>967</v>
      </c>
      <c r="B1404" s="1" t="s">
        <v>3660</v>
      </c>
      <c r="C1404" t="s">
        <v>4346</v>
      </c>
      <c r="D1404" t="s">
        <v>4879</v>
      </c>
    </row>
    <row r="1405" spans="1:4" ht="15.75" x14ac:dyDescent="0.25">
      <c r="A1405" s="1" t="s">
        <v>966</v>
      </c>
      <c r="B1405" s="1" t="s">
        <v>3661</v>
      </c>
      <c r="C1405" t="s">
        <v>4346</v>
      </c>
      <c r="D1405" t="s">
        <v>5401</v>
      </c>
    </row>
    <row r="1406" spans="1:4" ht="15.75" x14ac:dyDescent="0.25">
      <c r="A1406" s="1" t="s">
        <v>965</v>
      </c>
      <c r="B1406" s="1" t="s">
        <v>3662</v>
      </c>
      <c r="C1406" t="s">
        <v>4346</v>
      </c>
      <c r="D1406" t="s">
        <v>5402</v>
      </c>
    </row>
    <row r="1407" spans="1:4" ht="15.75" x14ac:dyDescent="0.25">
      <c r="A1407" s="1" t="s">
        <v>964</v>
      </c>
      <c r="B1407" s="1" t="s">
        <v>3663</v>
      </c>
      <c r="C1407" t="s">
        <v>4348</v>
      </c>
      <c r="D1407" t="s">
        <v>4374</v>
      </c>
    </row>
    <row r="1408" spans="1:4" ht="15.75" x14ac:dyDescent="0.25">
      <c r="A1408" s="1" t="s">
        <v>963</v>
      </c>
      <c r="B1408" s="1" t="s">
        <v>3664</v>
      </c>
      <c r="C1408" t="s">
        <v>4346</v>
      </c>
      <c r="D1408" t="s">
        <v>4949</v>
      </c>
    </row>
    <row r="1409" spans="1:4" ht="15.75" x14ac:dyDescent="0.25">
      <c r="A1409" s="1" t="s">
        <v>962</v>
      </c>
      <c r="B1409" s="1" t="s">
        <v>3665</v>
      </c>
      <c r="C1409" t="s">
        <v>4348</v>
      </c>
      <c r="D1409" t="s">
        <v>4391</v>
      </c>
    </row>
    <row r="1410" spans="1:4" ht="15.75" x14ac:dyDescent="0.25">
      <c r="A1410" s="1" t="s">
        <v>961</v>
      </c>
      <c r="B1410" s="1" t="s">
        <v>3666</v>
      </c>
      <c r="C1410" t="s">
        <v>4348</v>
      </c>
      <c r="D1410" t="s">
        <v>4349</v>
      </c>
    </row>
    <row r="1411" spans="1:4" ht="15.75" x14ac:dyDescent="0.25">
      <c r="A1411" s="1" t="s">
        <v>960</v>
      </c>
      <c r="B1411" s="1" t="s">
        <v>3667</v>
      </c>
      <c r="C1411" t="s">
        <v>4348</v>
      </c>
      <c r="D1411" t="s">
        <v>5403</v>
      </c>
    </row>
    <row r="1412" spans="1:4" ht="15.75" x14ac:dyDescent="0.25">
      <c r="A1412" s="1" t="s">
        <v>959</v>
      </c>
      <c r="B1412" s="1" t="s">
        <v>3417</v>
      </c>
      <c r="C1412" t="s">
        <v>4346</v>
      </c>
      <c r="D1412" t="s">
        <v>5404</v>
      </c>
    </row>
    <row r="1413" spans="1:4" ht="15.75" x14ac:dyDescent="0.25">
      <c r="A1413" s="1" t="s">
        <v>958</v>
      </c>
      <c r="B1413" s="1" t="s">
        <v>3668</v>
      </c>
      <c r="C1413" t="s">
        <v>4346</v>
      </c>
      <c r="D1413" t="s">
        <v>5382</v>
      </c>
    </row>
    <row r="1414" spans="1:4" ht="15.75" x14ac:dyDescent="0.25">
      <c r="A1414" s="1" t="s">
        <v>957</v>
      </c>
      <c r="B1414" s="1" t="s">
        <v>3517</v>
      </c>
      <c r="C1414" t="s">
        <v>4346</v>
      </c>
      <c r="D1414" t="s">
        <v>5405</v>
      </c>
    </row>
    <row r="1415" spans="1:4" ht="15.75" x14ac:dyDescent="0.25">
      <c r="A1415" s="1" t="s">
        <v>956</v>
      </c>
      <c r="B1415" s="1" t="s">
        <v>3669</v>
      </c>
      <c r="C1415" t="s">
        <v>4348</v>
      </c>
      <c r="D1415" t="s">
        <v>4496</v>
      </c>
    </row>
    <row r="1416" spans="1:4" ht="15.75" x14ac:dyDescent="0.25">
      <c r="A1416" s="1" t="s">
        <v>955</v>
      </c>
      <c r="B1416" s="1" t="s">
        <v>5406</v>
      </c>
      <c r="C1416" t="s">
        <v>4348</v>
      </c>
      <c r="D1416" t="s">
        <v>5407</v>
      </c>
    </row>
    <row r="1417" spans="1:4" ht="15.75" x14ac:dyDescent="0.25">
      <c r="A1417" s="1" t="s">
        <v>954</v>
      </c>
      <c r="B1417" s="1" t="s">
        <v>3670</v>
      </c>
      <c r="C1417" t="s">
        <v>4348</v>
      </c>
      <c r="D1417" t="s">
        <v>4428</v>
      </c>
    </row>
    <row r="1418" spans="1:4" ht="15.75" x14ac:dyDescent="0.25">
      <c r="A1418" s="1" t="s">
        <v>953</v>
      </c>
      <c r="B1418" s="1" t="s">
        <v>3671</v>
      </c>
      <c r="C1418" t="s">
        <v>4346</v>
      </c>
      <c r="D1418" t="s">
        <v>5408</v>
      </c>
    </row>
    <row r="1419" spans="1:4" ht="15.75" x14ac:dyDescent="0.25">
      <c r="A1419" s="1" t="s">
        <v>952</v>
      </c>
      <c r="B1419" s="1" t="s">
        <v>3672</v>
      </c>
      <c r="C1419" t="s">
        <v>4766</v>
      </c>
      <c r="D1419" t="s">
        <v>4451</v>
      </c>
    </row>
    <row r="1420" spans="1:4" ht="15.75" x14ac:dyDescent="0.25">
      <c r="A1420" s="1" t="s">
        <v>951</v>
      </c>
      <c r="B1420" s="1" t="s">
        <v>3673</v>
      </c>
      <c r="C1420" t="s">
        <v>4348</v>
      </c>
      <c r="D1420" t="s">
        <v>4595</v>
      </c>
    </row>
    <row r="1421" spans="1:4" ht="15.75" x14ac:dyDescent="0.25">
      <c r="A1421" s="1" t="s">
        <v>950</v>
      </c>
      <c r="B1421" s="1" t="s">
        <v>3674</v>
      </c>
      <c r="C1421" t="s">
        <v>4348</v>
      </c>
      <c r="D1421" t="s">
        <v>5409</v>
      </c>
    </row>
    <row r="1422" spans="1:4" ht="15.75" x14ac:dyDescent="0.25">
      <c r="A1422" s="1" t="s">
        <v>949</v>
      </c>
      <c r="B1422" s="1" t="s">
        <v>3675</v>
      </c>
      <c r="C1422" t="s">
        <v>4346</v>
      </c>
      <c r="D1422" t="s">
        <v>5410</v>
      </c>
    </row>
    <row r="1423" spans="1:4" ht="15.75" x14ac:dyDescent="0.25">
      <c r="A1423" s="1" t="s">
        <v>948</v>
      </c>
      <c r="B1423" s="1" t="s">
        <v>3676</v>
      </c>
      <c r="C1423" t="s">
        <v>4348</v>
      </c>
      <c r="D1423" t="s">
        <v>5411</v>
      </c>
    </row>
    <row r="1424" spans="1:4" ht="15.75" x14ac:dyDescent="0.25">
      <c r="A1424" s="1" t="s">
        <v>947</v>
      </c>
      <c r="B1424" s="1" t="s">
        <v>3677</v>
      </c>
      <c r="C1424" t="s">
        <v>4348</v>
      </c>
      <c r="D1424" t="s">
        <v>5412</v>
      </c>
    </row>
    <row r="1425" spans="1:4" ht="15.75" x14ac:dyDescent="0.25">
      <c r="A1425" s="1" t="s">
        <v>946</v>
      </c>
      <c r="B1425" s="1" t="s">
        <v>3678</v>
      </c>
      <c r="C1425" t="s">
        <v>4346</v>
      </c>
      <c r="D1425" t="s">
        <v>5413</v>
      </c>
    </row>
    <row r="1426" spans="1:4" ht="15.75" x14ac:dyDescent="0.25">
      <c r="A1426" s="1" t="s">
        <v>945</v>
      </c>
      <c r="B1426" s="1" t="s">
        <v>3679</v>
      </c>
      <c r="C1426" t="s">
        <v>4348</v>
      </c>
      <c r="D1426" t="s">
        <v>5414</v>
      </c>
    </row>
    <row r="1427" spans="1:4" ht="15.75" x14ac:dyDescent="0.25">
      <c r="A1427" s="1" t="s">
        <v>944</v>
      </c>
      <c r="B1427" s="1" t="s">
        <v>3680</v>
      </c>
      <c r="C1427" t="s">
        <v>4348</v>
      </c>
      <c r="D1427" t="s">
        <v>4354</v>
      </c>
    </row>
    <row r="1428" spans="1:4" ht="15.75" x14ac:dyDescent="0.25">
      <c r="A1428" s="1" t="s">
        <v>943</v>
      </c>
      <c r="B1428" s="1" t="s">
        <v>2690</v>
      </c>
      <c r="C1428" t="s">
        <v>4346</v>
      </c>
      <c r="D1428" t="s">
        <v>5415</v>
      </c>
    </row>
    <row r="1429" spans="1:4" ht="15.75" x14ac:dyDescent="0.25">
      <c r="A1429" s="1" t="s">
        <v>942</v>
      </c>
      <c r="B1429" s="1" t="s">
        <v>3681</v>
      </c>
      <c r="C1429" t="s">
        <v>4346</v>
      </c>
      <c r="D1429" t="s">
        <v>5416</v>
      </c>
    </row>
    <row r="1430" spans="1:4" ht="15.75" x14ac:dyDescent="0.25">
      <c r="A1430" s="1" t="s">
        <v>941</v>
      </c>
      <c r="B1430" s="1" t="s">
        <v>2456</v>
      </c>
      <c r="C1430" t="s">
        <v>4346</v>
      </c>
      <c r="D1430" t="s">
        <v>4748</v>
      </c>
    </row>
    <row r="1431" spans="1:4" ht="15.75" x14ac:dyDescent="0.25">
      <c r="A1431" s="1" t="s">
        <v>940</v>
      </c>
      <c r="B1431" s="1" t="s">
        <v>3682</v>
      </c>
      <c r="C1431" t="s">
        <v>4348</v>
      </c>
      <c r="D1431" t="s">
        <v>5417</v>
      </c>
    </row>
    <row r="1432" spans="1:4" ht="15.75" x14ac:dyDescent="0.25">
      <c r="A1432" s="1" t="s">
        <v>939</v>
      </c>
      <c r="B1432" s="1" t="s">
        <v>3683</v>
      </c>
      <c r="C1432" t="s">
        <v>4766</v>
      </c>
      <c r="D1432" t="s">
        <v>5418</v>
      </c>
    </row>
    <row r="1433" spans="1:4" ht="15.75" x14ac:dyDescent="0.25">
      <c r="A1433" s="1" t="s">
        <v>938</v>
      </c>
      <c r="B1433" s="1" t="s">
        <v>3684</v>
      </c>
      <c r="C1433" t="s">
        <v>4346</v>
      </c>
      <c r="D1433" t="s">
        <v>4371</v>
      </c>
    </row>
    <row r="1434" spans="1:4" ht="15.75" x14ac:dyDescent="0.25">
      <c r="A1434" s="1" t="s">
        <v>937</v>
      </c>
      <c r="B1434" s="1" t="s">
        <v>3685</v>
      </c>
      <c r="C1434" t="s">
        <v>4346</v>
      </c>
      <c r="D1434" t="s">
        <v>5419</v>
      </c>
    </row>
    <row r="1435" spans="1:4" ht="15.75" x14ac:dyDescent="0.25">
      <c r="A1435" s="1" t="s">
        <v>936</v>
      </c>
      <c r="B1435" s="1" t="s">
        <v>3686</v>
      </c>
      <c r="C1435" t="s">
        <v>4346</v>
      </c>
      <c r="D1435" t="s">
        <v>4653</v>
      </c>
    </row>
    <row r="1436" spans="1:4" ht="15.75" x14ac:dyDescent="0.25">
      <c r="A1436" s="1" t="s">
        <v>935</v>
      </c>
      <c r="B1436" s="1" t="s">
        <v>2703</v>
      </c>
      <c r="C1436" t="s">
        <v>4346</v>
      </c>
      <c r="D1436" t="s">
        <v>5420</v>
      </c>
    </row>
    <row r="1437" spans="1:4" ht="15.75" x14ac:dyDescent="0.25">
      <c r="A1437" s="1" t="s">
        <v>934</v>
      </c>
      <c r="B1437" s="1" t="s">
        <v>3687</v>
      </c>
      <c r="C1437" t="s">
        <v>4348</v>
      </c>
      <c r="D1437" t="s">
        <v>5421</v>
      </c>
    </row>
    <row r="1438" spans="1:4" ht="15.75" x14ac:dyDescent="0.25">
      <c r="A1438" s="1" t="s">
        <v>933</v>
      </c>
      <c r="B1438" s="1" t="s">
        <v>3688</v>
      </c>
      <c r="C1438" t="s">
        <v>4346</v>
      </c>
      <c r="D1438" t="s">
        <v>5067</v>
      </c>
    </row>
    <row r="1439" spans="1:4" ht="15.75" x14ac:dyDescent="0.25">
      <c r="A1439" s="1" t="s">
        <v>932</v>
      </c>
      <c r="B1439" s="1" t="s">
        <v>3689</v>
      </c>
      <c r="C1439" t="s">
        <v>4346</v>
      </c>
      <c r="D1439" t="s">
        <v>4616</v>
      </c>
    </row>
    <row r="1440" spans="1:4" ht="15.75" x14ac:dyDescent="0.25">
      <c r="A1440" s="1" t="s">
        <v>931</v>
      </c>
      <c r="B1440" s="1" t="s">
        <v>3690</v>
      </c>
      <c r="C1440" t="s">
        <v>4346</v>
      </c>
      <c r="D1440" t="s">
        <v>4975</v>
      </c>
    </row>
    <row r="1441" spans="1:4" ht="15.75" x14ac:dyDescent="0.25">
      <c r="A1441" s="1" t="s">
        <v>930</v>
      </c>
      <c r="B1441" s="1" t="s">
        <v>3691</v>
      </c>
      <c r="C1441" t="s">
        <v>4346</v>
      </c>
      <c r="D1441" t="s">
        <v>5422</v>
      </c>
    </row>
    <row r="1442" spans="1:4" ht="15.75" x14ac:dyDescent="0.25">
      <c r="A1442" s="1" t="s">
        <v>929</v>
      </c>
      <c r="B1442" s="1" t="s">
        <v>2541</v>
      </c>
      <c r="C1442" t="s">
        <v>4346</v>
      </c>
      <c r="D1442" t="s">
        <v>5423</v>
      </c>
    </row>
    <row r="1443" spans="1:4" ht="15.75" x14ac:dyDescent="0.25">
      <c r="A1443" s="1" t="s">
        <v>928</v>
      </c>
      <c r="B1443" s="1" t="s">
        <v>2637</v>
      </c>
      <c r="C1443" t="s">
        <v>4348</v>
      </c>
      <c r="D1443" t="s">
        <v>4428</v>
      </c>
    </row>
    <row r="1444" spans="1:4" ht="15.75" x14ac:dyDescent="0.25">
      <c r="A1444" s="1" t="s">
        <v>927</v>
      </c>
      <c r="B1444" s="1" t="s">
        <v>3692</v>
      </c>
      <c r="C1444" t="s">
        <v>4346</v>
      </c>
      <c r="D1444" t="s">
        <v>4770</v>
      </c>
    </row>
    <row r="1445" spans="1:4" ht="15.75" x14ac:dyDescent="0.25">
      <c r="A1445" s="1" t="s">
        <v>926</v>
      </c>
      <c r="B1445" s="1" t="s">
        <v>2390</v>
      </c>
      <c r="C1445" t="s">
        <v>4346</v>
      </c>
      <c r="D1445" t="s">
        <v>5424</v>
      </c>
    </row>
    <row r="1446" spans="1:4" ht="15.75" x14ac:dyDescent="0.25">
      <c r="A1446" s="1" t="s">
        <v>925</v>
      </c>
      <c r="B1446" s="1" t="s">
        <v>3693</v>
      </c>
      <c r="C1446" t="s">
        <v>4348</v>
      </c>
      <c r="D1446" t="s">
        <v>5425</v>
      </c>
    </row>
    <row r="1447" spans="1:4" ht="15.75" x14ac:dyDescent="0.25">
      <c r="A1447" s="1" t="s">
        <v>924</v>
      </c>
      <c r="B1447" s="1" t="s">
        <v>2459</v>
      </c>
      <c r="C1447" t="s">
        <v>4346</v>
      </c>
      <c r="D1447" t="s">
        <v>4543</v>
      </c>
    </row>
    <row r="1448" spans="1:4" ht="15.75" x14ac:dyDescent="0.25">
      <c r="A1448" s="1" t="s">
        <v>923</v>
      </c>
      <c r="B1448" s="1" t="s">
        <v>3694</v>
      </c>
      <c r="C1448" t="s">
        <v>4346</v>
      </c>
      <c r="D1448" t="s">
        <v>5032</v>
      </c>
    </row>
    <row r="1449" spans="1:4" ht="15.75" x14ac:dyDescent="0.25">
      <c r="A1449" s="1" t="s">
        <v>922</v>
      </c>
      <c r="B1449" s="1" t="s">
        <v>3695</v>
      </c>
      <c r="C1449" t="s">
        <v>4346</v>
      </c>
      <c r="D1449" t="s">
        <v>5426</v>
      </c>
    </row>
    <row r="1450" spans="1:4" ht="15.75" x14ac:dyDescent="0.25">
      <c r="A1450" s="1" t="s">
        <v>921</v>
      </c>
      <c r="B1450" s="1" t="s">
        <v>2753</v>
      </c>
      <c r="C1450" t="s">
        <v>4346</v>
      </c>
      <c r="D1450" t="s">
        <v>5427</v>
      </c>
    </row>
    <row r="1451" spans="1:4" ht="15.75" x14ac:dyDescent="0.25">
      <c r="A1451" s="1" t="s">
        <v>920</v>
      </c>
      <c r="B1451" s="1" t="s">
        <v>3696</v>
      </c>
      <c r="C1451" t="s">
        <v>4346</v>
      </c>
      <c r="D1451" t="s">
        <v>5428</v>
      </c>
    </row>
    <row r="1452" spans="1:4" ht="15.75" x14ac:dyDescent="0.25">
      <c r="A1452" s="1" t="s">
        <v>919</v>
      </c>
      <c r="B1452" s="1" t="s">
        <v>3697</v>
      </c>
      <c r="C1452" t="s">
        <v>4348</v>
      </c>
      <c r="D1452" t="s">
        <v>5429</v>
      </c>
    </row>
    <row r="1453" spans="1:4" ht="15.75" x14ac:dyDescent="0.25">
      <c r="A1453" s="1" t="s">
        <v>918</v>
      </c>
      <c r="B1453" s="1" t="s">
        <v>3698</v>
      </c>
      <c r="C1453" t="s">
        <v>4348</v>
      </c>
      <c r="D1453" t="s">
        <v>4374</v>
      </c>
    </row>
    <row r="1454" spans="1:4" ht="15.75" x14ac:dyDescent="0.25">
      <c r="A1454" s="1" t="s">
        <v>917</v>
      </c>
      <c r="B1454" s="1" t="s">
        <v>3699</v>
      </c>
      <c r="C1454" t="s">
        <v>4348</v>
      </c>
      <c r="D1454" t="s">
        <v>4977</v>
      </c>
    </row>
    <row r="1455" spans="1:4" ht="15.75" x14ac:dyDescent="0.25">
      <c r="A1455" s="1" t="s">
        <v>916</v>
      </c>
      <c r="B1455" s="1" t="s">
        <v>3700</v>
      </c>
      <c r="C1455" t="s">
        <v>4348</v>
      </c>
      <c r="D1455" t="s">
        <v>5430</v>
      </c>
    </row>
    <row r="1456" spans="1:4" ht="15.75" x14ac:dyDescent="0.25">
      <c r="A1456" s="1" t="s">
        <v>915</v>
      </c>
      <c r="B1456" s="1" t="s">
        <v>3701</v>
      </c>
      <c r="C1456" t="s">
        <v>4348</v>
      </c>
      <c r="D1456" t="s">
        <v>5431</v>
      </c>
    </row>
    <row r="1457" spans="1:4" ht="15.75" x14ac:dyDescent="0.25">
      <c r="A1457" s="1" t="s">
        <v>914</v>
      </c>
      <c r="B1457" s="1" t="s">
        <v>2744</v>
      </c>
      <c r="C1457" t="s">
        <v>4348</v>
      </c>
      <c r="D1457" t="s">
        <v>5432</v>
      </c>
    </row>
    <row r="1458" spans="1:4" ht="15.75" x14ac:dyDescent="0.25">
      <c r="A1458" s="1" t="s">
        <v>913</v>
      </c>
      <c r="B1458" s="1" t="s">
        <v>3702</v>
      </c>
      <c r="C1458" t="s">
        <v>4346</v>
      </c>
      <c r="D1458" t="s">
        <v>5433</v>
      </c>
    </row>
    <row r="1459" spans="1:4" ht="15.75" x14ac:dyDescent="0.25">
      <c r="A1459" s="1" t="s">
        <v>912</v>
      </c>
      <c r="B1459" s="1" t="s">
        <v>3703</v>
      </c>
      <c r="C1459" t="s">
        <v>4346</v>
      </c>
      <c r="D1459" t="s">
        <v>4576</v>
      </c>
    </row>
    <row r="1460" spans="1:4" ht="15.75" x14ac:dyDescent="0.25">
      <c r="A1460" s="1" t="s">
        <v>911</v>
      </c>
      <c r="B1460" s="1" t="s">
        <v>3704</v>
      </c>
      <c r="C1460" t="s">
        <v>4348</v>
      </c>
      <c r="D1460" t="s">
        <v>5434</v>
      </c>
    </row>
    <row r="1461" spans="1:4" ht="15.75" x14ac:dyDescent="0.25">
      <c r="A1461" s="1" t="s">
        <v>910</v>
      </c>
      <c r="B1461" s="1" t="s">
        <v>3148</v>
      </c>
      <c r="C1461" t="s">
        <v>4348</v>
      </c>
      <c r="D1461" t="s">
        <v>5435</v>
      </c>
    </row>
    <row r="1462" spans="1:4" ht="15.75" x14ac:dyDescent="0.25">
      <c r="A1462" s="1" t="s">
        <v>909</v>
      </c>
      <c r="B1462" s="1" t="s">
        <v>2687</v>
      </c>
      <c r="C1462" t="s">
        <v>4346</v>
      </c>
      <c r="D1462" t="s">
        <v>4795</v>
      </c>
    </row>
    <row r="1463" spans="1:4" ht="15.75" x14ac:dyDescent="0.25">
      <c r="A1463" s="1" t="s">
        <v>908</v>
      </c>
      <c r="B1463" s="1" t="s">
        <v>2622</v>
      </c>
      <c r="C1463" t="s">
        <v>4346</v>
      </c>
      <c r="D1463" t="s">
        <v>5436</v>
      </c>
    </row>
    <row r="1464" spans="1:4" ht="15.75" x14ac:dyDescent="0.25">
      <c r="A1464" s="1" t="s">
        <v>907</v>
      </c>
      <c r="B1464" s="1" t="s">
        <v>3705</v>
      </c>
      <c r="C1464" t="s">
        <v>4348</v>
      </c>
      <c r="D1464" t="s">
        <v>4581</v>
      </c>
    </row>
    <row r="1465" spans="1:4" ht="15.75" x14ac:dyDescent="0.25">
      <c r="A1465" s="1" t="s">
        <v>906</v>
      </c>
      <c r="B1465" s="1" t="s">
        <v>5437</v>
      </c>
      <c r="C1465" t="s">
        <v>4348</v>
      </c>
      <c r="D1465" t="s">
        <v>5977</v>
      </c>
    </row>
    <row r="1466" spans="1:4" ht="15.75" x14ac:dyDescent="0.25">
      <c r="A1466" s="1" t="s">
        <v>905</v>
      </c>
      <c r="B1466" s="1" t="s">
        <v>2668</v>
      </c>
      <c r="C1466" t="s">
        <v>4346</v>
      </c>
      <c r="D1466" t="s">
        <v>5438</v>
      </c>
    </row>
    <row r="1467" spans="1:4" ht="15.75" x14ac:dyDescent="0.25">
      <c r="A1467" s="1" t="s">
        <v>904</v>
      </c>
      <c r="B1467" s="1" t="s">
        <v>2385</v>
      </c>
      <c r="C1467" t="s">
        <v>4348</v>
      </c>
      <c r="D1467" t="s">
        <v>5439</v>
      </c>
    </row>
    <row r="1468" spans="1:4" ht="15.75" x14ac:dyDescent="0.25">
      <c r="A1468" s="1" t="s">
        <v>903</v>
      </c>
      <c r="B1468" s="1" t="s">
        <v>3706</v>
      </c>
      <c r="C1468" t="s">
        <v>4348</v>
      </c>
      <c r="D1468" t="s">
        <v>5440</v>
      </c>
    </row>
    <row r="1469" spans="1:4" ht="15.75" x14ac:dyDescent="0.25">
      <c r="A1469" s="1" t="s">
        <v>902</v>
      </c>
      <c r="B1469" s="1" t="s">
        <v>3707</v>
      </c>
      <c r="C1469" t="s">
        <v>4348</v>
      </c>
      <c r="D1469" t="s">
        <v>5441</v>
      </c>
    </row>
    <row r="1470" spans="1:4" ht="15.75" x14ac:dyDescent="0.25">
      <c r="A1470" s="1" t="s">
        <v>901</v>
      </c>
      <c r="B1470" s="1" t="s">
        <v>3708</v>
      </c>
      <c r="C1470" t="s">
        <v>4348</v>
      </c>
      <c r="D1470" t="s">
        <v>4559</v>
      </c>
    </row>
    <row r="1471" spans="1:4" ht="15.75" x14ac:dyDescent="0.25">
      <c r="A1471" s="1" t="s">
        <v>900</v>
      </c>
      <c r="B1471" s="1" t="s">
        <v>3709</v>
      </c>
      <c r="C1471" t="s">
        <v>4346</v>
      </c>
      <c r="D1471" t="s">
        <v>5442</v>
      </c>
    </row>
    <row r="1472" spans="1:4" ht="15.75" x14ac:dyDescent="0.25">
      <c r="A1472" s="1" t="s">
        <v>899</v>
      </c>
      <c r="B1472" s="1" t="s">
        <v>3710</v>
      </c>
      <c r="C1472" t="s">
        <v>4348</v>
      </c>
      <c r="D1472" t="s">
        <v>5443</v>
      </c>
    </row>
    <row r="1473" spans="1:4" ht="15.75" x14ac:dyDescent="0.25">
      <c r="A1473" s="1" t="s">
        <v>898</v>
      </c>
      <c r="B1473" s="1" t="s">
        <v>3711</v>
      </c>
      <c r="C1473" t="s">
        <v>4346</v>
      </c>
      <c r="D1473" t="s">
        <v>4701</v>
      </c>
    </row>
    <row r="1474" spans="1:4" ht="15.75" x14ac:dyDescent="0.25">
      <c r="A1474" s="1" t="s">
        <v>897</v>
      </c>
      <c r="B1474" s="1" t="s">
        <v>3712</v>
      </c>
      <c r="C1474" t="s">
        <v>4348</v>
      </c>
      <c r="D1474" t="s">
        <v>4943</v>
      </c>
    </row>
    <row r="1475" spans="1:4" ht="15.75" x14ac:dyDescent="0.25">
      <c r="A1475" s="1" t="s">
        <v>896</v>
      </c>
      <c r="B1475" s="1" t="s">
        <v>3713</v>
      </c>
      <c r="C1475" t="s">
        <v>4348</v>
      </c>
      <c r="D1475" t="s">
        <v>5444</v>
      </c>
    </row>
    <row r="1476" spans="1:4" ht="15.75" x14ac:dyDescent="0.25">
      <c r="A1476" s="1" t="s">
        <v>895</v>
      </c>
      <c r="B1476" s="1" t="s">
        <v>2841</v>
      </c>
      <c r="C1476" t="s">
        <v>4346</v>
      </c>
      <c r="D1476" t="s">
        <v>5445</v>
      </c>
    </row>
    <row r="1477" spans="1:4" ht="15.75" x14ac:dyDescent="0.25">
      <c r="A1477" s="1" t="s">
        <v>894</v>
      </c>
      <c r="B1477" s="1" t="s">
        <v>3714</v>
      </c>
      <c r="C1477" t="s">
        <v>4348</v>
      </c>
      <c r="D1477" t="s">
        <v>5446</v>
      </c>
    </row>
    <row r="1478" spans="1:4" ht="15.75" x14ac:dyDescent="0.25">
      <c r="A1478" s="1" t="s">
        <v>893</v>
      </c>
      <c r="B1478" s="1" t="s">
        <v>3715</v>
      </c>
      <c r="C1478" t="s">
        <v>4346</v>
      </c>
      <c r="D1478" t="s">
        <v>5334</v>
      </c>
    </row>
    <row r="1479" spans="1:4" ht="15.75" x14ac:dyDescent="0.25">
      <c r="A1479" s="1" t="s">
        <v>892</v>
      </c>
      <c r="B1479" s="1" t="s">
        <v>3716</v>
      </c>
      <c r="C1479" t="s">
        <v>4348</v>
      </c>
      <c r="D1479" t="s">
        <v>5447</v>
      </c>
    </row>
    <row r="1480" spans="1:4" ht="15.75" x14ac:dyDescent="0.25">
      <c r="A1480" s="1" t="s">
        <v>891</v>
      </c>
      <c r="B1480" s="1" t="s">
        <v>3717</v>
      </c>
      <c r="C1480" t="s">
        <v>4348</v>
      </c>
      <c r="D1480" t="s">
        <v>5448</v>
      </c>
    </row>
    <row r="1481" spans="1:4" ht="15.75" x14ac:dyDescent="0.25">
      <c r="A1481" s="1" t="s">
        <v>890</v>
      </c>
      <c r="B1481" s="1" t="s">
        <v>3718</v>
      </c>
      <c r="C1481" t="s">
        <v>4346</v>
      </c>
      <c r="D1481" t="s">
        <v>5449</v>
      </c>
    </row>
    <row r="1482" spans="1:4" ht="15.75" x14ac:dyDescent="0.25">
      <c r="A1482" s="1" t="s">
        <v>889</v>
      </c>
      <c r="B1482" s="1" t="s">
        <v>3719</v>
      </c>
      <c r="C1482" t="s">
        <v>4348</v>
      </c>
      <c r="D1482" t="s">
        <v>4597</v>
      </c>
    </row>
    <row r="1483" spans="1:4" ht="15.75" x14ac:dyDescent="0.25">
      <c r="A1483" s="1" t="s">
        <v>888</v>
      </c>
      <c r="B1483" s="1" t="s">
        <v>3618</v>
      </c>
      <c r="C1483" t="s">
        <v>4346</v>
      </c>
      <c r="D1483" t="s">
        <v>5450</v>
      </c>
    </row>
    <row r="1484" spans="1:4" ht="15.75" x14ac:dyDescent="0.25">
      <c r="A1484" s="1" t="s">
        <v>887</v>
      </c>
      <c r="B1484" s="1" t="s">
        <v>3720</v>
      </c>
      <c r="C1484" t="s">
        <v>4348</v>
      </c>
      <c r="D1484" t="s">
        <v>5451</v>
      </c>
    </row>
    <row r="1485" spans="1:4" ht="15.75" x14ac:dyDescent="0.25">
      <c r="A1485" s="1" t="s">
        <v>886</v>
      </c>
      <c r="B1485" s="1" t="s">
        <v>3721</v>
      </c>
      <c r="C1485" t="s">
        <v>4346</v>
      </c>
      <c r="D1485" t="s">
        <v>4409</v>
      </c>
    </row>
    <row r="1486" spans="1:4" ht="15.75" x14ac:dyDescent="0.25">
      <c r="A1486" s="1" t="s">
        <v>885</v>
      </c>
      <c r="B1486" s="1" t="s">
        <v>3722</v>
      </c>
      <c r="C1486" t="s">
        <v>4346</v>
      </c>
      <c r="D1486" t="s">
        <v>5049</v>
      </c>
    </row>
    <row r="1487" spans="1:4" ht="15.75" x14ac:dyDescent="0.25">
      <c r="A1487" s="1" t="s">
        <v>884</v>
      </c>
      <c r="B1487" s="1" t="s">
        <v>3723</v>
      </c>
      <c r="C1487" t="s">
        <v>4346</v>
      </c>
      <c r="D1487" t="s">
        <v>5452</v>
      </c>
    </row>
    <row r="1488" spans="1:4" ht="15.75" x14ac:dyDescent="0.25">
      <c r="A1488" s="1" t="s">
        <v>883</v>
      </c>
      <c r="B1488" s="1" t="s">
        <v>3724</v>
      </c>
      <c r="C1488" t="s">
        <v>4346</v>
      </c>
      <c r="D1488" t="s">
        <v>5453</v>
      </c>
    </row>
    <row r="1489" spans="1:4" ht="15.75" x14ac:dyDescent="0.25">
      <c r="A1489" s="1" t="s">
        <v>882</v>
      </c>
      <c r="B1489" s="1" t="s">
        <v>3306</v>
      </c>
      <c r="C1489" t="s">
        <v>4348</v>
      </c>
      <c r="D1489" t="s">
        <v>5454</v>
      </c>
    </row>
    <row r="1490" spans="1:4" ht="15.75" x14ac:dyDescent="0.25">
      <c r="A1490" s="1" t="s">
        <v>881</v>
      </c>
      <c r="B1490" s="1" t="s">
        <v>3725</v>
      </c>
      <c r="C1490" t="s">
        <v>4346</v>
      </c>
      <c r="D1490" t="s">
        <v>5455</v>
      </c>
    </row>
    <row r="1491" spans="1:4" ht="15.75" x14ac:dyDescent="0.25">
      <c r="A1491" s="1" t="s">
        <v>880</v>
      </c>
      <c r="B1491" s="1" t="s">
        <v>3726</v>
      </c>
      <c r="C1491" t="s">
        <v>4346</v>
      </c>
      <c r="D1491" t="s">
        <v>5456</v>
      </c>
    </row>
    <row r="1492" spans="1:4" ht="15.75" x14ac:dyDescent="0.25">
      <c r="A1492" s="1" t="s">
        <v>879</v>
      </c>
      <c r="B1492" s="1" t="s">
        <v>3727</v>
      </c>
      <c r="C1492" t="s">
        <v>4346</v>
      </c>
      <c r="D1492" t="s">
        <v>5457</v>
      </c>
    </row>
    <row r="1493" spans="1:4" ht="15.75" x14ac:dyDescent="0.25">
      <c r="A1493" s="1" t="s">
        <v>878</v>
      </c>
      <c r="B1493" s="1" t="s">
        <v>5458</v>
      </c>
      <c r="C1493" t="s">
        <v>4348</v>
      </c>
      <c r="D1493" t="s">
        <v>5978</v>
      </c>
    </row>
    <row r="1494" spans="1:4" ht="15.75" x14ac:dyDescent="0.25">
      <c r="A1494" s="1" t="s">
        <v>877</v>
      </c>
      <c r="B1494" s="1" t="s">
        <v>3728</v>
      </c>
      <c r="C1494" t="s">
        <v>4348</v>
      </c>
      <c r="D1494" t="s">
        <v>5459</v>
      </c>
    </row>
    <row r="1495" spans="1:4" ht="15.75" x14ac:dyDescent="0.25">
      <c r="A1495" s="1" t="s">
        <v>876</v>
      </c>
      <c r="B1495" s="1" t="s">
        <v>3729</v>
      </c>
      <c r="C1495" t="s">
        <v>4346</v>
      </c>
      <c r="D1495" t="s">
        <v>5329</v>
      </c>
    </row>
    <row r="1496" spans="1:4" ht="15.75" x14ac:dyDescent="0.25">
      <c r="A1496" s="1" t="s">
        <v>875</v>
      </c>
      <c r="B1496" s="1" t="s">
        <v>3730</v>
      </c>
      <c r="C1496" t="s">
        <v>4348</v>
      </c>
      <c r="D1496" t="s">
        <v>5460</v>
      </c>
    </row>
    <row r="1497" spans="1:4" ht="15.75" x14ac:dyDescent="0.25">
      <c r="A1497" s="1" t="s">
        <v>874</v>
      </c>
      <c r="B1497" s="1" t="s">
        <v>3731</v>
      </c>
      <c r="C1497" t="s">
        <v>4348</v>
      </c>
      <c r="D1497" t="s">
        <v>5461</v>
      </c>
    </row>
    <row r="1498" spans="1:4" ht="15.75" x14ac:dyDescent="0.25">
      <c r="A1498" s="1" t="s">
        <v>873</v>
      </c>
      <c r="B1498" s="1" t="s">
        <v>5462</v>
      </c>
      <c r="C1498" t="s">
        <v>4348</v>
      </c>
      <c r="D1498" t="s">
        <v>5463</v>
      </c>
    </row>
    <row r="1499" spans="1:4" ht="15.75" x14ac:dyDescent="0.25">
      <c r="A1499" s="1" t="s">
        <v>872</v>
      </c>
      <c r="B1499" s="1" t="s">
        <v>3732</v>
      </c>
      <c r="C1499" t="s">
        <v>4348</v>
      </c>
      <c r="D1499" t="s">
        <v>4443</v>
      </c>
    </row>
    <row r="1500" spans="1:4" ht="15.75" x14ac:dyDescent="0.25">
      <c r="A1500" s="1" t="s">
        <v>871</v>
      </c>
      <c r="B1500" s="1" t="s">
        <v>2734</v>
      </c>
      <c r="C1500" t="s">
        <v>4346</v>
      </c>
      <c r="D1500" t="s">
        <v>5464</v>
      </c>
    </row>
    <row r="1501" spans="1:4" ht="15.75" x14ac:dyDescent="0.25">
      <c r="A1501" s="1" t="s">
        <v>870</v>
      </c>
      <c r="B1501" s="1" t="s">
        <v>3733</v>
      </c>
      <c r="C1501" t="s">
        <v>4346</v>
      </c>
      <c r="D1501" t="s">
        <v>4904</v>
      </c>
    </row>
    <row r="1502" spans="1:4" ht="15.75" x14ac:dyDescent="0.25">
      <c r="A1502" s="1" t="s">
        <v>869</v>
      </c>
      <c r="B1502" s="1" t="s">
        <v>3734</v>
      </c>
      <c r="C1502" t="s">
        <v>4766</v>
      </c>
      <c r="D1502" t="s">
        <v>5465</v>
      </c>
    </row>
    <row r="1503" spans="1:4" ht="15.75" x14ac:dyDescent="0.25">
      <c r="A1503" s="1" t="s">
        <v>868</v>
      </c>
      <c r="B1503" s="1" t="s">
        <v>3735</v>
      </c>
      <c r="C1503" t="s">
        <v>4346</v>
      </c>
      <c r="D1503" t="s">
        <v>4892</v>
      </c>
    </row>
    <row r="1504" spans="1:4" ht="15.75" x14ac:dyDescent="0.25">
      <c r="A1504" s="1" t="s">
        <v>867</v>
      </c>
      <c r="B1504" s="1" t="s">
        <v>3736</v>
      </c>
      <c r="C1504" t="s">
        <v>4346</v>
      </c>
      <c r="D1504" t="s">
        <v>5466</v>
      </c>
    </row>
    <row r="1505" spans="1:4" ht="15.75" x14ac:dyDescent="0.25">
      <c r="A1505" s="1" t="s">
        <v>866</v>
      </c>
      <c r="B1505" s="1" t="s">
        <v>2435</v>
      </c>
      <c r="C1505" t="s">
        <v>4348</v>
      </c>
      <c r="D1505" t="s">
        <v>5467</v>
      </c>
    </row>
    <row r="1506" spans="1:4" ht="15.75" x14ac:dyDescent="0.25">
      <c r="A1506" s="1" t="s">
        <v>865</v>
      </c>
      <c r="B1506" s="1" t="s">
        <v>3737</v>
      </c>
      <c r="C1506" t="s">
        <v>4348</v>
      </c>
      <c r="D1506" t="s">
        <v>5468</v>
      </c>
    </row>
    <row r="1507" spans="1:4" ht="15.75" x14ac:dyDescent="0.25">
      <c r="A1507" s="1" t="s">
        <v>864</v>
      </c>
      <c r="B1507" s="1" t="s">
        <v>3738</v>
      </c>
      <c r="C1507" t="s">
        <v>4346</v>
      </c>
      <c r="D1507" t="s">
        <v>5469</v>
      </c>
    </row>
    <row r="1508" spans="1:4" ht="15.75" x14ac:dyDescent="0.25">
      <c r="A1508" s="1" t="s">
        <v>863</v>
      </c>
      <c r="B1508" s="1" t="s">
        <v>3739</v>
      </c>
      <c r="C1508" t="s">
        <v>4348</v>
      </c>
      <c r="D1508" t="s">
        <v>5393</v>
      </c>
    </row>
    <row r="1509" spans="1:4" ht="15.75" x14ac:dyDescent="0.25">
      <c r="A1509" s="1" t="s">
        <v>862</v>
      </c>
      <c r="B1509" s="1" t="s">
        <v>3166</v>
      </c>
      <c r="C1509" t="s">
        <v>4348</v>
      </c>
      <c r="D1509" t="s">
        <v>5470</v>
      </c>
    </row>
    <row r="1510" spans="1:4" ht="15.75" x14ac:dyDescent="0.25">
      <c r="A1510" s="1" t="s">
        <v>861</v>
      </c>
      <c r="B1510" s="1" t="s">
        <v>2564</v>
      </c>
      <c r="C1510" t="s">
        <v>4348</v>
      </c>
      <c r="D1510" t="s">
        <v>4526</v>
      </c>
    </row>
    <row r="1511" spans="1:4" ht="15.75" x14ac:dyDescent="0.25">
      <c r="A1511" s="1" t="s">
        <v>860</v>
      </c>
      <c r="B1511" s="1" t="s">
        <v>3740</v>
      </c>
      <c r="C1511" t="s">
        <v>4346</v>
      </c>
      <c r="D1511" t="s">
        <v>5471</v>
      </c>
    </row>
    <row r="1512" spans="1:4" ht="15.75" x14ac:dyDescent="0.25">
      <c r="A1512" s="1" t="s">
        <v>859</v>
      </c>
      <c r="B1512" s="1" t="s">
        <v>3741</v>
      </c>
      <c r="C1512" t="s">
        <v>4348</v>
      </c>
      <c r="D1512" t="s">
        <v>4496</v>
      </c>
    </row>
    <row r="1513" spans="1:4" ht="15.75" x14ac:dyDescent="0.25">
      <c r="A1513" s="1" t="s">
        <v>858</v>
      </c>
      <c r="B1513" s="1" t="s">
        <v>3742</v>
      </c>
      <c r="C1513" t="s">
        <v>4348</v>
      </c>
      <c r="D1513" t="s">
        <v>5472</v>
      </c>
    </row>
    <row r="1514" spans="1:4" ht="15.75" x14ac:dyDescent="0.25">
      <c r="A1514" s="1" t="s">
        <v>857</v>
      </c>
      <c r="B1514" s="1" t="s">
        <v>3743</v>
      </c>
      <c r="C1514" t="s">
        <v>4346</v>
      </c>
      <c r="D1514" t="s">
        <v>5473</v>
      </c>
    </row>
    <row r="1515" spans="1:4" ht="15.75" x14ac:dyDescent="0.25">
      <c r="A1515" s="1" t="s">
        <v>856</v>
      </c>
      <c r="B1515" s="1" t="s">
        <v>3744</v>
      </c>
      <c r="C1515" t="s">
        <v>4348</v>
      </c>
      <c r="D1515" t="s">
        <v>5474</v>
      </c>
    </row>
    <row r="1516" spans="1:4" ht="15.75" x14ac:dyDescent="0.25">
      <c r="A1516" s="1" t="s">
        <v>855</v>
      </c>
      <c r="B1516" s="1" t="s">
        <v>3745</v>
      </c>
      <c r="C1516" t="s">
        <v>4348</v>
      </c>
      <c r="D1516" t="s">
        <v>4496</v>
      </c>
    </row>
    <row r="1517" spans="1:4" ht="15.75" x14ac:dyDescent="0.25">
      <c r="A1517" s="1" t="s">
        <v>854</v>
      </c>
      <c r="B1517" s="1" t="s">
        <v>3746</v>
      </c>
      <c r="C1517" t="s">
        <v>4348</v>
      </c>
      <c r="D1517" t="s">
        <v>5257</v>
      </c>
    </row>
    <row r="1518" spans="1:4" ht="15.75" x14ac:dyDescent="0.25">
      <c r="A1518" s="1" t="s">
        <v>853</v>
      </c>
      <c r="B1518" s="1" t="s">
        <v>3747</v>
      </c>
      <c r="C1518" t="s">
        <v>4346</v>
      </c>
      <c r="D1518" t="s">
        <v>5475</v>
      </c>
    </row>
    <row r="1519" spans="1:4" ht="15.75" x14ac:dyDescent="0.25">
      <c r="A1519" s="1" t="s">
        <v>852</v>
      </c>
      <c r="B1519" s="1" t="s">
        <v>3748</v>
      </c>
      <c r="C1519" t="s">
        <v>4346</v>
      </c>
      <c r="D1519" t="s">
        <v>4740</v>
      </c>
    </row>
    <row r="1520" spans="1:4" ht="15.75" x14ac:dyDescent="0.25">
      <c r="A1520" s="1" t="s">
        <v>851</v>
      </c>
      <c r="B1520" s="1" t="s">
        <v>3749</v>
      </c>
      <c r="C1520" t="s">
        <v>4346</v>
      </c>
      <c r="D1520" t="s">
        <v>5476</v>
      </c>
    </row>
    <row r="1521" spans="1:4" ht="15.75" x14ac:dyDescent="0.25">
      <c r="A1521" s="1" t="s">
        <v>850</v>
      </c>
      <c r="B1521" s="1" t="s">
        <v>3750</v>
      </c>
      <c r="C1521" t="s">
        <v>4346</v>
      </c>
      <c r="D1521" t="s">
        <v>5477</v>
      </c>
    </row>
    <row r="1522" spans="1:4" ht="15.75" x14ac:dyDescent="0.25">
      <c r="A1522" s="1" t="s">
        <v>849</v>
      </c>
      <c r="B1522" s="1" t="s">
        <v>3751</v>
      </c>
      <c r="C1522" t="s">
        <v>4348</v>
      </c>
      <c r="D1522" t="s">
        <v>5478</v>
      </c>
    </row>
    <row r="1523" spans="1:4" ht="15.75" x14ac:dyDescent="0.25">
      <c r="A1523" s="1" t="s">
        <v>848</v>
      </c>
      <c r="B1523" s="1" t="s">
        <v>3752</v>
      </c>
      <c r="C1523" t="s">
        <v>4346</v>
      </c>
      <c r="D1523" t="s">
        <v>4885</v>
      </c>
    </row>
    <row r="1524" spans="1:4" ht="15.75" x14ac:dyDescent="0.25">
      <c r="A1524" s="1" t="s">
        <v>847</v>
      </c>
      <c r="B1524" s="1" t="s">
        <v>3753</v>
      </c>
      <c r="C1524" t="s">
        <v>4348</v>
      </c>
      <c r="D1524" t="s">
        <v>5479</v>
      </c>
    </row>
    <row r="1525" spans="1:4" ht="15.75" x14ac:dyDescent="0.25">
      <c r="A1525" s="1" t="s">
        <v>846</v>
      </c>
      <c r="B1525" s="1" t="s">
        <v>3754</v>
      </c>
      <c r="C1525" t="s">
        <v>4348</v>
      </c>
      <c r="D1525" t="s">
        <v>4559</v>
      </c>
    </row>
    <row r="1526" spans="1:4" ht="15.75" x14ac:dyDescent="0.25">
      <c r="A1526" s="1" t="s">
        <v>845</v>
      </c>
      <c r="B1526" s="1" t="s">
        <v>3216</v>
      </c>
      <c r="C1526" t="s">
        <v>4348</v>
      </c>
      <c r="D1526" t="s">
        <v>4656</v>
      </c>
    </row>
    <row r="1527" spans="1:4" ht="15.75" x14ac:dyDescent="0.25">
      <c r="A1527" s="1" t="s">
        <v>844</v>
      </c>
      <c r="B1527" s="1" t="s">
        <v>3755</v>
      </c>
      <c r="C1527" t="s">
        <v>4346</v>
      </c>
      <c r="D1527" t="s">
        <v>5480</v>
      </c>
    </row>
    <row r="1528" spans="1:4" ht="15.75" x14ac:dyDescent="0.25">
      <c r="A1528" s="1" t="s">
        <v>843</v>
      </c>
      <c r="B1528" s="1" t="s">
        <v>3756</v>
      </c>
      <c r="C1528" t="s">
        <v>4346</v>
      </c>
      <c r="D1528" t="s">
        <v>5481</v>
      </c>
    </row>
    <row r="1529" spans="1:4" ht="15.75" x14ac:dyDescent="0.25">
      <c r="A1529" s="1" t="s">
        <v>842</v>
      </c>
      <c r="B1529" s="1" t="s">
        <v>3757</v>
      </c>
      <c r="C1529" t="s">
        <v>4348</v>
      </c>
      <c r="D1529" t="s">
        <v>5482</v>
      </c>
    </row>
    <row r="1530" spans="1:4" ht="15.75" x14ac:dyDescent="0.25">
      <c r="A1530" s="1" t="s">
        <v>841</v>
      </c>
      <c r="B1530" s="1" t="s">
        <v>3758</v>
      </c>
      <c r="C1530" t="s">
        <v>4346</v>
      </c>
      <c r="D1530" t="s">
        <v>5483</v>
      </c>
    </row>
    <row r="1531" spans="1:4" ht="15.75" x14ac:dyDescent="0.25">
      <c r="A1531" s="1" t="s">
        <v>840</v>
      </c>
      <c r="B1531" s="1" t="s">
        <v>2690</v>
      </c>
      <c r="C1531" t="s">
        <v>4346</v>
      </c>
      <c r="D1531" t="s">
        <v>4427</v>
      </c>
    </row>
    <row r="1532" spans="1:4" ht="15.75" x14ac:dyDescent="0.25">
      <c r="A1532" s="1" t="s">
        <v>839</v>
      </c>
      <c r="B1532" s="1" t="s">
        <v>2454</v>
      </c>
      <c r="C1532" t="s">
        <v>4346</v>
      </c>
      <c r="D1532" t="s">
        <v>5484</v>
      </c>
    </row>
    <row r="1533" spans="1:4" ht="15.75" x14ac:dyDescent="0.25">
      <c r="A1533" s="1" t="s">
        <v>838</v>
      </c>
      <c r="B1533" s="1" t="s">
        <v>3759</v>
      </c>
      <c r="C1533" t="s">
        <v>4348</v>
      </c>
      <c r="D1533" t="s">
        <v>5485</v>
      </c>
    </row>
    <row r="1534" spans="1:4" ht="15.75" x14ac:dyDescent="0.25">
      <c r="A1534" s="1" t="s">
        <v>837</v>
      </c>
      <c r="B1534" s="1" t="s">
        <v>3760</v>
      </c>
      <c r="C1534" t="s">
        <v>4348</v>
      </c>
      <c r="D1534" t="s">
        <v>4700</v>
      </c>
    </row>
    <row r="1535" spans="1:4" ht="15.75" x14ac:dyDescent="0.25">
      <c r="A1535" s="1" t="s">
        <v>836</v>
      </c>
      <c r="B1535" s="1" t="s">
        <v>3761</v>
      </c>
      <c r="C1535" t="s">
        <v>4346</v>
      </c>
      <c r="D1535" t="s">
        <v>4432</v>
      </c>
    </row>
    <row r="1536" spans="1:4" ht="15.75" x14ac:dyDescent="0.25">
      <c r="A1536" s="1" t="s">
        <v>835</v>
      </c>
      <c r="B1536" s="1" t="s">
        <v>3762</v>
      </c>
      <c r="C1536" t="s">
        <v>4348</v>
      </c>
      <c r="D1536" t="s">
        <v>4374</v>
      </c>
    </row>
    <row r="1537" spans="1:4" ht="15.75" x14ac:dyDescent="0.25">
      <c r="A1537" s="1" t="s">
        <v>834</v>
      </c>
      <c r="B1537" s="1" t="s">
        <v>3763</v>
      </c>
      <c r="C1537" t="s">
        <v>4348</v>
      </c>
      <c r="D1537" t="s">
        <v>4397</v>
      </c>
    </row>
    <row r="1538" spans="1:4" ht="15.75" x14ac:dyDescent="0.25">
      <c r="A1538" s="1" t="s">
        <v>833</v>
      </c>
      <c r="B1538" s="1" t="s">
        <v>3764</v>
      </c>
      <c r="C1538" t="s">
        <v>4346</v>
      </c>
      <c r="D1538" t="s">
        <v>5486</v>
      </c>
    </row>
    <row r="1539" spans="1:4" ht="15.75" x14ac:dyDescent="0.25">
      <c r="A1539" s="1" t="s">
        <v>832</v>
      </c>
      <c r="B1539" s="1" t="s">
        <v>3765</v>
      </c>
      <c r="C1539" t="s">
        <v>4348</v>
      </c>
      <c r="D1539" t="s">
        <v>4554</v>
      </c>
    </row>
    <row r="1540" spans="1:4" ht="15.75" x14ac:dyDescent="0.25">
      <c r="A1540" s="1" t="s">
        <v>831</v>
      </c>
      <c r="B1540" s="1" t="s">
        <v>3766</v>
      </c>
      <c r="C1540" t="s">
        <v>4348</v>
      </c>
      <c r="D1540" t="s">
        <v>5487</v>
      </c>
    </row>
    <row r="1541" spans="1:4" ht="15.75" x14ac:dyDescent="0.25">
      <c r="A1541" s="1" t="s">
        <v>830</v>
      </c>
      <c r="B1541" s="1" t="s">
        <v>3767</v>
      </c>
      <c r="C1541" t="s">
        <v>4346</v>
      </c>
      <c r="D1541" t="s">
        <v>5488</v>
      </c>
    </row>
    <row r="1542" spans="1:4" ht="15.75" x14ac:dyDescent="0.25">
      <c r="A1542" s="1" t="s">
        <v>829</v>
      </c>
      <c r="B1542" s="1" t="s">
        <v>3768</v>
      </c>
      <c r="C1542" t="s">
        <v>4346</v>
      </c>
      <c r="D1542" t="s">
        <v>5489</v>
      </c>
    </row>
    <row r="1543" spans="1:4" ht="15.75" x14ac:dyDescent="0.25">
      <c r="A1543" s="1" t="s">
        <v>828</v>
      </c>
      <c r="B1543" s="1" t="s">
        <v>2746</v>
      </c>
      <c r="C1543" t="s">
        <v>4348</v>
      </c>
      <c r="D1543" t="s">
        <v>5490</v>
      </c>
    </row>
    <row r="1544" spans="1:4" ht="15.75" x14ac:dyDescent="0.25">
      <c r="A1544" s="1" t="s">
        <v>827</v>
      </c>
      <c r="B1544" s="1" t="s">
        <v>3769</v>
      </c>
      <c r="C1544" t="s">
        <v>4348</v>
      </c>
      <c r="D1544" t="s">
        <v>4397</v>
      </c>
    </row>
    <row r="1545" spans="1:4" ht="15.75" x14ac:dyDescent="0.25">
      <c r="A1545" s="1" t="s">
        <v>826</v>
      </c>
      <c r="B1545" s="1" t="s">
        <v>5491</v>
      </c>
      <c r="C1545" t="s">
        <v>4348</v>
      </c>
      <c r="D1545" t="s">
        <v>5492</v>
      </c>
    </row>
    <row r="1546" spans="1:4" ht="15.75" x14ac:dyDescent="0.25">
      <c r="A1546" s="1" t="s">
        <v>825</v>
      </c>
      <c r="B1546" s="1" t="s">
        <v>3770</v>
      </c>
      <c r="C1546" t="s">
        <v>4348</v>
      </c>
      <c r="D1546" t="s">
        <v>5493</v>
      </c>
    </row>
    <row r="1547" spans="1:4" ht="15.75" x14ac:dyDescent="0.25">
      <c r="A1547" s="1" t="s">
        <v>824</v>
      </c>
      <c r="B1547" s="1" t="s">
        <v>3771</v>
      </c>
      <c r="C1547" t="s">
        <v>4346</v>
      </c>
      <c r="D1547" t="s">
        <v>4701</v>
      </c>
    </row>
    <row r="1548" spans="1:4" ht="15.75" x14ac:dyDescent="0.25">
      <c r="A1548" s="1" t="s">
        <v>823</v>
      </c>
      <c r="B1548" s="1" t="s">
        <v>3772</v>
      </c>
      <c r="C1548" t="s">
        <v>4346</v>
      </c>
      <c r="D1548" t="s">
        <v>5494</v>
      </c>
    </row>
    <row r="1549" spans="1:4" ht="15.75" x14ac:dyDescent="0.25">
      <c r="A1549" s="1" t="s">
        <v>822</v>
      </c>
      <c r="B1549" s="1" t="s">
        <v>3773</v>
      </c>
      <c r="C1549" t="s">
        <v>4346</v>
      </c>
      <c r="D1549" t="s">
        <v>5495</v>
      </c>
    </row>
    <row r="1550" spans="1:4" ht="15.75" x14ac:dyDescent="0.25">
      <c r="A1550" s="1" t="s">
        <v>821</v>
      </c>
      <c r="B1550" s="1" t="s">
        <v>3628</v>
      </c>
      <c r="C1550" t="s">
        <v>4348</v>
      </c>
      <c r="D1550" t="s">
        <v>5979</v>
      </c>
    </row>
    <row r="1551" spans="1:4" ht="15.75" x14ac:dyDescent="0.25">
      <c r="A1551" s="1" t="s">
        <v>820</v>
      </c>
      <c r="B1551" s="1" t="s">
        <v>3774</v>
      </c>
      <c r="C1551" t="s">
        <v>4346</v>
      </c>
      <c r="D1551" t="s">
        <v>4376</v>
      </c>
    </row>
    <row r="1552" spans="1:4" ht="15.75" x14ac:dyDescent="0.25">
      <c r="A1552" s="1" t="s">
        <v>819</v>
      </c>
      <c r="B1552" s="1" t="s">
        <v>3775</v>
      </c>
      <c r="C1552" t="s">
        <v>4348</v>
      </c>
      <c r="D1552" t="s">
        <v>5496</v>
      </c>
    </row>
    <row r="1553" spans="1:4" ht="15.75" x14ac:dyDescent="0.25">
      <c r="A1553" s="1" t="s">
        <v>818</v>
      </c>
      <c r="B1553" s="1" t="s">
        <v>3540</v>
      </c>
      <c r="C1553" t="s">
        <v>4348</v>
      </c>
      <c r="D1553" t="s">
        <v>4751</v>
      </c>
    </row>
    <row r="1554" spans="1:4" ht="15.75" x14ac:dyDescent="0.25">
      <c r="A1554" s="1" t="s">
        <v>817</v>
      </c>
      <c r="B1554" s="1" t="s">
        <v>3776</v>
      </c>
      <c r="C1554" t="s">
        <v>4348</v>
      </c>
      <c r="D1554" t="s">
        <v>5497</v>
      </c>
    </row>
    <row r="1555" spans="1:4" ht="15.75" x14ac:dyDescent="0.25">
      <c r="A1555" s="1" t="s">
        <v>816</v>
      </c>
      <c r="B1555" s="1" t="s">
        <v>3777</v>
      </c>
      <c r="C1555" t="s">
        <v>4346</v>
      </c>
      <c r="D1555" t="s">
        <v>5498</v>
      </c>
    </row>
    <row r="1556" spans="1:4" ht="15.75" x14ac:dyDescent="0.25">
      <c r="A1556" s="1" t="s">
        <v>815</v>
      </c>
      <c r="B1556" s="1" t="s">
        <v>5499</v>
      </c>
      <c r="C1556" t="s">
        <v>4346</v>
      </c>
      <c r="D1556" t="s">
        <v>4528</v>
      </c>
    </row>
    <row r="1557" spans="1:4" ht="15.75" x14ac:dyDescent="0.25">
      <c r="A1557" s="1" t="s">
        <v>814</v>
      </c>
      <c r="B1557" s="1" t="s">
        <v>3399</v>
      </c>
      <c r="C1557" t="s">
        <v>4348</v>
      </c>
      <c r="D1557" t="s">
        <v>5980</v>
      </c>
    </row>
    <row r="1558" spans="1:4" ht="15.75" x14ac:dyDescent="0.25">
      <c r="A1558" s="1" t="s">
        <v>813</v>
      </c>
      <c r="B1558" s="1" t="s">
        <v>3778</v>
      </c>
      <c r="C1558" t="s">
        <v>4346</v>
      </c>
      <c r="D1558" t="s">
        <v>5500</v>
      </c>
    </row>
    <row r="1559" spans="1:4" ht="15.75" x14ac:dyDescent="0.25">
      <c r="A1559" s="1" t="s">
        <v>812</v>
      </c>
      <c r="B1559" s="1" t="s">
        <v>3779</v>
      </c>
      <c r="C1559" t="s">
        <v>4346</v>
      </c>
      <c r="D1559" t="s">
        <v>4879</v>
      </c>
    </row>
    <row r="1560" spans="1:4" ht="15.75" x14ac:dyDescent="0.25">
      <c r="A1560" s="1" t="s">
        <v>811</v>
      </c>
      <c r="B1560" s="1" t="s">
        <v>3780</v>
      </c>
      <c r="C1560" t="s">
        <v>4346</v>
      </c>
      <c r="D1560" t="s">
        <v>5501</v>
      </c>
    </row>
    <row r="1561" spans="1:4" ht="15.75" x14ac:dyDescent="0.25">
      <c r="A1561" s="1" t="s">
        <v>810</v>
      </c>
      <c r="B1561" s="1" t="s">
        <v>3781</v>
      </c>
      <c r="C1561" t="s">
        <v>4346</v>
      </c>
      <c r="D1561" t="s">
        <v>5502</v>
      </c>
    </row>
    <row r="1562" spans="1:4" ht="15.75" x14ac:dyDescent="0.25">
      <c r="A1562" s="1" t="s">
        <v>809</v>
      </c>
      <c r="B1562" s="1" t="s">
        <v>3782</v>
      </c>
      <c r="C1562" t="s">
        <v>4348</v>
      </c>
      <c r="D1562" t="s">
        <v>5503</v>
      </c>
    </row>
    <row r="1563" spans="1:4" ht="15.75" x14ac:dyDescent="0.25">
      <c r="A1563" s="1" t="s">
        <v>808</v>
      </c>
      <c r="B1563" s="1" t="s">
        <v>5504</v>
      </c>
      <c r="C1563" t="s">
        <v>4348</v>
      </c>
      <c r="D1563" t="s">
        <v>5505</v>
      </c>
    </row>
    <row r="1564" spans="1:4" ht="15.75" x14ac:dyDescent="0.25">
      <c r="A1564" s="1" t="s">
        <v>807</v>
      </c>
      <c r="B1564" s="1" t="s">
        <v>3783</v>
      </c>
      <c r="C1564" t="s">
        <v>4348</v>
      </c>
      <c r="D1564" t="s">
        <v>5506</v>
      </c>
    </row>
    <row r="1565" spans="1:4" ht="15.75" x14ac:dyDescent="0.25">
      <c r="A1565" s="1" t="s">
        <v>806</v>
      </c>
      <c r="B1565" s="1" t="s">
        <v>2423</v>
      </c>
      <c r="C1565" t="s">
        <v>4348</v>
      </c>
      <c r="D1565" t="s">
        <v>4493</v>
      </c>
    </row>
    <row r="1566" spans="1:4" ht="15.75" x14ac:dyDescent="0.25">
      <c r="A1566" s="1" t="s">
        <v>805</v>
      </c>
      <c r="B1566" s="1" t="s">
        <v>3223</v>
      </c>
      <c r="C1566" t="s">
        <v>4348</v>
      </c>
      <c r="D1566" t="s">
        <v>5507</v>
      </c>
    </row>
    <row r="1567" spans="1:4" ht="15.75" x14ac:dyDescent="0.25">
      <c r="A1567" s="1" t="s">
        <v>804</v>
      </c>
      <c r="B1567" s="1" t="s">
        <v>3784</v>
      </c>
      <c r="C1567" t="s">
        <v>4346</v>
      </c>
      <c r="D1567" t="s">
        <v>5508</v>
      </c>
    </row>
    <row r="1568" spans="1:4" ht="15.75" x14ac:dyDescent="0.25">
      <c r="A1568" s="1" t="s">
        <v>803</v>
      </c>
      <c r="B1568" s="1" t="s">
        <v>3785</v>
      </c>
      <c r="C1568" t="s">
        <v>4346</v>
      </c>
      <c r="D1568" t="s">
        <v>4672</v>
      </c>
    </row>
    <row r="1569" spans="1:4" ht="15.75" x14ac:dyDescent="0.25">
      <c r="A1569" s="1" t="s">
        <v>802</v>
      </c>
      <c r="B1569" s="1" t="s">
        <v>2910</v>
      </c>
      <c r="C1569" t="s">
        <v>4348</v>
      </c>
      <c r="D1569" t="s">
        <v>5509</v>
      </c>
    </row>
    <row r="1570" spans="1:4" ht="15.75" x14ac:dyDescent="0.25">
      <c r="A1570" s="1" t="s">
        <v>801</v>
      </c>
      <c r="B1570" s="1" t="s">
        <v>3786</v>
      </c>
      <c r="C1570" t="s">
        <v>4346</v>
      </c>
      <c r="D1570" t="s">
        <v>5510</v>
      </c>
    </row>
    <row r="1571" spans="1:4" ht="15.75" x14ac:dyDescent="0.25">
      <c r="A1571" s="1" t="s">
        <v>800</v>
      </c>
      <c r="B1571" s="1" t="s">
        <v>3787</v>
      </c>
      <c r="C1571" t="s">
        <v>4348</v>
      </c>
      <c r="D1571" t="s">
        <v>5162</v>
      </c>
    </row>
    <row r="1572" spans="1:4" ht="15.75" x14ac:dyDescent="0.25">
      <c r="A1572" s="1" t="s">
        <v>799</v>
      </c>
      <c r="B1572" s="1" t="s">
        <v>3788</v>
      </c>
      <c r="C1572" t="s">
        <v>4346</v>
      </c>
      <c r="D1572" t="s">
        <v>5165</v>
      </c>
    </row>
    <row r="1573" spans="1:4" ht="15.75" x14ac:dyDescent="0.25">
      <c r="A1573" s="1" t="s">
        <v>798</v>
      </c>
      <c r="B1573" s="1" t="s">
        <v>2860</v>
      </c>
      <c r="C1573" t="s">
        <v>4348</v>
      </c>
      <c r="D1573" t="s">
        <v>5511</v>
      </c>
    </row>
    <row r="1574" spans="1:4" ht="15.75" x14ac:dyDescent="0.25">
      <c r="A1574" s="1" t="s">
        <v>797</v>
      </c>
      <c r="B1574" s="1" t="s">
        <v>3789</v>
      </c>
      <c r="C1574" t="s">
        <v>4348</v>
      </c>
      <c r="D1574" t="s">
        <v>5512</v>
      </c>
    </row>
    <row r="1575" spans="1:4" ht="15.75" x14ac:dyDescent="0.25">
      <c r="A1575" s="1" t="s">
        <v>796</v>
      </c>
      <c r="B1575" s="1" t="s">
        <v>3790</v>
      </c>
      <c r="C1575" t="s">
        <v>4348</v>
      </c>
      <c r="D1575" t="s">
        <v>5513</v>
      </c>
    </row>
    <row r="1576" spans="1:4" ht="15.75" x14ac:dyDescent="0.25">
      <c r="A1576" s="1" t="s">
        <v>795</v>
      </c>
      <c r="B1576" s="1" t="s">
        <v>3791</v>
      </c>
      <c r="C1576" t="s">
        <v>4348</v>
      </c>
      <c r="D1576" t="s">
        <v>4372</v>
      </c>
    </row>
    <row r="1577" spans="1:4" ht="15.75" x14ac:dyDescent="0.25">
      <c r="A1577" s="1" t="s">
        <v>794</v>
      </c>
      <c r="B1577" s="1" t="s">
        <v>2924</v>
      </c>
      <c r="C1577" t="s">
        <v>4346</v>
      </c>
      <c r="D1577" t="s">
        <v>5514</v>
      </c>
    </row>
    <row r="1578" spans="1:4" ht="15.75" x14ac:dyDescent="0.25">
      <c r="A1578" s="1" t="s">
        <v>793</v>
      </c>
      <c r="B1578" s="1" t="s">
        <v>3792</v>
      </c>
      <c r="C1578" t="s">
        <v>4348</v>
      </c>
      <c r="D1578" t="s">
        <v>5515</v>
      </c>
    </row>
    <row r="1579" spans="1:4" ht="15.75" x14ac:dyDescent="0.25">
      <c r="A1579" s="1" t="s">
        <v>792</v>
      </c>
      <c r="B1579" s="1" t="s">
        <v>3793</v>
      </c>
      <c r="C1579" t="s">
        <v>4348</v>
      </c>
      <c r="D1579" t="s">
        <v>5516</v>
      </c>
    </row>
    <row r="1580" spans="1:4" ht="15.75" x14ac:dyDescent="0.25">
      <c r="A1580" s="1" t="s">
        <v>791</v>
      </c>
      <c r="B1580" s="1" t="s">
        <v>3017</v>
      </c>
      <c r="C1580" t="s">
        <v>4346</v>
      </c>
      <c r="D1580" t="s">
        <v>5517</v>
      </c>
    </row>
    <row r="1581" spans="1:4" ht="15.75" x14ac:dyDescent="0.25">
      <c r="A1581" s="1" t="s">
        <v>790</v>
      </c>
      <c r="B1581" s="1" t="s">
        <v>3794</v>
      </c>
      <c r="C1581" t="s">
        <v>4348</v>
      </c>
      <c r="D1581" t="s">
        <v>4494</v>
      </c>
    </row>
    <row r="1582" spans="1:4" ht="15.75" x14ac:dyDescent="0.25">
      <c r="A1582" s="1" t="s">
        <v>789</v>
      </c>
      <c r="B1582" s="1" t="s">
        <v>3795</v>
      </c>
      <c r="C1582" t="s">
        <v>4348</v>
      </c>
      <c r="D1582" t="s">
        <v>5518</v>
      </c>
    </row>
    <row r="1583" spans="1:4" ht="15.75" x14ac:dyDescent="0.25">
      <c r="A1583" s="1" t="s">
        <v>788</v>
      </c>
      <c r="B1583" s="1" t="s">
        <v>2483</v>
      </c>
      <c r="C1583" t="s">
        <v>4348</v>
      </c>
      <c r="D1583" t="s">
        <v>5519</v>
      </c>
    </row>
    <row r="1584" spans="1:4" ht="15.75" x14ac:dyDescent="0.25">
      <c r="A1584" s="1" t="s">
        <v>787</v>
      </c>
      <c r="B1584" s="1" t="s">
        <v>3796</v>
      </c>
      <c r="C1584" t="s">
        <v>4766</v>
      </c>
      <c r="D1584" t="s">
        <v>5520</v>
      </c>
    </row>
    <row r="1585" spans="1:4" ht="15.75" x14ac:dyDescent="0.25">
      <c r="A1585" s="1" t="s">
        <v>786</v>
      </c>
      <c r="B1585" s="1" t="s">
        <v>3797</v>
      </c>
      <c r="C1585" t="s">
        <v>4346</v>
      </c>
      <c r="D1585" t="s">
        <v>5521</v>
      </c>
    </row>
    <row r="1586" spans="1:4" ht="15.75" x14ac:dyDescent="0.25">
      <c r="A1586" s="1" t="s">
        <v>785</v>
      </c>
      <c r="B1586" s="1" t="s">
        <v>3798</v>
      </c>
      <c r="C1586" t="s">
        <v>4766</v>
      </c>
      <c r="D1586" t="s">
        <v>5522</v>
      </c>
    </row>
    <row r="1587" spans="1:4" ht="15.75" x14ac:dyDescent="0.25">
      <c r="A1587" s="1" t="s">
        <v>784</v>
      </c>
      <c r="B1587" s="1" t="s">
        <v>3799</v>
      </c>
      <c r="C1587" t="s">
        <v>4346</v>
      </c>
      <c r="D1587" t="s">
        <v>5523</v>
      </c>
    </row>
    <row r="1588" spans="1:4" ht="15.75" x14ac:dyDescent="0.25">
      <c r="A1588" s="1" t="s">
        <v>783</v>
      </c>
      <c r="B1588" s="1" t="s">
        <v>3800</v>
      </c>
      <c r="C1588" t="s">
        <v>4348</v>
      </c>
      <c r="D1588" t="s">
        <v>5524</v>
      </c>
    </row>
    <row r="1589" spans="1:4" ht="15.75" x14ac:dyDescent="0.25">
      <c r="A1589" s="1" t="s">
        <v>782</v>
      </c>
      <c r="B1589" s="1" t="s">
        <v>3801</v>
      </c>
      <c r="C1589" t="s">
        <v>4348</v>
      </c>
      <c r="D1589" t="s">
        <v>5525</v>
      </c>
    </row>
    <row r="1590" spans="1:4" ht="15.75" x14ac:dyDescent="0.25">
      <c r="A1590" s="1" t="s">
        <v>781</v>
      </c>
      <c r="B1590" s="1" t="s">
        <v>3802</v>
      </c>
      <c r="C1590" t="s">
        <v>4346</v>
      </c>
      <c r="D1590" t="s">
        <v>5526</v>
      </c>
    </row>
    <row r="1591" spans="1:4" ht="15.75" x14ac:dyDescent="0.25">
      <c r="A1591" s="1" t="s">
        <v>780</v>
      </c>
      <c r="B1591" s="1" t="s">
        <v>2694</v>
      </c>
      <c r="C1591" t="s">
        <v>4348</v>
      </c>
      <c r="D1591" t="s">
        <v>4711</v>
      </c>
    </row>
    <row r="1592" spans="1:4" ht="15.75" x14ac:dyDescent="0.25">
      <c r="A1592" s="1" t="s">
        <v>779</v>
      </c>
      <c r="B1592" s="1" t="s">
        <v>3803</v>
      </c>
      <c r="C1592" t="s">
        <v>4348</v>
      </c>
      <c r="D1592" t="s">
        <v>4789</v>
      </c>
    </row>
    <row r="1593" spans="1:4" ht="15.75" x14ac:dyDescent="0.25">
      <c r="A1593" s="1" t="s">
        <v>778</v>
      </c>
      <c r="B1593" s="1" t="s">
        <v>3804</v>
      </c>
      <c r="C1593" t="s">
        <v>4348</v>
      </c>
      <c r="D1593" t="s">
        <v>4547</v>
      </c>
    </row>
    <row r="1594" spans="1:4" ht="15.75" x14ac:dyDescent="0.25">
      <c r="A1594" s="1" t="s">
        <v>777</v>
      </c>
      <c r="B1594" s="1" t="s">
        <v>3805</v>
      </c>
      <c r="C1594" t="s">
        <v>4766</v>
      </c>
      <c r="D1594" t="s">
        <v>4795</v>
      </c>
    </row>
    <row r="1595" spans="1:4" ht="15.75" x14ac:dyDescent="0.25">
      <c r="A1595" s="1" t="s">
        <v>776</v>
      </c>
      <c r="B1595" s="1" t="s">
        <v>3806</v>
      </c>
      <c r="C1595" t="s">
        <v>4348</v>
      </c>
      <c r="D1595" t="s">
        <v>5527</v>
      </c>
    </row>
    <row r="1596" spans="1:4" ht="15.75" x14ac:dyDescent="0.25">
      <c r="A1596" s="1" t="s">
        <v>775</v>
      </c>
      <c r="B1596" s="1" t="s">
        <v>3807</v>
      </c>
      <c r="C1596" t="s">
        <v>4346</v>
      </c>
      <c r="D1596" t="s">
        <v>4524</v>
      </c>
    </row>
    <row r="1597" spans="1:4" ht="15.75" x14ac:dyDescent="0.25">
      <c r="A1597" s="1" t="s">
        <v>774</v>
      </c>
      <c r="B1597" s="1" t="s">
        <v>3808</v>
      </c>
      <c r="C1597" t="s">
        <v>4766</v>
      </c>
      <c r="D1597" t="s">
        <v>4644</v>
      </c>
    </row>
    <row r="1598" spans="1:4" ht="15.75" x14ac:dyDescent="0.25">
      <c r="A1598" s="1" t="s">
        <v>773</v>
      </c>
      <c r="B1598" s="1" t="s">
        <v>3809</v>
      </c>
      <c r="C1598" t="s">
        <v>4348</v>
      </c>
      <c r="D1598" t="s">
        <v>5528</v>
      </c>
    </row>
    <row r="1599" spans="1:4" ht="15.75" x14ac:dyDescent="0.25">
      <c r="A1599" s="1" t="s">
        <v>772</v>
      </c>
      <c r="B1599" s="1" t="s">
        <v>3810</v>
      </c>
      <c r="C1599" t="s">
        <v>4348</v>
      </c>
      <c r="D1599" t="s">
        <v>5529</v>
      </c>
    </row>
    <row r="1600" spans="1:4" ht="15.75" x14ac:dyDescent="0.25">
      <c r="A1600" s="1" t="s">
        <v>771</v>
      </c>
      <c r="B1600" s="1" t="s">
        <v>3260</v>
      </c>
      <c r="C1600" t="s">
        <v>4348</v>
      </c>
      <c r="D1600" t="s">
        <v>5530</v>
      </c>
    </row>
    <row r="1601" spans="1:4" ht="15.75" x14ac:dyDescent="0.25">
      <c r="A1601" s="1" t="s">
        <v>770</v>
      </c>
      <c r="B1601" s="1" t="s">
        <v>3811</v>
      </c>
      <c r="C1601" t="s">
        <v>4348</v>
      </c>
      <c r="D1601" t="s">
        <v>4694</v>
      </c>
    </row>
    <row r="1602" spans="1:4" ht="15.75" x14ac:dyDescent="0.25">
      <c r="A1602" s="1" t="s">
        <v>769</v>
      </c>
      <c r="B1602" s="1" t="s">
        <v>3812</v>
      </c>
      <c r="C1602" t="s">
        <v>4346</v>
      </c>
      <c r="D1602" t="s">
        <v>5531</v>
      </c>
    </row>
    <row r="1603" spans="1:4" ht="15.75" x14ac:dyDescent="0.25">
      <c r="A1603" s="1" t="s">
        <v>768</v>
      </c>
      <c r="B1603" s="1" t="s">
        <v>3813</v>
      </c>
      <c r="C1603" t="s">
        <v>4348</v>
      </c>
      <c r="D1603" t="s">
        <v>5048</v>
      </c>
    </row>
    <row r="1604" spans="1:4" ht="15.75" x14ac:dyDescent="0.25">
      <c r="A1604" s="1" t="s">
        <v>767</v>
      </c>
      <c r="B1604" s="1" t="s">
        <v>3814</v>
      </c>
      <c r="C1604" t="s">
        <v>4348</v>
      </c>
      <c r="D1604" t="s">
        <v>4474</v>
      </c>
    </row>
    <row r="1605" spans="1:4" ht="15.75" x14ac:dyDescent="0.25">
      <c r="A1605" s="1" t="s">
        <v>766</v>
      </c>
      <c r="B1605" s="1" t="s">
        <v>3147</v>
      </c>
      <c r="C1605" t="s">
        <v>4348</v>
      </c>
      <c r="D1605" t="s">
        <v>5532</v>
      </c>
    </row>
    <row r="1606" spans="1:4" ht="15.75" x14ac:dyDescent="0.25">
      <c r="A1606" s="1" t="s">
        <v>765</v>
      </c>
      <c r="B1606" s="1" t="s">
        <v>2660</v>
      </c>
      <c r="C1606" t="s">
        <v>4766</v>
      </c>
      <c r="D1606" t="s">
        <v>5295</v>
      </c>
    </row>
    <row r="1607" spans="1:4" ht="15.75" x14ac:dyDescent="0.25">
      <c r="A1607" s="1" t="s">
        <v>764</v>
      </c>
      <c r="B1607" s="1" t="s">
        <v>3815</v>
      </c>
      <c r="C1607" t="s">
        <v>4348</v>
      </c>
      <c r="D1607" t="s">
        <v>4437</v>
      </c>
    </row>
    <row r="1608" spans="1:4" ht="15.75" x14ac:dyDescent="0.25">
      <c r="A1608" s="1" t="s">
        <v>763</v>
      </c>
      <c r="B1608" s="1" t="s">
        <v>2423</v>
      </c>
      <c r="C1608" t="s">
        <v>4348</v>
      </c>
      <c r="D1608" t="s">
        <v>4870</v>
      </c>
    </row>
    <row r="1609" spans="1:4" ht="15.75" x14ac:dyDescent="0.25">
      <c r="A1609" s="1" t="s">
        <v>762</v>
      </c>
      <c r="B1609" s="1" t="s">
        <v>3816</v>
      </c>
      <c r="C1609" t="s">
        <v>4346</v>
      </c>
      <c r="D1609" t="s">
        <v>5533</v>
      </c>
    </row>
    <row r="1610" spans="1:4" ht="15.75" x14ac:dyDescent="0.25">
      <c r="A1610" s="1" t="s">
        <v>761</v>
      </c>
      <c r="B1610" s="1" t="s">
        <v>3817</v>
      </c>
      <c r="C1610" t="s">
        <v>4346</v>
      </c>
      <c r="D1610" t="s">
        <v>4795</v>
      </c>
    </row>
    <row r="1611" spans="1:4" ht="15.75" x14ac:dyDescent="0.25">
      <c r="A1611" s="1" t="s">
        <v>760</v>
      </c>
      <c r="B1611" s="1" t="s">
        <v>3818</v>
      </c>
      <c r="C1611" t="s">
        <v>4346</v>
      </c>
      <c r="D1611" t="s">
        <v>4978</v>
      </c>
    </row>
    <row r="1612" spans="1:4" ht="15.75" x14ac:dyDescent="0.25">
      <c r="A1612" s="1" t="s">
        <v>759</v>
      </c>
      <c r="B1612" s="1" t="s">
        <v>3819</v>
      </c>
      <c r="C1612" t="s">
        <v>4346</v>
      </c>
      <c r="D1612" t="s">
        <v>5534</v>
      </c>
    </row>
    <row r="1613" spans="1:4" ht="15.75" x14ac:dyDescent="0.25">
      <c r="A1613" s="1" t="s">
        <v>758</v>
      </c>
      <c r="B1613" s="1" t="s">
        <v>3820</v>
      </c>
      <c r="C1613" t="s">
        <v>4346</v>
      </c>
      <c r="D1613" t="s">
        <v>4699</v>
      </c>
    </row>
    <row r="1614" spans="1:4" ht="15.75" x14ac:dyDescent="0.25">
      <c r="A1614" s="1" t="s">
        <v>757</v>
      </c>
      <c r="B1614" s="1" t="s">
        <v>3821</v>
      </c>
      <c r="C1614" t="s">
        <v>4348</v>
      </c>
      <c r="D1614" t="s">
        <v>5535</v>
      </c>
    </row>
    <row r="1615" spans="1:4" ht="15.75" x14ac:dyDescent="0.25">
      <c r="A1615" s="1" t="s">
        <v>756</v>
      </c>
      <c r="B1615" s="1" t="s">
        <v>3822</v>
      </c>
      <c r="C1615" t="s">
        <v>4346</v>
      </c>
      <c r="D1615" t="s">
        <v>5536</v>
      </c>
    </row>
    <row r="1616" spans="1:4" ht="15.75" x14ac:dyDescent="0.25">
      <c r="A1616" s="1" t="s">
        <v>755</v>
      </c>
      <c r="B1616" s="1" t="s">
        <v>3823</v>
      </c>
      <c r="C1616" t="s">
        <v>4348</v>
      </c>
      <c r="D1616" t="s">
        <v>4554</v>
      </c>
    </row>
    <row r="1617" spans="1:4" ht="15.75" x14ac:dyDescent="0.25">
      <c r="A1617" s="1" t="s">
        <v>754</v>
      </c>
      <c r="B1617" s="1" t="s">
        <v>3824</v>
      </c>
      <c r="C1617" t="s">
        <v>4346</v>
      </c>
      <c r="D1617" t="s">
        <v>4365</v>
      </c>
    </row>
    <row r="1618" spans="1:4" ht="15.75" x14ac:dyDescent="0.25">
      <c r="A1618" s="1" t="s">
        <v>753</v>
      </c>
      <c r="B1618" s="1" t="s">
        <v>3825</v>
      </c>
      <c r="C1618" t="s">
        <v>4348</v>
      </c>
      <c r="D1618" t="s">
        <v>5537</v>
      </c>
    </row>
    <row r="1619" spans="1:4" ht="15.75" x14ac:dyDescent="0.25">
      <c r="A1619" s="1" t="s">
        <v>752</v>
      </c>
      <c r="B1619" s="1" t="s">
        <v>3826</v>
      </c>
      <c r="C1619" t="s">
        <v>4346</v>
      </c>
      <c r="D1619" t="s">
        <v>5133</v>
      </c>
    </row>
    <row r="1620" spans="1:4" ht="15.75" x14ac:dyDescent="0.25">
      <c r="A1620" s="1" t="s">
        <v>751</v>
      </c>
      <c r="B1620" s="1" t="s">
        <v>2440</v>
      </c>
      <c r="C1620" t="s">
        <v>4348</v>
      </c>
      <c r="D1620" t="s">
        <v>5538</v>
      </c>
    </row>
    <row r="1621" spans="1:4" ht="15.75" x14ac:dyDescent="0.25">
      <c r="A1621" s="1" t="s">
        <v>750</v>
      </c>
      <c r="B1621" s="1" t="s">
        <v>3827</v>
      </c>
      <c r="C1621" t="s">
        <v>4346</v>
      </c>
      <c r="D1621" t="s">
        <v>5539</v>
      </c>
    </row>
    <row r="1622" spans="1:4" ht="15.75" x14ac:dyDescent="0.25">
      <c r="A1622" s="1" t="s">
        <v>749</v>
      </c>
      <c r="B1622" s="1" t="s">
        <v>3828</v>
      </c>
      <c r="C1622" t="s">
        <v>4346</v>
      </c>
      <c r="D1622" t="s">
        <v>5540</v>
      </c>
    </row>
    <row r="1623" spans="1:4" ht="15.75" x14ac:dyDescent="0.25">
      <c r="A1623" s="1" t="s">
        <v>748</v>
      </c>
      <c r="B1623" s="1" t="s">
        <v>3829</v>
      </c>
      <c r="C1623" t="s">
        <v>4348</v>
      </c>
      <c r="D1623" t="s">
        <v>4519</v>
      </c>
    </row>
    <row r="1624" spans="1:4" ht="15.75" x14ac:dyDescent="0.25">
      <c r="A1624" s="1" t="s">
        <v>747</v>
      </c>
      <c r="B1624" s="1" t="s">
        <v>3830</v>
      </c>
      <c r="C1624" t="s">
        <v>4348</v>
      </c>
      <c r="D1624" t="s">
        <v>4856</v>
      </c>
    </row>
    <row r="1625" spans="1:4" ht="15.75" x14ac:dyDescent="0.25">
      <c r="A1625" s="1" t="s">
        <v>746</v>
      </c>
      <c r="B1625" s="1" t="s">
        <v>3831</v>
      </c>
      <c r="C1625" t="s">
        <v>4346</v>
      </c>
      <c r="D1625" t="s">
        <v>4720</v>
      </c>
    </row>
    <row r="1626" spans="1:4" ht="15.75" x14ac:dyDescent="0.25">
      <c r="A1626" s="1" t="s">
        <v>745</v>
      </c>
      <c r="B1626" s="1" t="s">
        <v>3832</v>
      </c>
      <c r="C1626" t="s">
        <v>4346</v>
      </c>
      <c r="D1626" t="s">
        <v>4432</v>
      </c>
    </row>
    <row r="1627" spans="1:4" ht="15.75" x14ac:dyDescent="0.25">
      <c r="A1627" s="1" t="s">
        <v>744</v>
      </c>
      <c r="B1627" s="1" t="s">
        <v>3353</v>
      </c>
      <c r="C1627" t="s">
        <v>4766</v>
      </c>
      <c r="D1627" t="s">
        <v>5541</v>
      </c>
    </row>
    <row r="1628" spans="1:4" ht="15.75" x14ac:dyDescent="0.25">
      <c r="A1628" s="1" t="s">
        <v>743</v>
      </c>
      <c r="B1628" s="1" t="s">
        <v>3833</v>
      </c>
      <c r="C1628" t="s">
        <v>4346</v>
      </c>
      <c r="D1628" t="s">
        <v>5542</v>
      </c>
    </row>
    <row r="1629" spans="1:4" ht="15.75" x14ac:dyDescent="0.25">
      <c r="A1629" s="1" t="s">
        <v>742</v>
      </c>
      <c r="B1629" s="1" t="s">
        <v>3834</v>
      </c>
      <c r="C1629" t="s">
        <v>4348</v>
      </c>
      <c r="D1629" t="s">
        <v>4428</v>
      </c>
    </row>
    <row r="1630" spans="1:4" ht="15.75" x14ac:dyDescent="0.25">
      <c r="A1630" s="1" t="s">
        <v>741</v>
      </c>
      <c r="B1630" s="1" t="s">
        <v>3835</v>
      </c>
      <c r="C1630" t="s">
        <v>4348</v>
      </c>
      <c r="D1630" t="s">
        <v>5543</v>
      </c>
    </row>
    <row r="1631" spans="1:4" ht="15.75" x14ac:dyDescent="0.25">
      <c r="A1631" s="1" t="s">
        <v>740</v>
      </c>
      <c r="B1631" s="1" t="s">
        <v>3836</v>
      </c>
      <c r="C1631" t="s">
        <v>4346</v>
      </c>
      <c r="D1631" t="s">
        <v>5544</v>
      </c>
    </row>
    <row r="1632" spans="1:4" ht="15.75" x14ac:dyDescent="0.25">
      <c r="A1632" s="1" t="s">
        <v>739</v>
      </c>
      <c r="B1632" s="1" t="s">
        <v>3348</v>
      </c>
      <c r="C1632" t="s">
        <v>4348</v>
      </c>
      <c r="D1632" t="s">
        <v>4554</v>
      </c>
    </row>
    <row r="1633" spans="1:4" ht="15.75" x14ac:dyDescent="0.25">
      <c r="A1633" s="1" t="s">
        <v>738</v>
      </c>
      <c r="B1633" s="1" t="s">
        <v>3764</v>
      </c>
      <c r="C1633" t="s">
        <v>4348</v>
      </c>
      <c r="D1633" t="s">
        <v>5545</v>
      </c>
    </row>
    <row r="1634" spans="1:4" ht="15.75" x14ac:dyDescent="0.25">
      <c r="A1634" s="1" t="s">
        <v>737</v>
      </c>
      <c r="B1634" s="1" t="s">
        <v>3837</v>
      </c>
      <c r="C1634" t="s">
        <v>4346</v>
      </c>
      <c r="D1634" t="s">
        <v>5245</v>
      </c>
    </row>
    <row r="1635" spans="1:4" ht="15.75" x14ac:dyDescent="0.25">
      <c r="A1635" s="1" t="s">
        <v>736</v>
      </c>
      <c r="B1635" s="1" t="s">
        <v>3838</v>
      </c>
      <c r="C1635" t="s">
        <v>4348</v>
      </c>
      <c r="D1635" t="s">
        <v>5546</v>
      </c>
    </row>
    <row r="1636" spans="1:4" ht="15.75" x14ac:dyDescent="0.25">
      <c r="A1636" s="1" t="s">
        <v>735</v>
      </c>
      <c r="B1636" s="1" t="s">
        <v>3839</v>
      </c>
      <c r="C1636" t="s">
        <v>4346</v>
      </c>
      <c r="D1636" t="s">
        <v>5547</v>
      </c>
    </row>
    <row r="1637" spans="1:4" ht="15.75" x14ac:dyDescent="0.25">
      <c r="A1637" s="1" t="s">
        <v>734</v>
      </c>
      <c r="B1637" s="1" t="s">
        <v>3840</v>
      </c>
      <c r="C1637" t="s">
        <v>4346</v>
      </c>
      <c r="D1637" t="s">
        <v>4768</v>
      </c>
    </row>
    <row r="1638" spans="1:4" ht="15.75" x14ac:dyDescent="0.25">
      <c r="A1638" s="1" t="s">
        <v>733</v>
      </c>
      <c r="B1638" s="1" t="s">
        <v>3841</v>
      </c>
      <c r="C1638" t="s">
        <v>4346</v>
      </c>
      <c r="D1638" t="s">
        <v>5548</v>
      </c>
    </row>
    <row r="1639" spans="1:4" ht="15.75" x14ac:dyDescent="0.25">
      <c r="A1639" s="1" t="s">
        <v>732</v>
      </c>
      <c r="B1639" s="1" t="s">
        <v>3616</v>
      </c>
      <c r="C1639" t="s">
        <v>4346</v>
      </c>
      <c r="D1639" t="s">
        <v>5549</v>
      </c>
    </row>
    <row r="1640" spans="1:4" ht="15.75" x14ac:dyDescent="0.25">
      <c r="A1640" s="1" t="s">
        <v>731</v>
      </c>
      <c r="B1640" s="1" t="s">
        <v>2638</v>
      </c>
      <c r="C1640" t="s">
        <v>4348</v>
      </c>
      <c r="D1640" t="s">
        <v>5550</v>
      </c>
    </row>
    <row r="1641" spans="1:4" ht="15.75" x14ac:dyDescent="0.25">
      <c r="A1641" s="1" t="s">
        <v>730</v>
      </c>
      <c r="B1641" s="1" t="s">
        <v>3842</v>
      </c>
      <c r="C1641" t="s">
        <v>4346</v>
      </c>
      <c r="D1641" t="s">
        <v>5551</v>
      </c>
    </row>
    <row r="1642" spans="1:4" ht="15.75" x14ac:dyDescent="0.25">
      <c r="A1642" s="1" t="s">
        <v>729</v>
      </c>
      <c r="B1642" s="1" t="s">
        <v>3843</v>
      </c>
      <c r="C1642" t="s">
        <v>4346</v>
      </c>
      <c r="D1642" t="s">
        <v>5552</v>
      </c>
    </row>
    <row r="1643" spans="1:4" ht="15.75" x14ac:dyDescent="0.25">
      <c r="A1643" s="1" t="s">
        <v>728</v>
      </c>
      <c r="B1643" s="1" t="s">
        <v>2839</v>
      </c>
      <c r="C1643" t="s">
        <v>4346</v>
      </c>
      <c r="D1643" t="s">
        <v>4748</v>
      </c>
    </row>
    <row r="1644" spans="1:4" ht="15.75" x14ac:dyDescent="0.25">
      <c r="A1644" s="1" t="s">
        <v>727</v>
      </c>
      <c r="B1644" s="1" t="s">
        <v>3844</v>
      </c>
      <c r="C1644" t="s">
        <v>4346</v>
      </c>
      <c r="D1644" t="s">
        <v>4788</v>
      </c>
    </row>
    <row r="1645" spans="1:4" ht="15.75" x14ac:dyDescent="0.25">
      <c r="A1645" s="1" t="s">
        <v>726</v>
      </c>
      <c r="B1645" s="1" t="s">
        <v>2925</v>
      </c>
      <c r="C1645" t="s">
        <v>4348</v>
      </c>
      <c r="D1645" t="s">
        <v>4509</v>
      </c>
    </row>
    <row r="1646" spans="1:4" ht="15.75" x14ac:dyDescent="0.25">
      <c r="A1646" s="1" t="s">
        <v>725</v>
      </c>
      <c r="B1646" s="1" t="s">
        <v>3138</v>
      </c>
      <c r="C1646" t="s">
        <v>4348</v>
      </c>
      <c r="D1646" t="s">
        <v>5553</v>
      </c>
    </row>
    <row r="1647" spans="1:4" ht="15.75" x14ac:dyDescent="0.25">
      <c r="A1647" s="1" t="s">
        <v>724</v>
      </c>
      <c r="B1647" s="1" t="s">
        <v>3845</v>
      </c>
      <c r="C1647" t="s">
        <v>4766</v>
      </c>
      <c r="D1647" t="s">
        <v>5302</v>
      </c>
    </row>
    <row r="1648" spans="1:4" ht="15.75" x14ac:dyDescent="0.25">
      <c r="A1648" s="1" t="s">
        <v>723</v>
      </c>
      <c r="B1648" s="1" t="s">
        <v>3846</v>
      </c>
      <c r="C1648" t="s">
        <v>4348</v>
      </c>
      <c r="D1648" t="s">
        <v>4512</v>
      </c>
    </row>
    <row r="1649" spans="1:4" ht="15.75" x14ac:dyDescent="0.25">
      <c r="A1649" s="1" t="s">
        <v>722</v>
      </c>
      <c r="B1649" s="1" t="s">
        <v>3847</v>
      </c>
      <c r="C1649" t="s">
        <v>4348</v>
      </c>
      <c r="D1649" t="s">
        <v>4570</v>
      </c>
    </row>
    <row r="1650" spans="1:4" ht="15.75" x14ac:dyDescent="0.25">
      <c r="A1650" s="1" t="s">
        <v>721</v>
      </c>
      <c r="B1650" s="1" t="s">
        <v>2638</v>
      </c>
      <c r="C1650" t="s">
        <v>4346</v>
      </c>
      <c r="D1650" t="s">
        <v>4365</v>
      </c>
    </row>
    <row r="1651" spans="1:4" ht="15.75" x14ac:dyDescent="0.25">
      <c r="A1651" s="1" t="s">
        <v>720</v>
      </c>
      <c r="B1651" s="1" t="s">
        <v>3848</v>
      </c>
      <c r="C1651" t="s">
        <v>4766</v>
      </c>
      <c r="D1651" t="s">
        <v>4441</v>
      </c>
    </row>
    <row r="1652" spans="1:4" ht="15.75" x14ac:dyDescent="0.25">
      <c r="A1652" s="1" t="s">
        <v>719</v>
      </c>
      <c r="B1652" s="1" t="s">
        <v>3849</v>
      </c>
      <c r="C1652" t="s">
        <v>4348</v>
      </c>
      <c r="D1652" t="s">
        <v>5554</v>
      </c>
    </row>
    <row r="1653" spans="1:4" ht="15.75" x14ac:dyDescent="0.25">
      <c r="A1653" s="1" t="s">
        <v>718</v>
      </c>
      <c r="B1653" s="1" t="s">
        <v>3850</v>
      </c>
      <c r="C1653" t="s">
        <v>4346</v>
      </c>
      <c r="D1653" t="s">
        <v>5555</v>
      </c>
    </row>
    <row r="1654" spans="1:4" ht="15.75" x14ac:dyDescent="0.25">
      <c r="A1654" s="1" t="s">
        <v>717</v>
      </c>
      <c r="B1654" s="1" t="s">
        <v>3851</v>
      </c>
      <c r="C1654" t="s">
        <v>4346</v>
      </c>
      <c r="D1654" t="s">
        <v>4770</v>
      </c>
    </row>
    <row r="1655" spans="1:4" ht="15.75" x14ac:dyDescent="0.25">
      <c r="A1655" s="1" t="s">
        <v>716</v>
      </c>
      <c r="B1655" s="1" t="s">
        <v>3852</v>
      </c>
      <c r="C1655" t="s">
        <v>4348</v>
      </c>
      <c r="D1655" t="s">
        <v>5556</v>
      </c>
    </row>
    <row r="1656" spans="1:4" ht="15.75" x14ac:dyDescent="0.25">
      <c r="A1656" s="1" t="s">
        <v>715</v>
      </c>
      <c r="B1656" s="1" t="s">
        <v>3853</v>
      </c>
      <c r="C1656" t="s">
        <v>4348</v>
      </c>
      <c r="D1656" t="s">
        <v>5557</v>
      </c>
    </row>
    <row r="1657" spans="1:4" ht="15.75" x14ac:dyDescent="0.25">
      <c r="A1657" s="1" t="s">
        <v>714</v>
      </c>
      <c r="B1657" s="1" t="s">
        <v>3854</v>
      </c>
      <c r="C1657" t="s">
        <v>4348</v>
      </c>
      <c r="D1657" t="s">
        <v>4488</v>
      </c>
    </row>
    <row r="1658" spans="1:4" ht="15.75" x14ac:dyDescent="0.25">
      <c r="A1658" s="1" t="s">
        <v>713</v>
      </c>
      <c r="B1658" s="1" t="s">
        <v>3070</v>
      </c>
      <c r="C1658" t="s">
        <v>4346</v>
      </c>
      <c r="D1658" t="s">
        <v>5558</v>
      </c>
    </row>
    <row r="1659" spans="1:4" ht="15.75" x14ac:dyDescent="0.25">
      <c r="A1659" s="1" t="s">
        <v>712</v>
      </c>
      <c r="B1659" s="1" t="s">
        <v>3855</v>
      </c>
      <c r="C1659" t="s">
        <v>4766</v>
      </c>
      <c r="D1659" t="s">
        <v>5559</v>
      </c>
    </row>
    <row r="1660" spans="1:4" ht="15.75" x14ac:dyDescent="0.25">
      <c r="A1660" s="1" t="s">
        <v>711</v>
      </c>
      <c r="B1660" s="1" t="s">
        <v>3253</v>
      </c>
      <c r="C1660" t="s">
        <v>4346</v>
      </c>
      <c r="D1660" t="s">
        <v>4347</v>
      </c>
    </row>
    <row r="1661" spans="1:4" ht="15.75" x14ac:dyDescent="0.25">
      <c r="A1661" s="1" t="s">
        <v>710</v>
      </c>
      <c r="B1661" s="1" t="s">
        <v>3856</v>
      </c>
      <c r="C1661" t="s">
        <v>4348</v>
      </c>
      <c r="D1661" t="s">
        <v>5560</v>
      </c>
    </row>
    <row r="1662" spans="1:4" ht="15.75" x14ac:dyDescent="0.25">
      <c r="A1662" s="1" t="s">
        <v>709</v>
      </c>
      <c r="B1662" s="1" t="s">
        <v>3857</v>
      </c>
      <c r="C1662" t="s">
        <v>4766</v>
      </c>
      <c r="D1662" t="s">
        <v>5561</v>
      </c>
    </row>
    <row r="1663" spans="1:4" ht="15.75" x14ac:dyDescent="0.25">
      <c r="A1663" s="1" t="s">
        <v>708</v>
      </c>
      <c r="B1663" s="1" t="s">
        <v>3858</v>
      </c>
      <c r="C1663" t="s">
        <v>4348</v>
      </c>
      <c r="D1663" t="s">
        <v>4559</v>
      </c>
    </row>
    <row r="1664" spans="1:4" ht="15.75" x14ac:dyDescent="0.25">
      <c r="A1664" s="1" t="s">
        <v>707</v>
      </c>
      <c r="B1664" s="1" t="s">
        <v>3859</v>
      </c>
      <c r="C1664" t="s">
        <v>4346</v>
      </c>
      <c r="D1664" t="s">
        <v>5562</v>
      </c>
    </row>
    <row r="1665" spans="1:4" ht="15.75" x14ac:dyDescent="0.25">
      <c r="A1665" s="1" t="s">
        <v>706</v>
      </c>
      <c r="B1665" s="1" t="s">
        <v>3860</v>
      </c>
      <c r="C1665" t="s">
        <v>4348</v>
      </c>
      <c r="D1665" t="s">
        <v>5563</v>
      </c>
    </row>
    <row r="1666" spans="1:4" ht="15.75" x14ac:dyDescent="0.25">
      <c r="A1666" s="1" t="s">
        <v>705</v>
      </c>
      <c r="B1666" s="1" t="s">
        <v>3861</v>
      </c>
      <c r="C1666" t="s">
        <v>4348</v>
      </c>
      <c r="D1666" t="s">
        <v>5564</v>
      </c>
    </row>
    <row r="1667" spans="1:4" ht="15.75" x14ac:dyDescent="0.25">
      <c r="A1667" s="1" t="s">
        <v>704</v>
      </c>
      <c r="B1667" s="1" t="s">
        <v>2459</v>
      </c>
      <c r="C1667" t="s">
        <v>4348</v>
      </c>
      <c r="D1667" t="s">
        <v>5565</v>
      </c>
    </row>
    <row r="1668" spans="1:4" ht="15.75" x14ac:dyDescent="0.25">
      <c r="A1668" s="1" t="s">
        <v>703</v>
      </c>
      <c r="B1668" s="1" t="s">
        <v>3862</v>
      </c>
      <c r="C1668" t="s">
        <v>4348</v>
      </c>
      <c r="D1668" t="s">
        <v>4387</v>
      </c>
    </row>
    <row r="1669" spans="1:4" ht="15.75" x14ac:dyDescent="0.25">
      <c r="A1669" s="1" t="s">
        <v>702</v>
      </c>
      <c r="B1669" s="1" t="s">
        <v>3863</v>
      </c>
      <c r="C1669" t="s">
        <v>4348</v>
      </c>
      <c r="D1669" t="s">
        <v>5566</v>
      </c>
    </row>
    <row r="1670" spans="1:4" ht="15.75" x14ac:dyDescent="0.25">
      <c r="A1670" s="1" t="s">
        <v>701</v>
      </c>
      <c r="B1670" s="1" t="s">
        <v>2802</v>
      </c>
      <c r="C1670" t="s">
        <v>4348</v>
      </c>
      <c r="D1670" t="s">
        <v>4496</v>
      </c>
    </row>
    <row r="1671" spans="1:4" ht="15.75" x14ac:dyDescent="0.25">
      <c r="A1671" s="1" t="s">
        <v>700</v>
      </c>
      <c r="B1671" s="1" t="s">
        <v>3864</v>
      </c>
      <c r="C1671" t="s">
        <v>4348</v>
      </c>
      <c r="D1671" t="s">
        <v>5567</v>
      </c>
    </row>
    <row r="1672" spans="1:4" ht="15.75" x14ac:dyDescent="0.25">
      <c r="A1672" s="1" t="s">
        <v>699</v>
      </c>
      <c r="B1672" s="1" t="s">
        <v>3494</v>
      </c>
      <c r="C1672" t="s">
        <v>4346</v>
      </c>
      <c r="D1672" t="s">
        <v>5568</v>
      </c>
    </row>
    <row r="1673" spans="1:4" ht="15.75" x14ac:dyDescent="0.25">
      <c r="A1673" s="1" t="s">
        <v>698</v>
      </c>
      <c r="B1673" s="1" t="s">
        <v>3167</v>
      </c>
      <c r="C1673" t="s">
        <v>4348</v>
      </c>
      <c r="D1673" t="s">
        <v>5493</v>
      </c>
    </row>
    <row r="1674" spans="1:4" ht="15.75" x14ac:dyDescent="0.25">
      <c r="A1674" s="1" t="s">
        <v>697</v>
      </c>
      <c r="B1674" s="1" t="s">
        <v>3865</v>
      </c>
      <c r="C1674" t="s">
        <v>4346</v>
      </c>
      <c r="D1674" t="s">
        <v>5494</v>
      </c>
    </row>
    <row r="1675" spans="1:4" ht="15.75" x14ac:dyDescent="0.25">
      <c r="A1675" s="1" t="s">
        <v>696</v>
      </c>
      <c r="B1675" s="1" t="s">
        <v>3866</v>
      </c>
      <c r="C1675" t="s">
        <v>4346</v>
      </c>
      <c r="D1675" t="s">
        <v>5408</v>
      </c>
    </row>
    <row r="1676" spans="1:4" ht="15.75" x14ac:dyDescent="0.25">
      <c r="A1676" s="1" t="s">
        <v>695</v>
      </c>
      <c r="B1676" s="1" t="s">
        <v>3867</v>
      </c>
      <c r="C1676" t="s">
        <v>4348</v>
      </c>
      <c r="D1676" t="s">
        <v>5569</v>
      </c>
    </row>
    <row r="1677" spans="1:4" ht="15.75" x14ac:dyDescent="0.25">
      <c r="A1677" s="1" t="s">
        <v>694</v>
      </c>
      <c r="B1677" s="1" t="s">
        <v>3868</v>
      </c>
      <c r="C1677" t="s">
        <v>4346</v>
      </c>
      <c r="D1677" t="s">
        <v>5570</v>
      </c>
    </row>
    <row r="1678" spans="1:4" ht="15.75" x14ac:dyDescent="0.25">
      <c r="A1678" s="1" t="s">
        <v>693</v>
      </c>
      <c r="B1678" s="1" t="s">
        <v>3869</v>
      </c>
      <c r="C1678" t="s">
        <v>4346</v>
      </c>
      <c r="D1678" t="s">
        <v>5571</v>
      </c>
    </row>
    <row r="1679" spans="1:4" ht="15.75" x14ac:dyDescent="0.25">
      <c r="A1679" s="1" t="s">
        <v>692</v>
      </c>
      <c r="B1679" s="1" t="s">
        <v>3870</v>
      </c>
      <c r="C1679" t="s">
        <v>4348</v>
      </c>
      <c r="D1679" t="s">
        <v>5572</v>
      </c>
    </row>
    <row r="1680" spans="1:4" ht="15.75" x14ac:dyDescent="0.25">
      <c r="A1680" s="1" t="s">
        <v>691</v>
      </c>
      <c r="B1680" s="1" t="s">
        <v>3468</v>
      </c>
      <c r="C1680" t="s">
        <v>4346</v>
      </c>
      <c r="D1680" t="s">
        <v>5573</v>
      </c>
    </row>
    <row r="1681" spans="1:4" ht="15.75" x14ac:dyDescent="0.25">
      <c r="A1681" s="1" t="s">
        <v>690</v>
      </c>
      <c r="B1681" s="1" t="s">
        <v>3871</v>
      </c>
      <c r="C1681" t="s">
        <v>4346</v>
      </c>
      <c r="D1681" t="s">
        <v>5574</v>
      </c>
    </row>
    <row r="1682" spans="1:4" ht="15.75" x14ac:dyDescent="0.25">
      <c r="A1682" s="1" t="s">
        <v>689</v>
      </c>
      <c r="B1682" s="1" t="s">
        <v>2940</v>
      </c>
      <c r="C1682" t="s">
        <v>4348</v>
      </c>
      <c r="D1682" t="s">
        <v>5575</v>
      </c>
    </row>
    <row r="1683" spans="1:4" ht="15.75" x14ac:dyDescent="0.25">
      <c r="A1683" s="1" t="s">
        <v>688</v>
      </c>
      <c r="B1683" s="1" t="s">
        <v>3872</v>
      </c>
      <c r="C1683" t="s">
        <v>4348</v>
      </c>
      <c r="D1683" t="s">
        <v>5257</v>
      </c>
    </row>
    <row r="1684" spans="1:4" ht="15.75" x14ac:dyDescent="0.25">
      <c r="A1684" s="1" t="s">
        <v>687</v>
      </c>
      <c r="B1684" s="1" t="s">
        <v>2740</v>
      </c>
      <c r="C1684" t="s">
        <v>4346</v>
      </c>
      <c r="D1684" t="s">
        <v>5576</v>
      </c>
    </row>
    <row r="1685" spans="1:4" ht="15.75" x14ac:dyDescent="0.25">
      <c r="A1685" s="1" t="s">
        <v>686</v>
      </c>
      <c r="B1685" s="1" t="s">
        <v>3614</v>
      </c>
      <c r="C1685" t="s">
        <v>4348</v>
      </c>
      <c r="D1685" t="s">
        <v>5577</v>
      </c>
    </row>
    <row r="1686" spans="1:4" ht="15.75" x14ac:dyDescent="0.25">
      <c r="A1686" s="1" t="s">
        <v>685</v>
      </c>
      <c r="B1686" s="1" t="s">
        <v>3873</v>
      </c>
      <c r="C1686" t="s">
        <v>4348</v>
      </c>
      <c r="D1686" t="s">
        <v>4393</v>
      </c>
    </row>
    <row r="1687" spans="1:4" ht="15.75" x14ac:dyDescent="0.25">
      <c r="A1687" s="1" t="s">
        <v>684</v>
      </c>
      <c r="B1687" s="1" t="s">
        <v>2856</v>
      </c>
      <c r="C1687" t="s">
        <v>4348</v>
      </c>
      <c r="D1687" t="s">
        <v>5578</v>
      </c>
    </row>
    <row r="1688" spans="1:4" ht="15.75" x14ac:dyDescent="0.25">
      <c r="A1688" s="1" t="s">
        <v>683</v>
      </c>
      <c r="B1688" s="1" t="s">
        <v>3874</v>
      </c>
      <c r="C1688" t="s">
        <v>4346</v>
      </c>
      <c r="D1688" t="s">
        <v>5579</v>
      </c>
    </row>
    <row r="1689" spans="1:4" ht="15.75" x14ac:dyDescent="0.25">
      <c r="A1689" s="1" t="s">
        <v>682</v>
      </c>
      <c r="B1689" s="1" t="s">
        <v>3875</v>
      </c>
      <c r="C1689" t="s">
        <v>4766</v>
      </c>
      <c r="D1689" t="s">
        <v>5580</v>
      </c>
    </row>
    <row r="1690" spans="1:4" ht="15.75" x14ac:dyDescent="0.25">
      <c r="A1690" s="1" t="s">
        <v>681</v>
      </c>
      <c r="B1690" s="1" t="s">
        <v>3876</v>
      </c>
      <c r="C1690" t="s">
        <v>4348</v>
      </c>
      <c r="D1690" t="s">
        <v>5261</v>
      </c>
    </row>
    <row r="1691" spans="1:4" ht="15.75" x14ac:dyDescent="0.25">
      <c r="A1691" s="1" t="s">
        <v>680</v>
      </c>
      <c r="B1691" s="1" t="s">
        <v>3877</v>
      </c>
      <c r="C1691" t="s">
        <v>4346</v>
      </c>
      <c r="D1691" t="s">
        <v>5581</v>
      </c>
    </row>
    <row r="1692" spans="1:4" ht="15.75" x14ac:dyDescent="0.25">
      <c r="A1692" s="1" t="s">
        <v>679</v>
      </c>
      <c r="B1692" s="1" t="s">
        <v>3878</v>
      </c>
      <c r="C1692" t="s">
        <v>4346</v>
      </c>
      <c r="D1692" t="s">
        <v>5582</v>
      </c>
    </row>
    <row r="1693" spans="1:4" ht="15.75" x14ac:dyDescent="0.25">
      <c r="A1693" s="1" t="s">
        <v>678</v>
      </c>
      <c r="B1693" s="1" t="s">
        <v>3879</v>
      </c>
      <c r="C1693" t="s">
        <v>4348</v>
      </c>
      <c r="D1693" t="s">
        <v>5249</v>
      </c>
    </row>
    <row r="1694" spans="1:4" ht="15.75" x14ac:dyDescent="0.25">
      <c r="A1694" s="1" t="s">
        <v>677</v>
      </c>
      <c r="B1694" s="1" t="s">
        <v>2867</v>
      </c>
      <c r="C1694" t="s">
        <v>4348</v>
      </c>
      <c r="D1694" t="s">
        <v>5583</v>
      </c>
    </row>
    <row r="1695" spans="1:4" ht="15.75" x14ac:dyDescent="0.25">
      <c r="A1695" s="1" t="s">
        <v>676</v>
      </c>
      <c r="B1695" s="1" t="s">
        <v>3880</v>
      </c>
      <c r="C1695" t="s">
        <v>4346</v>
      </c>
      <c r="D1695" t="s">
        <v>4848</v>
      </c>
    </row>
    <row r="1696" spans="1:4" ht="15.75" x14ac:dyDescent="0.25">
      <c r="A1696" s="1" t="s">
        <v>675</v>
      </c>
      <c r="B1696" s="1" t="s">
        <v>3881</v>
      </c>
      <c r="C1696" t="s">
        <v>4346</v>
      </c>
      <c r="D1696" t="s">
        <v>5584</v>
      </c>
    </row>
    <row r="1697" spans="1:4" ht="15.75" x14ac:dyDescent="0.25">
      <c r="A1697" s="1" t="s">
        <v>674</v>
      </c>
      <c r="B1697" s="1" t="s">
        <v>3882</v>
      </c>
      <c r="C1697" t="s">
        <v>4346</v>
      </c>
      <c r="D1697" t="s">
        <v>5585</v>
      </c>
    </row>
    <row r="1698" spans="1:4" ht="15.75" x14ac:dyDescent="0.25">
      <c r="A1698" s="1" t="s">
        <v>673</v>
      </c>
      <c r="B1698" s="1" t="s">
        <v>3642</v>
      </c>
      <c r="C1698" t="s">
        <v>4346</v>
      </c>
      <c r="D1698" t="s">
        <v>5586</v>
      </c>
    </row>
    <row r="1699" spans="1:4" ht="15.75" x14ac:dyDescent="0.25">
      <c r="A1699" s="1" t="s">
        <v>672</v>
      </c>
      <c r="B1699" s="1" t="s">
        <v>3883</v>
      </c>
      <c r="C1699" t="s">
        <v>4346</v>
      </c>
      <c r="D1699" t="s">
        <v>5163</v>
      </c>
    </row>
    <row r="1700" spans="1:4" ht="15.75" x14ac:dyDescent="0.25">
      <c r="A1700" s="1" t="s">
        <v>671</v>
      </c>
      <c r="B1700" s="1" t="s">
        <v>3884</v>
      </c>
      <c r="C1700" t="s">
        <v>4348</v>
      </c>
      <c r="D1700" t="s">
        <v>4443</v>
      </c>
    </row>
    <row r="1701" spans="1:4" ht="15.75" x14ac:dyDescent="0.25">
      <c r="A1701" s="1" t="s">
        <v>670</v>
      </c>
      <c r="B1701" s="1" t="s">
        <v>3885</v>
      </c>
      <c r="C1701" t="s">
        <v>4346</v>
      </c>
      <c r="D1701" t="s">
        <v>5587</v>
      </c>
    </row>
    <row r="1702" spans="1:4" ht="15.75" x14ac:dyDescent="0.25">
      <c r="A1702" s="1" t="s">
        <v>669</v>
      </c>
      <c r="B1702" s="1" t="s">
        <v>3886</v>
      </c>
      <c r="C1702" t="s">
        <v>4348</v>
      </c>
      <c r="D1702" t="s">
        <v>4355</v>
      </c>
    </row>
    <row r="1703" spans="1:4" ht="15.75" x14ac:dyDescent="0.25">
      <c r="A1703" s="1" t="s">
        <v>668</v>
      </c>
      <c r="B1703" s="1" t="s">
        <v>3887</v>
      </c>
      <c r="C1703" t="s">
        <v>4348</v>
      </c>
      <c r="D1703" t="s">
        <v>4423</v>
      </c>
    </row>
    <row r="1704" spans="1:4" ht="15.75" x14ac:dyDescent="0.25">
      <c r="A1704" s="1" t="s">
        <v>667</v>
      </c>
      <c r="B1704" s="1" t="s">
        <v>3888</v>
      </c>
      <c r="C1704" t="s">
        <v>4348</v>
      </c>
      <c r="D1704" t="s">
        <v>4943</v>
      </c>
    </row>
    <row r="1705" spans="1:4" ht="15.75" x14ac:dyDescent="0.25">
      <c r="A1705" s="1" t="s">
        <v>666</v>
      </c>
      <c r="B1705" s="1" t="s">
        <v>3889</v>
      </c>
      <c r="C1705" t="s">
        <v>4346</v>
      </c>
      <c r="D1705" t="s">
        <v>4528</v>
      </c>
    </row>
    <row r="1706" spans="1:4" ht="15.75" x14ac:dyDescent="0.25">
      <c r="A1706" s="1" t="s">
        <v>665</v>
      </c>
      <c r="B1706" s="1" t="s">
        <v>3122</v>
      </c>
      <c r="C1706" t="s">
        <v>4348</v>
      </c>
      <c r="D1706" t="s">
        <v>5588</v>
      </c>
    </row>
    <row r="1707" spans="1:4" ht="15.75" x14ac:dyDescent="0.25">
      <c r="A1707" s="1" t="s">
        <v>664</v>
      </c>
      <c r="B1707" s="1" t="s">
        <v>3890</v>
      </c>
      <c r="C1707" t="s">
        <v>4346</v>
      </c>
      <c r="D1707" t="s">
        <v>5589</v>
      </c>
    </row>
    <row r="1708" spans="1:4" ht="15.75" x14ac:dyDescent="0.25">
      <c r="A1708" s="1" t="s">
        <v>663</v>
      </c>
      <c r="B1708" s="1" t="s">
        <v>3443</v>
      </c>
      <c r="C1708" t="s">
        <v>4346</v>
      </c>
      <c r="D1708" t="s">
        <v>4818</v>
      </c>
    </row>
    <row r="1709" spans="1:4" ht="15.75" x14ac:dyDescent="0.25">
      <c r="A1709" s="1" t="s">
        <v>662</v>
      </c>
      <c r="B1709" s="1" t="s">
        <v>3891</v>
      </c>
      <c r="C1709" t="s">
        <v>4348</v>
      </c>
      <c r="D1709" t="s">
        <v>5590</v>
      </c>
    </row>
    <row r="1710" spans="1:4" ht="15.75" x14ac:dyDescent="0.25">
      <c r="A1710" s="1" t="s">
        <v>661</v>
      </c>
      <c r="B1710" s="1" t="s">
        <v>3642</v>
      </c>
      <c r="C1710" t="s">
        <v>4346</v>
      </c>
      <c r="D1710" t="s">
        <v>5069</v>
      </c>
    </row>
    <row r="1711" spans="1:4" ht="15.75" x14ac:dyDescent="0.25">
      <c r="A1711" s="1" t="s">
        <v>660</v>
      </c>
      <c r="B1711" s="1" t="s">
        <v>3892</v>
      </c>
      <c r="C1711" t="s">
        <v>4346</v>
      </c>
      <c r="D1711" t="s">
        <v>5591</v>
      </c>
    </row>
    <row r="1712" spans="1:4" ht="15.75" x14ac:dyDescent="0.25">
      <c r="A1712" s="1" t="s">
        <v>659</v>
      </c>
      <c r="B1712" s="1" t="s">
        <v>5592</v>
      </c>
      <c r="C1712" t="s">
        <v>4348</v>
      </c>
      <c r="D1712" t="s">
        <v>5981</v>
      </c>
    </row>
    <row r="1713" spans="1:4" ht="15.75" x14ac:dyDescent="0.25">
      <c r="A1713" s="1" t="s">
        <v>658</v>
      </c>
      <c r="B1713" s="1" t="s">
        <v>3893</v>
      </c>
      <c r="C1713" t="s">
        <v>4346</v>
      </c>
      <c r="D1713" t="s">
        <v>4651</v>
      </c>
    </row>
    <row r="1714" spans="1:4" ht="15.75" x14ac:dyDescent="0.25">
      <c r="A1714" s="1" t="s">
        <v>657</v>
      </c>
      <c r="B1714" s="1" t="s">
        <v>3894</v>
      </c>
      <c r="C1714" t="s">
        <v>4348</v>
      </c>
      <c r="D1714" t="s">
        <v>4518</v>
      </c>
    </row>
    <row r="1715" spans="1:4" ht="15.75" x14ac:dyDescent="0.25">
      <c r="A1715" s="1" t="s">
        <v>656</v>
      </c>
      <c r="B1715" s="1" t="s">
        <v>3055</v>
      </c>
      <c r="C1715" t="s">
        <v>4346</v>
      </c>
      <c r="D1715" t="s">
        <v>5593</v>
      </c>
    </row>
    <row r="1716" spans="1:4" ht="15.75" x14ac:dyDescent="0.25">
      <c r="A1716" s="1" t="s">
        <v>655</v>
      </c>
      <c r="B1716" s="1" t="s">
        <v>3895</v>
      </c>
      <c r="C1716" t="s">
        <v>4346</v>
      </c>
      <c r="D1716" t="s">
        <v>5591</v>
      </c>
    </row>
    <row r="1717" spans="1:4" ht="15.75" x14ac:dyDescent="0.25">
      <c r="A1717" s="1" t="s">
        <v>654</v>
      </c>
      <c r="B1717" s="1" t="s">
        <v>3896</v>
      </c>
      <c r="C1717" t="s">
        <v>4348</v>
      </c>
      <c r="D1717" t="s">
        <v>4438</v>
      </c>
    </row>
    <row r="1718" spans="1:4" ht="15.75" x14ac:dyDescent="0.25">
      <c r="A1718" s="1" t="s">
        <v>653</v>
      </c>
      <c r="B1718" s="1" t="s">
        <v>2443</v>
      </c>
      <c r="C1718" t="s">
        <v>4346</v>
      </c>
      <c r="D1718" t="s">
        <v>5594</v>
      </c>
    </row>
    <row r="1719" spans="1:4" ht="15.75" x14ac:dyDescent="0.25">
      <c r="A1719" s="1" t="s">
        <v>652</v>
      </c>
      <c r="B1719" s="1" t="s">
        <v>3897</v>
      </c>
      <c r="C1719" t="s">
        <v>4346</v>
      </c>
      <c r="D1719" t="s">
        <v>5595</v>
      </c>
    </row>
    <row r="1720" spans="1:4" ht="15.75" x14ac:dyDescent="0.25">
      <c r="A1720" s="1" t="s">
        <v>651</v>
      </c>
      <c r="B1720" s="1" t="s">
        <v>3898</v>
      </c>
      <c r="C1720" t="s">
        <v>4346</v>
      </c>
      <c r="D1720" t="s">
        <v>5089</v>
      </c>
    </row>
    <row r="1721" spans="1:4" ht="15.75" x14ac:dyDescent="0.25">
      <c r="A1721" s="1" t="s">
        <v>650</v>
      </c>
      <c r="B1721" s="1" t="s">
        <v>2603</v>
      </c>
      <c r="C1721" t="s">
        <v>4346</v>
      </c>
      <c r="D1721" t="s">
        <v>5596</v>
      </c>
    </row>
    <row r="1722" spans="1:4" ht="15.75" x14ac:dyDescent="0.25">
      <c r="A1722" s="1" t="s">
        <v>649</v>
      </c>
      <c r="B1722" s="1" t="s">
        <v>3899</v>
      </c>
      <c r="C1722" t="s">
        <v>4348</v>
      </c>
      <c r="D1722" t="s">
        <v>4426</v>
      </c>
    </row>
    <row r="1723" spans="1:4" ht="15.75" x14ac:dyDescent="0.25">
      <c r="A1723" s="1" t="s">
        <v>648</v>
      </c>
      <c r="B1723" s="1" t="s">
        <v>3900</v>
      </c>
      <c r="C1723" t="s">
        <v>4348</v>
      </c>
      <c r="D1723" t="s">
        <v>5597</v>
      </c>
    </row>
    <row r="1724" spans="1:4" ht="15.75" x14ac:dyDescent="0.25">
      <c r="A1724" s="1" t="s">
        <v>647</v>
      </c>
      <c r="B1724" s="1" t="s">
        <v>3901</v>
      </c>
      <c r="C1724" t="s">
        <v>4346</v>
      </c>
      <c r="D1724" t="s">
        <v>5598</v>
      </c>
    </row>
    <row r="1725" spans="1:4" ht="15.75" x14ac:dyDescent="0.25">
      <c r="A1725" s="1" t="s">
        <v>646</v>
      </c>
      <c r="B1725" s="1" t="s">
        <v>3902</v>
      </c>
      <c r="C1725" t="s">
        <v>4348</v>
      </c>
      <c r="D1725" t="s">
        <v>5599</v>
      </c>
    </row>
    <row r="1726" spans="1:4" ht="15.75" x14ac:dyDescent="0.25">
      <c r="A1726" s="1" t="s">
        <v>645</v>
      </c>
      <c r="B1726" s="1" t="s">
        <v>2753</v>
      </c>
      <c r="C1726" t="s">
        <v>4346</v>
      </c>
      <c r="D1726" t="s">
        <v>5600</v>
      </c>
    </row>
    <row r="1727" spans="1:4" ht="15.75" x14ac:dyDescent="0.25">
      <c r="A1727" s="1" t="s">
        <v>644</v>
      </c>
      <c r="B1727" s="1" t="s">
        <v>3903</v>
      </c>
      <c r="C1727" t="s">
        <v>4346</v>
      </c>
      <c r="D1727" t="s">
        <v>5601</v>
      </c>
    </row>
    <row r="1728" spans="1:4" ht="15.75" x14ac:dyDescent="0.25">
      <c r="A1728" s="1" t="s">
        <v>643</v>
      </c>
      <c r="B1728" s="1" t="s">
        <v>3904</v>
      </c>
      <c r="C1728" t="s">
        <v>4346</v>
      </c>
      <c r="D1728" t="s">
        <v>5408</v>
      </c>
    </row>
    <row r="1729" spans="1:4" ht="15.75" x14ac:dyDescent="0.25">
      <c r="A1729" s="1" t="s">
        <v>642</v>
      </c>
      <c r="B1729" s="1" t="s">
        <v>3029</v>
      </c>
      <c r="C1729" t="s">
        <v>4348</v>
      </c>
      <c r="D1729" t="s">
        <v>5602</v>
      </c>
    </row>
    <row r="1730" spans="1:4" ht="15.75" x14ac:dyDescent="0.25">
      <c r="A1730" s="1" t="s">
        <v>641</v>
      </c>
      <c r="B1730" s="1" t="s">
        <v>3905</v>
      </c>
      <c r="C1730" t="s">
        <v>4348</v>
      </c>
      <c r="D1730" t="s">
        <v>5603</v>
      </c>
    </row>
    <row r="1731" spans="1:4" ht="15.75" x14ac:dyDescent="0.25">
      <c r="A1731" s="1" t="s">
        <v>640</v>
      </c>
      <c r="B1731" s="1" t="s">
        <v>3807</v>
      </c>
      <c r="C1731" t="s">
        <v>4348</v>
      </c>
      <c r="D1731" t="s">
        <v>5604</v>
      </c>
    </row>
    <row r="1732" spans="1:4" ht="15.75" x14ac:dyDescent="0.25">
      <c r="A1732" s="1" t="s">
        <v>639</v>
      </c>
      <c r="B1732" s="1" t="s">
        <v>2961</v>
      </c>
      <c r="C1732" t="s">
        <v>4346</v>
      </c>
      <c r="D1732" t="s">
        <v>5605</v>
      </c>
    </row>
    <row r="1733" spans="1:4" ht="15.75" x14ac:dyDescent="0.25">
      <c r="A1733" s="1" t="s">
        <v>638</v>
      </c>
      <c r="B1733" s="1" t="s">
        <v>3273</v>
      </c>
      <c r="C1733" t="s">
        <v>4346</v>
      </c>
      <c r="D1733" t="s">
        <v>4427</v>
      </c>
    </row>
    <row r="1734" spans="1:4" ht="15.75" x14ac:dyDescent="0.25">
      <c r="A1734" s="1" t="s">
        <v>637</v>
      </c>
      <c r="B1734" s="1" t="s">
        <v>3906</v>
      </c>
      <c r="C1734" t="s">
        <v>4346</v>
      </c>
      <c r="D1734" t="s">
        <v>5606</v>
      </c>
    </row>
    <row r="1735" spans="1:4" ht="15.75" x14ac:dyDescent="0.25">
      <c r="A1735" s="1" t="s">
        <v>636</v>
      </c>
      <c r="B1735" s="1" t="s">
        <v>3907</v>
      </c>
      <c r="C1735" t="s">
        <v>4346</v>
      </c>
      <c r="D1735" t="s">
        <v>5607</v>
      </c>
    </row>
    <row r="1736" spans="1:4" ht="15.75" x14ac:dyDescent="0.25">
      <c r="A1736" s="1" t="s">
        <v>635</v>
      </c>
      <c r="B1736" s="1" t="s">
        <v>3908</v>
      </c>
      <c r="C1736" t="s">
        <v>4766</v>
      </c>
      <c r="D1736" t="s">
        <v>5608</v>
      </c>
    </row>
    <row r="1737" spans="1:4" ht="15.75" x14ac:dyDescent="0.25">
      <c r="A1737" s="1" t="s">
        <v>634</v>
      </c>
      <c r="B1737" s="1" t="s">
        <v>3909</v>
      </c>
      <c r="C1737" t="s">
        <v>4346</v>
      </c>
      <c r="D1737" t="s">
        <v>5609</v>
      </c>
    </row>
    <row r="1738" spans="1:4" ht="15.75" x14ac:dyDescent="0.25">
      <c r="A1738" s="1" t="s">
        <v>633</v>
      </c>
      <c r="B1738" s="1" t="s">
        <v>2435</v>
      </c>
      <c r="C1738" t="s">
        <v>4348</v>
      </c>
      <c r="D1738" t="s">
        <v>5610</v>
      </c>
    </row>
    <row r="1739" spans="1:4" ht="15.75" x14ac:dyDescent="0.25">
      <c r="A1739" s="1" t="s">
        <v>632</v>
      </c>
      <c r="B1739" s="1" t="s">
        <v>3910</v>
      </c>
      <c r="C1739" t="s">
        <v>4348</v>
      </c>
      <c r="D1739" t="s">
        <v>4399</v>
      </c>
    </row>
    <row r="1740" spans="1:4" ht="15.75" x14ac:dyDescent="0.25">
      <c r="A1740" s="1" t="s">
        <v>630</v>
      </c>
      <c r="B1740" s="1" t="s">
        <v>3911</v>
      </c>
      <c r="C1740" t="s">
        <v>4348</v>
      </c>
      <c r="D1740" t="s">
        <v>5611</v>
      </c>
    </row>
    <row r="1741" spans="1:4" ht="15.75" x14ac:dyDescent="0.25">
      <c r="A1741" s="1" t="s">
        <v>629</v>
      </c>
      <c r="B1741" s="1" t="s">
        <v>3912</v>
      </c>
      <c r="C1741" t="s">
        <v>4346</v>
      </c>
      <c r="D1741" t="s">
        <v>5612</v>
      </c>
    </row>
    <row r="1742" spans="1:4" ht="15.75" x14ac:dyDescent="0.25">
      <c r="A1742" s="1" t="s">
        <v>628</v>
      </c>
      <c r="B1742" s="1" t="s">
        <v>3913</v>
      </c>
      <c r="C1742" t="s">
        <v>4346</v>
      </c>
      <c r="D1742" t="s">
        <v>5613</v>
      </c>
    </row>
    <row r="1743" spans="1:4" ht="15.75" x14ac:dyDescent="0.25">
      <c r="A1743" s="1" t="s">
        <v>627</v>
      </c>
      <c r="B1743" s="1" t="s">
        <v>3914</v>
      </c>
      <c r="C1743" t="s">
        <v>4346</v>
      </c>
      <c r="D1743" t="s">
        <v>5614</v>
      </c>
    </row>
    <row r="1744" spans="1:4" ht="15.75" x14ac:dyDescent="0.25">
      <c r="A1744" s="1" t="s">
        <v>626</v>
      </c>
      <c r="B1744" s="1" t="s">
        <v>3915</v>
      </c>
      <c r="C1744" t="s">
        <v>4346</v>
      </c>
      <c r="D1744" t="s">
        <v>5615</v>
      </c>
    </row>
    <row r="1745" spans="1:4" ht="15.75" x14ac:dyDescent="0.25">
      <c r="A1745" s="1" t="s">
        <v>625</v>
      </c>
      <c r="B1745" s="1" t="s">
        <v>3916</v>
      </c>
      <c r="C1745" t="s">
        <v>4346</v>
      </c>
      <c r="D1745" t="s">
        <v>4795</v>
      </c>
    </row>
    <row r="1746" spans="1:4" ht="15.75" x14ac:dyDescent="0.25">
      <c r="A1746" s="1" t="s">
        <v>624</v>
      </c>
      <c r="B1746" s="1" t="s">
        <v>3092</v>
      </c>
      <c r="C1746" t="s">
        <v>4348</v>
      </c>
      <c r="D1746" t="s">
        <v>5184</v>
      </c>
    </row>
    <row r="1747" spans="1:4" ht="15.75" x14ac:dyDescent="0.25">
      <c r="A1747" s="1" t="s">
        <v>623</v>
      </c>
      <c r="B1747" s="1" t="s">
        <v>3917</v>
      </c>
      <c r="C1747" t="s">
        <v>4346</v>
      </c>
      <c r="D1747" t="s">
        <v>5480</v>
      </c>
    </row>
    <row r="1748" spans="1:4" ht="15.75" x14ac:dyDescent="0.25">
      <c r="A1748" s="1" t="s">
        <v>622</v>
      </c>
      <c r="B1748" s="1" t="s">
        <v>3918</v>
      </c>
      <c r="C1748" t="s">
        <v>4346</v>
      </c>
      <c r="D1748" t="s">
        <v>5616</v>
      </c>
    </row>
    <row r="1749" spans="1:4" ht="15.75" x14ac:dyDescent="0.25">
      <c r="A1749" s="1" t="s">
        <v>621</v>
      </c>
      <c r="B1749" s="1" t="s">
        <v>3909</v>
      </c>
      <c r="C1749" t="s">
        <v>4348</v>
      </c>
      <c r="D1749" t="s">
        <v>5617</v>
      </c>
    </row>
    <row r="1750" spans="1:4" ht="15.75" x14ac:dyDescent="0.25">
      <c r="A1750" s="1" t="s">
        <v>620</v>
      </c>
      <c r="B1750" s="1" t="s">
        <v>2495</v>
      </c>
      <c r="C1750" t="s">
        <v>4348</v>
      </c>
      <c r="D1750" t="s">
        <v>5006</v>
      </c>
    </row>
    <row r="1751" spans="1:4" ht="15.75" x14ac:dyDescent="0.25">
      <c r="A1751" s="1" t="s">
        <v>619</v>
      </c>
      <c r="B1751" s="1" t="s">
        <v>3408</v>
      </c>
      <c r="C1751" t="s">
        <v>4348</v>
      </c>
      <c r="D1751" t="s">
        <v>5618</v>
      </c>
    </row>
    <row r="1752" spans="1:4" ht="15.75" x14ac:dyDescent="0.25">
      <c r="A1752" s="1" t="s">
        <v>618</v>
      </c>
      <c r="B1752" s="1" t="s">
        <v>3919</v>
      </c>
      <c r="C1752" t="s">
        <v>4766</v>
      </c>
      <c r="D1752" t="s">
        <v>5619</v>
      </c>
    </row>
    <row r="1753" spans="1:4" ht="15.75" x14ac:dyDescent="0.25">
      <c r="A1753" s="1" t="s">
        <v>617</v>
      </c>
      <c r="B1753" s="1" t="s">
        <v>3920</v>
      </c>
      <c r="C1753" t="s">
        <v>4348</v>
      </c>
      <c r="D1753" t="s">
        <v>4870</v>
      </c>
    </row>
    <row r="1754" spans="1:4" ht="15.75" x14ac:dyDescent="0.25">
      <c r="A1754" s="1" t="s">
        <v>616</v>
      </c>
      <c r="B1754" s="1" t="s">
        <v>3921</v>
      </c>
      <c r="C1754" t="s">
        <v>4348</v>
      </c>
      <c r="D1754" t="s">
        <v>5620</v>
      </c>
    </row>
    <row r="1755" spans="1:4" ht="15.75" x14ac:dyDescent="0.25">
      <c r="A1755" s="1" t="s">
        <v>615</v>
      </c>
      <c r="B1755" s="1" t="s">
        <v>2392</v>
      </c>
      <c r="C1755" t="s">
        <v>4348</v>
      </c>
      <c r="D1755" t="s">
        <v>5621</v>
      </c>
    </row>
    <row r="1756" spans="1:4" ht="15.75" x14ac:dyDescent="0.25">
      <c r="A1756" s="1" t="s">
        <v>614</v>
      </c>
      <c r="B1756" s="1" t="s">
        <v>3922</v>
      </c>
      <c r="C1756" t="s">
        <v>4346</v>
      </c>
      <c r="D1756" t="s">
        <v>5622</v>
      </c>
    </row>
    <row r="1757" spans="1:4" ht="15.75" x14ac:dyDescent="0.25">
      <c r="A1757" s="1" t="s">
        <v>613</v>
      </c>
      <c r="B1757" s="1" t="s">
        <v>3923</v>
      </c>
      <c r="C1757" t="s">
        <v>4346</v>
      </c>
      <c r="D1757" t="s">
        <v>5623</v>
      </c>
    </row>
    <row r="1758" spans="1:4" ht="15.75" x14ac:dyDescent="0.25">
      <c r="A1758" s="1" t="s">
        <v>612</v>
      </c>
      <c r="B1758" s="1" t="s">
        <v>2638</v>
      </c>
      <c r="C1758" t="s">
        <v>4348</v>
      </c>
      <c r="D1758" t="s">
        <v>5624</v>
      </c>
    </row>
    <row r="1759" spans="1:4" ht="15.75" x14ac:dyDescent="0.25">
      <c r="A1759" s="1" t="s">
        <v>611</v>
      </c>
      <c r="B1759" s="1" t="s">
        <v>5625</v>
      </c>
      <c r="C1759" t="s">
        <v>4766</v>
      </c>
      <c r="D1759" t="s">
        <v>5626</v>
      </c>
    </row>
    <row r="1760" spans="1:4" ht="15.75" x14ac:dyDescent="0.25">
      <c r="A1760" s="1" t="s">
        <v>610</v>
      </c>
      <c r="B1760" s="1" t="s">
        <v>3924</v>
      </c>
      <c r="C1760" t="s">
        <v>4348</v>
      </c>
      <c r="D1760" t="s">
        <v>5627</v>
      </c>
    </row>
    <row r="1761" spans="1:4" ht="15.75" x14ac:dyDescent="0.25">
      <c r="A1761" s="1" t="s">
        <v>609</v>
      </c>
      <c r="B1761" s="1" t="s">
        <v>3925</v>
      </c>
      <c r="C1761" t="s">
        <v>4348</v>
      </c>
      <c r="D1761" t="s">
        <v>5628</v>
      </c>
    </row>
    <row r="1762" spans="1:4" ht="15.75" x14ac:dyDescent="0.25">
      <c r="A1762" s="1" t="s">
        <v>608</v>
      </c>
      <c r="B1762" s="1" t="s">
        <v>3926</v>
      </c>
      <c r="C1762" t="s">
        <v>4348</v>
      </c>
      <c r="D1762" t="s">
        <v>5629</v>
      </c>
    </row>
    <row r="1763" spans="1:4" ht="15.75" x14ac:dyDescent="0.25">
      <c r="A1763" s="1" t="s">
        <v>607</v>
      </c>
      <c r="B1763" s="1" t="s">
        <v>3927</v>
      </c>
      <c r="C1763" t="s">
        <v>4346</v>
      </c>
      <c r="D1763" t="s">
        <v>5630</v>
      </c>
    </row>
    <row r="1764" spans="1:4" ht="15.75" x14ac:dyDescent="0.25">
      <c r="A1764" s="1" t="s">
        <v>606</v>
      </c>
      <c r="B1764" s="1" t="s">
        <v>3928</v>
      </c>
      <c r="C1764" t="s">
        <v>4346</v>
      </c>
      <c r="D1764" t="s">
        <v>5631</v>
      </c>
    </row>
    <row r="1765" spans="1:4" ht="15.75" x14ac:dyDescent="0.25">
      <c r="A1765" s="1" t="s">
        <v>605</v>
      </c>
      <c r="B1765" s="1" t="s">
        <v>2627</v>
      </c>
      <c r="C1765" t="s">
        <v>4346</v>
      </c>
      <c r="D1765" t="s">
        <v>5632</v>
      </c>
    </row>
    <row r="1766" spans="1:4" ht="15.75" x14ac:dyDescent="0.25">
      <c r="A1766" s="1" t="s">
        <v>604</v>
      </c>
      <c r="B1766" s="1" t="s">
        <v>3463</v>
      </c>
      <c r="C1766" t="s">
        <v>4346</v>
      </c>
      <c r="D1766" t="s">
        <v>5633</v>
      </c>
    </row>
    <row r="1767" spans="1:4" ht="15.75" x14ac:dyDescent="0.25">
      <c r="A1767" s="1" t="s">
        <v>603</v>
      </c>
      <c r="B1767" s="1" t="s">
        <v>3929</v>
      </c>
      <c r="C1767" t="s">
        <v>4348</v>
      </c>
      <c r="D1767" t="s">
        <v>4503</v>
      </c>
    </row>
    <row r="1768" spans="1:4" ht="15.75" x14ac:dyDescent="0.25">
      <c r="A1768" s="1" t="s">
        <v>602</v>
      </c>
      <c r="B1768" s="1" t="s">
        <v>3930</v>
      </c>
      <c r="C1768" t="s">
        <v>4346</v>
      </c>
      <c r="D1768" t="s">
        <v>5204</v>
      </c>
    </row>
    <row r="1769" spans="1:4" ht="15.75" x14ac:dyDescent="0.25">
      <c r="A1769" s="1" t="s">
        <v>601</v>
      </c>
      <c r="B1769" s="1" t="s">
        <v>3931</v>
      </c>
      <c r="C1769" t="s">
        <v>4346</v>
      </c>
      <c r="D1769" t="s">
        <v>4524</v>
      </c>
    </row>
    <row r="1770" spans="1:4" ht="15.75" x14ac:dyDescent="0.25">
      <c r="A1770" s="1" t="s">
        <v>600</v>
      </c>
      <c r="B1770" s="1" t="s">
        <v>3932</v>
      </c>
      <c r="C1770" t="s">
        <v>4346</v>
      </c>
      <c r="D1770" t="s">
        <v>4795</v>
      </c>
    </row>
    <row r="1771" spans="1:4" ht="15.75" x14ac:dyDescent="0.25">
      <c r="A1771" s="1" t="s">
        <v>599</v>
      </c>
      <c r="B1771" s="1" t="s">
        <v>3933</v>
      </c>
      <c r="C1771" t="s">
        <v>4346</v>
      </c>
      <c r="D1771" t="s">
        <v>5634</v>
      </c>
    </row>
    <row r="1772" spans="1:4" ht="15.75" x14ac:dyDescent="0.25">
      <c r="A1772" s="1" t="s">
        <v>598</v>
      </c>
      <c r="B1772" s="1" t="s">
        <v>3934</v>
      </c>
      <c r="C1772" t="s">
        <v>4346</v>
      </c>
      <c r="D1772" t="s">
        <v>5635</v>
      </c>
    </row>
    <row r="1773" spans="1:4" ht="15.75" x14ac:dyDescent="0.25">
      <c r="A1773" s="1" t="s">
        <v>597</v>
      </c>
      <c r="B1773" s="1" t="s">
        <v>3935</v>
      </c>
      <c r="C1773" t="s">
        <v>4346</v>
      </c>
      <c r="D1773" t="s">
        <v>4775</v>
      </c>
    </row>
    <row r="1774" spans="1:4" ht="15.75" x14ac:dyDescent="0.25">
      <c r="A1774" s="1" t="s">
        <v>596</v>
      </c>
      <c r="B1774" s="1" t="s">
        <v>3936</v>
      </c>
      <c r="C1774" t="s">
        <v>4346</v>
      </c>
      <c r="D1774" t="s">
        <v>5636</v>
      </c>
    </row>
    <row r="1775" spans="1:4" ht="15.75" x14ac:dyDescent="0.25">
      <c r="A1775" s="1" t="s">
        <v>595</v>
      </c>
      <c r="B1775" s="1" t="s">
        <v>2439</v>
      </c>
      <c r="C1775" t="s">
        <v>4348</v>
      </c>
      <c r="D1775" t="s">
        <v>5129</v>
      </c>
    </row>
    <row r="1776" spans="1:4" ht="15.75" x14ac:dyDescent="0.25">
      <c r="A1776" s="1" t="s">
        <v>594</v>
      </c>
      <c r="B1776" s="1" t="s">
        <v>3937</v>
      </c>
      <c r="C1776" t="s">
        <v>4346</v>
      </c>
      <c r="D1776" t="s">
        <v>5164</v>
      </c>
    </row>
    <row r="1777" spans="1:4" ht="15.75" x14ac:dyDescent="0.25">
      <c r="A1777" s="1" t="s">
        <v>593</v>
      </c>
      <c r="B1777" s="1" t="s">
        <v>3938</v>
      </c>
      <c r="C1777" t="s">
        <v>4346</v>
      </c>
      <c r="D1777" t="s">
        <v>4441</v>
      </c>
    </row>
    <row r="1778" spans="1:4" ht="15.75" x14ac:dyDescent="0.25">
      <c r="A1778" s="1" t="s">
        <v>592</v>
      </c>
      <c r="B1778" s="1" t="s">
        <v>3939</v>
      </c>
      <c r="C1778" t="s">
        <v>4348</v>
      </c>
      <c r="D1778" t="s">
        <v>5637</v>
      </c>
    </row>
    <row r="1779" spans="1:4" ht="15.75" x14ac:dyDescent="0.25">
      <c r="A1779" s="1" t="s">
        <v>591</v>
      </c>
      <c r="B1779" s="1" t="s">
        <v>3409</v>
      </c>
      <c r="C1779" t="s">
        <v>4346</v>
      </c>
      <c r="D1779" t="s">
        <v>5638</v>
      </c>
    </row>
    <row r="1780" spans="1:4" ht="15.75" x14ac:dyDescent="0.25">
      <c r="A1780" s="1" t="s">
        <v>590</v>
      </c>
      <c r="B1780" s="1" t="s">
        <v>3940</v>
      </c>
      <c r="C1780" t="s">
        <v>4348</v>
      </c>
      <c r="D1780" t="s">
        <v>5982</v>
      </c>
    </row>
    <row r="1781" spans="1:4" ht="15.75" x14ac:dyDescent="0.25">
      <c r="A1781" s="1" t="s">
        <v>589</v>
      </c>
      <c r="B1781" s="1" t="s">
        <v>3941</v>
      </c>
      <c r="C1781" t="s">
        <v>4346</v>
      </c>
      <c r="D1781" t="s">
        <v>4995</v>
      </c>
    </row>
    <row r="1782" spans="1:4" ht="15.75" x14ac:dyDescent="0.25">
      <c r="A1782" s="1" t="s">
        <v>588</v>
      </c>
      <c r="B1782" s="1" t="s">
        <v>3942</v>
      </c>
      <c r="C1782" t="s">
        <v>4346</v>
      </c>
      <c r="D1782" t="s">
        <v>5046</v>
      </c>
    </row>
    <row r="1783" spans="1:4" ht="15.75" x14ac:dyDescent="0.25">
      <c r="A1783" s="1" t="s">
        <v>587</v>
      </c>
      <c r="B1783" s="1" t="s">
        <v>3813</v>
      </c>
      <c r="C1783" t="s">
        <v>4348</v>
      </c>
      <c r="D1783" t="s">
        <v>5639</v>
      </c>
    </row>
    <row r="1784" spans="1:4" ht="15.75" x14ac:dyDescent="0.25">
      <c r="A1784" s="1" t="s">
        <v>586</v>
      </c>
      <c r="B1784" s="1" t="s">
        <v>2411</v>
      </c>
      <c r="C1784" t="s">
        <v>4346</v>
      </c>
      <c r="D1784" t="s">
        <v>5640</v>
      </c>
    </row>
    <row r="1785" spans="1:4" ht="15.75" x14ac:dyDescent="0.25">
      <c r="A1785" s="1" t="s">
        <v>585</v>
      </c>
      <c r="B1785" s="1" t="s">
        <v>2959</v>
      </c>
      <c r="C1785" t="s">
        <v>4348</v>
      </c>
      <c r="D1785" t="s">
        <v>4989</v>
      </c>
    </row>
    <row r="1786" spans="1:4" ht="15.75" x14ac:dyDescent="0.25">
      <c r="A1786" s="1" t="s">
        <v>584</v>
      </c>
      <c r="B1786" s="1" t="s">
        <v>3943</v>
      </c>
      <c r="C1786" t="s">
        <v>4348</v>
      </c>
      <c r="D1786" t="s">
        <v>5641</v>
      </c>
    </row>
    <row r="1787" spans="1:4" ht="15.75" x14ac:dyDescent="0.25">
      <c r="A1787" s="1" t="s">
        <v>583</v>
      </c>
      <c r="B1787" s="1" t="s">
        <v>3944</v>
      </c>
      <c r="C1787" t="s">
        <v>4348</v>
      </c>
      <c r="D1787" t="s">
        <v>4368</v>
      </c>
    </row>
    <row r="1788" spans="1:4" ht="15.75" x14ac:dyDescent="0.25">
      <c r="A1788" s="1" t="s">
        <v>582</v>
      </c>
      <c r="B1788" s="1" t="s">
        <v>3945</v>
      </c>
      <c r="C1788" t="s">
        <v>4348</v>
      </c>
      <c r="D1788" t="s">
        <v>5642</v>
      </c>
    </row>
    <row r="1789" spans="1:4" ht="15.75" x14ac:dyDescent="0.25">
      <c r="A1789" s="1" t="s">
        <v>581</v>
      </c>
      <c r="B1789" s="1" t="s">
        <v>3428</v>
      </c>
      <c r="C1789" t="s">
        <v>4348</v>
      </c>
      <c r="D1789" t="s">
        <v>5643</v>
      </c>
    </row>
    <row r="1790" spans="1:4" ht="15.75" x14ac:dyDescent="0.25">
      <c r="A1790" s="1" t="s">
        <v>580</v>
      </c>
      <c r="B1790" s="1" t="s">
        <v>3946</v>
      </c>
      <c r="C1790" t="s">
        <v>4348</v>
      </c>
      <c r="D1790" t="s">
        <v>4354</v>
      </c>
    </row>
    <row r="1791" spans="1:4" ht="15.75" x14ac:dyDescent="0.25">
      <c r="A1791" s="1" t="s">
        <v>579</v>
      </c>
      <c r="B1791" s="1" t="s">
        <v>3947</v>
      </c>
      <c r="C1791" t="s">
        <v>4348</v>
      </c>
      <c r="D1791" t="s">
        <v>5644</v>
      </c>
    </row>
    <row r="1792" spans="1:4" ht="15.75" x14ac:dyDescent="0.25">
      <c r="A1792" s="1" t="s">
        <v>578</v>
      </c>
      <c r="B1792" s="1" t="s">
        <v>2698</v>
      </c>
      <c r="C1792" t="s">
        <v>4348</v>
      </c>
      <c r="D1792" t="s">
        <v>5983</v>
      </c>
    </row>
    <row r="1793" spans="1:4" ht="15.75" x14ac:dyDescent="0.25">
      <c r="A1793" s="1" t="s">
        <v>577</v>
      </c>
      <c r="B1793" s="1" t="s">
        <v>3948</v>
      </c>
      <c r="C1793" t="s">
        <v>4346</v>
      </c>
      <c r="D1793" t="s">
        <v>4528</v>
      </c>
    </row>
    <row r="1794" spans="1:4" ht="15.75" x14ac:dyDescent="0.25">
      <c r="A1794" s="1" t="s">
        <v>576</v>
      </c>
      <c r="B1794" s="1" t="s">
        <v>3949</v>
      </c>
      <c r="C1794" t="s">
        <v>4348</v>
      </c>
      <c r="D1794" t="s">
        <v>4494</v>
      </c>
    </row>
    <row r="1795" spans="1:4" ht="15.75" x14ac:dyDescent="0.25">
      <c r="A1795" s="1" t="s">
        <v>575</v>
      </c>
      <c r="B1795" s="1" t="s">
        <v>3950</v>
      </c>
      <c r="C1795" t="s">
        <v>4346</v>
      </c>
      <c r="D1795" t="s">
        <v>4892</v>
      </c>
    </row>
    <row r="1796" spans="1:4" ht="15.75" x14ac:dyDescent="0.25">
      <c r="A1796" s="1" t="s">
        <v>574</v>
      </c>
      <c r="B1796" s="1" t="s">
        <v>3685</v>
      </c>
      <c r="C1796" t="s">
        <v>4348</v>
      </c>
      <c r="D1796" t="s">
        <v>4384</v>
      </c>
    </row>
    <row r="1797" spans="1:4" ht="15.75" x14ac:dyDescent="0.25">
      <c r="A1797" s="1" t="s">
        <v>573</v>
      </c>
      <c r="B1797" s="1" t="s">
        <v>3076</v>
      </c>
      <c r="C1797" t="s">
        <v>4346</v>
      </c>
      <c r="D1797" t="s">
        <v>5220</v>
      </c>
    </row>
    <row r="1798" spans="1:4" ht="15.75" x14ac:dyDescent="0.25">
      <c r="A1798" s="1" t="s">
        <v>572</v>
      </c>
      <c r="B1798" s="1" t="s">
        <v>3951</v>
      </c>
      <c r="C1798" t="s">
        <v>4348</v>
      </c>
      <c r="D1798" t="s">
        <v>5645</v>
      </c>
    </row>
    <row r="1799" spans="1:4" ht="15.75" x14ac:dyDescent="0.25">
      <c r="A1799" s="1" t="s">
        <v>571</v>
      </c>
      <c r="B1799" s="1" t="s">
        <v>3952</v>
      </c>
      <c r="C1799" t="s">
        <v>4346</v>
      </c>
      <c r="D1799" t="s">
        <v>4939</v>
      </c>
    </row>
    <row r="1800" spans="1:4" ht="15.75" x14ac:dyDescent="0.25">
      <c r="A1800" s="1" t="s">
        <v>570</v>
      </c>
      <c r="B1800" s="1" t="s">
        <v>2931</v>
      </c>
      <c r="C1800" t="s">
        <v>4346</v>
      </c>
      <c r="D1800" t="s">
        <v>5267</v>
      </c>
    </row>
    <row r="1801" spans="1:4" ht="15.75" x14ac:dyDescent="0.25">
      <c r="A1801" s="1" t="s">
        <v>569</v>
      </c>
      <c r="B1801" s="1" t="s">
        <v>5646</v>
      </c>
      <c r="C1801" t="s">
        <v>4348</v>
      </c>
      <c r="D1801" t="s">
        <v>5647</v>
      </c>
    </row>
    <row r="1802" spans="1:4" ht="15.75" x14ac:dyDescent="0.25">
      <c r="A1802" s="1" t="s">
        <v>568</v>
      </c>
      <c r="B1802" s="1" t="s">
        <v>3953</v>
      </c>
      <c r="C1802" t="s">
        <v>4346</v>
      </c>
      <c r="D1802" t="s">
        <v>5591</v>
      </c>
    </row>
    <row r="1803" spans="1:4" ht="15.75" x14ac:dyDescent="0.25">
      <c r="A1803" s="1" t="s">
        <v>567</v>
      </c>
      <c r="B1803" s="1" t="s">
        <v>3954</v>
      </c>
      <c r="C1803" t="s">
        <v>4348</v>
      </c>
      <c r="D1803" t="s">
        <v>4412</v>
      </c>
    </row>
    <row r="1804" spans="1:4" ht="15.75" x14ac:dyDescent="0.25">
      <c r="A1804" s="1" t="s">
        <v>566</v>
      </c>
      <c r="B1804" s="1" t="s">
        <v>2600</v>
      </c>
      <c r="C1804" t="s">
        <v>4348</v>
      </c>
      <c r="D1804" t="s">
        <v>4832</v>
      </c>
    </row>
    <row r="1805" spans="1:4" ht="15.75" x14ac:dyDescent="0.25">
      <c r="A1805" s="1" t="s">
        <v>565</v>
      </c>
      <c r="B1805" s="1" t="s">
        <v>2414</v>
      </c>
      <c r="C1805" t="s">
        <v>4348</v>
      </c>
      <c r="D1805" t="s">
        <v>5648</v>
      </c>
    </row>
    <row r="1806" spans="1:4" ht="15.75" x14ac:dyDescent="0.25">
      <c r="A1806" s="1" t="s">
        <v>564</v>
      </c>
      <c r="B1806" s="1" t="s">
        <v>3955</v>
      </c>
      <c r="C1806" t="s">
        <v>4348</v>
      </c>
      <c r="D1806" t="s">
        <v>5417</v>
      </c>
    </row>
    <row r="1807" spans="1:4" ht="15.75" x14ac:dyDescent="0.25">
      <c r="A1807" s="1" t="s">
        <v>563</v>
      </c>
      <c r="B1807" s="1" t="s">
        <v>3956</v>
      </c>
      <c r="C1807" t="s">
        <v>4346</v>
      </c>
      <c r="D1807" t="s">
        <v>4740</v>
      </c>
    </row>
    <row r="1808" spans="1:4" ht="15.75" x14ac:dyDescent="0.25">
      <c r="A1808" s="1" t="s">
        <v>562</v>
      </c>
      <c r="B1808" s="1" t="s">
        <v>3957</v>
      </c>
      <c r="C1808" t="s">
        <v>4346</v>
      </c>
      <c r="D1808" t="s">
        <v>5649</v>
      </c>
    </row>
    <row r="1809" spans="1:4" ht="15.75" x14ac:dyDescent="0.25">
      <c r="A1809" s="1" t="s">
        <v>561</v>
      </c>
      <c r="B1809" s="1" t="s">
        <v>3958</v>
      </c>
      <c r="C1809" t="s">
        <v>4346</v>
      </c>
      <c r="D1809" t="s">
        <v>5650</v>
      </c>
    </row>
    <row r="1810" spans="1:4" ht="15.75" x14ac:dyDescent="0.25">
      <c r="A1810" s="1" t="s">
        <v>560</v>
      </c>
      <c r="B1810" s="1" t="s">
        <v>3959</v>
      </c>
      <c r="C1810" t="s">
        <v>4346</v>
      </c>
      <c r="D1810" t="s">
        <v>4576</v>
      </c>
    </row>
    <row r="1811" spans="1:4" ht="15.75" x14ac:dyDescent="0.25">
      <c r="A1811" s="1" t="s">
        <v>559</v>
      </c>
      <c r="B1811" s="1" t="s">
        <v>3960</v>
      </c>
      <c r="C1811" t="s">
        <v>4346</v>
      </c>
      <c r="D1811" t="s">
        <v>5613</v>
      </c>
    </row>
    <row r="1812" spans="1:4" ht="15.75" x14ac:dyDescent="0.25">
      <c r="A1812" s="1" t="s">
        <v>558</v>
      </c>
      <c r="B1812" s="1" t="s">
        <v>3961</v>
      </c>
      <c r="C1812" t="s">
        <v>4346</v>
      </c>
      <c r="D1812" t="s">
        <v>5651</v>
      </c>
    </row>
    <row r="1813" spans="1:4" ht="15.75" x14ac:dyDescent="0.25">
      <c r="A1813" s="1" t="s">
        <v>557</v>
      </c>
      <c r="B1813" s="1" t="s">
        <v>3962</v>
      </c>
      <c r="C1813" t="s">
        <v>4346</v>
      </c>
      <c r="D1813" t="s">
        <v>5652</v>
      </c>
    </row>
    <row r="1814" spans="1:4" ht="15.75" x14ac:dyDescent="0.25">
      <c r="A1814" s="1" t="s">
        <v>556</v>
      </c>
      <c r="B1814" s="1" t="s">
        <v>3963</v>
      </c>
      <c r="C1814" t="s">
        <v>4348</v>
      </c>
      <c r="D1814" t="s">
        <v>5653</v>
      </c>
    </row>
    <row r="1815" spans="1:4" ht="15.75" x14ac:dyDescent="0.25">
      <c r="A1815" s="1" t="s">
        <v>555</v>
      </c>
      <c r="B1815" s="1" t="s">
        <v>3964</v>
      </c>
      <c r="C1815" t="s">
        <v>4346</v>
      </c>
      <c r="D1815" t="s">
        <v>4740</v>
      </c>
    </row>
    <row r="1816" spans="1:4" ht="15.75" x14ac:dyDescent="0.25">
      <c r="A1816" s="1" t="s">
        <v>554</v>
      </c>
      <c r="B1816" s="1" t="s">
        <v>3965</v>
      </c>
      <c r="C1816" t="s">
        <v>4348</v>
      </c>
      <c r="D1816" t="s">
        <v>4950</v>
      </c>
    </row>
    <row r="1817" spans="1:4" ht="15.75" x14ac:dyDescent="0.25">
      <c r="A1817" s="1" t="s">
        <v>553</v>
      </c>
      <c r="B1817" s="1" t="s">
        <v>3966</v>
      </c>
      <c r="C1817" t="s">
        <v>4348</v>
      </c>
      <c r="D1817" t="s">
        <v>5654</v>
      </c>
    </row>
    <row r="1818" spans="1:4" ht="15.75" x14ac:dyDescent="0.25">
      <c r="A1818" s="1" t="s">
        <v>552</v>
      </c>
      <c r="B1818" s="1" t="s">
        <v>3967</v>
      </c>
      <c r="C1818" t="s">
        <v>4348</v>
      </c>
      <c r="D1818" t="s">
        <v>5984</v>
      </c>
    </row>
    <row r="1819" spans="1:4" ht="15.75" x14ac:dyDescent="0.25">
      <c r="A1819" s="1" t="s">
        <v>551</v>
      </c>
      <c r="B1819" s="1" t="s">
        <v>3968</v>
      </c>
      <c r="C1819" t="s">
        <v>4348</v>
      </c>
      <c r="D1819" t="s">
        <v>5451</v>
      </c>
    </row>
    <row r="1820" spans="1:4" ht="15.75" x14ac:dyDescent="0.25">
      <c r="A1820" s="1" t="s">
        <v>550</v>
      </c>
      <c r="B1820" s="1" t="s">
        <v>3347</v>
      </c>
      <c r="C1820" t="s">
        <v>4348</v>
      </c>
      <c r="D1820" t="s">
        <v>4660</v>
      </c>
    </row>
    <row r="1821" spans="1:4" ht="15.75" x14ac:dyDescent="0.25">
      <c r="A1821" s="1" t="s">
        <v>549</v>
      </c>
      <c r="B1821" s="1" t="s">
        <v>3969</v>
      </c>
      <c r="C1821" t="s">
        <v>4348</v>
      </c>
      <c r="D1821" t="s">
        <v>5655</v>
      </c>
    </row>
    <row r="1822" spans="1:4" ht="15.75" x14ac:dyDescent="0.25">
      <c r="A1822" s="1" t="s">
        <v>548</v>
      </c>
      <c r="B1822" s="1" t="s">
        <v>3970</v>
      </c>
      <c r="C1822" t="s">
        <v>4348</v>
      </c>
      <c r="D1822" t="s">
        <v>4426</v>
      </c>
    </row>
    <row r="1823" spans="1:4" ht="15.75" x14ac:dyDescent="0.25">
      <c r="A1823" s="1" t="s">
        <v>547</v>
      </c>
      <c r="B1823" s="1" t="s">
        <v>3971</v>
      </c>
      <c r="C1823" t="s">
        <v>4348</v>
      </c>
      <c r="D1823" t="s">
        <v>5656</v>
      </c>
    </row>
    <row r="1824" spans="1:4" ht="15.75" x14ac:dyDescent="0.25">
      <c r="A1824" s="1" t="s">
        <v>546</v>
      </c>
      <c r="B1824" s="1" t="s">
        <v>5657</v>
      </c>
      <c r="C1824" t="s">
        <v>4346</v>
      </c>
      <c r="D1824" t="s">
        <v>5658</v>
      </c>
    </row>
    <row r="1825" spans="1:4" ht="15.75" x14ac:dyDescent="0.25">
      <c r="A1825" s="1" t="s">
        <v>545</v>
      </c>
      <c r="B1825" s="1" t="s">
        <v>3109</v>
      </c>
      <c r="C1825" t="s">
        <v>4348</v>
      </c>
      <c r="D1825" t="s">
        <v>4752</v>
      </c>
    </row>
    <row r="1826" spans="1:4" ht="15.75" x14ac:dyDescent="0.25">
      <c r="A1826" s="1" t="s">
        <v>544</v>
      </c>
      <c r="B1826" s="1" t="s">
        <v>3972</v>
      </c>
      <c r="C1826" t="s">
        <v>4346</v>
      </c>
      <c r="D1826" t="s">
        <v>5659</v>
      </c>
    </row>
    <row r="1827" spans="1:4" ht="15.75" x14ac:dyDescent="0.25">
      <c r="A1827" s="1" t="s">
        <v>543</v>
      </c>
      <c r="B1827" s="1" t="s">
        <v>3973</v>
      </c>
      <c r="C1827" t="s">
        <v>4346</v>
      </c>
      <c r="D1827" t="s">
        <v>5660</v>
      </c>
    </row>
    <row r="1828" spans="1:4" ht="15.75" x14ac:dyDescent="0.25">
      <c r="A1828" s="1" t="s">
        <v>542</v>
      </c>
      <c r="B1828" s="1" t="s">
        <v>3974</v>
      </c>
      <c r="C1828" t="s">
        <v>4346</v>
      </c>
      <c r="D1828" t="s">
        <v>5661</v>
      </c>
    </row>
    <row r="1829" spans="1:4" ht="15.75" x14ac:dyDescent="0.25">
      <c r="A1829" s="1" t="s">
        <v>541</v>
      </c>
      <c r="B1829" s="1" t="s">
        <v>3975</v>
      </c>
      <c r="C1829" t="s">
        <v>4346</v>
      </c>
      <c r="D1829" t="s">
        <v>5598</v>
      </c>
    </row>
    <row r="1830" spans="1:4" ht="15.75" x14ac:dyDescent="0.25">
      <c r="A1830" s="1" t="s">
        <v>540</v>
      </c>
      <c r="B1830" s="1" t="s">
        <v>3976</v>
      </c>
      <c r="C1830" t="s">
        <v>4346</v>
      </c>
      <c r="D1830" t="s">
        <v>4735</v>
      </c>
    </row>
    <row r="1831" spans="1:4" ht="15.75" x14ac:dyDescent="0.25">
      <c r="A1831" s="1" t="s">
        <v>539</v>
      </c>
      <c r="B1831" s="1" t="s">
        <v>2588</v>
      </c>
      <c r="C1831" t="s">
        <v>4348</v>
      </c>
      <c r="D1831" t="s">
        <v>5662</v>
      </c>
    </row>
    <row r="1832" spans="1:4" ht="15.75" x14ac:dyDescent="0.25">
      <c r="A1832" s="1" t="s">
        <v>538</v>
      </c>
      <c r="B1832" s="1" t="s">
        <v>3348</v>
      </c>
      <c r="C1832" t="s">
        <v>4346</v>
      </c>
      <c r="D1832" t="s">
        <v>4541</v>
      </c>
    </row>
    <row r="1833" spans="1:4" ht="15.75" x14ac:dyDescent="0.25">
      <c r="A1833" s="1" t="s">
        <v>537</v>
      </c>
      <c r="B1833" s="1" t="s">
        <v>2783</v>
      </c>
      <c r="C1833" t="s">
        <v>4346</v>
      </c>
      <c r="D1833" t="s">
        <v>5562</v>
      </c>
    </row>
    <row r="1834" spans="1:4" ht="15.75" x14ac:dyDescent="0.25">
      <c r="A1834" s="1" t="s">
        <v>536</v>
      </c>
      <c r="B1834" s="1" t="s">
        <v>3977</v>
      </c>
      <c r="C1834" t="s">
        <v>4348</v>
      </c>
      <c r="D1834" t="s">
        <v>5663</v>
      </c>
    </row>
    <row r="1835" spans="1:4" ht="15.75" x14ac:dyDescent="0.25">
      <c r="A1835" s="1" t="s">
        <v>535</v>
      </c>
      <c r="B1835" s="1" t="s">
        <v>3978</v>
      </c>
      <c r="C1835" t="s">
        <v>4346</v>
      </c>
      <c r="D1835" t="s">
        <v>5664</v>
      </c>
    </row>
    <row r="1836" spans="1:4" ht="15.75" x14ac:dyDescent="0.25">
      <c r="A1836" s="1" t="s">
        <v>533</v>
      </c>
      <c r="B1836" s="1" t="s">
        <v>3979</v>
      </c>
      <c r="C1836" t="s">
        <v>4766</v>
      </c>
      <c r="D1836" t="s">
        <v>5329</v>
      </c>
    </row>
    <row r="1837" spans="1:4" ht="15.75" x14ac:dyDescent="0.25">
      <c r="A1837" s="1" t="s">
        <v>532</v>
      </c>
      <c r="B1837" s="1" t="s">
        <v>3980</v>
      </c>
      <c r="C1837" t="s">
        <v>4348</v>
      </c>
      <c r="D1837" t="s">
        <v>4950</v>
      </c>
    </row>
    <row r="1838" spans="1:4" ht="15.75" x14ac:dyDescent="0.25">
      <c r="A1838" s="1" t="s">
        <v>531</v>
      </c>
      <c r="B1838" s="1" t="s">
        <v>3981</v>
      </c>
      <c r="C1838" t="s">
        <v>4348</v>
      </c>
      <c r="D1838" t="s">
        <v>5665</v>
      </c>
    </row>
    <row r="1839" spans="1:4" ht="15.75" x14ac:dyDescent="0.25">
      <c r="A1839" s="1" t="s">
        <v>530</v>
      </c>
      <c r="B1839" s="1" t="s">
        <v>3982</v>
      </c>
      <c r="C1839" t="s">
        <v>4348</v>
      </c>
      <c r="D1839" t="s">
        <v>5666</v>
      </c>
    </row>
    <row r="1840" spans="1:4" ht="15.75" x14ac:dyDescent="0.25">
      <c r="A1840" s="1" t="s">
        <v>529</v>
      </c>
      <c r="B1840" s="1" t="s">
        <v>3474</v>
      </c>
      <c r="C1840" t="s">
        <v>4348</v>
      </c>
      <c r="D1840" t="s">
        <v>5667</v>
      </c>
    </row>
    <row r="1841" spans="1:4" ht="15.75" x14ac:dyDescent="0.25">
      <c r="A1841" s="1" t="s">
        <v>528</v>
      </c>
      <c r="B1841" s="1" t="s">
        <v>3517</v>
      </c>
      <c r="C1841" t="s">
        <v>4348</v>
      </c>
      <c r="D1841" t="s">
        <v>5668</v>
      </c>
    </row>
    <row r="1842" spans="1:4" ht="15.75" x14ac:dyDescent="0.25">
      <c r="A1842" s="1" t="s">
        <v>527</v>
      </c>
      <c r="B1842" s="1" t="s">
        <v>3983</v>
      </c>
      <c r="C1842" t="s">
        <v>4346</v>
      </c>
      <c r="D1842" t="s">
        <v>4411</v>
      </c>
    </row>
    <row r="1843" spans="1:4" ht="15.75" x14ac:dyDescent="0.25">
      <c r="A1843" s="1" t="s">
        <v>526</v>
      </c>
      <c r="B1843" s="1" t="s">
        <v>3984</v>
      </c>
      <c r="C1843" t="s">
        <v>4346</v>
      </c>
      <c r="D1843" t="s">
        <v>5669</v>
      </c>
    </row>
    <row r="1844" spans="1:4" ht="15.75" x14ac:dyDescent="0.25">
      <c r="A1844" s="1" t="s">
        <v>525</v>
      </c>
      <c r="B1844" s="1" t="s">
        <v>2459</v>
      </c>
      <c r="C1844" t="s">
        <v>4348</v>
      </c>
      <c r="D1844" t="s">
        <v>5670</v>
      </c>
    </row>
    <row r="1845" spans="1:4" ht="15.75" x14ac:dyDescent="0.25">
      <c r="A1845" s="1" t="s">
        <v>524</v>
      </c>
      <c r="B1845" s="1" t="s">
        <v>3985</v>
      </c>
      <c r="C1845" t="s">
        <v>4348</v>
      </c>
      <c r="D1845" t="s">
        <v>5671</v>
      </c>
    </row>
    <row r="1846" spans="1:4" ht="15.75" x14ac:dyDescent="0.25">
      <c r="A1846" s="1" t="s">
        <v>523</v>
      </c>
      <c r="B1846" s="1" t="s">
        <v>3986</v>
      </c>
      <c r="C1846" t="s">
        <v>4348</v>
      </c>
      <c r="D1846" t="s">
        <v>4374</v>
      </c>
    </row>
    <row r="1847" spans="1:4" ht="15.75" x14ac:dyDescent="0.25">
      <c r="A1847" s="1" t="s">
        <v>522</v>
      </c>
      <c r="B1847" s="1" t="s">
        <v>3987</v>
      </c>
      <c r="C1847" t="s">
        <v>4348</v>
      </c>
      <c r="D1847" t="s">
        <v>5672</v>
      </c>
    </row>
    <row r="1848" spans="1:4" ht="15.75" x14ac:dyDescent="0.25">
      <c r="A1848" s="1" t="s">
        <v>521</v>
      </c>
      <c r="B1848" s="1" t="s">
        <v>3988</v>
      </c>
      <c r="C1848" t="s">
        <v>4348</v>
      </c>
      <c r="D1848" t="s">
        <v>5673</v>
      </c>
    </row>
    <row r="1849" spans="1:4" ht="15.75" x14ac:dyDescent="0.25">
      <c r="A1849" s="1" t="s">
        <v>520</v>
      </c>
      <c r="B1849" s="1" t="s">
        <v>3989</v>
      </c>
      <c r="C1849" t="s">
        <v>4348</v>
      </c>
      <c r="D1849" t="s">
        <v>5674</v>
      </c>
    </row>
    <row r="1850" spans="1:4" ht="15.75" x14ac:dyDescent="0.25">
      <c r="A1850" s="1" t="s">
        <v>519</v>
      </c>
      <c r="B1850" s="1" t="s">
        <v>3990</v>
      </c>
      <c r="C1850" t="s">
        <v>4348</v>
      </c>
      <c r="D1850" t="s">
        <v>5675</v>
      </c>
    </row>
    <row r="1851" spans="1:4" ht="15.75" x14ac:dyDescent="0.25">
      <c r="A1851" s="1" t="s">
        <v>518</v>
      </c>
      <c r="B1851" s="1" t="s">
        <v>3991</v>
      </c>
      <c r="C1851" t="s">
        <v>4348</v>
      </c>
      <c r="D1851" t="s">
        <v>4619</v>
      </c>
    </row>
    <row r="1852" spans="1:4" ht="15.75" x14ac:dyDescent="0.25">
      <c r="A1852" s="1" t="s">
        <v>517</v>
      </c>
      <c r="B1852" s="1" t="s">
        <v>3992</v>
      </c>
      <c r="C1852" t="s">
        <v>4348</v>
      </c>
      <c r="D1852" t="s">
        <v>4397</v>
      </c>
    </row>
    <row r="1853" spans="1:4" ht="15.75" x14ac:dyDescent="0.25">
      <c r="A1853" s="1" t="s">
        <v>516</v>
      </c>
      <c r="B1853" s="1" t="s">
        <v>3993</v>
      </c>
      <c r="C1853" t="s">
        <v>4348</v>
      </c>
      <c r="D1853" t="s">
        <v>5676</v>
      </c>
    </row>
    <row r="1854" spans="1:4" ht="15.75" x14ac:dyDescent="0.25">
      <c r="A1854" s="1" t="s">
        <v>514</v>
      </c>
      <c r="B1854" s="1" t="s">
        <v>3994</v>
      </c>
      <c r="C1854" t="s">
        <v>4348</v>
      </c>
      <c r="D1854" t="s">
        <v>4397</v>
      </c>
    </row>
    <row r="1855" spans="1:4" ht="15.75" x14ac:dyDescent="0.25">
      <c r="A1855" s="1" t="s">
        <v>513</v>
      </c>
      <c r="B1855" s="1" t="s">
        <v>3838</v>
      </c>
      <c r="C1855" t="s">
        <v>4346</v>
      </c>
      <c r="D1855" t="s">
        <v>5677</v>
      </c>
    </row>
    <row r="1856" spans="1:4" ht="15.75" x14ac:dyDescent="0.25">
      <c r="A1856" s="1" t="s">
        <v>512</v>
      </c>
      <c r="B1856" s="1" t="s">
        <v>3047</v>
      </c>
      <c r="C1856" t="s">
        <v>4348</v>
      </c>
      <c r="D1856" t="s">
        <v>4823</v>
      </c>
    </row>
    <row r="1857" spans="1:4" ht="15.75" x14ac:dyDescent="0.25">
      <c r="A1857" s="1" t="s">
        <v>511</v>
      </c>
      <c r="B1857" s="1" t="s">
        <v>3995</v>
      </c>
      <c r="C1857" t="s">
        <v>4348</v>
      </c>
      <c r="D1857" t="s">
        <v>4711</v>
      </c>
    </row>
    <row r="1858" spans="1:4" ht="15.75" x14ac:dyDescent="0.25">
      <c r="A1858" s="1" t="s">
        <v>510</v>
      </c>
      <c r="B1858" s="1" t="s">
        <v>3996</v>
      </c>
      <c r="C1858" t="s">
        <v>4346</v>
      </c>
      <c r="D1858" t="s">
        <v>5678</v>
      </c>
    </row>
    <row r="1859" spans="1:4" ht="15.75" x14ac:dyDescent="0.25">
      <c r="A1859" s="1" t="s">
        <v>509</v>
      </c>
      <c r="B1859" s="1" t="s">
        <v>3997</v>
      </c>
      <c r="C1859" t="s">
        <v>4348</v>
      </c>
      <c r="D1859" t="s">
        <v>5679</v>
      </c>
    </row>
    <row r="1860" spans="1:4" ht="15.75" x14ac:dyDescent="0.25">
      <c r="A1860" s="1" t="s">
        <v>508</v>
      </c>
      <c r="B1860" s="1" t="s">
        <v>3396</v>
      </c>
      <c r="C1860" t="s">
        <v>4346</v>
      </c>
      <c r="D1860" t="s">
        <v>5348</v>
      </c>
    </row>
    <row r="1861" spans="1:4" ht="15.75" x14ac:dyDescent="0.25">
      <c r="A1861" s="1" t="s">
        <v>507</v>
      </c>
      <c r="B1861" s="1" t="s">
        <v>2435</v>
      </c>
      <c r="C1861" t="s">
        <v>4346</v>
      </c>
      <c r="D1861" t="s">
        <v>5680</v>
      </c>
    </row>
    <row r="1862" spans="1:4" ht="15.75" x14ac:dyDescent="0.25">
      <c r="A1862" s="1" t="s">
        <v>506</v>
      </c>
      <c r="B1862" s="1" t="s">
        <v>3998</v>
      </c>
      <c r="C1862" t="s">
        <v>4346</v>
      </c>
      <c r="D1862" t="s">
        <v>5681</v>
      </c>
    </row>
    <row r="1863" spans="1:4" ht="15.75" x14ac:dyDescent="0.25">
      <c r="A1863" s="1" t="s">
        <v>505</v>
      </c>
      <c r="B1863" s="1" t="s">
        <v>2787</v>
      </c>
      <c r="C1863" t="s">
        <v>4346</v>
      </c>
      <c r="D1863" t="s">
        <v>4795</v>
      </c>
    </row>
    <row r="1864" spans="1:4" ht="15.75" x14ac:dyDescent="0.25">
      <c r="A1864" s="1" t="s">
        <v>504</v>
      </c>
      <c r="B1864" s="1" t="s">
        <v>3999</v>
      </c>
      <c r="C1864" t="s">
        <v>4346</v>
      </c>
      <c r="D1864" t="s">
        <v>5682</v>
      </c>
    </row>
    <row r="1865" spans="1:4" ht="15.75" x14ac:dyDescent="0.25">
      <c r="A1865" s="1" t="s">
        <v>503</v>
      </c>
      <c r="B1865" s="1" t="s">
        <v>4000</v>
      </c>
      <c r="C1865" t="s">
        <v>4346</v>
      </c>
      <c r="D1865" t="s">
        <v>4402</v>
      </c>
    </row>
    <row r="1866" spans="1:4" ht="15.75" x14ac:dyDescent="0.25">
      <c r="A1866" s="1" t="s">
        <v>502</v>
      </c>
      <c r="B1866" s="1" t="s">
        <v>2385</v>
      </c>
      <c r="C1866" t="s">
        <v>4346</v>
      </c>
      <c r="D1866" t="s">
        <v>5683</v>
      </c>
    </row>
    <row r="1867" spans="1:4" ht="15.75" x14ac:dyDescent="0.25">
      <c r="A1867" s="1" t="s">
        <v>501</v>
      </c>
      <c r="B1867" s="1" t="s">
        <v>4001</v>
      </c>
      <c r="C1867" t="s">
        <v>4348</v>
      </c>
      <c r="D1867" t="s">
        <v>5684</v>
      </c>
    </row>
    <row r="1868" spans="1:4" ht="15.75" x14ac:dyDescent="0.25">
      <c r="A1868" s="1" t="s">
        <v>500</v>
      </c>
      <c r="B1868" s="1" t="s">
        <v>3162</v>
      </c>
      <c r="C1868" t="s">
        <v>4346</v>
      </c>
      <c r="D1868" t="s">
        <v>4976</v>
      </c>
    </row>
    <row r="1869" spans="1:4" ht="15.75" x14ac:dyDescent="0.25">
      <c r="A1869" s="1" t="s">
        <v>499</v>
      </c>
      <c r="B1869" s="1" t="s">
        <v>3070</v>
      </c>
      <c r="C1869" t="s">
        <v>4348</v>
      </c>
      <c r="D1869" t="s">
        <v>5685</v>
      </c>
    </row>
    <row r="1870" spans="1:4" ht="15.75" x14ac:dyDescent="0.25">
      <c r="A1870" s="1" t="s">
        <v>498</v>
      </c>
      <c r="B1870" s="1" t="s">
        <v>4002</v>
      </c>
      <c r="C1870" t="s">
        <v>4348</v>
      </c>
      <c r="D1870" t="s">
        <v>4683</v>
      </c>
    </row>
    <row r="1871" spans="1:4" ht="15.75" x14ac:dyDescent="0.25">
      <c r="A1871" s="1" t="s">
        <v>497</v>
      </c>
      <c r="B1871" s="1" t="s">
        <v>2604</v>
      </c>
      <c r="C1871" t="s">
        <v>4348</v>
      </c>
      <c r="D1871" t="s">
        <v>4470</v>
      </c>
    </row>
    <row r="1872" spans="1:4" ht="15.75" x14ac:dyDescent="0.25">
      <c r="A1872" s="1" t="s">
        <v>496</v>
      </c>
      <c r="B1872" s="1" t="s">
        <v>4003</v>
      </c>
      <c r="C1872" t="s">
        <v>4348</v>
      </c>
      <c r="D1872" t="s">
        <v>5686</v>
      </c>
    </row>
    <row r="1873" spans="1:4" ht="15.75" x14ac:dyDescent="0.25">
      <c r="A1873" s="1" t="s">
        <v>495</v>
      </c>
      <c r="B1873" s="1" t="s">
        <v>4004</v>
      </c>
      <c r="C1873" t="s">
        <v>4348</v>
      </c>
      <c r="D1873" t="s">
        <v>5687</v>
      </c>
    </row>
    <row r="1874" spans="1:4" ht="15.75" x14ac:dyDescent="0.25">
      <c r="A1874" s="1" t="s">
        <v>494</v>
      </c>
      <c r="B1874" s="1" t="s">
        <v>3233</v>
      </c>
      <c r="C1874" t="s">
        <v>4348</v>
      </c>
      <c r="D1874" t="s">
        <v>5688</v>
      </c>
    </row>
    <row r="1875" spans="1:4" ht="15.75" x14ac:dyDescent="0.25">
      <c r="A1875" s="1" t="s">
        <v>493</v>
      </c>
      <c r="B1875" s="1" t="s">
        <v>4005</v>
      </c>
      <c r="C1875" t="s">
        <v>4348</v>
      </c>
      <c r="D1875" t="s">
        <v>5689</v>
      </c>
    </row>
    <row r="1876" spans="1:4" ht="15.75" x14ac:dyDescent="0.25">
      <c r="A1876" s="1" t="s">
        <v>492</v>
      </c>
      <c r="B1876" s="1" t="s">
        <v>4006</v>
      </c>
      <c r="C1876" t="s">
        <v>4348</v>
      </c>
      <c r="D1876" t="s">
        <v>5690</v>
      </c>
    </row>
    <row r="1877" spans="1:4" ht="15.75" x14ac:dyDescent="0.25">
      <c r="A1877" s="1" t="s">
        <v>491</v>
      </c>
      <c r="B1877" s="1" t="s">
        <v>3428</v>
      </c>
      <c r="C1877" t="s">
        <v>4346</v>
      </c>
      <c r="D1877" t="s">
        <v>5691</v>
      </c>
    </row>
    <row r="1878" spans="1:4" ht="15.75" x14ac:dyDescent="0.25">
      <c r="A1878" s="1" t="s">
        <v>490</v>
      </c>
      <c r="B1878" s="1" t="s">
        <v>4007</v>
      </c>
      <c r="C1878" t="s">
        <v>4346</v>
      </c>
      <c r="D1878" t="s">
        <v>4917</v>
      </c>
    </row>
    <row r="1879" spans="1:4" ht="15.75" x14ac:dyDescent="0.25">
      <c r="A1879" s="1" t="s">
        <v>489</v>
      </c>
      <c r="B1879" s="1" t="s">
        <v>3053</v>
      </c>
      <c r="C1879" t="s">
        <v>4766</v>
      </c>
      <c r="D1879" t="s">
        <v>5692</v>
      </c>
    </row>
    <row r="1880" spans="1:4" ht="15.75" x14ac:dyDescent="0.25">
      <c r="A1880" s="1" t="s">
        <v>488</v>
      </c>
      <c r="B1880" s="1" t="s">
        <v>4008</v>
      </c>
      <c r="C1880" t="s">
        <v>4346</v>
      </c>
      <c r="D1880" t="s">
        <v>5693</v>
      </c>
    </row>
    <row r="1881" spans="1:4" ht="15.75" x14ac:dyDescent="0.25">
      <c r="A1881" s="1" t="s">
        <v>487</v>
      </c>
      <c r="B1881" s="1" t="s">
        <v>4009</v>
      </c>
      <c r="C1881" t="s">
        <v>4346</v>
      </c>
      <c r="D1881" t="s">
        <v>5694</v>
      </c>
    </row>
    <row r="1882" spans="1:4" ht="15.75" x14ac:dyDescent="0.25">
      <c r="A1882" s="1" t="s">
        <v>486</v>
      </c>
      <c r="B1882" s="1" t="s">
        <v>2941</v>
      </c>
      <c r="C1882" t="s">
        <v>4348</v>
      </c>
      <c r="D1882" t="s">
        <v>5695</v>
      </c>
    </row>
    <row r="1883" spans="1:4" ht="15.75" x14ac:dyDescent="0.25">
      <c r="A1883" s="1" t="s">
        <v>485</v>
      </c>
      <c r="B1883" s="1" t="s">
        <v>4010</v>
      </c>
      <c r="C1883" t="s">
        <v>4346</v>
      </c>
      <c r="D1883" t="s">
        <v>5691</v>
      </c>
    </row>
    <row r="1884" spans="1:4" ht="15.75" x14ac:dyDescent="0.25">
      <c r="A1884" s="1" t="s">
        <v>484</v>
      </c>
      <c r="B1884" s="1" t="s">
        <v>4011</v>
      </c>
      <c r="C1884" t="s">
        <v>4346</v>
      </c>
      <c r="D1884" t="s">
        <v>5696</v>
      </c>
    </row>
    <row r="1885" spans="1:4" ht="15.75" x14ac:dyDescent="0.25">
      <c r="A1885" s="1" t="s">
        <v>483</v>
      </c>
      <c r="B1885" s="1" t="s">
        <v>4012</v>
      </c>
      <c r="C1885" t="s">
        <v>4346</v>
      </c>
      <c r="D1885" t="s">
        <v>5697</v>
      </c>
    </row>
    <row r="1886" spans="1:4" ht="15.75" x14ac:dyDescent="0.25">
      <c r="A1886" s="1" t="s">
        <v>482</v>
      </c>
      <c r="B1886" s="1" t="s">
        <v>4013</v>
      </c>
      <c r="C1886" t="s">
        <v>4346</v>
      </c>
      <c r="D1886" t="s">
        <v>5698</v>
      </c>
    </row>
    <row r="1887" spans="1:4" ht="15.75" x14ac:dyDescent="0.25">
      <c r="A1887" s="1" t="s">
        <v>481</v>
      </c>
      <c r="B1887" s="1" t="s">
        <v>4014</v>
      </c>
      <c r="C1887" t="s">
        <v>4346</v>
      </c>
      <c r="D1887" t="s">
        <v>5699</v>
      </c>
    </row>
    <row r="1888" spans="1:4" ht="15.75" x14ac:dyDescent="0.25">
      <c r="A1888" s="1" t="s">
        <v>480</v>
      </c>
      <c r="B1888" s="1" t="s">
        <v>5700</v>
      </c>
      <c r="C1888" t="s">
        <v>4348</v>
      </c>
      <c r="D1888" t="s">
        <v>5701</v>
      </c>
    </row>
    <row r="1889" spans="1:4" ht="15.75" x14ac:dyDescent="0.25">
      <c r="A1889" s="1" t="s">
        <v>479</v>
      </c>
      <c r="B1889" s="1" t="s">
        <v>4015</v>
      </c>
      <c r="C1889" t="s">
        <v>4348</v>
      </c>
      <c r="D1889" t="s">
        <v>4698</v>
      </c>
    </row>
    <row r="1890" spans="1:4" ht="15.75" x14ac:dyDescent="0.25">
      <c r="A1890" s="1" t="s">
        <v>478</v>
      </c>
      <c r="B1890" s="1" t="s">
        <v>2956</v>
      </c>
      <c r="C1890" t="s">
        <v>4348</v>
      </c>
      <c r="D1890" t="s">
        <v>5702</v>
      </c>
    </row>
    <row r="1891" spans="1:4" ht="15.75" x14ac:dyDescent="0.25">
      <c r="A1891" s="1" t="s">
        <v>477</v>
      </c>
      <c r="B1891" s="1" t="s">
        <v>4016</v>
      </c>
      <c r="C1891" t="s">
        <v>4346</v>
      </c>
      <c r="D1891" t="s">
        <v>5245</v>
      </c>
    </row>
    <row r="1892" spans="1:4" ht="15.75" x14ac:dyDescent="0.25">
      <c r="A1892" s="1" t="s">
        <v>476</v>
      </c>
      <c r="B1892" s="1" t="s">
        <v>4017</v>
      </c>
      <c r="C1892" t="s">
        <v>4348</v>
      </c>
      <c r="D1892" t="s">
        <v>4368</v>
      </c>
    </row>
    <row r="1893" spans="1:4" ht="15.75" x14ac:dyDescent="0.25">
      <c r="A1893" s="1" t="s">
        <v>475</v>
      </c>
      <c r="B1893" s="1" t="s">
        <v>4018</v>
      </c>
      <c r="C1893" t="s">
        <v>4348</v>
      </c>
      <c r="D1893" t="s">
        <v>5703</v>
      </c>
    </row>
    <row r="1894" spans="1:4" ht="15.75" x14ac:dyDescent="0.25">
      <c r="A1894" s="1" t="s">
        <v>474</v>
      </c>
      <c r="B1894" s="1" t="s">
        <v>4019</v>
      </c>
      <c r="C1894" t="s">
        <v>4346</v>
      </c>
      <c r="D1894" t="s">
        <v>5704</v>
      </c>
    </row>
    <row r="1895" spans="1:4" ht="15.75" x14ac:dyDescent="0.25">
      <c r="A1895" s="1" t="s">
        <v>473</v>
      </c>
      <c r="B1895" s="1" t="s">
        <v>4020</v>
      </c>
      <c r="C1895" t="s">
        <v>4348</v>
      </c>
      <c r="D1895" t="s">
        <v>4459</v>
      </c>
    </row>
    <row r="1896" spans="1:4" ht="15.75" x14ac:dyDescent="0.25">
      <c r="A1896" s="1" t="s">
        <v>472</v>
      </c>
      <c r="B1896" s="1" t="s">
        <v>4021</v>
      </c>
      <c r="C1896" t="s">
        <v>4346</v>
      </c>
      <c r="D1896" t="s">
        <v>5705</v>
      </c>
    </row>
    <row r="1897" spans="1:4" ht="15.75" x14ac:dyDescent="0.25">
      <c r="A1897" s="1" t="s">
        <v>471</v>
      </c>
      <c r="B1897" s="1" t="s">
        <v>2636</v>
      </c>
      <c r="C1897" t="s">
        <v>4348</v>
      </c>
      <c r="D1897" t="s">
        <v>5985</v>
      </c>
    </row>
    <row r="1898" spans="1:4" ht="15.75" x14ac:dyDescent="0.25">
      <c r="A1898" s="1" t="s">
        <v>470</v>
      </c>
      <c r="B1898" s="1" t="s">
        <v>4022</v>
      </c>
      <c r="C1898" t="s">
        <v>4348</v>
      </c>
      <c r="D1898" t="s">
        <v>4496</v>
      </c>
    </row>
    <row r="1899" spans="1:4" ht="15.75" x14ac:dyDescent="0.25">
      <c r="A1899" s="1" t="s">
        <v>469</v>
      </c>
      <c r="B1899" s="1" t="s">
        <v>2463</v>
      </c>
      <c r="C1899" t="s">
        <v>4348</v>
      </c>
      <c r="D1899" t="s">
        <v>5706</v>
      </c>
    </row>
    <row r="1900" spans="1:4" ht="15.75" x14ac:dyDescent="0.25">
      <c r="A1900" s="1" t="s">
        <v>468</v>
      </c>
      <c r="B1900" s="1" t="s">
        <v>2494</v>
      </c>
      <c r="C1900" t="s">
        <v>4348</v>
      </c>
      <c r="D1900" t="s">
        <v>4711</v>
      </c>
    </row>
    <row r="1901" spans="1:4" ht="15.75" x14ac:dyDescent="0.25">
      <c r="A1901" s="1" t="s">
        <v>467</v>
      </c>
      <c r="B1901" s="1" t="s">
        <v>4023</v>
      </c>
      <c r="C1901" t="s">
        <v>4346</v>
      </c>
      <c r="D1901" t="s">
        <v>4441</v>
      </c>
    </row>
    <row r="1902" spans="1:4" ht="15.75" x14ac:dyDescent="0.25">
      <c r="A1902" s="1" t="s">
        <v>466</v>
      </c>
      <c r="B1902" s="1" t="s">
        <v>3939</v>
      </c>
      <c r="C1902" t="s">
        <v>4346</v>
      </c>
      <c r="D1902" t="s">
        <v>5707</v>
      </c>
    </row>
    <row r="1903" spans="1:4" ht="15.75" x14ac:dyDescent="0.25">
      <c r="A1903" s="1" t="s">
        <v>465</v>
      </c>
      <c r="B1903" s="1" t="s">
        <v>4024</v>
      </c>
      <c r="C1903" t="s">
        <v>4346</v>
      </c>
      <c r="D1903" t="s">
        <v>5220</v>
      </c>
    </row>
    <row r="1904" spans="1:4" ht="15.75" x14ac:dyDescent="0.25">
      <c r="A1904" s="1" t="s">
        <v>464</v>
      </c>
      <c r="B1904" s="1" t="s">
        <v>4025</v>
      </c>
      <c r="C1904" t="s">
        <v>4346</v>
      </c>
      <c r="D1904" t="s">
        <v>4558</v>
      </c>
    </row>
    <row r="1905" spans="1:4" ht="15.75" x14ac:dyDescent="0.25">
      <c r="A1905" s="1" t="s">
        <v>463</v>
      </c>
      <c r="B1905" s="1" t="s">
        <v>4026</v>
      </c>
      <c r="C1905" t="s">
        <v>4346</v>
      </c>
      <c r="D1905" t="s">
        <v>5708</v>
      </c>
    </row>
    <row r="1906" spans="1:4" ht="15.75" x14ac:dyDescent="0.25">
      <c r="A1906" s="1" t="s">
        <v>462</v>
      </c>
      <c r="B1906" s="1" t="s">
        <v>4027</v>
      </c>
      <c r="C1906" t="s">
        <v>4346</v>
      </c>
      <c r="D1906" t="s">
        <v>5709</v>
      </c>
    </row>
    <row r="1907" spans="1:4" ht="15.75" x14ac:dyDescent="0.25">
      <c r="A1907" s="1" t="s">
        <v>461</v>
      </c>
      <c r="B1907" s="1" t="s">
        <v>4028</v>
      </c>
      <c r="C1907" t="s">
        <v>4348</v>
      </c>
      <c r="D1907" t="s">
        <v>5710</v>
      </c>
    </row>
    <row r="1908" spans="1:4" ht="15.75" x14ac:dyDescent="0.25">
      <c r="A1908" s="1" t="s">
        <v>460</v>
      </c>
      <c r="B1908" s="1" t="s">
        <v>2689</v>
      </c>
      <c r="C1908" t="s">
        <v>4346</v>
      </c>
      <c r="D1908" t="s">
        <v>5711</v>
      </c>
    </row>
    <row r="1909" spans="1:4" ht="15.75" x14ac:dyDescent="0.25">
      <c r="A1909" s="1" t="s">
        <v>459</v>
      </c>
      <c r="B1909" s="1" t="s">
        <v>4029</v>
      </c>
      <c r="C1909" t="s">
        <v>4346</v>
      </c>
      <c r="D1909" t="s">
        <v>5712</v>
      </c>
    </row>
    <row r="1910" spans="1:4" ht="15.75" x14ac:dyDescent="0.25">
      <c r="A1910" s="1" t="s">
        <v>458</v>
      </c>
      <c r="B1910" s="1" t="s">
        <v>4030</v>
      </c>
      <c r="C1910" t="s">
        <v>4348</v>
      </c>
      <c r="D1910" t="s">
        <v>5713</v>
      </c>
    </row>
    <row r="1911" spans="1:4" ht="15.75" x14ac:dyDescent="0.25">
      <c r="A1911" s="1" t="s">
        <v>457</v>
      </c>
      <c r="B1911" s="1" t="s">
        <v>2385</v>
      </c>
      <c r="C1911" t="s">
        <v>4348</v>
      </c>
      <c r="D1911" t="s">
        <v>5714</v>
      </c>
    </row>
    <row r="1912" spans="1:4" ht="15.75" x14ac:dyDescent="0.25">
      <c r="A1912" s="1" t="s">
        <v>456</v>
      </c>
      <c r="B1912" s="1" t="s">
        <v>4031</v>
      </c>
      <c r="C1912" t="s">
        <v>4346</v>
      </c>
      <c r="D1912" t="s">
        <v>5715</v>
      </c>
    </row>
    <row r="1913" spans="1:4" ht="15.75" x14ac:dyDescent="0.25">
      <c r="A1913" s="1" t="s">
        <v>455</v>
      </c>
      <c r="B1913" s="1" t="s">
        <v>2776</v>
      </c>
      <c r="C1913" t="s">
        <v>4348</v>
      </c>
      <c r="D1913" t="s">
        <v>5716</v>
      </c>
    </row>
    <row r="1914" spans="1:4" ht="15.75" x14ac:dyDescent="0.25">
      <c r="A1914" s="1" t="s">
        <v>454</v>
      </c>
      <c r="B1914" s="1" t="s">
        <v>4032</v>
      </c>
      <c r="C1914" t="s">
        <v>4348</v>
      </c>
      <c r="D1914" t="s">
        <v>5717</v>
      </c>
    </row>
    <row r="1915" spans="1:4" ht="15.75" x14ac:dyDescent="0.25">
      <c r="A1915" s="1" t="s">
        <v>453</v>
      </c>
      <c r="B1915" s="1" t="s">
        <v>2961</v>
      </c>
      <c r="C1915" t="s">
        <v>4348</v>
      </c>
      <c r="D1915" t="s">
        <v>5718</v>
      </c>
    </row>
    <row r="1916" spans="1:4" ht="15.75" x14ac:dyDescent="0.25">
      <c r="A1916" s="1" t="s">
        <v>452</v>
      </c>
      <c r="B1916" s="1" t="s">
        <v>4033</v>
      </c>
      <c r="C1916" t="s">
        <v>4346</v>
      </c>
      <c r="D1916" t="s">
        <v>5719</v>
      </c>
    </row>
    <row r="1917" spans="1:4" ht="15.75" x14ac:dyDescent="0.25">
      <c r="A1917" s="1" t="s">
        <v>451</v>
      </c>
      <c r="B1917" s="1" t="s">
        <v>4034</v>
      </c>
      <c r="C1917" t="s">
        <v>4348</v>
      </c>
      <c r="D1917" t="s">
        <v>5720</v>
      </c>
    </row>
    <row r="1918" spans="1:4" ht="15.75" x14ac:dyDescent="0.25">
      <c r="A1918" s="1" t="s">
        <v>450</v>
      </c>
      <c r="B1918" s="1" t="s">
        <v>4035</v>
      </c>
      <c r="C1918" t="s">
        <v>4348</v>
      </c>
      <c r="D1918" t="s">
        <v>4494</v>
      </c>
    </row>
    <row r="1919" spans="1:4" ht="15.75" x14ac:dyDescent="0.25">
      <c r="A1919" s="1" t="s">
        <v>449</v>
      </c>
      <c r="B1919" s="1" t="s">
        <v>4036</v>
      </c>
      <c r="C1919" t="s">
        <v>4348</v>
      </c>
      <c r="D1919" t="s">
        <v>5358</v>
      </c>
    </row>
    <row r="1920" spans="1:4" ht="15.75" x14ac:dyDescent="0.25">
      <c r="A1920" s="1" t="s">
        <v>448</v>
      </c>
      <c r="B1920" s="1" t="s">
        <v>4037</v>
      </c>
      <c r="C1920" t="s">
        <v>4348</v>
      </c>
      <c r="D1920" t="s">
        <v>5721</v>
      </c>
    </row>
    <row r="1921" spans="1:4" ht="15.75" x14ac:dyDescent="0.25">
      <c r="A1921" s="1" t="s">
        <v>447</v>
      </c>
      <c r="B1921" s="1" t="s">
        <v>4038</v>
      </c>
      <c r="C1921" t="s">
        <v>4348</v>
      </c>
      <c r="D1921" t="s">
        <v>4456</v>
      </c>
    </row>
    <row r="1922" spans="1:4" ht="15.75" x14ac:dyDescent="0.25">
      <c r="A1922" s="1" t="s">
        <v>446</v>
      </c>
      <c r="B1922" s="1" t="s">
        <v>4039</v>
      </c>
      <c r="C1922" t="s">
        <v>4766</v>
      </c>
      <c r="D1922" t="s">
        <v>5722</v>
      </c>
    </row>
    <row r="1923" spans="1:4" ht="15.75" x14ac:dyDescent="0.25">
      <c r="A1923" s="1" t="s">
        <v>445</v>
      </c>
      <c r="B1923" s="1" t="s">
        <v>4040</v>
      </c>
      <c r="C1923" t="s">
        <v>4348</v>
      </c>
      <c r="D1923" t="s">
        <v>4494</v>
      </c>
    </row>
    <row r="1924" spans="1:4" ht="15.75" x14ac:dyDescent="0.25">
      <c r="A1924" s="1" t="s">
        <v>444</v>
      </c>
      <c r="B1924" s="1" t="s">
        <v>4041</v>
      </c>
      <c r="C1924" t="s">
        <v>4348</v>
      </c>
      <c r="D1924" t="s">
        <v>4950</v>
      </c>
    </row>
    <row r="1925" spans="1:4" ht="15.75" x14ac:dyDescent="0.25">
      <c r="A1925" s="1" t="s">
        <v>443</v>
      </c>
      <c r="B1925" s="1" t="s">
        <v>4042</v>
      </c>
      <c r="C1925" t="s">
        <v>4348</v>
      </c>
      <c r="D1925" t="s">
        <v>5723</v>
      </c>
    </row>
    <row r="1926" spans="1:4" ht="15.75" x14ac:dyDescent="0.25">
      <c r="A1926" s="1" t="s">
        <v>442</v>
      </c>
      <c r="B1926" s="1" t="s">
        <v>4043</v>
      </c>
      <c r="C1926" t="s">
        <v>4348</v>
      </c>
      <c r="D1926" t="s">
        <v>4480</v>
      </c>
    </row>
    <row r="1927" spans="1:4" ht="15.75" x14ac:dyDescent="0.25">
      <c r="A1927" s="1" t="s">
        <v>441</v>
      </c>
      <c r="B1927" s="1" t="s">
        <v>3201</v>
      </c>
      <c r="C1927" t="s">
        <v>4346</v>
      </c>
      <c r="D1927" t="s">
        <v>5724</v>
      </c>
    </row>
    <row r="1928" spans="1:4" ht="15.75" x14ac:dyDescent="0.25">
      <c r="A1928" s="1" t="s">
        <v>440</v>
      </c>
      <c r="B1928" s="1" t="s">
        <v>4044</v>
      </c>
      <c r="C1928" t="s">
        <v>4346</v>
      </c>
      <c r="D1928" t="s">
        <v>5725</v>
      </c>
    </row>
    <row r="1929" spans="1:4" ht="15.75" x14ac:dyDescent="0.25">
      <c r="A1929" s="1" t="s">
        <v>439</v>
      </c>
      <c r="B1929" s="1" t="s">
        <v>4045</v>
      </c>
      <c r="C1929" t="s">
        <v>4348</v>
      </c>
      <c r="D1929" t="s">
        <v>4412</v>
      </c>
    </row>
    <row r="1930" spans="1:4" ht="15.75" x14ac:dyDescent="0.25">
      <c r="A1930" s="1" t="s">
        <v>438</v>
      </c>
      <c r="B1930" s="1" t="s">
        <v>3401</v>
      </c>
      <c r="C1930" t="s">
        <v>4346</v>
      </c>
      <c r="D1930" t="s">
        <v>5726</v>
      </c>
    </row>
    <row r="1931" spans="1:4" ht="15.75" x14ac:dyDescent="0.25">
      <c r="A1931" s="1" t="s">
        <v>437</v>
      </c>
      <c r="B1931" s="1" t="s">
        <v>2423</v>
      </c>
      <c r="C1931" t="s">
        <v>4346</v>
      </c>
      <c r="D1931" t="s">
        <v>5218</v>
      </c>
    </row>
    <row r="1932" spans="1:4" ht="15.75" x14ac:dyDescent="0.25">
      <c r="A1932" s="1" t="s">
        <v>436</v>
      </c>
      <c r="B1932" s="1" t="s">
        <v>4046</v>
      </c>
      <c r="C1932" t="s">
        <v>4346</v>
      </c>
      <c r="D1932" t="s">
        <v>5727</v>
      </c>
    </row>
    <row r="1933" spans="1:4" ht="15.75" x14ac:dyDescent="0.25">
      <c r="A1933" s="1" t="s">
        <v>435</v>
      </c>
      <c r="B1933" s="1" t="s">
        <v>4047</v>
      </c>
      <c r="C1933" t="s">
        <v>4346</v>
      </c>
      <c r="D1933" t="s">
        <v>5728</v>
      </c>
    </row>
    <row r="1934" spans="1:4" ht="15.75" x14ac:dyDescent="0.25">
      <c r="A1934" s="1" t="s">
        <v>434</v>
      </c>
      <c r="B1934" s="1" t="s">
        <v>4048</v>
      </c>
      <c r="C1934" t="s">
        <v>4348</v>
      </c>
      <c r="D1934" t="s">
        <v>4428</v>
      </c>
    </row>
    <row r="1935" spans="1:4" ht="15.75" x14ac:dyDescent="0.25">
      <c r="A1935" s="1" t="s">
        <v>433</v>
      </c>
      <c r="B1935" s="1" t="s">
        <v>4049</v>
      </c>
      <c r="C1935" t="s">
        <v>4346</v>
      </c>
      <c r="D1935" t="s">
        <v>4441</v>
      </c>
    </row>
    <row r="1936" spans="1:4" ht="15.75" x14ac:dyDescent="0.25">
      <c r="A1936" s="1" t="s">
        <v>432</v>
      </c>
      <c r="B1936" s="1" t="s">
        <v>3487</v>
      </c>
      <c r="C1936" t="s">
        <v>4346</v>
      </c>
      <c r="D1936" t="s">
        <v>5729</v>
      </c>
    </row>
    <row r="1937" spans="1:4" ht="15.75" x14ac:dyDescent="0.25">
      <c r="A1937" s="1" t="s">
        <v>431</v>
      </c>
      <c r="B1937" s="1" t="s">
        <v>4050</v>
      </c>
      <c r="C1937" t="s">
        <v>4348</v>
      </c>
      <c r="D1937" t="s">
        <v>5730</v>
      </c>
    </row>
    <row r="1938" spans="1:4" ht="15.75" x14ac:dyDescent="0.25">
      <c r="A1938" s="1" t="s">
        <v>430</v>
      </c>
      <c r="B1938" s="1" t="s">
        <v>4051</v>
      </c>
      <c r="C1938" t="s">
        <v>4766</v>
      </c>
      <c r="D1938" t="s">
        <v>5731</v>
      </c>
    </row>
    <row r="1939" spans="1:4" ht="15.75" x14ac:dyDescent="0.25">
      <c r="A1939" s="1" t="s">
        <v>429</v>
      </c>
      <c r="B1939" s="1" t="s">
        <v>3887</v>
      </c>
      <c r="C1939" t="s">
        <v>4348</v>
      </c>
      <c r="D1939" t="s">
        <v>4360</v>
      </c>
    </row>
    <row r="1940" spans="1:4" ht="15.75" x14ac:dyDescent="0.25">
      <c r="A1940" s="1" t="s">
        <v>428</v>
      </c>
      <c r="B1940" s="1" t="s">
        <v>4052</v>
      </c>
      <c r="C1940" t="s">
        <v>4348</v>
      </c>
      <c r="D1940" t="s">
        <v>5732</v>
      </c>
    </row>
    <row r="1941" spans="1:4" ht="15.75" x14ac:dyDescent="0.25">
      <c r="A1941" s="1" t="s">
        <v>427</v>
      </c>
      <c r="B1941" s="1" t="s">
        <v>4053</v>
      </c>
      <c r="C1941" t="s">
        <v>4348</v>
      </c>
      <c r="D1941" t="s">
        <v>4488</v>
      </c>
    </row>
    <row r="1942" spans="1:4" ht="15.75" x14ac:dyDescent="0.25">
      <c r="A1942" s="1" t="s">
        <v>426</v>
      </c>
      <c r="B1942" s="1" t="s">
        <v>3166</v>
      </c>
      <c r="C1942" t="s">
        <v>4348</v>
      </c>
      <c r="D1942" t="s">
        <v>5733</v>
      </c>
    </row>
    <row r="1943" spans="1:4" ht="15.75" x14ac:dyDescent="0.25">
      <c r="A1943" s="1" t="s">
        <v>425</v>
      </c>
      <c r="B1943" s="1" t="s">
        <v>4054</v>
      </c>
      <c r="C1943" t="s">
        <v>4348</v>
      </c>
      <c r="D1943" t="s">
        <v>5734</v>
      </c>
    </row>
    <row r="1944" spans="1:4" ht="15.75" x14ac:dyDescent="0.25">
      <c r="A1944" s="1" t="s">
        <v>424</v>
      </c>
      <c r="B1944" s="1" t="s">
        <v>4055</v>
      </c>
      <c r="C1944" t="s">
        <v>4348</v>
      </c>
      <c r="D1944" t="s">
        <v>4494</v>
      </c>
    </row>
    <row r="1945" spans="1:4" ht="15.75" x14ac:dyDescent="0.25">
      <c r="A1945" s="1" t="s">
        <v>423</v>
      </c>
      <c r="B1945" s="1" t="s">
        <v>3091</v>
      </c>
      <c r="C1945" t="s">
        <v>4348</v>
      </c>
      <c r="D1945" t="s">
        <v>5735</v>
      </c>
    </row>
    <row r="1946" spans="1:4" ht="15.75" x14ac:dyDescent="0.25">
      <c r="A1946" s="1" t="s">
        <v>422</v>
      </c>
      <c r="B1946" s="1" t="s">
        <v>4056</v>
      </c>
      <c r="C1946" t="s">
        <v>4346</v>
      </c>
      <c r="D1946" t="s">
        <v>4451</v>
      </c>
    </row>
    <row r="1947" spans="1:4" ht="15.75" x14ac:dyDescent="0.25">
      <c r="A1947" s="1" t="s">
        <v>421</v>
      </c>
      <c r="B1947" s="1" t="s">
        <v>4057</v>
      </c>
      <c r="C1947" t="s">
        <v>4348</v>
      </c>
      <c r="D1947" t="s">
        <v>5690</v>
      </c>
    </row>
    <row r="1948" spans="1:4" ht="15.75" x14ac:dyDescent="0.25">
      <c r="A1948" s="1" t="s">
        <v>420</v>
      </c>
      <c r="B1948" s="1" t="s">
        <v>4058</v>
      </c>
      <c r="C1948" t="s">
        <v>4348</v>
      </c>
      <c r="D1948" t="s">
        <v>5736</v>
      </c>
    </row>
    <row r="1949" spans="1:4" ht="15.75" x14ac:dyDescent="0.25">
      <c r="A1949" s="1" t="s">
        <v>419</v>
      </c>
      <c r="B1949" s="1" t="s">
        <v>4059</v>
      </c>
      <c r="C1949" t="s">
        <v>4348</v>
      </c>
      <c r="D1949" t="s">
        <v>5737</v>
      </c>
    </row>
    <row r="1950" spans="1:4" ht="15.75" x14ac:dyDescent="0.25">
      <c r="A1950" s="1" t="s">
        <v>418</v>
      </c>
      <c r="B1950" s="1" t="s">
        <v>4060</v>
      </c>
      <c r="C1950" t="s">
        <v>4346</v>
      </c>
      <c r="D1950" t="s">
        <v>5738</v>
      </c>
    </row>
    <row r="1951" spans="1:4" ht="15.75" x14ac:dyDescent="0.25">
      <c r="A1951" s="1" t="s">
        <v>417</v>
      </c>
      <c r="B1951" s="1" t="s">
        <v>2967</v>
      </c>
      <c r="C1951" t="s">
        <v>4348</v>
      </c>
      <c r="D1951" t="s">
        <v>4480</v>
      </c>
    </row>
    <row r="1952" spans="1:4" ht="15.75" x14ac:dyDescent="0.25">
      <c r="A1952" s="1" t="s">
        <v>416</v>
      </c>
      <c r="B1952" s="1" t="s">
        <v>4061</v>
      </c>
      <c r="C1952" t="s">
        <v>4346</v>
      </c>
      <c r="D1952" t="s">
        <v>5739</v>
      </c>
    </row>
    <row r="1953" spans="1:4" ht="15.75" x14ac:dyDescent="0.25">
      <c r="A1953" s="1" t="s">
        <v>415</v>
      </c>
      <c r="B1953" s="1" t="s">
        <v>5740</v>
      </c>
      <c r="C1953" t="s">
        <v>4348</v>
      </c>
      <c r="D1953" t="s">
        <v>5741</v>
      </c>
    </row>
    <row r="1954" spans="1:4" ht="15.75" x14ac:dyDescent="0.25">
      <c r="A1954" s="1" t="s">
        <v>414</v>
      </c>
      <c r="B1954" s="1" t="s">
        <v>4062</v>
      </c>
      <c r="C1954" t="s">
        <v>4348</v>
      </c>
      <c r="D1954" t="s">
        <v>5742</v>
      </c>
    </row>
    <row r="1955" spans="1:4" ht="15.75" x14ac:dyDescent="0.25">
      <c r="A1955" s="1" t="s">
        <v>413</v>
      </c>
      <c r="B1955" s="1" t="s">
        <v>4063</v>
      </c>
      <c r="C1955" t="s">
        <v>4346</v>
      </c>
      <c r="D1955" t="s">
        <v>5743</v>
      </c>
    </row>
    <row r="1956" spans="1:4" ht="15.75" x14ac:dyDescent="0.25">
      <c r="A1956" s="1" t="s">
        <v>412</v>
      </c>
      <c r="B1956" s="1" t="s">
        <v>4064</v>
      </c>
      <c r="C1956" t="s">
        <v>4346</v>
      </c>
      <c r="D1956" t="s">
        <v>5744</v>
      </c>
    </row>
    <row r="1957" spans="1:4" ht="15.75" x14ac:dyDescent="0.25">
      <c r="A1957" s="1" t="s">
        <v>411</v>
      </c>
      <c r="B1957" s="1" t="s">
        <v>4065</v>
      </c>
      <c r="C1957" t="s">
        <v>4346</v>
      </c>
      <c r="D1957" t="s">
        <v>5745</v>
      </c>
    </row>
    <row r="1958" spans="1:4" ht="15.75" x14ac:dyDescent="0.25">
      <c r="A1958" s="1" t="s">
        <v>410</v>
      </c>
      <c r="B1958" s="1" t="s">
        <v>4066</v>
      </c>
      <c r="C1958" t="s">
        <v>4348</v>
      </c>
      <c r="D1958" t="s">
        <v>5746</v>
      </c>
    </row>
    <row r="1959" spans="1:4" ht="15.75" x14ac:dyDescent="0.25">
      <c r="A1959" s="1" t="s">
        <v>409</v>
      </c>
      <c r="B1959" s="1" t="s">
        <v>2731</v>
      </c>
      <c r="C1959" t="s">
        <v>4346</v>
      </c>
      <c r="D1959" t="s">
        <v>4740</v>
      </c>
    </row>
    <row r="1960" spans="1:4" ht="15.75" x14ac:dyDescent="0.25">
      <c r="A1960" s="1" t="s">
        <v>408</v>
      </c>
      <c r="B1960" s="1" t="s">
        <v>4067</v>
      </c>
      <c r="C1960" t="s">
        <v>4346</v>
      </c>
      <c r="D1960" t="s">
        <v>4381</v>
      </c>
    </row>
    <row r="1961" spans="1:4" ht="15.75" x14ac:dyDescent="0.25">
      <c r="A1961" s="1" t="s">
        <v>407</v>
      </c>
      <c r="B1961" s="1" t="s">
        <v>2423</v>
      </c>
      <c r="C1961" t="s">
        <v>4346</v>
      </c>
      <c r="D1961" t="s">
        <v>4558</v>
      </c>
    </row>
    <row r="1962" spans="1:4" ht="15.75" x14ac:dyDescent="0.25">
      <c r="A1962" s="1" t="s">
        <v>406</v>
      </c>
      <c r="B1962" s="1" t="s">
        <v>4068</v>
      </c>
      <c r="C1962" t="s">
        <v>4346</v>
      </c>
      <c r="D1962" t="s">
        <v>5747</v>
      </c>
    </row>
    <row r="1963" spans="1:4" ht="15.75" x14ac:dyDescent="0.25">
      <c r="A1963" s="1" t="s">
        <v>405</v>
      </c>
      <c r="B1963" s="1" t="s">
        <v>3939</v>
      </c>
      <c r="C1963" t="s">
        <v>4348</v>
      </c>
      <c r="D1963" t="s">
        <v>4349</v>
      </c>
    </row>
    <row r="1964" spans="1:4" ht="15.75" x14ac:dyDescent="0.25">
      <c r="A1964" s="1" t="s">
        <v>404</v>
      </c>
      <c r="B1964" s="1" t="s">
        <v>4069</v>
      </c>
      <c r="C1964" t="s">
        <v>4348</v>
      </c>
      <c r="D1964" t="s">
        <v>5748</v>
      </c>
    </row>
    <row r="1965" spans="1:4" ht="15.75" x14ac:dyDescent="0.25">
      <c r="A1965" s="1" t="s">
        <v>403</v>
      </c>
      <c r="B1965" s="1" t="s">
        <v>2703</v>
      </c>
      <c r="C1965" t="s">
        <v>4348</v>
      </c>
      <c r="D1965" t="s">
        <v>5749</v>
      </c>
    </row>
    <row r="1966" spans="1:4" ht="15.75" x14ac:dyDescent="0.25">
      <c r="A1966" s="1" t="s">
        <v>402</v>
      </c>
      <c r="B1966" s="1" t="s">
        <v>4070</v>
      </c>
      <c r="C1966" t="s">
        <v>4346</v>
      </c>
      <c r="D1966" t="s">
        <v>5750</v>
      </c>
    </row>
    <row r="1967" spans="1:4" ht="15.75" x14ac:dyDescent="0.25">
      <c r="A1967" s="1" t="s">
        <v>401</v>
      </c>
      <c r="B1967" s="1" t="s">
        <v>2442</v>
      </c>
      <c r="C1967" t="s">
        <v>4348</v>
      </c>
      <c r="D1967" t="s">
        <v>5751</v>
      </c>
    </row>
    <row r="1968" spans="1:4" ht="15.75" x14ac:dyDescent="0.25">
      <c r="A1968" s="1" t="s">
        <v>400</v>
      </c>
      <c r="B1968" s="1" t="s">
        <v>4071</v>
      </c>
      <c r="C1968" t="s">
        <v>4348</v>
      </c>
      <c r="D1968" t="s">
        <v>5752</v>
      </c>
    </row>
    <row r="1969" spans="1:4" ht="15.75" x14ac:dyDescent="0.25">
      <c r="A1969" s="1" t="s">
        <v>399</v>
      </c>
      <c r="B1969" s="1" t="s">
        <v>3632</v>
      </c>
      <c r="C1969" t="s">
        <v>4348</v>
      </c>
      <c r="D1969" t="s">
        <v>5753</v>
      </c>
    </row>
    <row r="1970" spans="1:4" ht="15.75" x14ac:dyDescent="0.25">
      <c r="A1970" s="1" t="s">
        <v>398</v>
      </c>
      <c r="B1970" s="1" t="s">
        <v>3424</v>
      </c>
      <c r="C1970" t="s">
        <v>4348</v>
      </c>
      <c r="D1970" t="s">
        <v>5754</v>
      </c>
    </row>
    <row r="1971" spans="1:4" ht="15.75" x14ac:dyDescent="0.25">
      <c r="A1971" s="1" t="s">
        <v>397</v>
      </c>
      <c r="B1971" s="1" t="s">
        <v>4072</v>
      </c>
      <c r="C1971" t="s">
        <v>4766</v>
      </c>
      <c r="D1971" t="s">
        <v>5755</v>
      </c>
    </row>
    <row r="1972" spans="1:4" ht="15.75" x14ac:dyDescent="0.25">
      <c r="A1972" s="1" t="s">
        <v>396</v>
      </c>
      <c r="B1972" s="1" t="s">
        <v>4073</v>
      </c>
      <c r="C1972" t="s">
        <v>4346</v>
      </c>
      <c r="D1972" t="s">
        <v>5756</v>
      </c>
    </row>
    <row r="1973" spans="1:4" ht="15.75" x14ac:dyDescent="0.25">
      <c r="A1973" s="1" t="s">
        <v>395</v>
      </c>
      <c r="B1973" s="1" t="s">
        <v>4074</v>
      </c>
      <c r="C1973" t="s">
        <v>4348</v>
      </c>
      <c r="D1973" t="s">
        <v>4423</v>
      </c>
    </row>
    <row r="1974" spans="1:4" ht="15.75" x14ac:dyDescent="0.25">
      <c r="A1974" s="1" t="s">
        <v>394</v>
      </c>
      <c r="B1974" s="1" t="s">
        <v>4075</v>
      </c>
      <c r="C1974" t="s">
        <v>4348</v>
      </c>
      <c r="D1974" t="s">
        <v>5757</v>
      </c>
    </row>
    <row r="1975" spans="1:4" ht="15.75" x14ac:dyDescent="0.25">
      <c r="A1975" s="1" t="s">
        <v>393</v>
      </c>
      <c r="B1975" s="1" t="s">
        <v>4076</v>
      </c>
      <c r="C1975" t="s">
        <v>4346</v>
      </c>
      <c r="D1975" t="s">
        <v>5758</v>
      </c>
    </row>
    <row r="1976" spans="1:4" ht="15.75" x14ac:dyDescent="0.25">
      <c r="A1976" s="1" t="s">
        <v>392</v>
      </c>
      <c r="B1976" s="1" t="s">
        <v>4077</v>
      </c>
      <c r="C1976" t="s">
        <v>4346</v>
      </c>
      <c r="D1976" t="s">
        <v>5759</v>
      </c>
    </row>
    <row r="1977" spans="1:4" ht="15.75" x14ac:dyDescent="0.25">
      <c r="A1977" s="1" t="s">
        <v>391</v>
      </c>
      <c r="B1977" s="1" t="s">
        <v>4078</v>
      </c>
      <c r="C1977" t="s">
        <v>4346</v>
      </c>
      <c r="D1977" t="s">
        <v>5760</v>
      </c>
    </row>
    <row r="1978" spans="1:4" ht="15.75" x14ac:dyDescent="0.25">
      <c r="A1978" s="1" t="s">
        <v>390</v>
      </c>
      <c r="B1978" s="1" t="s">
        <v>4079</v>
      </c>
      <c r="C1978" t="s">
        <v>4346</v>
      </c>
      <c r="D1978" t="s">
        <v>4404</v>
      </c>
    </row>
    <row r="1979" spans="1:4" ht="15.75" x14ac:dyDescent="0.25">
      <c r="A1979" s="1" t="s">
        <v>389</v>
      </c>
      <c r="B1979" s="1" t="s">
        <v>2614</v>
      </c>
      <c r="C1979" t="s">
        <v>4346</v>
      </c>
      <c r="D1979" t="s">
        <v>5761</v>
      </c>
    </row>
    <row r="1980" spans="1:4" ht="15.75" x14ac:dyDescent="0.25">
      <c r="A1980" s="1" t="s">
        <v>388</v>
      </c>
      <c r="B1980" s="1" t="s">
        <v>4080</v>
      </c>
      <c r="C1980" t="s">
        <v>4346</v>
      </c>
      <c r="D1980" t="s">
        <v>5762</v>
      </c>
    </row>
    <row r="1981" spans="1:4" ht="15.75" x14ac:dyDescent="0.25">
      <c r="A1981" s="1" t="s">
        <v>387</v>
      </c>
      <c r="B1981" s="1" t="s">
        <v>4081</v>
      </c>
      <c r="C1981" t="s">
        <v>4346</v>
      </c>
      <c r="D1981" t="s">
        <v>5763</v>
      </c>
    </row>
    <row r="1982" spans="1:4" ht="15.75" x14ac:dyDescent="0.25">
      <c r="A1982" s="1" t="s">
        <v>386</v>
      </c>
      <c r="B1982" s="1" t="s">
        <v>4082</v>
      </c>
      <c r="C1982" t="s">
        <v>4346</v>
      </c>
      <c r="D1982" t="s">
        <v>5764</v>
      </c>
    </row>
    <row r="1983" spans="1:4" ht="15.75" x14ac:dyDescent="0.25">
      <c r="A1983" s="1" t="s">
        <v>385</v>
      </c>
      <c r="B1983" s="1" t="s">
        <v>4083</v>
      </c>
      <c r="C1983" t="s">
        <v>4346</v>
      </c>
      <c r="D1983" t="s">
        <v>5765</v>
      </c>
    </row>
    <row r="1984" spans="1:4" ht="15.75" x14ac:dyDescent="0.25">
      <c r="A1984" s="1" t="s">
        <v>384</v>
      </c>
      <c r="B1984" s="1" t="s">
        <v>4084</v>
      </c>
      <c r="C1984" t="s">
        <v>4346</v>
      </c>
      <c r="D1984" t="s">
        <v>5766</v>
      </c>
    </row>
    <row r="1985" spans="1:4" ht="15.75" x14ac:dyDescent="0.25">
      <c r="A1985" s="1" t="s">
        <v>383</v>
      </c>
      <c r="B1985" s="1" t="s">
        <v>4085</v>
      </c>
      <c r="C1985" t="s">
        <v>4348</v>
      </c>
      <c r="D1985" t="s">
        <v>5767</v>
      </c>
    </row>
    <row r="1986" spans="1:4" ht="15.75" x14ac:dyDescent="0.25">
      <c r="A1986" s="1" t="s">
        <v>382</v>
      </c>
      <c r="B1986" s="1" t="s">
        <v>4086</v>
      </c>
      <c r="C1986" t="s">
        <v>4348</v>
      </c>
      <c r="D1986" t="s">
        <v>5149</v>
      </c>
    </row>
    <row r="1987" spans="1:4" ht="15.75" x14ac:dyDescent="0.25">
      <c r="A1987" s="1" t="s">
        <v>381</v>
      </c>
      <c r="B1987" s="1" t="s">
        <v>4087</v>
      </c>
      <c r="C1987" t="s">
        <v>4348</v>
      </c>
      <c r="D1987" t="s">
        <v>4368</v>
      </c>
    </row>
    <row r="1988" spans="1:4" ht="15.75" x14ac:dyDescent="0.25">
      <c r="A1988" s="1" t="s">
        <v>380</v>
      </c>
      <c r="B1988" s="1" t="s">
        <v>4088</v>
      </c>
      <c r="C1988" t="s">
        <v>4766</v>
      </c>
      <c r="D1988" t="s">
        <v>4651</v>
      </c>
    </row>
    <row r="1989" spans="1:4" ht="15.75" x14ac:dyDescent="0.25">
      <c r="A1989" s="1" t="s">
        <v>379</v>
      </c>
      <c r="B1989" s="1" t="s">
        <v>4089</v>
      </c>
      <c r="C1989" t="s">
        <v>4348</v>
      </c>
      <c r="D1989" t="s">
        <v>5768</v>
      </c>
    </row>
    <row r="1990" spans="1:4" ht="15.75" x14ac:dyDescent="0.25">
      <c r="A1990" s="1" t="s">
        <v>378</v>
      </c>
      <c r="B1990" s="1" t="s">
        <v>4090</v>
      </c>
      <c r="C1990" t="s">
        <v>4346</v>
      </c>
      <c r="D1990" t="s">
        <v>4427</v>
      </c>
    </row>
    <row r="1991" spans="1:4" ht="15.75" x14ac:dyDescent="0.25">
      <c r="A1991" s="1" t="s">
        <v>377</v>
      </c>
      <c r="B1991" s="1" t="s">
        <v>4091</v>
      </c>
      <c r="C1991" t="s">
        <v>4348</v>
      </c>
      <c r="D1991" t="s">
        <v>5769</v>
      </c>
    </row>
    <row r="1992" spans="1:4" ht="15.75" x14ac:dyDescent="0.25">
      <c r="A1992" s="1" t="s">
        <v>376</v>
      </c>
      <c r="B1992" s="1" t="s">
        <v>4092</v>
      </c>
      <c r="C1992" t="s">
        <v>4348</v>
      </c>
      <c r="D1992" t="s">
        <v>4898</v>
      </c>
    </row>
    <row r="1993" spans="1:4" ht="15.75" x14ac:dyDescent="0.25">
      <c r="A1993" s="1" t="s">
        <v>375</v>
      </c>
      <c r="B1993" s="1" t="s">
        <v>4093</v>
      </c>
      <c r="C1993" t="s">
        <v>4348</v>
      </c>
      <c r="D1993" t="s">
        <v>5770</v>
      </c>
    </row>
    <row r="1994" spans="1:4" ht="15.75" x14ac:dyDescent="0.25">
      <c r="A1994" s="1" t="s">
        <v>374</v>
      </c>
      <c r="B1994" s="1" t="s">
        <v>4094</v>
      </c>
      <c r="C1994" t="s">
        <v>4348</v>
      </c>
      <c r="D1994" t="s">
        <v>5771</v>
      </c>
    </row>
    <row r="1995" spans="1:4" ht="15.75" x14ac:dyDescent="0.25">
      <c r="A1995" s="1" t="s">
        <v>373</v>
      </c>
      <c r="B1995" s="1" t="s">
        <v>4095</v>
      </c>
      <c r="C1995" t="s">
        <v>4346</v>
      </c>
      <c r="D1995" t="s">
        <v>5481</v>
      </c>
    </row>
    <row r="1996" spans="1:4" ht="15.75" x14ac:dyDescent="0.25">
      <c r="A1996" s="1" t="s">
        <v>372</v>
      </c>
      <c r="B1996" s="1" t="s">
        <v>4096</v>
      </c>
      <c r="C1996" t="s">
        <v>4346</v>
      </c>
      <c r="D1996" t="s">
        <v>5772</v>
      </c>
    </row>
    <row r="1997" spans="1:4" ht="15.75" x14ac:dyDescent="0.25">
      <c r="A1997" s="1" t="s">
        <v>371</v>
      </c>
      <c r="B1997" s="1" t="s">
        <v>2772</v>
      </c>
      <c r="C1997" t="s">
        <v>4346</v>
      </c>
      <c r="D1997" t="s">
        <v>5773</v>
      </c>
    </row>
    <row r="1998" spans="1:4" ht="15.75" x14ac:dyDescent="0.25">
      <c r="A1998" s="1" t="s">
        <v>370</v>
      </c>
      <c r="B1998" s="1" t="s">
        <v>2490</v>
      </c>
      <c r="C1998" t="s">
        <v>4346</v>
      </c>
      <c r="D1998" t="s">
        <v>4579</v>
      </c>
    </row>
    <row r="1999" spans="1:4" ht="15.75" x14ac:dyDescent="0.25">
      <c r="A1999" s="1" t="s">
        <v>369</v>
      </c>
      <c r="B1999" s="1" t="s">
        <v>4097</v>
      </c>
      <c r="C1999" t="s">
        <v>4346</v>
      </c>
      <c r="D1999" t="s">
        <v>5774</v>
      </c>
    </row>
    <row r="2000" spans="1:4" ht="15.75" x14ac:dyDescent="0.25">
      <c r="A2000" s="1" t="s">
        <v>368</v>
      </c>
      <c r="B2000" s="1" t="s">
        <v>2689</v>
      </c>
      <c r="C2000" t="s">
        <v>4346</v>
      </c>
      <c r="D2000" t="s">
        <v>4748</v>
      </c>
    </row>
    <row r="2001" spans="1:4" ht="15.75" x14ac:dyDescent="0.25">
      <c r="A2001" s="1" t="s">
        <v>367</v>
      </c>
      <c r="B2001" s="1" t="s">
        <v>4098</v>
      </c>
      <c r="C2001" t="s">
        <v>4346</v>
      </c>
      <c r="D2001" t="s">
        <v>5775</v>
      </c>
    </row>
    <row r="2002" spans="1:4" ht="15.75" x14ac:dyDescent="0.25">
      <c r="A2002" s="1" t="s">
        <v>366</v>
      </c>
      <c r="B2002" s="1" t="s">
        <v>4099</v>
      </c>
      <c r="C2002" t="s">
        <v>4348</v>
      </c>
      <c r="D2002" t="s">
        <v>5776</v>
      </c>
    </row>
    <row r="2003" spans="1:4" ht="15.75" x14ac:dyDescent="0.25">
      <c r="A2003" s="1" t="s">
        <v>365</v>
      </c>
      <c r="B2003" s="1" t="s">
        <v>4100</v>
      </c>
      <c r="C2003" t="s">
        <v>4346</v>
      </c>
      <c r="D2003" t="s">
        <v>5777</v>
      </c>
    </row>
    <row r="2004" spans="1:4" ht="15.75" x14ac:dyDescent="0.25">
      <c r="A2004" s="1" t="s">
        <v>364</v>
      </c>
      <c r="B2004" s="1" t="s">
        <v>4101</v>
      </c>
      <c r="C2004" t="s">
        <v>4346</v>
      </c>
      <c r="D2004" t="s">
        <v>4770</v>
      </c>
    </row>
    <row r="2005" spans="1:4" ht="15.75" x14ac:dyDescent="0.25">
      <c r="A2005" s="1" t="s">
        <v>363</v>
      </c>
      <c r="B2005" s="1" t="s">
        <v>4102</v>
      </c>
      <c r="C2005" t="s">
        <v>4346</v>
      </c>
      <c r="D2005" t="s">
        <v>5778</v>
      </c>
    </row>
    <row r="2006" spans="1:4" ht="15.75" x14ac:dyDescent="0.25">
      <c r="A2006" s="1" t="s">
        <v>362</v>
      </c>
      <c r="B2006" s="1" t="s">
        <v>3566</v>
      </c>
      <c r="C2006" t="s">
        <v>4346</v>
      </c>
      <c r="D2006" t="s">
        <v>5779</v>
      </c>
    </row>
    <row r="2007" spans="1:4" ht="15.75" x14ac:dyDescent="0.25">
      <c r="A2007" s="1" t="s">
        <v>361</v>
      </c>
      <c r="B2007" s="1" t="s">
        <v>4103</v>
      </c>
      <c r="C2007" t="s">
        <v>4346</v>
      </c>
      <c r="D2007" t="s">
        <v>4411</v>
      </c>
    </row>
    <row r="2008" spans="1:4" ht="15.75" x14ac:dyDescent="0.25">
      <c r="A2008" s="1" t="s">
        <v>360</v>
      </c>
      <c r="B2008" s="1" t="s">
        <v>2698</v>
      </c>
      <c r="C2008" t="s">
        <v>4766</v>
      </c>
      <c r="D2008" t="s">
        <v>5780</v>
      </c>
    </row>
    <row r="2009" spans="1:4" ht="15.75" x14ac:dyDescent="0.25">
      <c r="A2009" s="1" t="s">
        <v>359</v>
      </c>
      <c r="B2009" s="1" t="s">
        <v>4104</v>
      </c>
      <c r="C2009" t="s">
        <v>4346</v>
      </c>
      <c r="D2009" t="s">
        <v>5781</v>
      </c>
    </row>
    <row r="2010" spans="1:4" ht="15.75" x14ac:dyDescent="0.25">
      <c r="A2010" s="1" t="s">
        <v>358</v>
      </c>
      <c r="B2010" s="1" t="s">
        <v>4105</v>
      </c>
      <c r="C2010" t="s">
        <v>4348</v>
      </c>
      <c r="D2010" t="s">
        <v>5782</v>
      </c>
    </row>
    <row r="2011" spans="1:4" ht="15.75" x14ac:dyDescent="0.25">
      <c r="A2011" s="1" t="s">
        <v>357</v>
      </c>
      <c r="B2011" s="1" t="s">
        <v>4106</v>
      </c>
      <c r="C2011" t="s">
        <v>4348</v>
      </c>
      <c r="D2011" t="s">
        <v>4690</v>
      </c>
    </row>
    <row r="2012" spans="1:4" ht="15.75" x14ac:dyDescent="0.25">
      <c r="A2012" s="1" t="s">
        <v>356</v>
      </c>
      <c r="B2012" s="1" t="s">
        <v>4107</v>
      </c>
      <c r="C2012" t="s">
        <v>4348</v>
      </c>
      <c r="D2012" t="s">
        <v>4605</v>
      </c>
    </row>
    <row r="2013" spans="1:4" ht="15.75" x14ac:dyDescent="0.25">
      <c r="A2013" s="1" t="s">
        <v>354</v>
      </c>
      <c r="B2013" s="1" t="s">
        <v>4108</v>
      </c>
      <c r="C2013" t="s">
        <v>4348</v>
      </c>
      <c r="D2013" t="s">
        <v>4538</v>
      </c>
    </row>
    <row r="2014" spans="1:4" ht="15.75" x14ac:dyDescent="0.25">
      <c r="A2014" s="1" t="s">
        <v>353</v>
      </c>
      <c r="B2014" s="1" t="s">
        <v>3347</v>
      </c>
      <c r="C2014" t="s">
        <v>4346</v>
      </c>
      <c r="D2014" t="s">
        <v>5783</v>
      </c>
    </row>
    <row r="2015" spans="1:4" ht="15.75" x14ac:dyDescent="0.25">
      <c r="A2015" s="1" t="s">
        <v>352</v>
      </c>
      <c r="B2015" s="1" t="s">
        <v>4109</v>
      </c>
      <c r="C2015" t="s">
        <v>4348</v>
      </c>
      <c r="D2015" t="s">
        <v>5784</v>
      </c>
    </row>
    <row r="2016" spans="1:4" ht="15.75" x14ac:dyDescent="0.25">
      <c r="A2016" s="1" t="s">
        <v>351</v>
      </c>
      <c r="B2016" s="1" t="s">
        <v>4110</v>
      </c>
      <c r="C2016" t="s">
        <v>4346</v>
      </c>
      <c r="D2016" t="s">
        <v>5785</v>
      </c>
    </row>
    <row r="2017" spans="1:4" ht="15.75" x14ac:dyDescent="0.25">
      <c r="A2017" s="1" t="s">
        <v>350</v>
      </c>
      <c r="B2017" s="1" t="s">
        <v>4111</v>
      </c>
      <c r="C2017" t="s">
        <v>4348</v>
      </c>
      <c r="D2017" t="s">
        <v>5737</v>
      </c>
    </row>
    <row r="2018" spans="1:4" ht="15.75" x14ac:dyDescent="0.25">
      <c r="A2018" s="1" t="s">
        <v>349</v>
      </c>
      <c r="B2018" s="1" t="s">
        <v>4112</v>
      </c>
      <c r="C2018" t="s">
        <v>4346</v>
      </c>
      <c r="D2018" t="s">
        <v>5786</v>
      </c>
    </row>
    <row r="2019" spans="1:4" ht="15.75" x14ac:dyDescent="0.25">
      <c r="A2019" s="1" t="s">
        <v>348</v>
      </c>
      <c r="B2019" s="1" t="s">
        <v>4113</v>
      </c>
      <c r="C2019" t="s">
        <v>4346</v>
      </c>
      <c r="D2019" t="s">
        <v>4411</v>
      </c>
    </row>
    <row r="2020" spans="1:4" ht="15.75" x14ac:dyDescent="0.25">
      <c r="A2020" s="1" t="s">
        <v>347</v>
      </c>
      <c r="B2020" s="1" t="s">
        <v>2453</v>
      </c>
      <c r="C2020" t="s">
        <v>4346</v>
      </c>
      <c r="D2020" t="s">
        <v>5787</v>
      </c>
    </row>
    <row r="2021" spans="1:4" ht="15.75" x14ac:dyDescent="0.25">
      <c r="A2021" s="1" t="s">
        <v>346</v>
      </c>
      <c r="B2021" s="1" t="s">
        <v>4114</v>
      </c>
      <c r="C2021" t="s">
        <v>4348</v>
      </c>
      <c r="D2021" t="s">
        <v>5788</v>
      </c>
    </row>
    <row r="2022" spans="1:4" ht="15.75" x14ac:dyDescent="0.25">
      <c r="A2022" s="1" t="s">
        <v>345</v>
      </c>
      <c r="B2022" s="1" t="s">
        <v>2622</v>
      </c>
      <c r="C2022" t="s">
        <v>4348</v>
      </c>
      <c r="D2022" t="s">
        <v>5643</v>
      </c>
    </row>
    <row r="2023" spans="1:4" ht="15.75" x14ac:dyDescent="0.25">
      <c r="A2023" s="1" t="s">
        <v>344</v>
      </c>
      <c r="B2023" s="1" t="s">
        <v>4115</v>
      </c>
      <c r="C2023" t="s">
        <v>4346</v>
      </c>
      <c r="D2023" t="s">
        <v>5789</v>
      </c>
    </row>
    <row r="2024" spans="1:4" ht="15.75" x14ac:dyDescent="0.25">
      <c r="A2024" s="1" t="s">
        <v>343</v>
      </c>
      <c r="B2024" s="1" t="s">
        <v>4116</v>
      </c>
      <c r="C2024" t="s">
        <v>4348</v>
      </c>
      <c r="D2024" t="s">
        <v>5790</v>
      </c>
    </row>
    <row r="2025" spans="1:4" ht="15.75" x14ac:dyDescent="0.25">
      <c r="A2025" s="1" t="s">
        <v>342</v>
      </c>
      <c r="B2025" s="1" t="s">
        <v>4117</v>
      </c>
      <c r="C2025" t="s">
        <v>4346</v>
      </c>
      <c r="D2025" t="s">
        <v>5791</v>
      </c>
    </row>
    <row r="2026" spans="1:4" ht="15.75" x14ac:dyDescent="0.25">
      <c r="A2026" s="1" t="s">
        <v>341</v>
      </c>
      <c r="B2026" s="1" t="s">
        <v>4118</v>
      </c>
      <c r="C2026" t="s">
        <v>4346</v>
      </c>
      <c r="D2026" t="s">
        <v>5792</v>
      </c>
    </row>
    <row r="2027" spans="1:4" ht="15.75" x14ac:dyDescent="0.25">
      <c r="A2027" s="1" t="s">
        <v>340</v>
      </c>
      <c r="B2027" s="1" t="s">
        <v>4119</v>
      </c>
      <c r="C2027" t="s">
        <v>4348</v>
      </c>
      <c r="D2027" t="s">
        <v>5793</v>
      </c>
    </row>
    <row r="2028" spans="1:4" ht="15.75" x14ac:dyDescent="0.25">
      <c r="A2028" s="1" t="s">
        <v>339</v>
      </c>
      <c r="B2028" s="1" t="s">
        <v>3788</v>
      </c>
      <c r="C2028" t="s">
        <v>4346</v>
      </c>
      <c r="D2028" t="s">
        <v>5794</v>
      </c>
    </row>
    <row r="2029" spans="1:4" ht="15.75" x14ac:dyDescent="0.25">
      <c r="A2029" s="1" t="s">
        <v>338</v>
      </c>
      <c r="B2029" s="1" t="s">
        <v>4120</v>
      </c>
      <c r="C2029" t="s">
        <v>4348</v>
      </c>
      <c r="D2029" t="s">
        <v>5986</v>
      </c>
    </row>
    <row r="2030" spans="1:4" ht="15.75" x14ac:dyDescent="0.25">
      <c r="A2030" s="1" t="s">
        <v>337</v>
      </c>
      <c r="B2030" s="1" t="s">
        <v>4121</v>
      </c>
      <c r="C2030" t="s">
        <v>4348</v>
      </c>
      <c r="D2030" t="s">
        <v>4412</v>
      </c>
    </row>
    <row r="2031" spans="1:4" ht="15.75" x14ac:dyDescent="0.25">
      <c r="A2031" s="1" t="s">
        <v>336</v>
      </c>
      <c r="B2031" s="1" t="s">
        <v>4122</v>
      </c>
      <c r="C2031" t="s">
        <v>4346</v>
      </c>
      <c r="D2031" t="s">
        <v>5795</v>
      </c>
    </row>
    <row r="2032" spans="1:4" ht="15.75" x14ac:dyDescent="0.25">
      <c r="A2032" s="1" t="s">
        <v>335</v>
      </c>
      <c r="B2032" s="1" t="s">
        <v>4123</v>
      </c>
      <c r="C2032" t="s">
        <v>4346</v>
      </c>
      <c r="D2032" t="s">
        <v>5796</v>
      </c>
    </row>
    <row r="2033" spans="1:4" ht="15.75" x14ac:dyDescent="0.25">
      <c r="A2033" s="1" t="s">
        <v>334</v>
      </c>
      <c r="B2033" s="1" t="s">
        <v>3081</v>
      </c>
      <c r="C2033" t="s">
        <v>4348</v>
      </c>
      <c r="D2033" t="s">
        <v>5797</v>
      </c>
    </row>
    <row r="2034" spans="1:4" ht="15.75" x14ac:dyDescent="0.25">
      <c r="A2034" s="1" t="s">
        <v>333</v>
      </c>
      <c r="B2034" s="1" t="s">
        <v>4124</v>
      </c>
      <c r="C2034" t="s">
        <v>4348</v>
      </c>
      <c r="D2034" t="s">
        <v>5798</v>
      </c>
    </row>
    <row r="2035" spans="1:4" ht="15.75" x14ac:dyDescent="0.25">
      <c r="A2035" s="1" t="s">
        <v>332</v>
      </c>
      <c r="B2035" s="1" t="s">
        <v>4125</v>
      </c>
      <c r="C2035" t="s">
        <v>4348</v>
      </c>
      <c r="D2035" t="s">
        <v>5129</v>
      </c>
    </row>
    <row r="2036" spans="1:4" ht="15.75" x14ac:dyDescent="0.25">
      <c r="A2036" s="1" t="s">
        <v>331</v>
      </c>
      <c r="B2036" s="1" t="s">
        <v>4126</v>
      </c>
      <c r="C2036" t="s">
        <v>4346</v>
      </c>
      <c r="D2036" t="s">
        <v>5799</v>
      </c>
    </row>
    <row r="2037" spans="1:4" ht="15.75" x14ac:dyDescent="0.25">
      <c r="A2037" s="1" t="s">
        <v>330</v>
      </c>
      <c r="B2037" s="1" t="s">
        <v>4127</v>
      </c>
      <c r="C2037" t="s">
        <v>4346</v>
      </c>
      <c r="D2037" t="s">
        <v>5800</v>
      </c>
    </row>
    <row r="2038" spans="1:4" ht="15.75" x14ac:dyDescent="0.25">
      <c r="A2038" s="1" t="s">
        <v>329</v>
      </c>
      <c r="B2038" s="1" t="s">
        <v>4128</v>
      </c>
      <c r="C2038" t="s">
        <v>4346</v>
      </c>
      <c r="D2038" t="s">
        <v>4973</v>
      </c>
    </row>
    <row r="2039" spans="1:4" ht="15.75" x14ac:dyDescent="0.25">
      <c r="A2039" s="1" t="s">
        <v>328</v>
      </c>
      <c r="B2039" s="1" t="s">
        <v>4129</v>
      </c>
      <c r="C2039" t="s">
        <v>4346</v>
      </c>
      <c r="D2039" t="s">
        <v>4574</v>
      </c>
    </row>
    <row r="2040" spans="1:4" ht="15.75" x14ac:dyDescent="0.25">
      <c r="A2040" s="1" t="s">
        <v>327</v>
      </c>
      <c r="B2040" s="1" t="s">
        <v>2457</v>
      </c>
      <c r="C2040" t="s">
        <v>4348</v>
      </c>
      <c r="D2040" t="s">
        <v>5643</v>
      </c>
    </row>
    <row r="2041" spans="1:4" ht="15.75" x14ac:dyDescent="0.25">
      <c r="A2041" s="1" t="s">
        <v>326</v>
      </c>
      <c r="B2041" s="1" t="s">
        <v>4130</v>
      </c>
      <c r="C2041" t="s">
        <v>4346</v>
      </c>
      <c r="D2041" t="s">
        <v>5801</v>
      </c>
    </row>
    <row r="2042" spans="1:4" ht="15.75" x14ac:dyDescent="0.25">
      <c r="A2042" s="1" t="s">
        <v>325</v>
      </c>
      <c r="B2042" s="1" t="s">
        <v>2435</v>
      </c>
      <c r="C2042" t="s">
        <v>4348</v>
      </c>
      <c r="D2042" t="s">
        <v>5079</v>
      </c>
    </row>
    <row r="2043" spans="1:4" ht="15.75" x14ac:dyDescent="0.25">
      <c r="A2043" s="1" t="s">
        <v>324</v>
      </c>
      <c r="B2043" s="1" t="s">
        <v>4131</v>
      </c>
      <c r="C2043" t="s">
        <v>4348</v>
      </c>
      <c r="D2043" t="s">
        <v>5802</v>
      </c>
    </row>
    <row r="2044" spans="1:4" ht="15.75" x14ac:dyDescent="0.25">
      <c r="A2044" s="1" t="s">
        <v>323</v>
      </c>
      <c r="B2044" s="1" t="s">
        <v>4132</v>
      </c>
      <c r="C2044" t="s">
        <v>4348</v>
      </c>
      <c r="D2044" t="s">
        <v>5803</v>
      </c>
    </row>
    <row r="2045" spans="1:4" ht="15.75" x14ac:dyDescent="0.25">
      <c r="A2045" s="1" t="s">
        <v>322</v>
      </c>
      <c r="B2045" s="1" t="s">
        <v>4133</v>
      </c>
      <c r="C2045" t="s">
        <v>4346</v>
      </c>
      <c r="D2045" t="s">
        <v>5804</v>
      </c>
    </row>
    <row r="2046" spans="1:4" ht="15.75" x14ac:dyDescent="0.25">
      <c r="A2046" s="1" t="s">
        <v>321</v>
      </c>
      <c r="B2046" s="1" t="s">
        <v>4134</v>
      </c>
      <c r="C2046" t="s">
        <v>4346</v>
      </c>
      <c r="D2046" t="s">
        <v>5805</v>
      </c>
    </row>
    <row r="2047" spans="1:4" ht="15.75" x14ac:dyDescent="0.25">
      <c r="A2047" s="1" t="s">
        <v>320</v>
      </c>
      <c r="B2047" s="1" t="s">
        <v>4135</v>
      </c>
      <c r="C2047" t="s">
        <v>4346</v>
      </c>
      <c r="D2047" t="s">
        <v>5806</v>
      </c>
    </row>
    <row r="2048" spans="1:4" ht="15.75" x14ac:dyDescent="0.25">
      <c r="A2048" s="1" t="s">
        <v>319</v>
      </c>
      <c r="B2048" s="1" t="s">
        <v>2461</v>
      </c>
      <c r="C2048" t="s">
        <v>4346</v>
      </c>
      <c r="D2048" t="s">
        <v>4424</v>
      </c>
    </row>
    <row r="2049" spans="1:4" ht="15.75" x14ac:dyDescent="0.25">
      <c r="A2049" s="1" t="s">
        <v>318</v>
      </c>
      <c r="B2049" s="1" t="s">
        <v>4136</v>
      </c>
      <c r="C2049" t="s">
        <v>4346</v>
      </c>
      <c r="D2049" t="s">
        <v>5807</v>
      </c>
    </row>
    <row r="2050" spans="1:4" ht="15.75" x14ac:dyDescent="0.25">
      <c r="A2050" s="1" t="s">
        <v>317</v>
      </c>
      <c r="B2050" s="1" t="s">
        <v>3428</v>
      </c>
      <c r="C2050" t="s">
        <v>4348</v>
      </c>
      <c r="D2050" t="s">
        <v>5808</v>
      </c>
    </row>
    <row r="2051" spans="1:4" ht="15.75" x14ac:dyDescent="0.25">
      <c r="A2051" s="1" t="s">
        <v>316</v>
      </c>
      <c r="B2051" s="1" t="s">
        <v>3728</v>
      </c>
      <c r="C2051" t="s">
        <v>4348</v>
      </c>
      <c r="D2051" t="s">
        <v>4824</v>
      </c>
    </row>
    <row r="2052" spans="1:4" ht="15.75" x14ac:dyDescent="0.25">
      <c r="A2052" s="1" t="s">
        <v>315</v>
      </c>
      <c r="B2052" s="1" t="s">
        <v>4137</v>
      </c>
      <c r="C2052" t="s">
        <v>4348</v>
      </c>
      <c r="D2052" t="s">
        <v>5809</v>
      </c>
    </row>
    <row r="2053" spans="1:4" ht="15.75" x14ac:dyDescent="0.25">
      <c r="A2053" s="1" t="s">
        <v>314</v>
      </c>
      <c r="B2053" s="1" t="s">
        <v>3035</v>
      </c>
      <c r="C2053" t="s">
        <v>4346</v>
      </c>
      <c r="D2053" t="s">
        <v>5810</v>
      </c>
    </row>
    <row r="2054" spans="1:4" ht="15.75" x14ac:dyDescent="0.25">
      <c r="A2054" s="1" t="s">
        <v>313</v>
      </c>
      <c r="B2054" s="1" t="s">
        <v>4138</v>
      </c>
      <c r="C2054" t="s">
        <v>4346</v>
      </c>
      <c r="D2054" t="s">
        <v>5811</v>
      </c>
    </row>
    <row r="2055" spans="1:4" ht="15.75" x14ac:dyDescent="0.25">
      <c r="A2055" s="1" t="s">
        <v>312</v>
      </c>
      <c r="B2055" s="1" t="s">
        <v>4139</v>
      </c>
      <c r="C2055" t="s">
        <v>4346</v>
      </c>
      <c r="D2055" t="s">
        <v>4516</v>
      </c>
    </row>
    <row r="2056" spans="1:4" ht="15.75" x14ac:dyDescent="0.25">
      <c r="A2056" s="1" t="s">
        <v>311</v>
      </c>
      <c r="B2056" s="1" t="s">
        <v>2867</v>
      </c>
      <c r="C2056" t="s">
        <v>4346</v>
      </c>
      <c r="D2056" t="s">
        <v>5812</v>
      </c>
    </row>
    <row r="2057" spans="1:4" ht="15.75" x14ac:dyDescent="0.25">
      <c r="A2057" s="1" t="s">
        <v>310</v>
      </c>
      <c r="B2057" s="1" t="s">
        <v>4140</v>
      </c>
      <c r="C2057" t="s">
        <v>4348</v>
      </c>
      <c r="D2057" t="s">
        <v>5813</v>
      </c>
    </row>
    <row r="2058" spans="1:4" ht="15.75" x14ac:dyDescent="0.25">
      <c r="A2058" s="1" t="s">
        <v>309</v>
      </c>
      <c r="B2058" s="1" t="s">
        <v>4141</v>
      </c>
      <c r="C2058" t="s">
        <v>4346</v>
      </c>
      <c r="D2058" t="s">
        <v>5814</v>
      </c>
    </row>
    <row r="2059" spans="1:4" ht="15.75" x14ac:dyDescent="0.25">
      <c r="A2059" s="1" t="s">
        <v>308</v>
      </c>
      <c r="B2059" s="1" t="s">
        <v>4142</v>
      </c>
      <c r="C2059" t="s">
        <v>4348</v>
      </c>
      <c r="D2059" t="s">
        <v>4808</v>
      </c>
    </row>
    <row r="2060" spans="1:4" ht="15.75" x14ac:dyDescent="0.25">
      <c r="A2060" s="1" t="s">
        <v>307</v>
      </c>
      <c r="B2060" s="1" t="s">
        <v>4143</v>
      </c>
      <c r="C2060" t="s">
        <v>4346</v>
      </c>
      <c r="D2060" t="s">
        <v>5815</v>
      </c>
    </row>
    <row r="2061" spans="1:4" ht="15.75" x14ac:dyDescent="0.25">
      <c r="A2061" s="1" t="s">
        <v>306</v>
      </c>
      <c r="B2061" s="1" t="s">
        <v>4144</v>
      </c>
      <c r="C2061" t="s">
        <v>4348</v>
      </c>
      <c r="D2061" t="s">
        <v>5076</v>
      </c>
    </row>
    <row r="2062" spans="1:4" ht="15.75" x14ac:dyDescent="0.25">
      <c r="A2062" s="1" t="s">
        <v>305</v>
      </c>
      <c r="B2062" s="1" t="s">
        <v>4145</v>
      </c>
      <c r="C2062" t="s">
        <v>4348</v>
      </c>
      <c r="D2062" t="s">
        <v>5816</v>
      </c>
    </row>
    <row r="2063" spans="1:4" ht="15.75" x14ac:dyDescent="0.25">
      <c r="A2063" s="1" t="s">
        <v>304</v>
      </c>
      <c r="B2063" s="1" t="s">
        <v>4146</v>
      </c>
      <c r="C2063" t="s">
        <v>4348</v>
      </c>
      <c r="D2063" t="s">
        <v>5817</v>
      </c>
    </row>
    <row r="2064" spans="1:4" ht="15.75" x14ac:dyDescent="0.25">
      <c r="A2064" s="1" t="s">
        <v>303</v>
      </c>
      <c r="B2064" s="1" t="s">
        <v>3624</v>
      </c>
      <c r="C2064" t="s">
        <v>4346</v>
      </c>
      <c r="D2064" t="s">
        <v>5818</v>
      </c>
    </row>
    <row r="2065" spans="1:4" ht="15.75" x14ac:dyDescent="0.25">
      <c r="A2065" s="1" t="s">
        <v>302</v>
      </c>
      <c r="B2065" s="1" t="s">
        <v>2901</v>
      </c>
      <c r="C2065" t="s">
        <v>4346</v>
      </c>
      <c r="D2065" t="s">
        <v>4574</v>
      </c>
    </row>
    <row r="2066" spans="1:4" ht="15.75" x14ac:dyDescent="0.25">
      <c r="A2066" s="1" t="s">
        <v>301</v>
      </c>
      <c r="B2066" s="1" t="s">
        <v>4147</v>
      </c>
      <c r="C2066" t="s">
        <v>4346</v>
      </c>
      <c r="D2066" t="s">
        <v>5819</v>
      </c>
    </row>
    <row r="2067" spans="1:4" ht="15.75" x14ac:dyDescent="0.25">
      <c r="A2067" s="1" t="s">
        <v>300</v>
      </c>
      <c r="B2067" s="1" t="s">
        <v>2435</v>
      </c>
      <c r="C2067" t="s">
        <v>4346</v>
      </c>
      <c r="D2067" t="s">
        <v>5820</v>
      </c>
    </row>
    <row r="2068" spans="1:4" ht="15.75" x14ac:dyDescent="0.25">
      <c r="A2068" s="1" t="s">
        <v>298</v>
      </c>
      <c r="B2068" s="1" t="s">
        <v>4148</v>
      </c>
      <c r="C2068" t="s">
        <v>4348</v>
      </c>
      <c r="D2068" t="s">
        <v>5485</v>
      </c>
    </row>
    <row r="2069" spans="1:4" ht="15.75" x14ac:dyDescent="0.25">
      <c r="A2069" s="1" t="s">
        <v>297</v>
      </c>
      <c r="B2069" s="1" t="s">
        <v>4149</v>
      </c>
      <c r="C2069" t="s">
        <v>4348</v>
      </c>
      <c r="D2069" t="s">
        <v>5821</v>
      </c>
    </row>
    <row r="2070" spans="1:4" ht="15.75" x14ac:dyDescent="0.25">
      <c r="A2070" s="1" t="s">
        <v>296</v>
      </c>
      <c r="B2070" s="1" t="s">
        <v>4150</v>
      </c>
      <c r="C2070" t="s">
        <v>4348</v>
      </c>
      <c r="D2070" t="s">
        <v>5822</v>
      </c>
    </row>
    <row r="2071" spans="1:4" ht="15.75" x14ac:dyDescent="0.25">
      <c r="A2071" s="1" t="s">
        <v>295</v>
      </c>
      <c r="B2071" s="1" t="s">
        <v>4151</v>
      </c>
      <c r="C2071" t="s">
        <v>4346</v>
      </c>
      <c r="D2071" t="s">
        <v>4524</v>
      </c>
    </row>
    <row r="2072" spans="1:4" ht="15.75" x14ac:dyDescent="0.25">
      <c r="A2072" s="1" t="s">
        <v>294</v>
      </c>
      <c r="B2072" s="1" t="s">
        <v>2597</v>
      </c>
      <c r="C2072" t="s">
        <v>4348</v>
      </c>
      <c r="D2072" t="s">
        <v>4551</v>
      </c>
    </row>
    <row r="2073" spans="1:4" ht="15.75" x14ac:dyDescent="0.25">
      <c r="A2073" s="1" t="s">
        <v>293</v>
      </c>
      <c r="B2073" s="1" t="s">
        <v>4152</v>
      </c>
      <c r="C2073" t="s">
        <v>4346</v>
      </c>
      <c r="D2073" t="s">
        <v>5823</v>
      </c>
    </row>
    <row r="2074" spans="1:4" ht="15.75" x14ac:dyDescent="0.25">
      <c r="A2074" s="1" t="s">
        <v>292</v>
      </c>
      <c r="B2074" s="1" t="s">
        <v>4153</v>
      </c>
      <c r="C2074" t="s">
        <v>4348</v>
      </c>
      <c r="D2074" t="s">
        <v>5824</v>
      </c>
    </row>
    <row r="2075" spans="1:4" ht="15.75" x14ac:dyDescent="0.25">
      <c r="A2075" s="1" t="s">
        <v>291</v>
      </c>
      <c r="B2075" s="1" t="s">
        <v>4154</v>
      </c>
      <c r="C2075" t="s">
        <v>4346</v>
      </c>
      <c r="D2075" t="s">
        <v>5825</v>
      </c>
    </row>
    <row r="2076" spans="1:4" ht="15.75" x14ac:dyDescent="0.25">
      <c r="A2076" s="1" t="s">
        <v>290</v>
      </c>
      <c r="B2076" s="1" t="s">
        <v>4051</v>
      </c>
      <c r="C2076" t="s">
        <v>4346</v>
      </c>
      <c r="D2076" t="s">
        <v>5826</v>
      </c>
    </row>
    <row r="2077" spans="1:4" ht="15.75" x14ac:dyDescent="0.25">
      <c r="A2077" s="1" t="s">
        <v>289</v>
      </c>
      <c r="B2077" s="1" t="s">
        <v>4155</v>
      </c>
      <c r="C2077" t="s">
        <v>4348</v>
      </c>
      <c r="D2077" t="s">
        <v>5604</v>
      </c>
    </row>
    <row r="2078" spans="1:4" ht="15.75" x14ac:dyDescent="0.25">
      <c r="A2078" s="1" t="s">
        <v>288</v>
      </c>
      <c r="B2078" s="1" t="s">
        <v>4156</v>
      </c>
      <c r="C2078" t="s">
        <v>4348</v>
      </c>
      <c r="D2078" t="s">
        <v>4437</v>
      </c>
    </row>
    <row r="2079" spans="1:4" ht="15.75" x14ac:dyDescent="0.25">
      <c r="A2079" s="1" t="s">
        <v>287</v>
      </c>
      <c r="B2079" s="1" t="s">
        <v>4157</v>
      </c>
      <c r="C2079" t="s">
        <v>4348</v>
      </c>
      <c r="D2079" t="s">
        <v>4883</v>
      </c>
    </row>
    <row r="2080" spans="1:4" ht="15.75" x14ac:dyDescent="0.25">
      <c r="A2080" s="1" t="s">
        <v>286</v>
      </c>
      <c r="B2080" s="1" t="s">
        <v>4158</v>
      </c>
      <c r="C2080" t="s">
        <v>4348</v>
      </c>
      <c r="D2080" t="s">
        <v>4808</v>
      </c>
    </row>
    <row r="2081" spans="1:4" ht="15.75" x14ac:dyDescent="0.25">
      <c r="A2081" s="1" t="s">
        <v>285</v>
      </c>
      <c r="B2081" s="1" t="s">
        <v>3202</v>
      </c>
      <c r="C2081" t="s">
        <v>4346</v>
      </c>
      <c r="D2081" t="s">
        <v>5827</v>
      </c>
    </row>
    <row r="2082" spans="1:4" ht="15.75" x14ac:dyDescent="0.25">
      <c r="A2082" s="1" t="s">
        <v>284</v>
      </c>
      <c r="B2082" s="1" t="s">
        <v>4159</v>
      </c>
      <c r="C2082" t="s">
        <v>4346</v>
      </c>
      <c r="D2082" t="s">
        <v>5256</v>
      </c>
    </row>
    <row r="2083" spans="1:4" ht="15.75" x14ac:dyDescent="0.25">
      <c r="A2083" s="1" t="s">
        <v>283</v>
      </c>
      <c r="B2083" s="1" t="s">
        <v>4160</v>
      </c>
      <c r="C2083" t="s">
        <v>4346</v>
      </c>
      <c r="D2083" t="s">
        <v>5191</v>
      </c>
    </row>
    <row r="2084" spans="1:4" ht="15.75" x14ac:dyDescent="0.25">
      <c r="A2084" s="1" t="s">
        <v>282</v>
      </c>
      <c r="B2084" s="1" t="s">
        <v>4161</v>
      </c>
      <c r="C2084" t="s">
        <v>4346</v>
      </c>
      <c r="D2084" t="s">
        <v>5828</v>
      </c>
    </row>
    <row r="2085" spans="1:4" ht="15.75" x14ac:dyDescent="0.25">
      <c r="A2085" s="1" t="s">
        <v>281</v>
      </c>
      <c r="B2085" s="1" t="s">
        <v>4162</v>
      </c>
      <c r="C2085" t="s">
        <v>4346</v>
      </c>
      <c r="D2085" t="s">
        <v>5829</v>
      </c>
    </row>
    <row r="2086" spans="1:4" ht="15.75" x14ac:dyDescent="0.25">
      <c r="A2086" s="1" t="s">
        <v>280</v>
      </c>
      <c r="B2086" s="1" t="s">
        <v>4163</v>
      </c>
      <c r="C2086" t="s">
        <v>4346</v>
      </c>
      <c r="D2086" t="s">
        <v>5830</v>
      </c>
    </row>
    <row r="2087" spans="1:4" ht="15.75" x14ac:dyDescent="0.25">
      <c r="A2087" s="1" t="s">
        <v>279</v>
      </c>
      <c r="B2087" s="1" t="s">
        <v>4164</v>
      </c>
      <c r="C2087" t="s">
        <v>4348</v>
      </c>
      <c r="D2087" t="s">
        <v>5831</v>
      </c>
    </row>
    <row r="2088" spans="1:4" ht="15.75" x14ac:dyDescent="0.25">
      <c r="A2088" s="1" t="s">
        <v>278</v>
      </c>
      <c r="B2088" s="1" t="s">
        <v>2597</v>
      </c>
      <c r="C2088" t="s">
        <v>4348</v>
      </c>
      <c r="D2088" t="s">
        <v>4556</v>
      </c>
    </row>
    <row r="2089" spans="1:4" ht="15.75" x14ac:dyDescent="0.25">
      <c r="A2089" s="1" t="s">
        <v>277</v>
      </c>
      <c r="B2089" s="1" t="s">
        <v>4165</v>
      </c>
      <c r="C2089" t="s">
        <v>4346</v>
      </c>
      <c r="D2089" t="s">
        <v>5832</v>
      </c>
    </row>
    <row r="2090" spans="1:4" ht="15.75" x14ac:dyDescent="0.25">
      <c r="A2090" s="1" t="s">
        <v>276</v>
      </c>
      <c r="B2090" s="1" t="s">
        <v>4166</v>
      </c>
      <c r="C2090" t="s">
        <v>4348</v>
      </c>
      <c r="D2090" t="s">
        <v>5723</v>
      </c>
    </row>
    <row r="2091" spans="1:4" ht="15.75" x14ac:dyDescent="0.25">
      <c r="A2091" s="1" t="s">
        <v>274</v>
      </c>
      <c r="B2091" s="1" t="s">
        <v>4167</v>
      </c>
      <c r="C2091" t="s">
        <v>4348</v>
      </c>
      <c r="D2091" t="s">
        <v>5833</v>
      </c>
    </row>
    <row r="2092" spans="1:4" ht="15.75" x14ac:dyDescent="0.25">
      <c r="A2092" s="1" t="s">
        <v>273</v>
      </c>
      <c r="B2092" s="1" t="s">
        <v>4168</v>
      </c>
      <c r="C2092" t="s">
        <v>4348</v>
      </c>
      <c r="D2092" t="s">
        <v>5834</v>
      </c>
    </row>
    <row r="2093" spans="1:4" ht="15.75" x14ac:dyDescent="0.25">
      <c r="A2093" s="1" t="s">
        <v>272</v>
      </c>
      <c r="B2093" s="1" t="s">
        <v>4169</v>
      </c>
      <c r="C2093" t="s">
        <v>4348</v>
      </c>
      <c r="D2093" t="s">
        <v>4483</v>
      </c>
    </row>
    <row r="2094" spans="1:4" ht="15.75" x14ac:dyDescent="0.25">
      <c r="A2094" s="1" t="s">
        <v>271</v>
      </c>
      <c r="B2094" s="1" t="s">
        <v>4170</v>
      </c>
      <c r="C2094" t="s">
        <v>4348</v>
      </c>
      <c r="D2094" t="s">
        <v>4448</v>
      </c>
    </row>
    <row r="2095" spans="1:4" ht="15.75" x14ac:dyDescent="0.25">
      <c r="A2095" s="1" t="s">
        <v>270</v>
      </c>
      <c r="B2095" s="1" t="s">
        <v>4171</v>
      </c>
      <c r="C2095" t="s">
        <v>4346</v>
      </c>
      <c r="D2095" t="s">
        <v>4740</v>
      </c>
    </row>
    <row r="2096" spans="1:4" ht="15.75" x14ac:dyDescent="0.25">
      <c r="A2096" s="1" t="s">
        <v>269</v>
      </c>
      <c r="B2096" s="1" t="s">
        <v>4172</v>
      </c>
      <c r="C2096" t="s">
        <v>4348</v>
      </c>
      <c r="D2096" t="s">
        <v>5835</v>
      </c>
    </row>
    <row r="2097" spans="1:4" ht="15.75" x14ac:dyDescent="0.25">
      <c r="A2097" s="1" t="s">
        <v>268</v>
      </c>
      <c r="B2097" s="1" t="s">
        <v>4173</v>
      </c>
      <c r="C2097" t="s">
        <v>4348</v>
      </c>
      <c r="D2097" t="s">
        <v>4943</v>
      </c>
    </row>
    <row r="2098" spans="1:4" ht="15.75" x14ac:dyDescent="0.25">
      <c r="A2098" s="1" t="s">
        <v>267</v>
      </c>
      <c r="B2098" s="1" t="s">
        <v>4174</v>
      </c>
      <c r="C2098" t="s">
        <v>4348</v>
      </c>
      <c r="D2098" t="s">
        <v>5836</v>
      </c>
    </row>
    <row r="2099" spans="1:4" ht="15.75" x14ac:dyDescent="0.25">
      <c r="A2099" s="1" t="s">
        <v>266</v>
      </c>
      <c r="B2099" s="1" t="s">
        <v>4175</v>
      </c>
      <c r="C2099" t="s">
        <v>4346</v>
      </c>
      <c r="D2099" t="s">
        <v>5049</v>
      </c>
    </row>
    <row r="2100" spans="1:4" ht="15.75" x14ac:dyDescent="0.25">
      <c r="A2100" s="1" t="s">
        <v>265</v>
      </c>
      <c r="B2100" s="1" t="s">
        <v>4176</v>
      </c>
      <c r="C2100" t="s">
        <v>4348</v>
      </c>
      <c r="D2100" t="s">
        <v>4496</v>
      </c>
    </row>
    <row r="2101" spans="1:4" ht="15.75" x14ac:dyDescent="0.25">
      <c r="A2101" s="1" t="s">
        <v>264</v>
      </c>
      <c r="B2101" s="1" t="s">
        <v>4177</v>
      </c>
      <c r="C2101" t="s">
        <v>4346</v>
      </c>
      <c r="D2101" t="s">
        <v>5837</v>
      </c>
    </row>
    <row r="2102" spans="1:4" ht="15.75" x14ac:dyDescent="0.25">
      <c r="A2102" s="1" t="s">
        <v>263</v>
      </c>
      <c r="B2102" s="1" t="s">
        <v>4178</v>
      </c>
      <c r="C2102" t="s">
        <v>4346</v>
      </c>
      <c r="D2102" t="s">
        <v>5838</v>
      </c>
    </row>
    <row r="2103" spans="1:4" ht="15.75" x14ac:dyDescent="0.25">
      <c r="A2103" s="1" t="s">
        <v>262</v>
      </c>
      <c r="B2103" s="1" t="s">
        <v>3851</v>
      </c>
      <c r="C2103" t="s">
        <v>4348</v>
      </c>
      <c r="D2103" t="s">
        <v>4856</v>
      </c>
    </row>
    <row r="2104" spans="1:4" ht="15.75" x14ac:dyDescent="0.25">
      <c r="A2104" s="1" t="s">
        <v>261</v>
      </c>
      <c r="B2104" s="1" t="s">
        <v>2887</v>
      </c>
      <c r="C2104" t="s">
        <v>4348</v>
      </c>
      <c r="D2104" t="s">
        <v>5839</v>
      </c>
    </row>
    <row r="2105" spans="1:4" ht="15.75" x14ac:dyDescent="0.25">
      <c r="A2105" s="1" t="s">
        <v>260</v>
      </c>
      <c r="B2105" s="1" t="s">
        <v>2394</v>
      </c>
      <c r="C2105" t="s">
        <v>4348</v>
      </c>
      <c r="D2105" t="s">
        <v>4667</v>
      </c>
    </row>
    <row r="2106" spans="1:4" ht="15.75" x14ac:dyDescent="0.25">
      <c r="A2106" s="1" t="s">
        <v>259</v>
      </c>
      <c r="B2106" s="1" t="s">
        <v>4179</v>
      </c>
      <c r="C2106" t="s">
        <v>4346</v>
      </c>
      <c r="D2106" t="s">
        <v>5840</v>
      </c>
    </row>
    <row r="2107" spans="1:4" ht="15.75" x14ac:dyDescent="0.25">
      <c r="A2107" s="1" t="s">
        <v>258</v>
      </c>
      <c r="B2107" s="1" t="s">
        <v>2436</v>
      </c>
      <c r="C2107" t="s">
        <v>4346</v>
      </c>
      <c r="D2107" t="s">
        <v>5841</v>
      </c>
    </row>
    <row r="2108" spans="1:4" ht="15.75" x14ac:dyDescent="0.25">
      <c r="A2108" s="1" t="s">
        <v>257</v>
      </c>
      <c r="B2108" s="1" t="s">
        <v>5842</v>
      </c>
      <c r="C2108" t="s">
        <v>4346</v>
      </c>
      <c r="D2108" t="s">
        <v>5843</v>
      </c>
    </row>
    <row r="2109" spans="1:4" ht="15.75" x14ac:dyDescent="0.25">
      <c r="A2109" s="1" t="s">
        <v>256</v>
      </c>
      <c r="B2109" s="1" t="s">
        <v>4180</v>
      </c>
      <c r="C2109" t="s">
        <v>4346</v>
      </c>
      <c r="D2109" t="s">
        <v>5844</v>
      </c>
    </row>
    <row r="2110" spans="1:4" ht="15.75" x14ac:dyDescent="0.25">
      <c r="A2110" s="1" t="s">
        <v>255</v>
      </c>
      <c r="B2110" s="1" t="s">
        <v>2849</v>
      </c>
      <c r="C2110" t="s">
        <v>4346</v>
      </c>
      <c r="D2110" t="s">
        <v>5845</v>
      </c>
    </row>
    <row r="2111" spans="1:4" ht="15.75" x14ac:dyDescent="0.25">
      <c r="A2111" s="1" t="s">
        <v>254</v>
      </c>
      <c r="B2111" s="1" t="s">
        <v>4181</v>
      </c>
      <c r="C2111" t="s">
        <v>4346</v>
      </c>
      <c r="D2111" t="s">
        <v>5846</v>
      </c>
    </row>
    <row r="2112" spans="1:4" ht="15.75" x14ac:dyDescent="0.25">
      <c r="A2112" s="1" t="s">
        <v>253</v>
      </c>
      <c r="B2112" s="1" t="s">
        <v>4182</v>
      </c>
      <c r="C2112" t="s">
        <v>4346</v>
      </c>
      <c r="D2112" t="s">
        <v>5847</v>
      </c>
    </row>
    <row r="2113" spans="1:4" ht="15.75" x14ac:dyDescent="0.25">
      <c r="A2113" s="1" t="s">
        <v>252</v>
      </c>
      <c r="B2113" s="1" t="s">
        <v>4183</v>
      </c>
      <c r="C2113" t="s">
        <v>4346</v>
      </c>
      <c r="D2113" t="s">
        <v>5848</v>
      </c>
    </row>
    <row r="2114" spans="1:4" ht="15.75" x14ac:dyDescent="0.25">
      <c r="A2114" s="1" t="s">
        <v>251</v>
      </c>
      <c r="B2114" s="1" t="s">
        <v>4184</v>
      </c>
      <c r="C2114" t="s">
        <v>4346</v>
      </c>
      <c r="D2114" t="s">
        <v>5032</v>
      </c>
    </row>
    <row r="2115" spans="1:4" ht="15.75" x14ac:dyDescent="0.25">
      <c r="A2115" s="1" t="s">
        <v>250</v>
      </c>
      <c r="B2115" s="1" t="s">
        <v>4185</v>
      </c>
      <c r="C2115" t="s">
        <v>4346</v>
      </c>
      <c r="D2115" t="s">
        <v>4653</v>
      </c>
    </row>
    <row r="2116" spans="1:4" ht="15.75" x14ac:dyDescent="0.25">
      <c r="A2116" s="1" t="s">
        <v>249</v>
      </c>
      <c r="B2116" s="1" t="s">
        <v>4186</v>
      </c>
      <c r="C2116" t="s">
        <v>4346</v>
      </c>
      <c r="D2116" t="s">
        <v>4793</v>
      </c>
    </row>
    <row r="2117" spans="1:4" ht="15.75" x14ac:dyDescent="0.25">
      <c r="A2117" s="1" t="s">
        <v>247</v>
      </c>
      <c r="B2117" s="1" t="s">
        <v>4187</v>
      </c>
      <c r="C2117" t="s">
        <v>4346</v>
      </c>
      <c r="D2117" t="s">
        <v>5849</v>
      </c>
    </row>
    <row r="2118" spans="1:4" ht="15.75" x14ac:dyDescent="0.25">
      <c r="A2118" s="1" t="s">
        <v>245</v>
      </c>
      <c r="B2118" s="1" t="s">
        <v>4188</v>
      </c>
      <c r="C2118" t="s">
        <v>4346</v>
      </c>
      <c r="D2118" t="s">
        <v>5850</v>
      </c>
    </row>
    <row r="2119" spans="1:4" ht="15.75" x14ac:dyDescent="0.25">
      <c r="A2119" s="1" t="s">
        <v>244</v>
      </c>
      <c r="B2119" s="1" t="s">
        <v>4189</v>
      </c>
      <c r="C2119" t="s">
        <v>4348</v>
      </c>
      <c r="D2119" t="s">
        <v>5851</v>
      </c>
    </row>
    <row r="2120" spans="1:4" ht="15.75" x14ac:dyDescent="0.25">
      <c r="A2120" s="1" t="s">
        <v>243</v>
      </c>
      <c r="B2120" s="1" t="s">
        <v>4190</v>
      </c>
      <c r="C2120" t="s">
        <v>4348</v>
      </c>
      <c r="D2120" t="s">
        <v>4496</v>
      </c>
    </row>
    <row r="2121" spans="1:4" ht="15.75" x14ac:dyDescent="0.25">
      <c r="A2121" s="1" t="s">
        <v>242</v>
      </c>
      <c r="B2121" s="1" t="s">
        <v>4191</v>
      </c>
      <c r="C2121" t="s">
        <v>4346</v>
      </c>
      <c r="D2121" t="s">
        <v>4780</v>
      </c>
    </row>
    <row r="2122" spans="1:4" ht="15.75" x14ac:dyDescent="0.25">
      <c r="A2122" s="1" t="s">
        <v>241</v>
      </c>
      <c r="B2122" s="1" t="s">
        <v>4192</v>
      </c>
      <c r="C2122" t="s">
        <v>4346</v>
      </c>
      <c r="D2122" t="s">
        <v>5852</v>
      </c>
    </row>
    <row r="2123" spans="1:4" ht="15.75" x14ac:dyDescent="0.25">
      <c r="A2123" s="1" t="s">
        <v>240</v>
      </c>
      <c r="B2123" s="1" t="s">
        <v>4193</v>
      </c>
      <c r="C2123" t="s">
        <v>4346</v>
      </c>
      <c r="D2123" t="s">
        <v>5853</v>
      </c>
    </row>
    <row r="2124" spans="1:4" ht="15.75" x14ac:dyDescent="0.25">
      <c r="A2124" s="1" t="s">
        <v>239</v>
      </c>
      <c r="B2124" s="1" t="s">
        <v>4194</v>
      </c>
      <c r="C2124" t="s">
        <v>4346</v>
      </c>
      <c r="D2124" t="s">
        <v>5854</v>
      </c>
    </row>
    <row r="2125" spans="1:4" ht="15.75" x14ac:dyDescent="0.25">
      <c r="A2125" s="1" t="s">
        <v>238</v>
      </c>
      <c r="B2125" s="1" t="s">
        <v>3098</v>
      </c>
      <c r="C2125" t="s">
        <v>4346</v>
      </c>
      <c r="D2125" t="s">
        <v>5855</v>
      </c>
    </row>
    <row r="2126" spans="1:4" ht="15.75" x14ac:dyDescent="0.25">
      <c r="A2126" s="1" t="s">
        <v>237</v>
      </c>
      <c r="B2126" s="1" t="s">
        <v>4195</v>
      </c>
      <c r="C2126" t="s">
        <v>4346</v>
      </c>
      <c r="D2126" t="s">
        <v>5856</v>
      </c>
    </row>
    <row r="2127" spans="1:4" ht="15.75" x14ac:dyDescent="0.25">
      <c r="A2127" s="1" t="s">
        <v>236</v>
      </c>
      <c r="B2127" s="1" t="s">
        <v>4196</v>
      </c>
      <c r="C2127" t="s">
        <v>4346</v>
      </c>
      <c r="D2127" t="s">
        <v>4516</v>
      </c>
    </row>
    <row r="2128" spans="1:4" ht="15.75" x14ac:dyDescent="0.25">
      <c r="A2128" s="1" t="s">
        <v>235</v>
      </c>
      <c r="B2128" s="1" t="s">
        <v>4197</v>
      </c>
      <c r="C2128" t="s">
        <v>4348</v>
      </c>
      <c r="D2128" t="s">
        <v>5857</v>
      </c>
    </row>
    <row r="2129" spans="1:4" ht="15.75" x14ac:dyDescent="0.25">
      <c r="A2129" s="1" t="s">
        <v>234</v>
      </c>
      <c r="B2129" s="1" t="s">
        <v>4198</v>
      </c>
      <c r="C2129" t="s">
        <v>4346</v>
      </c>
      <c r="D2129" t="s">
        <v>5591</v>
      </c>
    </row>
    <row r="2130" spans="1:4" ht="15.75" x14ac:dyDescent="0.25">
      <c r="A2130" s="1" t="s">
        <v>233</v>
      </c>
      <c r="B2130" s="1" t="s">
        <v>4199</v>
      </c>
      <c r="C2130" t="s">
        <v>4346</v>
      </c>
      <c r="D2130" t="s">
        <v>5858</v>
      </c>
    </row>
    <row r="2131" spans="1:4" ht="15.75" x14ac:dyDescent="0.25">
      <c r="A2131" s="1" t="s">
        <v>232</v>
      </c>
      <c r="B2131" s="1" t="s">
        <v>3157</v>
      </c>
      <c r="C2131" t="s">
        <v>4346</v>
      </c>
      <c r="D2131" t="s">
        <v>5521</v>
      </c>
    </row>
    <row r="2132" spans="1:4" ht="15.75" x14ac:dyDescent="0.25">
      <c r="A2132" s="1" t="s">
        <v>231</v>
      </c>
      <c r="B2132" s="1" t="s">
        <v>2426</v>
      </c>
      <c r="C2132" t="s">
        <v>4346</v>
      </c>
      <c r="D2132" t="s">
        <v>5859</v>
      </c>
    </row>
    <row r="2133" spans="1:4" ht="15.75" x14ac:dyDescent="0.25">
      <c r="A2133" s="1" t="s">
        <v>230</v>
      </c>
      <c r="B2133" s="1" t="s">
        <v>4200</v>
      </c>
      <c r="C2133" t="s">
        <v>4348</v>
      </c>
      <c r="D2133" t="s">
        <v>5860</v>
      </c>
    </row>
    <row r="2134" spans="1:4" ht="15.75" x14ac:dyDescent="0.25">
      <c r="A2134" s="1" t="s">
        <v>229</v>
      </c>
      <c r="B2134" s="1" t="s">
        <v>4201</v>
      </c>
      <c r="C2134" t="s">
        <v>4346</v>
      </c>
      <c r="D2134" t="s">
        <v>4973</v>
      </c>
    </row>
    <row r="2135" spans="1:4" ht="15.75" x14ac:dyDescent="0.25">
      <c r="A2135" s="1" t="s">
        <v>228</v>
      </c>
      <c r="B2135" s="1" t="s">
        <v>4202</v>
      </c>
      <c r="C2135" t="s">
        <v>4348</v>
      </c>
      <c r="D2135" t="s">
        <v>4584</v>
      </c>
    </row>
    <row r="2136" spans="1:4" ht="15.75" x14ac:dyDescent="0.25">
      <c r="A2136" s="1" t="s">
        <v>227</v>
      </c>
      <c r="B2136" s="1" t="s">
        <v>4203</v>
      </c>
      <c r="C2136" t="s">
        <v>4348</v>
      </c>
      <c r="D2136" t="s">
        <v>5861</v>
      </c>
    </row>
    <row r="2137" spans="1:4" ht="15.75" x14ac:dyDescent="0.25">
      <c r="A2137" s="1" t="s">
        <v>226</v>
      </c>
      <c r="B2137" s="1" t="s">
        <v>4111</v>
      </c>
      <c r="C2137" t="s">
        <v>4348</v>
      </c>
      <c r="D2137" t="s">
        <v>5862</v>
      </c>
    </row>
    <row r="2138" spans="1:4" ht="15.75" x14ac:dyDescent="0.25">
      <c r="A2138" s="1" t="s">
        <v>225</v>
      </c>
      <c r="B2138" s="1" t="s">
        <v>3796</v>
      </c>
      <c r="C2138" t="s">
        <v>4348</v>
      </c>
      <c r="D2138" t="s">
        <v>5863</v>
      </c>
    </row>
    <row r="2139" spans="1:4" ht="15.75" x14ac:dyDescent="0.25">
      <c r="A2139" s="1" t="s">
        <v>224</v>
      </c>
      <c r="B2139" s="1" t="s">
        <v>4204</v>
      </c>
      <c r="C2139" t="s">
        <v>4766</v>
      </c>
      <c r="D2139" t="s">
        <v>4740</v>
      </c>
    </row>
    <row r="2140" spans="1:4" ht="15.75" x14ac:dyDescent="0.25">
      <c r="A2140" s="1" t="s">
        <v>223</v>
      </c>
      <c r="B2140" s="1" t="s">
        <v>4205</v>
      </c>
      <c r="C2140" t="s">
        <v>4348</v>
      </c>
      <c r="D2140" t="s">
        <v>5864</v>
      </c>
    </row>
    <row r="2141" spans="1:4" ht="15.75" x14ac:dyDescent="0.25">
      <c r="A2141" s="1" t="s">
        <v>222</v>
      </c>
      <c r="B2141" s="1" t="s">
        <v>4206</v>
      </c>
      <c r="C2141" t="s">
        <v>4348</v>
      </c>
      <c r="D2141" t="s">
        <v>4438</v>
      </c>
    </row>
    <row r="2142" spans="1:4" ht="15.75" x14ac:dyDescent="0.25">
      <c r="A2142" s="1" t="s">
        <v>221</v>
      </c>
      <c r="B2142" s="1" t="s">
        <v>5865</v>
      </c>
      <c r="C2142" t="s">
        <v>4346</v>
      </c>
      <c r="D2142" t="s">
        <v>4424</v>
      </c>
    </row>
    <row r="2143" spans="1:4" ht="15.75" x14ac:dyDescent="0.25">
      <c r="A2143" s="1" t="s">
        <v>220</v>
      </c>
      <c r="B2143" s="1" t="s">
        <v>4207</v>
      </c>
      <c r="C2143" t="s">
        <v>4346</v>
      </c>
      <c r="D2143" t="s">
        <v>5866</v>
      </c>
    </row>
    <row r="2144" spans="1:4" ht="15.75" x14ac:dyDescent="0.25">
      <c r="A2144" s="1" t="s">
        <v>219</v>
      </c>
      <c r="B2144" s="1" t="s">
        <v>4208</v>
      </c>
      <c r="C2144" t="s">
        <v>4346</v>
      </c>
      <c r="D2144" t="s">
        <v>5867</v>
      </c>
    </row>
    <row r="2145" spans="1:4" ht="15.75" x14ac:dyDescent="0.25">
      <c r="A2145" s="1" t="s">
        <v>218</v>
      </c>
      <c r="B2145" s="1" t="s">
        <v>4209</v>
      </c>
      <c r="C2145" t="s">
        <v>4346</v>
      </c>
      <c r="D2145" t="s">
        <v>5868</v>
      </c>
    </row>
    <row r="2146" spans="1:4" ht="15.75" x14ac:dyDescent="0.25">
      <c r="A2146" s="1" t="s">
        <v>217</v>
      </c>
      <c r="B2146" s="1" t="s">
        <v>4210</v>
      </c>
      <c r="C2146" t="s">
        <v>4348</v>
      </c>
      <c r="D2146" t="s">
        <v>5869</v>
      </c>
    </row>
    <row r="2147" spans="1:4" ht="15.75" x14ac:dyDescent="0.25">
      <c r="A2147" s="1" t="s">
        <v>216</v>
      </c>
      <c r="B2147" s="1" t="s">
        <v>4211</v>
      </c>
      <c r="C2147" t="s">
        <v>4348</v>
      </c>
      <c r="D2147" t="s">
        <v>5870</v>
      </c>
    </row>
    <row r="2148" spans="1:4" ht="15.75" x14ac:dyDescent="0.25">
      <c r="A2148" s="1" t="s">
        <v>215</v>
      </c>
      <c r="B2148" s="1" t="s">
        <v>4212</v>
      </c>
      <c r="C2148" t="s">
        <v>4348</v>
      </c>
      <c r="D2148" t="s">
        <v>5871</v>
      </c>
    </row>
    <row r="2149" spans="1:4" ht="15.75" x14ac:dyDescent="0.25">
      <c r="A2149" s="1" t="s">
        <v>214</v>
      </c>
      <c r="B2149" s="1" t="s">
        <v>4213</v>
      </c>
      <c r="C2149" t="s">
        <v>4348</v>
      </c>
      <c r="D2149" t="s">
        <v>5872</v>
      </c>
    </row>
    <row r="2150" spans="1:4" ht="15.75" x14ac:dyDescent="0.25">
      <c r="A2150" s="1" t="s">
        <v>213</v>
      </c>
      <c r="B2150" s="1" t="s">
        <v>4214</v>
      </c>
      <c r="C2150" t="s">
        <v>4348</v>
      </c>
      <c r="D2150" t="s">
        <v>4374</v>
      </c>
    </row>
    <row r="2151" spans="1:4" ht="15.75" x14ac:dyDescent="0.25">
      <c r="A2151" s="1" t="s">
        <v>212</v>
      </c>
      <c r="B2151" s="1" t="s">
        <v>3671</v>
      </c>
      <c r="C2151" t="s">
        <v>4348</v>
      </c>
      <c r="D2151" t="s">
        <v>5873</v>
      </c>
    </row>
    <row r="2152" spans="1:4" ht="15.75" x14ac:dyDescent="0.25">
      <c r="A2152" s="1" t="s">
        <v>211</v>
      </c>
      <c r="B2152" s="1" t="s">
        <v>4215</v>
      </c>
      <c r="C2152" t="s">
        <v>4348</v>
      </c>
      <c r="D2152" t="s">
        <v>5874</v>
      </c>
    </row>
    <row r="2153" spans="1:4" ht="15.75" x14ac:dyDescent="0.25">
      <c r="A2153" s="1" t="s">
        <v>210</v>
      </c>
      <c r="B2153" s="1" t="s">
        <v>4216</v>
      </c>
      <c r="C2153" t="s">
        <v>4348</v>
      </c>
      <c r="D2153" t="s">
        <v>5875</v>
      </c>
    </row>
    <row r="2154" spans="1:4" ht="15.75" x14ac:dyDescent="0.25">
      <c r="A2154" s="1" t="s">
        <v>209</v>
      </c>
      <c r="B2154" s="1" t="s">
        <v>4217</v>
      </c>
      <c r="C2154" t="s">
        <v>4348</v>
      </c>
      <c r="D2154" t="s">
        <v>5876</v>
      </c>
    </row>
    <row r="2155" spans="1:4" ht="15.75" x14ac:dyDescent="0.25">
      <c r="A2155" s="1" t="s">
        <v>208</v>
      </c>
      <c r="B2155" s="1" t="s">
        <v>4218</v>
      </c>
      <c r="C2155" t="s">
        <v>4348</v>
      </c>
      <c r="D2155" t="s">
        <v>5877</v>
      </c>
    </row>
    <row r="2156" spans="1:4" ht="15.75" x14ac:dyDescent="0.25">
      <c r="A2156" s="1" t="s">
        <v>207</v>
      </c>
      <c r="B2156" s="1" t="s">
        <v>4191</v>
      </c>
      <c r="C2156" t="s">
        <v>4348</v>
      </c>
      <c r="D2156" t="s">
        <v>5878</v>
      </c>
    </row>
    <row r="2157" spans="1:4" ht="15.75" x14ac:dyDescent="0.25">
      <c r="A2157" s="1" t="s">
        <v>206</v>
      </c>
      <c r="B2157" s="1" t="s">
        <v>4219</v>
      </c>
      <c r="C2157" t="s">
        <v>4348</v>
      </c>
      <c r="D2157" t="s">
        <v>5714</v>
      </c>
    </row>
    <row r="2158" spans="1:4" ht="15.75" x14ac:dyDescent="0.25">
      <c r="A2158" s="1" t="s">
        <v>205</v>
      </c>
      <c r="B2158" s="1" t="s">
        <v>4220</v>
      </c>
      <c r="C2158" t="s">
        <v>4348</v>
      </c>
      <c r="D2158" t="s">
        <v>4355</v>
      </c>
    </row>
    <row r="2159" spans="1:4" ht="15.75" x14ac:dyDescent="0.25">
      <c r="A2159" s="1" t="s">
        <v>204</v>
      </c>
      <c r="B2159" s="1" t="s">
        <v>4221</v>
      </c>
      <c r="C2159" t="s">
        <v>4346</v>
      </c>
      <c r="D2159" t="s">
        <v>5879</v>
      </c>
    </row>
    <row r="2160" spans="1:4" ht="15.75" x14ac:dyDescent="0.25">
      <c r="A2160" s="1" t="s">
        <v>203</v>
      </c>
      <c r="B2160" s="1" t="s">
        <v>4222</v>
      </c>
      <c r="C2160" t="s">
        <v>4346</v>
      </c>
      <c r="D2160" t="s">
        <v>5613</v>
      </c>
    </row>
    <row r="2161" spans="1:4" ht="15.75" x14ac:dyDescent="0.25">
      <c r="A2161" s="1" t="s">
        <v>202</v>
      </c>
      <c r="B2161" s="1" t="s">
        <v>4223</v>
      </c>
      <c r="C2161" t="s">
        <v>4346</v>
      </c>
      <c r="D2161" t="s">
        <v>5880</v>
      </c>
    </row>
    <row r="2162" spans="1:4" ht="15.75" x14ac:dyDescent="0.25">
      <c r="A2162" s="1" t="s">
        <v>201</v>
      </c>
      <c r="B2162" s="1" t="s">
        <v>4224</v>
      </c>
      <c r="C2162" t="s">
        <v>4346</v>
      </c>
      <c r="D2162" t="s">
        <v>4978</v>
      </c>
    </row>
    <row r="2163" spans="1:4" ht="15.75" x14ac:dyDescent="0.25">
      <c r="A2163" s="1" t="s">
        <v>200</v>
      </c>
      <c r="B2163" s="1" t="s">
        <v>4225</v>
      </c>
      <c r="C2163" t="s">
        <v>4346</v>
      </c>
      <c r="D2163" t="s">
        <v>4522</v>
      </c>
    </row>
    <row r="2164" spans="1:4" ht="15.75" x14ac:dyDescent="0.25">
      <c r="A2164" s="1" t="s">
        <v>198</v>
      </c>
      <c r="B2164" s="1" t="s">
        <v>4226</v>
      </c>
      <c r="C2164" t="s">
        <v>4766</v>
      </c>
      <c r="D2164" t="s">
        <v>5881</v>
      </c>
    </row>
    <row r="2165" spans="1:4" ht="15.75" x14ac:dyDescent="0.25">
      <c r="A2165" s="1" t="s">
        <v>197</v>
      </c>
      <c r="B2165" s="1" t="s">
        <v>2474</v>
      </c>
      <c r="C2165" t="s">
        <v>4346</v>
      </c>
      <c r="D2165" t="s">
        <v>5882</v>
      </c>
    </row>
    <row r="2166" spans="1:4" ht="15.75" x14ac:dyDescent="0.25">
      <c r="A2166" s="1" t="s">
        <v>196</v>
      </c>
      <c r="B2166" s="1" t="s">
        <v>4227</v>
      </c>
      <c r="C2166" t="s">
        <v>4348</v>
      </c>
      <c r="D2166" t="s">
        <v>4950</v>
      </c>
    </row>
    <row r="2167" spans="1:4" ht="15.75" x14ac:dyDescent="0.25">
      <c r="A2167" s="1" t="s">
        <v>195</v>
      </c>
      <c r="B2167" s="1" t="s">
        <v>4228</v>
      </c>
      <c r="C2167" t="s">
        <v>4348</v>
      </c>
      <c r="D2167" t="s">
        <v>5883</v>
      </c>
    </row>
    <row r="2168" spans="1:4" ht="15.75" x14ac:dyDescent="0.25">
      <c r="A2168" s="1" t="s">
        <v>194</v>
      </c>
      <c r="B2168" s="1" t="s">
        <v>4229</v>
      </c>
      <c r="C2168" t="s">
        <v>4348</v>
      </c>
      <c r="D2168" t="s">
        <v>5884</v>
      </c>
    </row>
    <row r="2169" spans="1:4" ht="15.75" x14ac:dyDescent="0.25">
      <c r="A2169" s="1" t="s">
        <v>193</v>
      </c>
      <c r="B2169" s="1" t="s">
        <v>4230</v>
      </c>
      <c r="C2169" t="s">
        <v>4348</v>
      </c>
      <c r="D2169" t="s">
        <v>4832</v>
      </c>
    </row>
    <row r="2170" spans="1:4" ht="15.75" x14ac:dyDescent="0.25">
      <c r="A2170" s="1" t="s">
        <v>192</v>
      </c>
      <c r="B2170" s="1" t="s">
        <v>4231</v>
      </c>
      <c r="C2170" t="s">
        <v>4348</v>
      </c>
      <c r="D2170" t="s">
        <v>5885</v>
      </c>
    </row>
    <row r="2171" spans="1:4" ht="15.75" x14ac:dyDescent="0.25">
      <c r="A2171" s="1" t="s">
        <v>191</v>
      </c>
      <c r="B2171" s="1" t="s">
        <v>4232</v>
      </c>
      <c r="C2171" t="s">
        <v>4348</v>
      </c>
      <c r="D2171" t="s">
        <v>4486</v>
      </c>
    </row>
    <row r="2172" spans="1:4" ht="15.75" x14ac:dyDescent="0.25">
      <c r="A2172" s="1" t="s">
        <v>190</v>
      </c>
      <c r="B2172" s="1" t="s">
        <v>4233</v>
      </c>
      <c r="C2172" t="s">
        <v>4346</v>
      </c>
      <c r="D2172" t="s">
        <v>4917</v>
      </c>
    </row>
    <row r="2173" spans="1:4" ht="15.75" x14ac:dyDescent="0.25">
      <c r="A2173" s="1" t="s">
        <v>189</v>
      </c>
      <c r="B2173" s="1" t="s">
        <v>3862</v>
      </c>
      <c r="C2173" t="s">
        <v>4348</v>
      </c>
      <c r="D2173" t="s">
        <v>4493</v>
      </c>
    </row>
    <row r="2174" spans="1:4" ht="15.75" x14ac:dyDescent="0.25">
      <c r="A2174" s="1" t="s">
        <v>188</v>
      </c>
      <c r="B2174" s="1" t="s">
        <v>4234</v>
      </c>
      <c r="C2174" t="s">
        <v>4348</v>
      </c>
      <c r="D2174" t="s">
        <v>5886</v>
      </c>
    </row>
    <row r="2175" spans="1:4" ht="15.75" x14ac:dyDescent="0.25">
      <c r="A2175" s="1" t="s">
        <v>187</v>
      </c>
      <c r="B2175" s="1" t="s">
        <v>3430</v>
      </c>
      <c r="C2175" t="s">
        <v>4346</v>
      </c>
      <c r="D2175" t="s">
        <v>5887</v>
      </c>
    </row>
    <row r="2176" spans="1:4" ht="15.75" x14ac:dyDescent="0.25">
      <c r="A2176" s="1" t="s">
        <v>186</v>
      </c>
      <c r="B2176" s="1" t="s">
        <v>4235</v>
      </c>
      <c r="C2176" t="s">
        <v>4348</v>
      </c>
      <c r="D2176" t="s">
        <v>5888</v>
      </c>
    </row>
    <row r="2177" spans="1:4" ht="15.75" x14ac:dyDescent="0.25">
      <c r="A2177" s="1" t="s">
        <v>185</v>
      </c>
      <c r="B2177" s="1" t="s">
        <v>2622</v>
      </c>
      <c r="C2177" t="s">
        <v>4346</v>
      </c>
      <c r="D2177" t="s">
        <v>5889</v>
      </c>
    </row>
    <row r="2178" spans="1:4" ht="15.75" x14ac:dyDescent="0.25">
      <c r="A2178" s="1" t="s">
        <v>184</v>
      </c>
      <c r="B2178" s="1" t="s">
        <v>2614</v>
      </c>
      <c r="C2178" t="s">
        <v>4346</v>
      </c>
      <c r="D2178" t="s">
        <v>5890</v>
      </c>
    </row>
    <row r="2179" spans="1:4" ht="15.75" x14ac:dyDescent="0.25">
      <c r="A2179" s="1" t="s">
        <v>183</v>
      </c>
      <c r="B2179" s="1" t="s">
        <v>3029</v>
      </c>
      <c r="C2179" t="s">
        <v>4346</v>
      </c>
      <c r="D2179" t="s">
        <v>4664</v>
      </c>
    </row>
    <row r="2180" spans="1:4" ht="15.75" x14ac:dyDescent="0.25">
      <c r="A2180" s="1" t="s">
        <v>182</v>
      </c>
      <c r="B2180" s="1" t="s">
        <v>4236</v>
      </c>
      <c r="C2180" t="s">
        <v>4346</v>
      </c>
      <c r="D2180" t="s">
        <v>5891</v>
      </c>
    </row>
    <row r="2181" spans="1:4" ht="15.75" x14ac:dyDescent="0.25">
      <c r="A2181" s="1" t="s">
        <v>181</v>
      </c>
      <c r="B2181" s="1" t="s">
        <v>3463</v>
      </c>
      <c r="C2181" t="s">
        <v>4346</v>
      </c>
      <c r="D2181" t="s">
        <v>4646</v>
      </c>
    </row>
    <row r="2182" spans="1:4" ht="15.75" x14ac:dyDescent="0.25">
      <c r="A2182" s="1" t="s">
        <v>180</v>
      </c>
      <c r="B2182" s="1" t="s">
        <v>4237</v>
      </c>
      <c r="C2182" t="s">
        <v>4346</v>
      </c>
      <c r="D2182" t="s">
        <v>5892</v>
      </c>
    </row>
    <row r="2183" spans="1:4" ht="15.75" x14ac:dyDescent="0.25">
      <c r="A2183" s="1" t="s">
        <v>179</v>
      </c>
      <c r="B2183" s="1" t="s">
        <v>4238</v>
      </c>
      <c r="C2183" t="s">
        <v>4346</v>
      </c>
      <c r="D2183" t="s">
        <v>4661</v>
      </c>
    </row>
    <row r="2184" spans="1:4" ht="15.75" x14ac:dyDescent="0.25">
      <c r="A2184" s="1" t="s">
        <v>178</v>
      </c>
      <c r="B2184" s="1" t="s">
        <v>2776</v>
      </c>
      <c r="C2184" t="s">
        <v>4348</v>
      </c>
      <c r="D2184" t="s">
        <v>5653</v>
      </c>
    </row>
    <row r="2185" spans="1:4" ht="15.75" x14ac:dyDescent="0.25">
      <c r="A2185" s="1" t="s">
        <v>177</v>
      </c>
      <c r="B2185" s="1" t="s">
        <v>4239</v>
      </c>
      <c r="C2185" t="s">
        <v>4348</v>
      </c>
      <c r="D2185" t="s">
        <v>5893</v>
      </c>
    </row>
    <row r="2186" spans="1:4" ht="15.75" x14ac:dyDescent="0.25">
      <c r="A2186" s="1" t="s">
        <v>176</v>
      </c>
      <c r="B2186" s="1" t="s">
        <v>4240</v>
      </c>
      <c r="C2186" t="s">
        <v>4348</v>
      </c>
      <c r="D2186" t="s">
        <v>4582</v>
      </c>
    </row>
    <row r="2187" spans="1:4" ht="15.75" x14ac:dyDescent="0.25">
      <c r="A2187" s="1" t="s">
        <v>175</v>
      </c>
      <c r="B2187" s="1" t="s">
        <v>2923</v>
      </c>
      <c r="C2187" t="s">
        <v>4348</v>
      </c>
      <c r="D2187" t="s">
        <v>5894</v>
      </c>
    </row>
    <row r="2188" spans="1:4" ht="15.75" x14ac:dyDescent="0.25">
      <c r="A2188" s="1" t="s">
        <v>174</v>
      </c>
      <c r="B2188" s="1" t="s">
        <v>4241</v>
      </c>
      <c r="C2188" t="s">
        <v>4348</v>
      </c>
      <c r="D2188" t="s">
        <v>4354</v>
      </c>
    </row>
    <row r="2189" spans="1:4" ht="15.75" x14ac:dyDescent="0.25">
      <c r="A2189" s="1" t="s">
        <v>173</v>
      </c>
      <c r="B2189" s="1" t="s">
        <v>4242</v>
      </c>
      <c r="C2189" t="s">
        <v>4348</v>
      </c>
      <c r="D2189" t="s">
        <v>4428</v>
      </c>
    </row>
    <row r="2190" spans="1:4" ht="15.75" x14ac:dyDescent="0.25">
      <c r="A2190" s="1" t="s">
        <v>172</v>
      </c>
      <c r="B2190" s="1" t="s">
        <v>3609</v>
      </c>
      <c r="C2190" t="s">
        <v>4348</v>
      </c>
      <c r="D2190" t="s">
        <v>5895</v>
      </c>
    </row>
    <row r="2191" spans="1:4" ht="15.75" x14ac:dyDescent="0.25">
      <c r="A2191" s="1" t="s">
        <v>171</v>
      </c>
      <c r="B2191" s="1" t="s">
        <v>4243</v>
      </c>
      <c r="C2191" t="s">
        <v>4348</v>
      </c>
      <c r="D2191" t="s">
        <v>5896</v>
      </c>
    </row>
    <row r="2192" spans="1:4" ht="15.75" x14ac:dyDescent="0.25">
      <c r="A2192" s="1" t="s">
        <v>170</v>
      </c>
      <c r="B2192" s="1" t="s">
        <v>2612</v>
      </c>
      <c r="C2192" t="s">
        <v>4348</v>
      </c>
      <c r="D2192" t="s">
        <v>5897</v>
      </c>
    </row>
    <row r="2193" spans="1:4" ht="15.75" x14ac:dyDescent="0.25">
      <c r="A2193" s="1" t="s">
        <v>168</v>
      </c>
      <c r="B2193" s="1" t="s">
        <v>4244</v>
      </c>
      <c r="C2193" t="s">
        <v>4348</v>
      </c>
      <c r="D2193" t="s">
        <v>5987</v>
      </c>
    </row>
    <row r="2194" spans="1:4" ht="15.75" x14ac:dyDescent="0.25">
      <c r="A2194" s="1" t="s">
        <v>166</v>
      </c>
      <c r="B2194" s="1" t="s">
        <v>3915</v>
      </c>
      <c r="C2194" t="s">
        <v>4348</v>
      </c>
      <c r="D2194" t="s">
        <v>5171</v>
      </c>
    </row>
    <row r="2195" spans="1:4" ht="15.75" x14ac:dyDescent="0.25">
      <c r="A2195" s="1" t="s">
        <v>164</v>
      </c>
      <c r="B2195" s="1" t="s">
        <v>2985</v>
      </c>
      <c r="C2195" t="s">
        <v>4348</v>
      </c>
      <c r="D2195" t="s">
        <v>5898</v>
      </c>
    </row>
    <row r="2196" spans="1:4" ht="15.75" x14ac:dyDescent="0.25">
      <c r="A2196" s="1" t="s">
        <v>162</v>
      </c>
      <c r="B2196" s="1" t="s">
        <v>4245</v>
      </c>
      <c r="C2196" t="s">
        <v>4348</v>
      </c>
      <c r="D2196" t="s">
        <v>5899</v>
      </c>
    </row>
    <row r="2197" spans="1:4" ht="15.75" x14ac:dyDescent="0.25">
      <c r="A2197" s="1" t="s">
        <v>161</v>
      </c>
      <c r="B2197" s="1" t="s">
        <v>2890</v>
      </c>
      <c r="C2197" t="s">
        <v>4348</v>
      </c>
      <c r="D2197" t="s">
        <v>5900</v>
      </c>
    </row>
    <row r="2198" spans="1:4" ht="15.75" x14ac:dyDescent="0.25">
      <c r="A2198" s="1" t="s">
        <v>160</v>
      </c>
      <c r="B2198" s="1" t="s">
        <v>4246</v>
      </c>
      <c r="C2198" t="s">
        <v>4348</v>
      </c>
      <c r="D2198" t="s">
        <v>5901</v>
      </c>
    </row>
    <row r="2199" spans="1:4" ht="15.75" x14ac:dyDescent="0.25">
      <c r="A2199" s="1" t="s">
        <v>159</v>
      </c>
      <c r="B2199" s="1" t="s">
        <v>4247</v>
      </c>
      <c r="C2199" t="s">
        <v>4348</v>
      </c>
      <c r="D2199" t="s">
        <v>4397</v>
      </c>
    </row>
    <row r="2200" spans="1:4" ht="15.75" x14ac:dyDescent="0.25">
      <c r="A2200" s="1" t="s">
        <v>158</v>
      </c>
      <c r="B2200" s="1" t="s">
        <v>4248</v>
      </c>
      <c r="C2200" t="s">
        <v>4348</v>
      </c>
      <c r="D2200" t="s">
        <v>5902</v>
      </c>
    </row>
    <row r="2201" spans="1:4" ht="15.75" x14ac:dyDescent="0.25">
      <c r="A2201" s="1" t="s">
        <v>157</v>
      </c>
      <c r="B2201" s="1" t="s">
        <v>4249</v>
      </c>
      <c r="C2201" t="s">
        <v>4348</v>
      </c>
      <c r="D2201" t="s">
        <v>5903</v>
      </c>
    </row>
    <row r="2202" spans="1:4" ht="15.75" x14ac:dyDescent="0.25">
      <c r="A2202" s="1" t="s">
        <v>156</v>
      </c>
      <c r="B2202" s="1" t="s">
        <v>4250</v>
      </c>
      <c r="C2202" t="s">
        <v>4348</v>
      </c>
      <c r="D2202" t="s">
        <v>5904</v>
      </c>
    </row>
    <row r="2203" spans="1:4" ht="15.75" x14ac:dyDescent="0.25">
      <c r="A2203" s="1" t="s">
        <v>155</v>
      </c>
      <c r="B2203" s="1" t="s">
        <v>4251</v>
      </c>
      <c r="C2203" t="s">
        <v>4348</v>
      </c>
      <c r="D2203" t="s">
        <v>4518</v>
      </c>
    </row>
    <row r="2204" spans="1:4" ht="15.75" x14ac:dyDescent="0.25">
      <c r="A2204" s="1" t="s">
        <v>154</v>
      </c>
      <c r="B2204" s="1" t="s">
        <v>4252</v>
      </c>
      <c r="C2204" t="s">
        <v>4346</v>
      </c>
      <c r="D2204" t="s">
        <v>5905</v>
      </c>
    </row>
    <row r="2205" spans="1:4" ht="15.75" x14ac:dyDescent="0.25">
      <c r="A2205" s="1" t="s">
        <v>153</v>
      </c>
      <c r="B2205" s="1" t="s">
        <v>4253</v>
      </c>
      <c r="C2205" t="s">
        <v>4346</v>
      </c>
      <c r="D2205" t="s">
        <v>5548</v>
      </c>
    </row>
    <row r="2206" spans="1:4" ht="15.75" x14ac:dyDescent="0.25">
      <c r="A2206" s="1" t="s">
        <v>152</v>
      </c>
      <c r="B2206" s="1" t="s">
        <v>4254</v>
      </c>
      <c r="C2206" t="s">
        <v>4346</v>
      </c>
      <c r="D2206" t="s">
        <v>5906</v>
      </c>
    </row>
    <row r="2207" spans="1:4" ht="15.75" x14ac:dyDescent="0.25">
      <c r="A2207" s="1" t="s">
        <v>151</v>
      </c>
      <c r="B2207" s="1" t="s">
        <v>4255</v>
      </c>
      <c r="C2207" t="s">
        <v>4348</v>
      </c>
      <c r="D2207" t="s">
        <v>5907</v>
      </c>
    </row>
    <row r="2208" spans="1:4" ht="15.75" x14ac:dyDescent="0.25">
      <c r="A2208" s="1" t="s">
        <v>150</v>
      </c>
      <c r="B2208" s="1" t="s">
        <v>4256</v>
      </c>
      <c r="C2208" t="s">
        <v>4348</v>
      </c>
      <c r="D2208" t="s">
        <v>5425</v>
      </c>
    </row>
    <row r="2209" spans="1:4" ht="15.75" x14ac:dyDescent="0.25">
      <c r="A2209" s="1" t="s">
        <v>149</v>
      </c>
      <c r="B2209" s="1" t="s">
        <v>4257</v>
      </c>
      <c r="C2209" t="s">
        <v>4346</v>
      </c>
      <c r="D2209" t="s">
        <v>5908</v>
      </c>
    </row>
    <row r="2210" spans="1:4" ht="15.75" x14ac:dyDescent="0.25">
      <c r="A2210" s="1" t="s">
        <v>148</v>
      </c>
      <c r="B2210" s="1" t="s">
        <v>4258</v>
      </c>
      <c r="C2210" t="s">
        <v>4346</v>
      </c>
      <c r="D2210" t="s">
        <v>5909</v>
      </c>
    </row>
    <row r="2211" spans="1:4" ht="15.75" x14ac:dyDescent="0.25">
      <c r="A2211" s="1" t="s">
        <v>147</v>
      </c>
      <c r="B2211" s="1" t="s">
        <v>2462</v>
      </c>
      <c r="C2211" t="s">
        <v>4346</v>
      </c>
      <c r="D2211" t="s">
        <v>4365</v>
      </c>
    </row>
    <row r="2212" spans="1:4" ht="15.75" x14ac:dyDescent="0.25">
      <c r="A2212" s="1" t="s">
        <v>146</v>
      </c>
      <c r="B2212" s="1" t="s">
        <v>4259</v>
      </c>
      <c r="C2212" t="s">
        <v>4348</v>
      </c>
      <c r="D2212" t="s">
        <v>5734</v>
      </c>
    </row>
    <row r="2213" spans="1:4" ht="15.75" x14ac:dyDescent="0.25">
      <c r="A2213" s="1" t="s">
        <v>145</v>
      </c>
      <c r="B2213" s="1" t="s">
        <v>3957</v>
      </c>
      <c r="C2213" t="s">
        <v>4348</v>
      </c>
      <c r="D2213" t="s">
        <v>5425</v>
      </c>
    </row>
    <row r="2214" spans="1:4" ht="15.75" x14ac:dyDescent="0.25">
      <c r="A2214" s="1" t="s">
        <v>144</v>
      </c>
      <c r="B2214" s="1" t="s">
        <v>4260</v>
      </c>
      <c r="C2214" t="s">
        <v>4348</v>
      </c>
      <c r="D2214" t="s">
        <v>4711</v>
      </c>
    </row>
    <row r="2215" spans="1:4" ht="15.75" x14ac:dyDescent="0.25">
      <c r="A2215" s="1" t="s">
        <v>143</v>
      </c>
      <c r="B2215" s="1" t="s">
        <v>5910</v>
      </c>
      <c r="C2215" t="s">
        <v>4346</v>
      </c>
      <c r="D2215" t="s">
        <v>5911</v>
      </c>
    </row>
    <row r="2216" spans="1:4" ht="15.75" x14ac:dyDescent="0.25">
      <c r="A2216" s="1" t="s">
        <v>142</v>
      </c>
      <c r="B2216" s="1" t="s">
        <v>4261</v>
      </c>
      <c r="C2216" t="s">
        <v>4346</v>
      </c>
      <c r="D2216" t="s">
        <v>4720</v>
      </c>
    </row>
    <row r="2217" spans="1:4" ht="15.75" x14ac:dyDescent="0.25">
      <c r="A2217" s="1" t="s">
        <v>141</v>
      </c>
      <c r="B2217" s="1" t="s">
        <v>2535</v>
      </c>
      <c r="C2217" t="s">
        <v>4348</v>
      </c>
      <c r="D2217" t="s">
        <v>5912</v>
      </c>
    </row>
    <row r="2218" spans="1:4" ht="15.75" x14ac:dyDescent="0.25">
      <c r="A2218" s="1" t="s">
        <v>140</v>
      </c>
      <c r="B2218" s="1" t="s">
        <v>2456</v>
      </c>
      <c r="C2218" t="s">
        <v>4346</v>
      </c>
      <c r="D2218" t="s">
        <v>5913</v>
      </c>
    </row>
    <row r="2219" spans="1:4" ht="15.75" x14ac:dyDescent="0.25">
      <c r="A2219" s="1" t="s">
        <v>139</v>
      </c>
      <c r="B2219" s="1" t="s">
        <v>4262</v>
      </c>
      <c r="C2219" t="s">
        <v>4346</v>
      </c>
      <c r="D2219" t="s">
        <v>4960</v>
      </c>
    </row>
    <row r="2220" spans="1:4" ht="15.75" x14ac:dyDescent="0.25">
      <c r="A2220" s="1" t="s">
        <v>138</v>
      </c>
      <c r="B2220" s="1" t="s">
        <v>4263</v>
      </c>
      <c r="C2220" t="s">
        <v>4346</v>
      </c>
      <c r="D2220" t="s">
        <v>4558</v>
      </c>
    </row>
    <row r="2221" spans="1:4" ht="15.75" x14ac:dyDescent="0.25">
      <c r="A2221" s="1" t="s">
        <v>137</v>
      </c>
      <c r="B2221" s="1" t="s">
        <v>4264</v>
      </c>
      <c r="C2221" t="s">
        <v>4346</v>
      </c>
      <c r="D2221" t="s">
        <v>5471</v>
      </c>
    </row>
    <row r="2222" spans="1:4" ht="15.75" x14ac:dyDescent="0.25">
      <c r="A2222" s="1" t="s">
        <v>136</v>
      </c>
      <c r="B2222" s="1" t="s">
        <v>4265</v>
      </c>
      <c r="C2222" t="s">
        <v>4348</v>
      </c>
      <c r="D2222" t="s">
        <v>4482</v>
      </c>
    </row>
    <row r="2223" spans="1:4" ht="15.75" x14ac:dyDescent="0.25">
      <c r="A2223" s="1" t="s">
        <v>135</v>
      </c>
      <c r="B2223" s="1" t="s">
        <v>4266</v>
      </c>
      <c r="C2223" t="s">
        <v>4348</v>
      </c>
      <c r="D2223" t="s">
        <v>4752</v>
      </c>
    </row>
    <row r="2224" spans="1:4" ht="15.75" x14ac:dyDescent="0.25">
      <c r="A2224" s="1" t="s">
        <v>134</v>
      </c>
      <c r="B2224" s="1" t="s">
        <v>2860</v>
      </c>
      <c r="C2224" t="s">
        <v>4348</v>
      </c>
      <c r="D2224" t="s">
        <v>4683</v>
      </c>
    </row>
    <row r="2225" spans="1:4" ht="15.75" x14ac:dyDescent="0.25">
      <c r="A2225" s="1" t="s">
        <v>133</v>
      </c>
      <c r="B2225" s="1" t="s">
        <v>4267</v>
      </c>
      <c r="C2225" t="s">
        <v>4348</v>
      </c>
      <c r="D2225" t="s">
        <v>4752</v>
      </c>
    </row>
    <row r="2226" spans="1:4" ht="15.75" x14ac:dyDescent="0.25">
      <c r="A2226" s="1" t="s">
        <v>132</v>
      </c>
      <c r="B2226" s="1" t="s">
        <v>3959</v>
      </c>
      <c r="C2226" t="s">
        <v>4348</v>
      </c>
      <c r="D2226" t="s">
        <v>5914</v>
      </c>
    </row>
    <row r="2227" spans="1:4" ht="15.75" x14ac:dyDescent="0.25">
      <c r="A2227" s="1" t="s">
        <v>131</v>
      </c>
      <c r="B2227" s="1" t="s">
        <v>3104</v>
      </c>
      <c r="C2227" t="s">
        <v>4346</v>
      </c>
      <c r="D2227" t="s">
        <v>4576</v>
      </c>
    </row>
    <row r="2228" spans="1:4" ht="15.75" x14ac:dyDescent="0.25">
      <c r="A2228" s="1" t="s">
        <v>130</v>
      </c>
      <c r="B2228" s="1" t="s">
        <v>3630</v>
      </c>
      <c r="C2228" t="s">
        <v>4346</v>
      </c>
      <c r="D2228" t="s">
        <v>5329</v>
      </c>
    </row>
    <row r="2229" spans="1:4" ht="15.75" x14ac:dyDescent="0.25">
      <c r="A2229" s="1" t="s">
        <v>129</v>
      </c>
      <c r="B2229" s="1" t="s">
        <v>4268</v>
      </c>
      <c r="C2229" t="s">
        <v>4346</v>
      </c>
      <c r="D2229" t="s">
        <v>5915</v>
      </c>
    </row>
    <row r="2230" spans="1:4" ht="15.75" x14ac:dyDescent="0.25">
      <c r="A2230" s="1" t="s">
        <v>128</v>
      </c>
      <c r="B2230" s="1" t="s">
        <v>4269</v>
      </c>
      <c r="C2230" t="s">
        <v>4346</v>
      </c>
      <c r="D2230" t="s">
        <v>5916</v>
      </c>
    </row>
    <row r="2231" spans="1:4" ht="15.75" x14ac:dyDescent="0.25">
      <c r="A2231" s="1" t="s">
        <v>127</v>
      </c>
      <c r="B2231" s="1" t="s">
        <v>2696</v>
      </c>
      <c r="C2231" t="s">
        <v>4348</v>
      </c>
      <c r="D2231" t="s">
        <v>5917</v>
      </c>
    </row>
    <row r="2232" spans="1:4" ht="15.75" x14ac:dyDescent="0.25">
      <c r="A2232" s="1" t="s">
        <v>126</v>
      </c>
      <c r="B2232" s="1" t="s">
        <v>4270</v>
      </c>
      <c r="C2232" t="s">
        <v>4346</v>
      </c>
      <c r="D2232" t="s">
        <v>5918</v>
      </c>
    </row>
    <row r="2233" spans="1:4" ht="15.75" x14ac:dyDescent="0.25">
      <c r="A2233" s="1" t="s">
        <v>125</v>
      </c>
      <c r="B2233" s="1" t="s">
        <v>4271</v>
      </c>
      <c r="C2233" t="s">
        <v>4346</v>
      </c>
      <c r="D2233" t="s">
        <v>5919</v>
      </c>
    </row>
    <row r="2234" spans="1:4" ht="15.75" x14ac:dyDescent="0.25">
      <c r="A2234" s="1" t="s">
        <v>124</v>
      </c>
      <c r="B2234" s="1" t="s">
        <v>4272</v>
      </c>
      <c r="C2234" t="s">
        <v>4346</v>
      </c>
      <c r="D2234" t="s">
        <v>5920</v>
      </c>
    </row>
    <row r="2235" spans="1:4" ht="15.75" x14ac:dyDescent="0.25">
      <c r="A2235" s="1" t="s">
        <v>123</v>
      </c>
      <c r="B2235" s="1" t="s">
        <v>3401</v>
      </c>
      <c r="C2235" t="s">
        <v>4348</v>
      </c>
      <c r="D2235" t="s">
        <v>4354</v>
      </c>
    </row>
    <row r="2236" spans="1:4" ht="15.75" x14ac:dyDescent="0.25">
      <c r="A2236" s="1" t="s">
        <v>122</v>
      </c>
      <c r="B2236" s="1" t="s">
        <v>4273</v>
      </c>
      <c r="C2236" t="s">
        <v>4348</v>
      </c>
      <c r="D2236" t="s">
        <v>4368</v>
      </c>
    </row>
    <row r="2237" spans="1:4" ht="15.75" x14ac:dyDescent="0.25">
      <c r="A2237" s="1" t="s">
        <v>121</v>
      </c>
      <c r="B2237" s="1" t="s">
        <v>4274</v>
      </c>
      <c r="C2237" t="s">
        <v>4348</v>
      </c>
      <c r="D2237" t="s">
        <v>5921</v>
      </c>
    </row>
    <row r="2238" spans="1:4" ht="15.75" x14ac:dyDescent="0.25">
      <c r="A2238" s="1" t="s">
        <v>120</v>
      </c>
      <c r="B2238" s="1" t="s">
        <v>4275</v>
      </c>
      <c r="C2238" t="s">
        <v>4348</v>
      </c>
      <c r="D2238" t="s">
        <v>5417</v>
      </c>
    </row>
    <row r="2239" spans="1:4" ht="15.75" x14ac:dyDescent="0.25">
      <c r="A2239" s="1" t="s">
        <v>119</v>
      </c>
      <c r="B2239" s="1" t="s">
        <v>4276</v>
      </c>
      <c r="C2239" t="s">
        <v>4348</v>
      </c>
      <c r="D2239" t="s">
        <v>5922</v>
      </c>
    </row>
    <row r="2240" spans="1:4" ht="15.75" x14ac:dyDescent="0.25">
      <c r="A2240" s="1" t="s">
        <v>118</v>
      </c>
      <c r="B2240" s="1" t="s">
        <v>2459</v>
      </c>
      <c r="C2240" t="s">
        <v>4348</v>
      </c>
      <c r="D2240" t="s">
        <v>5268</v>
      </c>
    </row>
    <row r="2241" spans="1:4" ht="15.75" x14ac:dyDescent="0.25">
      <c r="A2241" s="1" t="s">
        <v>117</v>
      </c>
      <c r="B2241" s="1" t="s">
        <v>4277</v>
      </c>
      <c r="C2241" t="s">
        <v>4346</v>
      </c>
      <c r="D2241" t="s">
        <v>5923</v>
      </c>
    </row>
    <row r="2242" spans="1:4" ht="15.75" x14ac:dyDescent="0.25">
      <c r="A2242" s="1" t="s">
        <v>116</v>
      </c>
      <c r="B2242" s="1" t="s">
        <v>4278</v>
      </c>
      <c r="C2242" t="s">
        <v>4346</v>
      </c>
      <c r="D2242" t="s">
        <v>4441</v>
      </c>
    </row>
    <row r="2243" spans="1:4" ht="15.75" x14ac:dyDescent="0.25">
      <c r="A2243" s="1" t="s">
        <v>115</v>
      </c>
      <c r="B2243" s="1" t="s">
        <v>4279</v>
      </c>
      <c r="C2243" t="s">
        <v>4346</v>
      </c>
      <c r="D2243" t="s">
        <v>5924</v>
      </c>
    </row>
    <row r="2244" spans="1:4" ht="15.75" x14ac:dyDescent="0.25">
      <c r="A2244" s="1" t="s">
        <v>114</v>
      </c>
      <c r="B2244" s="1" t="s">
        <v>3253</v>
      </c>
      <c r="C2244" t="s">
        <v>4348</v>
      </c>
      <c r="D2244" t="s">
        <v>4713</v>
      </c>
    </row>
    <row r="2245" spans="1:4" ht="15.75" x14ac:dyDescent="0.25">
      <c r="A2245" s="1" t="s">
        <v>113</v>
      </c>
      <c r="B2245" s="1" t="s">
        <v>4280</v>
      </c>
      <c r="C2245" t="s">
        <v>4348</v>
      </c>
      <c r="D2245" t="s">
        <v>4443</v>
      </c>
    </row>
    <row r="2246" spans="1:4" ht="15.75" x14ac:dyDescent="0.25">
      <c r="A2246" s="1" t="s">
        <v>112</v>
      </c>
      <c r="B2246" s="1" t="s">
        <v>3029</v>
      </c>
      <c r="C2246" t="s">
        <v>4346</v>
      </c>
      <c r="D2246" t="s">
        <v>5424</v>
      </c>
    </row>
    <row r="2247" spans="1:4" ht="15.75" x14ac:dyDescent="0.25">
      <c r="A2247" s="1" t="s">
        <v>111</v>
      </c>
      <c r="B2247" s="1" t="s">
        <v>4281</v>
      </c>
      <c r="C2247" t="s">
        <v>4346</v>
      </c>
      <c r="D2247" t="s">
        <v>4984</v>
      </c>
    </row>
    <row r="2248" spans="1:4" ht="15.75" x14ac:dyDescent="0.25">
      <c r="A2248" s="1" t="s">
        <v>110</v>
      </c>
      <c r="B2248" s="1" t="s">
        <v>4282</v>
      </c>
      <c r="C2248" t="s">
        <v>4346</v>
      </c>
      <c r="D2248" t="s">
        <v>4441</v>
      </c>
    </row>
    <row r="2249" spans="1:4" ht="15.75" x14ac:dyDescent="0.25">
      <c r="A2249" s="1" t="s">
        <v>109</v>
      </c>
      <c r="B2249" s="1" t="s">
        <v>4283</v>
      </c>
      <c r="C2249" t="s">
        <v>4348</v>
      </c>
      <c r="D2249" t="s">
        <v>5925</v>
      </c>
    </row>
    <row r="2250" spans="1:4" ht="15.75" x14ac:dyDescent="0.25">
      <c r="A2250" s="1" t="s">
        <v>108</v>
      </c>
      <c r="B2250" s="1" t="s">
        <v>4284</v>
      </c>
      <c r="C2250" t="s">
        <v>4348</v>
      </c>
      <c r="D2250" t="s">
        <v>4789</v>
      </c>
    </row>
    <row r="2251" spans="1:4" ht="15.75" x14ac:dyDescent="0.25">
      <c r="A2251" s="1" t="s">
        <v>107</v>
      </c>
      <c r="B2251" s="1" t="s">
        <v>4285</v>
      </c>
      <c r="C2251" t="s">
        <v>4346</v>
      </c>
      <c r="D2251" t="s">
        <v>4839</v>
      </c>
    </row>
    <row r="2252" spans="1:4" ht="15.75" x14ac:dyDescent="0.25">
      <c r="A2252" s="1" t="s">
        <v>106</v>
      </c>
      <c r="B2252" s="1" t="s">
        <v>4286</v>
      </c>
      <c r="C2252" t="s">
        <v>4346</v>
      </c>
      <c r="D2252" t="s">
        <v>4377</v>
      </c>
    </row>
    <row r="2253" spans="1:4" ht="15.75" x14ac:dyDescent="0.25">
      <c r="A2253" s="1" t="s">
        <v>105</v>
      </c>
      <c r="B2253" s="1" t="s">
        <v>4287</v>
      </c>
      <c r="C2253" t="s">
        <v>4348</v>
      </c>
      <c r="D2253" t="s">
        <v>4711</v>
      </c>
    </row>
    <row r="2254" spans="1:4" ht="15.75" x14ac:dyDescent="0.25">
      <c r="A2254" s="1" t="s">
        <v>104</v>
      </c>
      <c r="B2254" s="1" t="s">
        <v>4288</v>
      </c>
      <c r="C2254" t="s">
        <v>4346</v>
      </c>
      <c r="D2254" t="s">
        <v>5926</v>
      </c>
    </row>
    <row r="2255" spans="1:4" ht="15.75" x14ac:dyDescent="0.25">
      <c r="A2255" s="1" t="s">
        <v>103</v>
      </c>
      <c r="B2255" s="1" t="s">
        <v>4289</v>
      </c>
      <c r="C2255" t="s">
        <v>4346</v>
      </c>
      <c r="D2255" t="s">
        <v>5164</v>
      </c>
    </row>
    <row r="2256" spans="1:4" ht="15.75" x14ac:dyDescent="0.25">
      <c r="A2256" s="1" t="s">
        <v>102</v>
      </c>
      <c r="B2256" s="1" t="s">
        <v>4290</v>
      </c>
      <c r="C2256" t="s">
        <v>4346</v>
      </c>
      <c r="D2256" t="s">
        <v>5927</v>
      </c>
    </row>
    <row r="2257" spans="1:4" ht="15.75" x14ac:dyDescent="0.25">
      <c r="A2257" s="1" t="s">
        <v>101</v>
      </c>
      <c r="B2257" s="1" t="s">
        <v>2459</v>
      </c>
      <c r="C2257" t="s">
        <v>4348</v>
      </c>
      <c r="D2257" t="s">
        <v>4469</v>
      </c>
    </row>
    <row r="2258" spans="1:4" ht="15.75" x14ac:dyDescent="0.25">
      <c r="A2258" s="1" t="s">
        <v>100</v>
      </c>
      <c r="B2258" s="1" t="s">
        <v>4291</v>
      </c>
      <c r="C2258" t="s">
        <v>4348</v>
      </c>
      <c r="D2258" t="s">
        <v>5928</v>
      </c>
    </row>
    <row r="2259" spans="1:4" ht="15.75" x14ac:dyDescent="0.25">
      <c r="A2259" s="1" t="s">
        <v>99</v>
      </c>
      <c r="B2259" s="1" t="s">
        <v>4292</v>
      </c>
      <c r="C2259" t="s">
        <v>4348</v>
      </c>
      <c r="D2259" t="s">
        <v>5929</v>
      </c>
    </row>
    <row r="2260" spans="1:4" ht="15.75" x14ac:dyDescent="0.25">
      <c r="A2260" s="1" t="s">
        <v>98</v>
      </c>
      <c r="B2260" s="1" t="s">
        <v>4293</v>
      </c>
      <c r="C2260" t="s">
        <v>4348</v>
      </c>
      <c r="D2260" t="s">
        <v>5930</v>
      </c>
    </row>
    <row r="2261" spans="1:4" ht="15.75" x14ac:dyDescent="0.25">
      <c r="A2261" s="1" t="s">
        <v>97</v>
      </c>
      <c r="B2261" s="1" t="s">
        <v>4294</v>
      </c>
      <c r="C2261" t="s">
        <v>4348</v>
      </c>
      <c r="D2261" t="s">
        <v>4559</v>
      </c>
    </row>
    <row r="2262" spans="1:4" ht="15.75" x14ac:dyDescent="0.25">
      <c r="A2262" s="1" t="s">
        <v>96</v>
      </c>
      <c r="B2262" s="1" t="s">
        <v>4295</v>
      </c>
      <c r="C2262" t="s">
        <v>4346</v>
      </c>
      <c r="D2262" t="s">
        <v>4422</v>
      </c>
    </row>
    <row r="2263" spans="1:4" ht="15.75" x14ac:dyDescent="0.25">
      <c r="A2263" s="1" t="s">
        <v>95</v>
      </c>
      <c r="B2263" s="1" t="s">
        <v>4296</v>
      </c>
      <c r="C2263" t="s">
        <v>4348</v>
      </c>
      <c r="D2263" t="s">
        <v>4412</v>
      </c>
    </row>
    <row r="2264" spans="1:4" ht="15.75" x14ac:dyDescent="0.25">
      <c r="A2264" s="1" t="s">
        <v>94</v>
      </c>
      <c r="B2264" s="1" t="s">
        <v>5931</v>
      </c>
      <c r="C2264" t="s">
        <v>4348</v>
      </c>
      <c r="D2264" t="s">
        <v>4541</v>
      </c>
    </row>
    <row r="2265" spans="1:4" ht="15.75" x14ac:dyDescent="0.25">
      <c r="A2265" s="1" t="s">
        <v>93</v>
      </c>
      <c r="B2265" s="1" t="s">
        <v>5932</v>
      </c>
      <c r="C2265" t="s">
        <v>4348</v>
      </c>
      <c r="D2265" t="s">
        <v>5933</v>
      </c>
    </row>
    <row r="2266" spans="1:4" ht="15.75" x14ac:dyDescent="0.25">
      <c r="A2266" s="1" t="s">
        <v>92</v>
      </c>
      <c r="B2266" s="1" t="s">
        <v>3844</v>
      </c>
      <c r="C2266" t="s">
        <v>4348</v>
      </c>
      <c r="D2266" t="s">
        <v>4496</v>
      </c>
    </row>
    <row r="2267" spans="1:4" ht="15.75" x14ac:dyDescent="0.25">
      <c r="A2267" s="1" t="s">
        <v>91</v>
      </c>
      <c r="B2267" s="1" t="s">
        <v>4297</v>
      </c>
      <c r="C2267" t="s">
        <v>4346</v>
      </c>
      <c r="D2267" t="s">
        <v>5222</v>
      </c>
    </row>
    <row r="2268" spans="1:4" ht="15.75" x14ac:dyDescent="0.25">
      <c r="A2268" s="1" t="s">
        <v>90</v>
      </c>
      <c r="B2268" s="1" t="s">
        <v>4298</v>
      </c>
      <c r="C2268" t="s">
        <v>4346</v>
      </c>
      <c r="D2268" t="s">
        <v>4795</v>
      </c>
    </row>
    <row r="2269" spans="1:4" ht="15.75" x14ac:dyDescent="0.25">
      <c r="A2269" s="1" t="s">
        <v>89</v>
      </c>
      <c r="B2269" s="1" t="s">
        <v>4299</v>
      </c>
      <c r="C2269" t="s">
        <v>4346</v>
      </c>
      <c r="D2269" t="s">
        <v>5934</v>
      </c>
    </row>
    <row r="2270" spans="1:4" ht="15.75" x14ac:dyDescent="0.25">
      <c r="A2270" s="1" t="s">
        <v>88</v>
      </c>
      <c r="B2270" s="1" t="s">
        <v>2530</v>
      </c>
      <c r="C2270" t="s">
        <v>4346</v>
      </c>
      <c r="D2270" t="s">
        <v>5935</v>
      </c>
    </row>
    <row r="2271" spans="1:4" ht="15.75" x14ac:dyDescent="0.25">
      <c r="A2271" s="1" t="s">
        <v>87</v>
      </c>
      <c r="B2271" s="1" t="s">
        <v>2961</v>
      </c>
      <c r="C2271" t="s">
        <v>4346</v>
      </c>
      <c r="D2271" t="s">
        <v>5426</v>
      </c>
    </row>
    <row r="2272" spans="1:4" ht="15.75" x14ac:dyDescent="0.25">
      <c r="A2272" s="1" t="s">
        <v>86</v>
      </c>
      <c r="B2272" s="1" t="s">
        <v>4300</v>
      </c>
      <c r="C2272" t="s">
        <v>4348</v>
      </c>
      <c r="D2272" t="s">
        <v>5936</v>
      </c>
    </row>
    <row r="2273" spans="1:4" ht="15.75" x14ac:dyDescent="0.25">
      <c r="A2273" s="1" t="s">
        <v>85</v>
      </c>
      <c r="B2273" s="1" t="s">
        <v>4301</v>
      </c>
      <c r="C2273" t="s">
        <v>4346</v>
      </c>
      <c r="D2273" t="s">
        <v>5937</v>
      </c>
    </row>
    <row r="2274" spans="1:4" ht="15.75" x14ac:dyDescent="0.25">
      <c r="A2274" s="1" t="s">
        <v>84</v>
      </c>
      <c r="B2274" s="1" t="s">
        <v>2461</v>
      </c>
      <c r="C2274" t="s">
        <v>4348</v>
      </c>
      <c r="D2274" t="s">
        <v>5938</v>
      </c>
    </row>
    <row r="2275" spans="1:4" ht="15.75" x14ac:dyDescent="0.25">
      <c r="A2275" s="1" t="s">
        <v>83</v>
      </c>
      <c r="B2275" s="1" t="s">
        <v>4302</v>
      </c>
      <c r="C2275" t="s">
        <v>4346</v>
      </c>
      <c r="D2275" t="s">
        <v>5891</v>
      </c>
    </row>
    <row r="2276" spans="1:4" ht="15.75" x14ac:dyDescent="0.25">
      <c r="A2276" s="1" t="s">
        <v>82</v>
      </c>
      <c r="B2276" s="1" t="s">
        <v>4303</v>
      </c>
      <c r="C2276" t="s">
        <v>4348</v>
      </c>
      <c r="D2276" t="s">
        <v>4751</v>
      </c>
    </row>
    <row r="2277" spans="1:4" ht="15.75" x14ac:dyDescent="0.25">
      <c r="A2277" s="1" t="s">
        <v>81</v>
      </c>
      <c r="B2277" s="1" t="s">
        <v>4304</v>
      </c>
      <c r="C2277" t="s">
        <v>4348</v>
      </c>
      <c r="D2277" t="s">
        <v>5149</v>
      </c>
    </row>
    <row r="2278" spans="1:4" ht="15.75" x14ac:dyDescent="0.25">
      <c r="A2278" s="1" t="s">
        <v>80</v>
      </c>
      <c r="B2278" s="1" t="s">
        <v>4305</v>
      </c>
      <c r="C2278" t="s">
        <v>4346</v>
      </c>
      <c r="D2278" t="s">
        <v>5939</v>
      </c>
    </row>
    <row r="2279" spans="1:4" ht="15.75" x14ac:dyDescent="0.25">
      <c r="A2279" s="1" t="s">
        <v>79</v>
      </c>
      <c r="B2279" s="1" t="s">
        <v>4306</v>
      </c>
      <c r="C2279" t="s">
        <v>4348</v>
      </c>
      <c r="D2279" t="s">
        <v>4448</v>
      </c>
    </row>
    <row r="2280" spans="1:4" ht="15.75" x14ac:dyDescent="0.25">
      <c r="A2280" s="1" t="s">
        <v>78</v>
      </c>
      <c r="B2280" s="1" t="s">
        <v>2578</v>
      </c>
      <c r="C2280" t="s">
        <v>4348</v>
      </c>
      <c r="D2280" t="s">
        <v>5940</v>
      </c>
    </row>
    <row r="2281" spans="1:4" ht="15.75" x14ac:dyDescent="0.25">
      <c r="A2281" s="1" t="s">
        <v>77</v>
      </c>
      <c r="B2281" s="1" t="s">
        <v>4307</v>
      </c>
      <c r="C2281" t="s">
        <v>4348</v>
      </c>
      <c r="D2281" t="s">
        <v>4423</v>
      </c>
    </row>
    <row r="2282" spans="1:4" ht="15.75" x14ac:dyDescent="0.25">
      <c r="A2282" s="1" t="s">
        <v>76</v>
      </c>
      <c r="B2282" s="1" t="s">
        <v>4308</v>
      </c>
      <c r="C2282" t="s">
        <v>4348</v>
      </c>
      <c r="D2282" t="s">
        <v>5941</v>
      </c>
    </row>
    <row r="2283" spans="1:4" ht="15.75" x14ac:dyDescent="0.25">
      <c r="A2283" s="1" t="s">
        <v>75</v>
      </c>
      <c r="B2283" s="1" t="s">
        <v>2428</v>
      </c>
      <c r="C2283" t="s">
        <v>4346</v>
      </c>
      <c r="D2283" t="s">
        <v>4427</v>
      </c>
    </row>
    <row r="2284" spans="1:4" ht="15.75" x14ac:dyDescent="0.25">
      <c r="A2284" s="1" t="s">
        <v>74</v>
      </c>
      <c r="B2284" s="1" t="s">
        <v>4309</v>
      </c>
      <c r="C2284" t="s">
        <v>4348</v>
      </c>
      <c r="D2284" t="s">
        <v>4360</v>
      </c>
    </row>
    <row r="2285" spans="1:4" ht="15.75" x14ac:dyDescent="0.25">
      <c r="A2285" s="1" t="s">
        <v>73</v>
      </c>
      <c r="B2285" s="1" t="s">
        <v>4310</v>
      </c>
      <c r="C2285" t="s">
        <v>4346</v>
      </c>
      <c r="D2285" t="s">
        <v>5086</v>
      </c>
    </row>
    <row r="2286" spans="1:4" ht="15.75" x14ac:dyDescent="0.25">
      <c r="A2286" s="1" t="s">
        <v>72</v>
      </c>
      <c r="B2286" s="1" t="s">
        <v>4311</v>
      </c>
      <c r="C2286" t="s">
        <v>4348</v>
      </c>
      <c r="D2286" t="s">
        <v>5942</v>
      </c>
    </row>
    <row r="2287" spans="1:4" ht="15.75" x14ac:dyDescent="0.25">
      <c r="A2287" s="1" t="s">
        <v>71</v>
      </c>
      <c r="B2287" s="1" t="s">
        <v>4287</v>
      </c>
      <c r="C2287" t="s">
        <v>4346</v>
      </c>
      <c r="D2287" t="s">
        <v>4435</v>
      </c>
    </row>
    <row r="2288" spans="1:4" ht="15.75" x14ac:dyDescent="0.25">
      <c r="A2288" s="1" t="s">
        <v>70</v>
      </c>
      <c r="B2288" s="1" t="s">
        <v>4312</v>
      </c>
      <c r="C2288" t="s">
        <v>4348</v>
      </c>
      <c r="D2288" t="s">
        <v>5943</v>
      </c>
    </row>
    <row r="2289" spans="1:4" ht="15.75" x14ac:dyDescent="0.25">
      <c r="A2289" s="1" t="s">
        <v>69</v>
      </c>
      <c r="B2289" s="1" t="s">
        <v>4313</v>
      </c>
      <c r="C2289" t="s">
        <v>4346</v>
      </c>
      <c r="D2289" t="s">
        <v>5428</v>
      </c>
    </row>
    <row r="2290" spans="1:4" ht="15.75" x14ac:dyDescent="0.25">
      <c r="A2290" s="1" t="s">
        <v>68</v>
      </c>
      <c r="B2290" s="1" t="s">
        <v>4314</v>
      </c>
      <c r="C2290" t="s">
        <v>4348</v>
      </c>
      <c r="D2290" t="s">
        <v>5944</v>
      </c>
    </row>
    <row r="2291" spans="1:4" ht="15.75" x14ac:dyDescent="0.25">
      <c r="A2291" s="1" t="s">
        <v>67</v>
      </c>
      <c r="B2291" s="1" t="s">
        <v>3236</v>
      </c>
      <c r="C2291" t="s">
        <v>4348</v>
      </c>
      <c r="D2291" t="s">
        <v>5945</v>
      </c>
    </row>
    <row r="2292" spans="1:4" ht="15.75" x14ac:dyDescent="0.25">
      <c r="A2292" s="1" t="s">
        <v>66</v>
      </c>
      <c r="B2292" s="1" t="s">
        <v>2578</v>
      </c>
      <c r="C2292" t="s">
        <v>4346</v>
      </c>
      <c r="D2292" t="s">
        <v>4591</v>
      </c>
    </row>
    <row r="2293" spans="1:4" ht="15.75" x14ac:dyDescent="0.25">
      <c r="A2293" s="1" t="s">
        <v>65</v>
      </c>
      <c r="B2293" s="1" t="s">
        <v>4315</v>
      </c>
      <c r="C2293" t="s">
        <v>4348</v>
      </c>
      <c r="D2293" t="s">
        <v>5946</v>
      </c>
    </row>
    <row r="2294" spans="1:4" ht="15.75" x14ac:dyDescent="0.25">
      <c r="A2294" s="1" t="s">
        <v>64</v>
      </c>
      <c r="B2294" s="1" t="s">
        <v>2479</v>
      </c>
      <c r="C2294" t="s">
        <v>4348</v>
      </c>
      <c r="D2294" t="s">
        <v>4397</v>
      </c>
    </row>
    <row r="2295" spans="1:4" ht="15.75" x14ac:dyDescent="0.25">
      <c r="A2295" s="1" t="s">
        <v>63</v>
      </c>
      <c r="B2295" s="1" t="s">
        <v>4316</v>
      </c>
      <c r="C2295" t="s">
        <v>4346</v>
      </c>
      <c r="D2295" t="s">
        <v>4435</v>
      </c>
    </row>
    <row r="2296" spans="1:4" ht="15.75" x14ac:dyDescent="0.25">
      <c r="A2296" s="1" t="s">
        <v>62</v>
      </c>
      <c r="B2296" s="1" t="s">
        <v>4317</v>
      </c>
      <c r="C2296" t="s">
        <v>4348</v>
      </c>
      <c r="D2296" t="s">
        <v>4943</v>
      </c>
    </row>
    <row r="2297" spans="1:4" ht="15.75" x14ac:dyDescent="0.25">
      <c r="A2297" s="1" t="s">
        <v>61</v>
      </c>
      <c r="B2297" s="1" t="s">
        <v>4318</v>
      </c>
      <c r="C2297" t="s">
        <v>4348</v>
      </c>
      <c r="D2297" t="s">
        <v>5947</v>
      </c>
    </row>
    <row r="2298" spans="1:4" ht="15.75" x14ac:dyDescent="0.25">
      <c r="A2298" s="1" t="s">
        <v>60</v>
      </c>
      <c r="B2298" s="1" t="s">
        <v>5948</v>
      </c>
      <c r="C2298" t="s">
        <v>4348</v>
      </c>
      <c r="D2298" t="s">
        <v>5949</v>
      </c>
    </row>
    <row r="2299" spans="1:4" ht="15.75" x14ac:dyDescent="0.25">
      <c r="A2299" s="1" t="s">
        <v>59</v>
      </c>
      <c r="B2299" s="1" t="s">
        <v>4319</v>
      </c>
      <c r="C2299" t="s">
        <v>4346</v>
      </c>
      <c r="D2299" t="s">
        <v>5950</v>
      </c>
    </row>
    <row r="2300" spans="1:4" ht="15.75" x14ac:dyDescent="0.25">
      <c r="A2300" s="1" t="s">
        <v>58</v>
      </c>
      <c r="B2300" s="1" t="s">
        <v>4320</v>
      </c>
      <c r="C2300" t="s">
        <v>4348</v>
      </c>
      <c r="D2300" t="s">
        <v>5951</v>
      </c>
    </row>
    <row r="2301" spans="1:4" ht="15.75" x14ac:dyDescent="0.25">
      <c r="A2301" s="1" t="s">
        <v>57</v>
      </c>
      <c r="B2301" s="1" t="s">
        <v>4321</v>
      </c>
      <c r="C2301" t="s">
        <v>4348</v>
      </c>
      <c r="D2301" t="s">
        <v>4426</v>
      </c>
    </row>
    <row r="2302" spans="1:4" ht="15.75" x14ac:dyDescent="0.25">
      <c r="A2302" s="1" t="s">
        <v>56</v>
      </c>
      <c r="B2302" s="1" t="s">
        <v>4322</v>
      </c>
      <c r="C2302" t="s">
        <v>4348</v>
      </c>
      <c r="D2302" t="s">
        <v>5952</v>
      </c>
    </row>
    <row r="2303" spans="1:4" ht="15.75" x14ac:dyDescent="0.25">
      <c r="A2303" s="1" t="s">
        <v>55</v>
      </c>
      <c r="B2303" s="1" t="s">
        <v>2673</v>
      </c>
      <c r="C2303" t="s">
        <v>4348</v>
      </c>
      <c r="D2303" t="s">
        <v>4360</v>
      </c>
    </row>
    <row r="2304" spans="1:4" ht="15.75" x14ac:dyDescent="0.25">
      <c r="A2304" s="1" t="s">
        <v>54</v>
      </c>
      <c r="B2304" s="1" t="s">
        <v>4323</v>
      </c>
      <c r="C2304" t="s">
        <v>4346</v>
      </c>
      <c r="D2304" t="s">
        <v>5953</v>
      </c>
    </row>
    <row r="2305" spans="1:4" ht="15.75" x14ac:dyDescent="0.25">
      <c r="A2305" s="1" t="s">
        <v>53</v>
      </c>
      <c r="B2305" s="1" t="s">
        <v>4324</v>
      </c>
      <c r="C2305" t="s">
        <v>4348</v>
      </c>
      <c r="D2305" t="s">
        <v>4751</v>
      </c>
    </row>
    <row r="2306" spans="1:4" ht="15.75" x14ac:dyDescent="0.25">
      <c r="A2306" s="1" t="s">
        <v>52</v>
      </c>
      <c r="B2306" s="1" t="s">
        <v>4325</v>
      </c>
      <c r="C2306" t="s">
        <v>4348</v>
      </c>
      <c r="D2306" t="s">
        <v>4485</v>
      </c>
    </row>
    <row r="2307" spans="1:4" ht="15.75" x14ac:dyDescent="0.25">
      <c r="A2307" s="1" t="s">
        <v>51</v>
      </c>
      <c r="B2307" s="1" t="s">
        <v>4326</v>
      </c>
      <c r="C2307" t="s">
        <v>4348</v>
      </c>
      <c r="D2307" t="s">
        <v>5210</v>
      </c>
    </row>
    <row r="2308" spans="1:4" ht="15.75" x14ac:dyDescent="0.25">
      <c r="A2308" s="1" t="s">
        <v>50</v>
      </c>
      <c r="B2308" s="1" t="s">
        <v>4327</v>
      </c>
      <c r="C2308" t="s">
        <v>4346</v>
      </c>
      <c r="D2308" t="s">
        <v>4606</v>
      </c>
    </row>
    <row r="2309" spans="1:4" ht="15.75" x14ac:dyDescent="0.25">
      <c r="A2309" s="1" t="s">
        <v>49</v>
      </c>
      <c r="B2309" s="1" t="s">
        <v>4328</v>
      </c>
      <c r="C2309" t="s">
        <v>4346</v>
      </c>
      <c r="D2309" t="s">
        <v>5606</v>
      </c>
    </row>
    <row r="2310" spans="1:4" ht="15.75" x14ac:dyDescent="0.25">
      <c r="A2310" s="1" t="s">
        <v>48</v>
      </c>
      <c r="B2310" s="1" t="s">
        <v>3980</v>
      </c>
      <c r="C2310" t="s">
        <v>4346</v>
      </c>
      <c r="D2310" t="s">
        <v>5591</v>
      </c>
    </row>
    <row r="2311" spans="1:4" ht="15.75" x14ac:dyDescent="0.25">
      <c r="A2311" s="1" t="s">
        <v>47</v>
      </c>
      <c r="B2311" s="1" t="s">
        <v>2530</v>
      </c>
      <c r="C2311" t="s">
        <v>4348</v>
      </c>
      <c r="D2311" t="s">
        <v>4496</v>
      </c>
    </row>
    <row r="2312" spans="1:4" ht="15.75" x14ac:dyDescent="0.25">
      <c r="A2312" s="1" t="s">
        <v>46</v>
      </c>
      <c r="B2312" s="1" t="s">
        <v>4329</v>
      </c>
      <c r="C2312" t="s">
        <v>4766</v>
      </c>
      <c r="D2312" t="s">
        <v>4892</v>
      </c>
    </row>
    <row r="2313" spans="1:4" ht="15.75" x14ac:dyDescent="0.25">
      <c r="A2313" s="1" t="s">
        <v>45</v>
      </c>
      <c r="B2313" s="1" t="s">
        <v>4330</v>
      </c>
      <c r="C2313" t="s">
        <v>4346</v>
      </c>
      <c r="D2313" t="s">
        <v>4404</v>
      </c>
    </row>
    <row r="2314" spans="1:4" ht="15.75" x14ac:dyDescent="0.25">
      <c r="A2314" s="1" t="s">
        <v>44</v>
      </c>
      <c r="B2314" s="1" t="s">
        <v>4331</v>
      </c>
      <c r="C2314" t="s">
        <v>4348</v>
      </c>
      <c r="D2314" t="s">
        <v>4387</v>
      </c>
    </row>
    <row r="2315" spans="1:4" ht="15.75" x14ac:dyDescent="0.25">
      <c r="A2315" s="1" t="s">
        <v>43</v>
      </c>
      <c r="B2315" s="1" t="s">
        <v>4332</v>
      </c>
      <c r="C2315" t="s">
        <v>4346</v>
      </c>
      <c r="D2315" t="s">
        <v>4701</v>
      </c>
    </row>
    <row r="2316" spans="1:4" ht="15.75" x14ac:dyDescent="0.25">
      <c r="A2316" s="1" t="s">
        <v>42</v>
      </c>
      <c r="B2316" s="1" t="s">
        <v>3210</v>
      </c>
      <c r="C2316" t="s">
        <v>4346</v>
      </c>
      <c r="D2316" t="s">
        <v>5954</v>
      </c>
    </row>
    <row r="2317" spans="1:4" ht="15.75" x14ac:dyDescent="0.25">
      <c r="A2317" s="1" t="s">
        <v>40</v>
      </c>
      <c r="B2317" s="1" t="s">
        <v>2690</v>
      </c>
      <c r="C2317" t="s">
        <v>4348</v>
      </c>
      <c r="D2317" t="s">
        <v>5955</v>
      </c>
    </row>
    <row r="2318" spans="1:4" ht="15.75" x14ac:dyDescent="0.25">
      <c r="A2318" s="1" t="s">
        <v>39</v>
      </c>
      <c r="B2318" s="1" t="s">
        <v>4333</v>
      </c>
      <c r="C2318" t="s">
        <v>4348</v>
      </c>
      <c r="D2318" t="s">
        <v>4994</v>
      </c>
    </row>
    <row r="2319" spans="1:4" ht="15.75" x14ac:dyDescent="0.25">
      <c r="A2319" s="1" t="s">
        <v>38</v>
      </c>
      <c r="B2319" s="1" t="s">
        <v>3918</v>
      </c>
      <c r="C2319" t="s">
        <v>4346</v>
      </c>
      <c r="D2319" t="s">
        <v>5956</v>
      </c>
    </row>
    <row r="2320" spans="1:4" ht="15.75" x14ac:dyDescent="0.25">
      <c r="A2320" s="1" t="s">
        <v>37</v>
      </c>
      <c r="B2320" s="1" t="s">
        <v>4334</v>
      </c>
      <c r="C2320" t="s">
        <v>4348</v>
      </c>
      <c r="D2320" t="s">
        <v>5957</v>
      </c>
    </row>
    <row r="2321" spans="1:4" ht="15.75" x14ac:dyDescent="0.25">
      <c r="A2321" s="1" t="s">
        <v>35</v>
      </c>
      <c r="B2321" s="1" t="s">
        <v>5958</v>
      </c>
      <c r="C2321" t="s">
        <v>4346</v>
      </c>
      <c r="D2321" t="s">
        <v>5959</v>
      </c>
    </row>
    <row r="2322" spans="1:4" ht="15.75" x14ac:dyDescent="0.25">
      <c r="A2322" s="1" t="s">
        <v>33</v>
      </c>
      <c r="B2322" s="1" t="s">
        <v>4335</v>
      </c>
      <c r="C2322" t="s">
        <v>4348</v>
      </c>
      <c r="D2322" t="s">
        <v>4438</v>
      </c>
    </row>
    <row r="2323" spans="1:4" ht="15.75" x14ac:dyDescent="0.25">
      <c r="A2323" s="1" t="s">
        <v>32</v>
      </c>
      <c r="B2323" s="1" t="s">
        <v>4336</v>
      </c>
      <c r="C2323" t="s">
        <v>4346</v>
      </c>
      <c r="D2323" t="s">
        <v>5960</v>
      </c>
    </row>
    <row r="2324" spans="1:4" ht="15.75" x14ac:dyDescent="0.25">
      <c r="A2324" s="1" t="s">
        <v>31</v>
      </c>
      <c r="B2324" s="1" t="s">
        <v>4337</v>
      </c>
      <c r="C2324" t="s">
        <v>4348</v>
      </c>
      <c r="D2324" t="s">
        <v>4496</v>
      </c>
    </row>
    <row r="2325" spans="1:4" ht="15.75" x14ac:dyDescent="0.25">
      <c r="A2325" s="1" t="s">
        <v>29</v>
      </c>
      <c r="B2325" s="1" t="s">
        <v>4338</v>
      </c>
      <c r="C2325" t="s">
        <v>4346</v>
      </c>
      <c r="D2325" t="s">
        <v>5961</v>
      </c>
    </row>
    <row r="2326" spans="1:4" ht="15.75" x14ac:dyDescent="0.25">
      <c r="A2326" s="1" t="s">
        <v>28</v>
      </c>
      <c r="B2326" s="1" t="s">
        <v>3108</v>
      </c>
      <c r="C2326" t="s">
        <v>4348</v>
      </c>
      <c r="D2326" t="s">
        <v>5962</v>
      </c>
    </row>
    <row r="2327" spans="1:4" ht="15.75" x14ac:dyDescent="0.25">
      <c r="A2327" s="1" t="s">
        <v>27</v>
      </c>
      <c r="B2327" s="1" t="s">
        <v>2522</v>
      </c>
      <c r="C2327" t="s">
        <v>4348</v>
      </c>
      <c r="D2327" t="s">
        <v>5963</v>
      </c>
    </row>
    <row r="2328" spans="1:4" ht="15.75" x14ac:dyDescent="0.25">
      <c r="A2328" s="1" t="s">
        <v>26</v>
      </c>
      <c r="B2328" s="1" t="s">
        <v>2739</v>
      </c>
      <c r="C2328" t="s">
        <v>4346</v>
      </c>
      <c r="D2328" t="s">
        <v>5191</v>
      </c>
    </row>
    <row r="2329" spans="1:4" ht="15.75" x14ac:dyDescent="0.25">
      <c r="A2329" s="1" t="s">
        <v>25</v>
      </c>
      <c r="B2329" s="1" t="s">
        <v>4339</v>
      </c>
      <c r="C2329" t="s">
        <v>4346</v>
      </c>
      <c r="D2329" t="s">
        <v>4371</v>
      </c>
    </row>
    <row r="2330" spans="1:4" ht="15.75" x14ac:dyDescent="0.25">
      <c r="A2330" s="1" t="s">
        <v>24</v>
      </c>
      <c r="B2330" s="1" t="s">
        <v>4340</v>
      </c>
      <c r="C2330" t="s">
        <v>4346</v>
      </c>
      <c r="D2330" t="s">
        <v>5964</v>
      </c>
    </row>
    <row r="2331" spans="1:4" ht="15.75" x14ac:dyDescent="0.25">
      <c r="A2331" s="1" t="s">
        <v>22</v>
      </c>
      <c r="B2331" s="1" t="s">
        <v>4341</v>
      </c>
      <c r="C2331" t="s">
        <v>4346</v>
      </c>
      <c r="D2331" t="s">
        <v>5965</v>
      </c>
    </row>
    <row r="2332" spans="1:4" ht="15.75" x14ac:dyDescent="0.25">
      <c r="A2332" s="1" t="s">
        <v>21</v>
      </c>
      <c r="B2332" s="1" t="s">
        <v>4342</v>
      </c>
      <c r="C2332" t="s">
        <v>4348</v>
      </c>
      <c r="D2332" t="s">
        <v>4713</v>
      </c>
    </row>
    <row r="2333" spans="1:4" ht="15.75" x14ac:dyDescent="0.25">
      <c r="A2333" s="1" t="s">
        <v>19</v>
      </c>
      <c r="B2333" s="1" t="s">
        <v>5966</v>
      </c>
      <c r="C2333" t="s">
        <v>4348</v>
      </c>
      <c r="D2333" t="s">
        <v>5988</v>
      </c>
    </row>
    <row r="2334" spans="1:4" ht="15.75" x14ac:dyDescent="0.25">
      <c r="A2334" s="1" t="s">
        <v>17</v>
      </c>
      <c r="B2334" s="1" t="s">
        <v>4343</v>
      </c>
      <c r="C2334" t="s">
        <v>4346</v>
      </c>
      <c r="D2334" t="s">
        <v>5598</v>
      </c>
    </row>
    <row r="2335" spans="1:4" ht="15.75" x14ac:dyDescent="0.25">
      <c r="A2335" s="1" t="s">
        <v>14</v>
      </c>
      <c r="B2335" s="1" t="s">
        <v>4344</v>
      </c>
      <c r="C2335" t="s">
        <v>4348</v>
      </c>
      <c r="D2335" t="s">
        <v>5967</v>
      </c>
    </row>
    <row r="2336" spans="1:4" ht="15.75" x14ac:dyDescent="0.25">
      <c r="A2336" s="1" t="s">
        <v>9</v>
      </c>
      <c r="B2336" s="1" t="s">
        <v>4345</v>
      </c>
      <c r="C2336" t="s">
        <v>4348</v>
      </c>
      <c r="D2336" t="s">
        <v>5968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6"/>
  <sheetViews>
    <sheetView workbookViewId="0">
      <selection activeCell="O22" sqref="O22"/>
    </sheetView>
  </sheetViews>
  <sheetFormatPr defaultRowHeight="15" x14ac:dyDescent="0.25"/>
  <cols>
    <col min="1" max="1" width="11.85546875" bestFit="1" customWidth="1"/>
    <col min="4" max="4" width="11.7109375" bestFit="1" customWidth="1"/>
    <col min="5" max="5" width="15.140625" bestFit="1" customWidth="1"/>
    <col min="6" max="6" width="13.7109375" bestFit="1" customWidth="1"/>
    <col min="7" max="7" width="24.28515625" bestFit="1" customWidth="1"/>
    <col min="9" max="9" width="15.7109375" customWidth="1"/>
    <col min="10" max="10" width="14" customWidth="1"/>
    <col min="11" max="11" width="4.7109375" customWidth="1"/>
    <col min="12" max="12" width="23.5703125" customWidth="1"/>
    <col min="14" max="14" width="10.140625" bestFit="1" customWidth="1"/>
  </cols>
  <sheetData>
    <row r="1" spans="1:14" ht="18.95" customHeight="1" x14ac:dyDescent="0.25">
      <c r="A1" s="4" t="s">
        <v>0</v>
      </c>
      <c r="B1" s="4" t="s">
        <v>2372</v>
      </c>
      <c r="C1" s="4" t="s">
        <v>2373</v>
      </c>
      <c r="D1" s="4" t="s">
        <v>2374</v>
      </c>
      <c r="E1" s="4" t="s">
        <v>2375</v>
      </c>
      <c r="F1" s="4" t="s">
        <v>2376</v>
      </c>
      <c r="G1" s="4" t="s">
        <v>2377</v>
      </c>
      <c r="H1" s="4" t="s">
        <v>5989</v>
      </c>
      <c r="I1" s="8" t="s">
        <v>5990</v>
      </c>
      <c r="J1" s="8" t="s">
        <v>5991</v>
      </c>
    </row>
    <row r="2" spans="1:14" x14ac:dyDescent="0.25">
      <c r="A2" t="s">
        <v>1907</v>
      </c>
      <c r="B2">
        <v>55.05</v>
      </c>
      <c r="C2">
        <v>7.66</v>
      </c>
      <c r="D2" t="s">
        <v>2379</v>
      </c>
      <c r="E2" s="15" t="s">
        <v>2379</v>
      </c>
      <c r="F2" t="s">
        <v>2378</v>
      </c>
      <c r="G2">
        <v>3</v>
      </c>
      <c r="H2" t="s">
        <v>2379</v>
      </c>
      <c r="I2" t="str">
        <f t="shared" ref="I2:I65" si="0">IF(B2&lt;18.5, "Underweight",IF(18.5 &lt;B2&lt;= 24.9,"Healthy Weight",IF( 25&lt; B2&lt;=29.9,"Overweight", "Obesity")))</f>
        <v>Obesity</v>
      </c>
      <c r="J2" t="str">
        <f t="shared" ref="J2:J65" si="1">IF(C2&lt;5.7,"Normal",IF(5.7&lt;C2&lt;=6.4,"Prediabetes","Diabetes"))</f>
        <v>Diabetes</v>
      </c>
      <c r="L2" t="s">
        <v>6062</v>
      </c>
      <c r="M2">
        <f>AVERAGE(C2:C23)</f>
        <v>6.29</v>
      </c>
    </row>
    <row r="3" spans="1:14" x14ac:dyDescent="0.25">
      <c r="A3" t="s">
        <v>2306</v>
      </c>
      <c r="B3">
        <v>54.99</v>
      </c>
      <c r="C3">
        <v>8.68</v>
      </c>
      <c r="D3" t="s">
        <v>2379</v>
      </c>
      <c r="E3" t="s">
        <v>2379</v>
      </c>
      <c r="F3" t="s">
        <v>2378</v>
      </c>
      <c r="G3">
        <v>3</v>
      </c>
      <c r="H3" t="s">
        <v>2379</v>
      </c>
      <c r="I3" t="str">
        <f t="shared" si="0"/>
        <v>Obesity</v>
      </c>
      <c r="J3" t="str">
        <f t="shared" si="1"/>
        <v>Diabetes</v>
      </c>
    </row>
    <row r="4" spans="1:14" x14ac:dyDescent="0.25">
      <c r="A4" t="s">
        <v>1758</v>
      </c>
      <c r="B4">
        <v>54.85</v>
      </c>
      <c r="C4">
        <v>4.9000000000000004</v>
      </c>
      <c r="D4" t="s">
        <v>2379</v>
      </c>
      <c r="E4" t="s">
        <v>2379</v>
      </c>
      <c r="F4" t="s">
        <v>2378</v>
      </c>
      <c r="G4">
        <v>3</v>
      </c>
      <c r="H4" t="s">
        <v>2379</v>
      </c>
      <c r="I4" t="str">
        <f t="shared" si="0"/>
        <v>Obesity</v>
      </c>
      <c r="J4" t="str">
        <f t="shared" si="1"/>
        <v>Normal</v>
      </c>
      <c r="L4" t="s">
        <v>6059</v>
      </c>
      <c r="M4">
        <f>COUNTIF(D2:D145,"yes")</f>
        <v>144</v>
      </c>
      <c r="N4">
        <f>COUNTIFS(D2:D2336, "Yes", E2:E2336, "Yes")</f>
        <v>144</v>
      </c>
    </row>
    <row r="5" spans="1:14" x14ac:dyDescent="0.25">
      <c r="A5" t="s">
        <v>2312</v>
      </c>
      <c r="B5">
        <v>54.82</v>
      </c>
      <c r="C5">
        <v>10.61</v>
      </c>
      <c r="D5" t="s">
        <v>2379</v>
      </c>
      <c r="E5" t="s">
        <v>2379</v>
      </c>
      <c r="F5" t="s">
        <v>2378</v>
      </c>
      <c r="G5">
        <v>3</v>
      </c>
      <c r="H5" t="s">
        <v>2379</v>
      </c>
      <c r="I5" t="str">
        <f t="shared" si="0"/>
        <v>Obesity</v>
      </c>
      <c r="J5" t="str">
        <f t="shared" si="1"/>
        <v>Diabetes</v>
      </c>
    </row>
    <row r="6" spans="1:14" x14ac:dyDescent="0.25">
      <c r="A6" t="s">
        <v>2283</v>
      </c>
      <c r="B6">
        <v>54.74</v>
      </c>
      <c r="C6">
        <v>5.84</v>
      </c>
      <c r="D6" t="s">
        <v>2379</v>
      </c>
      <c r="E6" t="s">
        <v>2379</v>
      </c>
      <c r="F6" t="s">
        <v>2379</v>
      </c>
      <c r="G6">
        <v>3</v>
      </c>
      <c r="H6" t="s">
        <v>2379</v>
      </c>
      <c r="I6" t="str">
        <f t="shared" si="0"/>
        <v>Obesity</v>
      </c>
      <c r="J6" t="str">
        <f t="shared" si="1"/>
        <v>Diabetes</v>
      </c>
      <c r="L6" t="s">
        <v>6056</v>
      </c>
      <c r="M6">
        <f>AVERAGE(C2:C489)</f>
        <v>6.5415368852459022</v>
      </c>
    </row>
    <row r="7" spans="1:14" x14ac:dyDescent="0.25">
      <c r="A7" t="s">
        <v>1589</v>
      </c>
      <c r="B7">
        <v>54.61</v>
      </c>
      <c r="C7">
        <v>4.49</v>
      </c>
      <c r="D7" t="s">
        <v>2379</v>
      </c>
      <c r="E7" t="s">
        <v>2379</v>
      </c>
      <c r="F7" t="s">
        <v>2378</v>
      </c>
      <c r="G7">
        <v>3</v>
      </c>
      <c r="H7" t="s">
        <v>2379</v>
      </c>
      <c r="I7" t="str">
        <f t="shared" si="0"/>
        <v>Obesity</v>
      </c>
      <c r="J7" t="str">
        <f t="shared" si="1"/>
        <v>Normal</v>
      </c>
    </row>
    <row r="8" spans="1:14" x14ac:dyDescent="0.25">
      <c r="A8" t="s">
        <v>1741</v>
      </c>
      <c r="B8">
        <v>54.59</v>
      </c>
      <c r="C8">
        <v>4.22</v>
      </c>
      <c r="D8" t="s">
        <v>2379</v>
      </c>
      <c r="E8" t="s">
        <v>2379</v>
      </c>
      <c r="F8" t="s">
        <v>2378</v>
      </c>
      <c r="G8">
        <v>3</v>
      </c>
      <c r="H8" t="s">
        <v>2379</v>
      </c>
      <c r="I8" t="str">
        <f t="shared" si="0"/>
        <v>Obesity</v>
      </c>
      <c r="J8" t="str">
        <f t="shared" si="1"/>
        <v>Normal</v>
      </c>
    </row>
    <row r="9" spans="1:14" x14ac:dyDescent="0.25">
      <c r="A9" t="s">
        <v>1601</v>
      </c>
      <c r="B9">
        <v>54.59</v>
      </c>
      <c r="C9">
        <v>4.2699999999999996</v>
      </c>
      <c r="D9" t="s">
        <v>2379</v>
      </c>
      <c r="E9" t="s">
        <v>2379</v>
      </c>
      <c r="F9" t="s">
        <v>2378</v>
      </c>
      <c r="G9">
        <v>3</v>
      </c>
      <c r="H9" t="s">
        <v>2379</v>
      </c>
      <c r="I9" t="str">
        <f t="shared" si="0"/>
        <v>Obesity</v>
      </c>
      <c r="J9" t="str">
        <f t="shared" si="1"/>
        <v>Normal</v>
      </c>
      <c r="L9" t="s">
        <v>6044</v>
      </c>
      <c r="M9">
        <f>COUNTIF(F2:F2336,"Yes")</f>
        <v>391</v>
      </c>
    </row>
    <row r="10" spans="1:14" x14ac:dyDescent="0.25">
      <c r="A10" t="s">
        <v>1887</v>
      </c>
      <c r="B10">
        <v>54.47</v>
      </c>
      <c r="C10">
        <v>4.49</v>
      </c>
      <c r="D10" t="s">
        <v>2379</v>
      </c>
      <c r="E10" t="s">
        <v>2379</v>
      </c>
      <c r="F10" t="s">
        <v>2378</v>
      </c>
      <c r="G10">
        <v>3</v>
      </c>
      <c r="H10" t="s">
        <v>2379</v>
      </c>
      <c r="I10" t="str">
        <f t="shared" si="0"/>
        <v>Obesity</v>
      </c>
      <c r="J10" t="str">
        <f t="shared" si="1"/>
        <v>Normal</v>
      </c>
    </row>
    <row r="11" spans="1:14" x14ac:dyDescent="0.25">
      <c r="A11" t="s">
        <v>1384</v>
      </c>
      <c r="B11">
        <v>54.47</v>
      </c>
      <c r="C11">
        <v>7.48</v>
      </c>
      <c r="D11" t="s">
        <v>2379</v>
      </c>
      <c r="E11" t="s">
        <v>2379</v>
      </c>
      <c r="F11" t="s">
        <v>2378</v>
      </c>
      <c r="G11">
        <v>3</v>
      </c>
      <c r="H11" t="s">
        <v>2379</v>
      </c>
      <c r="I11" t="str">
        <f t="shared" si="0"/>
        <v>Obesity</v>
      </c>
      <c r="J11" t="str">
        <f t="shared" si="1"/>
        <v>Diabetes</v>
      </c>
    </row>
    <row r="12" spans="1:14" x14ac:dyDescent="0.25">
      <c r="A12" t="s">
        <v>1763</v>
      </c>
      <c r="B12">
        <v>54.45</v>
      </c>
      <c r="C12">
        <v>4.7300000000000004</v>
      </c>
      <c r="D12" t="s">
        <v>2379</v>
      </c>
      <c r="E12" t="s">
        <v>2379</v>
      </c>
      <c r="F12" t="s">
        <v>2378</v>
      </c>
      <c r="G12">
        <v>3</v>
      </c>
      <c r="H12" t="s">
        <v>2379</v>
      </c>
      <c r="I12" t="str">
        <f t="shared" si="0"/>
        <v>Obesity</v>
      </c>
      <c r="J12" t="str">
        <f t="shared" si="1"/>
        <v>Normal</v>
      </c>
      <c r="L12" t="s">
        <v>6045</v>
      </c>
      <c r="M12">
        <f>COUNTIF(J2:J2336, "Diabetes")</f>
        <v>1240</v>
      </c>
    </row>
    <row r="13" spans="1:14" x14ac:dyDescent="0.25">
      <c r="A13" t="s">
        <v>1762</v>
      </c>
      <c r="B13">
        <v>54.43</v>
      </c>
      <c r="C13">
        <v>4.6100000000000003</v>
      </c>
      <c r="D13" t="s">
        <v>2379</v>
      </c>
      <c r="E13" t="s">
        <v>2379</v>
      </c>
      <c r="F13" t="s">
        <v>2378</v>
      </c>
      <c r="G13">
        <v>3</v>
      </c>
      <c r="H13" t="s">
        <v>2379</v>
      </c>
      <c r="I13" t="str">
        <f t="shared" si="0"/>
        <v>Obesity</v>
      </c>
      <c r="J13" t="str">
        <f t="shared" si="1"/>
        <v>Normal</v>
      </c>
    </row>
    <row r="14" spans="1:14" x14ac:dyDescent="0.25">
      <c r="A14" t="s">
        <v>2197</v>
      </c>
      <c r="B14">
        <v>54.4</v>
      </c>
      <c r="C14">
        <v>5.22</v>
      </c>
      <c r="D14" t="s">
        <v>2379</v>
      </c>
      <c r="E14" t="s">
        <v>2379</v>
      </c>
      <c r="F14" t="s">
        <v>2378</v>
      </c>
      <c r="G14">
        <v>3</v>
      </c>
      <c r="H14" t="s">
        <v>2379</v>
      </c>
      <c r="I14" t="str">
        <f t="shared" si="0"/>
        <v>Obesity</v>
      </c>
      <c r="J14" t="str">
        <f t="shared" si="1"/>
        <v>Normal</v>
      </c>
      <c r="L14" t="s">
        <v>6047</v>
      </c>
      <c r="M14">
        <f>COUNTIFS(I2:I2336, "Obesity", D2:D2336, "Yes")</f>
        <v>926</v>
      </c>
      <c r="N14">
        <f>COUNTIFS(D2:D2336, "Yes", I2:I2336, "Obesity")</f>
        <v>926</v>
      </c>
    </row>
    <row r="15" spans="1:14" x14ac:dyDescent="0.25">
      <c r="A15" t="s">
        <v>1894</v>
      </c>
      <c r="B15">
        <v>54.3</v>
      </c>
      <c r="C15">
        <v>4.1500000000000004</v>
      </c>
      <c r="D15" t="s">
        <v>2379</v>
      </c>
      <c r="E15" t="s">
        <v>2379</v>
      </c>
      <c r="F15" t="s">
        <v>2378</v>
      </c>
      <c r="G15">
        <v>3</v>
      </c>
      <c r="H15" t="s">
        <v>2379</v>
      </c>
      <c r="I15" t="str">
        <f t="shared" si="0"/>
        <v>Obesity</v>
      </c>
      <c r="J15" t="str">
        <f t="shared" si="1"/>
        <v>Normal</v>
      </c>
    </row>
    <row r="16" spans="1:14" x14ac:dyDescent="0.25">
      <c r="A16" t="s">
        <v>2294</v>
      </c>
      <c r="B16">
        <v>54.12</v>
      </c>
      <c r="C16">
        <v>11.57</v>
      </c>
      <c r="D16" t="s">
        <v>2379</v>
      </c>
      <c r="E16" t="s">
        <v>2379</v>
      </c>
      <c r="F16" t="s">
        <v>2378</v>
      </c>
      <c r="G16">
        <v>3</v>
      </c>
      <c r="H16" t="s">
        <v>2379</v>
      </c>
      <c r="I16" t="str">
        <f t="shared" si="0"/>
        <v>Obesity</v>
      </c>
      <c r="J16" t="str">
        <f t="shared" si="1"/>
        <v>Diabetes</v>
      </c>
      <c r="L16" t="s">
        <v>6049</v>
      </c>
      <c r="M16">
        <f>SUM(G2:G2336)</f>
        <v>1579</v>
      </c>
    </row>
    <row r="17" spans="1:14" x14ac:dyDescent="0.25">
      <c r="A17" s="15" t="s">
        <v>1354</v>
      </c>
      <c r="B17" s="15">
        <v>54</v>
      </c>
      <c r="C17" s="15">
        <v>4.68</v>
      </c>
      <c r="D17" s="15" t="s">
        <v>2379</v>
      </c>
      <c r="E17" t="s">
        <v>2379</v>
      </c>
      <c r="F17" s="15" t="s">
        <v>2378</v>
      </c>
      <c r="G17">
        <v>3</v>
      </c>
      <c r="H17" s="15" t="s">
        <v>2379</v>
      </c>
      <c r="I17" s="15" t="str">
        <f t="shared" si="0"/>
        <v>Obesity</v>
      </c>
      <c r="J17" s="15" t="str">
        <f t="shared" si="1"/>
        <v>Normal</v>
      </c>
    </row>
    <row r="18" spans="1:14" x14ac:dyDescent="0.25">
      <c r="A18" t="s">
        <v>1817</v>
      </c>
      <c r="B18">
        <v>53.98</v>
      </c>
      <c r="C18">
        <v>5.07</v>
      </c>
      <c r="D18" t="s">
        <v>2379</v>
      </c>
      <c r="E18" t="s">
        <v>2379</v>
      </c>
      <c r="F18" t="s">
        <v>2379</v>
      </c>
      <c r="G18">
        <v>3</v>
      </c>
      <c r="H18" t="s">
        <v>2379</v>
      </c>
      <c r="I18" t="str">
        <f t="shared" si="0"/>
        <v>Obesity</v>
      </c>
      <c r="J18" t="str">
        <f t="shared" si="1"/>
        <v>Normal</v>
      </c>
      <c r="L18" t="s">
        <v>6052</v>
      </c>
      <c r="M18" s="19">
        <f>L23/M23</f>
        <v>0.72</v>
      </c>
    </row>
    <row r="19" spans="1:14" x14ac:dyDescent="0.25">
      <c r="A19" t="s">
        <v>1880</v>
      </c>
      <c r="B19">
        <v>53.93</v>
      </c>
      <c r="C19">
        <v>5.34</v>
      </c>
      <c r="D19" t="s">
        <v>2379</v>
      </c>
      <c r="E19" t="s">
        <v>2379</v>
      </c>
      <c r="F19" t="s">
        <v>2378</v>
      </c>
      <c r="G19">
        <v>3</v>
      </c>
      <c r="H19" t="s">
        <v>2379</v>
      </c>
      <c r="I19" t="str">
        <f t="shared" si="0"/>
        <v>Obesity</v>
      </c>
      <c r="J19" t="str">
        <f t="shared" si="1"/>
        <v>Normal</v>
      </c>
    </row>
    <row r="20" spans="1:14" x14ac:dyDescent="0.25">
      <c r="A20" t="s">
        <v>2270</v>
      </c>
      <c r="B20">
        <v>53.81</v>
      </c>
      <c r="C20">
        <v>8.77</v>
      </c>
      <c r="D20" t="s">
        <v>2379</v>
      </c>
      <c r="E20" t="s">
        <v>2379</v>
      </c>
      <c r="F20" t="s">
        <v>2378</v>
      </c>
      <c r="G20">
        <v>3</v>
      </c>
      <c r="H20" t="s">
        <v>2379</v>
      </c>
      <c r="I20" t="str">
        <f t="shared" si="0"/>
        <v>Obesity</v>
      </c>
      <c r="J20" t="str">
        <f t="shared" si="1"/>
        <v>Diabetes</v>
      </c>
      <c r="L20">
        <f>COUNTIF(E2:E2336,"yes")</f>
        <v>144</v>
      </c>
      <c r="N20" s="30"/>
    </row>
    <row r="21" spans="1:14" x14ac:dyDescent="0.25">
      <c r="A21" t="s">
        <v>1752</v>
      </c>
      <c r="B21">
        <v>53.63</v>
      </c>
      <c r="C21">
        <v>5.47</v>
      </c>
      <c r="D21" t="s">
        <v>2379</v>
      </c>
      <c r="E21" t="s">
        <v>2379</v>
      </c>
      <c r="F21" t="s">
        <v>2378</v>
      </c>
      <c r="G21">
        <v>3</v>
      </c>
      <c r="H21" t="s">
        <v>2379</v>
      </c>
      <c r="I21" t="str">
        <f t="shared" si="0"/>
        <v>Obesity</v>
      </c>
      <c r="J21" t="str">
        <f t="shared" si="1"/>
        <v>Normal</v>
      </c>
      <c r="L21">
        <f>COUNTIF(E2:E2336,"no")</f>
        <v>2191</v>
      </c>
      <c r="M21">
        <f>AVERAGE(L21,L20)</f>
        <v>1167.5</v>
      </c>
    </row>
    <row r="22" spans="1:14" x14ac:dyDescent="0.25">
      <c r="A22" t="s">
        <v>2230</v>
      </c>
      <c r="B22">
        <v>53.62</v>
      </c>
      <c r="C22">
        <v>5.21</v>
      </c>
      <c r="D22" t="s">
        <v>2379</v>
      </c>
      <c r="E22" t="s">
        <v>2379</v>
      </c>
      <c r="F22" t="s">
        <v>2378</v>
      </c>
      <c r="G22">
        <v>3</v>
      </c>
      <c r="H22" t="s">
        <v>2379</v>
      </c>
      <c r="I22" t="str">
        <f t="shared" si="0"/>
        <v>Obesity</v>
      </c>
      <c r="J22" t="str">
        <f t="shared" si="1"/>
        <v>Normal</v>
      </c>
    </row>
    <row r="23" spans="1:14" x14ac:dyDescent="0.25">
      <c r="A23" t="s">
        <v>2297</v>
      </c>
      <c r="B23">
        <v>53.61</v>
      </c>
      <c r="C23">
        <v>10.92</v>
      </c>
      <c r="D23" t="s">
        <v>2379</v>
      </c>
      <c r="E23" t="s">
        <v>2379</v>
      </c>
      <c r="F23" t="s">
        <v>2378</v>
      </c>
      <c r="G23">
        <v>3</v>
      </c>
      <c r="H23" t="s">
        <v>2379</v>
      </c>
      <c r="I23" t="str">
        <f t="shared" si="0"/>
        <v>Obesity</v>
      </c>
      <c r="J23" t="str">
        <f t="shared" si="1"/>
        <v>Diabetes</v>
      </c>
      <c r="L23" s="21">
        <v>144</v>
      </c>
      <c r="M23">
        <v>200</v>
      </c>
    </row>
    <row r="24" spans="1:14" x14ac:dyDescent="0.25">
      <c r="A24" t="s">
        <v>1616</v>
      </c>
      <c r="B24">
        <v>53.58</v>
      </c>
      <c r="C24">
        <v>4.55</v>
      </c>
      <c r="D24" t="s">
        <v>2379</v>
      </c>
      <c r="E24" t="s">
        <v>2379</v>
      </c>
      <c r="F24" t="s">
        <v>2378</v>
      </c>
      <c r="G24">
        <v>2</v>
      </c>
      <c r="H24" t="s">
        <v>2379</v>
      </c>
      <c r="I24" t="str">
        <f t="shared" si="0"/>
        <v>Obesity</v>
      </c>
      <c r="J24" t="str">
        <f t="shared" si="1"/>
        <v>Normal</v>
      </c>
    </row>
    <row r="25" spans="1:14" x14ac:dyDescent="0.25">
      <c r="A25" t="s">
        <v>1692</v>
      </c>
      <c r="B25">
        <v>53.48</v>
      </c>
      <c r="C25">
        <v>5.64</v>
      </c>
      <c r="D25" t="s">
        <v>2379</v>
      </c>
      <c r="E25" t="s">
        <v>2379</v>
      </c>
      <c r="F25" t="s">
        <v>2378</v>
      </c>
      <c r="G25">
        <v>2</v>
      </c>
      <c r="H25" t="s">
        <v>2379</v>
      </c>
      <c r="I25" t="str">
        <f t="shared" si="0"/>
        <v>Obesity</v>
      </c>
      <c r="J25" t="str">
        <f t="shared" si="1"/>
        <v>Normal</v>
      </c>
      <c r="L25" s="19">
        <f>L23/M23</f>
        <v>0.72</v>
      </c>
    </row>
    <row r="26" spans="1:14" x14ac:dyDescent="0.25">
      <c r="A26" t="s">
        <v>1733</v>
      </c>
      <c r="B26">
        <v>53.32</v>
      </c>
      <c r="C26">
        <v>5.0599999999999996</v>
      </c>
      <c r="D26" t="s">
        <v>2379</v>
      </c>
      <c r="E26" t="s">
        <v>2379</v>
      </c>
      <c r="F26" t="s">
        <v>2378</v>
      </c>
      <c r="G26" s="15">
        <v>2</v>
      </c>
      <c r="H26" t="s">
        <v>2379</v>
      </c>
      <c r="I26" t="str">
        <f t="shared" si="0"/>
        <v>Obesity</v>
      </c>
      <c r="J26" t="str">
        <f t="shared" si="1"/>
        <v>Normal</v>
      </c>
    </row>
    <row r="27" spans="1:14" x14ac:dyDescent="0.25">
      <c r="A27" t="s">
        <v>1813</v>
      </c>
      <c r="B27">
        <v>53.29</v>
      </c>
      <c r="C27">
        <v>4.03</v>
      </c>
      <c r="D27" t="s">
        <v>2379</v>
      </c>
      <c r="E27" t="s">
        <v>2379</v>
      </c>
      <c r="F27" t="s">
        <v>2379</v>
      </c>
      <c r="G27">
        <v>2</v>
      </c>
      <c r="H27" t="s">
        <v>2379</v>
      </c>
      <c r="I27" t="str">
        <f t="shared" si="0"/>
        <v>Obesity</v>
      </c>
      <c r="J27" t="str">
        <f t="shared" si="1"/>
        <v>Normal</v>
      </c>
    </row>
    <row r="28" spans="1:14" x14ac:dyDescent="0.25">
      <c r="A28" t="s">
        <v>2152</v>
      </c>
      <c r="B28">
        <v>53.25</v>
      </c>
      <c r="C28">
        <v>6.11</v>
      </c>
      <c r="D28" t="s">
        <v>2379</v>
      </c>
      <c r="E28" t="s">
        <v>2379</v>
      </c>
      <c r="F28" t="s">
        <v>2379</v>
      </c>
      <c r="G28">
        <v>2</v>
      </c>
      <c r="H28" t="s">
        <v>2379</v>
      </c>
      <c r="I28" t="str">
        <f t="shared" si="0"/>
        <v>Obesity</v>
      </c>
      <c r="J28" t="str">
        <f t="shared" si="1"/>
        <v>Diabetes</v>
      </c>
    </row>
    <row r="29" spans="1:14" x14ac:dyDescent="0.25">
      <c r="A29" t="s">
        <v>2185</v>
      </c>
      <c r="B29">
        <v>53.21</v>
      </c>
      <c r="C29">
        <v>4.2699999999999996</v>
      </c>
      <c r="D29" t="s">
        <v>2379</v>
      </c>
      <c r="E29" t="s">
        <v>2379</v>
      </c>
      <c r="F29" t="s">
        <v>2378</v>
      </c>
      <c r="G29">
        <v>2</v>
      </c>
      <c r="H29" t="s">
        <v>2379</v>
      </c>
      <c r="I29" t="str">
        <f t="shared" si="0"/>
        <v>Obesity</v>
      </c>
      <c r="J29" t="str">
        <f t="shared" si="1"/>
        <v>Normal</v>
      </c>
    </row>
    <row r="30" spans="1:14" x14ac:dyDescent="0.25">
      <c r="A30" t="s">
        <v>76</v>
      </c>
      <c r="B30">
        <v>53.13</v>
      </c>
      <c r="C30">
        <v>4.4400000000000004</v>
      </c>
      <c r="D30" t="s">
        <v>2379</v>
      </c>
      <c r="E30" t="s">
        <v>2379</v>
      </c>
      <c r="F30" t="s">
        <v>2378</v>
      </c>
      <c r="G30">
        <v>2</v>
      </c>
      <c r="H30" t="s">
        <v>2379</v>
      </c>
      <c r="I30" t="str">
        <f t="shared" si="0"/>
        <v>Obesity</v>
      </c>
      <c r="J30" t="str">
        <f t="shared" si="1"/>
        <v>Normal</v>
      </c>
    </row>
    <row r="31" spans="1:14" x14ac:dyDescent="0.25">
      <c r="A31" t="s">
        <v>2323</v>
      </c>
      <c r="B31">
        <v>53.09</v>
      </c>
      <c r="C31">
        <v>4.82</v>
      </c>
      <c r="D31" t="s">
        <v>2379</v>
      </c>
      <c r="E31" t="s">
        <v>2379</v>
      </c>
      <c r="F31" t="s">
        <v>2378</v>
      </c>
      <c r="G31">
        <v>2</v>
      </c>
      <c r="H31" t="s">
        <v>2379</v>
      </c>
      <c r="I31" t="str">
        <f t="shared" si="0"/>
        <v>Obesity</v>
      </c>
      <c r="J31" t="str">
        <f t="shared" si="1"/>
        <v>Normal</v>
      </c>
    </row>
    <row r="32" spans="1:14" x14ac:dyDescent="0.25">
      <c r="A32" t="s">
        <v>2122</v>
      </c>
      <c r="B32">
        <v>53.06</v>
      </c>
      <c r="C32">
        <v>11.68</v>
      </c>
      <c r="D32" t="s">
        <v>2379</v>
      </c>
      <c r="E32" t="s">
        <v>2379</v>
      </c>
      <c r="F32" t="s">
        <v>2378</v>
      </c>
      <c r="G32">
        <v>2</v>
      </c>
      <c r="H32" t="s">
        <v>2379</v>
      </c>
      <c r="I32" t="str">
        <f t="shared" si="0"/>
        <v>Obesity</v>
      </c>
      <c r="J32" t="str">
        <f t="shared" si="1"/>
        <v>Diabetes</v>
      </c>
    </row>
    <row r="33" spans="1:10" x14ac:dyDescent="0.25">
      <c r="A33" t="s">
        <v>2290</v>
      </c>
      <c r="B33">
        <v>52.9</v>
      </c>
      <c r="C33">
        <v>5.34</v>
      </c>
      <c r="D33" t="s">
        <v>2379</v>
      </c>
      <c r="E33" t="s">
        <v>2379</v>
      </c>
      <c r="F33" t="s">
        <v>2378</v>
      </c>
      <c r="G33">
        <v>2</v>
      </c>
      <c r="H33" t="s">
        <v>2379</v>
      </c>
      <c r="I33" t="str">
        <f t="shared" si="0"/>
        <v>Obesity</v>
      </c>
      <c r="J33" t="str">
        <f t="shared" si="1"/>
        <v>Normal</v>
      </c>
    </row>
    <row r="34" spans="1:10" x14ac:dyDescent="0.25">
      <c r="A34" t="s">
        <v>1509</v>
      </c>
      <c r="B34">
        <v>52.89</v>
      </c>
      <c r="C34">
        <v>4.96</v>
      </c>
      <c r="D34" t="s">
        <v>2379</v>
      </c>
      <c r="E34" t="s">
        <v>2379</v>
      </c>
      <c r="F34" t="s">
        <v>2378</v>
      </c>
      <c r="G34">
        <v>2</v>
      </c>
      <c r="H34" t="s">
        <v>2379</v>
      </c>
      <c r="I34" t="str">
        <f t="shared" si="0"/>
        <v>Obesity</v>
      </c>
      <c r="J34" t="str">
        <f t="shared" si="1"/>
        <v>Normal</v>
      </c>
    </row>
    <row r="35" spans="1:10" x14ac:dyDescent="0.25">
      <c r="A35" t="s">
        <v>2112</v>
      </c>
      <c r="B35">
        <v>52.81</v>
      </c>
      <c r="C35">
        <v>5.19</v>
      </c>
      <c r="D35" t="s">
        <v>2379</v>
      </c>
      <c r="E35" t="s">
        <v>2379</v>
      </c>
      <c r="F35" t="s">
        <v>2379</v>
      </c>
      <c r="G35">
        <v>2</v>
      </c>
      <c r="H35" t="s">
        <v>2379</v>
      </c>
      <c r="I35" t="str">
        <f t="shared" si="0"/>
        <v>Obesity</v>
      </c>
      <c r="J35" t="str">
        <f t="shared" si="1"/>
        <v>Normal</v>
      </c>
    </row>
    <row r="36" spans="1:10" x14ac:dyDescent="0.25">
      <c r="A36" t="s">
        <v>1533</v>
      </c>
      <c r="B36">
        <v>52.75</v>
      </c>
      <c r="C36">
        <v>6.02</v>
      </c>
      <c r="D36" t="s">
        <v>2379</v>
      </c>
      <c r="E36" t="s">
        <v>2379</v>
      </c>
      <c r="F36" t="s">
        <v>2378</v>
      </c>
      <c r="G36">
        <v>2</v>
      </c>
      <c r="H36" t="s">
        <v>2379</v>
      </c>
      <c r="I36" t="str">
        <f t="shared" si="0"/>
        <v>Obesity</v>
      </c>
      <c r="J36" t="str">
        <f t="shared" si="1"/>
        <v>Diabetes</v>
      </c>
    </row>
    <row r="37" spans="1:10" x14ac:dyDescent="0.25">
      <c r="A37" t="s">
        <v>2145</v>
      </c>
      <c r="B37">
        <v>52.66</v>
      </c>
      <c r="C37">
        <v>4.45</v>
      </c>
      <c r="D37" t="s">
        <v>2379</v>
      </c>
      <c r="E37" t="s">
        <v>2379</v>
      </c>
      <c r="F37" t="s">
        <v>2378</v>
      </c>
      <c r="G37">
        <v>2</v>
      </c>
      <c r="H37" t="s">
        <v>2379</v>
      </c>
      <c r="I37" t="str">
        <f t="shared" si="0"/>
        <v>Obesity</v>
      </c>
      <c r="J37" t="str">
        <f t="shared" si="1"/>
        <v>Normal</v>
      </c>
    </row>
    <row r="38" spans="1:10" x14ac:dyDescent="0.25">
      <c r="A38" t="s">
        <v>2331</v>
      </c>
      <c r="B38">
        <v>52.58</v>
      </c>
      <c r="C38">
        <v>4.1900000000000004</v>
      </c>
      <c r="D38" t="s">
        <v>2379</v>
      </c>
      <c r="E38" t="s">
        <v>2379</v>
      </c>
      <c r="F38" t="s">
        <v>2378</v>
      </c>
      <c r="G38">
        <v>2</v>
      </c>
      <c r="H38" t="s">
        <v>2379</v>
      </c>
      <c r="I38" t="str">
        <f t="shared" si="0"/>
        <v>Obesity</v>
      </c>
      <c r="J38" t="str">
        <f t="shared" si="1"/>
        <v>Normal</v>
      </c>
    </row>
    <row r="39" spans="1:10" x14ac:dyDescent="0.25">
      <c r="A39" t="s">
        <v>1547</v>
      </c>
      <c r="B39">
        <v>52.54</v>
      </c>
      <c r="C39">
        <v>5.12</v>
      </c>
      <c r="D39" t="s">
        <v>2379</v>
      </c>
      <c r="E39" t="s">
        <v>2379</v>
      </c>
      <c r="F39" t="s">
        <v>2379</v>
      </c>
      <c r="G39">
        <v>2</v>
      </c>
      <c r="H39" t="s">
        <v>2379</v>
      </c>
      <c r="I39" t="str">
        <f t="shared" si="0"/>
        <v>Obesity</v>
      </c>
      <c r="J39" t="str">
        <f t="shared" si="1"/>
        <v>Normal</v>
      </c>
    </row>
    <row r="40" spans="1:10" x14ac:dyDescent="0.25">
      <c r="A40" t="s">
        <v>1599</v>
      </c>
      <c r="B40">
        <v>52.41</v>
      </c>
      <c r="C40">
        <v>5.99</v>
      </c>
      <c r="D40" t="s">
        <v>2379</v>
      </c>
      <c r="E40" t="s">
        <v>2379</v>
      </c>
      <c r="F40" t="s">
        <v>2378</v>
      </c>
      <c r="G40">
        <v>2</v>
      </c>
      <c r="H40" t="s">
        <v>2379</v>
      </c>
      <c r="I40" t="str">
        <f t="shared" si="0"/>
        <v>Obesity</v>
      </c>
      <c r="J40" t="str">
        <f t="shared" si="1"/>
        <v>Diabetes</v>
      </c>
    </row>
    <row r="41" spans="1:10" x14ac:dyDescent="0.25">
      <c r="A41" t="s">
        <v>1345</v>
      </c>
      <c r="B41">
        <v>52.37</v>
      </c>
      <c r="C41">
        <v>5.0599999999999996</v>
      </c>
      <c r="D41" t="s">
        <v>2379</v>
      </c>
      <c r="E41" t="s">
        <v>2379</v>
      </c>
      <c r="F41" t="s">
        <v>2378</v>
      </c>
      <c r="G41">
        <v>2</v>
      </c>
      <c r="H41" t="s">
        <v>2379</v>
      </c>
      <c r="I41" t="str">
        <f t="shared" si="0"/>
        <v>Obesity</v>
      </c>
      <c r="J41" t="str">
        <f t="shared" si="1"/>
        <v>Normal</v>
      </c>
    </row>
    <row r="42" spans="1:10" x14ac:dyDescent="0.25">
      <c r="A42" t="s">
        <v>2146</v>
      </c>
      <c r="B42">
        <v>52.3</v>
      </c>
      <c r="C42">
        <v>4.87</v>
      </c>
      <c r="D42" t="s">
        <v>2379</v>
      </c>
      <c r="E42" t="s">
        <v>2379</v>
      </c>
      <c r="F42" t="s">
        <v>2379</v>
      </c>
      <c r="G42">
        <v>2</v>
      </c>
      <c r="H42" t="s">
        <v>2379</v>
      </c>
      <c r="I42" t="str">
        <f t="shared" si="0"/>
        <v>Obesity</v>
      </c>
      <c r="J42" t="str">
        <f t="shared" si="1"/>
        <v>Normal</v>
      </c>
    </row>
    <row r="43" spans="1:10" x14ac:dyDescent="0.25">
      <c r="A43" t="s">
        <v>2239</v>
      </c>
      <c r="B43">
        <v>52.15</v>
      </c>
      <c r="C43">
        <v>5.65</v>
      </c>
      <c r="D43" t="s">
        <v>2379</v>
      </c>
      <c r="E43" t="s">
        <v>2379</v>
      </c>
      <c r="F43" t="s">
        <v>2378</v>
      </c>
      <c r="G43">
        <v>2</v>
      </c>
      <c r="H43" t="s">
        <v>2379</v>
      </c>
      <c r="I43" t="str">
        <f t="shared" si="0"/>
        <v>Obesity</v>
      </c>
      <c r="J43" t="str">
        <f t="shared" si="1"/>
        <v>Normal</v>
      </c>
    </row>
    <row r="44" spans="1:10" x14ac:dyDescent="0.25">
      <c r="A44" t="s">
        <v>2309</v>
      </c>
      <c r="B44">
        <v>52.06</v>
      </c>
      <c r="C44">
        <v>11.47</v>
      </c>
      <c r="D44" t="s">
        <v>2379</v>
      </c>
      <c r="E44" t="s">
        <v>2379</v>
      </c>
      <c r="F44" t="s">
        <v>2378</v>
      </c>
      <c r="G44">
        <v>2</v>
      </c>
      <c r="H44" t="s">
        <v>2379</v>
      </c>
      <c r="I44" t="str">
        <f t="shared" si="0"/>
        <v>Obesity</v>
      </c>
      <c r="J44" t="str">
        <f t="shared" si="1"/>
        <v>Diabetes</v>
      </c>
    </row>
    <row r="45" spans="1:10" x14ac:dyDescent="0.25">
      <c r="A45" t="s">
        <v>2179</v>
      </c>
      <c r="B45">
        <v>52.06</v>
      </c>
      <c r="C45">
        <v>4.6900000000000004</v>
      </c>
      <c r="D45" t="s">
        <v>2379</v>
      </c>
      <c r="E45" t="s">
        <v>2379</v>
      </c>
      <c r="F45" t="s">
        <v>2378</v>
      </c>
      <c r="G45">
        <v>2</v>
      </c>
      <c r="H45" t="s">
        <v>2379</v>
      </c>
      <c r="I45" t="str">
        <f t="shared" si="0"/>
        <v>Obesity</v>
      </c>
      <c r="J45" t="str">
        <f t="shared" si="1"/>
        <v>Normal</v>
      </c>
    </row>
    <row r="46" spans="1:10" x14ac:dyDescent="0.25">
      <c r="A46" t="s">
        <v>1835</v>
      </c>
      <c r="B46">
        <v>51.94</v>
      </c>
      <c r="C46">
        <v>8.8000000000000007</v>
      </c>
      <c r="D46" t="s">
        <v>2379</v>
      </c>
      <c r="E46" t="s">
        <v>2379</v>
      </c>
      <c r="F46" t="s">
        <v>2378</v>
      </c>
      <c r="G46">
        <v>2</v>
      </c>
      <c r="H46" t="s">
        <v>2379</v>
      </c>
      <c r="I46" t="str">
        <f t="shared" si="0"/>
        <v>Obesity</v>
      </c>
      <c r="J46" t="str">
        <f t="shared" si="1"/>
        <v>Diabetes</v>
      </c>
    </row>
    <row r="47" spans="1:10" x14ac:dyDescent="0.25">
      <c r="A47" t="s">
        <v>2318</v>
      </c>
      <c r="B47">
        <v>51.93</v>
      </c>
      <c r="C47">
        <v>11.05</v>
      </c>
      <c r="D47" t="s">
        <v>2379</v>
      </c>
      <c r="E47" t="s">
        <v>2379</v>
      </c>
      <c r="F47" t="s">
        <v>2378</v>
      </c>
      <c r="G47">
        <v>2</v>
      </c>
      <c r="H47" t="s">
        <v>2379</v>
      </c>
      <c r="I47" t="str">
        <f t="shared" si="0"/>
        <v>Obesity</v>
      </c>
      <c r="J47" t="str">
        <f t="shared" si="1"/>
        <v>Diabetes</v>
      </c>
    </row>
    <row r="48" spans="1:10" x14ac:dyDescent="0.25">
      <c r="A48" t="s">
        <v>1845</v>
      </c>
      <c r="B48">
        <v>51.92</v>
      </c>
      <c r="C48">
        <v>5.18</v>
      </c>
      <c r="D48" t="s">
        <v>2379</v>
      </c>
      <c r="E48" t="s">
        <v>2379</v>
      </c>
      <c r="F48" t="s">
        <v>2379</v>
      </c>
      <c r="G48">
        <v>2</v>
      </c>
      <c r="H48" t="s">
        <v>2379</v>
      </c>
      <c r="I48" t="str">
        <f t="shared" si="0"/>
        <v>Obesity</v>
      </c>
      <c r="J48" t="str">
        <f t="shared" si="1"/>
        <v>Normal</v>
      </c>
    </row>
    <row r="49" spans="1:10" x14ac:dyDescent="0.25">
      <c r="A49" t="s">
        <v>1756</v>
      </c>
      <c r="B49">
        <v>51.86</v>
      </c>
      <c r="C49">
        <v>5.2</v>
      </c>
      <c r="D49" t="s">
        <v>2379</v>
      </c>
      <c r="E49" t="s">
        <v>2379</v>
      </c>
      <c r="F49" t="s">
        <v>2378</v>
      </c>
      <c r="G49">
        <v>2</v>
      </c>
      <c r="H49" t="s">
        <v>2379</v>
      </c>
      <c r="I49" t="str">
        <f t="shared" si="0"/>
        <v>Obesity</v>
      </c>
      <c r="J49" t="str">
        <f t="shared" si="1"/>
        <v>Normal</v>
      </c>
    </row>
    <row r="50" spans="1:10" x14ac:dyDescent="0.25">
      <c r="A50" t="s">
        <v>1353</v>
      </c>
      <c r="B50">
        <v>51.86</v>
      </c>
      <c r="C50">
        <v>5.32</v>
      </c>
      <c r="D50" t="s">
        <v>2379</v>
      </c>
      <c r="E50" t="s">
        <v>2379</v>
      </c>
      <c r="F50" t="s">
        <v>2378</v>
      </c>
      <c r="G50">
        <v>2</v>
      </c>
      <c r="H50" t="s">
        <v>2379</v>
      </c>
      <c r="I50" t="str">
        <f t="shared" si="0"/>
        <v>Obesity</v>
      </c>
      <c r="J50" t="str">
        <f t="shared" si="1"/>
        <v>Normal</v>
      </c>
    </row>
    <row r="51" spans="1:10" x14ac:dyDescent="0.25">
      <c r="A51" t="s">
        <v>1821</v>
      </c>
      <c r="B51">
        <v>51.75</v>
      </c>
      <c r="C51">
        <v>8.59</v>
      </c>
      <c r="D51" t="s">
        <v>2379</v>
      </c>
      <c r="E51" t="s">
        <v>2379</v>
      </c>
      <c r="F51" t="s">
        <v>2378</v>
      </c>
      <c r="G51">
        <v>2</v>
      </c>
      <c r="H51" t="s">
        <v>2379</v>
      </c>
      <c r="I51" t="str">
        <f t="shared" si="0"/>
        <v>Obesity</v>
      </c>
      <c r="J51" t="str">
        <f t="shared" si="1"/>
        <v>Diabetes</v>
      </c>
    </row>
    <row r="52" spans="1:10" x14ac:dyDescent="0.25">
      <c r="A52" t="s">
        <v>1874</v>
      </c>
      <c r="B52">
        <v>51.74</v>
      </c>
      <c r="C52">
        <v>4.9800000000000004</v>
      </c>
      <c r="D52" t="s">
        <v>2379</v>
      </c>
      <c r="E52" t="s">
        <v>2379</v>
      </c>
      <c r="F52" t="s">
        <v>2378</v>
      </c>
      <c r="G52">
        <v>2</v>
      </c>
      <c r="H52" t="s">
        <v>2379</v>
      </c>
      <c r="I52" t="str">
        <f t="shared" si="0"/>
        <v>Obesity</v>
      </c>
      <c r="J52" t="str">
        <f t="shared" si="1"/>
        <v>Normal</v>
      </c>
    </row>
    <row r="53" spans="1:10" x14ac:dyDescent="0.25">
      <c r="A53" t="s">
        <v>1787</v>
      </c>
      <c r="B53">
        <v>51.72</v>
      </c>
      <c r="C53">
        <v>5.09</v>
      </c>
      <c r="D53" t="s">
        <v>2379</v>
      </c>
      <c r="E53" t="s">
        <v>2379</v>
      </c>
      <c r="F53" t="s">
        <v>2378</v>
      </c>
      <c r="G53">
        <v>2</v>
      </c>
      <c r="H53" t="s">
        <v>2379</v>
      </c>
      <c r="I53" t="str">
        <f t="shared" si="0"/>
        <v>Obesity</v>
      </c>
      <c r="J53" t="str">
        <f t="shared" si="1"/>
        <v>Normal</v>
      </c>
    </row>
    <row r="54" spans="1:10" x14ac:dyDescent="0.25">
      <c r="A54" t="s">
        <v>1686</v>
      </c>
      <c r="B54">
        <v>51.72</v>
      </c>
      <c r="C54">
        <v>5.76</v>
      </c>
      <c r="D54" t="s">
        <v>2379</v>
      </c>
      <c r="E54" t="s">
        <v>2379</v>
      </c>
      <c r="F54" t="s">
        <v>2378</v>
      </c>
      <c r="G54">
        <v>2</v>
      </c>
      <c r="H54" t="s">
        <v>2379</v>
      </c>
      <c r="I54" t="str">
        <f t="shared" si="0"/>
        <v>Obesity</v>
      </c>
      <c r="J54" t="str">
        <f t="shared" si="1"/>
        <v>Diabetes</v>
      </c>
    </row>
    <row r="55" spans="1:10" x14ac:dyDescent="0.25">
      <c r="A55" t="s">
        <v>1815</v>
      </c>
      <c r="B55">
        <v>51.65</v>
      </c>
      <c r="C55">
        <v>5.3</v>
      </c>
      <c r="D55" t="s">
        <v>2379</v>
      </c>
      <c r="E55" t="s">
        <v>2379</v>
      </c>
      <c r="F55" t="s">
        <v>2378</v>
      </c>
      <c r="G55">
        <v>2</v>
      </c>
      <c r="H55" t="s">
        <v>2379</v>
      </c>
      <c r="I55" t="str">
        <f t="shared" si="0"/>
        <v>Obesity</v>
      </c>
      <c r="J55" t="str">
        <f t="shared" si="1"/>
        <v>Normal</v>
      </c>
    </row>
    <row r="56" spans="1:10" x14ac:dyDescent="0.25">
      <c r="A56" t="s">
        <v>2220</v>
      </c>
      <c r="B56">
        <v>51.64</v>
      </c>
      <c r="C56">
        <v>5.65</v>
      </c>
      <c r="D56" t="s">
        <v>2379</v>
      </c>
      <c r="E56" t="s">
        <v>2379</v>
      </c>
      <c r="F56" t="s">
        <v>2378</v>
      </c>
      <c r="G56">
        <v>2</v>
      </c>
      <c r="H56" t="s">
        <v>2379</v>
      </c>
      <c r="I56" t="str">
        <f t="shared" si="0"/>
        <v>Obesity</v>
      </c>
      <c r="J56" t="str">
        <f t="shared" si="1"/>
        <v>Normal</v>
      </c>
    </row>
    <row r="57" spans="1:10" x14ac:dyDescent="0.25">
      <c r="A57" t="s">
        <v>2260</v>
      </c>
      <c r="B57">
        <v>51.51</v>
      </c>
      <c r="C57">
        <v>6.26</v>
      </c>
      <c r="D57" t="s">
        <v>2379</v>
      </c>
      <c r="E57" t="s">
        <v>2379</v>
      </c>
      <c r="F57" t="s">
        <v>2379</v>
      </c>
      <c r="G57">
        <v>2</v>
      </c>
      <c r="H57" t="s">
        <v>2379</v>
      </c>
      <c r="I57" t="str">
        <f t="shared" si="0"/>
        <v>Obesity</v>
      </c>
      <c r="J57" t="str">
        <f t="shared" si="1"/>
        <v>Diabetes</v>
      </c>
    </row>
    <row r="58" spans="1:10" x14ac:dyDescent="0.25">
      <c r="A58" t="s">
        <v>2310</v>
      </c>
      <c r="B58">
        <v>51.48</v>
      </c>
      <c r="C58">
        <v>9.33</v>
      </c>
      <c r="D58" t="s">
        <v>2379</v>
      </c>
      <c r="E58" t="s">
        <v>2379</v>
      </c>
      <c r="F58" t="s">
        <v>2378</v>
      </c>
      <c r="G58">
        <v>2</v>
      </c>
      <c r="H58" t="s">
        <v>2379</v>
      </c>
      <c r="I58" t="str">
        <f t="shared" si="0"/>
        <v>Obesity</v>
      </c>
      <c r="J58" t="str">
        <f t="shared" si="1"/>
        <v>Diabetes</v>
      </c>
    </row>
    <row r="59" spans="1:10" x14ac:dyDescent="0.25">
      <c r="A59" t="s">
        <v>1885</v>
      </c>
      <c r="B59">
        <v>51.47</v>
      </c>
      <c r="C59">
        <v>9.6</v>
      </c>
      <c r="D59" t="s">
        <v>2379</v>
      </c>
      <c r="E59" t="s">
        <v>2379</v>
      </c>
      <c r="F59" t="s">
        <v>2378</v>
      </c>
      <c r="G59">
        <v>2</v>
      </c>
      <c r="H59" t="s">
        <v>2379</v>
      </c>
      <c r="I59" t="str">
        <f t="shared" si="0"/>
        <v>Obesity</v>
      </c>
      <c r="J59" t="str">
        <f t="shared" si="1"/>
        <v>Diabetes</v>
      </c>
    </row>
    <row r="60" spans="1:10" x14ac:dyDescent="0.25">
      <c r="A60" t="s">
        <v>1856</v>
      </c>
      <c r="B60">
        <v>51.37</v>
      </c>
      <c r="C60">
        <v>8.18</v>
      </c>
      <c r="D60" t="s">
        <v>2379</v>
      </c>
      <c r="E60" t="s">
        <v>2379</v>
      </c>
      <c r="F60" t="s">
        <v>2378</v>
      </c>
      <c r="G60">
        <v>2</v>
      </c>
      <c r="H60" t="s">
        <v>2379</v>
      </c>
      <c r="I60" t="str">
        <f t="shared" si="0"/>
        <v>Obesity</v>
      </c>
      <c r="J60" t="str">
        <f t="shared" si="1"/>
        <v>Diabetes</v>
      </c>
    </row>
    <row r="61" spans="1:10" x14ac:dyDescent="0.25">
      <c r="A61" t="s">
        <v>1783</v>
      </c>
      <c r="B61">
        <v>51.33</v>
      </c>
      <c r="C61">
        <v>7</v>
      </c>
      <c r="D61" t="s">
        <v>2379</v>
      </c>
      <c r="E61" t="s">
        <v>2379</v>
      </c>
      <c r="F61" t="s">
        <v>2378</v>
      </c>
      <c r="G61">
        <v>2</v>
      </c>
      <c r="H61" t="s">
        <v>2379</v>
      </c>
      <c r="I61" t="str">
        <f t="shared" si="0"/>
        <v>Obesity</v>
      </c>
      <c r="J61" t="str">
        <f t="shared" si="1"/>
        <v>Diabetes</v>
      </c>
    </row>
    <row r="62" spans="1:10" x14ac:dyDescent="0.25">
      <c r="A62" t="s">
        <v>2286</v>
      </c>
      <c r="B62">
        <v>51.28</v>
      </c>
      <c r="C62">
        <v>4.68</v>
      </c>
      <c r="D62" t="s">
        <v>2379</v>
      </c>
      <c r="E62" t="s">
        <v>2379</v>
      </c>
      <c r="F62" t="s">
        <v>2378</v>
      </c>
      <c r="G62">
        <v>2</v>
      </c>
      <c r="H62" t="s">
        <v>2379</v>
      </c>
      <c r="I62" t="str">
        <f t="shared" si="0"/>
        <v>Obesity</v>
      </c>
      <c r="J62" t="str">
        <f t="shared" si="1"/>
        <v>Normal</v>
      </c>
    </row>
    <row r="63" spans="1:10" x14ac:dyDescent="0.25">
      <c r="A63" t="s">
        <v>2117</v>
      </c>
      <c r="B63">
        <v>51.18</v>
      </c>
      <c r="C63">
        <v>4.5599999999999996</v>
      </c>
      <c r="D63" t="s">
        <v>2379</v>
      </c>
      <c r="E63" t="s">
        <v>2379</v>
      </c>
      <c r="F63" t="s">
        <v>2378</v>
      </c>
      <c r="G63">
        <v>2</v>
      </c>
      <c r="H63" t="s">
        <v>2379</v>
      </c>
      <c r="I63" t="str">
        <f t="shared" si="0"/>
        <v>Obesity</v>
      </c>
      <c r="J63" t="str">
        <f t="shared" si="1"/>
        <v>Normal</v>
      </c>
    </row>
    <row r="64" spans="1:10" x14ac:dyDescent="0.25">
      <c r="A64" t="s">
        <v>1857</v>
      </c>
      <c r="B64">
        <v>51.18</v>
      </c>
      <c r="C64">
        <v>4.4000000000000004</v>
      </c>
      <c r="D64" t="s">
        <v>2379</v>
      </c>
      <c r="E64" t="s">
        <v>2379</v>
      </c>
      <c r="F64" t="s">
        <v>2378</v>
      </c>
      <c r="G64">
        <v>2</v>
      </c>
      <c r="H64" t="s">
        <v>2379</v>
      </c>
      <c r="I64" t="str">
        <f t="shared" si="0"/>
        <v>Obesity</v>
      </c>
      <c r="J64" t="str">
        <f t="shared" si="1"/>
        <v>Normal</v>
      </c>
    </row>
    <row r="65" spans="1:10" x14ac:dyDescent="0.25">
      <c r="A65" t="s">
        <v>1577</v>
      </c>
      <c r="B65">
        <v>51.14</v>
      </c>
      <c r="C65">
        <v>4.05</v>
      </c>
      <c r="D65" t="s">
        <v>2379</v>
      </c>
      <c r="E65" t="s">
        <v>2379</v>
      </c>
      <c r="F65" t="s">
        <v>2378</v>
      </c>
      <c r="G65">
        <v>2</v>
      </c>
      <c r="H65" t="s">
        <v>2379</v>
      </c>
      <c r="I65" t="str">
        <f t="shared" si="0"/>
        <v>Obesity</v>
      </c>
      <c r="J65" t="str">
        <f t="shared" si="1"/>
        <v>Normal</v>
      </c>
    </row>
    <row r="66" spans="1:10" x14ac:dyDescent="0.25">
      <c r="A66" t="s">
        <v>2292</v>
      </c>
      <c r="B66">
        <v>51.01</v>
      </c>
      <c r="C66">
        <v>9.1999999999999993</v>
      </c>
      <c r="D66" t="s">
        <v>2379</v>
      </c>
      <c r="E66" t="s">
        <v>2379</v>
      </c>
      <c r="F66" t="s">
        <v>2378</v>
      </c>
      <c r="G66">
        <v>2</v>
      </c>
      <c r="H66" t="s">
        <v>2379</v>
      </c>
      <c r="I66" t="str">
        <f t="shared" ref="I66:I129" si="2">IF(B66&lt;18.5, "Underweight",IF(18.5 &lt;B66&lt;= 24.9,"Healthy Weight",IF( 25&lt; B66&lt;=29.9,"Overweight", "Obesity")))</f>
        <v>Obesity</v>
      </c>
      <c r="J66" t="str">
        <f t="shared" ref="J66:J129" si="3">IF(C66&lt;5.7,"Normal",IF(5.7&lt;C66&lt;=6.4,"Prediabetes","Diabetes"))</f>
        <v>Diabetes</v>
      </c>
    </row>
    <row r="67" spans="1:10" x14ac:dyDescent="0.25">
      <c r="A67" t="s">
        <v>1729</v>
      </c>
      <c r="B67">
        <v>50.92</v>
      </c>
      <c r="C67">
        <v>5.31</v>
      </c>
      <c r="D67" t="s">
        <v>2379</v>
      </c>
      <c r="E67" t="s">
        <v>2379</v>
      </c>
      <c r="F67" t="s">
        <v>2378</v>
      </c>
      <c r="G67">
        <v>2</v>
      </c>
      <c r="H67" t="s">
        <v>2379</v>
      </c>
      <c r="I67" t="str">
        <f t="shared" si="2"/>
        <v>Obesity</v>
      </c>
      <c r="J67" t="str">
        <f t="shared" si="3"/>
        <v>Normal</v>
      </c>
    </row>
    <row r="68" spans="1:10" x14ac:dyDescent="0.25">
      <c r="A68" t="s">
        <v>2166</v>
      </c>
      <c r="B68">
        <v>50.79</v>
      </c>
      <c r="C68">
        <v>4.45</v>
      </c>
      <c r="D68" t="s">
        <v>2379</v>
      </c>
      <c r="E68" t="s">
        <v>2379</v>
      </c>
      <c r="F68" t="s">
        <v>2378</v>
      </c>
      <c r="G68">
        <v>2</v>
      </c>
      <c r="H68" t="s">
        <v>2379</v>
      </c>
      <c r="I68" t="str">
        <f t="shared" si="2"/>
        <v>Obesity</v>
      </c>
      <c r="J68" t="str">
        <f t="shared" si="3"/>
        <v>Normal</v>
      </c>
    </row>
    <row r="69" spans="1:10" x14ac:dyDescent="0.25">
      <c r="A69" t="s">
        <v>2314</v>
      </c>
      <c r="B69">
        <v>50.63</v>
      </c>
      <c r="C69">
        <v>11.89</v>
      </c>
      <c r="D69" t="s">
        <v>2379</v>
      </c>
      <c r="E69" t="s">
        <v>2379</v>
      </c>
      <c r="F69" t="s">
        <v>2378</v>
      </c>
      <c r="G69">
        <v>2</v>
      </c>
      <c r="H69" t="s">
        <v>2379</v>
      </c>
      <c r="I69" t="str">
        <f t="shared" si="2"/>
        <v>Obesity</v>
      </c>
      <c r="J69" t="str">
        <f t="shared" si="3"/>
        <v>Diabetes</v>
      </c>
    </row>
    <row r="70" spans="1:10" x14ac:dyDescent="0.25">
      <c r="A70" t="s">
        <v>2279</v>
      </c>
      <c r="B70">
        <v>50.58</v>
      </c>
      <c r="C70">
        <v>5.12</v>
      </c>
      <c r="D70" t="s">
        <v>2379</v>
      </c>
      <c r="E70" t="s">
        <v>2379</v>
      </c>
      <c r="F70" t="s">
        <v>2378</v>
      </c>
      <c r="G70">
        <v>2</v>
      </c>
      <c r="H70" t="s">
        <v>2379</v>
      </c>
      <c r="I70" t="str">
        <f t="shared" si="2"/>
        <v>Obesity</v>
      </c>
      <c r="J70" t="str">
        <f t="shared" si="3"/>
        <v>Normal</v>
      </c>
    </row>
    <row r="71" spans="1:10" x14ac:dyDescent="0.25">
      <c r="A71" t="s">
        <v>1650</v>
      </c>
      <c r="B71">
        <v>50.46</v>
      </c>
      <c r="C71">
        <v>4.5599999999999996</v>
      </c>
      <c r="D71" t="s">
        <v>2379</v>
      </c>
      <c r="E71" t="s">
        <v>2379</v>
      </c>
      <c r="F71" t="s">
        <v>2378</v>
      </c>
      <c r="G71">
        <v>2</v>
      </c>
      <c r="H71" t="s">
        <v>2379</v>
      </c>
      <c r="I71" t="str">
        <f t="shared" si="2"/>
        <v>Obesity</v>
      </c>
      <c r="J71" t="str">
        <f t="shared" si="3"/>
        <v>Normal</v>
      </c>
    </row>
    <row r="72" spans="1:10" x14ac:dyDescent="0.25">
      <c r="A72" t="s">
        <v>279</v>
      </c>
      <c r="B72">
        <v>50.38</v>
      </c>
      <c r="C72">
        <v>5.8</v>
      </c>
      <c r="D72" t="s">
        <v>2379</v>
      </c>
      <c r="E72" t="s">
        <v>2379</v>
      </c>
      <c r="F72" t="s">
        <v>2378</v>
      </c>
      <c r="G72">
        <v>2</v>
      </c>
      <c r="H72" t="s">
        <v>2379</v>
      </c>
      <c r="I72" t="str">
        <f t="shared" si="2"/>
        <v>Obesity</v>
      </c>
      <c r="J72" t="str">
        <f t="shared" si="3"/>
        <v>Diabetes</v>
      </c>
    </row>
    <row r="73" spans="1:10" x14ac:dyDescent="0.25">
      <c r="A73" t="s">
        <v>1685</v>
      </c>
      <c r="B73">
        <v>50.2</v>
      </c>
      <c r="C73">
        <v>5.4</v>
      </c>
      <c r="D73" t="s">
        <v>2379</v>
      </c>
      <c r="E73" t="s">
        <v>2379</v>
      </c>
      <c r="F73" t="s">
        <v>2378</v>
      </c>
      <c r="G73">
        <v>2</v>
      </c>
      <c r="H73" t="s">
        <v>2379</v>
      </c>
      <c r="I73" t="str">
        <f t="shared" si="2"/>
        <v>Obesity</v>
      </c>
      <c r="J73" t="str">
        <f t="shared" si="3"/>
        <v>Normal</v>
      </c>
    </row>
    <row r="74" spans="1:10" x14ac:dyDescent="0.25">
      <c r="A74" t="s">
        <v>2265</v>
      </c>
      <c r="B74">
        <v>50.07</v>
      </c>
      <c r="C74">
        <v>9.27</v>
      </c>
      <c r="D74" t="s">
        <v>2379</v>
      </c>
      <c r="E74" t="s">
        <v>2379</v>
      </c>
      <c r="F74" t="s">
        <v>2378</v>
      </c>
      <c r="G74">
        <v>2</v>
      </c>
      <c r="H74" t="s">
        <v>2379</v>
      </c>
      <c r="I74" t="str">
        <f t="shared" si="2"/>
        <v>Obesity</v>
      </c>
      <c r="J74" t="str">
        <f t="shared" si="3"/>
        <v>Diabetes</v>
      </c>
    </row>
    <row r="75" spans="1:10" x14ac:dyDescent="0.25">
      <c r="A75" t="s">
        <v>1396</v>
      </c>
      <c r="B75">
        <v>49.84</v>
      </c>
      <c r="C75">
        <v>5.0999999999999996</v>
      </c>
      <c r="D75" t="s">
        <v>2379</v>
      </c>
      <c r="E75" t="s">
        <v>2379</v>
      </c>
      <c r="F75" t="s">
        <v>2379</v>
      </c>
      <c r="G75">
        <v>2</v>
      </c>
      <c r="H75" t="s">
        <v>2379</v>
      </c>
      <c r="I75" t="str">
        <f t="shared" si="2"/>
        <v>Obesity</v>
      </c>
      <c r="J75" t="str">
        <f t="shared" si="3"/>
        <v>Normal</v>
      </c>
    </row>
    <row r="76" spans="1:10" x14ac:dyDescent="0.25">
      <c r="A76" t="s">
        <v>2157</v>
      </c>
      <c r="B76">
        <v>49.8</v>
      </c>
      <c r="C76">
        <v>4.24</v>
      </c>
      <c r="D76" t="s">
        <v>2379</v>
      </c>
      <c r="E76" t="s">
        <v>2379</v>
      </c>
      <c r="F76" t="s">
        <v>2378</v>
      </c>
      <c r="G76">
        <v>2</v>
      </c>
      <c r="H76" t="s">
        <v>2379</v>
      </c>
      <c r="I76" t="str">
        <f t="shared" si="2"/>
        <v>Obesity</v>
      </c>
      <c r="J76" t="str">
        <f t="shared" si="3"/>
        <v>Normal</v>
      </c>
    </row>
    <row r="77" spans="1:10" x14ac:dyDescent="0.25">
      <c r="A77" t="s">
        <v>1883</v>
      </c>
      <c r="B77">
        <v>49.77</v>
      </c>
      <c r="C77">
        <v>7.02</v>
      </c>
      <c r="D77" t="s">
        <v>2379</v>
      </c>
      <c r="E77" t="s">
        <v>2379</v>
      </c>
      <c r="F77" t="s">
        <v>2378</v>
      </c>
      <c r="G77">
        <v>2</v>
      </c>
      <c r="H77" t="s">
        <v>2379</v>
      </c>
      <c r="I77" t="str">
        <f t="shared" si="2"/>
        <v>Obesity</v>
      </c>
      <c r="J77" t="str">
        <f t="shared" si="3"/>
        <v>Diabetes</v>
      </c>
    </row>
    <row r="78" spans="1:10" x14ac:dyDescent="0.25">
      <c r="A78" t="s">
        <v>1779</v>
      </c>
      <c r="B78">
        <v>49.72</v>
      </c>
      <c r="C78">
        <v>7.71</v>
      </c>
      <c r="D78" t="s">
        <v>2379</v>
      </c>
      <c r="E78" t="s">
        <v>2379</v>
      </c>
      <c r="F78" t="s">
        <v>2378</v>
      </c>
      <c r="G78">
        <v>2</v>
      </c>
      <c r="H78" t="s">
        <v>2379</v>
      </c>
      <c r="I78" t="str">
        <f t="shared" si="2"/>
        <v>Obesity</v>
      </c>
      <c r="J78" t="str">
        <f t="shared" si="3"/>
        <v>Diabetes</v>
      </c>
    </row>
    <row r="79" spans="1:10" x14ac:dyDescent="0.25">
      <c r="A79" t="s">
        <v>1464</v>
      </c>
      <c r="B79">
        <v>49.64</v>
      </c>
      <c r="C79">
        <v>4.76</v>
      </c>
      <c r="D79" t="s">
        <v>2379</v>
      </c>
      <c r="E79" t="s">
        <v>2379</v>
      </c>
      <c r="F79" t="s">
        <v>2379</v>
      </c>
      <c r="G79">
        <v>2</v>
      </c>
      <c r="H79" t="s">
        <v>2379</v>
      </c>
      <c r="I79" t="str">
        <f t="shared" si="2"/>
        <v>Obesity</v>
      </c>
      <c r="J79" t="str">
        <f t="shared" si="3"/>
        <v>Normal</v>
      </c>
    </row>
    <row r="80" spans="1:10" x14ac:dyDescent="0.25">
      <c r="A80" t="s">
        <v>1706</v>
      </c>
      <c r="B80">
        <v>49.53</v>
      </c>
      <c r="C80">
        <v>9.1300000000000008</v>
      </c>
      <c r="D80" t="s">
        <v>2379</v>
      </c>
      <c r="E80" t="s">
        <v>2379</v>
      </c>
      <c r="F80" t="s">
        <v>2378</v>
      </c>
      <c r="G80">
        <v>2</v>
      </c>
      <c r="H80" t="s">
        <v>2379</v>
      </c>
      <c r="I80" t="str">
        <f t="shared" si="2"/>
        <v>Obesity</v>
      </c>
      <c r="J80" t="str">
        <f t="shared" si="3"/>
        <v>Diabetes</v>
      </c>
    </row>
    <row r="81" spans="1:10" x14ac:dyDescent="0.25">
      <c r="A81" t="s">
        <v>2203</v>
      </c>
      <c r="B81">
        <v>49.49</v>
      </c>
      <c r="C81">
        <v>4.5</v>
      </c>
      <c r="D81" t="s">
        <v>2379</v>
      </c>
      <c r="E81" t="s">
        <v>2379</v>
      </c>
      <c r="F81" t="s">
        <v>2378</v>
      </c>
      <c r="G81">
        <v>2</v>
      </c>
      <c r="H81" t="s">
        <v>2379</v>
      </c>
      <c r="I81" t="str">
        <f t="shared" si="2"/>
        <v>Obesity</v>
      </c>
      <c r="J81" t="str">
        <f t="shared" si="3"/>
        <v>Normal</v>
      </c>
    </row>
    <row r="82" spans="1:10" x14ac:dyDescent="0.25">
      <c r="A82" t="s">
        <v>2269</v>
      </c>
      <c r="B82">
        <v>49.48</v>
      </c>
      <c r="C82">
        <v>4.96</v>
      </c>
      <c r="D82" t="s">
        <v>2379</v>
      </c>
      <c r="E82" t="s">
        <v>2379</v>
      </c>
      <c r="F82" t="s">
        <v>2379</v>
      </c>
      <c r="G82">
        <v>2</v>
      </c>
      <c r="H82" t="s">
        <v>2379</v>
      </c>
      <c r="I82" t="str">
        <f t="shared" si="2"/>
        <v>Obesity</v>
      </c>
      <c r="J82" t="str">
        <f t="shared" si="3"/>
        <v>Normal</v>
      </c>
    </row>
    <row r="83" spans="1:10" x14ac:dyDescent="0.25">
      <c r="A83" t="s">
        <v>1349</v>
      </c>
      <c r="B83">
        <v>49.45</v>
      </c>
      <c r="C83">
        <v>4.2</v>
      </c>
      <c r="D83" t="s">
        <v>2379</v>
      </c>
      <c r="E83" t="s">
        <v>2379</v>
      </c>
      <c r="F83" t="s">
        <v>2378</v>
      </c>
      <c r="G83">
        <v>2</v>
      </c>
      <c r="H83" t="s">
        <v>2379</v>
      </c>
      <c r="I83" t="str">
        <f t="shared" si="2"/>
        <v>Obesity</v>
      </c>
      <c r="J83" t="str">
        <f t="shared" si="3"/>
        <v>Normal</v>
      </c>
    </row>
    <row r="84" spans="1:10" x14ac:dyDescent="0.25">
      <c r="A84" t="s">
        <v>2288</v>
      </c>
      <c r="B84">
        <v>49.41</v>
      </c>
      <c r="C84">
        <v>4.2300000000000004</v>
      </c>
      <c r="D84" t="s">
        <v>2379</v>
      </c>
      <c r="E84" t="s">
        <v>2379</v>
      </c>
      <c r="F84" t="s">
        <v>2379</v>
      </c>
      <c r="G84">
        <v>2</v>
      </c>
      <c r="H84" t="s">
        <v>2379</v>
      </c>
      <c r="I84" t="str">
        <f t="shared" si="2"/>
        <v>Obesity</v>
      </c>
      <c r="J84" t="str">
        <f t="shared" si="3"/>
        <v>Normal</v>
      </c>
    </row>
    <row r="85" spans="1:10" x14ac:dyDescent="0.25">
      <c r="A85" t="s">
        <v>2198</v>
      </c>
      <c r="B85">
        <v>49.24</v>
      </c>
      <c r="C85">
        <v>4.45</v>
      </c>
      <c r="D85" t="s">
        <v>2379</v>
      </c>
      <c r="E85" t="s">
        <v>2379</v>
      </c>
      <c r="F85" t="s">
        <v>2378</v>
      </c>
      <c r="G85">
        <v>2</v>
      </c>
      <c r="H85" t="s">
        <v>2379</v>
      </c>
      <c r="I85" t="str">
        <f t="shared" si="2"/>
        <v>Obesity</v>
      </c>
      <c r="J85" t="str">
        <f t="shared" si="3"/>
        <v>Normal</v>
      </c>
    </row>
    <row r="86" spans="1:10" x14ac:dyDescent="0.25">
      <c r="A86" t="s">
        <v>1866</v>
      </c>
      <c r="B86">
        <v>49.2</v>
      </c>
      <c r="C86">
        <v>10.9</v>
      </c>
      <c r="D86" t="s">
        <v>2379</v>
      </c>
      <c r="E86" t="s">
        <v>2379</v>
      </c>
      <c r="F86" t="s">
        <v>2379</v>
      </c>
      <c r="G86">
        <v>2</v>
      </c>
      <c r="H86" t="s">
        <v>2379</v>
      </c>
      <c r="I86" t="str">
        <f t="shared" si="2"/>
        <v>Obesity</v>
      </c>
      <c r="J86" t="str">
        <f t="shared" si="3"/>
        <v>Diabetes</v>
      </c>
    </row>
    <row r="87" spans="1:10" x14ac:dyDescent="0.25">
      <c r="A87" t="s">
        <v>1802</v>
      </c>
      <c r="B87">
        <v>49.15</v>
      </c>
      <c r="C87">
        <v>8.08</v>
      </c>
      <c r="D87" t="s">
        <v>2379</v>
      </c>
      <c r="E87" t="s">
        <v>2379</v>
      </c>
      <c r="F87" t="s">
        <v>2378</v>
      </c>
      <c r="G87">
        <v>2</v>
      </c>
      <c r="H87" t="s">
        <v>2379</v>
      </c>
      <c r="I87" t="str">
        <f t="shared" si="2"/>
        <v>Obesity</v>
      </c>
      <c r="J87" t="str">
        <f t="shared" si="3"/>
        <v>Diabetes</v>
      </c>
    </row>
    <row r="88" spans="1:10" x14ac:dyDescent="0.25">
      <c r="A88" t="s">
        <v>2247</v>
      </c>
      <c r="B88">
        <v>49.13</v>
      </c>
      <c r="C88">
        <v>4.54</v>
      </c>
      <c r="D88" t="s">
        <v>2379</v>
      </c>
      <c r="E88" t="s">
        <v>2379</v>
      </c>
      <c r="F88" t="s">
        <v>2378</v>
      </c>
      <c r="G88">
        <v>2</v>
      </c>
      <c r="H88" t="s">
        <v>2379</v>
      </c>
      <c r="I88" t="str">
        <f t="shared" si="2"/>
        <v>Obesity</v>
      </c>
      <c r="J88" t="str">
        <f t="shared" si="3"/>
        <v>Normal</v>
      </c>
    </row>
    <row r="89" spans="1:10" x14ac:dyDescent="0.25">
      <c r="A89" t="s">
        <v>1808</v>
      </c>
      <c r="B89">
        <v>49.09</v>
      </c>
      <c r="C89">
        <v>8.3800000000000008</v>
      </c>
      <c r="D89" t="s">
        <v>2379</v>
      </c>
      <c r="E89" t="s">
        <v>2379</v>
      </c>
      <c r="F89" t="s">
        <v>2378</v>
      </c>
      <c r="G89">
        <v>2</v>
      </c>
      <c r="H89" t="s">
        <v>2379</v>
      </c>
      <c r="I89" t="str">
        <f t="shared" si="2"/>
        <v>Obesity</v>
      </c>
      <c r="J89" t="str">
        <f t="shared" si="3"/>
        <v>Diabetes</v>
      </c>
    </row>
    <row r="90" spans="1:10" x14ac:dyDescent="0.25">
      <c r="A90" t="s">
        <v>1215</v>
      </c>
      <c r="B90">
        <v>49.09</v>
      </c>
      <c r="C90">
        <v>6.3</v>
      </c>
      <c r="D90" t="s">
        <v>2379</v>
      </c>
      <c r="E90" t="s">
        <v>2379</v>
      </c>
      <c r="F90" t="s">
        <v>2378</v>
      </c>
      <c r="G90">
        <v>2</v>
      </c>
      <c r="H90" t="s">
        <v>2379</v>
      </c>
      <c r="I90" t="str">
        <f t="shared" si="2"/>
        <v>Obesity</v>
      </c>
      <c r="J90" t="str">
        <f t="shared" si="3"/>
        <v>Diabetes</v>
      </c>
    </row>
    <row r="91" spans="1:10" x14ac:dyDescent="0.25">
      <c r="A91" t="s">
        <v>1797</v>
      </c>
      <c r="B91">
        <v>49.07</v>
      </c>
      <c r="C91">
        <v>9.08</v>
      </c>
      <c r="D91" t="s">
        <v>2379</v>
      </c>
      <c r="E91" t="s">
        <v>2379</v>
      </c>
      <c r="F91" t="s">
        <v>2378</v>
      </c>
      <c r="G91">
        <v>2</v>
      </c>
      <c r="H91" t="s">
        <v>2379</v>
      </c>
      <c r="I91" t="str">
        <f t="shared" si="2"/>
        <v>Obesity</v>
      </c>
      <c r="J91" t="str">
        <f t="shared" si="3"/>
        <v>Diabetes</v>
      </c>
    </row>
    <row r="92" spans="1:10" x14ac:dyDescent="0.25">
      <c r="A92" t="s">
        <v>1395</v>
      </c>
      <c r="B92">
        <v>49.06</v>
      </c>
      <c r="C92">
        <v>5.43</v>
      </c>
      <c r="D92" t="s">
        <v>2379</v>
      </c>
      <c r="E92" t="s">
        <v>2379</v>
      </c>
      <c r="F92" t="s">
        <v>2378</v>
      </c>
      <c r="G92">
        <v>2</v>
      </c>
      <c r="H92" t="s">
        <v>2379</v>
      </c>
      <c r="I92" t="str">
        <f t="shared" si="2"/>
        <v>Obesity</v>
      </c>
      <c r="J92" t="str">
        <f t="shared" si="3"/>
        <v>Normal</v>
      </c>
    </row>
    <row r="93" spans="1:10" x14ac:dyDescent="0.25">
      <c r="A93" t="s">
        <v>1836</v>
      </c>
      <c r="B93">
        <v>49.05</v>
      </c>
      <c r="C93">
        <v>9.77</v>
      </c>
      <c r="D93" t="s">
        <v>2379</v>
      </c>
      <c r="E93" t="s">
        <v>2379</v>
      </c>
      <c r="F93" t="s">
        <v>2378</v>
      </c>
      <c r="G93">
        <v>2</v>
      </c>
      <c r="H93" t="s">
        <v>2379</v>
      </c>
      <c r="I93" t="str">
        <f t="shared" si="2"/>
        <v>Obesity</v>
      </c>
      <c r="J93" t="str">
        <f t="shared" si="3"/>
        <v>Diabetes</v>
      </c>
    </row>
    <row r="94" spans="1:10" x14ac:dyDescent="0.25">
      <c r="A94" t="s">
        <v>2276</v>
      </c>
      <c r="B94">
        <v>48.99</v>
      </c>
      <c r="C94">
        <v>9.7799999999999994</v>
      </c>
      <c r="D94" t="s">
        <v>2379</v>
      </c>
      <c r="E94" t="s">
        <v>2379</v>
      </c>
      <c r="F94" t="s">
        <v>2378</v>
      </c>
      <c r="G94">
        <v>2</v>
      </c>
      <c r="H94" t="s">
        <v>2379</v>
      </c>
      <c r="I94" t="str">
        <f t="shared" si="2"/>
        <v>Obesity</v>
      </c>
      <c r="J94" t="str">
        <f t="shared" si="3"/>
        <v>Diabetes</v>
      </c>
    </row>
    <row r="95" spans="1:10" x14ac:dyDescent="0.25">
      <c r="A95" t="s">
        <v>2262</v>
      </c>
      <c r="B95">
        <v>48.93</v>
      </c>
      <c r="C95">
        <v>11.17</v>
      </c>
      <c r="D95" t="s">
        <v>2379</v>
      </c>
      <c r="E95" t="s">
        <v>2379</v>
      </c>
      <c r="F95" t="s">
        <v>2378</v>
      </c>
      <c r="G95">
        <v>2</v>
      </c>
      <c r="H95" t="s">
        <v>2379</v>
      </c>
      <c r="I95" t="str">
        <f t="shared" si="2"/>
        <v>Obesity</v>
      </c>
      <c r="J95" t="str">
        <f t="shared" si="3"/>
        <v>Diabetes</v>
      </c>
    </row>
    <row r="96" spans="1:10" x14ac:dyDescent="0.25">
      <c r="A96" t="s">
        <v>2193</v>
      </c>
      <c r="B96">
        <v>48.86</v>
      </c>
      <c r="C96">
        <v>6.09</v>
      </c>
      <c r="D96" t="s">
        <v>2379</v>
      </c>
      <c r="E96" t="s">
        <v>2379</v>
      </c>
      <c r="F96" t="s">
        <v>2378</v>
      </c>
      <c r="G96">
        <v>2</v>
      </c>
      <c r="H96" t="s">
        <v>2379</v>
      </c>
      <c r="I96" t="str">
        <f t="shared" si="2"/>
        <v>Obesity</v>
      </c>
      <c r="J96" t="str">
        <f t="shared" si="3"/>
        <v>Diabetes</v>
      </c>
    </row>
    <row r="97" spans="1:10" x14ac:dyDescent="0.25">
      <c r="A97" t="s">
        <v>2293</v>
      </c>
      <c r="B97">
        <v>48.82</v>
      </c>
      <c r="C97">
        <v>6.67</v>
      </c>
      <c r="D97" t="s">
        <v>2379</v>
      </c>
      <c r="E97" t="s">
        <v>2379</v>
      </c>
      <c r="F97" t="s">
        <v>2378</v>
      </c>
      <c r="G97">
        <v>2</v>
      </c>
      <c r="H97" t="s">
        <v>2379</v>
      </c>
      <c r="I97" t="str">
        <f t="shared" si="2"/>
        <v>Obesity</v>
      </c>
      <c r="J97" t="str">
        <f t="shared" si="3"/>
        <v>Diabetes</v>
      </c>
    </row>
    <row r="98" spans="1:10" x14ac:dyDescent="0.25">
      <c r="A98" t="s">
        <v>1750</v>
      </c>
      <c r="B98">
        <v>48.81</v>
      </c>
      <c r="C98">
        <v>5.49</v>
      </c>
      <c r="D98" t="s">
        <v>2379</v>
      </c>
      <c r="E98" t="s">
        <v>2379</v>
      </c>
      <c r="F98" t="s">
        <v>2378</v>
      </c>
      <c r="G98">
        <v>2</v>
      </c>
      <c r="H98" t="s">
        <v>2379</v>
      </c>
      <c r="I98" t="str">
        <f t="shared" si="2"/>
        <v>Obesity</v>
      </c>
      <c r="J98" t="str">
        <f t="shared" si="3"/>
        <v>Normal</v>
      </c>
    </row>
    <row r="99" spans="1:10" x14ac:dyDescent="0.25">
      <c r="A99" t="s">
        <v>2299</v>
      </c>
      <c r="B99">
        <v>48.8</v>
      </c>
      <c r="C99">
        <v>6.22</v>
      </c>
      <c r="D99" t="s">
        <v>2379</v>
      </c>
      <c r="E99" t="s">
        <v>2379</v>
      </c>
      <c r="F99" t="s">
        <v>2378</v>
      </c>
      <c r="G99">
        <v>2</v>
      </c>
      <c r="H99" t="s">
        <v>2379</v>
      </c>
      <c r="I99" t="str">
        <f t="shared" si="2"/>
        <v>Obesity</v>
      </c>
      <c r="J99" t="str">
        <f t="shared" si="3"/>
        <v>Diabetes</v>
      </c>
    </row>
    <row r="100" spans="1:10" x14ac:dyDescent="0.25">
      <c r="A100" t="s">
        <v>2128</v>
      </c>
      <c r="B100">
        <v>48.75</v>
      </c>
      <c r="C100">
        <v>4.6399999999999997</v>
      </c>
      <c r="D100" t="s">
        <v>2379</v>
      </c>
      <c r="E100" t="s">
        <v>2379</v>
      </c>
      <c r="F100" t="s">
        <v>2378</v>
      </c>
      <c r="G100">
        <v>2</v>
      </c>
      <c r="H100" t="s">
        <v>2379</v>
      </c>
      <c r="I100" t="str">
        <f t="shared" si="2"/>
        <v>Obesity</v>
      </c>
      <c r="J100" t="str">
        <f t="shared" si="3"/>
        <v>Normal</v>
      </c>
    </row>
    <row r="101" spans="1:10" x14ac:dyDescent="0.25">
      <c r="A101" t="s">
        <v>1426</v>
      </c>
      <c r="B101">
        <v>48.75</v>
      </c>
      <c r="C101">
        <v>4.34</v>
      </c>
      <c r="D101" t="s">
        <v>2379</v>
      </c>
      <c r="E101" t="s">
        <v>2379</v>
      </c>
      <c r="F101" t="s">
        <v>2378</v>
      </c>
      <c r="G101">
        <v>2</v>
      </c>
      <c r="H101" t="s">
        <v>2379</v>
      </c>
      <c r="I101" t="str">
        <f t="shared" si="2"/>
        <v>Obesity</v>
      </c>
      <c r="J101" t="str">
        <f t="shared" si="3"/>
        <v>Normal</v>
      </c>
    </row>
    <row r="102" spans="1:10" x14ac:dyDescent="0.25">
      <c r="A102" t="s">
        <v>1751</v>
      </c>
      <c r="B102">
        <v>48.7</v>
      </c>
      <c r="C102">
        <v>4.71</v>
      </c>
      <c r="D102" t="s">
        <v>2379</v>
      </c>
      <c r="E102" t="s">
        <v>2379</v>
      </c>
      <c r="F102" t="s">
        <v>2378</v>
      </c>
      <c r="G102">
        <v>2</v>
      </c>
      <c r="H102" t="s">
        <v>2379</v>
      </c>
      <c r="I102" t="str">
        <f t="shared" si="2"/>
        <v>Obesity</v>
      </c>
      <c r="J102" t="str">
        <f t="shared" si="3"/>
        <v>Normal</v>
      </c>
    </row>
    <row r="103" spans="1:10" x14ac:dyDescent="0.25">
      <c r="A103" t="s">
        <v>1786</v>
      </c>
      <c r="B103">
        <v>48.59</v>
      </c>
      <c r="C103">
        <v>5.57</v>
      </c>
      <c r="D103" t="s">
        <v>2379</v>
      </c>
      <c r="E103" t="s">
        <v>2379</v>
      </c>
      <c r="F103" t="s">
        <v>2378</v>
      </c>
      <c r="G103">
        <v>2</v>
      </c>
      <c r="H103" t="s">
        <v>2379</v>
      </c>
      <c r="I103" t="str">
        <f t="shared" si="2"/>
        <v>Obesity</v>
      </c>
      <c r="J103" t="str">
        <f t="shared" si="3"/>
        <v>Normal</v>
      </c>
    </row>
    <row r="104" spans="1:10" x14ac:dyDescent="0.25">
      <c r="A104" t="s">
        <v>1777</v>
      </c>
      <c r="B104">
        <v>48.39</v>
      </c>
      <c r="C104">
        <v>4.6100000000000003</v>
      </c>
      <c r="D104" t="s">
        <v>2379</v>
      </c>
      <c r="E104" t="s">
        <v>2379</v>
      </c>
      <c r="F104" t="s">
        <v>2378</v>
      </c>
      <c r="G104">
        <v>2</v>
      </c>
      <c r="H104" t="s">
        <v>2379</v>
      </c>
      <c r="I104" t="str">
        <f t="shared" si="2"/>
        <v>Obesity</v>
      </c>
      <c r="J104" t="str">
        <f t="shared" si="3"/>
        <v>Normal</v>
      </c>
    </row>
    <row r="105" spans="1:10" x14ac:dyDescent="0.25">
      <c r="A105" t="s">
        <v>1644</v>
      </c>
      <c r="B105">
        <v>48.36</v>
      </c>
      <c r="C105">
        <v>4.08</v>
      </c>
      <c r="D105" t="s">
        <v>2379</v>
      </c>
      <c r="E105" t="s">
        <v>2379</v>
      </c>
      <c r="F105" t="s">
        <v>2378</v>
      </c>
      <c r="G105">
        <v>2</v>
      </c>
      <c r="H105" t="s">
        <v>2379</v>
      </c>
      <c r="I105" t="str">
        <f t="shared" si="2"/>
        <v>Obesity</v>
      </c>
      <c r="J105" t="str">
        <f t="shared" si="3"/>
        <v>Normal</v>
      </c>
    </row>
    <row r="106" spans="1:10" x14ac:dyDescent="0.25">
      <c r="A106" t="s">
        <v>2241</v>
      </c>
      <c r="B106">
        <v>48.32</v>
      </c>
      <c r="C106">
        <v>5.77</v>
      </c>
      <c r="D106" t="s">
        <v>2379</v>
      </c>
      <c r="E106" t="s">
        <v>2379</v>
      </c>
      <c r="F106" t="s">
        <v>2378</v>
      </c>
      <c r="G106">
        <v>2</v>
      </c>
      <c r="H106" t="s">
        <v>2379</v>
      </c>
      <c r="I106" t="str">
        <f t="shared" si="2"/>
        <v>Obesity</v>
      </c>
      <c r="J106" t="str">
        <f t="shared" si="3"/>
        <v>Diabetes</v>
      </c>
    </row>
    <row r="107" spans="1:10" x14ac:dyDescent="0.25">
      <c r="A107" t="s">
        <v>1760</v>
      </c>
      <c r="B107">
        <v>48.32</v>
      </c>
      <c r="C107">
        <v>5.88</v>
      </c>
      <c r="D107" t="s">
        <v>2379</v>
      </c>
      <c r="E107" t="s">
        <v>2379</v>
      </c>
      <c r="F107" t="s">
        <v>2378</v>
      </c>
      <c r="G107">
        <v>2</v>
      </c>
      <c r="H107" t="s">
        <v>2379</v>
      </c>
      <c r="I107" t="str">
        <f t="shared" si="2"/>
        <v>Obesity</v>
      </c>
      <c r="J107" t="str">
        <f t="shared" si="3"/>
        <v>Diabetes</v>
      </c>
    </row>
    <row r="108" spans="1:10" x14ac:dyDescent="0.25">
      <c r="A108" t="s">
        <v>2277</v>
      </c>
      <c r="B108">
        <v>48.31</v>
      </c>
      <c r="C108">
        <v>9.58</v>
      </c>
      <c r="D108" t="s">
        <v>2379</v>
      </c>
      <c r="E108" t="s">
        <v>2379</v>
      </c>
      <c r="F108" t="s">
        <v>2378</v>
      </c>
      <c r="G108">
        <v>2</v>
      </c>
      <c r="H108" t="s">
        <v>2379</v>
      </c>
      <c r="I108" t="str">
        <f t="shared" si="2"/>
        <v>Obesity</v>
      </c>
      <c r="J108" t="str">
        <f t="shared" si="3"/>
        <v>Diabetes</v>
      </c>
    </row>
    <row r="109" spans="1:10" x14ac:dyDescent="0.25">
      <c r="A109" t="s">
        <v>2272</v>
      </c>
      <c r="B109">
        <v>48.2</v>
      </c>
      <c r="C109">
        <v>4.84</v>
      </c>
      <c r="D109" t="s">
        <v>2379</v>
      </c>
      <c r="E109" t="s">
        <v>2379</v>
      </c>
      <c r="F109" t="s">
        <v>2378</v>
      </c>
      <c r="G109">
        <v>2</v>
      </c>
      <c r="H109" t="s">
        <v>2379</v>
      </c>
      <c r="I109" t="str">
        <f t="shared" si="2"/>
        <v>Obesity</v>
      </c>
      <c r="J109" t="str">
        <f t="shared" si="3"/>
        <v>Normal</v>
      </c>
    </row>
    <row r="110" spans="1:10" x14ac:dyDescent="0.25">
      <c r="A110" t="s">
        <v>1382</v>
      </c>
      <c r="B110">
        <v>48.12</v>
      </c>
      <c r="C110">
        <v>4.51</v>
      </c>
      <c r="D110" t="s">
        <v>2379</v>
      </c>
      <c r="E110" t="s">
        <v>2379</v>
      </c>
      <c r="F110" t="s">
        <v>2378</v>
      </c>
      <c r="G110">
        <v>2</v>
      </c>
      <c r="H110" t="s">
        <v>2379</v>
      </c>
      <c r="I110" t="str">
        <f t="shared" si="2"/>
        <v>Obesity</v>
      </c>
      <c r="J110" t="str">
        <f t="shared" si="3"/>
        <v>Normal</v>
      </c>
    </row>
    <row r="111" spans="1:10" x14ac:dyDescent="0.25">
      <c r="A111" t="s">
        <v>1175</v>
      </c>
      <c r="B111">
        <v>48.07</v>
      </c>
      <c r="C111">
        <v>4.0599999999999996</v>
      </c>
      <c r="D111" t="s">
        <v>2379</v>
      </c>
      <c r="E111" t="s">
        <v>2379</v>
      </c>
      <c r="F111" t="s">
        <v>2378</v>
      </c>
      <c r="G111">
        <v>2</v>
      </c>
      <c r="H111" t="s">
        <v>2379</v>
      </c>
      <c r="I111" t="str">
        <f t="shared" si="2"/>
        <v>Obesity</v>
      </c>
      <c r="J111" t="str">
        <f t="shared" si="3"/>
        <v>Normal</v>
      </c>
    </row>
    <row r="112" spans="1:10" x14ac:dyDescent="0.25">
      <c r="A112" t="s">
        <v>1761</v>
      </c>
      <c r="B112">
        <v>48.01</v>
      </c>
      <c r="C112">
        <v>7.3</v>
      </c>
      <c r="D112" t="s">
        <v>2379</v>
      </c>
      <c r="E112" t="s">
        <v>2379</v>
      </c>
      <c r="F112" t="s">
        <v>2378</v>
      </c>
      <c r="G112">
        <v>2</v>
      </c>
      <c r="H112" t="s">
        <v>2379</v>
      </c>
      <c r="I112" t="str">
        <f t="shared" si="2"/>
        <v>Obesity</v>
      </c>
      <c r="J112" t="str">
        <f t="shared" si="3"/>
        <v>Diabetes</v>
      </c>
    </row>
    <row r="113" spans="1:10" x14ac:dyDescent="0.25">
      <c r="A113" t="s">
        <v>2248</v>
      </c>
      <c r="B113">
        <v>48</v>
      </c>
      <c r="C113">
        <v>10.54</v>
      </c>
      <c r="D113" t="s">
        <v>2379</v>
      </c>
      <c r="E113" t="s">
        <v>2379</v>
      </c>
      <c r="F113" t="s">
        <v>2378</v>
      </c>
      <c r="G113">
        <v>2</v>
      </c>
      <c r="H113" t="s">
        <v>2379</v>
      </c>
      <c r="I113" t="str">
        <f t="shared" si="2"/>
        <v>Obesity</v>
      </c>
      <c r="J113" t="str">
        <f t="shared" si="3"/>
        <v>Diabetes</v>
      </c>
    </row>
    <row r="114" spans="1:10" x14ac:dyDescent="0.25">
      <c r="A114" t="s">
        <v>1214</v>
      </c>
      <c r="B114">
        <v>47.74</v>
      </c>
      <c r="C114">
        <v>8.0500000000000007</v>
      </c>
      <c r="D114" t="s">
        <v>2379</v>
      </c>
      <c r="E114" t="s">
        <v>2379</v>
      </c>
      <c r="F114" t="s">
        <v>2378</v>
      </c>
      <c r="G114">
        <v>2</v>
      </c>
      <c r="H114" t="s">
        <v>2379</v>
      </c>
      <c r="I114" t="str">
        <f t="shared" si="2"/>
        <v>Obesity</v>
      </c>
      <c r="J114" t="str">
        <f t="shared" si="3"/>
        <v>Diabetes</v>
      </c>
    </row>
    <row r="115" spans="1:10" x14ac:dyDescent="0.25">
      <c r="A115" t="s">
        <v>2338</v>
      </c>
      <c r="B115">
        <v>47.6</v>
      </c>
      <c r="C115">
        <v>5.95</v>
      </c>
      <c r="D115" t="s">
        <v>2379</v>
      </c>
      <c r="E115" t="s">
        <v>2379</v>
      </c>
      <c r="F115" t="s">
        <v>2378</v>
      </c>
      <c r="G115">
        <v>2</v>
      </c>
      <c r="H115" t="s">
        <v>2379</v>
      </c>
      <c r="I115" t="str">
        <f t="shared" si="2"/>
        <v>Obesity</v>
      </c>
      <c r="J115" t="str">
        <f t="shared" si="3"/>
        <v>Diabetes</v>
      </c>
    </row>
    <row r="116" spans="1:10" x14ac:dyDescent="0.25">
      <c r="A116" t="s">
        <v>1775</v>
      </c>
      <c r="B116">
        <v>47.59</v>
      </c>
      <c r="C116">
        <v>11.43</v>
      </c>
      <c r="D116" t="s">
        <v>2379</v>
      </c>
      <c r="E116" t="s">
        <v>2379</v>
      </c>
      <c r="F116" t="s">
        <v>2378</v>
      </c>
      <c r="G116">
        <v>2</v>
      </c>
      <c r="H116" t="s">
        <v>2379</v>
      </c>
      <c r="I116" t="str">
        <f t="shared" si="2"/>
        <v>Obesity</v>
      </c>
      <c r="J116" t="str">
        <f t="shared" si="3"/>
        <v>Diabetes</v>
      </c>
    </row>
    <row r="117" spans="1:10" x14ac:dyDescent="0.25">
      <c r="A117" t="s">
        <v>1749</v>
      </c>
      <c r="B117">
        <v>47.53</v>
      </c>
      <c r="C117">
        <v>4.72</v>
      </c>
      <c r="D117" t="s">
        <v>2379</v>
      </c>
      <c r="E117" t="s">
        <v>2379</v>
      </c>
      <c r="F117" t="s">
        <v>2378</v>
      </c>
      <c r="G117">
        <v>2</v>
      </c>
      <c r="H117" t="s">
        <v>2379</v>
      </c>
      <c r="I117" t="str">
        <f t="shared" si="2"/>
        <v>Obesity</v>
      </c>
      <c r="J117" t="str">
        <f t="shared" si="3"/>
        <v>Normal</v>
      </c>
    </row>
    <row r="118" spans="1:10" x14ac:dyDescent="0.25">
      <c r="A118" t="s">
        <v>1030</v>
      </c>
      <c r="B118">
        <v>47.52</v>
      </c>
      <c r="C118">
        <v>11.39</v>
      </c>
      <c r="D118" t="s">
        <v>2379</v>
      </c>
      <c r="E118" t="s">
        <v>2379</v>
      </c>
      <c r="F118" t="s">
        <v>2378</v>
      </c>
      <c r="G118">
        <v>2</v>
      </c>
      <c r="H118" t="s">
        <v>2379</v>
      </c>
      <c r="I118" t="str">
        <f t="shared" si="2"/>
        <v>Obesity</v>
      </c>
      <c r="J118" t="str">
        <f t="shared" si="3"/>
        <v>Diabetes</v>
      </c>
    </row>
    <row r="119" spans="1:10" x14ac:dyDescent="0.25">
      <c r="A119" t="s">
        <v>2199</v>
      </c>
      <c r="B119">
        <v>47.46</v>
      </c>
      <c r="C119">
        <v>6.24</v>
      </c>
      <c r="D119" t="s">
        <v>2379</v>
      </c>
      <c r="E119" t="s">
        <v>2379</v>
      </c>
      <c r="F119" t="s">
        <v>2378</v>
      </c>
      <c r="G119">
        <v>2</v>
      </c>
      <c r="H119" t="s">
        <v>2379</v>
      </c>
      <c r="I119" t="str">
        <f t="shared" si="2"/>
        <v>Obesity</v>
      </c>
      <c r="J119" t="str">
        <f t="shared" si="3"/>
        <v>Diabetes</v>
      </c>
    </row>
    <row r="120" spans="1:10" x14ac:dyDescent="0.25">
      <c r="A120" t="s">
        <v>2371</v>
      </c>
      <c r="B120">
        <v>47.41</v>
      </c>
      <c r="C120">
        <v>7.47</v>
      </c>
      <c r="D120" t="s">
        <v>2379</v>
      </c>
      <c r="E120" t="s">
        <v>2379</v>
      </c>
      <c r="F120" t="s">
        <v>2378</v>
      </c>
      <c r="G120">
        <v>2</v>
      </c>
      <c r="H120" t="s">
        <v>2379</v>
      </c>
      <c r="I120" t="str">
        <f t="shared" si="2"/>
        <v>Obesity</v>
      </c>
      <c r="J120" t="str">
        <f t="shared" si="3"/>
        <v>Diabetes</v>
      </c>
    </row>
    <row r="121" spans="1:10" x14ac:dyDescent="0.25">
      <c r="A121" t="s">
        <v>1256</v>
      </c>
      <c r="B121">
        <v>47.2</v>
      </c>
      <c r="C121">
        <v>6.29</v>
      </c>
      <c r="D121" t="s">
        <v>2379</v>
      </c>
      <c r="E121" t="s">
        <v>2379</v>
      </c>
      <c r="F121" t="s">
        <v>2379</v>
      </c>
      <c r="G121">
        <v>2</v>
      </c>
      <c r="H121" t="s">
        <v>2379</v>
      </c>
      <c r="I121" t="str">
        <f t="shared" si="2"/>
        <v>Obesity</v>
      </c>
      <c r="J121" t="str">
        <f t="shared" si="3"/>
        <v>Diabetes</v>
      </c>
    </row>
    <row r="122" spans="1:10" x14ac:dyDescent="0.25">
      <c r="A122" t="s">
        <v>1592</v>
      </c>
      <c r="B122">
        <v>47.19</v>
      </c>
      <c r="C122">
        <v>5.29</v>
      </c>
      <c r="D122" t="s">
        <v>2379</v>
      </c>
      <c r="E122" t="s">
        <v>2379</v>
      </c>
      <c r="F122" t="s">
        <v>2378</v>
      </c>
      <c r="G122">
        <v>2</v>
      </c>
      <c r="H122" t="s">
        <v>2379</v>
      </c>
      <c r="I122" t="str">
        <f t="shared" si="2"/>
        <v>Obesity</v>
      </c>
      <c r="J122" t="str">
        <f t="shared" si="3"/>
        <v>Normal</v>
      </c>
    </row>
    <row r="123" spans="1:10" x14ac:dyDescent="0.25">
      <c r="A123" t="s">
        <v>1776</v>
      </c>
      <c r="B123">
        <v>47.15</v>
      </c>
      <c r="C123">
        <v>9.5299999999999994</v>
      </c>
      <c r="D123" t="s">
        <v>2379</v>
      </c>
      <c r="E123" t="s">
        <v>2379</v>
      </c>
      <c r="F123" t="s">
        <v>2378</v>
      </c>
      <c r="G123">
        <v>2</v>
      </c>
      <c r="H123" t="s">
        <v>2379</v>
      </c>
      <c r="I123" t="str">
        <f t="shared" si="2"/>
        <v>Obesity</v>
      </c>
      <c r="J123" t="str">
        <f t="shared" si="3"/>
        <v>Diabetes</v>
      </c>
    </row>
    <row r="124" spans="1:10" x14ac:dyDescent="0.25">
      <c r="A124" t="s">
        <v>1788</v>
      </c>
      <c r="B124">
        <v>47.13</v>
      </c>
      <c r="C124">
        <v>8.6999999999999993</v>
      </c>
      <c r="D124" t="s">
        <v>2379</v>
      </c>
      <c r="E124" t="s">
        <v>2379</v>
      </c>
      <c r="F124" t="s">
        <v>2378</v>
      </c>
      <c r="G124">
        <v>2</v>
      </c>
      <c r="H124" t="s">
        <v>2379</v>
      </c>
      <c r="I124" t="str">
        <f t="shared" si="2"/>
        <v>Obesity</v>
      </c>
      <c r="J124" t="str">
        <f t="shared" si="3"/>
        <v>Diabetes</v>
      </c>
    </row>
    <row r="125" spans="1:10" x14ac:dyDescent="0.25">
      <c r="A125" t="s">
        <v>1335</v>
      </c>
      <c r="B125">
        <v>47.13</v>
      </c>
      <c r="C125">
        <v>4.3099999999999996</v>
      </c>
      <c r="D125" t="s">
        <v>2379</v>
      </c>
      <c r="E125" t="s">
        <v>2379</v>
      </c>
      <c r="F125" t="s">
        <v>2378</v>
      </c>
      <c r="G125">
        <v>2</v>
      </c>
      <c r="H125" t="s">
        <v>2379</v>
      </c>
      <c r="I125" t="str">
        <f t="shared" si="2"/>
        <v>Obesity</v>
      </c>
      <c r="J125" t="str">
        <f t="shared" si="3"/>
        <v>Normal</v>
      </c>
    </row>
    <row r="126" spans="1:10" x14ac:dyDescent="0.25">
      <c r="A126" t="s">
        <v>1694</v>
      </c>
      <c r="B126">
        <v>47</v>
      </c>
      <c r="C126">
        <v>10.64</v>
      </c>
      <c r="D126" t="s">
        <v>2379</v>
      </c>
      <c r="E126" t="s">
        <v>2379</v>
      </c>
      <c r="F126" t="s">
        <v>2378</v>
      </c>
      <c r="G126">
        <v>2</v>
      </c>
      <c r="H126" t="s">
        <v>2379</v>
      </c>
      <c r="I126" t="str">
        <f t="shared" si="2"/>
        <v>Obesity</v>
      </c>
      <c r="J126" t="str">
        <f t="shared" si="3"/>
        <v>Diabetes</v>
      </c>
    </row>
    <row r="127" spans="1:10" x14ac:dyDescent="0.25">
      <c r="A127" t="s">
        <v>1712</v>
      </c>
      <c r="B127">
        <v>46.96</v>
      </c>
      <c r="C127">
        <v>4.6399999999999997</v>
      </c>
      <c r="D127" t="s">
        <v>2379</v>
      </c>
      <c r="E127" t="s">
        <v>2379</v>
      </c>
      <c r="F127" t="s">
        <v>2379</v>
      </c>
      <c r="G127">
        <v>2</v>
      </c>
      <c r="H127" t="s">
        <v>2379</v>
      </c>
      <c r="I127" t="str">
        <f t="shared" si="2"/>
        <v>Obesity</v>
      </c>
      <c r="J127" t="str">
        <f t="shared" si="3"/>
        <v>Normal</v>
      </c>
    </row>
    <row r="128" spans="1:10" x14ac:dyDescent="0.25">
      <c r="A128" t="s">
        <v>1612</v>
      </c>
      <c r="B128">
        <v>46.89</v>
      </c>
      <c r="C128">
        <v>5.52</v>
      </c>
      <c r="D128" t="s">
        <v>2379</v>
      </c>
      <c r="E128" t="s">
        <v>2379</v>
      </c>
      <c r="F128" t="s">
        <v>2378</v>
      </c>
      <c r="G128">
        <v>2</v>
      </c>
      <c r="H128" t="s">
        <v>2379</v>
      </c>
      <c r="I128" t="str">
        <f t="shared" si="2"/>
        <v>Obesity</v>
      </c>
      <c r="J128" t="str">
        <f t="shared" si="3"/>
        <v>Normal</v>
      </c>
    </row>
    <row r="129" spans="1:10" x14ac:dyDescent="0.25">
      <c r="A129" t="s">
        <v>1697</v>
      </c>
      <c r="B129">
        <v>46.86</v>
      </c>
      <c r="C129">
        <v>4.87</v>
      </c>
      <c r="D129" t="s">
        <v>2379</v>
      </c>
      <c r="E129" t="s">
        <v>2379</v>
      </c>
      <c r="F129" t="s">
        <v>2378</v>
      </c>
      <c r="G129">
        <v>2</v>
      </c>
      <c r="H129" t="s">
        <v>2379</v>
      </c>
      <c r="I129" t="str">
        <f t="shared" si="2"/>
        <v>Obesity</v>
      </c>
      <c r="J129" t="str">
        <f t="shared" si="3"/>
        <v>Normal</v>
      </c>
    </row>
    <row r="130" spans="1:10" x14ac:dyDescent="0.25">
      <c r="A130" t="s">
        <v>2236</v>
      </c>
      <c r="B130">
        <v>46.85</v>
      </c>
      <c r="C130">
        <v>4.25</v>
      </c>
      <c r="D130" t="s">
        <v>2379</v>
      </c>
      <c r="E130" t="s">
        <v>2379</v>
      </c>
      <c r="F130" t="s">
        <v>2379</v>
      </c>
      <c r="G130">
        <v>2</v>
      </c>
      <c r="H130" t="s">
        <v>2379</v>
      </c>
      <c r="I130" t="str">
        <f t="shared" ref="I130:I193" si="4">IF(B130&lt;18.5, "Underweight",IF(18.5 &lt;B130&lt;= 24.9,"Healthy Weight",IF( 25&lt; B130&lt;=29.9,"Overweight", "Obesity")))</f>
        <v>Obesity</v>
      </c>
      <c r="J130" t="str">
        <f t="shared" ref="J130:J193" si="5">IF(C130&lt;5.7,"Normal",IF(5.7&lt;C130&lt;=6.4,"Prediabetes","Diabetes"))</f>
        <v>Normal</v>
      </c>
    </row>
    <row r="131" spans="1:10" x14ac:dyDescent="0.25">
      <c r="A131" t="s">
        <v>1519</v>
      </c>
      <c r="B131">
        <v>46.75</v>
      </c>
      <c r="C131">
        <v>6.66</v>
      </c>
      <c r="D131" t="s">
        <v>2379</v>
      </c>
      <c r="E131" t="s">
        <v>2379</v>
      </c>
      <c r="F131" t="s">
        <v>2378</v>
      </c>
      <c r="G131">
        <v>2</v>
      </c>
      <c r="H131" t="s">
        <v>2379</v>
      </c>
      <c r="I131" t="str">
        <f t="shared" si="4"/>
        <v>Obesity</v>
      </c>
      <c r="J131" t="str">
        <f t="shared" si="5"/>
        <v>Diabetes</v>
      </c>
    </row>
    <row r="132" spans="1:10" x14ac:dyDescent="0.25">
      <c r="A132" t="s">
        <v>1744</v>
      </c>
      <c r="B132">
        <v>46.7</v>
      </c>
      <c r="C132">
        <v>10.99</v>
      </c>
      <c r="D132" t="s">
        <v>2379</v>
      </c>
      <c r="E132" t="s">
        <v>2379</v>
      </c>
      <c r="F132" t="s">
        <v>2378</v>
      </c>
      <c r="G132">
        <v>2</v>
      </c>
      <c r="H132" t="s">
        <v>2379</v>
      </c>
      <c r="I132" t="str">
        <f t="shared" si="4"/>
        <v>Obesity</v>
      </c>
      <c r="J132" t="str">
        <f t="shared" si="5"/>
        <v>Diabetes</v>
      </c>
    </row>
    <row r="133" spans="1:10" x14ac:dyDescent="0.25">
      <c r="A133" t="s">
        <v>1417</v>
      </c>
      <c r="B133">
        <v>46.7</v>
      </c>
      <c r="C133">
        <v>10.9</v>
      </c>
      <c r="D133" t="s">
        <v>2379</v>
      </c>
      <c r="E133" t="s">
        <v>2379</v>
      </c>
      <c r="F133" t="s">
        <v>2378</v>
      </c>
      <c r="G133">
        <v>2</v>
      </c>
      <c r="H133" t="s">
        <v>2379</v>
      </c>
      <c r="I133" t="str">
        <f t="shared" si="4"/>
        <v>Obesity</v>
      </c>
      <c r="J133" t="str">
        <f t="shared" si="5"/>
        <v>Diabetes</v>
      </c>
    </row>
    <row r="134" spans="1:10" x14ac:dyDescent="0.25">
      <c r="A134" t="s">
        <v>1832</v>
      </c>
      <c r="B134">
        <v>46.69</v>
      </c>
      <c r="C134">
        <v>4.25</v>
      </c>
      <c r="D134" t="s">
        <v>2379</v>
      </c>
      <c r="E134" t="s">
        <v>2379</v>
      </c>
      <c r="F134" t="s">
        <v>2378</v>
      </c>
      <c r="G134">
        <v>2</v>
      </c>
      <c r="H134" t="s">
        <v>2379</v>
      </c>
      <c r="I134" t="str">
        <f t="shared" si="4"/>
        <v>Obesity</v>
      </c>
      <c r="J134" t="str">
        <f t="shared" si="5"/>
        <v>Normal</v>
      </c>
    </row>
    <row r="135" spans="1:10" x14ac:dyDescent="0.25">
      <c r="A135" t="s">
        <v>2120</v>
      </c>
      <c r="B135">
        <v>46.68</v>
      </c>
      <c r="C135">
        <v>4.01</v>
      </c>
      <c r="D135" t="s">
        <v>2379</v>
      </c>
      <c r="E135" t="s">
        <v>2379</v>
      </c>
      <c r="F135" t="s">
        <v>2378</v>
      </c>
      <c r="G135">
        <v>2</v>
      </c>
      <c r="H135" t="s">
        <v>2379</v>
      </c>
      <c r="I135" t="str">
        <f t="shared" si="4"/>
        <v>Obesity</v>
      </c>
      <c r="J135" t="str">
        <f t="shared" si="5"/>
        <v>Normal</v>
      </c>
    </row>
    <row r="136" spans="1:10" x14ac:dyDescent="0.25">
      <c r="A136" t="s">
        <v>1812</v>
      </c>
      <c r="B136">
        <v>46.63</v>
      </c>
      <c r="C136">
        <v>4.26</v>
      </c>
      <c r="D136" t="s">
        <v>2379</v>
      </c>
      <c r="E136" t="s">
        <v>2379</v>
      </c>
      <c r="F136" t="s">
        <v>2378</v>
      </c>
      <c r="G136">
        <v>2</v>
      </c>
      <c r="H136" t="s">
        <v>2379</v>
      </c>
      <c r="I136" t="str">
        <f t="shared" si="4"/>
        <v>Obesity</v>
      </c>
      <c r="J136" t="str">
        <f t="shared" si="5"/>
        <v>Normal</v>
      </c>
    </row>
    <row r="137" spans="1:10" x14ac:dyDescent="0.25">
      <c r="A137" t="s">
        <v>1822</v>
      </c>
      <c r="B137">
        <v>46.62</v>
      </c>
      <c r="C137">
        <v>8.51</v>
      </c>
      <c r="D137" t="s">
        <v>2379</v>
      </c>
      <c r="E137" t="s">
        <v>2379</v>
      </c>
      <c r="F137" t="s">
        <v>2378</v>
      </c>
      <c r="G137">
        <v>2</v>
      </c>
      <c r="H137" t="s">
        <v>2379</v>
      </c>
      <c r="I137" t="str">
        <f t="shared" si="4"/>
        <v>Obesity</v>
      </c>
      <c r="J137" t="str">
        <f t="shared" si="5"/>
        <v>Diabetes</v>
      </c>
    </row>
    <row r="138" spans="1:10" x14ac:dyDescent="0.25">
      <c r="A138" t="s">
        <v>806</v>
      </c>
      <c r="B138">
        <v>46.53</v>
      </c>
      <c r="C138">
        <v>5.38</v>
      </c>
      <c r="D138" t="s">
        <v>2379</v>
      </c>
      <c r="E138" t="s">
        <v>2379</v>
      </c>
      <c r="F138" t="s">
        <v>2378</v>
      </c>
      <c r="G138">
        <v>2</v>
      </c>
      <c r="H138" t="s">
        <v>2379</v>
      </c>
      <c r="I138" t="str">
        <f t="shared" si="4"/>
        <v>Obesity</v>
      </c>
      <c r="J138" t="str">
        <f t="shared" si="5"/>
        <v>Normal</v>
      </c>
    </row>
    <row r="139" spans="1:10" x14ac:dyDescent="0.25">
      <c r="A139" t="s">
        <v>554</v>
      </c>
      <c r="B139">
        <v>46.53</v>
      </c>
      <c r="C139">
        <v>4.16</v>
      </c>
      <c r="D139" t="s">
        <v>2379</v>
      </c>
      <c r="E139" t="s">
        <v>2379</v>
      </c>
      <c r="F139" t="s">
        <v>2378</v>
      </c>
      <c r="G139">
        <v>2</v>
      </c>
      <c r="H139" t="s">
        <v>2379</v>
      </c>
      <c r="I139" t="str">
        <f t="shared" si="4"/>
        <v>Obesity</v>
      </c>
      <c r="J139" t="str">
        <f t="shared" si="5"/>
        <v>Normal</v>
      </c>
    </row>
    <row r="140" spans="1:10" x14ac:dyDescent="0.25">
      <c r="A140" t="s">
        <v>340</v>
      </c>
      <c r="B140">
        <v>46.53</v>
      </c>
      <c r="C140">
        <v>4.84</v>
      </c>
      <c r="D140" t="s">
        <v>2379</v>
      </c>
      <c r="E140" t="s">
        <v>2379</v>
      </c>
      <c r="F140" t="s">
        <v>2378</v>
      </c>
      <c r="G140">
        <v>2</v>
      </c>
      <c r="H140" t="s">
        <v>2379</v>
      </c>
      <c r="I140" t="str">
        <f t="shared" si="4"/>
        <v>Obesity</v>
      </c>
      <c r="J140" t="str">
        <f t="shared" si="5"/>
        <v>Normal</v>
      </c>
    </row>
    <row r="141" spans="1:10" x14ac:dyDescent="0.25">
      <c r="A141" t="s">
        <v>1703</v>
      </c>
      <c r="B141">
        <v>46.51</v>
      </c>
      <c r="C141">
        <v>8.69</v>
      </c>
      <c r="D141" t="s">
        <v>2379</v>
      </c>
      <c r="E141" t="s">
        <v>2379</v>
      </c>
      <c r="F141" t="s">
        <v>2378</v>
      </c>
      <c r="G141">
        <v>2</v>
      </c>
      <c r="H141" t="s">
        <v>2379</v>
      </c>
      <c r="I141" t="str">
        <f t="shared" si="4"/>
        <v>Obesity</v>
      </c>
      <c r="J141" t="str">
        <f t="shared" si="5"/>
        <v>Diabetes</v>
      </c>
    </row>
    <row r="142" spans="1:10" x14ac:dyDescent="0.25">
      <c r="A142" t="s">
        <v>1230</v>
      </c>
      <c r="B142">
        <v>46.51</v>
      </c>
      <c r="C142">
        <v>5.84</v>
      </c>
      <c r="D142" t="s">
        <v>2379</v>
      </c>
      <c r="E142" t="s">
        <v>2379</v>
      </c>
      <c r="F142" t="s">
        <v>2378</v>
      </c>
      <c r="G142">
        <v>2</v>
      </c>
      <c r="H142" t="s">
        <v>2379</v>
      </c>
      <c r="I142" t="str">
        <f t="shared" si="4"/>
        <v>Obesity</v>
      </c>
      <c r="J142" t="str">
        <f t="shared" si="5"/>
        <v>Diabetes</v>
      </c>
    </row>
    <row r="143" spans="1:10" x14ac:dyDescent="0.25">
      <c r="A143" t="s">
        <v>1718</v>
      </c>
      <c r="B143">
        <v>46.49</v>
      </c>
      <c r="C143">
        <v>11.92</v>
      </c>
      <c r="D143" t="s">
        <v>2379</v>
      </c>
      <c r="E143" t="s">
        <v>2379</v>
      </c>
      <c r="F143" t="s">
        <v>2378</v>
      </c>
      <c r="G143">
        <v>2</v>
      </c>
      <c r="H143" t="s">
        <v>2379</v>
      </c>
      <c r="I143" t="str">
        <f t="shared" si="4"/>
        <v>Obesity</v>
      </c>
      <c r="J143" t="str">
        <f t="shared" si="5"/>
        <v>Diabetes</v>
      </c>
    </row>
    <row r="144" spans="1:10" x14ac:dyDescent="0.25">
      <c r="A144" t="s">
        <v>2224</v>
      </c>
      <c r="B144">
        <v>46.45</v>
      </c>
      <c r="C144">
        <v>5.62</v>
      </c>
      <c r="D144" t="s">
        <v>2379</v>
      </c>
      <c r="E144" t="s">
        <v>2379</v>
      </c>
      <c r="F144" t="s">
        <v>2378</v>
      </c>
      <c r="G144">
        <v>2</v>
      </c>
      <c r="H144" t="s">
        <v>2379</v>
      </c>
      <c r="I144" t="str">
        <f t="shared" si="4"/>
        <v>Obesity</v>
      </c>
      <c r="J144" t="str">
        <f t="shared" si="5"/>
        <v>Normal</v>
      </c>
    </row>
    <row r="145" spans="1:10" x14ac:dyDescent="0.25">
      <c r="A145" t="s">
        <v>1753</v>
      </c>
      <c r="B145">
        <v>46.43</v>
      </c>
      <c r="C145">
        <v>6.72</v>
      </c>
      <c r="D145" t="s">
        <v>2379</v>
      </c>
      <c r="E145" t="s">
        <v>2379</v>
      </c>
      <c r="F145" t="s">
        <v>2378</v>
      </c>
      <c r="G145">
        <v>2</v>
      </c>
      <c r="H145" t="s">
        <v>2379</v>
      </c>
      <c r="I145" t="str">
        <f t="shared" si="4"/>
        <v>Obesity</v>
      </c>
      <c r="J145" t="str">
        <f t="shared" si="5"/>
        <v>Diabetes</v>
      </c>
    </row>
    <row r="146" spans="1:10" x14ac:dyDescent="0.25">
      <c r="A146" t="s">
        <v>1846</v>
      </c>
      <c r="B146">
        <v>46.4</v>
      </c>
      <c r="C146">
        <v>8.3699999999999992</v>
      </c>
      <c r="D146" t="s">
        <v>2379</v>
      </c>
      <c r="E146" s="13" t="s">
        <v>2378</v>
      </c>
      <c r="F146" t="s">
        <v>2379</v>
      </c>
      <c r="G146">
        <v>2</v>
      </c>
      <c r="H146" t="s">
        <v>2379</v>
      </c>
      <c r="I146" t="str">
        <f t="shared" si="4"/>
        <v>Obesity</v>
      </c>
      <c r="J146" t="str">
        <f t="shared" si="5"/>
        <v>Diabetes</v>
      </c>
    </row>
    <row r="147" spans="1:10" x14ac:dyDescent="0.25">
      <c r="A147" t="s">
        <v>1107</v>
      </c>
      <c r="B147">
        <v>46.4</v>
      </c>
      <c r="C147">
        <v>5.71</v>
      </c>
      <c r="D147" t="s">
        <v>2379</v>
      </c>
      <c r="E147" t="s">
        <v>2378</v>
      </c>
      <c r="F147" t="s">
        <v>2378</v>
      </c>
      <c r="G147">
        <v>2</v>
      </c>
      <c r="H147" t="s">
        <v>2379</v>
      </c>
      <c r="I147" t="str">
        <f t="shared" si="4"/>
        <v>Obesity</v>
      </c>
      <c r="J147" t="str">
        <f t="shared" si="5"/>
        <v>Diabetes</v>
      </c>
    </row>
    <row r="148" spans="1:10" x14ac:dyDescent="0.25">
      <c r="A148" t="s">
        <v>2253</v>
      </c>
      <c r="B148">
        <v>46.39</v>
      </c>
      <c r="C148">
        <v>5.09</v>
      </c>
      <c r="D148" t="s">
        <v>2379</v>
      </c>
      <c r="E148" t="s">
        <v>2378</v>
      </c>
      <c r="F148" t="s">
        <v>2378</v>
      </c>
      <c r="G148">
        <v>2</v>
      </c>
      <c r="H148" t="s">
        <v>2379</v>
      </c>
      <c r="I148" t="str">
        <f t="shared" si="4"/>
        <v>Obesity</v>
      </c>
      <c r="J148" t="str">
        <f t="shared" si="5"/>
        <v>Normal</v>
      </c>
    </row>
    <row r="149" spans="1:10" x14ac:dyDescent="0.25">
      <c r="A149" t="s">
        <v>2337</v>
      </c>
      <c r="B149">
        <v>46.2</v>
      </c>
      <c r="C149">
        <v>6.09</v>
      </c>
      <c r="D149" t="s">
        <v>2379</v>
      </c>
      <c r="E149" t="s">
        <v>2378</v>
      </c>
      <c r="F149" t="s">
        <v>2379</v>
      </c>
      <c r="G149">
        <v>2</v>
      </c>
      <c r="H149" t="s">
        <v>2379</v>
      </c>
      <c r="I149" t="str">
        <f t="shared" si="4"/>
        <v>Obesity</v>
      </c>
      <c r="J149" t="str">
        <f t="shared" si="5"/>
        <v>Diabetes</v>
      </c>
    </row>
    <row r="150" spans="1:10" x14ac:dyDescent="0.25">
      <c r="A150" t="s">
        <v>1843</v>
      </c>
      <c r="B150">
        <v>46.19</v>
      </c>
      <c r="C150">
        <v>7.31</v>
      </c>
      <c r="D150" t="s">
        <v>2379</v>
      </c>
      <c r="E150" t="s">
        <v>2378</v>
      </c>
      <c r="F150" t="s">
        <v>2379</v>
      </c>
      <c r="G150">
        <v>2</v>
      </c>
      <c r="H150" t="s">
        <v>2379</v>
      </c>
      <c r="I150" t="str">
        <f t="shared" si="4"/>
        <v>Obesity</v>
      </c>
      <c r="J150" t="str">
        <f t="shared" si="5"/>
        <v>Diabetes</v>
      </c>
    </row>
    <row r="151" spans="1:10" x14ac:dyDescent="0.25">
      <c r="A151" t="s">
        <v>1738</v>
      </c>
      <c r="B151">
        <v>46.14</v>
      </c>
      <c r="C151">
        <v>10.78</v>
      </c>
      <c r="D151" t="s">
        <v>2379</v>
      </c>
      <c r="E151" t="s">
        <v>2378</v>
      </c>
      <c r="F151" t="s">
        <v>2378</v>
      </c>
      <c r="G151">
        <v>2</v>
      </c>
      <c r="H151" t="s">
        <v>2379</v>
      </c>
      <c r="I151" t="str">
        <f t="shared" si="4"/>
        <v>Obesity</v>
      </c>
      <c r="J151" t="str">
        <f t="shared" si="5"/>
        <v>Diabetes</v>
      </c>
    </row>
    <row r="152" spans="1:10" x14ac:dyDescent="0.25">
      <c r="A152" t="s">
        <v>1188</v>
      </c>
      <c r="B152">
        <v>46.09</v>
      </c>
      <c r="C152">
        <v>5.44</v>
      </c>
      <c r="D152" t="s">
        <v>2379</v>
      </c>
      <c r="E152" t="s">
        <v>2378</v>
      </c>
      <c r="F152" t="s">
        <v>2378</v>
      </c>
      <c r="G152">
        <v>2</v>
      </c>
      <c r="H152" t="s">
        <v>2379</v>
      </c>
      <c r="I152" t="str">
        <f t="shared" si="4"/>
        <v>Obesity</v>
      </c>
      <c r="J152" t="str">
        <f t="shared" si="5"/>
        <v>Normal</v>
      </c>
    </row>
    <row r="153" spans="1:10" x14ac:dyDescent="0.25">
      <c r="A153" t="s">
        <v>2067</v>
      </c>
      <c r="B153">
        <v>46.06</v>
      </c>
      <c r="C153">
        <v>4.18</v>
      </c>
      <c r="D153" t="s">
        <v>2379</v>
      </c>
      <c r="E153" t="s">
        <v>2378</v>
      </c>
      <c r="F153" t="s">
        <v>2378</v>
      </c>
      <c r="G153">
        <v>2</v>
      </c>
      <c r="H153" t="s">
        <v>2379</v>
      </c>
      <c r="I153" t="str">
        <f t="shared" si="4"/>
        <v>Obesity</v>
      </c>
      <c r="J153" t="str">
        <f t="shared" si="5"/>
        <v>Normal</v>
      </c>
    </row>
    <row r="154" spans="1:10" x14ac:dyDescent="0.25">
      <c r="A154" t="s">
        <v>1805</v>
      </c>
      <c r="B154">
        <v>45.92</v>
      </c>
      <c r="C154">
        <v>9.51</v>
      </c>
      <c r="D154" t="s">
        <v>2379</v>
      </c>
      <c r="E154" t="s">
        <v>2378</v>
      </c>
      <c r="F154" t="s">
        <v>2378</v>
      </c>
      <c r="G154">
        <v>2</v>
      </c>
      <c r="H154" t="s">
        <v>2379</v>
      </c>
      <c r="I154" t="str">
        <f t="shared" si="4"/>
        <v>Obesity</v>
      </c>
      <c r="J154" t="str">
        <f t="shared" si="5"/>
        <v>Diabetes</v>
      </c>
    </row>
    <row r="155" spans="1:10" x14ac:dyDescent="0.25">
      <c r="A155" t="s">
        <v>1631</v>
      </c>
      <c r="B155">
        <v>45.9</v>
      </c>
      <c r="C155">
        <v>11.14</v>
      </c>
      <c r="D155" t="s">
        <v>2379</v>
      </c>
      <c r="E155" t="s">
        <v>2378</v>
      </c>
      <c r="F155" t="s">
        <v>2378</v>
      </c>
      <c r="G155">
        <v>2</v>
      </c>
      <c r="H155" t="s">
        <v>2379</v>
      </c>
      <c r="I155" t="str">
        <f t="shared" si="4"/>
        <v>Obesity</v>
      </c>
      <c r="J155" t="str">
        <f t="shared" si="5"/>
        <v>Diabetes</v>
      </c>
    </row>
    <row r="156" spans="1:10" x14ac:dyDescent="0.25">
      <c r="A156" t="s">
        <v>427</v>
      </c>
      <c r="B156">
        <v>45.9</v>
      </c>
      <c r="C156">
        <v>4.3</v>
      </c>
      <c r="D156" t="s">
        <v>2379</v>
      </c>
      <c r="E156" t="s">
        <v>2378</v>
      </c>
      <c r="F156" t="s">
        <v>2378</v>
      </c>
      <c r="G156">
        <v>2</v>
      </c>
      <c r="H156" t="s">
        <v>2379</v>
      </c>
      <c r="I156" t="str">
        <f t="shared" si="4"/>
        <v>Obesity</v>
      </c>
      <c r="J156" t="str">
        <f t="shared" si="5"/>
        <v>Normal</v>
      </c>
    </row>
    <row r="157" spans="1:10" x14ac:dyDescent="0.25">
      <c r="A157" t="s">
        <v>2216</v>
      </c>
      <c r="B157">
        <v>45.81</v>
      </c>
      <c r="C157">
        <v>4.76</v>
      </c>
      <c r="D157" t="s">
        <v>2379</v>
      </c>
      <c r="E157" t="s">
        <v>2378</v>
      </c>
      <c r="F157" t="s">
        <v>2379</v>
      </c>
      <c r="G157">
        <v>2</v>
      </c>
      <c r="H157" t="s">
        <v>2379</v>
      </c>
      <c r="I157" t="str">
        <f t="shared" si="4"/>
        <v>Obesity</v>
      </c>
      <c r="J157" t="str">
        <f t="shared" si="5"/>
        <v>Normal</v>
      </c>
    </row>
    <row r="158" spans="1:10" x14ac:dyDescent="0.25">
      <c r="A158" t="s">
        <v>1498</v>
      </c>
      <c r="B158">
        <v>45.8</v>
      </c>
      <c r="C158">
        <v>4.8499999999999996</v>
      </c>
      <c r="D158" t="s">
        <v>2379</v>
      </c>
      <c r="E158" t="s">
        <v>2378</v>
      </c>
      <c r="F158" t="s">
        <v>2378</v>
      </c>
      <c r="G158">
        <v>2</v>
      </c>
      <c r="H158" t="s">
        <v>2379</v>
      </c>
      <c r="I158" t="str">
        <f t="shared" si="4"/>
        <v>Obesity</v>
      </c>
      <c r="J158" t="str">
        <f t="shared" si="5"/>
        <v>Normal</v>
      </c>
    </row>
    <row r="159" spans="1:10" x14ac:dyDescent="0.25">
      <c r="A159" t="s">
        <v>1236</v>
      </c>
      <c r="B159">
        <v>45.72</v>
      </c>
      <c r="C159">
        <v>4.2300000000000004</v>
      </c>
      <c r="D159" t="s">
        <v>2379</v>
      </c>
      <c r="E159" t="s">
        <v>2378</v>
      </c>
      <c r="F159" t="s">
        <v>2378</v>
      </c>
      <c r="G159">
        <v>2</v>
      </c>
      <c r="H159" t="s">
        <v>2379</v>
      </c>
      <c r="I159" t="str">
        <f t="shared" si="4"/>
        <v>Obesity</v>
      </c>
      <c r="J159" t="str">
        <f t="shared" si="5"/>
        <v>Normal</v>
      </c>
    </row>
    <row r="160" spans="1:10" x14ac:dyDescent="0.25">
      <c r="A160" t="s">
        <v>1113</v>
      </c>
      <c r="B160">
        <v>45.69</v>
      </c>
      <c r="C160">
        <v>4.43</v>
      </c>
      <c r="D160" t="s">
        <v>2379</v>
      </c>
      <c r="E160" t="s">
        <v>2378</v>
      </c>
      <c r="F160" t="s">
        <v>2378</v>
      </c>
      <c r="G160">
        <v>2</v>
      </c>
      <c r="H160" t="s">
        <v>2379</v>
      </c>
      <c r="I160" t="str">
        <f t="shared" si="4"/>
        <v>Obesity</v>
      </c>
      <c r="J160" t="str">
        <f t="shared" si="5"/>
        <v>Normal</v>
      </c>
    </row>
    <row r="161" spans="1:10" x14ac:dyDescent="0.25">
      <c r="A161" t="s">
        <v>1765</v>
      </c>
      <c r="B161">
        <v>45.68</v>
      </c>
      <c r="C161">
        <v>4.8</v>
      </c>
      <c r="D161" t="s">
        <v>2379</v>
      </c>
      <c r="E161" t="s">
        <v>2378</v>
      </c>
      <c r="F161" t="s">
        <v>2378</v>
      </c>
      <c r="G161">
        <v>2</v>
      </c>
      <c r="H161" t="s">
        <v>2379</v>
      </c>
      <c r="I161" t="str">
        <f t="shared" si="4"/>
        <v>Obesity</v>
      </c>
      <c r="J161" t="str">
        <f t="shared" si="5"/>
        <v>Normal</v>
      </c>
    </row>
    <row r="162" spans="1:10" x14ac:dyDescent="0.25">
      <c r="A162" t="s">
        <v>2291</v>
      </c>
      <c r="B162">
        <v>45.65</v>
      </c>
      <c r="C162">
        <v>5.1100000000000003</v>
      </c>
      <c r="D162" t="s">
        <v>2379</v>
      </c>
      <c r="E162" t="s">
        <v>2378</v>
      </c>
      <c r="F162" t="s">
        <v>2378</v>
      </c>
      <c r="G162">
        <v>2</v>
      </c>
      <c r="H162" t="s">
        <v>2379</v>
      </c>
      <c r="I162" t="str">
        <f t="shared" si="4"/>
        <v>Obesity</v>
      </c>
      <c r="J162" t="str">
        <f t="shared" si="5"/>
        <v>Normal</v>
      </c>
    </row>
    <row r="163" spans="1:10" x14ac:dyDescent="0.25">
      <c r="A163" t="s">
        <v>1841</v>
      </c>
      <c r="B163">
        <v>45.62</v>
      </c>
      <c r="C163">
        <v>6.87</v>
      </c>
      <c r="D163" t="s">
        <v>2379</v>
      </c>
      <c r="E163" t="s">
        <v>2378</v>
      </c>
      <c r="F163" t="s">
        <v>2378</v>
      </c>
      <c r="G163">
        <v>2</v>
      </c>
      <c r="H163" t="s">
        <v>2379</v>
      </c>
      <c r="I163" t="str">
        <f t="shared" si="4"/>
        <v>Obesity</v>
      </c>
      <c r="J163" t="str">
        <f t="shared" si="5"/>
        <v>Diabetes</v>
      </c>
    </row>
    <row r="164" spans="1:10" x14ac:dyDescent="0.25">
      <c r="A164" t="s">
        <v>2304</v>
      </c>
      <c r="B164">
        <v>45.54</v>
      </c>
      <c r="C164">
        <v>5.4</v>
      </c>
      <c r="D164" t="s">
        <v>2379</v>
      </c>
      <c r="E164" t="s">
        <v>2378</v>
      </c>
      <c r="F164" t="s">
        <v>2379</v>
      </c>
      <c r="G164">
        <v>2</v>
      </c>
      <c r="H164" t="s">
        <v>2379</v>
      </c>
      <c r="I164" t="str">
        <f t="shared" si="4"/>
        <v>Obesity</v>
      </c>
      <c r="J164" t="str">
        <f t="shared" si="5"/>
        <v>Normal</v>
      </c>
    </row>
    <row r="165" spans="1:10" x14ac:dyDescent="0.25">
      <c r="A165" t="s">
        <v>1019</v>
      </c>
      <c r="B165">
        <v>45.54</v>
      </c>
      <c r="C165">
        <v>5.84</v>
      </c>
      <c r="D165" t="s">
        <v>2379</v>
      </c>
      <c r="E165" t="s">
        <v>2378</v>
      </c>
      <c r="F165" t="s">
        <v>2379</v>
      </c>
      <c r="G165">
        <v>2</v>
      </c>
      <c r="H165" t="s">
        <v>2379</v>
      </c>
      <c r="I165" t="str">
        <f t="shared" si="4"/>
        <v>Obesity</v>
      </c>
      <c r="J165" t="str">
        <f t="shared" si="5"/>
        <v>Diabetes</v>
      </c>
    </row>
    <row r="166" spans="1:10" x14ac:dyDescent="0.25">
      <c r="A166" t="s">
        <v>2113</v>
      </c>
      <c r="B166">
        <v>45.52</v>
      </c>
      <c r="C166">
        <v>6.04</v>
      </c>
      <c r="D166" t="s">
        <v>2379</v>
      </c>
      <c r="E166" t="s">
        <v>2378</v>
      </c>
      <c r="F166" t="s">
        <v>2379</v>
      </c>
      <c r="G166">
        <v>2</v>
      </c>
      <c r="H166" t="s">
        <v>2379</v>
      </c>
      <c r="I166" t="str">
        <f t="shared" si="4"/>
        <v>Obesity</v>
      </c>
      <c r="J166" t="str">
        <f t="shared" si="5"/>
        <v>Diabetes</v>
      </c>
    </row>
    <row r="167" spans="1:10" x14ac:dyDescent="0.25">
      <c r="A167" t="s">
        <v>1323</v>
      </c>
      <c r="B167">
        <v>45.51</v>
      </c>
      <c r="C167">
        <v>4.32</v>
      </c>
      <c r="D167" t="s">
        <v>2379</v>
      </c>
      <c r="E167" t="s">
        <v>2378</v>
      </c>
      <c r="F167" t="s">
        <v>2378</v>
      </c>
      <c r="G167">
        <v>2</v>
      </c>
      <c r="H167" t="s">
        <v>2379</v>
      </c>
      <c r="I167" t="str">
        <f t="shared" si="4"/>
        <v>Obesity</v>
      </c>
      <c r="J167" t="str">
        <f t="shared" si="5"/>
        <v>Normal</v>
      </c>
    </row>
    <row r="168" spans="1:10" x14ac:dyDescent="0.25">
      <c r="A168" t="s">
        <v>2298</v>
      </c>
      <c r="B168">
        <v>45.5</v>
      </c>
      <c r="C168">
        <v>7.96</v>
      </c>
      <c r="D168" t="s">
        <v>2379</v>
      </c>
      <c r="E168" t="s">
        <v>2378</v>
      </c>
      <c r="F168" t="s">
        <v>2378</v>
      </c>
      <c r="G168">
        <v>2</v>
      </c>
      <c r="H168" t="s">
        <v>2379</v>
      </c>
      <c r="I168" t="str">
        <f t="shared" si="4"/>
        <v>Obesity</v>
      </c>
      <c r="J168" t="str">
        <f t="shared" si="5"/>
        <v>Diabetes</v>
      </c>
    </row>
    <row r="169" spans="1:10" x14ac:dyDescent="0.25">
      <c r="A169" t="s">
        <v>789</v>
      </c>
      <c r="B169">
        <v>45.43</v>
      </c>
      <c r="C169">
        <v>4.2300000000000004</v>
      </c>
      <c r="D169" t="s">
        <v>2379</v>
      </c>
      <c r="E169" t="s">
        <v>2378</v>
      </c>
      <c r="F169" t="s">
        <v>2379</v>
      </c>
      <c r="G169">
        <v>2</v>
      </c>
      <c r="H169" t="s">
        <v>2379</v>
      </c>
      <c r="I169" t="str">
        <f t="shared" si="4"/>
        <v>Obesity</v>
      </c>
      <c r="J169" t="str">
        <f t="shared" si="5"/>
        <v>Normal</v>
      </c>
    </row>
    <row r="170" spans="1:10" x14ac:dyDescent="0.25">
      <c r="A170" t="s">
        <v>2289</v>
      </c>
      <c r="B170">
        <v>45.41</v>
      </c>
      <c r="C170">
        <v>4.03</v>
      </c>
      <c r="D170" t="s">
        <v>2379</v>
      </c>
      <c r="E170" t="s">
        <v>2378</v>
      </c>
      <c r="F170" t="s">
        <v>2378</v>
      </c>
      <c r="G170">
        <v>2</v>
      </c>
      <c r="H170" t="s">
        <v>2379</v>
      </c>
      <c r="I170" t="str">
        <f t="shared" si="4"/>
        <v>Obesity</v>
      </c>
      <c r="J170" t="str">
        <f t="shared" si="5"/>
        <v>Normal</v>
      </c>
    </row>
    <row r="171" spans="1:10" x14ac:dyDescent="0.25">
      <c r="A171" t="s">
        <v>1199</v>
      </c>
      <c r="B171">
        <v>45.41</v>
      </c>
      <c r="C171">
        <v>4.96</v>
      </c>
      <c r="D171" t="s">
        <v>2379</v>
      </c>
      <c r="E171" t="s">
        <v>2378</v>
      </c>
      <c r="F171" t="s">
        <v>2378</v>
      </c>
      <c r="G171">
        <v>2</v>
      </c>
      <c r="H171" t="s">
        <v>2379</v>
      </c>
      <c r="I171" t="str">
        <f t="shared" si="4"/>
        <v>Obesity</v>
      </c>
      <c r="J171" t="str">
        <f t="shared" si="5"/>
        <v>Normal</v>
      </c>
    </row>
    <row r="172" spans="1:10" x14ac:dyDescent="0.25">
      <c r="A172" t="s">
        <v>1638</v>
      </c>
      <c r="B172">
        <v>45.34</v>
      </c>
      <c r="C172">
        <v>5.69</v>
      </c>
      <c r="D172" t="s">
        <v>2379</v>
      </c>
      <c r="E172" t="s">
        <v>2378</v>
      </c>
      <c r="F172" t="s">
        <v>2378</v>
      </c>
      <c r="G172">
        <v>2</v>
      </c>
      <c r="H172" t="s">
        <v>2379</v>
      </c>
      <c r="I172" t="str">
        <f t="shared" si="4"/>
        <v>Obesity</v>
      </c>
      <c r="J172" t="str">
        <f t="shared" si="5"/>
        <v>Normal</v>
      </c>
    </row>
    <row r="173" spans="1:10" x14ac:dyDescent="0.25">
      <c r="A173" t="s">
        <v>1088</v>
      </c>
      <c r="B173">
        <v>45.32</v>
      </c>
      <c r="C173">
        <v>6.53</v>
      </c>
      <c r="D173" t="s">
        <v>2379</v>
      </c>
      <c r="E173" t="s">
        <v>2378</v>
      </c>
      <c r="F173" t="s">
        <v>2378</v>
      </c>
      <c r="G173">
        <v>2</v>
      </c>
      <c r="H173" t="s">
        <v>2379</v>
      </c>
      <c r="I173" t="str">
        <f t="shared" si="4"/>
        <v>Obesity</v>
      </c>
      <c r="J173" t="str">
        <f t="shared" si="5"/>
        <v>Diabetes</v>
      </c>
    </row>
    <row r="174" spans="1:10" x14ac:dyDescent="0.25">
      <c r="A174" t="s">
        <v>1743</v>
      </c>
      <c r="B174">
        <v>45.27</v>
      </c>
      <c r="C174">
        <v>5.2</v>
      </c>
      <c r="D174" t="s">
        <v>2379</v>
      </c>
      <c r="E174" t="s">
        <v>2378</v>
      </c>
      <c r="F174" t="s">
        <v>2378</v>
      </c>
      <c r="G174">
        <v>2</v>
      </c>
      <c r="H174" t="s">
        <v>2379</v>
      </c>
      <c r="I174" t="str">
        <f t="shared" si="4"/>
        <v>Obesity</v>
      </c>
      <c r="J174" t="str">
        <f t="shared" si="5"/>
        <v>Normal</v>
      </c>
    </row>
    <row r="175" spans="1:10" x14ac:dyDescent="0.25">
      <c r="A175" t="s">
        <v>1785</v>
      </c>
      <c r="B175">
        <v>45.18</v>
      </c>
      <c r="C175">
        <v>10.87</v>
      </c>
      <c r="D175" t="s">
        <v>2379</v>
      </c>
      <c r="E175" t="s">
        <v>2378</v>
      </c>
      <c r="F175" t="s">
        <v>2378</v>
      </c>
      <c r="G175">
        <v>2</v>
      </c>
      <c r="H175" t="s">
        <v>2379</v>
      </c>
      <c r="I175" t="str">
        <f t="shared" si="4"/>
        <v>Obesity</v>
      </c>
      <c r="J175" t="str">
        <f t="shared" si="5"/>
        <v>Diabetes</v>
      </c>
    </row>
    <row r="176" spans="1:10" x14ac:dyDescent="0.25">
      <c r="A176" t="s">
        <v>2099</v>
      </c>
      <c r="B176">
        <v>45</v>
      </c>
      <c r="C176">
        <v>5.24</v>
      </c>
      <c r="D176" t="s">
        <v>2379</v>
      </c>
      <c r="E176" t="s">
        <v>2378</v>
      </c>
      <c r="F176" t="s">
        <v>2378</v>
      </c>
      <c r="G176">
        <v>2</v>
      </c>
      <c r="H176" t="s">
        <v>2379</v>
      </c>
      <c r="I176" t="str">
        <f t="shared" si="4"/>
        <v>Obesity</v>
      </c>
      <c r="J176" t="str">
        <f t="shared" si="5"/>
        <v>Normal</v>
      </c>
    </row>
    <row r="177" spans="1:10" x14ac:dyDescent="0.25">
      <c r="A177" t="s">
        <v>1654</v>
      </c>
      <c r="B177">
        <v>44.98</v>
      </c>
      <c r="C177">
        <v>5.94</v>
      </c>
      <c r="D177" t="s">
        <v>2379</v>
      </c>
      <c r="E177" t="s">
        <v>2378</v>
      </c>
      <c r="F177" t="s">
        <v>2378</v>
      </c>
      <c r="G177">
        <v>2</v>
      </c>
      <c r="H177" t="s">
        <v>2379</v>
      </c>
      <c r="I177" t="str">
        <f t="shared" si="4"/>
        <v>Obesity</v>
      </c>
      <c r="J177" t="str">
        <f t="shared" si="5"/>
        <v>Diabetes</v>
      </c>
    </row>
    <row r="178" spans="1:10" x14ac:dyDescent="0.25">
      <c r="A178" t="s">
        <v>1724</v>
      </c>
      <c r="B178">
        <v>44.95</v>
      </c>
      <c r="C178">
        <v>10.4</v>
      </c>
      <c r="D178" t="s">
        <v>2379</v>
      </c>
      <c r="E178" t="s">
        <v>2378</v>
      </c>
      <c r="F178" t="s">
        <v>2378</v>
      </c>
      <c r="G178">
        <v>2</v>
      </c>
      <c r="H178" t="s">
        <v>2379</v>
      </c>
      <c r="I178" t="str">
        <f t="shared" si="4"/>
        <v>Obesity</v>
      </c>
      <c r="J178" t="str">
        <f t="shared" si="5"/>
        <v>Diabetes</v>
      </c>
    </row>
    <row r="179" spans="1:10" x14ac:dyDescent="0.25">
      <c r="A179" t="s">
        <v>2255</v>
      </c>
      <c r="B179">
        <v>44.88</v>
      </c>
      <c r="C179">
        <v>6.04</v>
      </c>
      <c r="D179" t="s">
        <v>2379</v>
      </c>
      <c r="E179" t="s">
        <v>2378</v>
      </c>
      <c r="F179" t="s">
        <v>2379</v>
      </c>
      <c r="G179">
        <v>2</v>
      </c>
      <c r="H179" t="s">
        <v>2379</v>
      </c>
      <c r="I179" t="str">
        <f t="shared" si="4"/>
        <v>Obesity</v>
      </c>
      <c r="J179" t="str">
        <f t="shared" si="5"/>
        <v>Diabetes</v>
      </c>
    </row>
    <row r="180" spans="1:10" x14ac:dyDescent="0.25">
      <c r="A180" t="s">
        <v>2240</v>
      </c>
      <c r="B180">
        <v>44.86</v>
      </c>
      <c r="C180">
        <v>4.38</v>
      </c>
      <c r="D180" t="s">
        <v>2379</v>
      </c>
      <c r="E180" t="s">
        <v>2378</v>
      </c>
      <c r="F180" t="s">
        <v>2378</v>
      </c>
      <c r="G180">
        <v>2</v>
      </c>
      <c r="H180" t="s">
        <v>2379</v>
      </c>
      <c r="I180" t="str">
        <f t="shared" si="4"/>
        <v>Obesity</v>
      </c>
      <c r="J180" t="str">
        <f t="shared" si="5"/>
        <v>Normal</v>
      </c>
    </row>
    <row r="181" spans="1:10" x14ac:dyDescent="0.25">
      <c r="A181" t="s">
        <v>1137</v>
      </c>
      <c r="B181">
        <v>44.77</v>
      </c>
      <c r="C181">
        <v>4.0599999999999996</v>
      </c>
      <c r="D181" t="s">
        <v>2379</v>
      </c>
      <c r="E181" t="s">
        <v>2378</v>
      </c>
      <c r="F181" t="s">
        <v>2378</v>
      </c>
      <c r="G181">
        <v>2</v>
      </c>
      <c r="H181" t="s">
        <v>2379</v>
      </c>
      <c r="I181" t="str">
        <f t="shared" si="4"/>
        <v>Obesity</v>
      </c>
      <c r="J181" t="str">
        <f t="shared" si="5"/>
        <v>Normal</v>
      </c>
    </row>
    <row r="182" spans="1:10" x14ac:dyDescent="0.25">
      <c r="A182" t="s">
        <v>1218</v>
      </c>
      <c r="B182">
        <v>44.75</v>
      </c>
      <c r="C182">
        <v>5.09</v>
      </c>
      <c r="D182" t="s">
        <v>2379</v>
      </c>
      <c r="E182" t="s">
        <v>2378</v>
      </c>
      <c r="F182" t="s">
        <v>2378</v>
      </c>
      <c r="G182">
        <v>2</v>
      </c>
      <c r="H182" t="s">
        <v>2379</v>
      </c>
      <c r="I182" t="str">
        <f t="shared" si="4"/>
        <v>Obesity</v>
      </c>
      <c r="J182" t="str">
        <f t="shared" si="5"/>
        <v>Normal</v>
      </c>
    </row>
    <row r="183" spans="1:10" x14ac:dyDescent="0.25">
      <c r="A183" t="s">
        <v>1187</v>
      </c>
      <c r="B183">
        <v>44.744999999999997</v>
      </c>
      <c r="C183">
        <v>5.19</v>
      </c>
      <c r="D183" t="s">
        <v>2379</v>
      </c>
      <c r="E183" t="s">
        <v>2378</v>
      </c>
      <c r="F183" t="s">
        <v>2378</v>
      </c>
      <c r="G183">
        <v>2</v>
      </c>
      <c r="H183" t="s">
        <v>2379</v>
      </c>
      <c r="I183" t="str">
        <f t="shared" si="4"/>
        <v>Obesity</v>
      </c>
      <c r="J183" t="str">
        <f t="shared" si="5"/>
        <v>Normal</v>
      </c>
    </row>
    <row r="184" spans="1:10" x14ac:dyDescent="0.25">
      <c r="A184" t="s">
        <v>1399</v>
      </c>
      <c r="B184">
        <v>44.7</v>
      </c>
      <c r="C184">
        <v>7.6</v>
      </c>
      <c r="D184" t="s">
        <v>2379</v>
      </c>
      <c r="E184" t="s">
        <v>2378</v>
      </c>
      <c r="F184" t="s">
        <v>2378</v>
      </c>
      <c r="G184">
        <v>2</v>
      </c>
      <c r="H184" t="s">
        <v>2379</v>
      </c>
      <c r="I184" t="str">
        <f t="shared" si="4"/>
        <v>Obesity</v>
      </c>
      <c r="J184" t="str">
        <f t="shared" si="5"/>
        <v>Diabetes</v>
      </c>
    </row>
    <row r="185" spans="1:10" x14ac:dyDescent="0.25">
      <c r="A185" t="s">
        <v>1736</v>
      </c>
      <c r="B185">
        <v>44.64</v>
      </c>
      <c r="C185">
        <v>7.18</v>
      </c>
      <c r="D185" t="s">
        <v>2379</v>
      </c>
      <c r="E185" t="s">
        <v>2378</v>
      </c>
      <c r="F185" t="s">
        <v>2378</v>
      </c>
      <c r="G185">
        <v>2</v>
      </c>
      <c r="H185" t="s">
        <v>2379</v>
      </c>
      <c r="I185" t="str">
        <f t="shared" si="4"/>
        <v>Obesity</v>
      </c>
      <c r="J185" t="str">
        <f t="shared" si="5"/>
        <v>Diabetes</v>
      </c>
    </row>
    <row r="186" spans="1:10" x14ac:dyDescent="0.25">
      <c r="A186" t="s">
        <v>1624</v>
      </c>
      <c r="B186">
        <v>44.55</v>
      </c>
      <c r="C186">
        <v>7.12</v>
      </c>
      <c r="D186" t="s">
        <v>2379</v>
      </c>
      <c r="E186" t="s">
        <v>2378</v>
      </c>
      <c r="F186" t="s">
        <v>2378</v>
      </c>
      <c r="G186">
        <v>2</v>
      </c>
      <c r="H186" t="s">
        <v>2379</v>
      </c>
      <c r="I186" t="str">
        <f t="shared" si="4"/>
        <v>Obesity</v>
      </c>
      <c r="J186" t="str">
        <f t="shared" si="5"/>
        <v>Diabetes</v>
      </c>
    </row>
    <row r="187" spans="1:10" x14ac:dyDescent="0.25">
      <c r="A187" t="s">
        <v>1814</v>
      </c>
      <c r="B187">
        <v>44.52</v>
      </c>
      <c r="C187">
        <v>8.64</v>
      </c>
      <c r="D187" t="s">
        <v>2379</v>
      </c>
      <c r="E187" t="s">
        <v>2378</v>
      </c>
      <c r="F187" t="s">
        <v>2379</v>
      </c>
      <c r="G187">
        <v>2</v>
      </c>
      <c r="H187" t="s">
        <v>2379</v>
      </c>
      <c r="I187" t="str">
        <f t="shared" si="4"/>
        <v>Obesity</v>
      </c>
      <c r="J187" t="str">
        <f t="shared" si="5"/>
        <v>Diabetes</v>
      </c>
    </row>
    <row r="188" spans="1:10" x14ac:dyDescent="0.25">
      <c r="A188" t="s">
        <v>2096</v>
      </c>
      <c r="B188">
        <v>44.44</v>
      </c>
      <c r="C188">
        <v>4.9000000000000004</v>
      </c>
      <c r="D188" t="s">
        <v>2379</v>
      </c>
      <c r="E188" t="s">
        <v>2378</v>
      </c>
      <c r="F188" t="s">
        <v>2378</v>
      </c>
      <c r="G188">
        <v>2</v>
      </c>
      <c r="H188" t="s">
        <v>2379</v>
      </c>
      <c r="I188" t="str">
        <f t="shared" si="4"/>
        <v>Obesity</v>
      </c>
      <c r="J188" t="str">
        <f t="shared" si="5"/>
        <v>Normal</v>
      </c>
    </row>
    <row r="189" spans="1:10" x14ac:dyDescent="0.25">
      <c r="A189" t="s">
        <v>2101</v>
      </c>
      <c r="B189">
        <v>44.36</v>
      </c>
      <c r="C189">
        <v>5.1100000000000003</v>
      </c>
      <c r="D189" t="s">
        <v>2379</v>
      </c>
      <c r="E189" t="s">
        <v>2378</v>
      </c>
      <c r="F189" t="s">
        <v>2378</v>
      </c>
      <c r="G189">
        <v>2</v>
      </c>
      <c r="H189" t="s">
        <v>2379</v>
      </c>
      <c r="I189" t="str">
        <f t="shared" si="4"/>
        <v>Obesity</v>
      </c>
      <c r="J189" t="str">
        <f t="shared" si="5"/>
        <v>Normal</v>
      </c>
    </row>
    <row r="190" spans="1:10" x14ac:dyDescent="0.25">
      <c r="A190" t="s">
        <v>2274</v>
      </c>
      <c r="B190">
        <v>44.34</v>
      </c>
      <c r="C190">
        <v>4.0199999999999996</v>
      </c>
      <c r="D190" t="s">
        <v>2379</v>
      </c>
      <c r="E190" t="s">
        <v>2378</v>
      </c>
      <c r="F190" t="s">
        <v>2378</v>
      </c>
      <c r="G190">
        <v>2</v>
      </c>
      <c r="H190" t="s">
        <v>2379</v>
      </c>
      <c r="I190" t="str">
        <f t="shared" si="4"/>
        <v>Obesity</v>
      </c>
      <c r="J190" t="str">
        <f t="shared" si="5"/>
        <v>Normal</v>
      </c>
    </row>
    <row r="191" spans="1:10" x14ac:dyDescent="0.25">
      <c r="A191" t="s">
        <v>2254</v>
      </c>
      <c r="B191">
        <v>44.32</v>
      </c>
      <c r="C191">
        <v>10.55</v>
      </c>
      <c r="D191" t="s">
        <v>2379</v>
      </c>
      <c r="E191" t="s">
        <v>2378</v>
      </c>
      <c r="F191" t="s">
        <v>2378</v>
      </c>
      <c r="G191">
        <v>2</v>
      </c>
      <c r="H191" t="s">
        <v>2379</v>
      </c>
      <c r="I191" t="str">
        <f t="shared" si="4"/>
        <v>Obesity</v>
      </c>
      <c r="J191" t="str">
        <f t="shared" si="5"/>
        <v>Diabetes</v>
      </c>
    </row>
    <row r="192" spans="1:10" x14ac:dyDescent="0.25">
      <c r="A192" t="s">
        <v>1742</v>
      </c>
      <c r="B192">
        <v>44.29</v>
      </c>
      <c r="C192">
        <v>9.66</v>
      </c>
      <c r="D192" t="s">
        <v>2379</v>
      </c>
      <c r="E192" t="s">
        <v>2378</v>
      </c>
      <c r="F192" t="s">
        <v>2378</v>
      </c>
      <c r="G192">
        <v>2</v>
      </c>
      <c r="H192" t="s">
        <v>2379</v>
      </c>
      <c r="I192" t="str">
        <f t="shared" si="4"/>
        <v>Obesity</v>
      </c>
      <c r="J192" t="str">
        <f t="shared" si="5"/>
        <v>Diabetes</v>
      </c>
    </row>
    <row r="193" spans="1:10" x14ac:dyDescent="0.25">
      <c r="A193" t="s">
        <v>498</v>
      </c>
      <c r="B193">
        <v>44.22</v>
      </c>
      <c r="C193">
        <v>4.1900000000000004</v>
      </c>
      <c r="D193" t="s">
        <v>2379</v>
      </c>
      <c r="E193" t="s">
        <v>2378</v>
      </c>
      <c r="F193" t="s">
        <v>2378</v>
      </c>
      <c r="G193">
        <v>2</v>
      </c>
      <c r="H193" t="s">
        <v>2379</v>
      </c>
      <c r="I193" t="str">
        <f t="shared" si="4"/>
        <v>Obesity</v>
      </c>
      <c r="J193" t="str">
        <f t="shared" si="5"/>
        <v>Normal</v>
      </c>
    </row>
    <row r="194" spans="1:10" x14ac:dyDescent="0.25">
      <c r="A194" t="s">
        <v>467</v>
      </c>
      <c r="B194">
        <v>44.22</v>
      </c>
      <c r="C194">
        <v>6.35</v>
      </c>
      <c r="D194" t="s">
        <v>2379</v>
      </c>
      <c r="E194" t="s">
        <v>2378</v>
      </c>
      <c r="F194" t="s">
        <v>2378</v>
      </c>
      <c r="G194">
        <v>2</v>
      </c>
      <c r="H194" t="s">
        <v>2379</v>
      </c>
      <c r="I194" t="str">
        <f t="shared" ref="I194:I257" si="6">IF(B194&lt;18.5, "Underweight",IF(18.5 &lt;B194&lt;= 24.9,"Healthy Weight",IF( 25&lt; B194&lt;=29.9,"Overweight", "Obesity")))</f>
        <v>Obesity</v>
      </c>
      <c r="J194" t="str">
        <f t="shared" ref="J194:J257" si="7">IF(C194&lt;5.7,"Normal",IF(5.7&lt;C194&lt;=6.4,"Prediabetes","Diabetes"))</f>
        <v>Diabetes</v>
      </c>
    </row>
    <row r="195" spans="1:10" x14ac:dyDescent="0.25">
      <c r="A195" t="s">
        <v>1825</v>
      </c>
      <c r="B195">
        <v>44.2</v>
      </c>
      <c r="C195">
        <v>11.34</v>
      </c>
      <c r="D195" t="s">
        <v>2379</v>
      </c>
      <c r="E195" t="s">
        <v>2378</v>
      </c>
      <c r="F195" t="s">
        <v>2379</v>
      </c>
      <c r="G195">
        <v>2</v>
      </c>
      <c r="H195" t="s">
        <v>2379</v>
      </c>
      <c r="I195" t="str">
        <f t="shared" si="6"/>
        <v>Obesity</v>
      </c>
      <c r="J195" t="str">
        <f t="shared" si="7"/>
        <v>Diabetes</v>
      </c>
    </row>
    <row r="196" spans="1:10" x14ac:dyDescent="0.25">
      <c r="A196" t="s">
        <v>1028</v>
      </c>
      <c r="B196">
        <v>44.16</v>
      </c>
      <c r="C196">
        <v>5.31</v>
      </c>
      <c r="D196" t="s">
        <v>2379</v>
      </c>
      <c r="E196" t="s">
        <v>2378</v>
      </c>
      <c r="F196" t="s">
        <v>2378</v>
      </c>
      <c r="G196">
        <v>2</v>
      </c>
      <c r="H196" t="s">
        <v>2379</v>
      </c>
      <c r="I196" t="str">
        <f t="shared" si="6"/>
        <v>Obesity</v>
      </c>
      <c r="J196" t="str">
        <f t="shared" si="7"/>
        <v>Normal</v>
      </c>
    </row>
    <row r="197" spans="1:10" x14ac:dyDescent="0.25">
      <c r="A197" t="s">
        <v>1608</v>
      </c>
      <c r="B197">
        <v>44.1</v>
      </c>
      <c r="C197">
        <v>5.04</v>
      </c>
      <c r="D197" t="s">
        <v>2379</v>
      </c>
      <c r="E197" t="s">
        <v>2378</v>
      </c>
      <c r="F197" t="s">
        <v>2378</v>
      </c>
      <c r="G197">
        <v>2</v>
      </c>
      <c r="H197" t="s">
        <v>2379</v>
      </c>
      <c r="I197" t="str">
        <f t="shared" si="6"/>
        <v>Obesity</v>
      </c>
      <c r="J197" t="str">
        <f t="shared" si="7"/>
        <v>Normal</v>
      </c>
    </row>
    <row r="198" spans="1:10" x14ac:dyDescent="0.25">
      <c r="A198" t="s">
        <v>1804</v>
      </c>
      <c r="B198">
        <v>44.03</v>
      </c>
      <c r="C198">
        <v>9.36</v>
      </c>
      <c r="D198" t="s">
        <v>2379</v>
      </c>
      <c r="E198" t="s">
        <v>2378</v>
      </c>
      <c r="F198" t="s">
        <v>2378</v>
      </c>
      <c r="G198">
        <v>2</v>
      </c>
      <c r="H198" t="s">
        <v>2379</v>
      </c>
      <c r="I198" t="str">
        <f t="shared" si="6"/>
        <v>Obesity</v>
      </c>
      <c r="J198" t="str">
        <f t="shared" si="7"/>
        <v>Diabetes</v>
      </c>
    </row>
    <row r="199" spans="1:10" x14ac:dyDescent="0.25">
      <c r="A199" t="s">
        <v>1573</v>
      </c>
      <c r="B199">
        <v>44</v>
      </c>
      <c r="C199">
        <v>9.32</v>
      </c>
      <c r="D199" t="s">
        <v>2379</v>
      </c>
      <c r="E199" t="s">
        <v>2378</v>
      </c>
      <c r="F199" t="s">
        <v>2378</v>
      </c>
      <c r="G199">
        <v>2</v>
      </c>
      <c r="H199" t="s">
        <v>2379</v>
      </c>
      <c r="I199" t="str">
        <f t="shared" si="6"/>
        <v>Obesity</v>
      </c>
      <c r="J199" t="str">
        <f t="shared" si="7"/>
        <v>Diabetes</v>
      </c>
    </row>
    <row r="200" spans="1:10" x14ac:dyDescent="0.25">
      <c r="A200" t="s">
        <v>1123</v>
      </c>
      <c r="B200">
        <v>43.95</v>
      </c>
      <c r="C200">
        <v>5.17</v>
      </c>
      <c r="D200" t="s">
        <v>2379</v>
      </c>
      <c r="E200" t="s">
        <v>2378</v>
      </c>
      <c r="F200" t="s">
        <v>2379</v>
      </c>
      <c r="G200">
        <v>2</v>
      </c>
      <c r="H200" t="s">
        <v>2379</v>
      </c>
      <c r="I200" t="str">
        <f t="shared" si="6"/>
        <v>Obesity</v>
      </c>
      <c r="J200" t="str">
        <f t="shared" si="7"/>
        <v>Normal</v>
      </c>
    </row>
    <row r="201" spans="1:10" x14ac:dyDescent="0.25">
      <c r="A201" t="s">
        <v>2341</v>
      </c>
      <c r="B201">
        <v>43.89</v>
      </c>
      <c r="C201">
        <v>8.7100000000000009</v>
      </c>
      <c r="D201" t="s">
        <v>2379</v>
      </c>
      <c r="E201" t="s">
        <v>2378</v>
      </c>
      <c r="F201" t="s">
        <v>2378</v>
      </c>
      <c r="G201">
        <v>2</v>
      </c>
      <c r="H201" t="s">
        <v>2379</v>
      </c>
      <c r="I201" t="str">
        <f t="shared" si="6"/>
        <v>Obesity</v>
      </c>
      <c r="J201" t="str">
        <f t="shared" si="7"/>
        <v>Diabetes</v>
      </c>
    </row>
    <row r="202" spans="1:10" x14ac:dyDescent="0.25">
      <c r="A202" t="s">
        <v>1127</v>
      </c>
      <c r="B202">
        <v>43.89</v>
      </c>
      <c r="C202">
        <v>6.32</v>
      </c>
      <c r="D202" t="s">
        <v>2379</v>
      </c>
      <c r="E202" t="s">
        <v>2378</v>
      </c>
      <c r="F202" t="s">
        <v>2378</v>
      </c>
      <c r="G202">
        <v>2</v>
      </c>
      <c r="H202" t="s">
        <v>2379</v>
      </c>
      <c r="I202" t="str">
        <f t="shared" si="6"/>
        <v>Obesity</v>
      </c>
      <c r="J202" t="str">
        <f t="shared" si="7"/>
        <v>Diabetes</v>
      </c>
    </row>
    <row r="203" spans="1:10" x14ac:dyDescent="0.25">
      <c r="A203" t="s">
        <v>1000</v>
      </c>
      <c r="B203">
        <v>43.85</v>
      </c>
      <c r="C203">
        <v>4.7699999999999996</v>
      </c>
      <c r="D203" t="s">
        <v>2379</v>
      </c>
      <c r="E203" t="s">
        <v>2378</v>
      </c>
      <c r="F203" t="s">
        <v>2378</v>
      </c>
      <c r="G203">
        <v>2</v>
      </c>
      <c r="H203" t="s">
        <v>2379</v>
      </c>
      <c r="I203" t="str">
        <f t="shared" si="6"/>
        <v>Obesity</v>
      </c>
      <c r="J203" t="str">
        <f t="shared" si="7"/>
        <v>Normal</v>
      </c>
    </row>
    <row r="204" spans="1:10" x14ac:dyDescent="0.25">
      <c r="A204" t="s">
        <v>2266</v>
      </c>
      <c r="B204">
        <v>43.83</v>
      </c>
      <c r="C204">
        <v>6.03</v>
      </c>
      <c r="D204" t="s">
        <v>2379</v>
      </c>
      <c r="E204" t="s">
        <v>2378</v>
      </c>
      <c r="F204" t="s">
        <v>2378</v>
      </c>
      <c r="G204">
        <v>2</v>
      </c>
      <c r="H204" t="s">
        <v>2379</v>
      </c>
      <c r="I204" t="str">
        <f t="shared" si="6"/>
        <v>Obesity</v>
      </c>
      <c r="J204" t="str">
        <f t="shared" si="7"/>
        <v>Diabetes</v>
      </c>
    </row>
    <row r="205" spans="1:10" x14ac:dyDescent="0.25">
      <c r="A205" t="s">
        <v>1313</v>
      </c>
      <c r="B205">
        <v>43.78</v>
      </c>
      <c r="C205">
        <v>5.71</v>
      </c>
      <c r="D205" t="s">
        <v>2379</v>
      </c>
      <c r="E205" t="s">
        <v>2378</v>
      </c>
      <c r="F205" t="s">
        <v>2378</v>
      </c>
      <c r="G205">
        <v>2</v>
      </c>
      <c r="H205" t="s">
        <v>2379</v>
      </c>
      <c r="I205" t="str">
        <f t="shared" si="6"/>
        <v>Obesity</v>
      </c>
      <c r="J205" t="str">
        <f t="shared" si="7"/>
        <v>Diabetes</v>
      </c>
    </row>
    <row r="206" spans="1:10" x14ac:dyDescent="0.25">
      <c r="A206" t="s">
        <v>1422</v>
      </c>
      <c r="B206">
        <v>43.7</v>
      </c>
      <c r="C206">
        <v>7.23</v>
      </c>
      <c r="D206" t="s">
        <v>2379</v>
      </c>
      <c r="E206" t="s">
        <v>2378</v>
      </c>
      <c r="F206" t="s">
        <v>2378</v>
      </c>
      <c r="G206">
        <v>2</v>
      </c>
      <c r="H206" t="s">
        <v>2379</v>
      </c>
      <c r="I206" t="str">
        <f t="shared" si="6"/>
        <v>Obesity</v>
      </c>
      <c r="J206" t="str">
        <f t="shared" si="7"/>
        <v>Diabetes</v>
      </c>
    </row>
    <row r="207" spans="1:10" x14ac:dyDescent="0.25">
      <c r="A207" t="s">
        <v>1702</v>
      </c>
      <c r="B207">
        <v>43.58</v>
      </c>
      <c r="C207">
        <v>4.2300000000000004</v>
      </c>
      <c r="D207" t="s">
        <v>2379</v>
      </c>
      <c r="E207" t="s">
        <v>2378</v>
      </c>
      <c r="F207" t="s">
        <v>2379</v>
      </c>
      <c r="G207">
        <v>2</v>
      </c>
      <c r="H207" t="s">
        <v>2379</v>
      </c>
      <c r="I207" t="str">
        <f t="shared" si="6"/>
        <v>Obesity</v>
      </c>
      <c r="J207" t="str">
        <f t="shared" si="7"/>
        <v>Normal</v>
      </c>
    </row>
    <row r="208" spans="1:10" x14ac:dyDescent="0.25">
      <c r="A208" t="s">
        <v>2068</v>
      </c>
      <c r="B208">
        <v>43.53</v>
      </c>
      <c r="C208">
        <v>5.86</v>
      </c>
      <c r="D208" t="s">
        <v>2379</v>
      </c>
      <c r="E208" t="s">
        <v>2378</v>
      </c>
      <c r="F208" t="s">
        <v>2378</v>
      </c>
      <c r="G208">
        <v>2</v>
      </c>
      <c r="H208" t="s">
        <v>2379</v>
      </c>
      <c r="I208" t="str">
        <f t="shared" si="6"/>
        <v>Obesity</v>
      </c>
      <c r="J208" t="str">
        <f t="shared" si="7"/>
        <v>Diabetes</v>
      </c>
    </row>
    <row r="209" spans="1:10" x14ac:dyDescent="0.25">
      <c r="A209" t="s">
        <v>2056</v>
      </c>
      <c r="B209">
        <v>43.5</v>
      </c>
      <c r="C209">
        <v>6.38</v>
      </c>
      <c r="D209" t="s">
        <v>2379</v>
      </c>
      <c r="E209" t="s">
        <v>2378</v>
      </c>
      <c r="F209" t="s">
        <v>2378</v>
      </c>
      <c r="G209">
        <v>2</v>
      </c>
      <c r="H209" t="s">
        <v>2379</v>
      </c>
      <c r="I209" t="str">
        <f t="shared" si="6"/>
        <v>Obesity</v>
      </c>
      <c r="J209" t="str">
        <f t="shared" si="7"/>
        <v>Diabetes</v>
      </c>
    </row>
    <row r="210" spans="1:10" x14ac:dyDescent="0.25">
      <c r="A210" t="s">
        <v>1482</v>
      </c>
      <c r="B210">
        <v>43.48</v>
      </c>
      <c r="C210">
        <v>6.24</v>
      </c>
      <c r="D210" t="s">
        <v>2379</v>
      </c>
      <c r="E210" t="s">
        <v>2378</v>
      </c>
      <c r="F210" t="s">
        <v>2378</v>
      </c>
      <c r="G210">
        <v>2</v>
      </c>
      <c r="H210" t="s">
        <v>2379</v>
      </c>
      <c r="I210" t="str">
        <f t="shared" si="6"/>
        <v>Obesity</v>
      </c>
      <c r="J210" t="str">
        <f t="shared" si="7"/>
        <v>Diabetes</v>
      </c>
    </row>
    <row r="211" spans="1:10" x14ac:dyDescent="0.25">
      <c r="A211" t="s">
        <v>1626</v>
      </c>
      <c r="B211">
        <v>43.44</v>
      </c>
      <c r="C211">
        <v>4.8600000000000003</v>
      </c>
      <c r="D211" t="s">
        <v>2379</v>
      </c>
      <c r="E211" t="s">
        <v>2378</v>
      </c>
      <c r="F211" t="s">
        <v>2378</v>
      </c>
      <c r="G211">
        <v>2</v>
      </c>
      <c r="H211" t="s">
        <v>2379</v>
      </c>
      <c r="I211" t="str">
        <f t="shared" si="6"/>
        <v>Obesity</v>
      </c>
      <c r="J211" t="str">
        <f t="shared" si="7"/>
        <v>Normal</v>
      </c>
    </row>
    <row r="212" spans="1:10" x14ac:dyDescent="0.25">
      <c r="A212" t="s">
        <v>1517</v>
      </c>
      <c r="B212">
        <v>43.4</v>
      </c>
      <c r="C212">
        <v>8.81</v>
      </c>
      <c r="D212" t="s">
        <v>2379</v>
      </c>
      <c r="E212" t="s">
        <v>2378</v>
      </c>
      <c r="F212" t="s">
        <v>2378</v>
      </c>
      <c r="G212">
        <v>2</v>
      </c>
      <c r="H212" t="s">
        <v>2379</v>
      </c>
      <c r="I212" t="str">
        <f t="shared" si="6"/>
        <v>Obesity</v>
      </c>
      <c r="J212" t="str">
        <f t="shared" si="7"/>
        <v>Diabetes</v>
      </c>
    </row>
    <row r="213" spans="1:10" x14ac:dyDescent="0.25">
      <c r="A213" t="s">
        <v>783</v>
      </c>
      <c r="B213">
        <v>43.39</v>
      </c>
      <c r="C213">
        <v>5.85</v>
      </c>
      <c r="D213" t="s">
        <v>2379</v>
      </c>
      <c r="E213" t="s">
        <v>2378</v>
      </c>
      <c r="F213" t="s">
        <v>2378</v>
      </c>
      <c r="G213">
        <v>2</v>
      </c>
      <c r="H213" t="s">
        <v>2379</v>
      </c>
      <c r="I213" t="str">
        <f t="shared" si="6"/>
        <v>Obesity</v>
      </c>
      <c r="J213" t="str">
        <f t="shared" si="7"/>
        <v>Diabetes</v>
      </c>
    </row>
    <row r="214" spans="1:10" x14ac:dyDescent="0.25">
      <c r="A214" t="s">
        <v>1656</v>
      </c>
      <c r="B214">
        <v>43.35</v>
      </c>
      <c r="C214">
        <v>5.41</v>
      </c>
      <c r="D214" t="s">
        <v>2379</v>
      </c>
      <c r="E214" t="s">
        <v>2378</v>
      </c>
      <c r="F214" t="s">
        <v>2379</v>
      </c>
      <c r="G214">
        <v>2</v>
      </c>
      <c r="H214" t="s">
        <v>2379</v>
      </c>
      <c r="I214" t="str">
        <f t="shared" si="6"/>
        <v>Obesity</v>
      </c>
      <c r="J214" t="str">
        <f t="shared" si="7"/>
        <v>Normal</v>
      </c>
    </row>
    <row r="215" spans="1:10" x14ac:dyDescent="0.25">
      <c r="A215" t="s">
        <v>713</v>
      </c>
      <c r="B215">
        <v>43.34</v>
      </c>
      <c r="C215">
        <v>4.91</v>
      </c>
      <c r="D215" t="s">
        <v>2379</v>
      </c>
      <c r="E215" t="s">
        <v>2378</v>
      </c>
      <c r="F215" t="s">
        <v>2378</v>
      </c>
      <c r="G215">
        <v>2</v>
      </c>
      <c r="H215" t="s">
        <v>2379</v>
      </c>
      <c r="I215" t="str">
        <f t="shared" si="6"/>
        <v>Obesity</v>
      </c>
      <c r="J215" t="str">
        <f t="shared" si="7"/>
        <v>Normal</v>
      </c>
    </row>
    <row r="216" spans="1:10" x14ac:dyDescent="0.25">
      <c r="A216" t="s">
        <v>1806</v>
      </c>
      <c r="B216">
        <v>43.32</v>
      </c>
      <c r="C216">
        <v>8.75</v>
      </c>
      <c r="D216" t="s">
        <v>2379</v>
      </c>
      <c r="E216" t="s">
        <v>2378</v>
      </c>
      <c r="F216" t="s">
        <v>2379</v>
      </c>
      <c r="G216">
        <v>2</v>
      </c>
      <c r="H216" t="s">
        <v>2379</v>
      </c>
      <c r="I216" t="str">
        <f t="shared" si="6"/>
        <v>Obesity</v>
      </c>
      <c r="J216" t="str">
        <f t="shared" si="7"/>
        <v>Diabetes</v>
      </c>
    </row>
    <row r="217" spans="1:10" x14ac:dyDescent="0.25">
      <c r="A217" t="s">
        <v>1623</v>
      </c>
      <c r="B217">
        <v>43.32</v>
      </c>
      <c r="C217">
        <v>4.67</v>
      </c>
      <c r="D217" t="s">
        <v>2379</v>
      </c>
      <c r="E217" t="s">
        <v>2378</v>
      </c>
      <c r="F217" t="s">
        <v>2378</v>
      </c>
      <c r="G217">
        <v>2</v>
      </c>
      <c r="H217" t="s">
        <v>2379</v>
      </c>
      <c r="I217" t="str">
        <f t="shared" si="6"/>
        <v>Obesity</v>
      </c>
      <c r="J217" t="str">
        <f t="shared" si="7"/>
        <v>Normal</v>
      </c>
    </row>
    <row r="218" spans="1:10" x14ac:dyDescent="0.25">
      <c r="A218" t="s">
        <v>1051</v>
      </c>
      <c r="B218">
        <v>43.31</v>
      </c>
      <c r="C218">
        <v>6.1</v>
      </c>
      <c r="D218" t="s">
        <v>2379</v>
      </c>
      <c r="E218" t="s">
        <v>2378</v>
      </c>
      <c r="F218" t="s">
        <v>2378</v>
      </c>
      <c r="G218">
        <v>2</v>
      </c>
      <c r="H218" t="s">
        <v>2379</v>
      </c>
      <c r="I218" t="str">
        <f t="shared" si="6"/>
        <v>Obesity</v>
      </c>
      <c r="J218" t="str">
        <f t="shared" si="7"/>
        <v>Diabetes</v>
      </c>
    </row>
    <row r="219" spans="1:10" x14ac:dyDescent="0.25">
      <c r="A219" t="s">
        <v>1717</v>
      </c>
      <c r="B219">
        <v>43.29</v>
      </c>
      <c r="C219">
        <v>5.35</v>
      </c>
      <c r="D219" t="s">
        <v>2379</v>
      </c>
      <c r="E219" t="s">
        <v>2378</v>
      </c>
      <c r="F219" t="s">
        <v>2378</v>
      </c>
      <c r="G219">
        <v>2</v>
      </c>
      <c r="H219" t="s">
        <v>2379</v>
      </c>
      <c r="I219" t="str">
        <f t="shared" si="6"/>
        <v>Obesity</v>
      </c>
      <c r="J219" t="str">
        <f t="shared" si="7"/>
        <v>Normal</v>
      </c>
    </row>
    <row r="220" spans="1:10" x14ac:dyDescent="0.25">
      <c r="A220" t="s">
        <v>1477</v>
      </c>
      <c r="B220">
        <v>43.28</v>
      </c>
      <c r="C220">
        <v>4.41</v>
      </c>
      <c r="D220" t="s">
        <v>2379</v>
      </c>
      <c r="E220" t="s">
        <v>2378</v>
      </c>
      <c r="F220" t="s">
        <v>2378</v>
      </c>
      <c r="G220">
        <v>2</v>
      </c>
      <c r="H220" t="s">
        <v>2379</v>
      </c>
      <c r="I220" t="str">
        <f t="shared" si="6"/>
        <v>Obesity</v>
      </c>
      <c r="J220" t="str">
        <f t="shared" si="7"/>
        <v>Normal</v>
      </c>
    </row>
    <row r="221" spans="1:10" x14ac:dyDescent="0.25">
      <c r="A221" t="s">
        <v>1767</v>
      </c>
      <c r="B221">
        <v>43.15</v>
      </c>
      <c r="C221">
        <v>6.14</v>
      </c>
      <c r="D221" t="s">
        <v>2379</v>
      </c>
      <c r="E221" t="s">
        <v>2378</v>
      </c>
      <c r="F221" t="s">
        <v>2379</v>
      </c>
      <c r="G221">
        <v>2</v>
      </c>
      <c r="H221" t="s">
        <v>2379</v>
      </c>
      <c r="I221" t="str">
        <f t="shared" si="6"/>
        <v>Obesity</v>
      </c>
      <c r="J221" t="str">
        <f t="shared" si="7"/>
        <v>Diabetes</v>
      </c>
    </row>
    <row r="222" spans="1:10" x14ac:dyDescent="0.25">
      <c r="A222" t="s">
        <v>568</v>
      </c>
      <c r="B222">
        <v>43.12</v>
      </c>
      <c r="C222">
        <v>6.25</v>
      </c>
      <c r="D222" t="s">
        <v>2379</v>
      </c>
      <c r="E222" t="s">
        <v>2378</v>
      </c>
      <c r="F222" t="s">
        <v>2378</v>
      </c>
      <c r="G222">
        <v>2</v>
      </c>
      <c r="H222" t="s">
        <v>2379</v>
      </c>
      <c r="I222" t="str">
        <f t="shared" si="6"/>
        <v>Obesity</v>
      </c>
      <c r="J222" t="str">
        <f t="shared" si="7"/>
        <v>Diabetes</v>
      </c>
    </row>
    <row r="223" spans="1:10" x14ac:dyDescent="0.25">
      <c r="A223" t="s">
        <v>1734</v>
      </c>
      <c r="B223">
        <v>43.11</v>
      </c>
      <c r="C223">
        <v>4.67</v>
      </c>
      <c r="D223" t="s">
        <v>2379</v>
      </c>
      <c r="E223" t="s">
        <v>2378</v>
      </c>
      <c r="F223" t="s">
        <v>2378</v>
      </c>
      <c r="G223">
        <v>2</v>
      </c>
      <c r="H223" t="s">
        <v>2379</v>
      </c>
      <c r="I223" t="str">
        <f t="shared" si="6"/>
        <v>Obesity</v>
      </c>
      <c r="J223" t="str">
        <f t="shared" si="7"/>
        <v>Normal</v>
      </c>
    </row>
    <row r="224" spans="1:10" x14ac:dyDescent="0.25">
      <c r="A224" t="s">
        <v>1458</v>
      </c>
      <c r="B224">
        <v>43.11</v>
      </c>
      <c r="C224">
        <v>5.6</v>
      </c>
      <c r="D224" t="s">
        <v>2379</v>
      </c>
      <c r="E224" t="s">
        <v>2378</v>
      </c>
      <c r="F224" t="s">
        <v>2378</v>
      </c>
      <c r="G224">
        <v>2</v>
      </c>
      <c r="H224" t="s">
        <v>2379</v>
      </c>
      <c r="I224" t="str">
        <f t="shared" si="6"/>
        <v>Obesity</v>
      </c>
      <c r="J224" t="str">
        <f t="shared" si="7"/>
        <v>Normal</v>
      </c>
    </row>
    <row r="225" spans="1:10" x14ac:dyDescent="0.25">
      <c r="A225" t="s">
        <v>1716</v>
      </c>
      <c r="B225">
        <v>43.08</v>
      </c>
      <c r="C225">
        <v>8.9600000000000009</v>
      </c>
      <c r="D225" t="s">
        <v>2379</v>
      </c>
      <c r="E225" t="s">
        <v>2378</v>
      </c>
      <c r="F225" t="s">
        <v>2378</v>
      </c>
      <c r="G225">
        <v>2</v>
      </c>
      <c r="H225" t="s">
        <v>2379</v>
      </c>
      <c r="I225" t="str">
        <f t="shared" si="6"/>
        <v>Obesity</v>
      </c>
      <c r="J225" t="str">
        <f t="shared" si="7"/>
        <v>Diabetes</v>
      </c>
    </row>
    <row r="226" spans="1:10" x14ac:dyDescent="0.25">
      <c r="A226" t="s">
        <v>1165</v>
      </c>
      <c r="B226">
        <v>43.04</v>
      </c>
      <c r="C226">
        <v>5.9</v>
      </c>
      <c r="D226" t="s">
        <v>2379</v>
      </c>
      <c r="E226" t="s">
        <v>2378</v>
      </c>
      <c r="F226" t="s">
        <v>2378</v>
      </c>
      <c r="G226">
        <v>2</v>
      </c>
      <c r="H226" t="s">
        <v>2379</v>
      </c>
      <c r="I226" t="str">
        <f t="shared" si="6"/>
        <v>Obesity</v>
      </c>
      <c r="J226" t="str">
        <f t="shared" si="7"/>
        <v>Diabetes</v>
      </c>
    </row>
    <row r="227" spans="1:10" x14ac:dyDescent="0.25">
      <c r="A227" t="s">
        <v>74</v>
      </c>
      <c r="B227">
        <v>43.01</v>
      </c>
      <c r="C227">
        <v>5.44</v>
      </c>
      <c r="D227" t="s">
        <v>2379</v>
      </c>
      <c r="E227" t="s">
        <v>2378</v>
      </c>
      <c r="F227" t="s">
        <v>2378</v>
      </c>
      <c r="G227">
        <v>2</v>
      </c>
      <c r="H227" t="s">
        <v>2379</v>
      </c>
      <c r="I227" t="str">
        <f t="shared" si="6"/>
        <v>Obesity</v>
      </c>
      <c r="J227" t="str">
        <f t="shared" si="7"/>
        <v>Normal</v>
      </c>
    </row>
    <row r="228" spans="1:10" x14ac:dyDescent="0.25">
      <c r="A228" t="s">
        <v>1794</v>
      </c>
      <c r="B228">
        <v>42.95</v>
      </c>
      <c r="C228">
        <v>5.16</v>
      </c>
      <c r="D228" t="s">
        <v>2379</v>
      </c>
      <c r="E228" t="s">
        <v>2378</v>
      </c>
      <c r="F228" t="s">
        <v>2378</v>
      </c>
      <c r="G228">
        <v>2</v>
      </c>
      <c r="H228" t="s">
        <v>2379</v>
      </c>
      <c r="I228" t="str">
        <f t="shared" si="6"/>
        <v>Obesity</v>
      </c>
      <c r="J228" t="str">
        <f t="shared" si="7"/>
        <v>Normal</v>
      </c>
    </row>
    <row r="229" spans="1:10" x14ac:dyDescent="0.25">
      <c r="A229" t="s">
        <v>1713</v>
      </c>
      <c r="B229">
        <v>42.95</v>
      </c>
      <c r="C229">
        <v>11.88</v>
      </c>
      <c r="D229" t="s">
        <v>2379</v>
      </c>
      <c r="E229" t="s">
        <v>2378</v>
      </c>
      <c r="F229" t="s">
        <v>2378</v>
      </c>
      <c r="G229">
        <v>2</v>
      </c>
      <c r="H229" t="s">
        <v>2379</v>
      </c>
      <c r="I229" t="str">
        <f t="shared" si="6"/>
        <v>Obesity</v>
      </c>
      <c r="J229" t="str">
        <f t="shared" si="7"/>
        <v>Diabetes</v>
      </c>
    </row>
    <row r="230" spans="1:10" x14ac:dyDescent="0.25">
      <c r="A230" t="s">
        <v>791</v>
      </c>
      <c r="B230">
        <v>42.94</v>
      </c>
      <c r="C230">
        <v>4.34</v>
      </c>
      <c r="D230" t="s">
        <v>2379</v>
      </c>
      <c r="E230" t="s">
        <v>2378</v>
      </c>
      <c r="F230" t="s">
        <v>2378</v>
      </c>
      <c r="G230">
        <v>2</v>
      </c>
      <c r="H230" t="s">
        <v>2379</v>
      </c>
      <c r="I230" t="str">
        <f t="shared" si="6"/>
        <v>Obesity</v>
      </c>
      <c r="J230" t="str">
        <f t="shared" si="7"/>
        <v>Normal</v>
      </c>
    </row>
    <row r="231" spans="1:10" x14ac:dyDescent="0.25">
      <c r="A231" t="s">
        <v>1223</v>
      </c>
      <c r="B231">
        <v>42.93</v>
      </c>
      <c r="C231">
        <v>4.8</v>
      </c>
      <c r="D231" t="s">
        <v>2379</v>
      </c>
      <c r="E231" t="s">
        <v>2378</v>
      </c>
      <c r="F231" t="s">
        <v>2378</v>
      </c>
      <c r="G231">
        <v>2</v>
      </c>
      <c r="H231" t="s">
        <v>2379</v>
      </c>
      <c r="I231" t="str">
        <f t="shared" si="6"/>
        <v>Obesity</v>
      </c>
      <c r="J231" t="str">
        <f t="shared" si="7"/>
        <v>Normal</v>
      </c>
    </row>
    <row r="232" spans="1:10" x14ac:dyDescent="0.25">
      <c r="A232" t="s">
        <v>2352</v>
      </c>
      <c r="B232">
        <v>42.9</v>
      </c>
      <c r="C232">
        <v>11.41</v>
      </c>
      <c r="D232" t="s">
        <v>2379</v>
      </c>
      <c r="E232" t="s">
        <v>2378</v>
      </c>
      <c r="F232" t="s">
        <v>2378</v>
      </c>
      <c r="G232">
        <v>2</v>
      </c>
      <c r="H232" t="s">
        <v>2379</v>
      </c>
      <c r="I232" t="str">
        <f t="shared" si="6"/>
        <v>Obesity</v>
      </c>
      <c r="J232" t="str">
        <f t="shared" si="7"/>
        <v>Diabetes</v>
      </c>
    </row>
    <row r="233" spans="1:10" x14ac:dyDescent="0.25">
      <c r="A233" t="s">
        <v>539</v>
      </c>
      <c r="B233">
        <v>42.9</v>
      </c>
      <c r="C233">
        <v>4.87</v>
      </c>
      <c r="D233" t="s">
        <v>2379</v>
      </c>
      <c r="E233" t="s">
        <v>2378</v>
      </c>
      <c r="F233" t="s">
        <v>2378</v>
      </c>
      <c r="G233">
        <v>2</v>
      </c>
      <c r="H233" t="s">
        <v>2379</v>
      </c>
      <c r="I233" t="str">
        <f t="shared" si="6"/>
        <v>Obesity</v>
      </c>
      <c r="J233" t="str">
        <f t="shared" si="7"/>
        <v>Normal</v>
      </c>
    </row>
    <row r="234" spans="1:10" x14ac:dyDescent="0.25">
      <c r="A234" t="s">
        <v>2233</v>
      </c>
      <c r="B234">
        <v>42.89</v>
      </c>
      <c r="C234">
        <v>5.28</v>
      </c>
      <c r="D234" t="s">
        <v>2379</v>
      </c>
      <c r="E234" t="s">
        <v>2378</v>
      </c>
      <c r="F234" t="s">
        <v>2378</v>
      </c>
      <c r="G234">
        <v>2</v>
      </c>
      <c r="H234" t="s">
        <v>2379</v>
      </c>
      <c r="I234" t="str">
        <f t="shared" si="6"/>
        <v>Obesity</v>
      </c>
      <c r="J234" t="str">
        <f t="shared" si="7"/>
        <v>Normal</v>
      </c>
    </row>
    <row r="235" spans="1:10" x14ac:dyDescent="0.25">
      <c r="A235" t="s">
        <v>867</v>
      </c>
      <c r="B235">
        <v>42.88</v>
      </c>
      <c r="C235">
        <v>4.87</v>
      </c>
      <c r="D235" t="s">
        <v>2379</v>
      </c>
      <c r="E235" t="s">
        <v>2378</v>
      </c>
      <c r="F235" t="s">
        <v>2378</v>
      </c>
      <c r="G235">
        <v>2</v>
      </c>
      <c r="H235" t="s">
        <v>2379</v>
      </c>
      <c r="I235" t="str">
        <f t="shared" si="6"/>
        <v>Obesity</v>
      </c>
      <c r="J235" t="str">
        <f t="shared" si="7"/>
        <v>Normal</v>
      </c>
    </row>
    <row r="236" spans="1:10" x14ac:dyDescent="0.25">
      <c r="A236" t="s">
        <v>969</v>
      </c>
      <c r="B236">
        <v>42.85</v>
      </c>
      <c r="C236">
        <v>5.81</v>
      </c>
      <c r="D236" t="s">
        <v>2379</v>
      </c>
      <c r="E236" t="s">
        <v>2378</v>
      </c>
      <c r="F236" t="s">
        <v>2378</v>
      </c>
      <c r="G236">
        <v>2</v>
      </c>
      <c r="H236" t="s">
        <v>2379</v>
      </c>
      <c r="I236" t="str">
        <f t="shared" si="6"/>
        <v>Obesity</v>
      </c>
      <c r="J236" t="str">
        <f t="shared" si="7"/>
        <v>Diabetes</v>
      </c>
    </row>
    <row r="237" spans="1:10" x14ac:dyDescent="0.25">
      <c r="A237" t="s">
        <v>2219</v>
      </c>
      <c r="B237">
        <v>42.83</v>
      </c>
      <c r="C237">
        <v>6.04</v>
      </c>
      <c r="D237" t="s">
        <v>2379</v>
      </c>
      <c r="E237" t="s">
        <v>2378</v>
      </c>
      <c r="F237" t="s">
        <v>2378</v>
      </c>
      <c r="G237">
        <v>2</v>
      </c>
      <c r="H237" t="s">
        <v>2379</v>
      </c>
      <c r="I237" t="str">
        <f t="shared" si="6"/>
        <v>Obesity</v>
      </c>
      <c r="J237" t="str">
        <f t="shared" si="7"/>
        <v>Diabetes</v>
      </c>
    </row>
    <row r="238" spans="1:10" x14ac:dyDescent="0.25">
      <c r="A238" t="s">
        <v>2211</v>
      </c>
      <c r="B238">
        <v>42.82</v>
      </c>
      <c r="C238">
        <v>4.21</v>
      </c>
      <c r="D238" t="s">
        <v>2379</v>
      </c>
      <c r="E238" t="s">
        <v>2378</v>
      </c>
      <c r="F238" t="s">
        <v>2378</v>
      </c>
      <c r="G238">
        <v>2</v>
      </c>
      <c r="H238" t="s">
        <v>2379</v>
      </c>
      <c r="I238" t="str">
        <f t="shared" si="6"/>
        <v>Obesity</v>
      </c>
      <c r="J238" t="str">
        <f t="shared" si="7"/>
        <v>Normal</v>
      </c>
    </row>
    <row r="239" spans="1:10" x14ac:dyDescent="0.25">
      <c r="A239" t="s">
        <v>1621</v>
      </c>
      <c r="B239">
        <v>42.81</v>
      </c>
      <c r="C239">
        <v>4.1500000000000004</v>
      </c>
      <c r="D239" t="s">
        <v>2379</v>
      </c>
      <c r="E239" t="s">
        <v>2378</v>
      </c>
      <c r="F239" t="s">
        <v>2378</v>
      </c>
      <c r="G239">
        <v>2</v>
      </c>
      <c r="H239" t="s">
        <v>2379</v>
      </c>
      <c r="I239" t="str">
        <f t="shared" si="6"/>
        <v>Obesity</v>
      </c>
      <c r="J239" t="str">
        <f t="shared" si="7"/>
        <v>Normal</v>
      </c>
    </row>
    <row r="240" spans="1:10" x14ac:dyDescent="0.25">
      <c r="A240" t="s">
        <v>1520</v>
      </c>
      <c r="B240">
        <v>42.78</v>
      </c>
      <c r="C240">
        <v>6.11</v>
      </c>
      <c r="D240" t="s">
        <v>2379</v>
      </c>
      <c r="E240" t="s">
        <v>2378</v>
      </c>
      <c r="F240" t="s">
        <v>2378</v>
      </c>
      <c r="G240">
        <v>2</v>
      </c>
      <c r="H240" t="s">
        <v>2379</v>
      </c>
      <c r="I240" t="str">
        <f t="shared" si="6"/>
        <v>Obesity</v>
      </c>
      <c r="J240" t="str">
        <f t="shared" si="7"/>
        <v>Diabetes</v>
      </c>
    </row>
    <row r="241" spans="1:10" x14ac:dyDescent="0.25">
      <c r="A241" t="s">
        <v>2280</v>
      </c>
      <c r="B241">
        <v>42.75</v>
      </c>
      <c r="C241">
        <v>4.22</v>
      </c>
      <c r="D241" t="s">
        <v>2379</v>
      </c>
      <c r="E241" t="s">
        <v>2378</v>
      </c>
      <c r="F241" t="s">
        <v>2378</v>
      </c>
      <c r="G241">
        <v>2</v>
      </c>
      <c r="H241" t="s">
        <v>2379</v>
      </c>
      <c r="I241" t="str">
        <f t="shared" si="6"/>
        <v>Obesity</v>
      </c>
      <c r="J241" t="str">
        <f t="shared" si="7"/>
        <v>Normal</v>
      </c>
    </row>
    <row r="242" spans="1:10" x14ac:dyDescent="0.25">
      <c r="A242" t="s">
        <v>1536</v>
      </c>
      <c r="B242">
        <v>42.74</v>
      </c>
      <c r="C242">
        <v>6.31</v>
      </c>
      <c r="D242" t="s">
        <v>2379</v>
      </c>
      <c r="E242" t="s">
        <v>2378</v>
      </c>
      <c r="F242" t="s">
        <v>2378</v>
      </c>
      <c r="G242">
        <v>2</v>
      </c>
      <c r="H242" t="s">
        <v>2379</v>
      </c>
      <c r="I242" t="str">
        <f t="shared" si="6"/>
        <v>Obesity</v>
      </c>
      <c r="J242" t="str">
        <f t="shared" si="7"/>
        <v>Diabetes</v>
      </c>
    </row>
    <row r="243" spans="1:10" x14ac:dyDescent="0.25">
      <c r="A243" t="s">
        <v>2227</v>
      </c>
      <c r="B243">
        <v>42.71</v>
      </c>
      <c r="C243">
        <v>10.52</v>
      </c>
      <c r="D243" t="s">
        <v>2379</v>
      </c>
      <c r="E243" t="s">
        <v>2378</v>
      </c>
      <c r="F243" t="s">
        <v>2378</v>
      </c>
      <c r="G243">
        <v>2</v>
      </c>
      <c r="H243" t="s">
        <v>2379</v>
      </c>
      <c r="I243" t="str">
        <f t="shared" si="6"/>
        <v>Obesity</v>
      </c>
      <c r="J243" t="str">
        <f t="shared" si="7"/>
        <v>Diabetes</v>
      </c>
    </row>
    <row r="244" spans="1:10" x14ac:dyDescent="0.25">
      <c r="A244" t="s">
        <v>2207</v>
      </c>
      <c r="B244">
        <v>42.69</v>
      </c>
      <c r="C244">
        <v>4.8899999999999997</v>
      </c>
      <c r="D244" t="s">
        <v>2379</v>
      </c>
      <c r="E244" t="s">
        <v>2378</v>
      </c>
      <c r="F244" t="s">
        <v>2379</v>
      </c>
      <c r="G244">
        <v>2</v>
      </c>
      <c r="H244" t="s">
        <v>2379</v>
      </c>
      <c r="I244" t="str">
        <f t="shared" si="6"/>
        <v>Obesity</v>
      </c>
      <c r="J244" t="str">
        <f t="shared" si="7"/>
        <v>Normal</v>
      </c>
    </row>
    <row r="245" spans="1:10" x14ac:dyDescent="0.25">
      <c r="A245" t="s">
        <v>1220</v>
      </c>
      <c r="B245">
        <v>42.68</v>
      </c>
      <c r="C245">
        <v>9.2799999999999994</v>
      </c>
      <c r="D245" t="s">
        <v>2379</v>
      </c>
      <c r="E245" t="s">
        <v>2378</v>
      </c>
      <c r="F245" t="s">
        <v>2378</v>
      </c>
      <c r="G245">
        <v>2</v>
      </c>
      <c r="H245" t="s">
        <v>2379</v>
      </c>
      <c r="I245" t="str">
        <f t="shared" si="6"/>
        <v>Obesity</v>
      </c>
      <c r="J245" t="str">
        <f t="shared" si="7"/>
        <v>Diabetes</v>
      </c>
    </row>
    <row r="246" spans="1:10" x14ac:dyDescent="0.25">
      <c r="A246" t="s">
        <v>1793</v>
      </c>
      <c r="B246">
        <v>42.66</v>
      </c>
      <c r="C246">
        <v>10.44</v>
      </c>
      <c r="D246" t="s">
        <v>2379</v>
      </c>
      <c r="E246" t="s">
        <v>2378</v>
      </c>
      <c r="F246" t="s">
        <v>2378</v>
      </c>
      <c r="G246">
        <v>2</v>
      </c>
      <c r="H246" t="s">
        <v>2379</v>
      </c>
      <c r="I246" t="str">
        <f t="shared" si="6"/>
        <v>Obesity</v>
      </c>
      <c r="J246" t="str">
        <f t="shared" si="7"/>
        <v>Diabetes</v>
      </c>
    </row>
    <row r="247" spans="1:10" x14ac:dyDescent="0.25">
      <c r="A247" t="s">
        <v>705</v>
      </c>
      <c r="B247">
        <v>42.655000000000001</v>
      </c>
      <c r="C247">
        <v>5.94</v>
      </c>
      <c r="D247" t="s">
        <v>2379</v>
      </c>
      <c r="E247" t="s">
        <v>2378</v>
      </c>
      <c r="F247" t="s">
        <v>2379</v>
      </c>
      <c r="G247">
        <v>2</v>
      </c>
      <c r="H247" t="s">
        <v>2379</v>
      </c>
      <c r="I247" t="str">
        <f t="shared" si="6"/>
        <v>Obesity</v>
      </c>
      <c r="J247" t="str">
        <f t="shared" si="7"/>
        <v>Diabetes</v>
      </c>
    </row>
    <row r="248" spans="1:10" x14ac:dyDescent="0.25">
      <c r="A248" t="s">
        <v>1562</v>
      </c>
      <c r="B248">
        <v>42.51</v>
      </c>
      <c r="C248">
        <v>8.2100000000000009</v>
      </c>
      <c r="D248" t="s">
        <v>2379</v>
      </c>
      <c r="E248" t="s">
        <v>2378</v>
      </c>
      <c r="F248" t="s">
        <v>2378</v>
      </c>
      <c r="G248">
        <v>2</v>
      </c>
      <c r="H248" t="s">
        <v>2379</v>
      </c>
      <c r="I248" t="str">
        <f t="shared" si="6"/>
        <v>Obesity</v>
      </c>
      <c r="J248" t="str">
        <f t="shared" si="7"/>
        <v>Diabetes</v>
      </c>
    </row>
    <row r="249" spans="1:10" x14ac:dyDescent="0.25">
      <c r="A249" t="s">
        <v>1385</v>
      </c>
      <c r="B249">
        <v>42.46</v>
      </c>
      <c r="C249">
        <v>4.1100000000000003</v>
      </c>
      <c r="D249" t="s">
        <v>2379</v>
      </c>
      <c r="E249" t="s">
        <v>2378</v>
      </c>
      <c r="F249" t="s">
        <v>2378</v>
      </c>
      <c r="G249">
        <v>2</v>
      </c>
      <c r="H249" t="s">
        <v>2379</v>
      </c>
      <c r="I249" t="str">
        <f t="shared" si="6"/>
        <v>Obesity</v>
      </c>
      <c r="J249" t="str">
        <f t="shared" si="7"/>
        <v>Normal</v>
      </c>
    </row>
    <row r="250" spans="1:10" x14ac:dyDescent="0.25">
      <c r="A250" t="s">
        <v>838</v>
      </c>
      <c r="B250">
        <v>42.4</v>
      </c>
      <c r="C250">
        <v>4.0599999999999996</v>
      </c>
      <c r="D250" t="s">
        <v>2379</v>
      </c>
      <c r="E250" t="s">
        <v>2378</v>
      </c>
      <c r="F250" t="s">
        <v>2378</v>
      </c>
      <c r="G250">
        <v>2</v>
      </c>
      <c r="H250" t="s">
        <v>2379</v>
      </c>
      <c r="I250" t="str">
        <f t="shared" si="6"/>
        <v>Obesity</v>
      </c>
      <c r="J250" t="str">
        <f t="shared" si="7"/>
        <v>Normal</v>
      </c>
    </row>
    <row r="251" spans="1:10" x14ac:dyDescent="0.25">
      <c r="A251" t="s">
        <v>392</v>
      </c>
      <c r="B251">
        <v>42.4</v>
      </c>
      <c r="C251">
        <v>5.53</v>
      </c>
      <c r="D251" t="s">
        <v>2379</v>
      </c>
      <c r="E251" t="s">
        <v>2378</v>
      </c>
      <c r="F251" t="s">
        <v>2378</v>
      </c>
      <c r="G251">
        <v>2</v>
      </c>
      <c r="H251" t="s">
        <v>2379</v>
      </c>
      <c r="I251" t="str">
        <f t="shared" si="6"/>
        <v>Obesity</v>
      </c>
      <c r="J251" t="str">
        <f t="shared" si="7"/>
        <v>Normal</v>
      </c>
    </row>
    <row r="252" spans="1:10" x14ac:dyDescent="0.25">
      <c r="A252" t="s">
        <v>2340</v>
      </c>
      <c r="B252">
        <v>42.35</v>
      </c>
      <c r="C252">
        <v>5.08</v>
      </c>
      <c r="D252" t="s">
        <v>2379</v>
      </c>
      <c r="E252" t="s">
        <v>2378</v>
      </c>
      <c r="F252" t="s">
        <v>2378</v>
      </c>
      <c r="G252">
        <v>2</v>
      </c>
      <c r="H252" t="s">
        <v>2379</v>
      </c>
      <c r="I252" t="str">
        <f t="shared" si="6"/>
        <v>Obesity</v>
      </c>
      <c r="J252" t="str">
        <f t="shared" si="7"/>
        <v>Normal</v>
      </c>
    </row>
    <row r="253" spans="1:10" x14ac:dyDescent="0.25">
      <c r="A253" t="s">
        <v>949</v>
      </c>
      <c r="B253">
        <v>42.3</v>
      </c>
      <c r="C253">
        <v>6.06</v>
      </c>
      <c r="D253" t="s">
        <v>2379</v>
      </c>
      <c r="E253" t="s">
        <v>2378</v>
      </c>
      <c r="F253" t="s">
        <v>2378</v>
      </c>
      <c r="G253">
        <v>2</v>
      </c>
      <c r="H253" t="s">
        <v>2379</v>
      </c>
      <c r="I253" t="str">
        <f t="shared" si="6"/>
        <v>Obesity</v>
      </c>
      <c r="J253" t="str">
        <f t="shared" si="7"/>
        <v>Diabetes</v>
      </c>
    </row>
    <row r="254" spans="1:10" x14ac:dyDescent="0.25">
      <c r="A254" t="s">
        <v>1701</v>
      </c>
      <c r="B254">
        <v>42.28</v>
      </c>
      <c r="C254">
        <v>9.16</v>
      </c>
      <c r="D254" t="s">
        <v>2379</v>
      </c>
      <c r="E254" t="s">
        <v>2378</v>
      </c>
      <c r="F254" t="s">
        <v>2378</v>
      </c>
      <c r="G254">
        <v>2</v>
      </c>
      <c r="H254" t="s">
        <v>2379</v>
      </c>
      <c r="I254" t="str">
        <f t="shared" si="6"/>
        <v>Obesity</v>
      </c>
      <c r="J254" t="str">
        <f t="shared" si="7"/>
        <v>Diabetes</v>
      </c>
    </row>
    <row r="255" spans="1:10" x14ac:dyDescent="0.25">
      <c r="A255" t="s">
        <v>2153</v>
      </c>
      <c r="B255">
        <v>42.27</v>
      </c>
      <c r="C255">
        <v>6.05</v>
      </c>
      <c r="D255" t="s">
        <v>2379</v>
      </c>
      <c r="E255" t="s">
        <v>2378</v>
      </c>
      <c r="F255" t="s">
        <v>2378</v>
      </c>
      <c r="G255">
        <v>2</v>
      </c>
      <c r="H255" t="s">
        <v>2379</v>
      </c>
      <c r="I255" t="str">
        <f t="shared" si="6"/>
        <v>Obesity</v>
      </c>
      <c r="J255" t="str">
        <f t="shared" si="7"/>
        <v>Diabetes</v>
      </c>
    </row>
    <row r="256" spans="1:10" x14ac:dyDescent="0.25">
      <c r="A256" t="s">
        <v>2235</v>
      </c>
      <c r="B256">
        <v>42.24</v>
      </c>
      <c r="C256">
        <v>5.55</v>
      </c>
      <c r="D256" t="s">
        <v>2379</v>
      </c>
      <c r="E256" t="s">
        <v>2378</v>
      </c>
      <c r="F256" t="s">
        <v>2378</v>
      </c>
      <c r="G256">
        <v>2</v>
      </c>
      <c r="H256" t="s">
        <v>2379</v>
      </c>
      <c r="I256" t="str">
        <f t="shared" si="6"/>
        <v>Obesity</v>
      </c>
      <c r="J256" t="str">
        <f t="shared" si="7"/>
        <v>Normal</v>
      </c>
    </row>
    <row r="257" spans="1:10" x14ac:dyDescent="0.25">
      <c r="A257" t="s">
        <v>2360</v>
      </c>
      <c r="B257">
        <v>42.13</v>
      </c>
      <c r="C257">
        <v>11.9</v>
      </c>
      <c r="D257" t="s">
        <v>2379</v>
      </c>
      <c r="E257" t="s">
        <v>2378</v>
      </c>
      <c r="F257" t="s">
        <v>2378</v>
      </c>
      <c r="G257">
        <v>2</v>
      </c>
      <c r="H257" t="s">
        <v>2379</v>
      </c>
      <c r="I257" t="str">
        <f t="shared" si="6"/>
        <v>Obesity</v>
      </c>
      <c r="J257" t="str">
        <f t="shared" si="7"/>
        <v>Diabetes</v>
      </c>
    </row>
    <row r="258" spans="1:10" x14ac:dyDescent="0.25">
      <c r="A258" t="s">
        <v>2252</v>
      </c>
      <c r="B258">
        <v>42.13</v>
      </c>
      <c r="C258">
        <v>5.2</v>
      </c>
      <c r="D258" t="s">
        <v>2379</v>
      </c>
      <c r="E258" t="s">
        <v>2378</v>
      </c>
      <c r="F258" t="s">
        <v>2378</v>
      </c>
      <c r="G258">
        <v>2</v>
      </c>
      <c r="H258" t="s">
        <v>2379</v>
      </c>
      <c r="I258" t="str">
        <f t="shared" ref="I258:I321" si="8">IF(B258&lt;18.5, "Underweight",IF(18.5 &lt;B258&lt;= 24.9,"Healthy Weight",IF( 25&lt; B258&lt;=29.9,"Overweight", "Obesity")))</f>
        <v>Obesity</v>
      </c>
      <c r="J258" t="str">
        <f t="shared" ref="J258:J321" si="9">IF(C258&lt;5.7,"Normal",IF(5.7&lt;C258&lt;=6.4,"Prediabetes","Diabetes"))</f>
        <v>Normal</v>
      </c>
    </row>
    <row r="259" spans="1:10" x14ac:dyDescent="0.25">
      <c r="A259" t="s">
        <v>1492</v>
      </c>
      <c r="B259">
        <v>42.13</v>
      </c>
      <c r="C259">
        <v>4.66</v>
      </c>
      <c r="D259" t="s">
        <v>2379</v>
      </c>
      <c r="E259" t="s">
        <v>2378</v>
      </c>
      <c r="F259" t="s">
        <v>2378</v>
      </c>
      <c r="G259">
        <v>2</v>
      </c>
      <c r="H259" t="s">
        <v>2379</v>
      </c>
      <c r="I259" t="str">
        <f t="shared" si="8"/>
        <v>Obesity</v>
      </c>
      <c r="J259" t="str">
        <f t="shared" si="9"/>
        <v>Normal</v>
      </c>
    </row>
    <row r="260" spans="1:10" x14ac:dyDescent="0.25">
      <c r="A260" t="s">
        <v>620</v>
      </c>
      <c r="B260">
        <v>42.13</v>
      </c>
      <c r="C260">
        <v>4.54</v>
      </c>
      <c r="D260" t="s">
        <v>2379</v>
      </c>
      <c r="E260" t="s">
        <v>2378</v>
      </c>
      <c r="F260" t="s">
        <v>2378</v>
      </c>
      <c r="G260">
        <v>2</v>
      </c>
      <c r="H260" t="s">
        <v>2379</v>
      </c>
      <c r="I260" t="str">
        <f t="shared" si="8"/>
        <v>Obesity</v>
      </c>
      <c r="J260" t="str">
        <f t="shared" si="9"/>
        <v>Normal</v>
      </c>
    </row>
    <row r="261" spans="1:10" x14ac:dyDescent="0.25">
      <c r="A261" t="s">
        <v>373</v>
      </c>
      <c r="B261">
        <v>42.13</v>
      </c>
      <c r="C261">
        <v>5.72</v>
      </c>
      <c r="D261" t="s">
        <v>2379</v>
      </c>
      <c r="E261" t="s">
        <v>2378</v>
      </c>
      <c r="F261" t="s">
        <v>2379</v>
      </c>
      <c r="G261">
        <v>2</v>
      </c>
      <c r="H261" t="s">
        <v>2379</v>
      </c>
      <c r="I261" t="str">
        <f t="shared" si="8"/>
        <v>Obesity</v>
      </c>
      <c r="J261" t="str">
        <f t="shared" si="9"/>
        <v>Diabetes</v>
      </c>
    </row>
    <row r="262" spans="1:10" x14ac:dyDescent="0.25">
      <c r="A262" t="s">
        <v>1595</v>
      </c>
      <c r="B262">
        <v>42.06</v>
      </c>
      <c r="C262">
        <v>5.32</v>
      </c>
      <c r="D262" t="s">
        <v>2379</v>
      </c>
      <c r="E262" t="s">
        <v>2378</v>
      </c>
      <c r="F262" t="s">
        <v>2378</v>
      </c>
      <c r="G262">
        <v>2</v>
      </c>
      <c r="H262" t="s">
        <v>2379</v>
      </c>
      <c r="I262" t="str">
        <f t="shared" si="8"/>
        <v>Obesity</v>
      </c>
      <c r="J262" t="str">
        <f t="shared" si="9"/>
        <v>Normal</v>
      </c>
    </row>
    <row r="263" spans="1:10" x14ac:dyDescent="0.25">
      <c r="A263" t="s">
        <v>1798</v>
      </c>
      <c r="B263">
        <v>42.02</v>
      </c>
      <c r="C263">
        <v>9.9499999999999993</v>
      </c>
      <c r="D263" t="s">
        <v>2379</v>
      </c>
      <c r="E263" t="s">
        <v>2378</v>
      </c>
      <c r="F263" t="s">
        <v>2379</v>
      </c>
      <c r="G263">
        <v>2</v>
      </c>
      <c r="H263" t="s">
        <v>2379</v>
      </c>
      <c r="I263" t="str">
        <f t="shared" si="8"/>
        <v>Obesity</v>
      </c>
      <c r="J263" t="str">
        <f t="shared" si="9"/>
        <v>Diabetes</v>
      </c>
    </row>
    <row r="264" spans="1:10" x14ac:dyDescent="0.25">
      <c r="A264" t="s">
        <v>1942</v>
      </c>
      <c r="B264">
        <v>41.91</v>
      </c>
      <c r="C264">
        <v>5.98</v>
      </c>
      <c r="D264" t="s">
        <v>2379</v>
      </c>
      <c r="E264" t="s">
        <v>2378</v>
      </c>
      <c r="F264" t="s">
        <v>2378</v>
      </c>
      <c r="G264">
        <v>2</v>
      </c>
      <c r="H264" t="s">
        <v>2379</v>
      </c>
      <c r="I264" t="str">
        <f t="shared" si="8"/>
        <v>Obesity</v>
      </c>
      <c r="J264" t="str">
        <f t="shared" si="9"/>
        <v>Diabetes</v>
      </c>
    </row>
    <row r="265" spans="1:10" x14ac:dyDescent="0.25">
      <c r="A265" t="s">
        <v>1361</v>
      </c>
      <c r="B265">
        <v>41.91</v>
      </c>
      <c r="C265">
        <v>4.92</v>
      </c>
      <c r="D265" t="s">
        <v>2379</v>
      </c>
      <c r="E265" t="s">
        <v>2378</v>
      </c>
      <c r="F265" t="s">
        <v>2378</v>
      </c>
      <c r="G265">
        <v>2</v>
      </c>
      <c r="H265" t="s">
        <v>2379</v>
      </c>
      <c r="I265" t="str">
        <f t="shared" si="8"/>
        <v>Obesity</v>
      </c>
      <c r="J265" t="str">
        <f t="shared" si="9"/>
        <v>Normal</v>
      </c>
    </row>
    <row r="266" spans="1:10" x14ac:dyDescent="0.25">
      <c r="A266" t="s">
        <v>195</v>
      </c>
      <c r="B266">
        <v>41.91</v>
      </c>
      <c r="C266">
        <v>6.19</v>
      </c>
      <c r="D266" t="s">
        <v>2379</v>
      </c>
      <c r="E266" t="s">
        <v>2378</v>
      </c>
      <c r="F266" t="s">
        <v>2378</v>
      </c>
      <c r="G266">
        <v>2</v>
      </c>
      <c r="H266" t="s">
        <v>2379</v>
      </c>
      <c r="I266" t="str">
        <f t="shared" si="8"/>
        <v>Obesity</v>
      </c>
      <c r="J266" t="str">
        <f t="shared" si="9"/>
        <v>Diabetes</v>
      </c>
    </row>
    <row r="267" spans="1:10" x14ac:dyDescent="0.25">
      <c r="A267" t="s">
        <v>2081</v>
      </c>
      <c r="B267">
        <v>41.9</v>
      </c>
      <c r="C267">
        <v>4.26</v>
      </c>
      <c r="D267" t="s">
        <v>2379</v>
      </c>
      <c r="E267" t="s">
        <v>2378</v>
      </c>
      <c r="F267" t="s">
        <v>2378</v>
      </c>
      <c r="G267">
        <v>2</v>
      </c>
      <c r="H267" t="s">
        <v>2379</v>
      </c>
      <c r="I267" t="str">
        <f t="shared" si="8"/>
        <v>Obesity</v>
      </c>
      <c r="J267" t="str">
        <f t="shared" si="9"/>
        <v>Normal</v>
      </c>
    </row>
    <row r="268" spans="1:10" x14ac:dyDescent="0.25">
      <c r="A268" t="s">
        <v>2321</v>
      </c>
      <c r="B268">
        <v>41.895000000000003</v>
      </c>
      <c r="C268">
        <v>10.87</v>
      </c>
      <c r="D268" t="s">
        <v>2379</v>
      </c>
      <c r="E268" t="s">
        <v>2378</v>
      </c>
      <c r="F268" t="s">
        <v>2378</v>
      </c>
      <c r="G268">
        <v>2</v>
      </c>
      <c r="H268" t="s">
        <v>2379</v>
      </c>
      <c r="I268" t="str">
        <f t="shared" si="8"/>
        <v>Obesity</v>
      </c>
      <c r="J268" t="str">
        <f t="shared" si="9"/>
        <v>Diabetes</v>
      </c>
    </row>
    <row r="269" spans="1:10" x14ac:dyDescent="0.25">
      <c r="A269" t="s">
        <v>2348</v>
      </c>
      <c r="B269">
        <v>41.8</v>
      </c>
      <c r="C269">
        <v>7.89</v>
      </c>
      <c r="D269" t="s">
        <v>2379</v>
      </c>
      <c r="E269" t="s">
        <v>2378</v>
      </c>
      <c r="F269" t="s">
        <v>2378</v>
      </c>
      <c r="G269">
        <v>2</v>
      </c>
      <c r="H269" t="s">
        <v>2379</v>
      </c>
      <c r="I269" t="str">
        <f t="shared" si="8"/>
        <v>Obesity</v>
      </c>
      <c r="J269" t="str">
        <f t="shared" si="9"/>
        <v>Diabetes</v>
      </c>
    </row>
    <row r="270" spans="1:10" x14ac:dyDescent="0.25">
      <c r="A270" t="s">
        <v>693</v>
      </c>
      <c r="B270">
        <v>41.8</v>
      </c>
      <c r="C270">
        <v>5.82</v>
      </c>
      <c r="D270" t="s">
        <v>2379</v>
      </c>
      <c r="E270" t="s">
        <v>2378</v>
      </c>
      <c r="F270" t="s">
        <v>2379</v>
      </c>
      <c r="G270">
        <v>2</v>
      </c>
      <c r="H270" t="s">
        <v>2379</v>
      </c>
      <c r="I270" t="str">
        <f t="shared" si="8"/>
        <v>Obesity</v>
      </c>
      <c r="J270" t="str">
        <f t="shared" si="9"/>
        <v>Diabetes</v>
      </c>
    </row>
    <row r="271" spans="1:10" x14ac:dyDescent="0.25">
      <c r="A271" t="s">
        <v>1481</v>
      </c>
      <c r="B271">
        <v>41.73</v>
      </c>
      <c r="C271">
        <v>6.25</v>
      </c>
      <c r="D271" t="s">
        <v>2379</v>
      </c>
      <c r="E271" t="s">
        <v>2378</v>
      </c>
      <c r="F271" t="s">
        <v>2378</v>
      </c>
      <c r="G271">
        <v>2</v>
      </c>
      <c r="H271" t="s">
        <v>2379</v>
      </c>
      <c r="I271" t="str">
        <f t="shared" si="8"/>
        <v>Obesity</v>
      </c>
      <c r="J271" t="str">
        <f t="shared" si="9"/>
        <v>Diabetes</v>
      </c>
    </row>
    <row r="272" spans="1:10" x14ac:dyDescent="0.25">
      <c r="A272" t="s">
        <v>671</v>
      </c>
      <c r="B272">
        <v>41.69</v>
      </c>
      <c r="C272">
        <v>5.78</v>
      </c>
      <c r="D272" t="s">
        <v>2379</v>
      </c>
      <c r="E272" t="s">
        <v>2378</v>
      </c>
      <c r="F272" t="s">
        <v>2378</v>
      </c>
      <c r="G272">
        <v>2</v>
      </c>
      <c r="H272" t="s">
        <v>2379</v>
      </c>
      <c r="I272" t="str">
        <f t="shared" si="8"/>
        <v>Obesity</v>
      </c>
      <c r="J272" t="str">
        <f t="shared" si="9"/>
        <v>Diabetes</v>
      </c>
    </row>
    <row r="273" spans="1:10" x14ac:dyDescent="0.25">
      <c r="A273" t="s">
        <v>2167</v>
      </c>
      <c r="B273">
        <v>41.65</v>
      </c>
      <c r="C273">
        <v>10.73</v>
      </c>
      <c r="D273" t="s">
        <v>2379</v>
      </c>
      <c r="E273" t="s">
        <v>2378</v>
      </c>
      <c r="F273" t="s">
        <v>2378</v>
      </c>
      <c r="G273">
        <v>2</v>
      </c>
      <c r="H273" t="s">
        <v>2379</v>
      </c>
      <c r="I273" t="str">
        <f t="shared" si="8"/>
        <v>Obesity</v>
      </c>
      <c r="J273" t="str">
        <f t="shared" si="9"/>
        <v>Diabetes</v>
      </c>
    </row>
    <row r="274" spans="1:10" x14ac:dyDescent="0.25">
      <c r="A274" t="s">
        <v>1719</v>
      </c>
      <c r="B274">
        <v>41.63</v>
      </c>
      <c r="C274">
        <v>6.71</v>
      </c>
      <c r="D274" t="s">
        <v>2379</v>
      </c>
      <c r="E274" t="s">
        <v>2378</v>
      </c>
      <c r="F274" t="s">
        <v>2378</v>
      </c>
      <c r="G274">
        <v>2</v>
      </c>
      <c r="H274" t="s">
        <v>2379</v>
      </c>
      <c r="I274" t="str">
        <f t="shared" si="8"/>
        <v>Obesity</v>
      </c>
      <c r="J274" t="str">
        <f t="shared" si="9"/>
        <v>Diabetes</v>
      </c>
    </row>
    <row r="275" spans="1:10" x14ac:dyDescent="0.25">
      <c r="A275" t="s">
        <v>1183</v>
      </c>
      <c r="B275">
        <v>41.55</v>
      </c>
      <c r="C275">
        <v>4.6100000000000003</v>
      </c>
      <c r="D275" t="s">
        <v>2379</v>
      </c>
      <c r="E275" t="s">
        <v>2378</v>
      </c>
      <c r="F275" t="s">
        <v>2378</v>
      </c>
      <c r="G275">
        <v>2</v>
      </c>
      <c r="H275" t="s">
        <v>2379</v>
      </c>
      <c r="I275" t="str">
        <f t="shared" si="8"/>
        <v>Obesity</v>
      </c>
      <c r="J275" t="str">
        <f t="shared" si="9"/>
        <v>Normal</v>
      </c>
    </row>
    <row r="276" spans="1:10" x14ac:dyDescent="0.25">
      <c r="A276" t="s">
        <v>2226</v>
      </c>
      <c r="B276">
        <v>41.52</v>
      </c>
      <c r="C276">
        <v>11.82</v>
      </c>
      <c r="D276" t="s">
        <v>2379</v>
      </c>
      <c r="E276" t="s">
        <v>2378</v>
      </c>
      <c r="F276" t="s">
        <v>2378</v>
      </c>
      <c r="G276">
        <v>2</v>
      </c>
      <c r="H276" t="s">
        <v>2379</v>
      </c>
      <c r="I276" t="str">
        <f t="shared" si="8"/>
        <v>Obesity</v>
      </c>
      <c r="J276" t="str">
        <f t="shared" si="9"/>
        <v>Diabetes</v>
      </c>
    </row>
    <row r="277" spans="1:10" x14ac:dyDescent="0.25">
      <c r="A277" t="s">
        <v>2273</v>
      </c>
      <c r="B277">
        <v>41.51</v>
      </c>
      <c r="C277">
        <v>6.92</v>
      </c>
      <c r="D277" t="s">
        <v>2379</v>
      </c>
      <c r="E277" t="s">
        <v>2378</v>
      </c>
      <c r="F277" t="s">
        <v>2378</v>
      </c>
      <c r="G277">
        <v>2</v>
      </c>
      <c r="H277" t="s">
        <v>2379</v>
      </c>
      <c r="I277" t="str">
        <f t="shared" si="8"/>
        <v>Obesity</v>
      </c>
      <c r="J277" t="str">
        <f t="shared" si="9"/>
        <v>Diabetes</v>
      </c>
    </row>
    <row r="278" spans="1:10" x14ac:dyDescent="0.25">
      <c r="A278" t="s">
        <v>1598</v>
      </c>
      <c r="B278">
        <v>41.47</v>
      </c>
      <c r="C278">
        <v>5.86</v>
      </c>
      <c r="D278" t="s">
        <v>2379</v>
      </c>
      <c r="E278" t="s">
        <v>2378</v>
      </c>
      <c r="F278" t="s">
        <v>2378</v>
      </c>
      <c r="G278">
        <v>2</v>
      </c>
      <c r="H278" t="s">
        <v>2379</v>
      </c>
      <c r="I278" t="str">
        <f t="shared" si="8"/>
        <v>Obesity</v>
      </c>
      <c r="J278" t="str">
        <f t="shared" si="9"/>
        <v>Diabetes</v>
      </c>
    </row>
    <row r="279" spans="1:10" x14ac:dyDescent="0.25">
      <c r="A279" t="s">
        <v>1343</v>
      </c>
      <c r="B279">
        <v>41.47</v>
      </c>
      <c r="C279">
        <v>10.34</v>
      </c>
      <c r="D279" t="s">
        <v>2379</v>
      </c>
      <c r="E279" t="s">
        <v>2378</v>
      </c>
      <c r="F279" t="s">
        <v>2378</v>
      </c>
      <c r="G279">
        <v>2</v>
      </c>
      <c r="H279" t="s">
        <v>2379</v>
      </c>
      <c r="I279" t="str">
        <f t="shared" si="8"/>
        <v>Obesity</v>
      </c>
      <c r="J279" t="str">
        <f t="shared" si="9"/>
        <v>Diabetes</v>
      </c>
    </row>
    <row r="280" spans="1:10" x14ac:dyDescent="0.25">
      <c r="A280" t="s">
        <v>1182</v>
      </c>
      <c r="B280">
        <v>41.47</v>
      </c>
      <c r="C280">
        <v>4.7</v>
      </c>
      <c r="D280" t="s">
        <v>2379</v>
      </c>
      <c r="E280" t="s">
        <v>2378</v>
      </c>
      <c r="F280" t="s">
        <v>2379</v>
      </c>
      <c r="G280">
        <v>2</v>
      </c>
      <c r="H280" t="s">
        <v>2379</v>
      </c>
      <c r="I280" t="str">
        <f t="shared" si="8"/>
        <v>Obesity</v>
      </c>
      <c r="J280" t="str">
        <f t="shared" si="9"/>
        <v>Normal</v>
      </c>
    </row>
    <row r="281" spans="1:10" x14ac:dyDescent="0.25">
      <c r="A281" t="s">
        <v>2249</v>
      </c>
      <c r="B281">
        <v>41.46</v>
      </c>
      <c r="C281">
        <v>4.99</v>
      </c>
      <c r="D281" t="s">
        <v>2379</v>
      </c>
      <c r="E281" t="s">
        <v>2378</v>
      </c>
      <c r="F281" t="s">
        <v>2378</v>
      </c>
      <c r="G281">
        <v>2</v>
      </c>
      <c r="H281" t="s">
        <v>2379</v>
      </c>
      <c r="I281" t="str">
        <f t="shared" si="8"/>
        <v>Obesity</v>
      </c>
      <c r="J281" t="str">
        <f t="shared" si="9"/>
        <v>Normal</v>
      </c>
    </row>
    <row r="282" spans="1:10" x14ac:dyDescent="0.25">
      <c r="A282" t="s">
        <v>1572</v>
      </c>
      <c r="B282">
        <v>41.45</v>
      </c>
      <c r="C282">
        <v>6.12</v>
      </c>
      <c r="D282" t="s">
        <v>2379</v>
      </c>
      <c r="E282" t="s">
        <v>2378</v>
      </c>
      <c r="F282" t="s">
        <v>2378</v>
      </c>
      <c r="G282">
        <v>2</v>
      </c>
      <c r="H282" t="s">
        <v>2379</v>
      </c>
      <c r="I282" t="str">
        <f t="shared" si="8"/>
        <v>Obesity</v>
      </c>
      <c r="J282" t="str">
        <f t="shared" si="9"/>
        <v>Diabetes</v>
      </c>
    </row>
    <row r="283" spans="1:10" x14ac:dyDescent="0.25">
      <c r="A283" t="s">
        <v>2019</v>
      </c>
      <c r="B283">
        <v>41.42</v>
      </c>
      <c r="C283">
        <v>6.07</v>
      </c>
      <c r="D283" t="s">
        <v>2379</v>
      </c>
      <c r="E283" t="s">
        <v>2378</v>
      </c>
      <c r="F283" t="s">
        <v>2378</v>
      </c>
      <c r="G283">
        <v>2</v>
      </c>
      <c r="H283" t="s">
        <v>2379</v>
      </c>
      <c r="I283" t="str">
        <f t="shared" si="8"/>
        <v>Obesity</v>
      </c>
      <c r="J283" t="str">
        <f t="shared" si="9"/>
        <v>Diabetes</v>
      </c>
    </row>
    <row r="284" spans="1:10" x14ac:dyDescent="0.25">
      <c r="A284" t="s">
        <v>830</v>
      </c>
      <c r="B284">
        <v>41.42</v>
      </c>
      <c r="C284">
        <v>5.17</v>
      </c>
      <c r="D284" t="s">
        <v>2379</v>
      </c>
      <c r="E284" t="s">
        <v>2378</v>
      </c>
      <c r="F284" t="s">
        <v>2379</v>
      </c>
      <c r="G284">
        <v>2</v>
      </c>
      <c r="H284" t="s">
        <v>2379</v>
      </c>
      <c r="I284" t="str">
        <f t="shared" si="8"/>
        <v>Obesity</v>
      </c>
      <c r="J284" t="str">
        <f t="shared" si="9"/>
        <v>Normal</v>
      </c>
    </row>
    <row r="285" spans="1:10" x14ac:dyDescent="0.25">
      <c r="A285" t="s">
        <v>2214</v>
      </c>
      <c r="B285">
        <v>41.33</v>
      </c>
      <c r="C285">
        <v>4.01</v>
      </c>
      <c r="D285" t="s">
        <v>2379</v>
      </c>
      <c r="E285" t="s">
        <v>2378</v>
      </c>
      <c r="F285" t="s">
        <v>2378</v>
      </c>
      <c r="G285">
        <v>2</v>
      </c>
      <c r="H285" t="s">
        <v>2379</v>
      </c>
      <c r="I285" t="str">
        <f t="shared" si="8"/>
        <v>Obesity</v>
      </c>
      <c r="J285" t="str">
        <f t="shared" si="9"/>
        <v>Normal</v>
      </c>
    </row>
    <row r="286" spans="1:10" x14ac:dyDescent="0.25">
      <c r="A286" t="s">
        <v>1816</v>
      </c>
      <c r="B286">
        <v>41.325000000000003</v>
      </c>
      <c r="C286">
        <v>4.04</v>
      </c>
      <c r="D286" t="s">
        <v>2379</v>
      </c>
      <c r="E286" t="s">
        <v>2378</v>
      </c>
      <c r="F286" t="s">
        <v>2379</v>
      </c>
      <c r="G286">
        <v>2</v>
      </c>
      <c r="H286" t="s">
        <v>2379</v>
      </c>
      <c r="I286" t="str">
        <f t="shared" si="8"/>
        <v>Obesity</v>
      </c>
      <c r="J286" t="str">
        <f t="shared" si="9"/>
        <v>Normal</v>
      </c>
    </row>
    <row r="287" spans="1:10" x14ac:dyDescent="0.25">
      <c r="A287" t="s">
        <v>1737</v>
      </c>
      <c r="B287">
        <v>41.325000000000003</v>
      </c>
      <c r="C287">
        <v>5.1100000000000003</v>
      </c>
      <c r="D287" t="s">
        <v>2379</v>
      </c>
      <c r="E287" t="s">
        <v>2378</v>
      </c>
      <c r="F287" t="s">
        <v>2378</v>
      </c>
      <c r="G287">
        <v>2</v>
      </c>
      <c r="H287" t="s">
        <v>2379</v>
      </c>
      <c r="I287" t="str">
        <f t="shared" si="8"/>
        <v>Obesity</v>
      </c>
      <c r="J287" t="str">
        <f t="shared" si="9"/>
        <v>Normal</v>
      </c>
    </row>
    <row r="288" spans="1:10" x14ac:dyDescent="0.25">
      <c r="A288" t="s">
        <v>973</v>
      </c>
      <c r="B288">
        <v>41.325000000000003</v>
      </c>
      <c r="C288">
        <v>5.77</v>
      </c>
      <c r="D288" t="s">
        <v>2379</v>
      </c>
      <c r="E288" t="s">
        <v>2378</v>
      </c>
      <c r="F288" t="s">
        <v>2378</v>
      </c>
      <c r="G288">
        <v>2</v>
      </c>
      <c r="H288" t="s">
        <v>2379</v>
      </c>
      <c r="I288" t="str">
        <f t="shared" si="8"/>
        <v>Obesity</v>
      </c>
      <c r="J288" t="str">
        <f t="shared" si="9"/>
        <v>Diabetes</v>
      </c>
    </row>
    <row r="289" spans="1:10" x14ac:dyDescent="0.25">
      <c r="A289" t="s">
        <v>1714</v>
      </c>
      <c r="B289">
        <v>41.3</v>
      </c>
      <c r="C289">
        <v>9.59</v>
      </c>
      <c r="D289" t="s">
        <v>2379</v>
      </c>
      <c r="E289" t="s">
        <v>2378</v>
      </c>
      <c r="F289" t="s">
        <v>2378</v>
      </c>
      <c r="G289">
        <v>2</v>
      </c>
      <c r="H289" t="s">
        <v>2379</v>
      </c>
      <c r="I289" t="str">
        <f t="shared" si="8"/>
        <v>Obesity</v>
      </c>
      <c r="J289" t="str">
        <f t="shared" si="9"/>
        <v>Diabetes</v>
      </c>
    </row>
    <row r="290" spans="1:10" x14ac:dyDescent="0.25">
      <c r="A290" t="s">
        <v>1682</v>
      </c>
      <c r="B290">
        <v>41.26</v>
      </c>
      <c r="C290">
        <v>5.97</v>
      </c>
      <c r="D290" t="s">
        <v>2379</v>
      </c>
      <c r="E290" t="s">
        <v>2378</v>
      </c>
      <c r="F290" t="s">
        <v>2378</v>
      </c>
      <c r="G290">
        <v>2</v>
      </c>
      <c r="H290" t="s">
        <v>2379</v>
      </c>
      <c r="I290" t="str">
        <f t="shared" si="8"/>
        <v>Obesity</v>
      </c>
      <c r="J290" t="str">
        <f t="shared" si="9"/>
        <v>Diabetes</v>
      </c>
    </row>
    <row r="291" spans="1:10" x14ac:dyDescent="0.25">
      <c r="A291" t="s">
        <v>2134</v>
      </c>
      <c r="B291">
        <v>41.25</v>
      </c>
      <c r="C291">
        <v>5.19</v>
      </c>
      <c r="D291" t="s">
        <v>2379</v>
      </c>
      <c r="E291" t="s">
        <v>2378</v>
      </c>
      <c r="F291" t="s">
        <v>2378</v>
      </c>
      <c r="G291">
        <v>2</v>
      </c>
      <c r="H291" t="s">
        <v>2379</v>
      </c>
      <c r="I291" t="str">
        <f t="shared" si="8"/>
        <v>Obesity</v>
      </c>
      <c r="J291" t="str">
        <f t="shared" si="9"/>
        <v>Normal</v>
      </c>
    </row>
    <row r="292" spans="1:10" x14ac:dyDescent="0.25">
      <c r="A292" t="s">
        <v>1350</v>
      </c>
      <c r="B292">
        <v>41.23</v>
      </c>
      <c r="C292">
        <v>6.94</v>
      </c>
      <c r="D292" t="s">
        <v>2379</v>
      </c>
      <c r="E292" t="s">
        <v>2378</v>
      </c>
      <c r="F292" t="s">
        <v>2378</v>
      </c>
      <c r="G292">
        <v>2</v>
      </c>
      <c r="H292" t="s">
        <v>2379</v>
      </c>
      <c r="I292" t="str">
        <f t="shared" si="8"/>
        <v>Obesity</v>
      </c>
      <c r="J292" t="str">
        <f t="shared" si="9"/>
        <v>Diabetes</v>
      </c>
    </row>
    <row r="293" spans="1:10" x14ac:dyDescent="0.25">
      <c r="A293" t="s">
        <v>828</v>
      </c>
      <c r="B293">
        <v>41.23</v>
      </c>
      <c r="C293">
        <v>4.24</v>
      </c>
      <c r="D293" t="s">
        <v>2379</v>
      </c>
      <c r="E293" t="s">
        <v>2378</v>
      </c>
      <c r="F293" t="s">
        <v>2378</v>
      </c>
      <c r="G293">
        <v>2</v>
      </c>
      <c r="H293" t="s">
        <v>2379</v>
      </c>
      <c r="I293" t="str">
        <f t="shared" si="8"/>
        <v>Obesity</v>
      </c>
      <c r="J293" t="str">
        <f t="shared" si="9"/>
        <v>Normal</v>
      </c>
    </row>
    <row r="294" spans="1:10" x14ac:dyDescent="0.25">
      <c r="A294" t="s">
        <v>1550</v>
      </c>
      <c r="B294">
        <v>41.2</v>
      </c>
      <c r="C294">
        <v>4.95</v>
      </c>
      <c r="D294" t="s">
        <v>2379</v>
      </c>
      <c r="E294" t="s">
        <v>2378</v>
      </c>
      <c r="F294" t="s">
        <v>2378</v>
      </c>
      <c r="G294">
        <v>2</v>
      </c>
      <c r="H294" t="s">
        <v>2379</v>
      </c>
      <c r="I294" t="str">
        <f t="shared" si="8"/>
        <v>Obesity</v>
      </c>
      <c r="J294" t="str">
        <f t="shared" si="9"/>
        <v>Normal</v>
      </c>
    </row>
    <row r="295" spans="1:10" x14ac:dyDescent="0.25">
      <c r="A295" t="s">
        <v>964</v>
      </c>
      <c r="B295">
        <v>41.2</v>
      </c>
      <c r="C295">
        <v>4.18</v>
      </c>
      <c r="D295" t="s">
        <v>2379</v>
      </c>
      <c r="E295" t="s">
        <v>2378</v>
      </c>
      <c r="F295" t="s">
        <v>2378</v>
      </c>
      <c r="G295">
        <v>2</v>
      </c>
      <c r="H295" t="s">
        <v>2379</v>
      </c>
      <c r="I295" t="str">
        <f t="shared" si="8"/>
        <v>Obesity</v>
      </c>
      <c r="J295" t="str">
        <f t="shared" si="9"/>
        <v>Normal</v>
      </c>
    </row>
    <row r="296" spans="1:10" x14ac:dyDescent="0.25">
      <c r="A296" t="s">
        <v>2063</v>
      </c>
      <c r="B296">
        <v>41.19</v>
      </c>
      <c r="C296">
        <v>6.37</v>
      </c>
      <c r="D296" t="s">
        <v>2379</v>
      </c>
      <c r="E296" t="s">
        <v>2378</v>
      </c>
      <c r="F296" t="s">
        <v>2378</v>
      </c>
      <c r="G296">
        <v>2</v>
      </c>
      <c r="H296" t="s">
        <v>2379</v>
      </c>
      <c r="I296" t="str">
        <f t="shared" si="8"/>
        <v>Obesity</v>
      </c>
      <c r="J296" t="str">
        <f t="shared" si="9"/>
        <v>Diabetes</v>
      </c>
    </row>
    <row r="297" spans="1:10" x14ac:dyDescent="0.25">
      <c r="A297" t="s">
        <v>2363</v>
      </c>
      <c r="B297">
        <v>41.14</v>
      </c>
      <c r="C297">
        <v>9.58</v>
      </c>
      <c r="D297" t="s">
        <v>2379</v>
      </c>
      <c r="E297" t="s">
        <v>2378</v>
      </c>
      <c r="F297" t="s">
        <v>2379</v>
      </c>
      <c r="G297">
        <v>2</v>
      </c>
      <c r="H297" t="s">
        <v>2379</v>
      </c>
      <c r="I297" t="str">
        <f t="shared" si="8"/>
        <v>Obesity</v>
      </c>
      <c r="J297" t="str">
        <f t="shared" si="9"/>
        <v>Diabetes</v>
      </c>
    </row>
    <row r="298" spans="1:10" x14ac:dyDescent="0.25">
      <c r="A298" t="s">
        <v>72</v>
      </c>
      <c r="B298">
        <v>41.14</v>
      </c>
      <c r="C298">
        <v>6.02</v>
      </c>
      <c r="D298" t="s">
        <v>2379</v>
      </c>
      <c r="E298" t="s">
        <v>2378</v>
      </c>
      <c r="F298" t="s">
        <v>2378</v>
      </c>
      <c r="G298">
        <v>1</v>
      </c>
      <c r="H298" t="s">
        <v>2379</v>
      </c>
      <c r="I298" t="str">
        <f t="shared" si="8"/>
        <v>Obesity</v>
      </c>
      <c r="J298" t="str">
        <f t="shared" si="9"/>
        <v>Diabetes</v>
      </c>
    </row>
    <row r="299" spans="1:10" x14ac:dyDescent="0.25">
      <c r="A299" t="s">
        <v>2238</v>
      </c>
      <c r="B299">
        <v>41.12</v>
      </c>
      <c r="C299">
        <v>7.54</v>
      </c>
      <c r="D299" t="s">
        <v>2379</v>
      </c>
      <c r="E299" t="s">
        <v>2378</v>
      </c>
      <c r="F299" t="s">
        <v>2378</v>
      </c>
      <c r="G299">
        <v>1</v>
      </c>
      <c r="H299" t="s">
        <v>2379</v>
      </c>
      <c r="I299" t="str">
        <f t="shared" si="8"/>
        <v>Obesity</v>
      </c>
      <c r="J299" t="str">
        <f t="shared" si="9"/>
        <v>Diabetes</v>
      </c>
    </row>
    <row r="300" spans="1:10" x14ac:dyDescent="0.25">
      <c r="A300" t="s">
        <v>466</v>
      </c>
      <c r="B300">
        <v>41.1</v>
      </c>
      <c r="C300">
        <v>5.79</v>
      </c>
      <c r="D300" t="s">
        <v>2379</v>
      </c>
      <c r="E300" t="s">
        <v>2378</v>
      </c>
      <c r="F300" t="s">
        <v>2378</v>
      </c>
      <c r="G300">
        <v>1</v>
      </c>
      <c r="H300" t="s">
        <v>2379</v>
      </c>
      <c r="I300" t="str">
        <f t="shared" si="8"/>
        <v>Obesity</v>
      </c>
      <c r="J300" t="str">
        <f t="shared" si="9"/>
        <v>Diabetes</v>
      </c>
    </row>
    <row r="301" spans="1:10" x14ac:dyDescent="0.25">
      <c r="A301" t="s">
        <v>1348</v>
      </c>
      <c r="B301">
        <v>41.04</v>
      </c>
      <c r="C301">
        <v>5.59</v>
      </c>
      <c r="D301" t="s">
        <v>2379</v>
      </c>
      <c r="E301" t="s">
        <v>2378</v>
      </c>
      <c r="F301" t="s">
        <v>2378</v>
      </c>
      <c r="G301">
        <v>1</v>
      </c>
      <c r="H301" t="s">
        <v>2379</v>
      </c>
      <c r="I301" t="str">
        <f t="shared" si="8"/>
        <v>Obesity</v>
      </c>
      <c r="J301" t="str">
        <f t="shared" si="9"/>
        <v>Normal</v>
      </c>
    </row>
    <row r="302" spans="1:10" x14ac:dyDescent="0.25">
      <c r="A302" t="s">
        <v>1636</v>
      </c>
      <c r="B302">
        <v>41.02</v>
      </c>
      <c r="C302">
        <v>11.37</v>
      </c>
      <c r="D302" t="s">
        <v>2379</v>
      </c>
      <c r="E302" t="s">
        <v>2378</v>
      </c>
      <c r="F302" t="s">
        <v>2378</v>
      </c>
      <c r="G302">
        <v>1</v>
      </c>
      <c r="H302" t="s">
        <v>2379</v>
      </c>
      <c r="I302" t="str">
        <f t="shared" si="8"/>
        <v>Obesity</v>
      </c>
      <c r="J302" t="str">
        <f t="shared" si="9"/>
        <v>Diabetes</v>
      </c>
    </row>
    <row r="303" spans="1:10" x14ac:dyDescent="0.25">
      <c r="A303" t="s">
        <v>1421</v>
      </c>
      <c r="B303">
        <v>40.945</v>
      </c>
      <c r="C303">
        <v>10.57</v>
      </c>
      <c r="D303" t="s">
        <v>2379</v>
      </c>
      <c r="E303" t="s">
        <v>2378</v>
      </c>
      <c r="F303" t="s">
        <v>2378</v>
      </c>
      <c r="G303">
        <v>1</v>
      </c>
      <c r="H303" t="s">
        <v>2379</v>
      </c>
      <c r="I303" t="str">
        <f t="shared" si="8"/>
        <v>Obesity</v>
      </c>
      <c r="J303" t="str">
        <f t="shared" si="9"/>
        <v>Diabetes</v>
      </c>
    </row>
    <row r="304" spans="1:10" x14ac:dyDescent="0.25">
      <c r="A304" t="s">
        <v>2359</v>
      </c>
      <c r="B304">
        <v>40.92</v>
      </c>
      <c r="C304">
        <v>8.41</v>
      </c>
      <c r="D304" t="s">
        <v>2379</v>
      </c>
      <c r="E304" t="s">
        <v>2378</v>
      </c>
      <c r="F304" t="s">
        <v>2378</v>
      </c>
      <c r="G304">
        <v>1</v>
      </c>
      <c r="H304" t="s">
        <v>2379</v>
      </c>
      <c r="I304" t="str">
        <f t="shared" si="8"/>
        <v>Obesity</v>
      </c>
      <c r="J304" t="str">
        <f t="shared" si="9"/>
        <v>Diabetes</v>
      </c>
    </row>
    <row r="305" spans="1:10" x14ac:dyDescent="0.25">
      <c r="A305" t="s">
        <v>1661</v>
      </c>
      <c r="B305">
        <v>40.880000000000003</v>
      </c>
      <c r="C305">
        <v>7.65</v>
      </c>
      <c r="D305" t="s">
        <v>2379</v>
      </c>
      <c r="E305" t="s">
        <v>2378</v>
      </c>
      <c r="F305" t="s">
        <v>2378</v>
      </c>
      <c r="G305">
        <v>1</v>
      </c>
      <c r="H305" t="s">
        <v>2379</v>
      </c>
      <c r="I305" t="str">
        <f t="shared" si="8"/>
        <v>Obesity</v>
      </c>
      <c r="J305" t="str">
        <f t="shared" si="9"/>
        <v>Diabetes</v>
      </c>
    </row>
    <row r="306" spans="1:10" x14ac:dyDescent="0.25">
      <c r="A306" t="s">
        <v>1512</v>
      </c>
      <c r="B306">
        <v>40.81</v>
      </c>
      <c r="C306">
        <v>10.58</v>
      </c>
      <c r="D306" t="s">
        <v>2379</v>
      </c>
      <c r="E306" t="s">
        <v>2378</v>
      </c>
      <c r="F306" t="s">
        <v>2378</v>
      </c>
      <c r="G306">
        <v>1</v>
      </c>
      <c r="H306" t="s">
        <v>2379</v>
      </c>
      <c r="I306" t="str">
        <f t="shared" si="8"/>
        <v>Obesity</v>
      </c>
      <c r="J306" t="str">
        <f t="shared" si="9"/>
        <v>Diabetes</v>
      </c>
    </row>
    <row r="307" spans="1:10" x14ac:dyDescent="0.25">
      <c r="A307" t="s">
        <v>995</v>
      </c>
      <c r="B307">
        <v>40.76</v>
      </c>
      <c r="C307">
        <v>5.28</v>
      </c>
      <c r="D307" t="s">
        <v>2379</v>
      </c>
      <c r="E307" t="s">
        <v>2378</v>
      </c>
      <c r="F307" t="s">
        <v>2378</v>
      </c>
      <c r="G307">
        <v>1</v>
      </c>
      <c r="H307" t="s">
        <v>2379</v>
      </c>
      <c r="I307" t="str">
        <f t="shared" si="8"/>
        <v>Obesity</v>
      </c>
      <c r="J307" t="str">
        <f t="shared" si="9"/>
        <v>Normal</v>
      </c>
    </row>
    <row r="308" spans="1:10" x14ac:dyDescent="0.25">
      <c r="A308" t="s">
        <v>2078</v>
      </c>
      <c r="B308">
        <v>40.74</v>
      </c>
      <c r="C308">
        <v>5.28</v>
      </c>
      <c r="D308" t="s">
        <v>2379</v>
      </c>
      <c r="E308" t="s">
        <v>2378</v>
      </c>
      <c r="F308" t="s">
        <v>2379</v>
      </c>
      <c r="G308">
        <v>1</v>
      </c>
      <c r="H308" t="s">
        <v>2379</v>
      </c>
      <c r="I308" t="str">
        <f t="shared" si="8"/>
        <v>Obesity</v>
      </c>
      <c r="J308" t="str">
        <f t="shared" si="9"/>
        <v>Normal</v>
      </c>
    </row>
    <row r="309" spans="1:10" x14ac:dyDescent="0.25">
      <c r="A309" t="s">
        <v>1584</v>
      </c>
      <c r="B309">
        <v>40.700000000000003</v>
      </c>
      <c r="C309">
        <v>5.42</v>
      </c>
      <c r="D309" t="s">
        <v>2379</v>
      </c>
      <c r="E309" t="s">
        <v>2378</v>
      </c>
      <c r="F309" t="s">
        <v>2378</v>
      </c>
      <c r="G309">
        <v>1</v>
      </c>
      <c r="H309" t="s">
        <v>2379</v>
      </c>
      <c r="I309" t="str">
        <f t="shared" si="8"/>
        <v>Obesity</v>
      </c>
      <c r="J309" t="str">
        <f t="shared" si="9"/>
        <v>Normal</v>
      </c>
    </row>
    <row r="310" spans="1:10" x14ac:dyDescent="0.25">
      <c r="A310" t="s">
        <v>996</v>
      </c>
      <c r="B310">
        <v>40.700000000000003</v>
      </c>
      <c r="C310">
        <v>6.27</v>
      </c>
      <c r="D310" t="s">
        <v>2379</v>
      </c>
      <c r="E310" t="s">
        <v>2378</v>
      </c>
      <c r="F310" t="s">
        <v>2379</v>
      </c>
      <c r="G310">
        <v>1</v>
      </c>
      <c r="H310" t="s">
        <v>2379</v>
      </c>
      <c r="I310" t="str">
        <f t="shared" si="8"/>
        <v>Obesity</v>
      </c>
      <c r="J310" t="str">
        <f t="shared" si="9"/>
        <v>Diabetes</v>
      </c>
    </row>
    <row r="311" spans="1:10" x14ac:dyDescent="0.25">
      <c r="A311" t="s">
        <v>1232</v>
      </c>
      <c r="B311">
        <v>40.659999999999997</v>
      </c>
      <c r="C311">
        <v>10.08</v>
      </c>
      <c r="D311" t="s">
        <v>2379</v>
      </c>
      <c r="E311" t="s">
        <v>2378</v>
      </c>
      <c r="F311" t="s">
        <v>2378</v>
      </c>
      <c r="G311">
        <v>1</v>
      </c>
      <c r="H311" t="s">
        <v>2379</v>
      </c>
      <c r="I311" t="str">
        <f t="shared" si="8"/>
        <v>Obesity</v>
      </c>
      <c r="J311" t="str">
        <f t="shared" si="9"/>
        <v>Diabetes</v>
      </c>
    </row>
    <row r="312" spans="1:10" x14ac:dyDescent="0.25">
      <c r="A312" t="s">
        <v>2205</v>
      </c>
      <c r="B312">
        <v>40.61</v>
      </c>
      <c r="C312">
        <v>8</v>
      </c>
      <c r="D312" t="s">
        <v>2379</v>
      </c>
      <c r="E312" t="s">
        <v>2378</v>
      </c>
      <c r="F312" t="s">
        <v>2378</v>
      </c>
      <c r="G312">
        <v>1</v>
      </c>
      <c r="H312" t="s">
        <v>2379</v>
      </c>
      <c r="I312" t="str">
        <f t="shared" si="8"/>
        <v>Obesity</v>
      </c>
      <c r="J312" t="str">
        <f t="shared" si="9"/>
        <v>Diabetes</v>
      </c>
    </row>
    <row r="313" spans="1:10" x14ac:dyDescent="0.25">
      <c r="A313" t="s">
        <v>993</v>
      </c>
      <c r="B313">
        <v>40.58</v>
      </c>
      <c r="C313">
        <v>5.32</v>
      </c>
      <c r="D313" t="s">
        <v>2379</v>
      </c>
      <c r="E313" t="s">
        <v>2378</v>
      </c>
      <c r="F313" t="s">
        <v>2379</v>
      </c>
      <c r="G313">
        <v>1</v>
      </c>
      <c r="H313" t="s">
        <v>2379</v>
      </c>
      <c r="I313" t="str">
        <f t="shared" si="8"/>
        <v>Obesity</v>
      </c>
      <c r="J313" t="str">
        <f t="shared" si="9"/>
        <v>Normal</v>
      </c>
    </row>
    <row r="314" spans="1:10" x14ac:dyDescent="0.25">
      <c r="A314" t="s">
        <v>2358</v>
      </c>
      <c r="B314">
        <v>40.564999999999998</v>
      </c>
      <c r="C314">
        <v>7.02</v>
      </c>
      <c r="D314" t="s">
        <v>2379</v>
      </c>
      <c r="E314" t="s">
        <v>2378</v>
      </c>
      <c r="F314" t="s">
        <v>2378</v>
      </c>
      <c r="G314">
        <v>1</v>
      </c>
      <c r="H314" t="s">
        <v>2379</v>
      </c>
      <c r="I314" t="str">
        <f t="shared" si="8"/>
        <v>Obesity</v>
      </c>
      <c r="J314" t="str">
        <f t="shared" si="9"/>
        <v>Diabetes</v>
      </c>
    </row>
    <row r="315" spans="1:10" x14ac:dyDescent="0.25">
      <c r="A315" t="s">
        <v>2335</v>
      </c>
      <c r="B315">
        <v>40.564999999999998</v>
      </c>
      <c r="C315">
        <v>7.37</v>
      </c>
      <c r="D315" t="s">
        <v>2379</v>
      </c>
      <c r="E315" t="s">
        <v>2378</v>
      </c>
      <c r="F315" t="s">
        <v>2378</v>
      </c>
      <c r="G315">
        <v>1</v>
      </c>
      <c r="H315" t="s">
        <v>2379</v>
      </c>
      <c r="I315" t="str">
        <f t="shared" si="8"/>
        <v>Obesity</v>
      </c>
      <c r="J315" t="str">
        <f t="shared" si="9"/>
        <v>Diabetes</v>
      </c>
    </row>
    <row r="316" spans="1:10" x14ac:dyDescent="0.25">
      <c r="A316" t="s">
        <v>794</v>
      </c>
      <c r="B316">
        <v>40.564999999999998</v>
      </c>
      <c r="C316">
        <v>5.66</v>
      </c>
      <c r="D316" t="s">
        <v>2379</v>
      </c>
      <c r="E316" t="s">
        <v>2378</v>
      </c>
      <c r="F316" t="s">
        <v>2378</v>
      </c>
      <c r="G316">
        <v>1</v>
      </c>
      <c r="H316" t="s">
        <v>2379</v>
      </c>
      <c r="I316" t="str">
        <f t="shared" si="8"/>
        <v>Obesity</v>
      </c>
      <c r="J316" t="str">
        <f t="shared" si="9"/>
        <v>Normal</v>
      </c>
    </row>
    <row r="317" spans="1:10" x14ac:dyDescent="0.25">
      <c r="A317" t="s">
        <v>187</v>
      </c>
      <c r="B317">
        <v>40.5</v>
      </c>
      <c r="C317">
        <v>5.4</v>
      </c>
      <c r="D317" t="s">
        <v>2379</v>
      </c>
      <c r="E317" t="s">
        <v>2378</v>
      </c>
      <c r="F317" t="s">
        <v>2379</v>
      </c>
      <c r="G317">
        <v>1</v>
      </c>
      <c r="H317" t="s">
        <v>2379</v>
      </c>
      <c r="I317" t="str">
        <f t="shared" si="8"/>
        <v>Obesity</v>
      </c>
      <c r="J317" t="str">
        <f t="shared" si="9"/>
        <v>Normal</v>
      </c>
    </row>
    <row r="318" spans="1:10" x14ac:dyDescent="0.25">
      <c r="A318" t="s">
        <v>1633</v>
      </c>
      <c r="B318">
        <v>40.479999999999997</v>
      </c>
      <c r="C318">
        <v>6.7</v>
      </c>
      <c r="D318" t="s">
        <v>2379</v>
      </c>
      <c r="E318" t="s">
        <v>2378</v>
      </c>
      <c r="F318" t="s">
        <v>2378</v>
      </c>
      <c r="G318">
        <v>1</v>
      </c>
      <c r="H318" t="s">
        <v>2379</v>
      </c>
      <c r="I318" t="str">
        <f t="shared" si="8"/>
        <v>Obesity</v>
      </c>
      <c r="J318" t="str">
        <f t="shared" si="9"/>
        <v>Diabetes</v>
      </c>
    </row>
    <row r="319" spans="1:10" x14ac:dyDescent="0.25">
      <c r="A319" t="s">
        <v>216</v>
      </c>
      <c r="B319">
        <v>40.47</v>
      </c>
      <c r="C319">
        <v>11.15</v>
      </c>
      <c r="D319" t="s">
        <v>2379</v>
      </c>
      <c r="E319" t="s">
        <v>2378</v>
      </c>
      <c r="F319" t="s">
        <v>2378</v>
      </c>
      <c r="G319">
        <v>1</v>
      </c>
      <c r="H319" t="s">
        <v>2379</v>
      </c>
      <c r="I319" t="str">
        <f t="shared" si="8"/>
        <v>Obesity</v>
      </c>
      <c r="J319" t="str">
        <f t="shared" si="9"/>
        <v>Diabetes</v>
      </c>
    </row>
    <row r="320" spans="1:10" x14ac:dyDescent="0.25">
      <c r="A320" t="s">
        <v>1726</v>
      </c>
      <c r="B320">
        <v>40.44</v>
      </c>
      <c r="C320">
        <v>5.13</v>
      </c>
      <c r="D320" t="s">
        <v>2379</v>
      </c>
      <c r="E320" t="s">
        <v>2378</v>
      </c>
      <c r="F320" t="s">
        <v>2379</v>
      </c>
      <c r="G320">
        <v>1</v>
      </c>
      <c r="H320" t="s">
        <v>2379</v>
      </c>
      <c r="I320" t="str">
        <f t="shared" si="8"/>
        <v>Obesity</v>
      </c>
      <c r="J320" t="str">
        <f t="shared" si="9"/>
        <v>Normal</v>
      </c>
    </row>
    <row r="321" spans="1:10" x14ac:dyDescent="0.25">
      <c r="A321" t="s">
        <v>1041</v>
      </c>
      <c r="B321">
        <v>40.39</v>
      </c>
      <c r="C321">
        <v>4.24</v>
      </c>
      <c r="D321" t="s">
        <v>2379</v>
      </c>
      <c r="E321" t="s">
        <v>2378</v>
      </c>
      <c r="F321" t="s">
        <v>2379</v>
      </c>
      <c r="G321">
        <v>1</v>
      </c>
      <c r="H321" t="s">
        <v>2379</v>
      </c>
      <c r="I321" t="str">
        <f t="shared" si="8"/>
        <v>Obesity</v>
      </c>
      <c r="J321" t="str">
        <f t="shared" si="9"/>
        <v>Normal</v>
      </c>
    </row>
    <row r="322" spans="1:10" x14ac:dyDescent="0.25">
      <c r="A322" t="s">
        <v>1106</v>
      </c>
      <c r="B322">
        <v>40.375</v>
      </c>
      <c r="C322">
        <v>6.25</v>
      </c>
      <c r="D322" t="s">
        <v>2379</v>
      </c>
      <c r="E322" t="s">
        <v>2378</v>
      </c>
      <c r="F322" t="s">
        <v>2378</v>
      </c>
      <c r="G322">
        <v>1</v>
      </c>
      <c r="H322" t="s">
        <v>2379</v>
      </c>
      <c r="I322" t="str">
        <f t="shared" ref="I322:I385" si="10">IF(B322&lt;18.5, "Underweight",IF(18.5 &lt;B322&lt;= 24.9,"Healthy Weight",IF( 25&lt; B322&lt;=29.9,"Overweight", "Obesity")))</f>
        <v>Obesity</v>
      </c>
      <c r="J322" t="str">
        <f t="shared" ref="J322:J385" si="11">IF(C322&lt;5.7,"Normal",IF(5.7&lt;C322&lt;=6.4,"Prediabetes","Diabetes"))</f>
        <v>Diabetes</v>
      </c>
    </row>
    <row r="323" spans="1:10" x14ac:dyDescent="0.25">
      <c r="A323" t="s">
        <v>2324</v>
      </c>
      <c r="B323">
        <v>40.369999999999997</v>
      </c>
      <c r="C323">
        <v>4.47</v>
      </c>
      <c r="D323" t="s">
        <v>2379</v>
      </c>
      <c r="E323" t="s">
        <v>2378</v>
      </c>
      <c r="F323" t="s">
        <v>2378</v>
      </c>
      <c r="G323">
        <v>1</v>
      </c>
      <c r="H323" t="s">
        <v>2379</v>
      </c>
      <c r="I323" t="str">
        <f t="shared" si="10"/>
        <v>Obesity</v>
      </c>
      <c r="J323" t="str">
        <f t="shared" si="11"/>
        <v>Normal</v>
      </c>
    </row>
    <row r="324" spans="1:10" x14ac:dyDescent="0.25">
      <c r="A324" t="s">
        <v>1344</v>
      </c>
      <c r="B324">
        <v>40.369999999999997</v>
      </c>
      <c r="C324">
        <v>8.2100000000000009</v>
      </c>
      <c r="D324" t="s">
        <v>2379</v>
      </c>
      <c r="E324" t="s">
        <v>2378</v>
      </c>
      <c r="F324" t="s">
        <v>2378</v>
      </c>
      <c r="G324">
        <v>1</v>
      </c>
      <c r="H324" t="s">
        <v>2379</v>
      </c>
      <c r="I324" t="str">
        <f t="shared" si="10"/>
        <v>Obesity</v>
      </c>
      <c r="J324" t="str">
        <f t="shared" si="11"/>
        <v>Diabetes</v>
      </c>
    </row>
    <row r="325" spans="1:10" x14ac:dyDescent="0.25">
      <c r="A325" t="s">
        <v>972</v>
      </c>
      <c r="B325">
        <v>40.31</v>
      </c>
      <c r="C325">
        <v>5.84</v>
      </c>
      <c r="D325" t="s">
        <v>2379</v>
      </c>
      <c r="E325" t="s">
        <v>2378</v>
      </c>
      <c r="F325" t="s">
        <v>2378</v>
      </c>
      <c r="G325">
        <v>1</v>
      </c>
      <c r="H325" t="s">
        <v>2379</v>
      </c>
      <c r="I325" t="str">
        <f t="shared" si="10"/>
        <v>Obesity</v>
      </c>
      <c r="J325" t="str">
        <f t="shared" si="11"/>
        <v>Diabetes</v>
      </c>
    </row>
    <row r="326" spans="1:10" x14ac:dyDescent="0.25">
      <c r="A326" t="s">
        <v>1311</v>
      </c>
      <c r="B326">
        <v>40.299999999999997</v>
      </c>
      <c r="C326">
        <v>5.3</v>
      </c>
      <c r="D326" t="s">
        <v>2379</v>
      </c>
      <c r="E326" t="s">
        <v>2378</v>
      </c>
      <c r="F326" t="s">
        <v>2378</v>
      </c>
      <c r="G326">
        <v>1</v>
      </c>
      <c r="H326" t="s">
        <v>2379</v>
      </c>
      <c r="I326" t="str">
        <f t="shared" si="10"/>
        <v>Obesity</v>
      </c>
      <c r="J326" t="str">
        <f t="shared" si="11"/>
        <v>Normal</v>
      </c>
    </row>
    <row r="327" spans="1:10" x14ac:dyDescent="0.25">
      <c r="A327" t="s">
        <v>1889</v>
      </c>
      <c r="B327">
        <v>40.28</v>
      </c>
      <c r="C327">
        <v>8.9</v>
      </c>
      <c r="D327" t="s">
        <v>2379</v>
      </c>
      <c r="E327" t="s">
        <v>2378</v>
      </c>
      <c r="F327" t="s">
        <v>2378</v>
      </c>
      <c r="G327">
        <v>1</v>
      </c>
      <c r="H327" t="s">
        <v>2379</v>
      </c>
      <c r="I327" t="str">
        <f t="shared" si="10"/>
        <v>Obesity</v>
      </c>
      <c r="J327" t="str">
        <f t="shared" si="11"/>
        <v>Diabetes</v>
      </c>
    </row>
    <row r="328" spans="1:10" x14ac:dyDescent="0.25">
      <c r="A328" t="s">
        <v>258</v>
      </c>
      <c r="B328">
        <v>40.28</v>
      </c>
      <c r="C328">
        <v>6.11</v>
      </c>
      <c r="D328" t="s">
        <v>2379</v>
      </c>
      <c r="E328" t="s">
        <v>2378</v>
      </c>
      <c r="F328" t="s">
        <v>2378</v>
      </c>
      <c r="G328">
        <v>1</v>
      </c>
      <c r="H328" t="s">
        <v>2379</v>
      </c>
      <c r="I328" t="str">
        <f t="shared" si="10"/>
        <v>Obesity</v>
      </c>
      <c r="J328" t="str">
        <f t="shared" si="11"/>
        <v>Diabetes</v>
      </c>
    </row>
    <row r="329" spans="1:10" x14ac:dyDescent="0.25">
      <c r="A329" t="s">
        <v>700</v>
      </c>
      <c r="B329">
        <v>40.26</v>
      </c>
      <c r="C329">
        <v>9.92</v>
      </c>
      <c r="D329" t="s">
        <v>2379</v>
      </c>
      <c r="E329" t="s">
        <v>2378</v>
      </c>
      <c r="F329" t="s">
        <v>2378</v>
      </c>
      <c r="G329">
        <v>1</v>
      </c>
      <c r="H329" t="s">
        <v>2379</v>
      </c>
      <c r="I329" t="str">
        <f t="shared" si="10"/>
        <v>Obesity</v>
      </c>
      <c r="J329" t="str">
        <f t="shared" si="11"/>
        <v>Diabetes</v>
      </c>
    </row>
    <row r="330" spans="1:10" x14ac:dyDescent="0.25">
      <c r="A330" t="s">
        <v>154</v>
      </c>
      <c r="B330">
        <v>40.26</v>
      </c>
      <c r="C330">
        <v>5.52</v>
      </c>
      <c r="D330" t="s">
        <v>2379</v>
      </c>
      <c r="E330" t="s">
        <v>2378</v>
      </c>
      <c r="F330" t="s">
        <v>2378</v>
      </c>
      <c r="G330">
        <v>1</v>
      </c>
      <c r="H330" t="s">
        <v>2379</v>
      </c>
      <c r="I330" t="str">
        <f t="shared" si="10"/>
        <v>Obesity</v>
      </c>
      <c r="J330" t="str">
        <f t="shared" si="11"/>
        <v>Normal</v>
      </c>
    </row>
    <row r="331" spans="1:10" x14ac:dyDescent="0.25">
      <c r="A331" t="s">
        <v>1768</v>
      </c>
      <c r="B331">
        <v>40.24</v>
      </c>
      <c r="C331">
        <v>6.83</v>
      </c>
      <c r="D331" t="s">
        <v>2379</v>
      </c>
      <c r="E331" t="s">
        <v>2378</v>
      </c>
      <c r="F331" t="s">
        <v>2378</v>
      </c>
      <c r="G331">
        <v>1</v>
      </c>
      <c r="H331" t="s">
        <v>2379</v>
      </c>
      <c r="I331" t="str">
        <f t="shared" si="10"/>
        <v>Obesity</v>
      </c>
      <c r="J331" t="str">
        <f t="shared" si="11"/>
        <v>Diabetes</v>
      </c>
    </row>
    <row r="332" spans="1:10" x14ac:dyDescent="0.25">
      <c r="A332" t="s">
        <v>368</v>
      </c>
      <c r="B332">
        <v>40.185000000000002</v>
      </c>
      <c r="C332">
        <v>5.88</v>
      </c>
      <c r="D332" t="s">
        <v>2379</v>
      </c>
      <c r="E332" t="s">
        <v>2378</v>
      </c>
      <c r="F332" t="s">
        <v>2378</v>
      </c>
      <c r="G332">
        <v>1</v>
      </c>
      <c r="H332" t="s">
        <v>2379</v>
      </c>
      <c r="I332" t="str">
        <f t="shared" si="10"/>
        <v>Obesity</v>
      </c>
      <c r="J332" t="str">
        <f t="shared" si="11"/>
        <v>Diabetes</v>
      </c>
    </row>
    <row r="333" spans="1:10" x14ac:dyDescent="0.25">
      <c r="A333" t="s">
        <v>257</v>
      </c>
      <c r="B333">
        <v>40.185000000000002</v>
      </c>
      <c r="C333">
        <v>4.66</v>
      </c>
      <c r="D333" t="s">
        <v>2379</v>
      </c>
      <c r="E333" t="s">
        <v>2378</v>
      </c>
      <c r="F333" t="s">
        <v>2378</v>
      </c>
      <c r="G333">
        <v>1</v>
      </c>
      <c r="H333" t="s">
        <v>2379</v>
      </c>
      <c r="I333" t="str">
        <f t="shared" si="10"/>
        <v>Obesity</v>
      </c>
      <c r="J333" t="str">
        <f t="shared" si="11"/>
        <v>Normal</v>
      </c>
    </row>
    <row r="334" spans="1:10" x14ac:dyDescent="0.25">
      <c r="A334" t="s">
        <v>2218</v>
      </c>
      <c r="B334">
        <v>40.15</v>
      </c>
      <c r="C334">
        <v>5.76</v>
      </c>
      <c r="D334" t="s">
        <v>2379</v>
      </c>
      <c r="E334" t="s">
        <v>2378</v>
      </c>
      <c r="F334" t="s">
        <v>2378</v>
      </c>
      <c r="G334">
        <v>1</v>
      </c>
      <c r="H334" t="s">
        <v>2379</v>
      </c>
      <c r="I334" t="str">
        <f t="shared" si="10"/>
        <v>Obesity</v>
      </c>
      <c r="J334" t="str">
        <f t="shared" si="11"/>
        <v>Diabetes</v>
      </c>
    </row>
    <row r="335" spans="1:10" x14ac:dyDescent="0.25">
      <c r="A335" t="s">
        <v>997</v>
      </c>
      <c r="B335">
        <v>40.15</v>
      </c>
      <c r="C335">
        <v>11.84</v>
      </c>
      <c r="D335" t="s">
        <v>2379</v>
      </c>
      <c r="E335" t="s">
        <v>2378</v>
      </c>
      <c r="F335" t="s">
        <v>2378</v>
      </c>
      <c r="G335">
        <v>1</v>
      </c>
      <c r="H335" t="s">
        <v>2379</v>
      </c>
      <c r="I335" t="str">
        <f t="shared" si="10"/>
        <v>Obesity</v>
      </c>
      <c r="J335" t="str">
        <f t="shared" si="11"/>
        <v>Diabetes</v>
      </c>
    </row>
    <row r="336" spans="1:10" x14ac:dyDescent="0.25">
      <c r="A336" t="s">
        <v>664</v>
      </c>
      <c r="B336">
        <v>40.15</v>
      </c>
      <c r="C336">
        <v>5.93</v>
      </c>
      <c r="D336" t="s">
        <v>2379</v>
      </c>
      <c r="E336" t="s">
        <v>2378</v>
      </c>
      <c r="F336" t="s">
        <v>2378</v>
      </c>
      <c r="G336">
        <v>1</v>
      </c>
      <c r="H336" t="s">
        <v>2379</v>
      </c>
      <c r="I336" t="str">
        <f t="shared" si="10"/>
        <v>Obesity</v>
      </c>
      <c r="J336" t="str">
        <f t="shared" si="11"/>
        <v>Diabetes</v>
      </c>
    </row>
    <row r="337" spans="1:10" x14ac:dyDescent="0.25">
      <c r="A337" t="s">
        <v>962</v>
      </c>
      <c r="B337">
        <v>40.119999999999997</v>
      </c>
      <c r="C337">
        <v>6.22</v>
      </c>
      <c r="D337" t="s">
        <v>2379</v>
      </c>
      <c r="E337" t="s">
        <v>2378</v>
      </c>
      <c r="F337" t="s">
        <v>2379</v>
      </c>
      <c r="G337">
        <v>1</v>
      </c>
      <c r="H337" t="s">
        <v>2379</v>
      </c>
      <c r="I337" t="str">
        <f t="shared" si="10"/>
        <v>Obesity</v>
      </c>
      <c r="J337" t="str">
        <f t="shared" si="11"/>
        <v>Diabetes</v>
      </c>
    </row>
    <row r="338" spans="1:10" x14ac:dyDescent="0.25">
      <c r="A338" t="s">
        <v>2070</v>
      </c>
      <c r="B338">
        <v>40.020000000000003</v>
      </c>
      <c r="C338">
        <v>5.19</v>
      </c>
      <c r="D338" t="s">
        <v>2379</v>
      </c>
      <c r="E338" t="s">
        <v>2378</v>
      </c>
      <c r="F338" t="s">
        <v>2378</v>
      </c>
      <c r="G338">
        <v>1</v>
      </c>
      <c r="H338" t="s">
        <v>2379</v>
      </c>
      <c r="I338" t="str">
        <f t="shared" si="10"/>
        <v>Obesity</v>
      </c>
      <c r="J338" t="str">
        <f t="shared" si="11"/>
        <v>Normal</v>
      </c>
    </row>
    <row r="339" spans="1:10" x14ac:dyDescent="0.25">
      <c r="A339" t="s">
        <v>1209</v>
      </c>
      <c r="B339">
        <v>39.994999999999997</v>
      </c>
      <c r="C339">
        <v>4.6500000000000004</v>
      </c>
      <c r="D339" t="s">
        <v>2379</v>
      </c>
      <c r="E339" t="s">
        <v>2378</v>
      </c>
      <c r="F339" t="s">
        <v>2378</v>
      </c>
      <c r="G339">
        <v>1</v>
      </c>
      <c r="H339" t="s">
        <v>2379</v>
      </c>
      <c r="I339" t="str">
        <f t="shared" si="10"/>
        <v>Obesity</v>
      </c>
      <c r="J339" t="str">
        <f t="shared" si="11"/>
        <v>Normal</v>
      </c>
    </row>
    <row r="340" spans="1:10" x14ac:dyDescent="0.25">
      <c r="A340" t="s">
        <v>1704</v>
      </c>
      <c r="B340">
        <v>39.979999999999997</v>
      </c>
      <c r="C340">
        <v>9.4600000000000009</v>
      </c>
      <c r="D340" t="s">
        <v>2379</v>
      </c>
      <c r="E340" t="s">
        <v>2378</v>
      </c>
      <c r="F340" t="s">
        <v>2378</v>
      </c>
      <c r="G340">
        <v>1</v>
      </c>
      <c r="H340" t="s">
        <v>2379</v>
      </c>
      <c r="I340" t="str">
        <f t="shared" si="10"/>
        <v>Obesity</v>
      </c>
      <c r="J340" t="str">
        <f t="shared" si="11"/>
        <v>Diabetes</v>
      </c>
    </row>
    <row r="341" spans="1:10" x14ac:dyDescent="0.25">
      <c r="A341" t="s">
        <v>1351</v>
      </c>
      <c r="B341">
        <v>39.97</v>
      </c>
      <c r="C341">
        <v>5.55</v>
      </c>
      <c r="D341" t="s">
        <v>2379</v>
      </c>
      <c r="E341" t="s">
        <v>2378</v>
      </c>
      <c r="F341" t="s">
        <v>2378</v>
      </c>
      <c r="G341">
        <v>1</v>
      </c>
      <c r="H341" t="s">
        <v>2379</v>
      </c>
      <c r="I341" t="str">
        <f t="shared" si="10"/>
        <v>Obesity</v>
      </c>
      <c r="J341" t="str">
        <f t="shared" si="11"/>
        <v>Normal</v>
      </c>
    </row>
    <row r="342" spans="1:10" x14ac:dyDescent="0.25">
      <c r="A342" t="s">
        <v>975</v>
      </c>
      <c r="B342">
        <v>39.97</v>
      </c>
      <c r="C342">
        <v>4.09</v>
      </c>
      <c r="D342" t="s">
        <v>2379</v>
      </c>
      <c r="E342" t="s">
        <v>2378</v>
      </c>
      <c r="F342" t="s">
        <v>2378</v>
      </c>
      <c r="G342">
        <v>1</v>
      </c>
      <c r="H342" t="s">
        <v>2379</v>
      </c>
      <c r="I342" t="str">
        <f t="shared" si="10"/>
        <v>Obesity</v>
      </c>
      <c r="J342" t="str">
        <f t="shared" si="11"/>
        <v>Normal</v>
      </c>
    </row>
    <row r="343" spans="1:10" x14ac:dyDescent="0.25">
      <c r="A343" t="s">
        <v>1411</v>
      </c>
      <c r="B343">
        <v>39.94</v>
      </c>
      <c r="C343">
        <v>5.14</v>
      </c>
      <c r="D343" t="s">
        <v>2379</v>
      </c>
      <c r="E343" t="s">
        <v>2378</v>
      </c>
      <c r="F343" t="s">
        <v>2378</v>
      </c>
      <c r="G343">
        <v>1</v>
      </c>
      <c r="H343" t="s">
        <v>2379</v>
      </c>
      <c r="I343" t="str">
        <f t="shared" si="10"/>
        <v>Obesity</v>
      </c>
      <c r="J343" t="str">
        <f t="shared" si="11"/>
        <v>Normal</v>
      </c>
    </row>
    <row r="344" spans="1:10" x14ac:dyDescent="0.25">
      <c r="A344" t="s">
        <v>1560</v>
      </c>
      <c r="B344">
        <v>39.93</v>
      </c>
      <c r="C344">
        <v>8.75</v>
      </c>
      <c r="D344" t="s">
        <v>2379</v>
      </c>
      <c r="E344" t="s">
        <v>2378</v>
      </c>
      <c r="F344" t="s">
        <v>2378</v>
      </c>
      <c r="G344">
        <v>1</v>
      </c>
      <c r="H344" t="s">
        <v>2379</v>
      </c>
      <c r="I344" t="str">
        <f t="shared" si="10"/>
        <v>Obesity</v>
      </c>
      <c r="J344" t="str">
        <f t="shared" si="11"/>
        <v>Diabetes</v>
      </c>
    </row>
    <row r="345" spans="1:10" x14ac:dyDescent="0.25">
      <c r="A345" t="s">
        <v>2356</v>
      </c>
      <c r="B345">
        <v>39.9</v>
      </c>
      <c r="C345">
        <v>11.32</v>
      </c>
      <c r="D345" t="s">
        <v>2379</v>
      </c>
      <c r="E345" t="s">
        <v>2378</v>
      </c>
      <c r="F345" t="s">
        <v>2378</v>
      </c>
      <c r="G345">
        <v>1</v>
      </c>
      <c r="H345" t="s">
        <v>2379</v>
      </c>
      <c r="I345" t="str">
        <f t="shared" si="10"/>
        <v>Obesity</v>
      </c>
      <c r="J345" t="str">
        <f t="shared" si="11"/>
        <v>Diabetes</v>
      </c>
    </row>
    <row r="346" spans="1:10" x14ac:dyDescent="0.25">
      <c r="A346" t="s">
        <v>1493</v>
      </c>
      <c r="B346">
        <v>39.86</v>
      </c>
      <c r="C346">
        <v>11.84</v>
      </c>
      <c r="D346" t="s">
        <v>2379</v>
      </c>
      <c r="E346" t="s">
        <v>2378</v>
      </c>
      <c r="F346" t="s">
        <v>2378</v>
      </c>
      <c r="G346">
        <v>1</v>
      </c>
      <c r="H346" t="s">
        <v>2379</v>
      </c>
      <c r="I346" t="str">
        <f t="shared" si="10"/>
        <v>Obesity</v>
      </c>
      <c r="J346" t="str">
        <f t="shared" si="11"/>
        <v>Diabetes</v>
      </c>
    </row>
    <row r="347" spans="1:10" x14ac:dyDescent="0.25">
      <c r="A347" t="s">
        <v>1360</v>
      </c>
      <c r="B347">
        <v>39.82</v>
      </c>
      <c r="C347">
        <v>6.05</v>
      </c>
      <c r="D347" t="s">
        <v>2379</v>
      </c>
      <c r="E347" t="s">
        <v>2378</v>
      </c>
      <c r="F347" t="s">
        <v>2378</v>
      </c>
      <c r="G347">
        <v>1</v>
      </c>
      <c r="H347" t="s">
        <v>2379</v>
      </c>
      <c r="I347" t="str">
        <f t="shared" si="10"/>
        <v>Obesity</v>
      </c>
      <c r="J347" t="str">
        <f t="shared" si="11"/>
        <v>Diabetes</v>
      </c>
    </row>
    <row r="348" spans="1:10" x14ac:dyDescent="0.25">
      <c r="A348" t="s">
        <v>573</v>
      </c>
      <c r="B348">
        <v>39.82</v>
      </c>
      <c r="C348">
        <v>6.06</v>
      </c>
      <c r="D348" t="s">
        <v>2379</v>
      </c>
      <c r="E348" t="s">
        <v>2378</v>
      </c>
      <c r="F348" t="s">
        <v>2378</v>
      </c>
      <c r="G348">
        <v>1</v>
      </c>
      <c r="H348" t="s">
        <v>2379</v>
      </c>
      <c r="I348" t="str">
        <f t="shared" si="10"/>
        <v>Obesity</v>
      </c>
      <c r="J348" t="str">
        <f t="shared" si="11"/>
        <v>Diabetes</v>
      </c>
    </row>
    <row r="349" spans="1:10" x14ac:dyDescent="0.25">
      <c r="A349" t="s">
        <v>153</v>
      </c>
      <c r="B349">
        <v>39.82</v>
      </c>
      <c r="C349">
        <v>6.01</v>
      </c>
      <c r="D349" t="s">
        <v>2379</v>
      </c>
      <c r="E349" t="s">
        <v>2378</v>
      </c>
      <c r="F349" t="s">
        <v>2378</v>
      </c>
      <c r="G349">
        <v>1</v>
      </c>
      <c r="H349" t="s">
        <v>2379</v>
      </c>
      <c r="I349" t="str">
        <f t="shared" si="10"/>
        <v>Obesity</v>
      </c>
      <c r="J349" t="str">
        <f t="shared" si="11"/>
        <v>Diabetes</v>
      </c>
    </row>
    <row r="350" spans="1:10" x14ac:dyDescent="0.25">
      <c r="A350" t="s">
        <v>1774</v>
      </c>
      <c r="B350">
        <v>39.81</v>
      </c>
      <c r="C350">
        <v>7.65</v>
      </c>
      <c r="D350" t="s">
        <v>2379</v>
      </c>
      <c r="E350" t="s">
        <v>2378</v>
      </c>
      <c r="F350" t="s">
        <v>2379</v>
      </c>
      <c r="G350">
        <v>1</v>
      </c>
      <c r="H350" t="s">
        <v>2379</v>
      </c>
      <c r="I350" t="str">
        <f t="shared" si="10"/>
        <v>Obesity</v>
      </c>
      <c r="J350" t="str">
        <f t="shared" si="11"/>
        <v>Diabetes</v>
      </c>
    </row>
    <row r="351" spans="1:10" x14ac:dyDescent="0.25">
      <c r="A351" t="s">
        <v>948</v>
      </c>
      <c r="B351">
        <v>39.805</v>
      </c>
      <c r="C351">
        <v>5.91</v>
      </c>
      <c r="D351" t="s">
        <v>2379</v>
      </c>
      <c r="E351" t="s">
        <v>2378</v>
      </c>
      <c r="F351" t="s">
        <v>2378</v>
      </c>
      <c r="G351">
        <v>1</v>
      </c>
      <c r="H351" t="s">
        <v>2379</v>
      </c>
      <c r="I351" t="str">
        <f t="shared" si="10"/>
        <v>Obesity</v>
      </c>
      <c r="J351" t="str">
        <f t="shared" si="11"/>
        <v>Diabetes</v>
      </c>
    </row>
    <row r="352" spans="1:10" x14ac:dyDescent="0.25">
      <c r="A352" t="s">
        <v>321</v>
      </c>
      <c r="B352">
        <v>39.805</v>
      </c>
      <c r="C352">
        <v>4.38</v>
      </c>
      <c r="D352" t="s">
        <v>2379</v>
      </c>
      <c r="E352" t="s">
        <v>2378</v>
      </c>
      <c r="F352" t="s">
        <v>2378</v>
      </c>
      <c r="G352">
        <v>1</v>
      </c>
      <c r="H352" t="s">
        <v>2379</v>
      </c>
      <c r="I352" t="str">
        <f t="shared" si="10"/>
        <v>Obesity</v>
      </c>
      <c r="J352" t="str">
        <f t="shared" si="11"/>
        <v>Normal</v>
      </c>
    </row>
    <row r="353" spans="1:10" x14ac:dyDescent="0.25">
      <c r="A353" t="s">
        <v>2212</v>
      </c>
      <c r="B353">
        <v>39.799999999999997</v>
      </c>
      <c r="C353">
        <v>10.54</v>
      </c>
      <c r="D353" t="s">
        <v>2379</v>
      </c>
      <c r="E353" t="s">
        <v>2378</v>
      </c>
      <c r="F353" t="s">
        <v>2378</v>
      </c>
      <c r="G353">
        <v>1</v>
      </c>
      <c r="H353" t="s">
        <v>2379</v>
      </c>
      <c r="I353" t="str">
        <f t="shared" si="10"/>
        <v>Obesity</v>
      </c>
      <c r="J353" t="str">
        <f t="shared" si="11"/>
        <v>Diabetes</v>
      </c>
    </row>
    <row r="354" spans="1:10" x14ac:dyDescent="0.25">
      <c r="A354" t="s">
        <v>1722</v>
      </c>
      <c r="B354">
        <v>39.799999999999997</v>
      </c>
      <c r="C354">
        <v>4.6500000000000004</v>
      </c>
      <c r="D354" t="s">
        <v>2379</v>
      </c>
      <c r="E354" t="s">
        <v>2378</v>
      </c>
      <c r="F354" t="s">
        <v>2378</v>
      </c>
      <c r="G354">
        <v>1</v>
      </c>
      <c r="H354" t="s">
        <v>2379</v>
      </c>
      <c r="I354" t="str">
        <f t="shared" si="10"/>
        <v>Obesity</v>
      </c>
      <c r="J354" t="str">
        <f t="shared" si="11"/>
        <v>Normal</v>
      </c>
    </row>
    <row r="355" spans="1:10" x14ac:dyDescent="0.25">
      <c r="A355" t="s">
        <v>1135</v>
      </c>
      <c r="B355">
        <v>39.799999999999997</v>
      </c>
      <c r="C355">
        <v>5.66</v>
      </c>
      <c r="D355" t="s">
        <v>2379</v>
      </c>
      <c r="E355" t="s">
        <v>2378</v>
      </c>
      <c r="F355" t="s">
        <v>2379</v>
      </c>
      <c r="G355">
        <v>1</v>
      </c>
      <c r="H355" t="s">
        <v>2379</v>
      </c>
      <c r="I355" t="str">
        <f t="shared" si="10"/>
        <v>Obesity</v>
      </c>
      <c r="J355" t="str">
        <f t="shared" si="11"/>
        <v>Normal</v>
      </c>
    </row>
    <row r="356" spans="1:10" x14ac:dyDescent="0.25">
      <c r="A356" t="s">
        <v>723</v>
      </c>
      <c r="B356">
        <v>39.799999999999997</v>
      </c>
      <c r="C356">
        <v>6.17</v>
      </c>
      <c r="D356" t="s">
        <v>2379</v>
      </c>
      <c r="E356" t="s">
        <v>2378</v>
      </c>
      <c r="F356" t="s">
        <v>2379</v>
      </c>
      <c r="G356">
        <v>1</v>
      </c>
      <c r="H356" t="s">
        <v>2379</v>
      </c>
      <c r="I356" t="str">
        <f t="shared" si="10"/>
        <v>Obesity</v>
      </c>
      <c r="J356" t="str">
        <f t="shared" si="11"/>
        <v>Diabetes</v>
      </c>
    </row>
    <row r="357" spans="1:10" x14ac:dyDescent="0.25">
      <c r="A357" t="s">
        <v>860</v>
      </c>
      <c r="B357">
        <v>39.75</v>
      </c>
      <c r="C357">
        <v>5.41</v>
      </c>
      <c r="D357" t="s">
        <v>2379</v>
      </c>
      <c r="E357" t="s">
        <v>2378</v>
      </c>
      <c r="F357" t="s">
        <v>2378</v>
      </c>
      <c r="G357">
        <v>1</v>
      </c>
      <c r="H357" t="s">
        <v>2379</v>
      </c>
      <c r="I357" t="str">
        <f t="shared" si="10"/>
        <v>Obesity</v>
      </c>
      <c r="J357" t="str">
        <f t="shared" si="11"/>
        <v>Normal</v>
      </c>
    </row>
    <row r="358" spans="1:10" x14ac:dyDescent="0.25">
      <c r="A358" t="s">
        <v>1707</v>
      </c>
      <c r="B358">
        <v>39.74</v>
      </c>
      <c r="C358">
        <v>7.39</v>
      </c>
      <c r="D358" t="s">
        <v>2379</v>
      </c>
      <c r="E358" t="s">
        <v>2378</v>
      </c>
      <c r="F358" t="s">
        <v>2378</v>
      </c>
      <c r="G358">
        <v>1</v>
      </c>
      <c r="H358" t="s">
        <v>2379</v>
      </c>
      <c r="I358" t="str">
        <f t="shared" si="10"/>
        <v>Obesity</v>
      </c>
      <c r="J358" t="str">
        <f t="shared" si="11"/>
        <v>Diabetes</v>
      </c>
    </row>
    <row r="359" spans="1:10" x14ac:dyDescent="0.25">
      <c r="A359" t="s">
        <v>2195</v>
      </c>
      <c r="B359">
        <v>39.729999999999997</v>
      </c>
      <c r="C359">
        <v>6.24</v>
      </c>
      <c r="D359" t="s">
        <v>2379</v>
      </c>
      <c r="E359" t="s">
        <v>2378</v>
      </c>
      <c r="F359" t="s">
        <v>2378</v>
      </c>
      <c r="G359">
        <v>1</v>
      </c>
      <c r="H359" t="s">
        <v>2379</v>
      </c>
      <c r="I359" t="str">
        <f t="shared" si="10"/>
        <v>Obesity</v>
      </c>
      <c r="J359" t="str">
        <f t="shared" si="11"/>
        <v>Diabetes</v>
      </c>
    </row>
    <row r="360" spans="1:10" x14ac:dyDescent="0.25">
      <c r="A360" t="s">
        <v>1862</v>
      </c>
      <c r="B360">
        <v>39.71</v>
      </c>
      <c r="C360">
        <v>5.83</v>
      </c>
      <c r="D360" t="s">
        <v>2379</v>
      </c>
      <c r="E360" t="s">
        <v>2378</v>
      </c>
      <c r="F360" t="s">
        <v>2378</v>
      </c>
      <c r="G360">
        <v>1</v>
      </c>
      <c r="H360" t="s">
        <v>2379</v>
      </c>
      <c r="I360" t="str">
        <f t="shared" si="10"/>
        <v>Obesity</v>
      </c>
      <c r="J360" t="str">
        <f t="shared" si="11"/>
        <v>Diabetes</v>
      </c>
    </row>
    <row r="361" spans="1:10" x14ac:dyDescent="0.25">
      <c r="A361" t="s">
        <v>1666</v>
      </c>
      <c r="B361">
        <v>39.700000000000003</v>
      </c>
      <c r="C361">
        <v>9.83</v>
      </c>
      <c r="D361" t="s">
        <v>2379</v>
      </c>
      <c r="E361" t="s">
        <v>2378</v>
      </c>
      <c r="F361" t="s">
        <v>2378</v>
      </c>
      <c r="G361">
        <v>1</v>
      </c>
      <c r="H361" t="s">
        <v>2379</v>
      </c>
      <c r="I361" t="str">
        <f t="shared" si="10"/>
        <v>Obesity</v>
      </c>
      <c r="J361" t="str">
        <f t="shared" si="11"/>
        <v>Diabetes</v>
      </c>
    </row>
    <row r="362" spans="1:10" x14ac:dyDescent="0.25">
      <c r="A362" t="s">
        <v>1172</v>
      </c>
      <c r="B362">
        <v>39.700000000000003</v>
      </c>
      <c r="C362">
        <v>7.34</v>
      </c>
      <c r="D362" t="s">
        <v>2379</v>
      </c>
      <c r="E362" t="s">
        <v>2378</v>
      </c>
      <c r="F362" t="s">
        <v>2378</v>
      </c>
      <c r="G362">
        <v>1</v>
      </c>
      <c r="H362" t="s">
        <v>2379</v>
      </c>
      <c r="I362" t="str">
        <f t="shared" si="10"/>
        <v>Obesity</v>
      </c>
      <c r="J362" t="str">
        <f t="shared" si="11"/>
        <v>Diabetes</v>
      </c>
    </row>
    <row r="363" spans="1:10" x14ac:dyDescent="0.25">
      <c r="A363" t="s">
        <v>1075</v>
      </c>
      <c r="B363">
        <v>39.64</v>
      </c>
      <c r="C363">
        <v>6</v>
      </c>
      <c r="D363" t="s">
        <v>2379</v>
      </c>
      <c r="E363" t="s">
        <v>2378</v>
      </c>
      <c r="F363" t="s">
        <v>2379</v>
      </c>
      <c r="G363">
        <v>1</v>
      </c>
      <c r="H363" t="s">
        <v>2379</v>
      </c>
      <c r="I363" t="str">
        <f t="shared" si="10"/>
        <v>Obesity</v>
      </c>
      <c r="J363" t="str">
        <f t="shared" si="11"/>
        <v>Diabetes</v>
      </c>
    </row>
    <row r="364" spans="1:10" x14ac:dyDescent="0.25">
      <c r="A364" t="s">
        <v>2059</v>
      </c>
      <c r="B364">
        <v>39.619999999999997</v>
      </c>
      <c r="C364">
        <v>4.28</v>
      </c>
      <c r="D364" t="s">
        <v>2379</v>
      </c>
      <c r="E364" t="s">
        <v>2378</v>
      </c>
      <c r="F364" t="s">
        <v>2378</v>
      </c>
      <c r="G364">
        <v>1</v>
      </c>
      <c r="H364" t="s">
        <v>2379</v>
      </c>
      <c r="I364" t="str">
        <f t="shared" si="10"/>
        <v>Obesity</v>
      </c>
      <c r="J364" t="str">
        <f t="shared" si="11"/>
        <v>Normal</v>
      </c>
    </row>
    <row r="365" spans="1:10" x14ac:dyDescent="0.25">
      <c r="A365" t="s">
        <v>318</v>
      </c>
      <c r="B365">
        <v>39.615000000000002</v>
      </c>
      <c r="C365">
        <v>6.32</v>
      </c>
      <c r="D365" t="s">
        <v>2379</v>
      </c>
      <c r="E365" t="s">
        <v>2378</v>
      </c>
      <c r="F365" t="s">
        <v>2379</v>
      </c>
      <c r="G365">
        <v>1</v>
      </c>
      <c r="H365" t="s">
        <v>2379</v>
      </c>
      <c r="I365" t="str">
        <f t="shared" si="10"/>
        <v>Obesity</v>
      </c>
      <c r="J365" t="str">
        <f t="shared" si="11"/>
        <v>Diabetes</v>
      </c>
    </row>
    <row r="366" spans="1:10" x14ac:dyDescent="0.25">
      <c r="A366" t="s">
        <v>1730</v>
      </c>
      <c r="B366">
        <v>39.6</v>
      </c>
      <c r="C366">
        <v>9.32</v>
      </c>
      <c r="D366" t="s">
        <v>2379</v>
      </c>
      <c r="E366" t="s">
        <v>2378</v>
      </c>
      <c r="F366" t="s">
        <v>2378</v>
      </c>
      <c r="G366">
        <v>1</v>
      </c>
      <c r="H366" t="s">
        <v>2379</v>
      </c>
      <c r="I366" t="str">
        <f t="shared" si="10"/>
        <v>Obesity</v>
      </c>
      <c r="J366" t="str">
        <f t="shared" si="11"/>
        <v>Diabetes</v>
      </c>
    </row>
    <row r="367" spans="1:10" x14ac:dyDescent="0.25">
      <c r="A367" t="s">
        <v>1309</v>
      </c>
      <c r="B367">
        <v>39.6</v>
      </c>
      <c r="C367">
        <v>5.1100000000000003</v>
      </c>
      <c r="D367" t="s">
        <v>2379</v>
      </c>
      <c r="E367" t="s">
        <v>2378</v>
      </c>
      <c r="F367" t="s">
        <v>2378</v>
      </c>
      <c r="G367">
        <v>1</v>
      </c>
      <c r="H367" t="s">
        <v>2379</v>
      </c>
      <c r="I367" t="str">
        <f t="shared" si="10"/>
        <v>Obesity</v>
      </c>
      <c r="J367" t="str">
        <f t="shared" si="11"/>
        <v>Normal</v>
      </c>
    </row>
    <row r="368" spans="1:10" x14ac:dyDescent="0.25">
      <c r="A368" t="s">
        <v>1305</v>
      </c>
      <c r="B368">
        <v>39.6</v>
      </c>
      <c r="C368">
        <v>4.4400000000000004</v>
      </c>
      <c r="D368" t="s">
        <v>2379</v>
      </c>
      <c r="E368" t="s">
        <v>2378</v>
      </c>
      <c r="F368" t="s">
        <v>2379</v>
      </c>
      <c r="G368">
        <v>1</v>
      </c>
      <c r="H368" t="s">
        <v>2379</v>
      </c>
      <c r="I368" t="str">
        <f t="shared" si="10"/>
        <v>Obesity</v>
      </c>
      <c r="J368" t="str">
        <f t="shared" si="11"/>
        <v>Normal</v>
      </c>
    </row>
    <row r="369" spans="1:10" x14ac:dyDescent="0.25">
      <c r="A369" t="s">
        <v>1292</v>
      </c>
      <c r="B369">
        <v>39.6</v>
      </c>
      <c r="C369">
        <v>11.36</v>
      </c>
      <c r="D369" t="s">
        <v>2379</v>
      </c>
      <c r="E369" t="s">
        <v>2378</v>
      </c>
      <c r="F369" t="s">
        <v>2378</v>
      </c>
      <c r="G369">
        <v>1</v>
      </c>
      <c r="H369" t="s">
        <v>2379</v>
      </c>
      <c r="I369" t="str">
        <f t="shared" si="10"/>
        <v>Obesity</v>
      </c>
      <c r="J369" t="str">
        <f t="shared" si="11"/>
        <v>Diabetes</v>
      </c>
    </row>
    <row r="370" spans="1:10" x14ac:dyDescent="0.25">
      <c r="A370" t="s">
        <v>874</v>
      </c>
      <c r="B370">
        <v>39.520000000000003</v>
      </c>
      <c r="C370">
        <v>11.81</v>
      </c>
      <c r="D370" t="s">
        <v>2379</v>
      </c>
      <c r="E370" t="s">
        <v>2378</v>
      </c>
      <c r="F370" t="s">
        <v>2378</v>
      </c>
      <c r="G370">
        <v>1</v>
      </c>
      <c r="H370" t="s">
        <v>2379</v>
      </c>
      <c r="I370" t="str">
        <f t="shared" si="10"/>
        <v>Obesity</v>
      </c>
      <c r="J370" t="str">
        <f t="shared" si="11"/>
        <v>Diabetes</v>
      </c>
    </row>
    <row r="371" spans="1:10" x14ac:dyDescent="0.25">
      <c r="A371" t="s">
        <v>1651</v>
      </c>
      <c r="B371">
        <v>39.51</v>
      </c>
      <c r="C371">
        <v>5.79</v>
      </c>
      <c r="D371" t="s">
        <v>2379</v>
      </c>
      <c r="E371" t="s">
        <v>2378</v>
      </c>
      <c r="F371" t="s">
        <v>2378</v>
      </c>
      <c r="G371">
        <v>1</v>
      </c>
      <c r="H371" t="s">
        <v>2379</v>
      </c>
      <c r="I371" t="str">
        <f t="shared" si="10"/>
        <v>Obesity</v>
      </c>
      <c r="J371" t="str">
        <f t="shared" si="11"/>
        <v>Diabetes</v>
      </c>
    </row>
    <row r="372" spans="1:10" x14ac:dyDescent="0.25">
      <c r="A372" t="s">
        <v>1234</v>
      </c>
      <c r="B372">
        <v>39.5</v>
      </c>
      <c r="C372">
        <v>6.66</v>
      </c>
      <c r="D372" t="s">
        <v>2379</v>
      </c>
      <c r="E372" t="s">
        <v>2378</v>
      </c>
      <c r="F372" t="s">
        <v>2378</v>
      </c>
      <c r="G372">
        <v>1</v>
      </c>
      <c r="H372" t="s">
        <v>2379</v>
      </c>
      <c r="I372" t="str">
        <f t="shared" si="10"/>
        <v>Obesity</v>
      </c>
      <c r="J372" t="str">
        <f t="shared" si="11"/>
        <v>Diabetes</v>
      </c>
    </row>
    <row r="373" spans="1:10" x14ac:dyDescent="0.25">
      <c r="A373" t="s">
        <v>161</v>
      </c>
      <c r="B373">
        <v>39.5</v>
      </c>
      <c r="C373">
        <v>5.05</v>
      </c>
      <c r="D373" t="s">
        <v>2379</v>
      </c>
      <c r="E373" t="s">
        <v>2378</v>
      </c>
      <c r="F373" t="s">
        <v>2378</v>
      </c>
      <c r="G373">
        <v>1</v>
      </c>
      <c r="H373" t="s">
        <v>2379</v>
      </c>
      <c r="I373" t="str">
        <f t="shared" si="10"/>
        <v>Obesity</v>
      </c>
      <c r="J373" t="str">
        <f t="shared" si="11"/>
        <v>Normal</v>
      </c>
    </row>
    <row r="374" spans="1:10" x14ac:dyDescent="0.25">
      <c r="A374" t="s">
        <v>449</v>
      </c>
      <c r="B374">
        <v>39.49</v>
      </c>
      <c r="C374">
        <v>5.13</v>
      </c>
      <c r="D374" t="s">
        <v>2379</v>
      </c>
      <c r="E374" t="s">
        <v>2378</v>
      </c>
      <c r="F374" t="s">
        <v>2378</v>
      </c>
      <c r="G374">
        <v>1</v>
      </c>
      <c r="H374" t="s">
        <v>2379</v>
      </c>
      <c r="I374" t="str">
        <f t="shared" si="10"/>
        <v>Obesity</v>
      </c>
      <c r="J374" t="str">
        <f t="shared" si="11"/>
        <v>Normal</v>
      </c>
    </row>
    <row r="375" spans="1:10" x14ac:dyDescent="0.25">
      <c r="A375" t="s">
        <v>285</v>
      </c>
      <c r="B375">
        <v>39.49</v>
      </c>
      <c r="C375">
        <v>4.8099999999999996</v>
      </c>
      <c r="D375" t="s">
        <v>2379</v>
      </c>
      <c r="E375" t="s">
        <v>2378</v>
      </c>
      <c r="F375" t="s">
        <v>2378</v>
      </c>
      <c r="G375">
        <v>1</v>
      </c>
      <c r="H375" t="s">
        <v>2379</v>
      </c>
      <c r="I375" t="str">
        <f t="shared" si="10"/>
        <v>Obesity</v>
      </c>
      <c r="J375" t="str">
        <f t="shared" si="11"/>
        <v>Normal</v>
      </c>
    </row>
    <row r="376" spans="1:10" x14ac:dyDescent="0.25">
      <c r="A376" t="s">
        <v>221</v>
      </c>
      <c r="B376">
        <v>39.49</v>
      </c>
      <c r="C376">
        <v>4.4800000000000004</v>
      </c>
      <c r="D376" t="s">
        <v>2379</v>
      </c>
      <c r="E376" t="s">
        <v>2378</v>
      </c>
      <c r="F376" t="s">
        <v>2378</v>
      </c>
      <c r="G376">
        <v>1</v>
      </c>
      <c r="H376" t="s">
        <v>2379</v>
      </c>
      <c r="I376" t="str">
        <f t="shared" si="10"/>
        <v>Obesity</v>
      </c>
      <c r="J376" t="str">
        <f t="shared" si="11"/>
        <v>Normal</v>
      </c>
    </row>
    <row r="377" spans="1:10" x14ac:dyDescent="0.25">
      <c r="A377" t="s">
        <v>953</v>
      </c>
      <c r="B377">
        <v>39.43</v>
      </c>
      <c r="C377">
        <v>6.1</v>
      </c>
      <c r="D377" t="s">
        <v>2379</v>
      </c>
      <c r="E377" t="s">
        <v>2378</v>
      </c>
      <c r="F377" t="s">
        <v>2379</v>
      </c>
      <c r="G377">
        <v>1</v>
      </c>
      <c r="H377" t="s">
        <v>2379</v>
      </c>
      <c r="I377" t="str">
        <f t="shared" si="10"/>
        <v>Obesity</v>
      </c>
      <c r="J377" t="str">
        <f t="shared" si="11"/>
        <v>Diabetes</v>
      </c>
    </row>
    <row r="378" spans="1:10" x14ac:dyDescent="0.25">
      <c r="A378" t="s">
        <v>1060</v>
      </c>
      <c r="B378">
        <v>39.424999999999997</v>
      </c>
      <c r="C378">
        <v>4.76</v>
      </c>
      <c r="D378" t="s">
        <v>2379</v>
      </c>
      <c r="E378" t="s">
        <v>2378</v>
      </c>
      <c r="F378" t="s">
        <v>2378</v>
      </c>
      <c r="G378">
        <v>1</v>
      </c>
      <c r="H378" t="s">
        <v>2379</v>
      </c>
      <c r="I378" t="str">
        <f t="shared" si="10"/>
        <v>Obesity</v>
      </c>
      <c r="J378" t="str">
        <f t="shared" si="11"/>
        <v>Normal</v>
      </c>
    </row>
    <row r="379" spans="1:10" x14ac:dyDescent="0.25">
      <c r="A379" t="s">
        <v>1013</v>
      </c>
      <c r="B379">
        <v>39.42</v>
      </c>
      <c r="C379">
        <v>4.72</v>
      </c>
      <c r="D379" t="s">
        <v>2379</v>
      </c>
      <c r="E379" t="s">
        <v>2378</v>
      </c>
      <c r="F379" t="s">
        <v>2378</v>
      </c>
      <c r="G379">
        <v>1</v>
      </c>
      <c r="H379" t="s">
        <v>2379</v>
      </c>
      <c r="I379" t="str">
        <f t="shared" si="10"/>
        <v>Obesity</v>
      </c>
      <c r="J379" t="str">
        <f t="shared" si="11"/>
        <v>Normal</v>
      </c>
    </row>
    <row r="380" spans="1:10" x14ac:dyDescent="0.25">
      <c r="A380" t="s">
        <v>2225</v>
      </c>
      <c r="B380">
        <v>39.4</v>
      </c>
      <c r="C380">
        <v>6.76</v>
      </c>
      <c r="D380" t="s">
        <v>2379</v>
      </c>
      <c r="E380" t="s">
        <v>2378</v>
      </c>
      <c r="F380" t="s">
        <v>2378</v>
      </c>
      <c r="G380">
        <v>1</v>
      </c>
      <c r="H380" t="s">
        <v>2379</v>
      </c>
      <c r="I380" t="str">
        <f t="shared" si="10"/>
        <v>Obesity</v>
      </c>
      <c r="J380" t="str">
        <f t="shared" si="11"/>
        <v>Diabetes</v>
      </c>
    </row>
    <row r="381" spans="1:10" x14ac:dyDescent="0.25">
      <c r="A381" t="s">
        <v>1662</v>
      </c>
      <c r="B381">
        <v>39.369999999999997</v>
      </c>
      <c r="C381">
        <v>5.91</v>
      </c>
      <c r="D381" t="s">
        <v>2379</v>
      </c>
      <c r="E381" t="s">
        <v>2378</v>
      </c>
      <c r="F381" t="s">
        <v>2378</v>
      </c>
      <c r="G381">
        <v>1</v>
      </c>
      <c r="H381" t="s">
        <v>2379</v>
      </c>
      <c r="I381" t="str">
        <f t="shared" si="10"/>
        <v>Obesity</v>
      </c>
      <c r="J381" t="str">
        <f t="shared" si="11"/>
        <v>Diabetes</v>
      </c>
    </row>
    <row r="382" spans="1:10" x14ac:dyDescent="0.25">
      <c r="A382" t="s">
        <v>1611</v>
      </c>
      <c r="B382">
        <v>39.35</v>
      </c>
      <c r="C382">
        <v>7.86</v>
      </c>
      <c r="D382" t="s">
        <v>2379</v>
      </c>
      <c r="E382" t="s">
        <v>2378</v>
      </c>
      <c r="F382" t="s">
        <v>2378</v>
      </c>
      <c r="G382">
        <v>1</v>
      </c>
      <c r="H382" t="s">
        <v>2379</v>
      </c>
      <c r="I382" t="str">
        <f t="shared" si="10"/>
        <v>Obesity</v>
      </c>
      <c r="J382" t="str">
        <f t="shared" si="11"/>
        <v>Diabetes</v>
      </c>
    </row>
    <row r="383" spans="1:10" x14ac:dyDescent="0.25">
      <c r="A383" t="s">
        <v>1695</v>
      </c>
      <c r="B383">
        <v>39.340000000000003</v>
      </c>
      <c r="C383">
        <v>5.0199999999999996</v>
      </c>
      <c r="D383" t="s">
        <v>2379</v>
      </c>
      <c r="E383" t="s">
        <v>2378</v>
      </c>
      <c r="F383" t="s">
        <v>2379</v>
      </c>
      <c r="G383">
        <v>1</v>
      </c>
      <c r="H383" t="s">
        <v>2379</v>
      </c>
      <c r="I383" t="str">
        <f t="shared" si="10"/>
        <v>Obesity</v>
      </c>
      <c r="J383" t="str">
        <f t="shared" si="11"/>
        <v>Normal</v>
      </c>
    </row>
    <row r="384" spans="1:10" x14ac:dyDescent="0.25">
      <c r="A384" t="s">
        <v>1705</v>
      </c>
      <c r="B384">
        <v>39.33</v>
      </c>
      <c r="C384">
        <v>10.4</v>
      </c>
      <c r="D384" t="s">
        <v>2379</v>
      </c>
      <c r="E384" t="s">
        <v>2378</v>
      </c>
      <c r="F384" t="s">
        <v>2378</v>
      </c>
      <c r="G384">
        <v>1</v>
      </c>
      <c r="H384" t="s">
        <v>2379</v>
      </c>
      <c r="I384" t="str">
        <f t="shared" si="10"/>
        <v>Obesity</v>
      </c>
      <c r="J384" t="str">
        <f t="shared" si="11"/>
        <v>Diabetes</v>
      </c>
    </row>
    <row r="385" spans="1:10" x14ac:dyDescent="0.25">
      <c r="A385" t="s">
        <v>1594</v>
      </c>
      <c r="B385">
        <v>39.270000000000003</v>
      </c>
      <c r="C385">
        <v>5.64</v>
      </c>
      <c r="D385" t="s">
        <v>2379</v>
      </c>
      <c r="E385" t="s">
        <v>2378</v>
      </c>
      <c r="F385" t="s">
        <v>2379</v>
      </c>
      <c r="G385">
        <v>1</v>
      </c>
      <c r="H385" t="s">
        <v>2379</v>
      </c>
      <c r="I385" t="str">
        <f t="shared" si="10"/>
        <v>Obesity</v>
      </c>
      <c r="J385" t="str">
        <f t="shared" si="11"/>
        <v>Normal</v>
      </c>
    </row>
    <row r="386" spans="1:10" x14ac:dyDescent="0.25">
      <c r="A386" t="s">
        <v>402</v>
      </c>
      <c r="B386">
        <v>39.270000000000003</v>
      </c>
      <c r="C386">
        <v>6.25</v>
      </c>
      <c r="D386" t="s">
        <v>2379</v>
      </c>
      <c r="E386" t="s">
        <v>2378</v>
      </c>
      <c r="F386" t="s">
        <v>2378</v>
      </c>
      <c r="G386">
        <v>1</v>
      </c>
      <c r="H386" t="s">
        <v>2379</v>
      </c>
      <c r="I386" t="str">
        <f t="shared" ref="I386:I449" si="12">IF(B386&lt;18.5, "Underweight",IF(18.5 &lt;B386&lt;= 24.9,"Healthy Weight",IF( 25&lt; B386&lt;=29.9,"Overweight", "Obesity")))</f>
        <v>Obesity</v>
      </c>
      <c r="J386" t="str">
        <f t="shared" ref="J386:J449" si="13">IF(C386&lt;5.7,"Normal",IF(5.7&lt;C386&lt;=6.4,"Prediabetes","Diabetes"))</f>
        <v>Diabetes</v>
      </c>
    </row>
    <row r="387" spans="1:10" x14ac:dyDescent="0.25">
      <c r="A387" t="s">
        <v>1470</v>
      </c>
      <c r="B387">
        <v>39.25</v>
      </c>
      <c r="C387">
        <v>8.41</v>
      </c>
      <c r="D387" t="s">
        <v>2379</v>
      </c>
      <c r="E387" t="s">
        <v>2378</v>
      </c>
      <c r="F387" t="s">
        <v>2378</v>
      </c>
      <c r="G387">
        <v>1</v>
      </c>
      <c r="H387" t="s">
        <v>2379</v>
      </c>
      <c r="I387" t="str">
        <f t="shared" si="12"/>
        <v>Obesity</v>
      </c>
      <c r="J387" t="str">
        <f t="shared" si="13"/>
        <v>Diabetes</v>
      </c>
    </row>
    <row r="388" spans="1:10" x14ac:dyDescent="0.25">
      <c r="A388" t="s">
        <v>1781</v>
      </c>
      <c r="B388">
        <v>39.229999999999997</v>
      </c>
      <c r="C388">
        <v>8.4499999999999993</v>
      </c>
      <c r="D388" t="s">
        <v>2379</v>
      </c>
      <c r="E388" t="s">
        <v>2378</v>
      </c>
      <c r="F388" t="s">
        <v>2378</v>
      </c>
      <c r="G388">
        <v>1</v>
      </c>
      <c r="H388" t="s">
        <v>2379</v>
      </c>
      <c r="I388" t="str">
        <f t="shared" si="12"/>
        <v>Obesity</v>
      </c>
      <c r="J388" t="str">
        <f t="shared" si="13"/>
        <v>Diabetes</v>
      </c>
    </row>
    <row r="389" spans="1:10" x14ac:dyDescent="0.25">
      <c r="A389" t="s">
        <v>894</v>
      </c>
      <c r="B389">
        <v>39.229999999999997</v>
      </c>
      <c r="C389">
        <v>5.36</v>
      </c>
      <c r="D389" t="s">
        <v>2379</v>
      </c>
      <c r="E389" t="s">
        <v>2378</v>
      </c>
      <c r="F389" t="s">
        <v>2378</v>
      </c>
      <c r="G389">
        <v>1</v>
      </c>
      <c r="H389" t="s">
        <v>2379</v>
      </c>
      <c r="I389" t="str">
        <f t="shared" si="12"/>
        <v>Obesity</v>
      </c>
      <c r="J389" t="str">
        <f t="shared" si="13"/>
        <v>Normal</v>
      </c>
    </row>
    <row r="390" spans="1:10" x14ac:dyDescent="0.25">
      <c r="A390" t="s">
        <v>1414</v>
      </c>
      <c r="B390">
        <v>39.22</v>
      </c>
      <c r="C390">
        <v>5.62</v>
      </c>
      <c r="D390" t="s">
        <v>2379</v>
      </c>
      <c r="E390" t="s">
        <v>2378</v>
      </c>
      <c r="F390" t="s">
        <v>2378</v>
      </c>
      <c r="G390">
        <v>1</v>
      </c>
      <c r="H390" t="s">
        <v>2379</v>
      </c>
      <c r="I390" t="str">
        <f t="shared" si="12"/>
        <v>Obesity</v>
      </c>
      <c r="J390" t="str">
        <f t="shared" si="13"/>
        <v>Normal</v>
      </c>
    </row>
    <row r="391" spans="1:10" x14ac:dyDescent="0.25">
      <c r="A391" t="s">
        <v>2025</v>
      </c>
      <c r="B391">
        <v>39.21</v>
      </c>
      <c r="C391">
        <v>5.04</v>
      </c>
      <c r="D391" t="s">
        <v>2379</v>
      </c>
      <c r="E391" t="s">
        <v>2378</v>
      </c>
      <c r="F391" t="s">
        <v>2379</v>
      </c>
      <c r="G391">
        <v>1</v>
      </c>
      <c r="H391" t="s">
        <v>2379</v>
      </c>
      <c r="I391" t="str">
        <f t="shared" si="12"/>
        <v>Obesity</v>
      </c>
      <c r="J391" t="str">
        <f t="shared" si="13"/>
        <v>Normal</v>
      </c>
    </row>
    <row r="392" spans="1:10" x14ac:dyDescent="0.25">
      <c r="A392" t="s">
        <v>1610</v>
      </c>
      <c r="B392">
        <v>39.200000000000003</v>
      </c>
      <c r="C392">
        <v>11.38</v>
      </c>
      <c r="D392" t="s">
        <v>2379</v>
      </c>
      <c r="E392" t="s">
        <v>2378</v>
      </c>
      <c r="F392" t="s">
        <v>2378</v>
      </c>
      <c r="G392">
        <v>1</v>
      </c>
      <c r="H392" t="s">
        <v>2379</v>
      </c>
      <c r="I392" t="str">
        <f t="shared" si="12"/>
        <v>Obesity</v>
      </c>
      <c r="J392" t="str">
        <f t="shared" si="13"/>
        <v>Diabetes</v>
      </c>
    </row>
    <row r="393" spans="1:10" x14ac:dyDescent="0.25">
      <c r="A393" t="s">
        <v>1370</v>
      </c>
      <c r="B393">
        <v>39.17</v>
      </c>
      <c r="C393">
        <v>4.1500000000000004</v>
      </c>
      <c r="D393" t="s">
        <v>2379</v>
      </c>
      <c r="E393" t="s">
        <v>2378</v>
      </c>
      <c r="F393" t="s">
        <v>2378</v>
      </c>
      <c r="G393">
        <v>1</v>
      </c>
      <c r="H393" t="s">
        <v>2379</v>
      </c>
      <c r="I393" t="str">
        <f t="shared" si="12"/>
        <v>Obesity</v>
      </c>
      <c r="J393" t="str">
        <f t="shared" si="13"/>
        <v>Normal</v>
      </c>
    </row>
    <row r="394" spans="1:10" x14ac:dyDescent="0.25">
      <c r="A394" t="s">
        <v>1675</v>
      </c>
      <c r="B394">
        <v>39.159999999999997</v>
      </c>
      <c r="C394">
        <v>8.08</v>
      </c>
      <c r="D394" t="s">
        <v>2379</v>
      </c>
      <c r="E394" t="s">
        <v>2378</v>
      </c>
      <c r="F394" t="s">
        <v>2378</v>
      </c>
      <c r="G394">
        <v>1</v>
      </c>
      <c r="H394" t="s">
        <v>2379</v>
      </c>
      <c r="I394" t="str">
        <f t="shared" si="12"/>
        <v>Obesity</v>
      </c>
      <c r="J394" t="str">
        <f t="shared" si="13"/>
        <v>Diabetes</v>
      </c>
    </row>
    <row r="395" spans="1:10" x14ac:dyDescent="0.25">
      <c r="A395" t="s">
        <v>1609</v>
      </c>
      <c r="B395">
        <v>39.159999999999997</v>
      </c>
      <c r="C395">
        <v>10.48</v>
      </c>
      <c r="D395" t="s">
        <v>2379</v>
      </c>
      <c r="E395" t="s">
        <v>2378</v>
      </c>
      <c r="F395" t="s">
        <v>2378</v>
      </c>
      <c r="G395">
        <v>1</v>
      </c>
      <c r="H395" t="s">
        <v>2379</v>
      </c>
      <c r="I395" t="str">
        <f t="shared" si="12"/>
        <v>Obesity</v>
      </c>
      <c r="J395" t="str">
        <f t="shared" si="13"/>
        <v>Diabetes</v>
      </c>
    </row>
    <row r="396" spans="1:10" x14ac:dyDescent="0.25">
      <c r="A396" t="s">
        <v>1542</v>
      </c>
      <c r="B396">
        <v>39.159999999999997</v>
      </c>
      <c r="C396">
        <v>5.24</v>
      </c>
      <c r="D396" t="s">
        <v>2379</v>
      </c>
      <c r="E396" t="s">
        <v>2378</v>
      </c>
      <c r="F396" t="s">
        <v>2379</v>
      </c>
      <c r="G396">
        <v>1</v>
      </c>
      <c r="H396" t="s">
        <v>2379</v>
      </c>
      <c r="I396" t="str">
        <f t="shared" si="12"/>
        <v>Obesity</v>
      </c>
      <c r="J396" t="str">
        <f t="shared" si="13"/>
        <v>Normal</v>
      </c>
    </row>
    <row r="397" spans="1:10" x14ac:dyDescent="0.25">
      <c r="A397" t="s">
        <v>152</v>
      </c>
      <c r="B397">
        <v>39.159999999999997</v>
      </c>
      <c r="C397">
        <v>5.81</v>
      </c>
      <c r="D397" t="s">
        <v>2379</v>
      </c>
      <c r="E397" t="s">
        <v>2378</v>
      </c>
      <c r="F397" t="s">
        <v>2378</v>
      </c>
      <c r="G397">
        <v>1</v>
      </c>
      <c r="H397" t="s">
        <v>2379</v>
      </c>
      <c r="I397" t="str">
        <f t="shared" si="12"/>
        <v>Obesity</v>
      </c>
      <c r="J397" t="str">
        <f t="shared" si="13"/>
        <v>Diabetes</v>
      </c>
    </row>
    <row r="398" spans="1:10" x14ac:dyDescent="0.25">
      <c r="A398" t="s">
        <v>2171</v>
      </c>
      <c r="B398">
        <v>39.14</v>
      </c>
      <c r="C398">
        <v>4.4000000000000004</v>
      </c>
      <c r="D398" t="s">
        <v>2379</v>
      </c>
      <c r="E398" t="s">
        <v>2378</v>
      </c>
      <c r="F398" t="s">
        <v>2379</v>
      </c>
      <c r="G398">
        <v>1</v>
      </c>
      <c r="H398" t="s">
        <v>2379</v>
      </c>
      <c r="I398" t="str">
        <f t="shared" si="12"/>
        <v>Obesity</v>
      </c>
      <c r="J398" t="str">
        <f t="shared" si="13"/>
        <v>Normal</v>
      </c>
    </row>
    <row r="399" spans="1:10" x14ac:dyDescent="0.25">
      <c r="A399" t="s">
        <v>1551</v>
      </c>
      <c r="B399">
        <v>39.14</v>
      </c>
      <c r="C399">
        <v>4.91</v>
      </c>
      <c r="D399" t="s">
        <v>2379</v>
      </c>
      <c r="E399" t="s">
        <v>2378</v>
      </c>
      <c r="F399" t="s">
        <v>2378</v>
      </c>
      <c r="G399">
        <v>1</v>
      </c>
      <c r="H399" t="s">
        <v>2379</v>
      </c>
      <c r="I399" t="str">
        <f t="shared" si="12"/>
        <v>Obesity</v>
      </c>
      <c r="J399" t="str">
        <f t="shared" si="13"/>
        <v>Normal</v>
      </c>
    </row>
    <row r="400" spans="1:10" x14ac:dyDescent="0.25">
      <c r="A400" t="s">
        <v>724</v>
      </c>
      <c r="B400">
        <v>39.14</v>
      </c>
      <c r="C400">
        <v>6.24</v>
      </c>
      <c r="D400" t="s">
        <v>2379</v>
      </c>
      <c r="E400" t="s">
        <v>2378</v>
      </c>
      <c r="F400" t="s">
        <v>2378</v>
      </c>
      <c r="G400">
        <v>1</v>
      </c>
      <c r="H400" t="s">
        <v>2379</v>
      </c>
      <c r="I400" t="str">
        <f t="shared" si="12"/>
        <v>Obesity</v>
      </c>
      <c r="J400" t="str">
        <f t="shared" si="13"/>
        <v>Diabetes</v>
      </c>
    </row>
    <row r="401" spans="1:10" x14ac:dyDescent="0.25">
      <c r="A401" t="s">
        <v>1314</v>
      </c>
      <c r="B401">
        <v>39.11</v>
      </c>
      <c r="C401">
        <v>5.87</v>
      </c>
      <c r="D401" t="s">
        <v>2379</v>
      </c>
      <c r="E401" t="s">
        <v>2378</v>
      </c>
      <c r="F401" t="s">
        <v>2378</v>
      </c>
      <c r="G401">
        <v>1</v>
      </c>
      <c r="H401" t="s">
        <v>2379</v>
      </c>
      <c r="I401" t="str">
        <f t="shared" si="12"/>
        <v>Obesity</v>
      </c>
      <c r="J401" t="str">
        <f t="shared" si="13"/>
        <v>Diabetes</v>
      </c>
    </row>
    <row r="402" spans="1:10" x14ac:dyDescent="0.25">
      <c r="A402" t="s">
        <v>1658</v>
      </c>
      <c r="B402">
        <v>39.1</v>
      </c>
      <c r="C402">
        <v>6.79</v>
      </c>
      <c r="D402" t="s">
        <v>2379</v>
      </c>
      <c r="E402" t="s">
        <v>2378</v>
      </c>
      <c r="F402" t="s">
        <v>2378</v>
      </c>
      <c r="G402">
        <v>1</v>
      </c>
      <c r="H402" t="s">
        <v>2379</v>
      </c>
      <c r="I402" t="str">
        <f t="shared" si="12"/>
        <v>Obesity</v>
      </c>
      <c r="J402" t="str">
        <f t="shared" si="13"/>
        <v>Diabetes</v>
      </c>
    </row>
    <row r="403" spans="1:10" x14ac:dyDescent="0.25">
      <c r="A403" t="s">
        <v>1715</v>
      </c>
      <c r="B403">
        <v>39.07</v>
      </c>
      <c r="C403">
        <v>11.93</v>
      </c>
      <c r="D403" t="s">
        <v>2379</v>
      </c>
      <c r="E403" t="s">
        <v>2378</v>
      </c>
      <c r="F403" t="s">
        <v>2378</v>
      </c>
      <c r="G403">
        <v>1</v>
      </c>
      <c r="H403" t="s">
        <v>2379</v>
      </c>
      <c r="I403" t="str">
        <f t="shared" si="12"/>
        <v>Obesity</v>
      </c>
      <c r="J403" t="str">
        <f t="shared" si="13"/>
        <v>Diabetes</v>
      </c>
    </row>
    <row r="404" spans="1:10" x14ac:dyDescent="0.25">
      <c r="A404" t="s">
        <v>2281</v>
      </c>
      <c r="B404">
        <v>39.049999999999997</v>
      </c>
      <c r="C404">
        <v>6.06</v>
      </c>
      <c r="D404" t="s">
        <v>2379</v>
      </c>
      <c r="E404" t="s">
        <v>2378</v>
      </c>
      <c r="F404" t="s">
        <v>2378</v>
      </c>
      <c r="G404">
        <v>1</v>
      </c>
      <c r="H404" t="s">
        <v>2379</v>
      </c>
      <c r="I404" t="str">
        <f t="shared" si="12"/>
        <v>Obesity</v>
      </c>
      <c r="J404" t="str">
        <f t="shared" si="13"/>
        <v>Diabetes</v>
      </c>
    </row>
    <row r="405" spans="1:10" x14ac:dyDescent="0.25">
      <c r="A405" t="s">
        <v>1755</v>
      </c>
      <c r="B405">
        <v>39.049999999999997</v>
      </c>
      <c r="C405">
        <v>7.59</v>
      </c>
      <c r="D405" t="s">
        <v>2379</v>
      </c>
      <c r="E405" t="s">
        <v>2378</v>
      </c>
      <c r="F405" t="s">
        <v>2378</v>
      </c>
      <c r="G405">
        <v>1</v>
      </c>
      <c r="H405" t="s">
        <v>2379</v>
      </c>
      <c r="I405" t="str">
        <f t="shared" si="12"/>
        <v>Obesity</v>
      </c>
      <c r="J405" t="str">
        <f t="shared" si="13"/>
        <v>Diabetes</v>
      </c>
    </row>
    <row r="406" spans="1:10" x14ac:dyDescent="0.25">
      <c r="A406" t="s">
        <v>1449</v>
      </c>
      <c r="B406">
        <v>39.049999999999997</v>
      </c>
      <c r="C406">
        <v>5.27</v>
      </c>
      <c r="D406" t="s">
        <v>2379</v>
      </c>
      <c r="E406" t="s">
        <v>2378</v>
      </c>
      <c r="F406" t="s">
        <v>2378</v>
      </c>
      <c r="G406">
        <v>1</v>
      </c>
      <c r="H406" t="s">
        <v>2379</v>
      </c>
      <c r="I406" t="str">
        <f t="shared" si="12"/>
        <v>Obesity</v>
      </c>
      <c r="J406" t="str">
        <f t="shared" si="13"/>
        <v>Normal</v>
      </c>
    </row>
    <row r="407" spans="1:10" x14ac:dyDescent="0.25">
      <c r="A407" t="s">
        <v>951</v>
      </c>
      <c r="B407">
        <v>39.01</v>
      </c>
      <c r="C407">
        <v>5.37</v>
      </c>
      <c r="D407" t="s">
        <v>2379</v>
      </c>
      <c r="E407" t="s">
        <v>2378</v>
      </c>
      <c r="F407" t="s">
        <v>2378</v>
      </c>
      <c r="G407">
        <v>1</v>
      </c>
      <c r="H407" t="s">
        <v>2379</v>
      </c>
      <c r="I407" t="str">
        <f t="shared" si="12"/>
        <v>Obesity</v>
      </c>
      <c r="J407" t="str">
        <f t="shared" si="13"/>
        <v>Normal</v>
      </c>
    </row>
    <row r="408" spans="1:10" x14ac:dyDescent="0.25">
      <c r="A408" t="s">
        <v>2190</v>
      </c>
      <c r="B408">
        <v>39</v>
      </c>
      <c r="C408">
        <v>5.7</v>
      </c>
      <c r="D408" t="s">
        <v>2379</v>
      </c>
      <c r="E408" t="s">
        <v>2378</v>
      </c>
      <c r="F408" t="s">
        <v>2378</v>
      </c>
      <c r="G408">
        <v>1</v>
      </c>
      <c r="H408" t="s">
        <v>2379</v>
      </c>
      <c r="I408" t="str">
        <f t="shared" si="12"/>
        <v>Obesity</v>
      </c>
      <c r="J408" t="str">
        <f t="shared" si="13"/>
        <v>Diabetes</v>
      </c>
    </row>
    <row r="409" spans="1:10" x14ac:dyDescent="0.25">
      <c r="A409" t="s">
        <v>706</v>
      </c>
      <c r="B409">
        <v>38.99</v>
      </c>
      <c r="C409">
        <v>5.21</v>
      </c>
      <c r="D409" t="s">
        <v>2379</v>
      </c>
      <c r="E409" t="s">
        <v>2378</v>
      </c>
      <c r="F409" t="s">
        <v>2378</v>
      </c>
      <c r="G409">
        <v>1</v>
      </c>
      <c r="H409" t="s">
        <v>2379</v>
      </c>
      <c r="I409" t="str">
        <f t="shared" si="12"/>
        <v>Obesity</v>
      </c>
      <c r="J409" t="str">
        <f t="shared" si="13"/>
        <v>Normal</v>
      </c>
    </row>
    <row r="410" spans="1:10" x14ac:dyDescent="0.25">
      <c r="A410" t="s">
        <v>1273</v>
      </c>
      <c r="B410">
        <v>38.97</v>
      </c>
      <c r="C410">
        <v>5.12</v>
      </c>
      <c r="D410" t="s">
        <v>2379</v>
      </c>
      <c r="E410" t="s">
        <v>2378</v>
      </c>
      <c r="F410" t="s">
        <v>2378</v>
      </c>
      <c r="G410">
        <v>1</v>
      </c>
      <c r="H410" t="s">
        <v>2379</v>
      </c>
      <c r="I410" t="str">
        <f t="shared" si="12"/>
        <v>Obesity</v>
      </c>
      <c r="J410" t="str">
        <f t="shared" si="13"/>
        <v>Normal</v>
      </c>
    </row>
    <row r="411" spans="1:10" x14ac:dyDescent="0.25">
      <c r="A411" t="s">
        <v>2317</v>
      </c>
      <c r="B411">
        <v>38.950000000000003</v>
      </c>
      <c r="C411">
        <v>11.95</v>
      </c>
      <c r="D411" t="s">
        <v>2379</v>
      </c>
      <c r="E411" t="s">
        <v>2378</v>
      </c>
      <c r="F411" t="s">
        <v>2378</v>
      </c>
      <c r="G411">
        <v>1</v>
      </c>
      <c r="H411" t="s">
        <v>2379</v>
      </c>
      <c r="I411" t="str">
        <f t="shared" si="12"/>
        <v>Obesity</v>
      </c>
      <c r="J411" t="str">
        <f t="shared" si="13"/>
        <v>Diabetes</v>
      </c>
    </row>
    <row r="412" spans="1:10" x14ac:dyDescent="0.25">
      <c r="A412" t="s">
        <v>2327</v>
      </c>
      <c r="B412">
        <v>38.94</v>
      </c>
      <c r="C412">
        <v>8.49</v>
      </c>
      <c r="D412" t="s">
        <v>2379</v>
      </c>
      <c r="E412" t="s">
        <v>2378</v>
      </c>
      <c r="F412" t="s">
        <v>2378</v>
      </c>
      <c r="G412">
        <v>1</v>
      </c>
      <c r="H412" t="s">
        <v>2379</v>
      </c>
      <c r="I412" t="str">
        <f t="shared" si="12"/>
        <v>Obesity</v>
      </c>
      <c r="J412" t="str">
        <f t="shared" si="13"/>
        <v>Diabetes</v>
      </c>
    </row>
    <row r="413" spans="1:10" x14ac:dyDescent="0.25">
      <c r="A413" t="s">
        <v>398</v>
      </c>
      <c r="B413">
        <v>38.94</v>
      </c>
      <c r="C413">
        <v>4.3600000000000003</v>
      </c>
      <c r="D413" t="s">
        <v>2379</v>
      </c>
      <c r="E413" t="s">
        <v>2378</v>
      </c>
      <c r="F413" t="s">
        <v>2379</v>
      </c>
      <c r="G413">
        <v>1</v>
      </c>
      <c r="H413" t="s">
        <v>2379</v>
      </c>
      <c r="I413" t="str">
        <f t="shared" si="12"/>
        <v>Obesity</v>
      </c>
      <c r="J413" t="str">
        <f t="shared" si="13"/>
        <v>Normal</v>
      </c>
    </row>
    <row r="414" spans="1:10" x14ac:dyDescent="0.25">
      <c r="A414" t="s">
        <v>1378</v>
      </c>
      <c r="B414">
        <v>38.93</v>
      </c>
      <c r="C414">
        <v>5.64</v>
      </c>
      <c r="D414" t="s">
        <v>2379</v>
      </c>
      <c r="E414" t="s">
        <v>2378</v>
      </c>
      <c r="F414" t="s">
        <v>2378</v>
      </c>
      <c r="G414">
        <v>1</v>
      </c>
      <c r="H414" t="s">
        <v>2379</v>
      </c>
      <c r="I414" t="str">
        <f t="shared" si="12"/>
        <v>Obesity</v>
      </c>
      <c r="J414" t="str">
        <f t="shared" si="13"/>
        <v>Normal</v>
      </c>
    </row>
    <row r="415" spans="1:10" x14ac:dyDescent="0.25">
      <c r="A415" t="s">
        <v>727</v>
      </c>
      <c r="B415">
        <v>38.9</v>
      </c>
      <c r="C415">
        <v>4.28</v>
      </c>
      <c r="D415" t="s">
        <v>2379</v>
      </c>
      <c r="E415" t="s">
        <v>2378</v>
      </c>
      <c r="F415" t="s">
        <v>2378</v>
      </c>
      <c r="G415">
        <v>1</v>
      </c>
      <c r="H415" t="s">
        <v>2379</v>
      </c>
      <c r="I415" t="str">
        <f t="shared" si="12"/>
        <v>Obesity</v>
      </c>
      <c r="J415" t="str">
        <f t="shared" si="13"/>
        <v>Normal</v>
      </c>
    </row>
    <row r="416" spans="1:10" x14ac:dyDescent="0.25">
      <c r="A416" t="s">
        <v>1128</v>
      </c>
      <c r="B416">
        <v>38.880000000000003</v>
      </c>
      <c r="C416">
        <v>4.29</v>
      </c>
      <c r="D416" t="s">
        <v>2379</v>
      </c>
      <c r="E416" t="s">
        <v>2378</v>
      </c>
      <c r="F416" t="s">
        <v>2378</v>
      </c>
      <c r="G416">
        <v>1</v>
      </c>
      <c r="H416" t="s">
        <v>2379</v>
      </c>
      <c r="I416" t="str">
        <f t="shared" si="12"/>
        <v>Obesity</v>
      </c>
      <c r="J416" t="str">
        <f t="shared" si="13"/>
        <v>Normal</v>
      </c>
    </row>
    <row r="417" spans="1:10" x14ac:dyDescent="0.25">
      <c r="A417" t="s">
        <v>1604</v>
      </c>
      <c r="B417">
        <v>38.869999999999997</v>
      </c>
      <c r="C417">
        <v>8.6300000000000008</v>
      </c>
      <c r="D417" t="s">
        <v>2379</v>
      </c>
      <c r="E417" t="s">
        <v>2378</v>
      </c>
      <c r="F417" t="s">
        <v>2378</v>
      </c>
      <c r="G417">
        <v>1</v>
      </c>
      <c r="H417" t="s">
        <v>2379</v>
      </c>
      <c r="I417" t="str">
        <f t="shared" si="12"/>
        <v>Obesity</v>
      </c>
      <c r="J417" t="str">
        <f t="shared" si="13"/>
        <v>Diabetes</v>
      </c>
    </row>
    <row r="418" spans="1:10" x14ac:dyDescent="0.25">
      <c r="A418" t="s">
        <v>1848</v>
      </c>
      <c r="B418">
        <v>38.83</v>
      </c>
      <c r="C418">
        <v>6.36</v>
      </c>
      <c r="D418" t="s">
        <v>2379</v>
      </c>
      <c r="E418" t="s">
        <v>2378</v>
      </c>
      <c r="F418" t="s">
        <v>2378</v>
      </c>
      <c r="G418">
        <v>1</v>
      </c>
      <c r="H418" t="s">
        <v>2379</v>
      </c>
      <c r="I418" t="str">
        <f t="shared" si="12"/>
        <v>Obesity</v>
      </c>
      <c r="J418" t="str">
        <f t="shared" si="13"/>
        <v>Diabetes</v>
      </c>
    </row>
    <row r="419" spans="1:10" x14ac:dyDescent="0.25">
      <c r="A419" t="s">
        <v>1559</v>
      </c>
      <c r="B419">
        <v>38.83</v>
      </c>
      <c r="C419">
        <v>11.86</v>
      </c>
      <c r="D419" t="s">
        <v>2379</v>
      </c>
      <c r="E419" t="s">
        <v>2378</v>
      </c>
      <c r="F419" t="s">
        <v>2378</v>
      </c>
      <c r="G419">
        <v>1</v>
      </c>
      <c r="H419" t="s">
        <v>2379</v>
      </c>
      <c r="I419" t="str">
        <f t="shared" si="12"/>
        <v>Obesity</v>
      </c>
      <c r="J419" t="str">
        <f t="shared" si="13"/>
        <v>Diabetes</v>
      </c>
    </row>
    <row r="420" spans="1:10" x14ac:dyDescent="0.25">
      <c r="A420" t="s">
        <v>623</v>
      </c>
      <c r="B420">
        <v>38.83</v>
      </c>
      <c r="C420">
        <v>4.78</v>
      </c>
      <c r="D420" t="s">
        <v>2379</v>
      </c>
      <c r="E420" t="s">
        <v>2378</v>
      </c>
      <c r="F420" t="s">
        <v>2379</v>
      </c>
      <c r="G420">
        <v>1</v>
      </c>
      <c r="H420" t="s">
        <v>2379</v>
      </c>
      <c r="I420" t="str">
        <f t="shared" si="12"/>
        <v>Obesity</v>
      </c>
      <c r="J420" t="str">
        <f t="shared" si="13"/>
        <v>Normal</v>
      </c>
    </row>
    <row r="421" spans="1:10" x14ac:dyDescent="0.25">
      <c r="A421" t="s">
        <v>979</v>
      </c>
      <c r="B421">
        <v>38.81</v>
      </c>
      <c r="C421">
        <v>6.14</v>
      </c>
      <c r="D421" t="s">
        <v>2379</v>
      </c>
      <c r="E421" t="s">
        <v>2378</v>
      </c>
      <c r="F421" t="s">
        <v>2378</v>
      </c>
      <c r="G421">
        <v>1</v>
      </c>
      <c r="H421" t="s">
        <v>2379</v>
      </c>
      <c r="I421" t="str">
        <f t="shared" si="12"/>
        <v>Obesity</v>
      </c>
      <c r="J421" t="str">
        <f t="shared" si="13"/>
        <v>Diabetes</v>
      </c>
    </row>
    <row r="422" spans="1:10" x14ac:dyDescent="0.25">
      <c r="A422" t="s">
        <v>1057</v>
      </c>
      <c r="B422">
        <v>38.79</v>
      </c>
      <c r="C422">
        <v>5.08</v>
      </c>
      <c r="D422" t="s">
        <v>2379</v>
      </c>
      <c r="E422" t="s">
        <v>2378</v>
      </c>
      <c r="F422" t="s">
        <v>2379</v>
      </c>
      <c r="G422">
        <v>1</v>
      </c>
      <c r="H422" t="s">
        <v>2379</v>
      </c>
      <c r="I422" t="str">
        <f t="shared" si="12"/>
        <v>Obesity</v>
      </c>
      <c r="J422" t="str">
        <f t="shared" si="13"/>
        <v>Normal</v>
      </c>
    </row>
    <row r="423" spans="1:10" x14ac:dyDescent="0.25">
      <c r="A423" t="s">
        <v>2184</v>
      </c>
      <c r="B423">
        <v>38.729999999999997</v>
      </c>
      <c r="C423">
        <v>11.51</v>
      </c>
      <c r="D423" t="s">
        <v>2379</v>
      </c>
      <c r="E423" t="s">
        <v>2378</v>
      </c>
      <c r="F423" t="s">
        <v>2378</v>
      </c>
      <c r="G423">
        <v>1</v>
      </c>
      <c r="H423" t="s">
        <v>2379</v>
      </c>
      <c r="I423" t="str">
        <f t="shared" si="12"/>
        <v>Obesity</v>
      </c>
      <c r="J423" t="str">
        <f t="shared" si="13"/>
        <v>Diabetes</v>
      </c>
    </row>
    <row r="424" spans="1:10" x14ac:dyDescent="0.25">
      <c r="A424" t="s">
        <v>391</v>
      </c>
      <c r="B424">
        <v>38.664999999999999</v>
      </c>
      <c r="C424">
        <v>4.8600000000000003</v>
      </c>
      <c r="D424" t="s">
        <v>2379</v>
      </c>
      <c r="E424" t="s">
        <v>2378</v>
      </c>
      <c r="F424" t="s">
        <v>2378</v>
      </c>
      <c r="G424">
        <v>1</v>
      </c>
      <c r="H424" t="s">
        <v>2379</v>
      </c>
      <c r="I424" t="str">
        <f t="shared" si="12"/>
        <v>Obesity</v>
      </c>
      <c r="J424" t="str">
        <f t="shared" si="13"/>
        <v>Normal</v>
      </c>
    </row>
    <row r="425" spans="1:10" x14ac:dyDescent="0.25">
      <c r="A425" t="s">
        <v>1275</v>
      </c>
      <c r="B425">
        <v>38.6</v>
      </c>
      <c r="C425">
        <v>7.19</v>
      </c>
      <c r="D425" t="s">
        <v>2379</v>
      </c>
      <c r="E425" t="s">
        <v>2378</v>
      </c>
      <c r="F425" t="s">
        <v>2378</v>
      </c>
      <c r="G425">
        <v>1</v>
      </c>
      <c r="H425" t="s">
        <v>2379</v>
      </c>
      <c r="I425" t="str">
        <f t="shared" si="12"/>
        <v>Obesity</v>
      </c>
      <c r="J425" t="str">
        <f t="shared" si="13"/>
        <v>Diabetes</v>
      </c>
    </row>
    <row r="426" spans="1:10" x14ac:dyDescent="0.25">
      <c r="A426" t="s">
        <v>569</v>
      </c>
      <c r="B426">
        <v>38.6</v>
      </c>
      <c r="C426">
        <v>6.02</v>
      </c>
      <c r="D426" t="s">
        <v>2379</v>
      </c>
      <c r="E426" t="s">
        <v>2378</v>
      </c>
      <c r="F426" t="s">
        <v>2378</v>
      </c>
      <c r="G426">
        <v>1</v>
      </c>
      <c r="H426" t="s">
        <v>2379</v>
      </c>
      <c r="I426" t="str">
        <f t="shared" si="12"/>
        <v>Obesity</v>
      </c>
      <c r="J426" t="str">
        <f t="shared" si="13"/>
        <v>Diabetes</v>
      </c>
    </row>
    <row r="427" spans="1:10" x14ac:dyDescent="0.25">
      <c r="A427" t="s">
        <v>1001</v>
      </c>
      <c r="B427">
        <v>38.57</v>
      </c>
      <c r="C427">
        <v>6.27</v>
      </c>
      <c r="D427" t="s">
        <v>2379</v>
      </c>
      <c r="E427" t="s">
        <v>2378</v>
      </c>
      <c r="F427" t="s">
        <v>2378</v>
      </c>
      <c r="G427">
        <v>1</v>
      </c>
      <c r="H427" t="s">
        <v>2379</v>
      </c>
      <c r="I427" t="str">
        <f t="shared" si="12"/>
        <v>Obesity</v>
      </c>
      <c r="J427" t="str">
        <f t="shared" si="13"/>
        <v>Diabetes</v>
      </c>
    </row>
    <row r="428" spans="1:10" x14ac:dyDescent="0.25">
      <c r="A428" t="s">
        <v>978</v>
      </c>
      <c r="B428">
        <v>38.51</v>
      </c>
      <c r="C428">
        <v>5.45</v>
      </c>
      <c r="D428" t="s">
        <v>2379</v>
      </c>
      <c r="E428" t="s">
        <v>2378</v>
      </c>
      <c r="F428" t="s">
        <v>2378</v>
      </c>
      <c r="G428">
        <v>1</v>
      </c>
      <c r="H428" t="s">
        <v>2379</v>
      </c>
      <c r="I428" t="str">
        <f t="shared" si="12"/>
        <v>Obesity</v>
      </c>
      <c r="J428" t="str">
        <f t="shared" si="13"/>
        <v>Normal</v>
      </c>
    </row>
    <row r="429" spans="1:10" x14ac:dyDescent="0.25">
      <c r="A429" t="s">
        <v>1074</v>
      </c>
      <c r="B429">
        <v>38.479999999999997</v>
      </c>
      <c r="C429">
        <v>6.02</v>
      </c>
      <c r="D429" t="s">
        <v>2379</v>
      </c>
      <c r="E429" t="s">
        <v>2378</v>
      </c>
      <c r="F429" t="s">
        <v>2378</v>
      </c>
      <c r="G429">
        <v>1</v>
      </c>
      <c r="H429" t="s">
        <v>2379</v>
      </c>
      <c r="I429" t="str">
        <f t="shared" si="12"/>
        <v>Obesity</v>
      </c>
      <c r="J429" t="str">
        <f t="shared" si="13"/>
        <v>Diabetes</v>
      </c>
    </row>
    <row r="430" spans="1:10" x14ac:dyDescent="0.25">
      <c r="A430" t="s">
        <v>2301</v>
      </c>
      <c r="B430">
        <v>38.39</v>
      </c>
      <c r="C430">
        <v>4.25</v>
      </c>
      <c r="D430" t="s">
        <v>2379</v>
      </c>
      <c r="E430" t="s">
        <v>2378</v>
      </c>
      <c r="F430" t="s">
        <v>2378</v>
      </c>
      <c r="G430">
        <v>1</v>
      </c>
      <c r="H430" t="s">
        <v>2379</v>
      </c>
      <c r="I430" t="str">
        <f t="shared" si="12"/>
        <v>Obesity</v>
      </c>
      <c r="J430" t="str">
        <f t="shared" si="13"/>
        <v>Normal</v>
      </c>
    </row>
    <row r="431" spans="1:10" x14ac:dyDescent="0.25">
      <c r="A431" t="s">
        <v>2275</v>
      </c>
      <c r="B431">
        <v>38.39</v>
      </c>
      <c r="C431">
        <v>4.1100000000000003</v>
      </c>
      <c r="D431" t="s">
        <v>2379</v>
      </c>
      <c r="E431" t="s">
        <v>2378</v>
      </c>
      <c r="F431" t="s">
        <v>2378</v>
      </c>
      <c r="G431">
        <v>1</v>
      </c>
      <c r="H431" t="s">
        <v>2379</v>
      </c>
      <c r="I431" t="str">
        <f t="shared" si="12"/>
        <v>Obesity</v>
      </c>
      <c r="J431" t="str">
        <f t="shared" si="13"/>
        <v>Normal</v>
      </c>
    </row>
    <row r="432" spans="1:10" x14ac:dyDescent="0.25">
      <c r="A432" t="s">
        <v>2237</v>
      </c>
      <c r="B432">
        <v>38.39</v>
      </c>
      <c r="C432">
        <v>5.1100000000000003</v>
      </c>
      <c r="D432" t="s">
        <v>2379</v>
      </c>
      <c r="E432" t="s">
        <v>2378</v>
      </c>
      <c r="F432" t="s">
        <v>2378</v>
      </c>
      <c r="G432">
        <v>1</v>
      </c>
      <c r="H432" t="s">
        <v>2379</v>
      </c>
      <c r="I432" t="str">
        <f t="shared" si="12"/>
        <v>Obesity</v>
      </c>
      <c r="J432" t="str">
        <f t="shared" si="13"/>
        <v>Normal</v>
      </c>
    </row>
    <row r="433" spans="1:10" x14ac:dyDescent="0.25">
      <c r="A433" t="s">
        <v>1424</v>
      </c>
      <c r="B433">
        <v>38.39</v>
      </c>
      <c r="C433">
        <v>8.33</v>
      </c>
      <c r="D433" t="s">
        <v>2379</v>
      </c>
      <c r="E433" t="s">
        <v>2378</v>
      </c>
      <c r="F433" t="s">
        <v>2378</v>
      </c>
      <c r="G433">
        <v>1</v>
      </c>
      <c r="H433" t="s">
        <v>2379</v>
      </c>
      <c r="I433" t="str">
        <f t="shared" si="12"/>
        <v>Obesity</v>
      </c>
      <c r="J433" t="str">
        <f t="shared" si="13"/>
        <v>Diabetes</v>
      </c>
    </row>
    <row r="434" spans="1:10" x14ac:dyDescent="0.25">
      <c r="A434" t="s">
        <v>525</v>
      </c>
      <c r="B434">
        <v>38.39</v>
      </c>
      <c r="C434">
        <v>6.05</v>
      </c>
      <c r="D434" t="s">
        <v>2379</v>
      </c>
      <c r="E434" t="s">
        <v>2378</v>
      </c>
      <c r="F434" t="s">
        <v>2378</v>
      </c>
      <c r="G434">
        <v>1</v>
      </c>
      <c r="H434" t="s">
        <v>2379</v>
      </c>
      <c r="I434" t="str">
        <f t="shared" si="12"/>
        <v>Obesity</v>
      </c>
      <c r="J434" t="str">
        <f t="shared" si="13"/>
        <v>Diabetes</v>
      </c>
    </row>
    <row r="435" spans="1:10" x14ac:dyDescent="0.25">
      <c r="A435" t="s">
        <v>1556</v>
      </c>
      <c r="B435">
        <v>38.380000000000003</v>
      </c>
      <c r="C435">
        <v>8.26</v>
      </c>
      <c r="D435" t="s">
        <v>2379</v>
      </c>
      <c r="E435" t="s">
        <v>2378</v>
      </c>
      <c r="F435" t="s">
        <v>2378</v>
      </c>
      <c r="G435">
        <v>1</v>
      </c>
      <c r="H435" t="s">
        <v>2379</v>
      </c>
      <c r="I435" t="str">
        <f t="shared" si="12"/>
        <v>Obesity</v>
      </c>
      <c r="J435" t="str">
        <f t="shared" si="13"/>
        <v>Diabetes</v>
      </c>
    </row>
    <row r="436" spans="1:10" x14ac:dyDescent="0.25">
      <c r="A436" t="s">
        <v>1398</v>
      </c>
      <c r="B436">
        <v>38.380000000000003</v>
      </c>
      <c r="C436">
        <v>8.5</v>
      </c>
      <c r="D436" t="s">
        <v>2379</v>
      </c>
      <c r="E436" t="s">
        <v>2378</v>
      </c>
      <c r="F436" t="s">
        <v>2378</v>
      </c>
      <c r="G436">
        <v>1</v>
      </c>
      <c r="H436" t="s">
        <v>2379</v>
      </c>
      <c r="I436" t="str">
        <f t="shared" si="12"/>
        <v>Obesity</v>
      </c>
      <c r="J436" t="str">
        <f t="shared" si="13"/>
        <v>Diabetes</v>
      </c>
    </row>
    <row r="437" spans="1:10" x14ac:dyDescent="0.25">
      <c r="A437" t="s">
        <v>2245</v>
      </c>
      <c r="B437">
        <v>38.299999999999997</v>
      </c>
      <c r="C437">
        <v>9.51</v>
      </c>
      <c r="D437" t="s">
        <v>2379</v>
      </c>
      <c r="E437" t="s">
        <v>2378</v>
      </c>
      <c r="F437" t="s">
        <v>2378</v>
      </c>
      <c r="G437">
        <v>1</v>
      </c>
      <c r="H437" t="s">
        <v>2379</v>
      </c>
      <c r="I437" t="str">
        <f t="shared" si="12"/>
        <v>Obesity</v>
      </c>
      <c r="J437" t="str">
        <f t="shared" si="13"/>
        <v>Diabetes</v>
      </c>
    </row>
    <row r="438" spans="1:10" x14ac:dyDescent="0.25">
      <c r="A438" t="s">
        <v>1003</v>
      </c>
      <c r="B438">
        <v>38.284999999999997</v>
      </c>
      <c r="C438">
        <v>5.41</v>
      </c>
      <c r="D438" t="s">
        <v>2379</v>
      </c>
      <c r="E438" t="s">
        <v>2378</v>
      </c>
      <c r="F438" t="s">
        <v>2378</v>
      </c>
      <c r="G438">
        <v>1</v>
      </c>
      <c r="H438" t="s">
        <v>2379</v>
      </c>
      <c r="I438" t="str">
        <f t="shared" si="12"/>
        <v>Obesity</v>
      </c>
      <c r="J438" t="str">
        <f t="shared" si="13"/>
        <v>Normal</v>
      </c>
    </row>
    <row r="439" spans="1:10" x14ac:dyDescent="0.25">
      <c r="A439" t="s">
        <v>2181</v>
      </c>
      <c r="B439">
        <v>38.28</v>
      </c>
      <c r="C439">
        <v>11.56</v>
      </c>
      <c r="D439" t="s">
        <v>2379</v>
      </c>
      <c r="E439" t="s">
        <v>2378</v>
      </c>
      <c r="F439" t="s">
        <v>2378</v>
      </c>
      <c r="G439">
        <v>1</v>
      </c>
      <c r="H439" t="s">
        <v>2379</v>
      </c>
      <c r="I439" t="str">
        <f t="shared" si="12"/>
        <v>Obesity</v>
      </c>
      <c r="J439" t="str">
        <f t="shared" si="13"/>
        <v>Diabetes</v>
      </c>
    </row>
    <row r="440" spans="1:10" x14ac:dyDescent="0.25">
      <c r="A440" t="s">
        <v>1653</v>
      </c>
      <c r="B440">
        <v>38.28</v>
      </c>
      <c r="C440">
        <v>5.51</v>
      </c>
      <c r="D440" t="s">
        <v>2379</v>
      </c>
      <c r="E440" t="s">
        <v>2378</v>
      </c>
      <c r="F440" t="s">
        <v>2378</v>
      </c>
      <c r="G440">
        <v>1</v>
      </c>
      <c r="H440" t="s">
        <v>2379</v>
      </c>
      <c r="I440" t="str">
        <f t="shared" si="12"/>
        <v>Obesity</v>
      </c>
      <c r="J440" t="str">
        <f t="shared" si="13"/>
        <v>Normal</v>
      </c>
    </row>
    <row r="441" spans="1:10" x14ac:dyDescent="0.25">
      <c r="A441" t="s">
        <v>1264</v>
      </c>
      <c r="B441">
        <v>38.28</v>
      </c>
      <c r="C441">
        <v>10.17</v>
      </c>
      <c r="D441" t="s">
        <v>2379</v>
      </c>
      <c r="E441" t="s">
        <v>2378</v>
      </c>
      <c r="F441" t="s">
        <v>2378</v>
      </c>
      <c r="G441">
        <v>1</v>
      </c>
      <c r="H441" t="s">
        <v>2379</v>
      </c>
      <c r="I441" t="str">
        <f t="shared" si="12"/>
        <v>Obesity</v>
      </c>
      <c r="J441" t="str">
        <f t="shared" si="13"/>
        <v>Diabetes</v>
      </c>
    </row>
    <row r="442" spans="1:10" x14ac:dyDescent="0.25">
      <c r="A442" t="s">
        <v>149</v>
      </c>
      <c r="B442">
        <v>38.28</v>
      </c>
      <c r="C442">
        <v>5.39</v>
      </c>
      <c r="D442" t="s">
        <v>2379</v>
      </c>
      <c r="E442" t="s">
        <v>2378</v>
      </c>
      <c r="F442" t="s">
        <v>2378</v>
      </c>
      <c r="G442">
        <v>1</v>
      </c>
      <c r="H442" t="s">
        <v>2379</v>
      </c>
      <c r="I442" t="str">
        <f t="shared" si="12"/>
        <v>Obesity</v>
      </c>
      <c r="J442" t="str">
        <f t="shared" si="13"/>
        <v>Normal</v>
      </c>
    </row>
    <row r="443" spans="1:10" x14ac:dyDescent="0.25">
      <c r="A443" t="s">
        <v>1471</v>
      </c>
      <c r="B443">
        <v>38.25</v>
      </c>
      <c r="C443">
        <v>6.2</v>
      </c>
      <c r="D443" t="s">
        <v>2379</v>
      </c>
      <c r="E443" t="s">
        <v>2378</v>
      </c>
      <c r="F443" t="s">
        <v>2378</v>
      </c>
      <c r="G443">
        <v>1</v>
      </c>
      <c r="H443" t="s">
        <v>2379</v>
      </c>
      <c r="I443" t="str">
        <f t="shared" si="12"/>
        <v>Obesity</v>
      </c>
      <c r="J443" t="str">
        <f t="shared" si="13"/>
        <v>Diabetes</v>
      </c>
    </row>
    <row r="444" spans="1:10" x14ac:dyDescent="0.25">
      <c r="A444" t="s">
        <v>1674</v>
      </c>
      <c r="B444">
        <v>38.19</v>
      </c>
      <c r="C444">
        <v>10.49</v>
      </c>
      <c r="D444" t="s">
        <v>2379</v>
      </c>
      <c r="E444" t="s">
        <v>2378</v>
      </c>
      <c r="F444" t="s">
        <v>2378</v>
      </c>
      <c r="G444">
        <v>1</v>
      </c>
      <c r="H444" t="s">
        <v>2379</v>
      </c>
      <c r="I444" t="str">
        <f t="shared" si="12"/>
        <v>Obesity</v>
      </c>
      <c r="J444" t="str">
        <f t="shared" si="13"/>
        <v>Diabetes</v>
      </c>
    </row>
    <row r="445" spans="1:10" x14ac:dyDescent="0.25">
      <c r="A445" t="s">
        <v>2178</v>
      </c>
      <c r="B445">
        <v>38.17</v>
      </c>
      <c r="C445">
        <v>4.53</v>
      </c>
      <c r="D445" t="s">
        <v>2379</v>
      </c>
      <c r="E445" t="s">
        <v>2378</v>
      </c>
      <c r="F445" t="s">
        <v>2378</v>
      </c>
      <c r="G445">
        <v>1</v>
      </c>
      <c r="H445" t="s">
        <v>2379</v>
      </c>
      <c r="I445" t="str">
        <f t="shared" si="12"/>
        <v>Obesity</v>
      </c>
      <c r="J445" t="str">
        <f t="shared" si="13"/>
        <v>Normal</v>
      </c>
    </row>
    <row r="446" spans="1:10" x14ac:dyDescent="0.25">
      <c r="A446" t="s">
        <v>1061</v>
      </c>
      <c r="B446">
        <v>38.17</v>
      </c>
      <c r="C446">
        <v>4.7300000000000004</v>
      </c>
      <c r="D446" t="s">
        <v>2379</v>
      </c>
      <c r="E446" t="s">
        <v>2378</v>
      </c>
      <c r="F446" t="s">
        <v>2378</v>
      </c>
      <c r="G446">
        <v>1</v>
      </c>
      <c r="H446" t="s">
        <v>2379</v>
      </c>
      <c r="I446" t="str">
        <f t="shared" si="12"/>
        <v>Obesity</v>
      </c>
      <c r="J446" t="str">
        <f t="shared" si="13"/>
        <v>Normal</v>
      </c>
    </row>
    <row r="447" spans="1:10" x14ac:dyDescent="0.25">
      <c r="A447" t="s">
        <v>148</v>
      </c>
      <c r="B447">
        <v>38.17</v>
      </c>
      <c r="C447">
        <v>4.07</v>
      </c>
      <c r="D447" t="s">
        <v>2379</v>
      </c>
      <c r="E447" t="s">
        <v>2378</v>
      </c>
      <c r="F447" t="s">
        <v>2378</v>
      </c>
      <c r="G447">
        <v>1</v>
      </c>
      <c r="H447" t="s">
        <v>2379</v>
      </c>
      <c r="I447" t="str">
        <f t="shared" si="12"/>
        <v>Obesity</v>
      </c>
      <c r="J447" t="str">
        <f t="shared" si="13"/>
        <v>Normal</v>
      </c>
    </row>
    <row r="448" spans="1:10" x14ac:dyDescent="0.25">
      <c r="A448" t="s">
        <v>1561</v>
      </c>
      <c r="B448">
        <v>38.14</v>
      </c>
      <c r="C448">
        <v>5.58</v>
      </c>
      <c r="D448" t="s">
        <v>2379</v>
      </c>
      <c r="E448" t="s">
        <v>2378</v>
      </c>
      <c r="F448" t="s">
        <v>2379</v>
      </c>
      <c r="G448">
        <v>1</v>
      </c>
      <c r="H448" t="s">
        <v>2379</v>
      </c>
      <c r="I448" t="str">
        <f t="shared" si="12"/>
        <v>Obesity</v>
      </c>
      <c r="J448" t="str">
        <f t="shared" si="13"/>
        <v>Normal</v>
      </c>
    </row>
    <row r="449" spans="1:10" x14ac:dyDescent="0.25">
      <c r="A449" t="s">
        <v>1326</v>
      </c>
      <c r="B449">
        <v>38.14</v>
      </c>
      <c r="C449">
        <v>5.84</v>
      </c>
      <c r="D449" t="s">
        <v>2379</v>
      </c>
      <c r="E449" t="s">
        <v>2378</v>
      </c>
      <c r="F449" t="s">
        <v>2378</v>
      </c>
      <c r="G449">
        <v>1</v>
      </c>
      <c r="H449" t="s">
        <v>2379</v>
      </c>
      <c r="I449" t="str">
        <f t="shared" si="12"/>
        <v>Obesity</v>
      </c>
      <c r="J449" t="str">
        <f t="shared" si="13"/>
        <v>Diabetes</v>
      </c>
    </row>
    <row r="450" spans="1:10" x14ac:dyDescent="0.25">
      <c r="A450" t="s">
        <v>2368</v>
      </c>
      <c r="B450">
        <v>38.094999999999999</v>
      </c>
      <c r="C450">
        <v>6.05</v>
      </c>
      <c r="D450" t="s">
        <v>2379</v>
      </c>
      <c r="E450" t="s">
        <v>2378</v>
      </c>
      <c r="F450" t="s">
        <v>2378</v>
      </c>
      <c r="G450">
        <v>1</v>
      </c>
      <c r="H450" t="s">
        <v>2379</v>
      </c>
      <c r="I450" t="str">
        <f t="shared" ref="I450:I513" si="14">IF(B450&lt;18.5, "Underweight",IF(18.5 &lt;B450&lt;= 24.9,"Healthy Weight",IF( 25&lt; B450&lt;=29.9,"Overweight", "Obesity")))</f>
        <v>Obesity</v>
      </c>
      <c r="J450" t="str">
        <f t="shared" ref="J450:J513" si="15">IF(C450&lt;5.7,"Normal",IF(5.7&lt;C450&lt;=6.4,"Prediabetes","Diabetes"))</f>
        <v>Diabetes</v>
      </c>
    </row>
    <row r="451" spans="1:10" x14ac:dyDescent="0.25">
      <c r="A451" t="s">
        <v>1958</v>
      </c>
      <c r="B451">
        <v>38.094999999999999</v>
      </c>
      <c r="C451">
        <v>4.76</v>
      </c>
      <c r="D451" t="s">
        <v>2379</v>
      </c>
      <c r="E451" t="s">
        <v>2378</v>
      </c>
      <c r="F451" t="s">
        <v>2378</v>
      </c>
      <c r="G451">
        <v>1</v>
      </c>
      <c r="H451" t="s">
        <v>2379</v>
      </c>
      <c r="I451" t="str">
        <f t="shared" si="14"/>
        <v>Obesity</v>
      </c>
      <c r="J451" t="str">
        <f t="shared" si="15"/>
        <v>Normal</v>
      </c>
    </row>
    <row r="452" spans="1:10" x14ac:dyDescent="0.25">
      <c r="A452" t="s">
        <v>1725</v>
      </c>
      <c r="B452">
        <v>38.094999999999999</v>
      </c>
      <c r="C452">
        <v>10.199999999999999</v>
      </c>
      <c r="D452" t="s">
        <v>2379</v>
      </c>
      <c r="E452" t="s">
        <v>2378</v>
      </c>
      <c r="F452" t="s">
        <v>2378</v>
      </c>
      <c r="G452">
        <v>1</v>
      </c>
      <c r="H452" t="s">
        <v>2379</v>
      </c>
      <c r="I452" t="str">
        <f t="shared" si="14"/>
        <v>Obesity</v>
      </c>
      <c r="J452" t="str">
        <f t="shared" si="15"/>
        <v>Diabetes</v>
      </c>
    </row>
    <row r="453" spans="1:10" x14ac:dyDescent="0.25">
      <c r="A453" t="s">
        <v>2362</v>
      </c>
      <c r="B453">
        <v>38.06</v>
      </c>
      <c r="C453">
        <v>10.79</v>
      </c>
      <c r="D453" t="s">
        <v>2379</v>
      </c>
      <c r="E453" t="s">
        <v>2378</v>
      </c>
      <c r="F453" t="s">
        <v>2378</v>
      </c>
      <c r="G453">
        <v>1</v>
      </c>
      <c r="H453" t="s">
        <v>2379</v>
      </c>
      <c r="I453" t="str">
        <f t="shared" si="14"/>
        <v>Obesity</v>
      </c>
      <c r="J453" t="str">
        <f t="shared" si="15"/>
        <v>Diabetes</v>
      </c>
    </row>
    <row r="454" spans="1:10" x14ac:dyDescent="0.25">
      <c r="A454" t="s">
        <v>2329</v>
      </c>
      <c r="B454">
        <v>38.06</v>
      </c>
      <c r="C454">
        <v>6.98</v>
      </c>
      <c r="D454" t="s">
        <v>2379</v>
      </c>
      <c r="E454" t="s">
        <v>2378</v>
      </c>
      <c r="F454" t="s">
        <v>2378</v>
      </c>
      <c r="G454">
        <v>1</v>
      </c>
      <c r="H454" t="s">
        <v>2379</v>
      </c>
      <c r="I454" t="str">
        <f t="shared" si="14"/>
        <v>Obesity</v>
      </c>
      <c r="J454" t="str">
        <f t="shared" si="15"/>
        <v>Diabetes</v>
      </c>
    </row>
    <row r="455" spans="1:10" x14ac:dyDescent="0.25">
      <c r="A455" t="s">
        <v>2311</v>
      </c>
      <c r="B455">
        <v>38.06</v>
      </c>
      <c r="C455">
        <v>6.04</v>
      </c>
      <c r="D455" t="s">
        <v>2379</v>
      </c>
      <c r="E455" t="s">
        <v>2378</v>
      </c>
      <c r="F455" t="s">
        <v>2379</v>
      </c>
      <c r="G455">
        <v>1</v>
      </c>
      <c r="H455" t="s">
        <v>2379</v>
      </c>
      <c r="I455" t="str">
        <f t="shared" si="14"/>
        <v>Obesity</v>
      </c>
      <c r="J455" t="str">
        <f t="shared" si="15"/>
        <v>Diabetes</v>
      </c>
    </row>
    <row r="456" spans="1:10" x14ac:dyDescent="0.25">
      <c r="A456" t="s">
        <v>1886</v>
      </c>
      <c r="B456">
        <v>38.06</v>
      </c>
      <c r="C456">
        <v>5.24</v>
      </c>
      <c r="D456" t="s">
        <v>2379</v>
      </c>
      <c r="E456" t="s">
        <v>2378</v>
      </c>
      <c r="F456" t="s">
        <v>2379</v>
      </c>
      <c r="G456">
        <v>1</v>
      </c>
      <c r="H456" t="s">
        <v>2379</v>
      </c>
      <c r="I456" t="str">
        <f t="shared" si="14"/>
        <v>Obesity</v>
      </c>
      <c r="J456" t="str">
        <f t="shared" si="15"/>
        <v>Normal</v>
      </c>
    </row>
    <row r="457" spans="1:10" x14ac:dyDescent="0.25">
      <c r="A457" t="s">
        <v>1575</v>
      </c>
      <c r="B457">
        <v>38.06</v>
      </c>
      <c r="C457">
        <v>9.24</v>
      </c>
      <c r="D457" t="s">
        <v>2379</v>
      </c>
      <c r="E457" t="s">
        <v>2378</v>
      </c>
      <c r="F457" t="s">
        <v>2378</v>
      </c>
      <c r="G457">
        <v>1</v>
      </c>
      <c r="H457" t="s">
        <v>2379</v>
      </c>
      <c r="I457" t="str">
        <f t="shared" si="14"/>
        <v>Obesity</v>
      </c>
      <c r="J457" t="str">
        <f t="shared" si="15"/>
        <v>Diabetes</v>
      </c>
    </row>
    <row r="458" spans="1:10" x14ac:dyDescent="0.25">
      <c r="A458" t="s">
        <v>1531</v>
      </c>
      <c r="B458">
        <v>38.06</v>
      </c>
      <c r="C458">
        <v>8.25</v>
      </c>
      <c r="D458" t="s">
        <v>2379</v>
      </c>
      <c r="E458" t="s">
        <v>2378</v>
      </c>
      <c r="F458" t="s">
        <v>2378</v>
      </c>
      <c r="G458">
        <v>1</v>
      </c>
      <c r="H458" t="s">
        <v>2379</v>
      </c>
      <c r="I458" t="str">
        <f t="shared" si="14"/>
        <v>Obesity</v>
      </c>
      <c r="J458" t="str">
        <f t="shared" si="15"/>
        <v>Diabetes</v>
      </c>
    </row>
    <row r="459" spans="1:10" x14ac:dyDescent="0.25">
      <c r="A459" t="s">
        <v>899</v>
      </c>
      <c r="B459">
        <v>38.06</v>
      </c>
      <c r="C459">
        <v>10.74</v>
      </c>
      <c r="D459" t="s">
        <v>2379</v>
      </c>
      <c r="E459" t="s">
        <v>2378</v>
      </c>
      <c r="F459" t="s">
        <v>2378</v>
      </c>
      <c r="G459">
        <v>1</v>
      </c>
      <c r="H459" t="s">
        <v>2379</v>
      </c>
      <c r="I459" t="str">
        <f t="shared" si="14"/>
        <v>Obesity</v>
      </c>
      <c r="J459" t="str">
        <f t="shared" si="15"/>
        <v>Diabetes</v>
      </c>
    </row>
    <row r="460" spans="1:10" x14ac:dyDescent="0.25">
      <c r="A460" t="s">
        <v>308</v>
      </c>
      <c r="B460">
        <v>38.06</v>
      </c>
      <c r="C460">
        <v>6.16</v>
      </c>
      <c r="D460" t="s">
        <v>2379</v>
      </c>
      <c r="E460" t="s">
        <v>2378</v>
      </c>
      <c r="F460" t="s">
        <v>2378</v>
      </c>
      <c r="G460">
        <v>1</v>
      </c>
      <c r="H460" t="s">
        <v>2379</v>
      </c>
      <c r="I460" t="str">
        <f t="shared" si="14"/>
        <v>Obesity</v>
      </c>
      <c r="J460" t="str">
        <f t="shared" si="15"/>
        <v>Diabetes</v>
      </c>
    </row>
    <row r="461" spans="1:10" x14ac:dyDescent="0.25">
      <c r="A461" t="s">
        <v>1739</v>
      </c>
      <c r="B461">
        <v>38.049999999999997</v>
      </c>
      <c r="C461">
        <v>9.6199999999999992</v>
      </c>
      <c r="D461" t="s">
        <v>2379</v>
      </c>
      <c r="E461" t="s">
        <v>2378</v>
      </c>
      <c r="F461" t="s">
        <v>2378</v>
      </c>
      <c r="G461">
        <v>1</v>
      </c>
      <c r="H461" t="s">
        <v>2379</v>
      </c>
      <c r="I461" t="str">
        <f t="shared" si="14"/>
        <v>Obesity</v>
      </c>
      <c r="J461" t="str">
        <f t="shared" si="15"/>
        <v>Diabetes</v>
      </c>
    </row>
    <row r="462" spans="1:10" x14ac:dyDescent="0.25">
      <c r="A462" t="s">
        <v>1732</v>
      </c>
      <c r="B462">
        <v>38.04</v>
      </c>
      <c r="C462">
        <v>5.0199999999999996</v>
      </c>
      <c r="D462" t="s">
        <v>2379</v>
      </c>
      <c r="E462" t="s">
        <v>2378</v>
      </c>
      <c r="F462" t="s">
        <v>2378</v>
      </c>
      <c r="G462">
        <v>1</v>
      </c>
      <c r="H462" t="s">
        <v>2379</v>
      </c>
      <c r="I462" t="str">
        <f t="shared" si="14"/>
        <v>Obesity</v>
      </c>
      <c r="J462" t="str">
        <f t="shared" si="15"/>
        <v>Normal</v>
      </c>
    </row>
    <row r="463" spans="1:10" x14ac:dyDescent="0.25">
      <c r="A463" t="s">
        <v>1530</v>
      </c>
      <c r="B463">
        <v>38</v>
      </c>
      <c r="C463">
        <v>8.1300000000000008</v>
      </c>
      <c r="D463" t="s">
        <v>2379</v>
      </c>
      <c r="E463" t="s">
        <v>2378</v>
      </c>
      <c r="F463" t="s">
        <v>2378</v>
      </c>
      <c r="G463">
        <v>1</v>
      </c>
      <c r="H463" t="s">
        <v>2379</v>
      </c>
      <c r="I463" t="str">
        <f t="shared" si="14"/>
        <v>Obesity</v>
      </c>
      <c r="J463" t="str">
        <f t="shared" si="15"/>
        <v>Diabetes</v>
      </c>
    </row>
    <row r="464" spans="1:10" x14ac:dyDescent="0.25">
      <c r="A464" t="s">
        <v>1392</v>
      </c>
      <c r="B464">
        <v>38</v>
      </c>
      <c r="C464">
        <v>6.38</v>
      </c>
      <c r="D464" t="s">
        <v>2379</v>
      </c>
      <c r="E464" t="s">
        <v>2378</v>
      </c>
      <c r="F464" t="s">
        <v>2378</v>
      </c>
      <c r="G464">
        <v>1</v>
      </c>
      <c r="H464" t="s">
        <v>2379</v>
      </c>
      <c r="I464" t="str">
        <f t="shared" si="14"/>
        <v>Obesity</v>
      </c>
      <c r="J464" t="str">
        <f t="shared" si="15"/>
        <v>Diabetes</v>
      </c>
    </row>
    <row r="465" spans="1:10" x14ac:dyDescent="0.25">
      <c r="A465" t="s">
        <v>762</v>
      </c>
      <c r="B465">
        <v>38</v>
      </c>
      <c r="C465">
        <v>5.41</v>
      </c>
      <c r="D465" t="s">
        <v>2379</v>
      </c>
      <c r="E465" t="s">
        <v>2378</v>
      </c>
      <c r="F465" t="s">
        <v>2378</v>
      </c>
      <c r="G465">
        <v>1</v>
      </c>
      <c r="H465" t="s">
        <v>2379</v>
      </c>
      <c r="I465" t="str">
        <f t="shared" si="14"/>
        <v>Obesity</v>
      </c>
      <c r="J465" t="str">
        <f t="shared" si="15"/>
        <v>Normal</v>
      </c>
    </row>
    <row r="466" spans="1:10" x14ac:dyDescent="0.25">
      <c r="A466" t="s">
        <v>1274</v>
      </c>
      <c r="B466">
        <v>37.950000000000003</v>
      </c>
      <c r="C466">
        <v>6.06</v>
      </c>
      <c r="D466" t="s">
        <v>2379</v>
      </c>
      <c r="E466" t="s">
        <v>2378</v>
      </c>
      <c r="F466" t="s">
        <v>2378</v>
      </c>
      <c r="G466">
        <v>1</v>
      </c>
      <c r="H466" t="s">
        <v>2379</v>
      </c>
      <c r="I466" t="str">
        <f t="shared" si="14"/>
        <v>Obesity</v>
      </c>
      <c r="J466" t="str">
        <f t="shared" si="15"/>
        <v>Diabetes</v>
      </c>
    </row>
    <row r="467" spans="1:10" x14ac:dyDescent="0.25">
      <c r="A467" t="s">
        <v>1590</v>
      </c>
      <c r="B467">
        <v>37.909999999999997</v>
      </c>
      <c r="C467">
        <v>5.68</v>
      </c>
      <c r="D467" t="s">
        <v>2379</v>
      </c>
      <c r="E467" t="s">
        <v>2378</v>
      </c>
      <c r="F467" t="s">
        <v>2378</v>
      </c>
      <c r="G467">
        <v>1</v>
      </c>
      <c r="H467" t="s">
        <v>2379</v>
      </c>
      <c r="I467" t="str">
        <f t="shared" si="14"/>
        <v>Obesity</v>
      </c>
      <c r="J467" t="str">
        <f t="shared" si="15"/>
        <v>Normal</v>
      </c>
    </row>
    <row r="468" spans="1:10" x14ac:dyDescent="0.25">
      <c r="A468" t="s">
        <v>1657</v>
      </c>
      <c r="B468">
        <v>37.905000000000001</v>
      </c>
      <c r="C468">
        <v>7.03</v>
      </c>
      <c r="D468" t="s">
        <v>2379</v>
      </c>
      <c r="E468" t="s">
        <v>2378</v>
      </c>
      <c r="F468" t="s">
        <v>2378</v>
      </c>
      <c r="G468">
        <v>1</v>
      </c>
      <c r="H468" t="s">
        <v>2379</v>
      </c>
      <c r="I468" t="str">
        <f t="shared" si="14"/>
        <v>Obesity</v>
      </c>
      <c r="J468" t="str">
        <f t="shared" si="15"/>
        <v>Diabetes</v>
      </c>
    </row>
    <row r="469" spans="1:10" x14ac:dyDescent="0.25">
      <c r="A469" t="s">
        <v>1731</v>
      </c>
      <c r="B469">
        <v>37.9</v>
      </c>
      <c r="C469">
        <v>7.76</v>
      </c>
      <c r="D469" t="s">
        <v>2379</v>
      </c>
      <c r="E469" t="s">
        <v>2378</v>
      </c>
      <c r="F469" t="s">
        <v>2378</v>
      </c>
      <c r="G469">
        <v>1</v>
      </c>
      <c r="H469" t="s">
        <v>2379</v>
      </c>
      <c r="I469" t="str">
        <f t="shared" si="14"/>
        <v>Obesity</v>
      </c>
      <c r="J469" t="str">
        <f t="shared" si="15"/>
        <v>Diabetes</v>
      </c>
    </row>
    <row r="470" spans="1:10" x14ac:dyDescent="0.25">
      <c r="A470" t="s">
        <v>810</v>
      </c>
      <c r="B470">
        <v>37.9</v>
      </c>
      <c r="C470">
        <v>5.83</v>
      </c>
      <c r="D470" t="s">
        <v>2379</v>
      </c>
      <c r="E470" t="s">
        <v>2378</v>
      </c>
      <c r="F470" t="s">
        <v>2378</v>
      </c>
      <c r="G470">
        <v>1</v>
      </c>
      <c r="H470" t="s">
        <v>2379</v>
      </c>
      <c r="I470" t="str">
        <f t="shared" si="14"/>
        <v>Obesity</v>
      </c>
      <c r="J470" t="str">
        <f t="shared" si="15"/>
        <v>Diabetes</v>
      </c>
    </row>
    <row r="471" spans="1:10" x14ac:dyDescent="0.25">
      <c r="A471" t="s">
        <v>2206</v>
      </c>
      <c r="B471">
        <v>37.869999999999997</v>
      </c>
      <c r="C471">
        <v>4.29</v>
      </c>
      <c r="D471" t="s">
        <v>2379</v>
      </c>
      <c r="E471" t="s">
        <v>2378</v>
      </c>
      <c r="F471" t="s">
        <v>2379</v>
      </c>
      <c r="G471">
        <v>1</v>
      </c>
      <c r="H471" t="s">
        <v>2379</v>
      </c>
      <c r="I471" t="str">
        <f t="shared" si="14"/>
        <v>Obesity</v>
      </c>
      <c r="J471" t="str">
        <f t="shared" si="15"/>
        <v>Normal</v>
      </c>
    </row>
    <row r="472" spans="1:10" x14ac:dyDescent="0.25">
      <c r="A472" t="s">
        <v>1664</v>
      </c>
      <c r="B472">
        <v>37.85</v>
      </c>
      <c r="C472">
        <v>11.01</v>
      </c>
      <c r="D472" t="s">
        <v>2379</v>
      </c>
      <c r="E472" t="s">
        <v>2378</v>
      </c>
      <c r="F472" t="s">
        <v>2378</v>
      </c>
      <c r="G472">
        <v>1</v>
      </c>
      <c r="H472" t="s">
        <v>2379</v>
      </c>
      <c r="I472" t="str">
        <f t="shared" si="14"/>
        <v>Obesity</v>
      </c>
      <c r="J472" t="str">
        <f t="shared" si="15"/>
        <v>Diabetes</v>
      </c>
    </row>
    <row r="473" spans="1:10" x14ac:dyDescent="0.25">
      <c r="A473" t="s">
        <v>2105</v>
      </c>
      <c r="B473">
        <v>37.82</v>
      </c>
      <c r="C473">
        <v>6.01</v>
      </c>
      <c r="D473" t="s">
        <v>2379</v>
      </c>
      <c r="E473" t="s">
        <v>2378</v>
      </c>
      <c r="F473" t="s">
        <v>2378</v>
      </c>
      <c r="G473">
        <v>1</v>
      </c>
      <c r="H473" t="s">
        <v>2379</v>
      </c>
      <c r="I473" t="str">
        <f t="shared" si="14"/>
        <v>Obesity</v>
      </c>
      <c r="J473" t="str">
        <f t="shared" si="15"/>
        <v>Diabetes</v>
      </c>
    </row>
    <row r="474" spans="1:10" x14ac:dyDescent="0.25">
      <c r="A474" t="s">
        <v>1029</v>
      </c>
      <c r="B474">
        <v>37.82</v>
      </c>
      <c r="C474">
        <v>6.36</v>
      </c>
      <c r="D474" t="s">
        <v>2379</v>
      </c>
      <c r="E474" t="s">
        <v>2378</v>
      </c>
      <c r="F474" t="s">
        <v>2378</v>
      </c>
      <c r="G474">
        <v>1</v>
      </c>
      <c r="H474" t="s">
        <v>2379</v>
      </c>
      <c r="I474" t="str">
        <f t="shared" si="14"/>
        <v>Obesity</v>
      </c>
      <c r="J474" t="str">
        <f t="shared" si="15"/>
        <v>Diabetes</v>
      </c>
    </row>
    <row r="475" spans="1:10" x14ac:dyDescent="0.25">
      <c r="A475" t="s">
        <v>2246</v>
      </c>
      <c r="B475">
        <v>37.799999999999997</v>
      </c>
      <c r="C475">
        <v>6.29</v>
      </c>
      <c r="D475" t="s">
        <v>2379</v>
      </c>
      <c r="E475" t="s">
        <v>2378</v>
      </c>
      <c r="F475" t="s">
        <v>2378</v>
      </c>
      <c r="G475">
        <v>1</v>
      </c>
      <c r="H475" t="s">
        <v>2379</v>
      </c>
      <c r="I475" t="str">
        <f t="shared" si="14"/>
        <v>Obesity</v>
      </c>
      <c r="J475" t="str">
        <f t="shared" si="15"/>
        <v>Diabetes</v>
      </c>
    </row>
    <row r="476" spans="1:10" x14ac:dyDescent="0.25">
      <c r="A476" t="s">
        <v>2129</v>
      </c>
      <c r="B476">
        <v>37.74</v>
      </c>
      <c r="C476">
        <v>9.5299999999999994</v>
      </c>
      <c r="D476" t="s">
        <v>2379</v>
      </c>
      <c r="E476" t="s">
        <v>2378</v>
      </c>
      <c r="F476" t="s">
        <v>2378</v>
      </c>
      <c r="G476">
        <v>1</v>
      </c>
      <c r="H476" t="s">
        <v>2379</v>
      </c>
      <c r="I476" t="str">
        <f t="shared" si="14"/>
        <v>Obesity</v>
      </c>
      <c r="J476" t="str">
        <f t="shared" si="15"/>
        <v>Diabetes</v>
      </c>
    </row>
    <row r="477" spans="1:10" x14ac:dyDescent="0.25">
      <c r="A477" t="s">
        <v>1233</v>
      </c>
      <c r="B477">
        <v>37.729999999999997</v>
      </c>
      <c r="C477">
        <v>7.4</v>
      </c>
      <c r="D477" t="s">
        <v>2379</v>
      </c>
      <c r="E477" t="s">
        <v>2378</v>
      </c>
      <c r="F477" t="s">
        <v>2378</v>
      </c>
      <c r="G477">
        <v>1</v>
      </c>
      <c r="H477" t="s">
        <v>2379</v>
      </c>
      <c r="I477" t="str">
        <f t="shared" si="14"/>
        <v>Obesity</v>
      </c>
      <c r="J477" t="str">
        <f t="shared" si="15"/>
        <v>Diabetes</v>
      </c>
    </row>
    <row r="478" spans="1:10" x14ac:dyDescent="0.25">
      <c r="A478" t="s">
        <v>663</v>
      </c>
      <c r="B478">
        <v>37.729999999999997</v>
      </c>
      <c r="C478">
        <v>6.29</v>
      </c>
      <c r="D478" t="s">
        <v>2379</v>
      </c>
      <c r="E478" t="s">
        <v>2378</v>
      </c>
      <c r="F478" t="s">
        <v>2378</v>
      </c>
      <c r="G478">
        <v>1</v>
      </c>
      <c r="H478" t="s">
        <v>2379</v>
      </c>
      <c r="I478" t="str">
        <f t="shared" si="14"/>
        <v>Obesity</v>
      </c>
      <c r="J478" t="str">
        <f t="shared" si="15"/>
        <v>Diabetes</v>
      </c>
    </row>
    <row r="479" spans="1:10" x14ac:dyDescent="0.25">
      <c r="A479" t="s">
        <v>1667</v>
      </c>
      <c r="B479">
        <v>37.72</v>
      </c>
      <c r="C479">
        <v>4.38</v>
      </c>
      <c r="D479" t="s">
        <v>2379</v>
      </c>
      <c r="E479" t="s">
        <v>2378</v>
      </c>
      <c r="F479" t="s">
        <v>2379</v>
      </c>
      <c r="G479">
        <v>1</v>
      </c>
      <c r="H479" t="s">
        <v>2379</v>
      </c>
      <c r="I479" t="str">
        <f t="shared" si="14"/>
        <v>Obesity</v>
      </c>
      <c r="J479" t="str">
        <f t="shared" si="15"/>
        <v>Normal</v>
      </c>
    </row>
    <row r="480" spans="1:10" x14ac:dyDescent="0.25">
      <c r="A480" t="s">
        <v>2049</v>
      </c>
      <c r="B480">
        <v>37.715000000000003</v>
      </c>
      <c r="C480">
        <v>10.86</v>
      </c>
      <c r="D480" t="s">
        <v>2379</v>
      </c>
      <c r="E480" t="s">
        <v>2378</v>
      </c>
      <c r="F480" t="s">
        <v>2378</v>
      </c>
      <c r="G480">
        <v>1</v>
      </c>
      <c r="H480" t="s">
        <v>2379</v>
      </c>
      <c r="I480" t="str">
        <f t="shared" si="14"/>
        <v>Obesity</v>
      </c>
      <c r="J480" t="str">
        <f t="shared" si="15"/>
        <v>Diabetes</v>
      </c>
    </row>
    <row r="481" spans="1:11" x14ac:dyDescent="0.25">
      <c r="A481" t="s">
        <v>2361</v>
      </c>
      <c r="B481">
        <v>37.700000000000003</v>
      </c>
      <c r="C481">
        <v>5.96</v>
      </c>
      <c r="D481" t="s">
        <v>2379</v>
      </c>
      <c r="E481" t="s">
        <v>2378</v>
      </c>
      <c r="F481" t="s">
        <v>2378</v>
      </c>
      <c r="G481">
        <v>1</v>
      </c>
      <c r="H481" t="s">
        <v>2379</v>
      </c>
      <c r="I481" t="str">
        <f t="shared" si="14"/>
        <v>Obesity</v>
      </c>
      <c r="J481" t="str">
        <f t="shared" si="15"/>
        <v>Diabetes</v>
      </c>
      <c r="K481">
        <f>COUNTIF(A471:H2805,"?")</f>
        <v>0</v>
      </c>
    </row>
    <row r="482" spans="1:11" x14ac:dyDescent="0.25">
      <c r="A482" t="s">
        <v>1574</v>
      </c>
      <c r="B482">
        <v>37.700000000000003</v>
      </c>
      <c r="C482">
        <v>8.6</v>
      </c>
      <c r="D482" t="s">
        <v>2379</v>
      </c>
      <c r="E482" t="s">
        <v>2378</v>
      </c>
      <c r="F482" t="s">
        <v>2378</v>
      </c>
      <c r="G482">
        <v>1</v>
      </c>
      <c r="H482" t="s">
        <v>2379</v>
      </c>
      <c r="I482" t="str">
        <f t="shared" si="14"/>
        <v>Obesity</v>
      </c>
      <c r="J482" t="str">
        <f t="shared" si="15"/>
        <v>Diabetes</v>
      </c>
    </row>
    <row r="483" spans="1:11" x14ac:dyDescent="0.25">
      <c r="A483" t="s">
        <v>1401</v>
      </c>
      <c r="B483">
        <v>37.68</v>
      </c>
      <c r="C483">
        <v>4.29</v>
      </c>
      <c r="D483" t="s">
        <v>2379</v>
      </c>
      <c r="E483" t="s">
        <v>2378</v>
      </c>
      <c r="F483" t="s">
        <v>2378</v>
      </c>
      <c r="G483">
        <v>1</v>
      </c>
      <c r="H483" t="s">
        <v>2379</v>
      </c>
      <c r="I483" t="str">
        <f t="shared" si="14"/>
        <v>Obesity</v>
      </c>
      <c r="J483" t="str">
        <f t="shared" si="15"/>
        <v>Normal</v>
      </c>
    </row>
    <row r="484" spans="1:11" x14ac:dyDescent="0.25">
      <c r="A484" t="s">
        <v>2040</v>
      </c>
      <c r="B484">
        <v>37.67</v>
      </c>
      <c r="C484">
        <v>5.89</v>
      </c>
      <c r="D484" t="s">
        <v>2379</v>
      </c>
      <c r="E484" t="s">
        <v>2378</v>
      </c>
      <c r="F484" t="s">
        <v>2378</v>
      </c>
      <c r="G484">
        <v>1</v>
      </c>
      <c r="H484" t="s">
        <v>2379</v>
      </c>
      <c r="I484" t="str">
        <f t="shared" si="14"/>
        <v>Obesity</v>
      </c>
      <c r="J484" t="str">
        <f t="shared" si="15"/>
        <v>Diabetes</v>
      </c>
    </row>
    <row r="485" spans="1:11" x14ac:dyDescent="0.25">
      <c r="A485" t="s">
        <v>2202</v>
      </c>
      <c r="B485">
        <v>37.619999999999997</v>
      </c>
      <c r="C485">
        <v>6.32</v>
      </c>
      <c r="D485" t="s">
        <v>2379</v>
      </c>
      <c r="E485" t="s">
        <v>2378</v>
      </c>
      <c r="F485" t="s">
        <v>2378</v>
      </c>
      <c r="G485">
        <v>1</v>
      </c>
      <c r="H485" t="s">
        <v>2379</v>
      </c>
      <c r="I485" t="str">
        <f t="shared" si="14"/>
        <v>Obesity</v>
      </c>
      <c r="J485" t="str">
        <f t="shared" si="15"/>
        <v>Diabetes</v>
      </c>
    </row>
    <row r="486" spans="1:11" x14ac:dyDescent="0.25">
      <c r="A486" t="s">
        <v>438</v>
      </c>
      <c r="B486">
        <v>37.619999999999997</v>
      </c>
      <c r="C486">
        <v>4.18</v>
      </c>
      <c r="D486" t="s">
        <v>2379</v>
      </c>
      <c r="E486" t="s">
        <v>2378</v>
      </c>
      <c r="F486" t="s">
        <v>2378</v>
      </c>
      <c r="G486">
        <v>1</v>
      </c>
      <c r="H486" t="s">
        <v>2379</v>
      </c>
      <c r="I486" t="str">
        <f t="shared" si="14"/>
        <v>Obesity</v>
      </c>
      <c r="J486" t="str">
        <f t="shared" si="15"/>
        <v>Normal</v>
      </c>
    </row>
    <row r="487" spans="1:11" x14ac:dyDescent="0.25">
      <c r="A487" t="s">
        <v>648</v>
      </c>
      <c r="B487">
        <v>37.56</v>
      </c>
      <c r="C487">
        <v>5.88</v>
      </c>
      <c r="D487" t="s">
        <v>2379</v>
      </c>
      <c r="E487" t="s">
        <v>2378</v>
      </c>
      <c r="F487" t="s">
        <v>2378</v>
      </c>
      <c r="G487">
        <v>1</v>
      </c>
      <c r="H487" t="s">
        <v>2379</v>
      </c>
      <c r="I487" t="str">
        <f t="shared" si="14"/>
        <v>Obesity</v>
      </c>
      <c r="J487" t="str">
        <f t="shared" si="15"/>
        <v>Diabetes</v>
      </c>
    </row>
    <row r="488" spans="1:11" x14ac:dyDescent="0.25">
      <c r="A488" t="s">
        <v>2109</v>
      </c>
      <c r="B488">
        <v>37.524999999999999</v>
      </c>
      <c r="C488">
        <v>9.0299999999999994</v>
      </c>
      <c r="D488" t="s">
        <v>2379</v>
      </c>
      <c r="E488" t="s">
        <v>2378</v>
      </c>
      <c r="F488" t="s">
        <v>2378</v>
      </c>
      <c r="G488">
        <v>1</v>
      </c>
      <c r="H488" t="s">
        <v>2379</v>
      </c>
      <c r="I488" t="str">
        <f t="shared" si="14"/>
        <v>Obesity</v>
      </c>
      <c r="J488" t="str">
        <f t="shared" si="15"/>
        <v>Diabetes</v>
      </c>
    </row>
    <row r="489" spans="1:11" x14ac:dyDescent="0.25">
      <c r="A489" t="s">
        <v>1494</v>
      </c>
      <c r="B489">
        <v>37.51</v>
      </c>
      <c r="C489">
        <v>5.5</v>
      </c>
      <c r="D489" t="s">
        <v>2379</v>
      </c>
      <c r="E489" t="s">
        <v>2378</v>
      </c>
      <c r="F489" t="s">
        <v>2378</v>
      </c>
      <c r="G489">
        <v>1</v>
      </c>
      <c r="H489" t="s">
        <v>2379</v>
      </c>
      <c r="I489" t="str">
        <f t="shared" si="14"/>
        <v>Obesity</v>
      </c>
      <c r="J489" t="str">
        <f t="shared" si="15"/>
        <v>Normal</v>
      </c>
    </row>
    <row r="490" spans="1:11" x14ac:dyDescent="0.25">
      <c r="A490" t="s">
        <v>1161</v>
      </c>
      <c r="B490">
        <v>37.51</v>
      </c>
      <c r="C490">
        <v>11.06</v>
      </c>
      <c r="D490" t="s">
        <v>2379</v>
      </c>
      <c r="E490" t="s">
        <v>2378</v>
      </c>
      <c r="F490" t="s">
        <v>2378</v>
      </c>
      <c r="G490">
        <v>1</v>
      </c>
      <c r="H490" t="s">
        <v>2378</v>
      </c>
      <c r="I490" t="str">
        <f t="shared" si="14"/>
        <v>Obesity</v>
      </c>
      <c r="J490" t="str">
        <f t="shared" si="15"/>
        <v>Diabetes</v>
      </c>
    </row>
    <row r="491" spans="1:11" x14ac:dyDescent="0.25">
      <c r="A491" t="s">
        <v>1527</v>
      </c>
      <c r="B491">
        <v>37.43</v>
      </c>
      <c r="C491">
        <v>4.97</v>
      </c>
      <c r="D491" t="s">
        <v>2379</v>
      </c>
      <c r="E491" t="s">
        <v>2378</v>
      </c>
      <c r="F491" t="s">
        <v>2378</v>
      </c>
      <c r="G491">
        <v>1</v>
      </c>
      <c r="H491" t="s">
        <v>2378</v>
      </c>
      <c r="I491" t="str">
        <f t="shared" si="14"/>
        <v>Obesity</v>
      </c>
      <c r="J491" t="str">
        <f t="shared" si="15"/>
        <v>Normal</v>
      </c>
    </row>
    <row r="492" spans="1:11" x14ac:dyDescent="0.25">
      <c r="A492" t="s">
        <v>1340</v>
      </c>
      <c r="B492">
        <v>37.43</v>
      </c>
      <c r="C492">
        <v>4.3499999999999996</v>
      </c>
      <c r="D492" t="s">
        <v>2379</v>
      </c>
      <c r="E492" t="s">
        <v>2378</v>
      </c>
      <c r="F492" t="s">
        <v>2379</v>
      </c>
      <c r="G492">
        <v>1</v>
      </c>
      <c r="H492" t="s">
        <v>2378</v>
      </c>
      <c r="I492" t="str">
        <f t="shared" si="14"/>
        <v>Obesity</v>
      </c>
      <c r="J492" t="str">
        <f t="shared" si="15"/>
        <v>Normal</v>
      </c>
    </row>
    <row r="493" spans="1:11" x14ac:dyDescent="0.25">
      <c r="A493" t="s">
        <v>669</v>
      </c>
      <c r="B493">
        <v>37.43</v>
      </c>
      <c r="C493">
        <v>4.5199999999999996</v>
      </c>
      <c r="D493" t="s">
        <v>2379</v>
      </c>
      <c r="E493" t="s">
        <v>2378</v>
      </c>
      <c r="F493" t="s">
        <v>2378</v>
      </c>
      <c r="G493">
        <v>1</v>
      </c>
      <c r="H493" t="s">
        <v>2378</v>
      </c>
      <c r="I493" t="str">
        <f t="shared" si="14"/>
        <v>Obesity</v>
      </c>
      <c r="J493" t="str">
        <f t="shared" si="15"/>
        <v>Normal</v>
      </c>
    </row>
    <row r="494" spans="1:11" x14ac:dyDescent="0.25">
      <c r="A494" t="s">
        <v>236</v>
      </c>
      <c r="B494">
        <v>37.43</v>
      </c>
      <c r="C494">
        <v>4.5599999999999996</v>
      </c>
      <c r="D494" t="s">
        <v>2379</v>
      </c>
      <c r="E494" t="s">
        <v>2378</v>
      </c>
      <c r="F494" t="s">
        <v>2379</v>
      </c>
      <c r="G494">
        <v>1</v>
      </c>
      <c r="H494" t="s">
        <v>2378</v>
      </c>
      <c r="I494" t="str">
        <f t="shared" si="14"/>
        <v>Obesity</v>
      </c>
      <c r="J494" t="str">
        <f t="shared" si="15"/>
        <v>Normal</v>
      </c>
    </row>
    <row r="495" spans="1:11" x14ac:dyDescent="0.25">
      <c r="A495" t="s">
        <v>1548</v>
      </c>
      <c r="B495">
        <v>37.409999999999997</v>
      </c>
      <c r="C495">
        <v>7.21</v>
      </c>
      <c r="D495" t="s">
        <v>2379</v>
      </c>
      <c r="E495" t="s">
        <v>2378</v>
      </c>
      <c r="F495" t="s">
        <v>2378</v>
      </c>
      <c r="G495">
        <v>1</v>
      </c>
      <c r="H495" t="s">
        <v>2378</v>
      </c>
      <c r="I495" t="str">
        <f t="shared" si="14"/>
        <v>Obesity</v>
      </c>
      <c r="J495" t="str">
        <f t="shared" si="15"/>
        <v>Diabetes</v>
      </c>
    </row>
    <row r="496" spans="1:11" x14ac:dyDescent="0.25">
      <c r="A496" t="s">
        <v>1911</v>
      </c>
      <c r="B496">
        <v>37.4</v>
      </c>
      <c r="C496">
        <v>9.7200000000000006</v>
      </c>
      <c r="D496" t="s">
        <v>2379</v>
      </c>
      <c r="E496" t="s">
        <v>2378</v>
      </c>
      <c r="F496" t="s">
        <v>2379</v>
      </c>
      <c r="G496">
        <v>1</v>
      </c>
      <c r="H496" t="s">
        <v>2378</v>
      </c>
      <c r="I496" t="str">
        <f t="shared" si="14"/>
        <v>Obesity</v>
      </c>
      <c r="J496" t="str">
        <f t="shared" si="15"/>
        <v>Diabetes</v>
      </c>
    </row>
    <row r="497" spans="1:10" x14ac:dyDescent="0.25">
      <c r="A497" t="s">
        <v>1558</v>
      </c>
      <c r="B497">
        <v>37.4</v>
      </c>
      <c r="C497">
        <v>11.46</v>
      </c>
      <c r="D497" t="s">
        <v>2379</v>
      </c>
      <c r="E497" t="s">
        <v>2378</v>
      </c>
      <c r="F497" t="s">
        <v>2378</v>
      </c>
      <c r="G497">
        <v>1</v>
      </c>
      <c r="H497" t="s">
        <v>2378</v>
      </c>
      <c r="I497" t="str">
        <f t="shared" si="14"/>
        <v>Obesity</v>
      </c>
      <c r="J497" t="str">
        <f t="shared" si="15"/>
        <v>Diabetes</v>
      </c>
    </row>
    <row r="498" spans="1:10" x14ac:dyDescent="0.25">
      <c r="A498" t="s">
        <v>1203</v>
      </c>
      <c r="B498">
        <v>37.4</v>
      </c>
      <c r="C498">
        <v>11.3</v>
      </c>
      <c r="D498" t="s">
        <v>2379</v>
      </c>
      <c r="E498" t="s">
        <v>2378</v>
      </c>
      <c r="F498" t="s">
        <v>2378</v>
      </c>
      <c r="G498">
        <v>1</v>
      </c>
      <c r="H498" t="s">
        <v>2378</v>
      </c>
      <c r="I498" t="str">
        <f t="shared" si="14"/>
        <v>Obesity</v>
      </c>
      <c r="J498" t="str">
        <f t="shared" si="15"/>
        <v>Diabetes</v>
      </c>
    </row>
    <row r="499" spans="1:10" x14ac:dyDescent="0.25">
      <c r="A499" t="s">
        <v>612</v>
      </c>
      <c r="B499">
        <v>37.380000000000003</v>
      </c>
      <c r="C499">
        <v>6.05</v>
      </c>
      <c r="D499" t="s">
        <v>2379</v>
      </c>
      <c r="E499" t="s">
        <v>2378</v>
      </c>
      <c r="F499" t="s">
        <v>2378</v>
      </c>
      <c r="G499">
        <v>1</v>
      </c>
      <c r="H499" t="s">
        <v>2378</v>
      </c>
      <c r="I499" t="str">
        <f t="shared" si="14"/>
        <v>Obesity</v>
      </c>
      <c r="J499" t="str">
        <f t="shared" si="15"/>
        <v>Diabetes</v>
      </c>
    </row>
    <row r="500" spans="1:10" x14ac:dyDescent="0.25">
      <c r="A500" t="s">
        <v>733</v>
      </c>
      <c r="B500">
        <v>37.335000000000001</v>
      </c>
      <c r="C500">
        <v>6.26</v>
      </c>
      <c r="D500" t="s">
        <v>2379</v>
      </c>
      <c r="E500" t="s">
        <v>2378</v>
      </c>
      <c r="F500" t="s">
        <v>2378</v>
      </c>
      <c r="G500">
        <v>1</v>
      </c>
      <c r="H500" t="s">
        <v>2378</v>
      </c>
      <c r="I500" t="str">
        <f t="shared" si="14"/>
        <v>Obesity</v>
      </c>
      <c r="J500" t="str">
        <f t="shared" si="15"/>
        <v>Diabetes</v>
      </c>
    </row>
    <row r="501" spans="1:10" x14ac:dyDescent="0.25">
      <c r="A501" t="s">
        <v>549</v>
      </c>
      <c r="B501">
        <v>37.335000000000001</v>
      </c>
      <c r="C501">
        <v>4.95</v>
      </c>
      <c r="D501" t="s">
        <v>2379</v>
      </c>
      <c r="E501" t="s">
        <v>2378</v>
      </c>
      <c r="F501" t="s">
        <v>2378</v>
      </c>
      <c r="G501">
        <v>1</v>
      </c>
      <c r="H501" t="s">
        <v>2378</v>
      </c>
      <c r="I501" t="str">
        <f t="shared" si="14"/>
        <v>Obesity</v>
      </c>
      <c r="J501" t="str">
        <f t="shared" si="15"/>
        <v>Normal</v>
      </c>
    </row>
    <row r="502" spans="1:10" x14ac:dyDescent="0.25">
      <c r="A502" t="s">
        <v>1888</v>
      </c>
      <c r="B502">
        <v>37.299999999999997</v>
      </c>
      <c r="C502">
        <v>7.79</v>
      </c>
      <c r="D502" t="s">
        <v>2379</v>
      </c>
      <c r="E502" t="s">
        <v>2378</v>
      </c>
      <c r="F502" t="s">
        <v>2378</v>
      </c>
      <c r="G502">
        <v>1</v>
      </c>
      <c r="H502" t="s">
        <v>2378</v>
      </c>
      <c r="I502" t="str">
        <f t="shared" si="14"/>
        <v>Obesity</v>
      </c>
      <c r="J502" t="str">
        <f t="shared" si="15"/>
        <v>Diabetes</v>
      </c>
    </row>
    <row r="503" spans="1:10" x14ac:dyDescent="0.25">
      <c r="A503" t="s">
        <v>1132</v>
      </c>
      <c r="B503">
        <v>37.29</v>
      </c>
      <c r="C503">
        <v>10.46</v>
      </c>
      <c r="D503" t="s">
        <v>2379</v>
      </c>
      <c r="E503" t="s">
        <v>2378</v>
      </c>
      <c r="F503" t="s">
        <v>2378</v>
      </c>
      <c r="G503">
        <v>1</v>
      </c>
      <c r="H503" t="s">
        <v>2378</v>
      </c>
      <c r="I503" t="str">
        <f t="shared" si="14"/>
        <v>Obesity</v>
      </c>
      <c r="J503" t="str">
        <f t="shared" si="15"/>
        <v>Diabetes</v>
      </c>
    </row>
    <row r="504" spans="1:10" x14ac:dyDescent="0.25">
      <c r="A504" t="s">
        <v>475</v>
      </c>
      <c r="B504">
        <v>37.29</v>
      </c>
      <c r="C504">
        <v>4.6399999999999997</v>
      </c>
      <c r="D504" t="s">
        <v>2379</v>
      </c>
      <c r="E504" t="s">
        <v>2378</v>
      </c>
      <c r="F504" t="s">
        <v>2379</v>
      </c>
      <c r="G504">
        <v>1</v>
      </c>
      <c r="H504" t="s">
        <v>2378</v>
      </c>
      <c r="I504" t="str">
        <f t="shared" si="14"/>
        <v>Obesity</v>
      </c>
      <c r="J504" t="str">
        <f t="shared" si="15"/>
        <v>Normal</v>
      </c>
    </row>
    <row r="505" spans="1:10" x14ac:dyDescent="0.25">
      <c r="A505" t="s">
        <v>259</v>
      </c>
      <c r="B505">
        <v>37.29</v>
      </c>
      <c r="C505">
        <v>4.46</v>
      </c>
      <c r="D505" t="s">
        <v>2379</v>
      </c>
      <c r="E505" t="s">
        <v>2378</v>
      </c>
      <c r="F505" t="s">
        <v>2378</v>
      </c>
      <c r="G505">
        <v>1</v>
      </c>
      <c r="H505" t="s">
        <v>2378</v>
      </c>
      <c r="I505" t="str">
        <f t="shared" si="14"/>
        <v>Obesity</v>
      </c>
      <c r="J505" t="str">
        <f t="shared" si="15"/>
        <v>Normal</v>
      </c>
    </row>
    <row r="506" spans="1:10" x14ac:dyDescent="0.25">
      <c r="A506" t="s">
        <v>70</v>
      </c>
      <c r="B506">
        <v>37.29</v>
      </c>
      <c r="C506">
        <v>5.03</v>
      </c>
      <c r="D506" t="s">
        <v>2379</v>
      </c>
      <c r="E506" t="s">
        <v>2378</v>
      </c>
      <c r="F506" t="s">
        <v>2378</v>
      </c>
      <c r="G506">
        <v>1</v>
      </c>
      <c r="H506" t="s">
        <v>2378</v>
      </c>
      <c r="I506" t="str">
        <f t="shared" si="14"/>
        <v>Obesity</v>
      </c>
      <c r="J506" t="str">
        <f t="shared" si="15"/>
        <v>Normal</v>
      </c>
    </row>
    <row r="507" spans="1:10" x14ac:dyDescent="0.25">
      <c r="A507" t="s">
        <v>630</v>
      </c>
      <c r="B507">
        <v>37.28</v>
      </c>
      <c r="C507">
        <v>4.66</v>
      </c>
      <c r="D507" t="s">
        <v>2379</v>
      </c>
      <c r="E507" t="s">
        <v>2378</v>
      </c>
      <c r="F507" t="s">
        <v>2378</v>
      </c>
      <c r="G507">
        <v>1</v>
      </c>
      <c r="H507" t="s">
        <v>2378</v>
      </c>
      <c r="I507" t="str">
        <f t="shared" si="14"/>
        <v>Obesity</v>
      </c>
      <c r="J507" t="str">
        <f t="shared" si="15"/>
        <v>Normal</v>
      </c>
    </row>
    <row r="508" spans="1:10" x14ac:dyDescent="0.25">
      <c r="A508" t="s">
        <v>603</v>
      </c>
      <c r="B508">
        <v>37.25</v>
      </c>
      <c r="C508">
        <v>6.23</v>
      </c>
      <c r="D508" t="s">
        <v>2379</v>
      </c>
      <c r="E508" t="s">
        <v>2378</v>
      </c>
      <c r="F508" t="s">
        <v>2378</v>
      </c>
      <c r="G508">
        <v>1</v>
      </c>
      <c r="H508" t="s">
        <v>2378</v>
      </c>
      <c r="I508" t="str">
        <f t="shared" si="14"/>
        <v>Obesity</v>
      </c>
      <c r="J508" t="str">
        <f t="shared" si="15"/>
        <v>Diabetes</v>
      </c>
    </row>
    <row r="509" spans="1:10" x14ac:dyDescent="0.25">
      <c r="A509" t="s">
        <v>974</v>
      </c>
      <c r="B509">
        <v>37.22</v>
      </c>
      <c r="C509">
        <v>4.62</v>
      </c>
      <c r="D509" t="s">
        <v>2379</v>
      </c>
      <c r="E509" t="s">
        <v>2378</v>
      </c>
      <c r="F509" t="s">
        <v>2379</v>
      </c>
      <c r="G509">
        <v>1</v>
      </c>
      <c r="H509" t="s">
        <v>2378</v>
      </c>
      <c r="I509" t="str">
        <f t="shared" si="14"/>
        <v>Obesity</v>
      </c>
      <c r="J509" t="str">
        <f t="shared" si="15"/>
        <v>Normal</v>
      </c>
    </row>
    <row r="510" spans="1:10" x14ac:dyDescent="0.25">
      <c r="A510" t="s">
        <v>709</v>
      </c>
      <c r="B510">
        <v>37.200000000000003</v>
      </c>
      <c r="C510">
        <v>10.14</v>
      </c>
      <c r="D510" t="s">
        <v>2379</v>
      </c>
      <c r="E510" t="s">
        <v>2378</v>
      </c>
      <c r="F510" t="s">
        <v>2378</v>
      </c>
      <c r="G510">
        <v>1</v>
      </c>
      <c r="H510" t="s">
        <v>2378</v>
      </c>
      <c r="I510" t="str">
        <f t="shared" si="14"/>
        <v>Obesity</v>
      </c>
      <c r="J510" t="str">
        <f t="shared" si="15"/>
        <v>Diabetes</v>
      </c>
    </row>
    <row r="511" spans="1:10" x14ac:dyDescent="0.25">
      <c r="A511" t="s">
        <v>2187</v>
      </c>
      <c r="B511">
        <v>37.18</v>
      </c>
      <c r="C511">
        <v>6.75</v>
      </c>
      <c r="D511" t="s">
        <v>2379</v>
      </c>
      <c r="E511" t="s">
        <v>2378</v>
      </c>
      <c r="F511" t="s">
        <v>2378</v>
      </c>
      <c r="G511">
        <v>1</v>
      </c>
      <c r="H511" t="s">
        <v>2378</v>
      </c>
      <c r="I511" t="str">
        <f t="shared" si="14"/>
        <v>Obesity</v>
      </c>
      <c r="J511" t="str">
        <f t="shared" si="15"/>
        <v>Diabetes</v>
      </c>
    </row>
    <row r="512" spans="1:10" x14ac:dyDescent="0.25">
      <c r="A512" t="s">
        <v>903</v>
      </c>
      <c r="B512">
        <v>37.18</v>
      </c>
      <c r="C512">
        <v>4.8899999999999997</v>
      </c>
      <c r="D512" t="s">
        <v>2379</v>
      </c>
      <c r="E512" t="s">
        <v>2378</v>
      </c>
      <c r="F512" t="s">
        <v>2378</v>
      </c>
      <c r="G512">
        <v>1</v>
      </c>
      <c r="H512" t="s">
        <v>2378</v>
      </c>
      <c r="I512" t="str">
        <f t="shared" si="14"/>
        <v>Obesity</v>
      </c>
      <c r="J512" t="str">
        <f t="shared" si="15"/>
        <v>Normal</v>
      </c>
    </row>
    <row r="513" spans="1:10" x14ac:dyDescent="0.25">
      <c r="A513" t="s">
        <v>551</v>
      </c>
      <c r="B513">
        <v>37.18</v>
      </c>
      <c r="C513">
        <v>4.9000000000000004</v>
      </c>
      <c r="D513" t="s">
        <v>2379</v>
      </c>
      <c r="E513" t="s">
        <v>2378</v>
      </c>
      <c r="F513" t="s">
        <v>2378</v>
      </c>
      <c r="G513">
        <v>1</v>
      </c>
      <c r="H513" t="s">
        <v>2378</v>
      </c>
      <c r="I513" t="str">
        <f t="shared" si="14"/>
        <v>Obesity</v>
      </c>
      <c r="J513" t="str">
        <f t="shared" si="15"/>
        <v>Normal</v>
      </c>
    </row>
    <row r="514" spans="1:10" x14ac:dyDescent="0.25">
      <c r="A514" t="s">
        <v>786</v>
      </c>
      <c r="B514">
        <v>37.145000000000003</v>
      </c>
      <c r="C514">
        <v>5.32</v>
      </c>
      <c r="D514" t="s">
        <v>2379</v>
      </c>
      <c r="E514" t="s">
        <v>2378</v>
      </c>
      <c r="F514" t="s">
        <v>2378</v>
      </c>
      <c r="G514">
        <v>1</v>
      </c>
      <c r="H514" t="s">
        <v>2378</v>
      </c>
      <c r="I514" t="str">
        <f t="shared" ref="I514:I577" si="16">IF(B514&lt;18.5, "Underweight",IF(18.5 &lt;B514&lt;= 24.9,"Healthy Weight",IF( 25&lt; B514&lt;=29.9,"Overweight", "Obesity")))</f>
        <v>Obesity</v>
      </c>
      <c r="J514" t="str">
        <f t="shared" ref="J514:J577" si="17">IF(C514&lt;5.7,"Normal",IF(5.7&lt;C514&lt;=6.4,"Prediabetes","Diabetes"))</f>
        <v>Normal</v>
      </c>
    </row>
    <row r="515" spans="1:10" x14ac:dyDescent="0.25">
      <c r="A515" t="s">
        <v>1565</v>
      </c>
      <c r="B515">
        <v>37.119999999999997</v>
      </c>
      <c r="C515">
        <v>5.29</v>
      </c>
      <c r="D515" t="s">
        <v>2379</v>
      </c>
      <c r="E515" t="s">
        <v>2378</v>
      </c>
      <c r="F515" t="s">
        <v>2378</v>
      </c>
      <c r="G515">
        <v>1</v>
      </c>
      <c r="H515" t="s">
        <v>2378</v>
      </c>
      <c r="I515" t="str">
        <f t="shared" si="16"/>
        <v>Obesity</v>
      </c>
      <c r="J515" t="str">
        <f t="shared" si="17"/>
        <v>Normal</v>
      </c>
    </row>
    <row r="516" spans="1:10" x14ac:dyDescent="0.25">
      <c r="A516" t="s">
        <v>1502</v>
      </c>
      <c r="B516">
        <v>37.1</v>
      </c>
      <c r="C516">
        <v>11.21</v>
      </c>
      <c r="D516" t="s">
        <v>2379</v>
      </c>
      <c r="E516" t="s">
        <v>2378</v>
      </c>
      <c r="F516" t="s">
        <v>2379</v>
      </c>
      <c r="G516">
        <v>1</v>
      </c>
      <c r="H516" t="s">
        <v>2378</v>
      </c>
      <c r="I516" t="str">
        <f t="shared" si="16"/>
        <v>Obesity</v>
      </c>
      <c r="J516" t="str">
        <f t="shared" si="17"/>
        <v>Diabetes</v>
      </c>
    </row>
    <row r="517" spans="1:10" x14ac:dyDescent="0.25">
      <c r="A517" t="s">
        <v>1322</v>
      </c>
      <c r="B517">
        <v>37.1</v>
      </c>
      <c r="C517">
        <v>7.19</v>
      </c>
      <c r="D517" t="s">
        <v>2379</v>
      </c>
      <c r="E517" t="s">
        <v>2378</v>
      </c>
      <c r="F517" t="s">
        <v>2378</v>
      </c>
      <c r="G517">
        <v>1</v>
      </c>
      <c r="H517" t="s">
        <v>2378</v>
      </c>
      <c r="I517" t="str">
        <f t="shared" si="16"/>
        <v>Obesity</v>
      </c>
      <c r="J517" t="str">
        <f t="shared" si="17"/>
        <v>Diabetes</v>
      </c>
    </row>
    <row r="518" spans="1:10" x14ac:dyDescent="0.25">
      <c r="A518" t="s">
        <v>990</v>
      </c>
      <c r="B518">
        <v>37.1</v>
      </c>
      <c r="C518">
        <v>11.08</v>
      </c>
      <c r="D518" t="s">
        <v>2379</v>
      </c>
      <c r="E518" t="s">
        <v>2378</v>
      </c>
      <c r="F518" t="s">
        <v>2378</v>
      </c>
      <c r="G518">
        <v>1</v>
      </c>
      <c r="H518" t="s">
        <v>2378</v>
      </c>
      <c r="I518" t="str">
        <f t="shared" si="16"/>
        <v>Obesity</v>
      </c>
      <c r="J518" t="str">
        <f t="shared" si="17"/>
        <v>Diabetes</v>
      </c>
    </row>
    <row r="519" spans="1:10" x14ac:dyDescent="0.25">
      <c r="A519" t="s">
        <v>938</v>
      </c>
      <c r="B519">
        <v>37.1</v>
      </c>
      <c r="C519">
        <v>8.8699999999999992</v>
      </c>
      <c r="D519" t="s">
        <v>2379</v>
      </c>
      <c r="E519" t="s">
        <v>2378</v>
      </c>
      <c r="F519" t="s">
        <v>2378</v>
      </c>
      <c r="G519">
        <v>1</v>
      </c>
      <c r="H519" t="s">
        <v>2378</v>
      </c>
      <c r="I519" t="str">
        <f t="shared" si="16"/>
        <v>Obesity</v>
      </c>
      <c r="J519" t="str">
        <f t="shared" si="17"/>
        <v>Diabetes</v>
      </c>
    </row>
    <row r="520" spans="1:10" x14ac:dyDescent="0.25">
      <c r="A520" t="s">
        <v>417</v>
      </c>
      <c r="B520">
        <v>37.1</v>
      </c>
      <c r="C520">
        <v>5.46</v>
      </c>
      <c r="D520" t="s">
        <v>2379</v>
      </c>
      <c r="E520" t="s">
        <v>2378</v>
      </c>
      <c r="F520" t="s">
        <v>2378</v>
      </c>
      <c r="G520">
        <v>1</v>
      </c>
      <c r="H520" t="s">
        <v>2378</v>
      </c>
      <c r="I520" t="str">
        <f t="shared" si="16"/>
        <v>Obesity</v>
      </c>
      <c r="J520" t="str">
        <f t="shared" si="17"/>
        <v>Normal</v>
      </c>
    </row>
    <row r="521" spans="1:10" x14ac:dyDescent="0.25">
      <c r="A521" t="s">
        <v>376</v>
      </c>
      <c r="B521">
        <v>37.1</v>
      </c>
      <c r="C521">
        <v>6.24</v>
      </c>
      <c r="D521" t="s">
        <v>2379</v>
      </c>
      <c r="E521" t="s">
        <v>2378</v>
      </c>
      <c r="F521" t="s">
        <v>2378</v>
      </c>
      <c r="G521">
        <v>1</v>
      </c>
      <c r="H521" t="s">
        <v>2378</v>
      </c>
      <c r="I521" t="str">
        <f t="shared" si="16"/>
        <v>Obesity</v>
      </c>
      <c r="J521" t="str">
        <f t="shared" si="17"/>
        <v>Diabetes</v>
      </c>
    </row>
    <row r="522" spans="1:10" x14ac:dyDescent="0.25">
      <c r="A522" t="s">
        <v>2261</v>
      </c>
      <c r="B522">
        <v>37.07</v>
      </c>
      <c r="C522">
        <v>6.14</v>
      </c>
      <c r="D522" t="s">
        <v>2379</v>
      </c>
      <c r="E522" t="s">
        <v>2378</v>
      </c>
      <c r="F522" t="s">
        <v>2378</v>
      </c>
      <c r="G522">
        <v>1</v>
      </c>
      <c r="H522" t="s">
        <v>2378</v>
      </c>
      <c r="I522" t="str">
        <f t="shared" si="16"/>
        <v>Obesity</v>
      </c>
      <c r="J522" t="str">
        <f t="shared" si="17"/>
        <v>Diabetes</v>
      </c>
    </row>
    <row r="523" spans="1:10" x14ac:dyDescent="0.25">
      <c r="A523" t="s">
        <v>2209</v>
      </c>
      <c r="B523">
        <v>37.07</v>
      </c>
      <c r="C523">
        <v>4.28</v>
      </c>
      <c r="D523" t="s">
        <v>2379</v>
      </c>
      <c r="E523" t="s">
        <v>2378</v>
      </c>
      <c r="F523" t="s">
        <v>2378</v>
      </c>
      <c r="G523">
        <v>1</v>
      </c>
      <c r="H523" t="s">
        <v>2378</v>
      </c>
      <c r="I523" t="str">
        <f t="shared" si="16"/>
        <v>Obesity</v>
      </c>
      <c r="J523" t="str">
        <f t="shared" si="17"/>
        <v>Normal</v>
      </c>
    </row>
    <row r="524" spans="1:10" x14ac:dyDescent="0.25">
      <c r="A524" t="s">
        <v>1136</v>
      </c>
      <c r="B524">
        <v>37.07</v>
      </c>
      <c r="C524">
        <v>5.69</v>
      </c>
      <c r="D524" t="s">
        <v>2379</v>
      </c>
      <c r="E524" t="s">
        <v>2378</v>
      </c>
      <c r="F524" t="s">
        <v>2378</v>
      </c>
      <c r="G524">
        <v>1</v>
      </c>
      <c r="H524" t="s">
        <v>2378</v>
      </c>
      <c r="I524" t="str">
        <f t="shared" si="16"/>
        <v>Obesity</v>
      </c>
      <c r="J524" t="str">
        <f t="shared" si="17"/>
        <v>Normal</v>
      </c>
    </row>
    <row r="525" spans="1:10" x14ac:dyDescent="0.25">
      <c r="A525" t="s">
        <v>2342</v>
      </c>
      <c r="B525">
        <v>37.049999999999997</v>
      </c>
      <c r="C525">
        <v>8.44</v>
      </c>
      <c r="D525" t="s">
        <v>2379</v>
      </c>
      <c r="E525" t="s">
        <v>2378</v>
      </c>
      <c r="F525" t="s">
        <v>2378</v>
      </c>
      <c r="G525">
        <v>1</v>
      </c>
      <c r="H525" t="s">
        <v>2378</v>
      </c>
      <c r="I525" t="str">
        <f t="shared" si="16"/>
        <v>Obesity</v>
      </c>
      <c r="J525" t="str">
        <f t="shared" si="17"/>
        <v>Diabetes</v>
      </c>
    </row>
    <row r="526" spans="1:10" x14ac:dyDescent="0.25">
      <c r="A526" t="s">
        <v>1027</v>
      </c>
      <c r="B526">
        <v>37.049999999999997</v>
      </c>
      <c r="C526">
        <v>4.74</v>
      </c>
      <c r="D526" t="s">
        <v>2379</v>
      </c>
      <c r="E526" t="s">
        <v>2378</v>
      </c>
      <c r="F526" t="s">
        <v>2379</v>
      </c>
      <c r="G526">
        <v>1</v>
      </c>
      <c r="H526" t="s">
        <v>2378</v>
      </c>
      <c r="I526" t="str">
        <f t="shared" si="16"/>
        <v>Obesity</v>
      </c>
      <c r="J526" t="str">
        <f t="shared" si="17"/>
        <v>Normal</v>
      </c>
    </row>
    <row r="527" spans="1:10" x14ac:dyDescent="0.25">
      <c r="A527" t="s">
        <v>918</v>
      </c>
      <c r="B527">
        <v>37.049999999999997</v>
      </c>
      <c r="C527">
        <v>9.9600000000000009</v>
      </c>
      <c r="D527" t="s">
        <v>2379</v>
      </c>
      <c r="E527" t="s">
        <v>2378</v>
      </c>
      <c r="F527" t="s">
        <v>2378</v>
      </c>
      <c r="G527">
        <v>1</v>
      </c>
      <c r="H527" t="s">
        <v>2378</v>
      </c>
      <c r="I527" t="str">
        <f t="shared" si="16"/>
        <v>Obesity</v>
      </c>
      <c r="J527" t="str">
        <f t="shared" si="17"/>
        <v>Diabetes</v>
      </c>
    </row>
    <row r="528" spans="1:10" x14ac:dyDescent="0.25">
      <c r="A528" t="s">
        <v>741</v>
      </c>
      <c r="B528">
        <v>37.049999999999997</v>
      </c>
      <c r="C528">
        <v>5.48</v>
      </c>
      <c r="D528" t="s">
        <v>2379</v>
      </c>
      <c r="E528" t="s">
        <v>2378</v>
      </c>
      <c r="F528" t="s">
        <v>2378</v>
      </c>
      <c r="G528">
        <v>1</v>
      </c>
      <c r="H528" t="s">
        <v>2378</v>
      </c>
      <c r="I528" t="str">
        <f t="shared" si="16"/>
        <v>Obesity</v>
      </c>
      <c r="J528" t="str">
        <f t="shared" si="17"/>
        <v>Normal</v>
      </c>
    </row>
    <row r="529" spans="1:10" x14ac:dyDescent="0.25">
      <c r="A529" t="s">
        <v>1111</v>
      </c>
      <c r="B529">
        <v>37</v>
      </c>
      <c r="C529">
        <v>8.75</v>
      </c>
      <c r="D529" t="s">
        <v>2379</v>
      </c>
      <c r="E529" t="s">
        <v>2378</v>
      </c>
      <c r="F529" t="s">
        <v>2378</v>
      </c>
      <c r="G529">
        <v>1</v>
      </c>
      <c r="H529" t="s">
        <v>2378</v>
      </c>
      <c r="I529" t="str">
        <f t="shared" si="16"/>
        <v>Obesity</v>
      </c>
      <c r="J529" t="str">
        <f t="shared" si="17"/>
        <v>Diabetes</v>
      </c>
    </row>
    <row r="530" spans="1:10" x14ac:dyDescent="0.25">
      <c r="A530" t="s">
        <v>577</v>
      </c>
      <c r="B530">
        <v>37</v>
      </c>
      <c r="C530">
        <v>11.66</v>
      </c>
      <c r="D530" t="s">
        <v>2379</v>
      </c>
      <c r="E530" t="s">
        <v>2378</v>
      </c>
      <c r="F530" t="s">
        <v>2378</v>
      </c>
      <c r="G530">
        <v>1</v>
      </c>
      <c r="H530" t="s">
        <v>2378</v>
      </c>
      <c r="I530" t="str">
        <f t="shared" si="16"/>
        <v>Obesity</v>
      </c>
      <c r="J530" t="str">
        <f t="shared" si="17"/>
        <v>Diabetes</v>
      </c>
    </row>
    <row r="531" spans="1:10" x14ac:dyDescent="0.25">
      <c r="A531" t="s">
        <v>2143</v>
      </c>
      <c r="B531">
        <v>36.99</v>
      </c>
      <c r="C531">
        <v>5.37</v>
      </c>
      <c r="D531" t="s">
        <v>2379</v>
      </c>
      <c r="E531" t="s">
        <v>2378</v>
      </c>
      <c r="F531" t="s">
        <v>2379</v>
      </c>
      <c r="G531">
        <v>1</v>
      </c>
      <c r="H531" t="s">
        <v>2378</v>
      </c>
      <c r="I531" t="str">
        <f t="shared" si="16"/>
        <v>Obesity</v>
      </c>
      <c r="J531" t="str">
        <f t="shared" si="17"/>
        <v>Normal</v>
      </c>
    </row>
    <row r="532" spans="1:10" x14ac:dyDescent="0.25">
      <c r="A532" t="s">
        <v>1690</v>
      </c>
      <c r="B532">
        <v>36.979999999999997</v>
      </c>
      <c r="C532">
        <v>9.56</v>
      </c>
      <c r="D532" t="s">
        <v>2379</v>
      </c>
      <c r="E532" t="s">
        <v>2378</v>
      </c>
      <c r="F532" t="s">
        <v>2378</v>
      </c>
      <c r="G532">
        <v>1</v>
      </c>
      <c r="H532" t="s">
        <v>2378</v>
      </c>
      <c r="I532" t="str">
        <f t="shared" si="16"/>
        <v>Obesity</v>
      </c>
      <c r="J532" t="str">
        <f t="shared" si="17"/>
        <v>Diabetes</v>
      </c>
    </row>
    <row r="533" spans="1:10" x14ac:dyDescent="0.25">
      <c r="A533" t="s">
        <v>2364</v>
      </c>
      <c r="B533">
        <v>36.96</v>
      </c>
      <c r="C533">
        <v>7.93</v>
      </c>
      <c r="D533" t="s">
        <v>2379</v>
      </c>
      <c r="E533" t="s">
        <v>2378</v>
      </c>
      <c r="F533" t="s">
        <v>2378</v>
      </c>
      <c r="G533">
        <v>1</v>
      </c>
      <c r="H533" t="s">
        <v>2378</v>
      </c>
      <c r="I533" t="str">
        <f t="shared" si="16"/>
        <v>Obesity</v>
      </c>
      <c r="J533" t="str">
        <f t="shared" si="17"/>
        <v>Diabetes</v>
      </c>
    </row>
    <row r="534" spans="1:10" x14ac:dyDescent="0.25">
      <c r="A534" t="s">
        <v>2353</v>
      </c>
      <c r="B534">
        <v>36.954999999999998</v>
      </c>
      <c r="C534">
        <v>4.72</v>
      </c>
      <c r="D534" t="s">
        <v>2379</v>
      </c>
      <c r="E534" t="s">
        <v>2378</v>
      </c>
      <c r="F534" t="s">
        <v>2378</v>
      </c>
      <c r="G534">
        <v>1</v>
      </c>
      <c r="H534" t="s">
        <v>2378</v>
      </c>
      <c r="I534" t="str">
        <f t="shared" si="16"/>
        <v>Obesity</v>
      </c>
      <c r="J534" t="str">
        <f t="shared" si="17"/>
        <v>Normal</v>
      </c>
    </row>
    <row r="535" spans="1:10" x14ac:dyDescent="0.25">
      <c r="A535" t="s">
        <v>2177</v>
      </c>
      <c r="B535">
        <v>36.954999999999998</v>
      </c>
      <c r="C535">
        <v>5.84</v>
      </c>
      <c r="D535" t="s">
        <v>2379</v>
      </c>
      <c r="E535" t="s">
        <v>2378</v>
      </c>
      <c r="F535" t="s">
        <v>2379</v>
      </c>
      <c r="G535">
        <v>1</v>
      </c>
      <c r="H535" t="s">
        <v>2378</v>
      </c>
      <c r="I535" t="str">
        <f t="shared" si="16"/>
        <v>Obesity</v>
      </c>
      <c r="J535" t="str">
        <f t="shared" si="17"/>
        <v>Diabetes</v>
      </c>
    </row>
    <row r="536" spans="1:10" x14ac:dyDescent="0.25">
      <c r="A536" t="s">
        <v>1538</v>
      </c>
      <c r="B536">
        <v>36.954999999999998</v>
      </c>
      <c r="C536">
        <v>8.07</v>
      </c>
      <c r="D536" t="s">
        <v>2379</v>
      </c>
      <c r="E536" t="s">
        <v>2378</v>
      </c>
      <c r="F536" t="s">
        <v>2378</v>
      </c>
      <c r="G536">
        <v>1</v>
      </c>
      <c r="H536" t="s">
        <v>2378</v>
      </c>
      <c r="I536" t="str">
        <f t="shared" si="16"/>
        <v>Obesity</v>
      </c>
      <c r="J536" t="str">
        <f t="shared" si="17"/>
        <v>Diabetes</v>
      </c>
    </row>
    <row r="537" spans="1:10" x14ac:dyDescent="0.25">
      <c r="A537" t="s">
        <v>1016</v>
      </c>
      <c r="B537">
        <v>36.954999999999998</v>
      </c>
      <c r="C537">
        <v>7.57</v>
      </c>
      <c r="D537" t="s">
        <v>2379</v>
      </c>
      <c r="E537" t="s">
        <v>2378</v>
      </c>
      <c r="F537" t="s">
        <v>2378</v>
      </c>
      <c r="G537">
        <v>1</v>
      </c>
      <c r="H537" t="s">
        <v>2378</v>
      </c>
      <c r="I537" t="str">
        <f t="shared" si="16"/>
        <v>Obesity</v>
      </c>
      <c r="J537" t="str">
        <f t="shared" si="17"/>
        <v>Diabetes</v>
      </c>
    </row>
    <row r="538" spans="1:10" x14ac:dyDescent="0.25">
      <c r="A538" t="s">
        <v>882</v>
      </c>
      <c r="B538">
        <v>36.94</v>
      </c>
      <c r="C538">
        <v>5.15</v>
      </c>
      <c r="D538" t="s">
        <v>2379</v>
      </c>
      <c r="E538" t="s">
        <v>2378</v>
      </c>
      <c r="F538" t="s">
        <v>2378</v>
      </c>
      <c r="G538">
        <v>1</v>
      </c>
      <c r="H538" t="s">
        <v>2378</v>
      </c>
      <c r="I538" t="str">
        <f t="shared" si="16"/>
        <v>Obesity</v>
      </c>
      <c r="J538" t="str">
        <f t="shared" si="17"/>
        <v>Normal</v>
      </c>
    </row>
    <row r="539" spans="1:10" x14ac:dyDescent="0.25">
      <c r="A539" t="s">
        <v>2344</v>
      </c>
      <c r="B539">
        <v>36.86</v>
      </c>
      <c r="C539">
        <v>5.19</v>
      </c>
      <c r="D539" t="s">
        <v>2379</v>
      </c>
      <c r="E539" t="s">
        <v>2378</v>
      </c>
      <c r="F539" t="s">
        <v>2379</v>
      </c>
      <c r="G539">
        <v>1</v>
      </c>
      <c r="H539" t="s">
        <v>2378</v>
      </c>
      <c r="I539" t="str">
        <f t="shared" si="16"/>
        <v>Obesity</v>
      </c>
      <c r="J539" t="str">
        <f t="shared" si="17"/>
        <v>Normal</v>
      </c>
    </row>
    <row r="540" spans="1:10" x14ac:dyDescent="0.25">
      <c r="A540" t="s">
        <v>2073</v>
      </c>
      <c r="B540">
        <v>36.86</v>
      </c>
      <c r="C540">
        <v>11.95</v>
      </c>
      <c r="D540" t="s">
        <v>2379</v>
      </c>
      <c r="E540" t="s">
        <v>2378</v>
      </c>
      <c r="F540" t="s">
        <v>2378</v>
      </c>
      <c r="G540">
        <v>1</v>
      </c>
      <c r="H540" t="s">
        <v>2378</v>
      </c>
      <c r="I540" t="str">
        <f t="shared" si="16"/>
        <v>Obesity</v>
      </c>
      <c r="J540" t="str">
        <f t="shared" si="17"/>
        <v>Diabetes</v>
      </c>
    </row>
    <row r="541" spans="1:10" x14ac:dyDescent="0.25">
      <c r="A541" t="s">
        <v>208</v>
      </c>
      <c r="B541">
        <v>36.86</v>
      </c>
      <c r="C541">
        <v>4.97</v>
      </c>
      <c r="D541" t="s">
        <v>2379</v>
      </c>
      <c r="E541" t="s">
        <v>2378</v>
      </c>
      <c r="F541" t="s">
        <v>2378</v>
      </c>
      <c r="G541">
        <v>1</v>
      </c>
      <c r="H541" t="s">
        <v>2378</v>
      </c>
      <c r="I541" t="str">
        <f t="shared" si="16"/>
        <v>Obesity</v>
      </c>
      <c r="J541" t="str">
        <f t="shared" si="17"/>
        <v>Normal</v>
      </c>
    </row>
    <row r="542" spans="1:10" x14ac:dyDescent="0.25">
      <c r="A542" t="s">
        <v>2173</v>
      </c>
      <c r="B542">
        <v>36.85</v>
      </c>
      <c r="C542">
        <v>5.88</v>
      </c>
      <c r="D542" t="s">
        <v>2379</v>
      </c>
      <c r="E542" t="s">
        <v>2378</v>
      </c>
      <c r="F542" t="s">
        <v>2378</v>
      </c>
      <c r="G542">
        <v>1</v>
      </c>
      <c r="H542" t="s">
        <v>2378</v>
      </c>
      <c r="I542" t="str">
        <f t="shared" si="16"/>
        <v>Obesity</v>
      </c>
      <c r="J542" t="str">
        <f t="shared" si="17"/>
        <v>Diabetes</v>
      </c>
    </row>
    <row r="543" spans="1:10" x14ac:dyDescent="0.25">
      <c r="A543" t="s">
        <v>2163</v>
      </c>
      <c r="B543">
        <v>36.85</v>
      </c>
      <c r="C543">
        <v>11.12</v>
      </c>
      <c r="D543" t="s">
        <v>2379</v>
      </c>
      <c r="E543" t="s">
        <v>2378</v>
      </c>
      <c r="F543" t="s">
        <v>2378</v>
      </c>
      <c r="G543">
        <v>1</v>
      </c>
      <c r="H543" t="s">
        <v>2378</v>
      </c>
      <c r="I543" t="str">
        <f t="shared" si="16"/>
        <v>Obesity</v>
      </c>
      <c r="J543" t="str">
        <f t="shared" si="17"/>
        <v>Diabetes</v>
      </c>
    </row>
    <row r="544" spans="1:10" x14ac:dyDescent="0.25">
      <c r="A544" t="s">
        <v>1748</v>
      </c>
      <c r="B544">
        <v>36.85</v>
      </c>
      <c r="C544">
        <v>6.7</v>
      </c>
      <c r="D544" t="s">
        <v>2379</v>
      </c>
      <c r="E544" t="s">
        <v>2378</v>
      </c>
      <c r="F544" t="s">
        <v>2378</v>
      </c>
      <c r="G544">
        <v>1</v>
      </c>
      <c r="H544" t="s">
        <v>2378</v>
      </c>
      <c r="I544" t="str">
        <f t="shared" si="16"/>
        <v>Obesity</v>
      </c>
      <c r="J544" t="str">
        <f t="shared" si="17"/>
        <v>Diabetes</v>
      </c>
    </row>
    <row r="545" spans="1:10" x14ac:dyDescent="0.25">
      <c r="A545" t="s">
        <v>1640</v>
      </c>
      <c r="B545">
        <v>36.85</v>
      </c>
      <c r="C545">
        <v>6.21</v>
      </c>
      <c r="D545" t="s">
        <v>2379</v>
      </c>
      <c r="E545" t="s">
        <v>2378</v>
      </c>
      <c r="F545" t="s">
        <v>2378</v>
      </c>
      <c r="G545">
        <v>1</v>
      </c>
      <c r="H545" t="s">
        <v>2378</v>
      </c>
      <c r="I545" t="str">
        <f t="shared" si="16"/>
        <v>Obesity</v>
      </c>
      <c r="J545" t="str">
        <f t="shared" si="17"/>
        <v>Diabetes</v>
      </c>
    </row>
    <row r="546" spans="1:10" x14ac:dyDescent="0.25">
      <c r="A546" t="s">
        <v>1036</v>
      </c>
      <c r="B546">
        <v>36.85</v>
      </c>
      <c r="C546">
        <v>8.8000000000000007</v>
      </c>
      <c r="D546" t="s">
        <v>2379</v>
      </c>
      <c r="E546" t="s">
        <v>2378</v>
      </c>
      <c r="F546" t="s">
        <v>2378</v>
      </c>
      <c r="G546">
        <v>1</v>
      </c>
      <c r="H546" t="s">
        <v>2378</v>
      </c>
      <c r="I546" t="str">
        <f t="shared" si="16"/>
        <v>Obesity</v>
      </c>
      <c r="J546" t="str">
        <f t="shared" si="17"/>
        <v>Diabetes</v>
      </c>
    </row>
    <row r="547" spans="1:10" x14ac:dyDescent="0.25">
      <c r="A547" t="s">
        <v>147</v>
      </c>
      <c r="B547">
        <v>36.85</v>
      </c>
      <c r="C547">
        <v>5.49</v>
      </c>
      <c r="D547" t="s">
        <v>2379</v>
      </c>
      <c r="E547" t="s">
        <v>2378</v>
      </c>
      <c r="F547" t="s">
        <v>2378</v>
      </c>
      <c r="G547">
        <v>1</v>
      </c>
      <c r="H547" t="s">
        <v>2378</v>
      </c>
      <c r="I547" t="str">
        <f t="shared" si="16"/>
        <v>Obesity</v>
      </c>
      <c r="J547" t="str">
        <f t="shared" si="17"/>
        <v>Normal</v>
      </c>
    </row>
    <row r="548" spans="1:10" x14ac:dyDescent="0.25">
      <c r="A548" t="s">
        <v>136</v>
      </c>
      <c r="B548">
        <v>36.85</v>
      </c>
      <c r="C548">
        <v>4.3600000000000003</v>
      </c>
      <c r="D548" t="s">
        <v>2379</v>
      </c>
      <c r="E548" t="s">
        <v>2378</v>
      </c>
      <c r="F548" t="s">
        <v>2378</v>
      </c>
      <c r="G548">
        <v>1</v>
      </c>
      <c r="H548" t="s">
        <v>2378</v>
      </c>
      <c r="I548" t="str">
        <f t="shared" si="16"/>
        <v>Obesity</v>
      </c>
      <c r="J548" t="str">
        <f t="shared" si="17"/>
        <v>Normal</v>
      </c>
    </row>
    <row r="549" spans="1:10" x14ac:dyDescent="0.25">
      <c r="A549" t="s">
        <v>1507</v>
      </c>
      <c r="B549">
        <v>36.799999999999997</v>
      </c>
      <c r="C549">
        <v>4.62</v>
      </c>
      <c r="D549" t="s">
        <v>2379</v>
      </c>
      <c r="E549" t="s">
        <v>2378</v>
      </c>
      <c r="F549" t="s">
        <v>2379</v>
      </c>
      <c r="G549">
        <v>1</v>
      </c>
      <c r="H549" t="s">
        <v>2378</v>
      </c>
      <c r="I549" t="str">
        <f t="shared" si="16"/>
        <v>Obesity</v>
      </c>
      <c r="J549" t="str">
        <f t="shared" si="17"/>
        <v>Normal</v>
      </c>
    </row>
    <row r="550" spans="1:10" x14ac:dyDescent="0.25">
      <c r="A550" t="s">
        <v>1463</v>
      </c>
      <c r="B550">
        <v>36.799999999999997</v>
      </c>
      <c r="C550">
        <v>5.73</v>
      </c>
      <c r="D550" t="s">
        <v>2379</v>
      </c>
      <c r="E550" t="s">
        <v>2378</v>
      </c>
      <c r="F550" t="s">
        <v>2379</v>
      </c>
      <c r="G550">
        <v>1</v>
      </c>
      <c r="H550" t="s">
        <v>2378</v>
      </c>
      <c r="I550" t="str">
        <f t="shared" si="16"/>
        <v>Obesity</v>
      </c>
      <c r="J550" t="str">
        <f t="shared" si="17"/>
        <v>Diabetes</v>
      </c>
    </row>
    <row r="551" spans="1:10" x14ac:dyDescent="0.25">
      <c r="A551" t="s">
        <v>1433</v>
      </c>
      <c r="B551">
        <v>36.799999999999997</v>
      </c>
      <c r="C551">
        <v>5.88</v>
      </c>
      <c r="D551" t="s">
        <v>2379</v>
      </c>
      <c r="E551" t="s">
        <v>2378</v>
      </c>
      <c r="F551" t="s">
        <v>2378</v>
      </c>
      <c r="G551">
        <v>1</v>
      </c>
      <c r="H551" t="s">
        <v>2378</v>
      </c>
      <c r="I551" t="str">
        <f t="shared" si="16"/>
        <v>Obesity</v>
      </c>
      <c r="J551" t="str">
        <f t="shared" si="17"/>
        <v>Diabetes</v>
      </c>
    </row>
    <row r="552" spans="1:10" x14ac:dyDescent="0.25">
      <c r="A552" t="s">
        <v>2354</v>
      </c>
      <c r="B552">
        <v>36.765000000000001</v>
      </c>
      <c r="C552">
        <v>7.29</v>
      </c>
      <c r="D552" t="s">
        <v>2379</v>
      </c>
      <c r="E552" t="s">
        <v>2378</v>
      </c>
      <c r="F552" t="s">
        <v>2379</v>
      </c>
      <c r="G552">
        <v>1</v>
      </c>
      <c r="H552" t="s">
        <v>2378</v>
      </c>
      <c r="I552" t="str">
        <f t="shared" si="16"/>
        <v>Obesity</v>
      </c>
      <c r="J552" t="str">
        <f t="shared" si="17"/>
        <v>Diabetes</v>
      </c>
    </row>
    <row r="553" spans="1:10" x14ac:dyDescent="0.25">
      <c r="A553" t="s">
        <v>1979</v>
      </c>
      <c r="B553">
        <v>36.765000000000001</v>
      </c>
      <c r="C553">
        <v>11.95</v>
      </c>
      <c r="D553" t="s">
        <v>2379</v>
      </c>
      <c r="E553" t="s">
        <v>2378</v>
      </c>
      <c r="F553" t="s">
        <v>2378</v>
      </c>
      <c r="G553">
        <v>1</v>
      </c>
      <c r="H553" t="s">
        <v>2378</v>
      </c>
      <c r="I553" t="str">
        <f t="shared" si="16"/>
        <v>Obesity</v>
      </c>
      <c r="J553" t="str">
        <f t="shared" si="17"/>
        <v>Diabetes</v>
      </c>
    </row>
    <row r="554" spans="1:10" x14ac:dyDescent="0.25">
      <c r="A554" t="s">
        <v>1645</v>
      </c>
      <c r="B554">
        <v>36.765000000000001</v>
      </c>
      <c r="C554">
        <v>4.4800000000000004</v>
      </c>
      <c r="D554" t="s">
        <v>2379</v>
      </c>
      <c r="E554" t="s">
        <v>2378</v>
      </c>
      <c r="F554" t="s">
        <v>2378</v>
      </c>
      <c r="G554">
        <v>1</v>
      </c>
      <c r="H554" t="s">
        <v>2378</v>
      </c>
      <c r="I554" t="str">
        <f t="shared" si="16"/>
        <v>Obesity</v>
      </c>
      <c r="J554" t="str">
        <f t="shared" si="17"/>
        <v>Normal</v>
      </c>
    </row>
    <row r="555" spans="1:10" x14ac:dyDescent="0.25">
      <c r="A555" t="s">
        <v>1693</v>
      </c>
      <c r="B555">
        <v>36.71</v>
      </c>
      <c r="C555">
        <v>8.74</v>
      </c>
      <c r="D555" t="s">
        <v>2379</v>
      </c>
      <c r="E555" t="s">
        <v>2378</v>
      </c>
      <c r="F555" t="s">
        <v>2378</v>
      </c>
      <c r="G555">
        <v>1</v>
      </c>
      <c r="H555" t="s">
        <v>2378</v>
      </c>
      <c r="I555" t="str">
        <f t="shared" si="16"/>
        <v>Obesity</v>
      </c>
      <c r="J555" t="str">
        <f t="shared" si="17"/>
        <v>Diabetes</v>
      </c>
    </row>
    <row r="556" spans="1:10" x14ac:dyDescent="0.25">
      <c r="A556" t="s">
        <v>1142</v>
      </c>
      <c r="B556">
        <v>36.700000000000003</v>
      </c>
      <c r="C556">
        <v>8.6999999999999993</v>
      </c>
      <c r="D556" t="s">
        <v>2379</v>
      </c>
      <c r="E556" t="s">
        <v>2378</v>
      </c>
      <c r="F556" t="s">
        <v>2378</v>
      </c>
      <c r="G556">
        <v>1</v>
      </c>
      <c r="H556" t="s">
        <v>2378</v>
      </c>
      <c r="I556" t="str">
        <f t="shared" si="16"/>
        <v>Obesity</v>
      </c>
      <c r="J556" t="str">
        <f t="shared" si="17"/>
        <v>Diabetes</v>
      </c>
    </row>
    <row r="557" spans="1:10" x14ac:dyDescent="0.25">
      <c r="A557" t="s">
        <v>960</v>
      </c>
      <c r="B557">
        <v>36.69</v>
      </c>
      <c r="C557">
        <v>6.15</v>
      </c>
      <c r="D557" t="s">
        <v>2379</v>
      </c>
      <c r="E557" t="s">
        <v>2378</v>
      </c>
      <c r="F557" t="s">
        <v>2378</v>
      </c>
      <c r="G557">
        <v>1</v>
      </c>
      <c r="H557" t="s">
        <v>2378</v>
      </c>
      <c r="I557" t="str">
        <f t="shared" si="16"/>
        <v>Obesity</v>
      </c>
      <c r="J557" t="str">
        <f t="shared" si="17"/>
        <v>Diabetes</v>
      </c>
    </row>
    <row r="558" spans="1:10" x14ac:dyDescent="0.25">
      <c r="A558" t="s">
        <v>2258</v>
      </c>
      <c r="B558">
        <v>36.67</v>
      </c>
      <c r="C558">
        <v>5.18</v>
      </c>
      <c r="D558" t="s">
        <v>2379</v>
      </c>
      <c r="E558" t="s">
        <v>2378</v>
      </c>
      <c r="F558" t="s">
        <v>2378</v>
      </c>
      <c r="G558">
        <v>1</v>
      </c>
      <c r="H558" t="s">
        <v>2378</v>
      </c>
      <c r="I558" t="str">
        <f t="shared" si="16"/>
        <v>Obesity</v>
      </c>
      <c r="J558" t="str">
        <f t="shared" si="17"/>
        <v>Normal</v>
      </c>
    </row>
    <row r="559" spans="1:10" x14ac:dyDescent="0.25">
      <c r="A559" t="s">
        <v>2229</v>
      </c>
      <c r="B559">
        <v>36.67</v>
      </c>
      <c r="C559">
        <v>6.27</v>
      </c>
      <c r="D559" t="s">
        <v>2379</v>
      </c>
      <c r="E559" t="s">
        <v>2378</v>
      </c>
      <c r="F559" t="s">
        <v>2378</v>
      </c>
      <c r="G559">
        <v>1</v>
      </c>
      <c r="H559" t="s">
        <v>2378</v>
      </c>
      <c r="I559" t="str">
        <f t="shared" si="16"/>
        <v>Obesity</v>
      </c>
      <c r="J559" t="str">
        <f t="shared" si="17"/>
        <v>Diabetes</v>
      </c>
    </row>
    <row r="560" spans="1:10" x14ac:dyDescent="0.25">
      <c r="A560" t="s">
        <v>2018</v>
      </c>
      <c r="B560">
        <v>36.67</v>
      </c>
      <c r="C560">
        <v>10.210000000000001</v>
      </c>
      <c r="D560" t="s">
        <v>2379</v>
      </c>
      <c r="E560" t="s">
        <v>2378</v>
      </c>
      <c r="F560" t="s">
        <v>2378</v>
      </c>
      <c r="G560">
        <v>1</v>
      </c>
      <c r="H560" t="s">
        <v>2378</v>
      </c>
      <c r="I560" t="str">
        <f t="shared" si="16"/>
        <v>Obesity</v>
      </c>
      <c r="J560" t="str">
        <f t="shared" si="17"/>
        <v>Diabetes</v>
      </c>
    </row>
    <row r="561" spans="1:10" x14ac:dyDescent="0.25">
      <c r="A561" t="s">
        <v>1532</v>
      </c>
      <c r="B561">
        <v>36.67</v>
      </c>
      <c r="C561">
        <v>11.86</v>
      </c>
      <c r="D561" t="s">
        <v>2379</v>
      </c>
      <c r="E561" t="s">
        <v>2378</v>
      </c>
      <c r="F561" t="s">
        <v>2378</v>
      </c>
      <c r="G561">
        <v>1</v>
      </c>
      <c r="H561" t="s">
        <v>2378</v>
      </c>
      <c r="I561" t="str">
        <f t="shared" si="16"/>
        <v>Obesity</v>
      </c>
      <c r="J561" t="str">
        <f t="shared" si="17"/>
        <v>Diabetes</v>
      </c>
    </row>
    <row r="562" spans="1:10" x14ac:dyDescent="0.25">
      <c r="A562" t="s">
        <v>1334</v>
      </c>
      <c r="B562">
        <v>36.67</v>
      </c>
      <c r="C562">
        <v>10.83</v>
      </c>
      <c r="D562" t="s">
        <v>2379</v>
      </c>
      <c r="E562" t="s">
        <v>2378</v>
      </c>
      <c r="F562" t="s">
        <v>2378</v>
      </c>
      <c r="G562">
        <v>1</v>
      </c>
      <c r="H562" t="s">
        <v>2378</v>
      </c>
      <c r="I562" t="str">
        <f t="shared" si="16"/>
        <v>Obesity</v>
      </c>
      <c r="J562" t="str">
        <f t="shared" si="17"/>
        <v>Diabetes</v>
      </c>
    </row>
    <row r="563" spans="1:10" x14ac:dyDescent="0.25">
      <c r="A563" t="s">
        <v>1619</v>
      </c>
      <c r="B563">
        <v>36.65</v>
      </c>
      <c r="C563">
        <v>5.01</v>
      </c>
      <c r="D563" t="s">
        <v>2379</v>
      </c>
      <c r="E563" t="s">
        <v>2378</v>
      </c>
      <c r="F563" t="s">
        <v>2379</v>
      </c>
      <c r="G563">
        <v>1</v>
      </c>
      <c r="H563" t="s">
        <v>2378</v>
      </c>
      <c r="I563" t="str">
        <f t="shared" si="16"/>
        <v>Obesity</v>
      </c>
      <c r="J563" t="str">
        <f t="shared" si="17"/>
        <v>Normal</v>
      </c>
    </row>
    <row r="564" spans="1:10" x14ac:dyDescent="0.25">
      <c r="A564" t="s">
        <v>2174</v>
      </c>
      <c r="B564">
        <v>36.64</v>
      </c>
      <c r="C564">
        <v>11.34</v>
      </c>
      <c r="D564" t="s">
        <v>2379</v>
      </c>
      <c r="E564" t="s">
        <v>2378</v>
      </c>
      <c r="F564" t="s">
        <v>2378</v>
      </c>
      <c r="G564">
        <v>1</v>
      </c>
      <c r="H564" t="s">
        <v>2378</v>
      </c>
      <c r="I564" t="str">
        <f t="shared" si="16"/>
        <v>Obesity</v>
      </c>
      <c r="J564" t="str">
        <f t="shared" si="17"/>
        <v>Diabetes</v>
      </c>
    </row>
    <row r="565" spans="1:10" x14ac:dyDescent="0.25">
      <c r="A565" t="s">
        <v>1450</v>
      </c>
      <c r="B565">
        <v>36.64</v>
      </c>
      <c r="C565">
        <v>7.26</v>
      </c>
      <c r="D565" t="s">
        <v>2379</v>
      </c>
      <c r="E565" t="s">
        <v>2378</v>
      </c>
      <c r="F565" t="s">
        <v>2378</v>
      </c>
      <c r="G565">
        <v>1</v>
      </c>
      <c r="H565" t="s">
        <v>2378</v>
      </c>
      <c r="I565" t="str">
        <f t="shared" si="16"/>
        <v>Obesity</v>
      </c>
      <c r="J565" t="str">
        <f t="shared" si="17"/>
        <v>Diabetes</v>
      </c>
    </row>
    <row r="566" spans="1:10" x14ac:dyDescent="0.25">
      <c r="A566" t="s">
        <v>2316</v>
      </c>
      <c r="B566">
        <v>36.630000000000003</v>
      </c>
      <c r="C566">
        <v>7.72</v>
      </c>
      <c r="D566" t="s">
        <v>2379</v>
      </c>
      <c r="E566" t="s">
        <v>2378</v>
      </c>
      <c r="F566" t="s">
        <v>2378</v>
      </c>
      <c r="G566">
        <v>1</v>
      </c>
      <c r="H566" t="s">
        <v>2378</v>
      </c>
      <c r="I566" t="str">
        <f t="shared" si="16"/>
        <v>Obesity</v>
      </c>
      <c r="J566" t="str">
        <f t="shared" si="17"/>
        <v>Diabetes</v>
      </c>
    </row>
    <row r="567" spans="1:10" x14ac:dyDescent="0.25">
      <c r="A567" t="s">
        <v>1283</v>
      </c>
      <c r="B567">
        <v>36.630000000000003</v>
      </c>
      <c r="C567">
        <v>11.42</v>
      </c>
      <c r="D567" t="s">
        <v>2379</v>
      </c>
      <c r="E567" t="s">
        <v>2378</v>
      </c>
      <c r="F567" t="s">
        <v>2378</v>
      </c>
      <c r="G567">
        <v>1</v>
      </c>
      <c r="H567" t="s">
        <v>2378</v>
      </c>
      <c r="I567" t="str">
        <f t="shared" si="16"/>
        <v>Obesity</v>
      </c>
      <c r="J567" t="str">
        <f t="shared" si="17"/>
        <v>Diabetes</v>
      </c>
    </row>
    <row r="568" spans="1:10" x14ac:dyDescent="0.25">
      <c r="A568" t="s">
        <v>600</v>
      </c>
      <c r="B568">
        <v>36.630000000000003</v>
      </c>
      <c r="C568">
        <v>5.15</v>
      </c>
      <c r="D568" t="s">
        <v>2379</v>
      </c>
      <c r="E568" t="s">
        <v>2378</v>
      </c>
      <c r="F568" t="s">
        <v>2378</v>
      </c>
      <c r="G568">
        <v>1</v>
      </c>
      <c r="H568" t="s">
        <v>2378</v>
      </c>
      <c r="I568" t="str">
        <f t="shared" si="16"/>
        <v>Obesity</v>
      </c>
      <c r="J568" t="str">
        <f t="shared" si="17"/>
        <v>Normal</v>
      </c>
    </row>
    <row r="569" spans="1:10" x14ac:dyDescent="0.25">
      <c r="A569" t="s">
        <v>1373</v>
      </c>
      <c r="B569">
        <v>36.6</v>
      </c>
      <c r="C569">
        <v>5.2</v>
      </c>
      <c r="D569" t="s">
        <v>2379</v>
      </c>
      <c r="E569" t="s">
        <v>2378</v>
      </c>
      <c r="F569" t="s">
        <v>2379</v>
      </c>
      <c r="G569">
        <v>1</v>
      </c>
      <c r="H569" t="s">
        <v>2378</v>
      </c>
      <c r="I569" t="str">
        <f t="shared" si="16"/>
        <v>Obesity</v>
      </c>
      <c r="J569" t="str">
        <f t="shared" si="17"/>
        <v>Normal</v>
      </c>
    </row>
    <row r="570" spans="1:10" x14ac:dyDescent="0.25">
      <c r="A570" t="s">
        <v>1102</v>
      </c>
      <c r="B570">
        <v>36.575000000000003</v>
      </c>
      <c r="C570">
        <v>10.98</v>
      </c>
      <c r="D570" t="s">
        <v>2379</v>
      </c>
      <c r="E570" t="s">
        <v>2378</v>
      </c>
      <c r="F570" t="s">
        <v>2378</v>
      </c>
      <c r="G570">
        <v>1</v>
      </c>
      <c r="H570" t="s">
        <v>2378</v>
      </c>
      <c r="I570" t="str">
        <f t="shared" si="16"/>
        <v>Obesity</v>
      </c>
      <c r="J570" t="str">
        <f t="shared" si="17"/>
        <v>Diabetes</v>
      </c>
    </row>
    <row r="571" spans="1:10" x14ac:dyDescent="0.25">
      <c r="A571" t="s">
        <v>234</v>
      </c>
      <c r="B571">
        <v>36.575000000000003</v>
      </c>
      <c r="C571">
        <v>5.57</v>
      </c>
      <c r="D571" t="s">
        <v>2379</v>
      </c>
      <c r="E571" t="s">
        <v>2378</v>
      </c>
      <c r="F571" t="s">
        <v>2379</v>
      </c>
      <c r="G571">
        <v>1</v>
      </c>
      <c r="H571" t="s">
        <v>2378</v>
      </c>
      <c r="I571" t="str">
        <f t="shared" si="16"/>
        <v>Obesity</v>
      </c>
      <c r="J571" t="str">
        <f t="shared" si="17"/>
        <v>Normal</v>
      </c>
    </row>
    <row r="572" spans="1:10" x14ac:dyDescent="0.25">
      <c r="A572" t="s">
        <v>2221</v>
      </c>
      <c r="B572">
        <v>36.54</v>
      </c>
      <c r="C572">
        <v>4.46</v>
      </c>
      <c r="D572" t="s">
        <v>2379</v>
      </c>
      <c r="E572" t="s">
        <v>2378</v>
      </c>
      <c r="F572" t="s">
        <v>2378</v>
      </c>
      <c r="G572">
        <v>1</v>
      </c>
      <c r="H572" t="s">
        <v>2378</v>
      </c>
      <c r="I572" t="str">
        <f t="shared" si="16"/>
        <v>Obesity</v>
      </c>
      <c r="J572" t="str">
        <f t="shared" si="17"/>
        <v>Normal</v>
      </c>
    </row>
    <row r="573" spans="1:10" x14ac:dyDescent="0.25">
      <c r="A573" t="s">
        <v>2015</v>
      </c>
      <c r="B573">
        <v>36.520000000000003</v>
      </c>
      <c r="C573">
        <v>9.07</v>
      </c>
      <c r="D573" t="s">
        <v>2379</v>
      </c>
      <c r="E573" t="s">
        <v>2378</v>
      </c>
      <c r="F573" t="s">
        <v>2379</v>
      </c>
      <c r="G573">
        <v>1</v>
      </c>
      <c r="H573" t="s">
        <v>2378</v>
      </c>
      <c r="I573" t="str">
        <f t="shared" si="16"/>
        <v>Obesity</v>
      </c>
      <c r="J573" t="str">
        <f t="shared" si="17"/>
        <v>Diabetes</v>
      </c>
    </row>
    <row r="574" spans="1:10" x14ac:dyDescent="0.25">
      <c r="A574" t="s">
        <v>2313</v>
      </c>
      <c r="B574">
        <v>36.479999999999997</v>
      </c>
      <c r="C574">
        <v>6.2</v>
      </c>
      <c r="D574" t="s">
        <v>2379</v>
      </c>
      <c r="E574" t="s">
        <v>2378</v>
      </c>
      <c r="F574" t="s">
        <v>2378</v>
      </c>
      <c r="G574">
        <v>1</v>
      </c>
      <c r="H574" t="s">
        <v>2378</v>
      </c>
      <c r="I574" t="str">
        <f t="shared" si="16"/>
        <v>Obesity</v>
      </c>
      <c r="J574" t="str">
        <f t="shared" si="17"/>
        <v>Diabetes</v>
      </c>
    </row>
    <row r="575" spans="1:10" x14ac:dyDescent="0.25">
      <c r="A575" t="s">
        <v>1543</v>
      </c>
      <c r="B575">
        <v>36.479999999999997</v>
      </c>
      <c r="C575">
        <v>11.09</v>
      </c>
      <c r="D575" t="s">
        <v>2379</v>
      </c>
      <c r="E575" t="s">
        <v>2378</v>
      </c>
      <c r="F575" t="s">
        <v>2378</v>
      </c>
      <c r="G575">
        <v>1</v>
      </c>
      <c r="H575" t="s">
        <v>2378</v>
      </c>
      <c r="I575" t="str">
        <f t="shared" si="16"/>
        <v>Obesity</v>
      </c>
      <c r="J575" t="str">
        <f t="shared" si="17"/>
        <v>Diabetes</v>
      </c>
    </row>
    <row r="576" spans="1:10" x14ac:dyDescent="0.25">
      <c r="A576" t="s">
        <v>1488</v>
      </c>
      <c r="B576">
        <v>36.479999999999997</v>
      </c>
      <c r="C576">
        <v>5.05</v>
      </c>
      <c r="D576" t="s">
        <v>2379</v>
      </c>
      <c r="E576" t="s">
        <v>2378</v>
      </c>
      <c r="F576" t="s">
        <v>2378</v>
      </c>
      <c r="G576">
        <v>1</v>
      </c>
      <c r="H576" t="s">
        <v>2378</v>
      </c>
      <c r="I576" t="str">
        <f t="shared" si="16"/>
        <v>Obesity</v>
      </c>
      <c r="J576" t="str">
        <f t="shared" si="17"/>
        <v>Normal</v>
      </c>
    </row>
    <row r="577" spans="1:10" x14ac:dyDescent="0.25">
      <c r="A577" t="s">
        <v>1678</v>
      </c>
      <c r="B577">
        <v>36.47</v>
      </c>
      <c r="C577">
        <v>8.23</v>
      </c>
      <c r="D577" t="s">
        <v>2379</v>
      </c>
      <c r="E577" t="s">
        <v>2378</v>
      </c>
      <c r="F577" t="s">
        <v>2378</v>
      </c>
      <c r="G577">
        <v>1</v>
      </c>
      <c r="H577" t="s">
        <v>2378</v>
      </c>
      <c r="I577" t="str">
        <f t="shared" si="16"/>
        <v>Obesity</v>
      </c>
      <c r="J577" t="str">
        <f t="shared" si="17"/>
        <v>Diabetes</v>
      </c>
    </row>
    <row r="578" spans="1:10" x14ac:dyDescent="0.25">
      <c r="A578" t="s">
        <v>1465</v>
      </c>
      <c r="B578">
        <v>36.47</v>
      </c>
      <c r="C578">
        <v>6.21</v>
      </c>
      <c r="D578" t="s">
        <v>2379</v>
      </c>
      <c r="E578" t="s">
        <v>2378</v>
      </c>
      <c r="F578" t="s">
        <v>2378</v>
      </c>
      <c r="G578">
        <v>1</v>
      </c>
      <c r="H578" t="s">
        <v>2378</v>
      </c>
      <c r="I578" t="str">
        <f t="shared" ref="I578:I641" si="18">IF(B578&lt;18.5, "Underweight",IF(18.5 &lt;B578&lt;= 24.9,"Healthy Weight",IF( 25&lt; B578&lt;=29.9,"Overweight", "Obesity")))</f>
        <v>Obesity</v>
      </c>
      <c r="J578" t="str">
        <f t="shared" ref="J578:J641" si="19">IF(C578&lt;5.7,"Normal",IF(5.7&lt;C578&lt;=6.4,"Prediabetes","Diabetes"))</f>
        <v>Diabetes</v>
      </c>
    </row>
    <row r="579" spans="1:10" x14ac:dyDescent="0.25">
      <c r="A579" t="s">
        <v>2147</v>
      </c>
      <c r="B579">
        <v>36.409999999999997</v>
      </c>
      <c r="C579">
        <v>4.55</v>
      </c>
      <c r="D579" t="s">
        <v>2379</v>
      </c>
      <c r="E579" t="s">
        <v>2378</v>
      </c>
      <c r="F579" t="s">
        <v>2378</v>
      </c>
      <c r="G579">
        <v>1</v>
      </c>
      <c r="H579" t="s">
        <v>2378</v>
      </c>
      <c r="I579" t="str">
        <f t="shared" si="18"/>
        <v>Obesity</v>
      </c>
      <c r="J579" t="str">
        <f t="shared" si="19"/>
        <v>Normal</v>
      </c>
    </row>
    <row r="580" spans="1:10" x14ac:dyDescent="0.25">
      <c r="A580" t="s">
        <v>2365</v>
      </c>
      <c r="B580">
        <v>36.4</v>
      </c>
      <c r="C580">
        <v>6.07</v>
      </c>
      <c r="D580" t="s">
        <v>2379</v>
      </c>
      <c r="E580" t="s">
        <v>2378</v>
      </c>
      <c r="F580" t="s">
        <v>2378</v>
      </c>
      <c r="G580">
        <v>1</v>
      </c>
      <c r="H580" t="s">
        <v>2378</v>
      </c>
      <c r="I580" t="str">
        <f t="shared" si="18"/>
        <v>Obesity</v>
      </c>
      <c r="J580" t="str">
        <f t="shared" si="19"/>
        <v>Diabetes</v>
      </c>
    </row>
    <row r="581" spans="1:10" x14ac:dyDescent="0.25">
      <c r="A581" t="s">
        <v>2357</v>
      </c>
      <c r="B581">
        <v>36.384999999999998</v>
      </c>
      <c r="C581">
        <v>7.59</v>
      </c>
      <c r="D581" t="s">
        <v>2379</v>
      </c>
      <c r="E581" t="s">
        <v>2378</v>
      </c>
      <c r="F581" t="s">
        <v>2378</v>
      </c>
      <c r="G581">
        <v>1</v>
      </c>
      <c r="H581" t="s">
        <v>2378</v>
      </c>
      <c r="I581" t="str">
        <f t="shared" si="18"/>
        <v>Obesity</v>
      </c>
      <c r="J581" t="str">
        <f t="shared" si="19"/>
        <v>Diabetes</v>
      </c>
    </row>
    <row r="582" spans="1:10" x14ac:dyDescent="0.25">
      <c r="A582" t="s">
        <v>1403</v>
      </c>
      <c r="B582">
        <v>36.384999999999998</v>
      </c>
      <c r="C582">
        <v>11.49</v>
      </c>
      <c r="D582" t="s">
        <v>2379</v>
      </c>
      <c r="E582" t="s">
        <v>2378</v>
      </c>
      <c r="F582" t="s">
        <v>2378</v>
      </c>
      <c r="G582">
        <v>1</v>
      </c>
      <c r="H582" t="s">
        <v>2378</v>
      </c>
      <c r="I582" t="str">
        <f t="shared" si="18"/>
        <v>Obesity</v>
      </c>
      <c r="J582" t="str">
        <f t="shared" si="19"/>
        <v>Diabetes</v>
      </c>
    </row>
    <row r="583" spans="1:10" x14ac:dyDescent="0.25">
      <c r="A583" t="s">
        <v>1297</v>
      </c>
      <c r="B583">
        <v>36.380000000000003</v>
      </c>
      <c r="C583">
        <v>5.98</v>
      </c>
      <c r="D583" t="s">
        <v>2379</v>
      </c>
      <c r="E583" t="s">
        <v>2378</v>
      </c>
      <c r="F583" t="s">
        <v>2378</v>
      </c>
      <c r="G583">
        <v>1</v>
      </c>
      <c r="H583" t="s">
        <v>2378</v>
      </c>
      <c r="I583" t="str">
        <f t="shared" si="18"/>
        <v>Obesity</v>
      </c>
      <c r="J583" t="str">
        <f t="shared" si="19"/>
        <v>Diabetes</v>
      </c>
    </row>
    <row r="584" spans="1:10" x14ac:dyDescent="0.25">
      <c r="A584" t="s">
        <v>2351</v>
      </c>
      <c r="B584">
        <v>36.299999999999997</v>
      </c>
      <c r="C584">
        <v>11.5</v>
      </c>
      <c r="D584" t="s">
        <v>2379</v>
      </c>
      <c r="E584" t="s">
        <v>2378</v>
      </c>
      <c r="F584" t="s">
        <v>2378</v>
      </c>
      <c r="G584">
        <v>1</v>
      </c>
      <c r="H584" t="s">
        <v>2378</v>
      </c>
      <c r="I584" t="str">
        <f t="shared" si="18"/>
        <v>Obesity</v>
      </c>
      <c r="J584" t="str">
        <f t="shared" si="19"/>
        <v>Diabetes</v>
      </c>
    </row>
    <row r="585" spans="1:10" x14ac:dyDescent="0.25">
      <c r="A585" t="s">
        <v>2232</v>
      </c>
      <c r="B585">
        <v>36.299999999999997</v>
      </c>
      <c r="C585">
        <v>5.39</v>
      </c>
      <c r="D585" t="s">
        <v>2379</v>
      </c>
      <c r="E585" t="s">
        <v>2378</v>
      </c>
      <c r="F585" t="s">
        <v>2378</v>
      </c>
      <c r="G585">
        <v>1</v>
      </c>
      <c r="H585" t="s">
        <v>2378</v>
      </c>
      <c r="I585" t="str">
        <f t="shared" si="18"/>
        <v>Obesity</v>
      </c>
      <c r="J585" t="str">
        <f t="shared" si="19"/>
        <v>Normal</v>
      </c>
    </row>
    <row r="586" spans="1:10" x14ac:dyDescent="0.25">
      <c r="A586" t="s">
        <v>1639</v>
      </c>
      <c r="B586">
        <v>36.299999999999997</v>
      </c>
      <c r="C586">
        <v>5.79</v>
      </c>
      <c r="D586" t="s">
        <v>2379</v>
      </c>
      <c r="E586" t="s">
        <v>2378</v>
      </c>
      <c r="F586" t="s">
        <v>2378</v>
      </c>
      <c r="G586">
        <v>1</v>
      </c>
      <c r="H586" t="s">
        <v>2378</v>
      </c>
      <c r="I586" t="str">
        <f t="shared" si="18"/>
        <v>Obesity</v>
      </c>
      <c r="J586" t="str">
        <f t="shared" si="19"/>
        <v>Diabetes</v>
      </c>
    </row>
    <row r="587" spans="1:10" x14ac:dyDescent="0.25">
      <c r="A587" t="s">
        <v>1080</v>
      </c>
      <c r="B587">
        <v>36.299999999999997</v>
      </c>
      <c r="C587">
        <v>4.6100000000000003</v>
      </c>
      <c r="D587" t="s">
        <v>2379</v>
      </c>
      <c r="E587" t="s">
        <v>2378</v>
      </c>
      <c r="F587" t="s">
        <v>2378</v>
      </c>
      <c r="G587">
        <v>1</v>
      </c>
      <c r="H587" t="s">
        <v>2378</v>
      </c>
      <c r="I587" t="str">
        <f t="shared" si="18"/>
        <v>Obesity</v>
      </c>
      <c r="J587" t="str">
        <f t="shared" si="19"/>
        <v>Normal</v>
      </c>
    </row>
    <row r="588" spans="1:10" x14ac:dyDescent="0.25">
      <c r="A588" t="s">
        <v>820</v>
      </c>
      <c r="B588">
        <v>36.29</v>
      </c>
      <c r="C588">
        <v>6.23</v>
      </c>
      <c r="D588" t="s">
        <v>2379</v>
      </c>
      <c r="E588" t="s">
        <v>2378</v>
      </c>
      <c r="F588" t="s">
        <v>2378</v>
      </c>
      <c r="G588">
        <v>1</v>
      </c>
      <c r="H588" t="s">
        <v>2378</v>
      </c>
      <c r="I588" t="str">
        <f t="shared" si="18"/>
        <v>Obesity</v>
      </c>
      <c r="J588" t="str">
        <f t="shared" si="19"/>
        <v>Diabetes</v>
      </c>
    </row>
    <row r="589" spans="1:10" x14ac:dyDescent="0.25">
      <c r="A589" t="s">
        <v>1539</v>
      </c>
      <c r="B589">
        <v>36.24</v>
      </c>
      <c r="C589">
        <v>8.3800000000000008</v>
      </c>
      <c r="D589" t="s">
        <v>2379</v>
      </c>
      <c r="E589" t="s">
        <v>2378</v>
      </c>
      <c r="F589" t="s">
        <v>2378</v>
      </c>
      <c r="G589">
        <v>1</v>
      </c>
      <c r="H589" t="s">
        <v>2378</v>
      </c>
      <c r="I589" t="str">
        <f t="shared" si="18"/>
        <v>Obesity</v>
      </c>
      <c r="J589" t="str">
        <f t="shared" si="19"/>
        <v>Diabetes</v>
      </c>
    </row>
    <row r="590" spans="1:10" x14ac:dyDescent="0.25">
      <c r="A590" t="s">
        <v>1073</v>
      </c>
      <c r="B590">
        <v>36.200000000000003</v>
      </c>
      <c r="C590">
        <v>4.62</v>
      </c>
      <c r="D590" t="s">
        <v>2379</v>
      </c>
      <c r="E590" t="s">
        <v>2378</v>
      </c>
      <c r="F590" t="s">
        <v>2378</v>
      </c>
      <c r="G590">
        <v>1</v>
      </c>
      <c r="H590" t="s">
        <v>2378</v>
      </c>
      <c r="I590" t="str">
        <f t="shared" si="18"/>
        <v>Obesity</v>
      </c>
      <c r="J590" t="str">
        <f t="shared" si="19"/>
        <v>Normal</v>
      </c>
    </row>
    <row r="591" spans="1:10" x14ac:dyDescent="0.25">
      <c r="A591" t="s">
        <v>1025</v>
      </c>
      <c r="B591">
        <v>36.200000000000003</v>
      </c>
      <c r="C591">
        <v>6.81</v>
      </c>
      <c r="D591" t="s">
        <v>2379</v>
      </c>
      <c r="E591" t="s">
        <v>2378</v>
      </c>
      <c r="F591" t="s">
        <v>2378</v>
      </c>
      <c r="G591">
        <v>1</v>
      </c>
      <c r="H591" t="s">
        <v>2378</v>
      </c>
      <c r="I591" t="str">
        <f t="shared" si="18"/>
        <v>Obesity</v>
      </c>
      <c r="J591" t="str">
        <f t="shared" si="19"/>
        <v>Diabetes</v>
      </c>
    </row>
    <row r="592" spans="1:10" x14ac:dyDescent="0.25">
      <c r="A592" t="s">
        <v>946</v>
      </c>
      <c r="B592">
        <v>36.195</v>
      </c>
      <c r="C592">
        <v>6.22</v>
      </c>
      <c r="D592" t="s">
        <v>2379</v>
      </c>
      <c r="E592" t="s">
        <v>2378</v>
      </c>
      <c r="F592" t="s">
        <v>2378</v>
      </c>
      <c r="G592">
        <v>1</v>
      </c>
      <c r="H592" t="s">
        <v>2378</v>
      </c>
      <c r="I592" t="str">
        <f t="shared" si="18"/>
        <v>Obesity</v>
      </c>
      <c r="J592" t="str">
        <f t="shared" si="19"/>
        <v>Diabetes</v>
      </c>
    </row>
    <row r="593" spans="1:10" x14ac:dyDescent="0.25">
      <c r="A593" t="s">
        <v>2296</v>
      </c>
      <c r="B593">
        <v>36.19</v>
      </c>
      <c r="C593">
        <v>11.51</v>
      </c>
      <c r="D593" t="s">
        <v>2379</v>
      </c>
      <c r="E593" t="s">
        <v>2378</v>
      </c>
      <c r="F593" t="s">
        <v>2378</v>
      </c>
      <c r="G593">
        <v>1</v>
      </c>
      <c r="H593" t="s">
        <v>2378</v>
      </c>
      <c r="I593" t="str">
        <f t="shared" si="18"/>
        <v>Obesity</v>
      </c>
      <c r="J593" t="str">
        <f t="shared" si="19"/>
        <v>Diabetes</v>
      </c>
    </row>
    <row r="594" spans="1:10" x14ac:dyDescent="0.25">
      <c r="A594" t="s">
        <v>1855</v>
      </c>
      <c r="B594">
        <v>36.19</v>
      </c>
      <c r="C594">
        <v>5.52</v>
      </c>
      <c r="D594" t="s">
        <v>2379</v>
      </c>
      <c r="E594" t="s">
        <v>2378</v>
      </c>
      <c r="F594" t="s">
        <v>2378</v>
      </c>
      <c r="G594">
        <v>1</v>
      </c>
      <c r="H594" t="s">
        <v>2378</v>
      </c>
      <c r="I594" t="str">
        <f t="shared" si="18"/>
        <v>Obesity</v>
      </c>
      <c r="J594" t="str">
        <f t="shared" si="19"/>
        <v>Normal</v>
      </c>
    </row>
    <row r="595" spans="1:10" x14ac:dyDescent="0.25">
      <c r="A595" t="s">
        <v>718</v>
      </c>
      <c r="B595">
        <v>36.19</v>
      </c>
      <c r="C595">
        <v>4.3</v>
      </c>
      <c r="D595" t="s">
        <v>2379</v>
      </c>
      <c r="E595" t="s">
        <v>2378</v>
      </c>
      <c r="F595" t="s">
        <v>2378</v>
      </c>
      <c r="G595">
        <v>1</v>
      </c>
      <c r="H595" t="s">
        <v>2378</v>
      </c>
      <c r="I595" t="str">
        <f t="shared" si="18"/>
        <v>Obesity</v>
      </c>
      <c r="J595" t="str">
        <f t="shared" si="19"/>
        <v>Normal</v>
      </c>
    </row>
    <row r="596" spans="1:10" x14ac:dyDescent="0.25">
      <c r="A596" t="s">
        <v>2132</v>
      </c>
      <c r="B596">
        <v>36.159999999999997</v>
      </c>
      <c r="C596">
        <v>5.0999999999999996</v>
      </c>
      <c r="D596" t="s">
        <v>2379</v>
      </c>
      <c r="E596" t="s">
        <v>2378</v>
      </c>
      <c r="F596" t="s">
        <v>2378</v>
      </c>
      <c r="G596">
        <v>1</v>
      </c>
      <c r="H596" t="s">
        <v>2378</v>
      </c>
      <c r="I596" t="str">
        <f t="shared" si="18"/>
        <v>Obesity</v>
      </c>
      <c r="J596" t="str">
        <f t="shared" si="19"/>
        <v>Normal</v>
      </c>
    </row>
    <row r="597" spans="1:10" x14ac:dyDescent="0.25">
      <c r="A597" t="s">
        <v>1655</v>
      </c>
      <c r="B597">
        <v>36.15</v>
      </c>
      <c r="C597">
        <v>8.0500000000000007</v>
      </c>
      <c r="D597" t="s">
        <v>2379</v>
      </c>
      <c r="E597" t="s">
        <v>2378</v>
      </c>
      <c r="F597" t="s">
        <v>2378</v>
      </c>
      <c r="G597">
        <v>1</v>
      </c>
      <c r="H597" t="s">
        <v>2378</v>
      </c>
      <c r="I597" t="str">
        <f t="shared" si="18"/>
        <v>Obesity</v>
      </c>
      <c r="J597" t="str">
        <f t="shared" si="19"/>
        <v>Diabetes</v>
      </c>
    </row>
    <row r="598" spans="1:10" x14ac:dyDescent="0.25">
      <c r="A598" t="s">
        <v>1535</v>
      </c>
      <c r="B598">
        <v>36.130000000000003</v>
      </c>
      <c r="C598">
        <v>7.19</v>
      </c>
      <c r="D598" t="s">
        <v>2379</v>
      </c>
      <c r="E598" t="s">
        <v>2378</v>
      </c>
      <c r="F598" t="s">
        <v>2378</v>
      </c>
      <c r="G598">
        <v>1</v>
      </c>
      <c r="H598" t="s">
        <v>2378</v>
      </c>
      <c r="I598" t="str">
        <f t="shared" si="18"/>
        <v>Obesity</v>
      </c>
      <c r="J598" t="str">
        <f t="shared" si="19"/>
        <v>Diabetes</v>
      </c>
    </row>
    <row r="599" spans="1:10" x14ac:dyDescent="0.25">
      <c r="A599" t="s">
        <v>2091</v>
      </c>
      <c r="B599">
        <v>36.119999999999997</v>
      </c>
      <c r="C599">
        <v>5.82</v>
      </c>
      <c r="D599" t="s">
        <v>2379</v>
      </c>
      <c r="E599" t="s">
        <v>2378</v>
      </c>
      <c r="F599" t="s">
        <v>2378</v>
      </c>
      <c r="G599">
        <v>1</v>
      </c>
      <c r="H599" t="s">
        <v>2378</v>
      </c>
      <c r="I599" t="str">
        <f t="shared" si="18"/>
        <v>Obesity</v>
      </c>
      <c r="J599" t="str">
        <f t="shared" si="19"/>
        <v>Diabetes</v>
      </c>
    </row>
    <row r="600" spans="1:10" x14ac:dyDescent="0.25">
      <c r="A600" t="s">
        <v>2010</v>
      </c>
      <c r="B600">
        <v>36.1</v>
      </c>
      <c r="C600">
        <v>11.39</v>
      </c>
      <c r="D600" t="s">
        <v>2379</v>
      </c>
      <c r="E600" t="s">
        <v>2378</v>
      </c>
      <c r="F600" t="s">
        <v>2378</v>
      </c>
      <c r="G600">
        <v>1</v>
      </c>
      <c r="H600" t="s">
        <v>2378</v>
      </c>
      <c r="I600" t="str">
        <f t="shared" si="18"/>
        <v>Obesity</v>
      </c>
      <c r="J600" t="str">
        <f t="shared" si="19"/>
        <v>Diabetes</v>
      </c>
    </row>
    <row r="601" spans="1:10" x14ac:dyDescent="0.25">
      <c r="A601" t="s">
        <v>1503</v>
      </c>
      <c r="B601">
        <v>36.1</v>
      </c>
      <c r="C601">
        <v>5.65</v>
      </c>
      <c r="D601" t="s">
        <v>2379</v>
      </c>
      <c r="E601" t="s">
        <v>2378</v>
      </c>
      <c r="F601" t="s">
        <v>2378</v>
      </c>
      <c r="G601">
        <v>1</v>
      </c>
      <c r="H601" t="s">
        <v>2378</v>
      </c>
      <c r="I601" t="str">
        <f t="shared" si="18"/>
        <v>Obesity</v>
      </c>
      <c r="J601" t="str">
        <f t="shared" si="19"/>
        <v>Normal</v>
      </c>
    </row>
    <row r="602" spans="1:10" x14ac:dyDescent="0.25">
      <c r="A602" t="s">
        <v>1250</v>
      </c>
      <c r="B602">
        <v>36.1</v>
      </c>
      <c r="C602">
        <v>4.62</v>
      </c>
      <c r="D602" t="s">
        <v>2379</v>
      </c>
      <c r="E602" t="s">
        <v>2378</v>
      </c>
      <c r="F602" t="s">
        <v>2379</v>
      </c>
      <c r="G602">
        <v>1</v>
      </c>
      <c r="H602" t="s">
        <v>2378</v>
      </c>
      <c r="I602" t="str">
        <f t="shared" si="18"/>
        <v>Obesity</v>
      </c>
      <c r="J602" t="str">
        <f t="shared" si="19"/>
        <v>Normal</v>
      </c>
    </row>
    <row r="603" spans="1:10" x14ac:dyDescent="0.25">
      <c r="A603" t="s">
        <v>2307</v>
      </c>
      <c r="B603">
        <v>36.08</v>
      </c>
      <c r="C603">
        <v>8.8000000000000007</v>
      </c>
      <c r="D603" t="s">
        <v>2379</v>
      </c>
      <c r="E603" t="s">
        <v>2378</v>
      </c>
      <c r="F603" t="s">
        <v>2378</v>
      </c>
      <c r="G603">
        <v>1</v>
      </c>
      <c r="H603" t="s">
        <v>2378</v>
      </c>
      <c r="I603" t="str">
        <f t="shared" si="18"/>
        <v>Obesity</v>
      </c>
      <c r="J603" t="str">
        <f t="shared" si="19"/>
        <v>Diabetes</v>
      </c>
    </row>
    <row r="604" spans="1:10" x14ac:dyDescent="0.25">
      <c r="A604" t="s">
        <v>2201</v>
      </c>
      <c r="B604">
        <v>36.08</v>
      </c>
      <c r="C604">
        <v>6.1</v>
      </c>
      <c r="D604" t="s">
        <v>2379</v>
      </c>
      <c r="E604" t="s">
        <v>2378</v>
      </c>
      <c r="F604" t="s">
        <v>2378</v>
      </c>
      <c r="G604">
        <v>1</v>
      </c>
      <c r="H604" t="s">
        <v>2378</v>
      </c>
      <c r="I604" t="str">
        <f t="shared" si="18"/>
        <v>Obesity</v>
      </c>
      <c r="J604" t="str">
        <f t="shared" si="19"/>
        <v>Diabetes</v>
      </c>
    </row>
    <row r="605" spans="1:10" x14ac:dyDescent="0.25">
      <c r="A605" t="s">
        <v>1727</v>
      </c>
      <c r="B605">
        <v>36.08</v>
      </c>
      <c r="C605">
        <v>7.11</v>
      </c>
      <c r="D605" t="s">
        <v>2379</v>
      </c>
      <c r="E605" t="s">
        <v>2378</v>
      </c>
      <c r="F605" t="s">
        <v>2379</v>
      </c>
      <c r="G605">
        <v>1</v>
      </c>
      <c r="H605" t="s">
        <v>2378</v>
      </c>
      <c r="I605" t="str">
        <f t="shared" si="18"/>
        <v>Obesity</v>
      </c>
      <c r="J605" t="str">
        <f t="shared" si="19"/>
        <v>Diabetes</v>
      </c>
    </row>
    <row r="606" spans="1:10" x14ac:dyDescent="0.25">
      <c r="A606" t="s">
        <v>1677</v>
      </c>
      <c r="B606">
        <v>36.08</v>
      </c>
      <c r="C606">
        <v>10.33</v>
      </c>
      <c r="D606" t="s">
        <v>2379</v>
      </c>
      <c r="E606" t="s">
        <v>2378</v>
      </c>
      <c r="F606" t="s">
        <v>2378</v>
      </c>
      <c r="G606">
        <v>1</v>
      </c>
      <c r="H606" t="s">
        <v>2378</v>
      </c>
      <c r="I606" t="str">
        <f t="shared" si="18"/>
        <v>Obesity</v>
      </c>
      <c r="J606" t="str">
        <f t="shared" si="19"/>
        <v>Diabetes</v>
      </c>
    </row>
    <row r="607" spans="1:10" x14ac:dyDescent="0.25">
      <c r="A607" t="s">
        <v>1391</v>
      </c>
      <c r="B607">
        <v>36.08</v>
      </c>
      <c r="C607">
        <v>5.73</v>
      </c>
      <c r="D607" t="s">
        <v>2379</v>
      </c>
      <c r="E607" t="s">
        <v>2378</v>
      </c>
      <c r="F607" t="s">
        <v>2378</v>
      </c>
      <c r="G607">
        <v>1</v>
      </c>
      <c r="H607" t="s">
        <v>2378</v>
      </c>
      <c r="I607" t="str">
        <f t="shared" si="18"/>
        <v>Obesity</v>
      </c>
      <c r="J607" t="str">
        <f t="shared" si="19"/>
        <v>Diabetes</v>
      </c>
    </row>
    <row r="608" spans="1:10" x14ac:dyDescent="0.25">
      <c r="A608" t="s">
        <v>853</v>
      </c>
      <c r="B608">
        <v>36.08</v>
      </c>
      <c r="C608">
        <v>11.61</v>
      </c>
      <c r="D608" t="s">
        <v>2379</v>
      </c>
      <c r="E608" t="s">
        <v>2378</v>
      </c>
      <c r="F608" t="s">
        <v>2378</v>
      </c>
      <c r="G608">
        <v>1</v>
      </c>
      <c r="H608" t="s">
        <v>2378</v>
      </c>
      <c r="I608" t="str">
        <f t="shared" si="18"/>
        <v>Obesity</v>
      </c>
      <c r="J608" t="str">
        <f t="shared" si="19"/>
        <v>Diabetes</v>
      </c>
    </row>
    <row r="609" spans="1:10" x14ac:dyDescent="0.25">
      <c r="A609" t="s">
        <v>765</v>
      </c>
      <c r="B609">
        <v>36.08</v>
      </c>
      <c r="C609">
        <v>4.29</v>
      </c>
      <c r="D609" t="s">
        <v>2379</v>
      </c>
      <c r="E609" t="s">
        <v>2378</v>
      </c>
      <c r="F609" t="s">
        <v>2378</v>
      </c>
      <c r="G609">
        <v>1</v>
      </c>
      <c r="H609" t="s">
        <v>2378</v>
      </c>
      <c r="I609" t="str">
        <f t="shared" si="18"/>
        <v>Obesity</v>
      </c>
      <c r="J609" t="str">
        <f t="shared" si="19"/>
        <v>Normal</v>
      </c>
    </row>
    <row r="610" spans="1:10" x14ac:dyDescent="0.25">
      <c r="A610" t="s">
        <v>1478</v>
      </c>
      <c r="B610">
        <v>36.06</v>
      </c>
      <c r="C610">
        <v>8.83</v>
      </c>
      <c r="D610" t="s">
        <v>2379</v>
      </c>
      <c r="E610" t="s">
        <v>2378</v>
      </c>
      <c r="F610" t="s">
        <v>2378</v>
      </c>
      <c r="G610">
        <v>1</v>
      </c>
      <c r="H610" t="s">
        <v>2378</v>
      </c>
      <c r="I610" t="str">
        <f t="shared" si="18"/>
        <v>Obesity</v>
      </c>
      <c r="J610" t="str">
        <f t="shared" si="19"/>
        <v>Diabetes</v>
      </c>
    </row>
    <row r="611" spans="1:10" x14ac:dyDescent="0.25">
      <c r="A611" t="s">
        <v>1588</v>
      </c>
      <c r="B611">
        <v>36.005000000000003</v>
      </c>
      <c r="C611">
        <v>6.9</v>
      </c>
      <c r="D611" t="s">
        <v>2379</v>
      </c>
      <c r="E611" t="s">
        <v>2378</v>
      </c>
      <c r="F611" t="s">
        <v>2378</v>
      </c>
      <c r="G611">
        <v>1</v>
      </c>
      <c r="H611" t="s">
        <v>2378</v>
      </c>
      <c r="I611" t="str">
        <f t="shared" si="18"/>
        <v>Obesity</v>
      </c>
      <c r="J611" t="str">
        <f t="shared" si="19"/>
        <v>Diabetes</v>
      </c>
    </row>
    <row r="612" spans="1:10" x14ac:dyDescent="0.25">
      <c r="A612" t="s">
        <v>1086</v>
      </c>
      <c r="B612">
        <v>36</v>
      </c>
      <c r="C612">
        <v>11.94</v>
      </c>
      <c r="D612" t="s">
        <v>2379</v>
      </c>
      <c r="E612" t="s">
        <v>2378</v>
      </c>
      <c r="F612" t="s">
        <v>2378</v>
      </c>
      <c r="G612">
        <v>1</v>
      </c>
      <c r="H612" t="s">
        <v>2378</v>
      </c>
      <c r="I612" t="str">
        <f t="shared" si="18"/>
        <v>Obesity</v>
      </c>
      <c r="J612" t="str">
        <f t="shared" si="19"/>
        <v>Diabetes</v>
      </c>
    </row>
    <row r="613" spans="1:10" x14ac:dyDescent="0.25">
      <c r="A613" t="s">
        <v>242</v>
      </c>
      <c r="B613">
        <v>36</v>
      </c>
      <c r="C613">
        <v>4.66</v>
      </c>
      <c r="D613" t="s">
        <v>2379</v>
      </c>
      <c r="E613" t="s">
        <v>2378</v>
      </c>
      <c r="F613" t="s">
        <v>2378</v>
      </c>
      <c r="G613">
        <v>1</v>
      </c>
      <c r="H613" t="s">
        <v>2378</v>
      </c>
      <c r="I613" t="str">
        <f t="shared" si="18"/>
        <v>Obesity</v>
      </c>
      <c r="J613" t="str">
        <f t="shared" si="19"/>
        <v>Normal</v>
      </c>
    </row>
    <row r="614" spans="1:10" x14ac:dyDescent="0.25">
      <c r="A614" t="s">
        <v>2089</v>
      </c>
      <c r="B614">
        <v>35.99</v>
      </c>
      <c r="C614">
        <v>4.2300000000000004</v>
      </c>
      <c r="D614" t="s">
        <v>2379</v>
      </c>
      <c r="E614" t="s">
        <v>2378</v>
      </c>
      <c r="F614" t="s">
        <v>2378</v>
      </c>
      <c r="G614">
        <v>1</v>
      </c>
      <c r="H614" t="s">
        <v>2378</v>
      </c>
      <c r="I614" t="str">
        <f t="shared" si="18"/>
        <v>Obesity</v>
      </c>
      <c r="J614" t="str">
        <f t="shared" si="19"/>
        <v>Normal</v>
      </c>
    </row>
    <row r="615" spans="1:10" x14ac:dyDescent="0.25">
      <c r="A615" t="s">
        <v>1491</v>
      </c>
      <c r="B615">
        <v>35.99</v>
      </c>
      <c r="C615">
        <v>11.11</v>
      </c>
      <c r="D615" t="s">
        <v>2379</v>
      </c>
      <c r="E615" t="s">
        <v>2378</v>
      </c>
      <c r="F615" t="s">
        <v>2378</v>
      </c>
      <c r="G615">
        <v>1</v>
      </c>
      <c r="H615" t="s">
        <v>2378</v>
      </c>
      <c r="I615" t="str">
        <f t="shared" si="18"/>
        <v>Obesity</v>
      </c>
      <c r="J615" t="str">
        <f t="shared" si="19"/>
        <v>Diabetes</v>
      </c>
    </row>
    <row r="616" spans="1:10" x14ac:dyDescent="0.25">
      <c r="A616" t="s">
        <v>2305</v>
      </c>
      <c r="B616">
        <v>35.97</v>
      </c>
      <c r="C616">
        <v>6.12</v>
      </c>
      <c r="D616" t="s">
        <v>2379</v>
      </c>
      <c r="E616" t="s">
        <v>2378</v>
      </c>
      <c r="F616" t="s">
        <v>2379</v>
      </c>
      <c r="G616">
        <v>1</v>
      </c>
      <c r="H616" t="s">
        <v>2378</v>
      </c>
      <c r="I616" t="str">
        <f t="shared" si="18"/>
        <v>Obesity</v>
      </c>
      <c r="J616" t="str">
        <f t="shared" si="19"/>
        <v>Diabetes</v>
      </c>
    </row>
    <row r="617" spans="1:10" x14ac:dyDescent="0.25">
      <c r="A617" t="s">
        <v>1665</v>
      </c>
      <c r="B617">
        <v>35.97</v>
      </c>
      <c r="C617">
        <v>11.08</v>
      </c>
      <c r="D617" t="s">
        <v>2379</v>
      </c>
      <c r="E617" t="s">
        <v>2378</v>
      </c>
      <c r="F617" t="s">
        <v>2378</v>
      </c>
      <c r="G617">
        <v>1</v>
      </c>
      <c r="H617" t="s">
        <v>2378</v>
      </c>
      <c r="I617" t="str">
        <f t="shared" si="18"/>
        <v>Obesity</v>
      </c>
      <c r="J617" t="str">
        <f t="shared" si="19"/>
        <v>Diabetes</v>
      </c>
    </row>
    <row r="618" spans="1:10" x14ac:dyDescent="0.25">
      <c r="A618" t="s">
        <v>1171</v>
      </c>
      <c r="B618">
        <v>35.97</v>
      </c>
      <c r="C618">
        <v>8.1300000000000008</v>
      </c>
      <c r="D618" t="s">
        <v>2379</v>
      </c>
      <c r="E618" t="s">
        <v>2378</v>
      </c>
      <c r="F618" t="s">
        <v>2378</v>
      </c>
      <c r="G618">
        <v>1</v>
      </c>
      <c r="H618" t="s">
        <v>2378</v>
      </c>
      <c r="I618" t="str">
        <f t="shared" si="18"/>
        <v>Obesity</v>
      </c>
      <c r="J618" t="str">
        <f t="shared" si="19"/>
        <v>Diabetes</v>
      </c>
    </row>
    <row r="619" spans="1:10" x14ac:dyDescent="0.25">
      <c r="A619" t="s">
        <v>902</v>
      </c>
      <c r="B619">
        <v>35.97</v>
      </c>
      <c r="C619">
        <v>4.5999999999999996</v>
      </c>
      <c r="D619" t="s">
        <v>2379</v>
      </c>
      <c r="E619" t="s">
        <v>2378</v>
      </c>
      <c r="F619" t="s">
        <v>2378</v>
      </c>
      <c r="G619">
        <v>1</v>
      </c>
      <c r="H619" t="s">
        <v>2378</v>
      </c>
      <c r="I619" t="str">
        <f t="shared" si="18"/>
        <v>Obesity</v>
      </c>
      <c r="J619" t="str">
        <f t="shared" si="19"/>
        <v>Normal</v>
      </c>
    </row>
    <row r="620" spans="1:10" x14ac:dyDescent="0.25">
      <c r="A620" t="s">
        <v>1372</v>
      </c>
      <c r="B620">
        <v>35.93</v>
      </c>
      <c r="C620">
        <v>8.3000000000000007</v>
      </c>
      <c r="D620" t="s">
        <v>2379</v>
      </c>
      <c r="E620" t="s">
        <v>2378</v>
      </c>
      <c r="F620" t="s">
        <v>2378</v>
      </c>
      <c r="G620">
        <v>1</v>
      </c>
      <c r="H620" t="s">
        <v>2378</v>
      </c>
      <c r="I620" t="str">
        <f t="shared" si="18"/>
        <v>Obesity</v>
      </c>
      <c r="J620" t="str">
        <f t="shared" si="19"/>
        <v>Diabetes</v>
      </c>
    </row>
    <row r="621" spans="1:10" x14ac:dyDescent="0.25">
      <c r="A621" t="s">
        <v>1270</v>
      </c>
      <c r="B621">
        <v>35.93</v>
      </c>
      <c r="C621">
        <v>6.4</v>
      </c>
      <c r="D621" t="s">
        <v>2379</v>
      </c>
      <c r="E621" t="s">
        <v>2378</v>
      </c>
      <c r="F621" t="s">
        <v>2378</v>
      </c>
      <c r="G621">
        <v>1</v>
      </c>
      <c r="H621" t="s">
        <v>2378</v>
      </c>
      <c r="I621" t="str">
        <f t="shared" si="18"/>
        <v>Obesity</v>
      </c>
      <c r="J621" t="str">
        <f t="shared" si="19"/>
        <v>Diabetes</v>
      </c>
    </row>
    <row r="622" spans="1:10" x14ac:dyDescent="0.25">
      <c r="A622" t="s">
        <v>564</v>
      </c>
      <c r="B622">
        <v>35.93</v>
      </c>
      <c r="C622">
        <v>5.43</v>
      </c>
      <c r="D622" t="s">
        <v>2379</v>
      </c>
      <c r="E622" t="s">
        <v>2378</v>
      </c>
      <c r="F622" t="s">
        <v>2378</v>
      </c>
      <c r="G622">
        <v>1</v>
      </c>
      <c r="H622" t="s">
        <v>2378</v>
      </c>
      <c r="I622" t="str">
        <f t="shared" si="18"/>
        <v>Obesity</v>
      </c>
      <c r="J622" t="str">
        <f t="shared" si="19"/>
        <v>Normal</v>
      </c>
    </row>
    <row r="623" spans="1:10" x14ac:dyDescent="0.25">
      <c r="A623" t="s">
        <v>1978</v>
      </c>
      <c r="B623">
        <v>35.909999999999997</v>
      </c>
      <c r="C623">
        <v>8.7100000000000009</v>
      </c>
      <c r="D623" t="s">
        <v>2379</v>
      </c>
      <c r="E623" t="s">
        <v>2378</v>
      </c>
      <c r="F623" t="s">
        <v>2378</v>
      </c>
      <c r="G623">
        <v>1</v>
      </c>
      <c r="H623" t="s">
        <v>2378</v>
      </c>
      <c r="I623" t="str">
        <f t="shared" si="18"/>
        <v>Obesity</v>
      </c>
      <c r="J623" t="str">
        <f t="shared" si="19"/>
        <v>Diabetes</v>
      </c>
    </row>
    <row r="624" spans="1:10" x14ac:dyDescent="0.25">
      <c r="A624" t="s">
        <v>1620</v>
      </c>
      <c r="B624">
        <v>35.909999999999997</v>
      </c>
      <c r="C624">
        <v>6.72</v>
      </c>
      <c r="D624" t="s">
        <v>2379</v>
      </c>
      <c r="E624" t="s">
        <v>2378</v>
      </c>
      <c r="F624" t="s">
        <v>2378</v>
      </c>
      <c r="G624">
        <v>1</v>
      </c>
      <c r="H624" t="s">
        <v>2378</v>
      </c>
      <c r="I624" t="str">
        <f t="shared" si="18"/>
        <v>Obesity</v>
      </c>
      <c r="J624" t="str">
        <f t="shared" si="19"/>
        <v>Diabetes</v>
      </c>
    </row>
    <row r="625" spans="1:10" x14ac:dyDescent="0.25">
      <c r="A625" t="s">
        <v>1364</v>
      </c>
      <c r="B625">
        <v>35.9</v>
      </c>
      <c r="C625">
        <v>4.8499999999999996</v>
      </c>
      <c r="D625" t="s">
        <v>2379</v>
      </c>
      <c r="E625" t="s">
        <v>2378</v>
      </c>
      <c r="F625" t="s">
        <v>2379</v>
      </c>
      <c r="G625">
        <v>1</v>
      </c>
      <c r="H625" t="s">
        <v>2378</v>
      </c>
      <c r="I625" t="str">
        <f t="shared" si="18"/>
        <v>Obesity</v>
      </c>
      <c r="J625" t="str">
        <f t="shared" si="19"/>
        <v>Normal</v>
      </c>
    </row>
    <row r="626" spans="1:10" x14ac:dyDescent="0.25">
      <c r="A626" t="s">
        <v>1669</v>
      </c>
      <c r="B626">
        <v>35.869999999999997</v>
      </c>
      <c r="C626">
        <v>9.91</v>
      </c>
      <c r="D626" t="s">
        <v>2379</v>
      </c>
      <c r="E626" t="s">
        <v>2378</v>
      </c>
      <c r="F626" t="s">
        <v>2378</v>
      </c>
      <c r="G626">
        <v>1</v>
      </c>
      <c r="H626" t="s">
        <v>2378</v>
      </c>
      <c r="I626" t="str">
        <f t="shared" si="18"/>
        <v>Obesity</v>
      </c>
      <c r="J626" t="str">
        <f t="shared" si="19"/>
        <v>Diabetes</v>
      </c>
    </row>
    <row r="627" spans="1:10" x14ac:dyDescent="0.25">
      <c r="A627" t="s">
        <v>2343</v>
      </c>
      <c r="B627">
        <v>35.86</v>
      </c>
      <c r="C627">
        <v>6.74</v>
      </c>
      <c r="D627" t="s">
        <v>2379</v>
      </c>
      <c r="E627" t="s">
        <v>2378</v>
      </c>
      <c r="F627" t="s">
        <v>2378</v>
      </c>
      <c r="G627">
        <v>1</v>
      </c>
      <c r="H627" t="s">
        <v>2378</v>
      </c>
      <c r="I627" t="str">
        <f t="shared" si="18"/>
        <v>Obesity</v>
      </c>
      <c r="J627" t="str">
        <f t="shared" si="19"/>
        <v>Diabetes</v>
      </c>
    </row>
    <row r="628" spans="1:10" x14ac:dyDescent="0.25">
      <c r="A628" t="s">
        <v>1035</v>
      </c>
      <c r="B628">
        <v>35.86</v>
      </c>
      <c r="C628">
        <v>7.93</v>
      </c>
      <c r="D628" t="s">
        <v>2379</v>
      </c>
      <c r="E628" t="s">
        <v>2378</v>
      </c>
      <c r="F628" t="s">
        <v>2378</v>
      </c>
      <c r="G628">
        <v>1</v>
      </c>
      <c r="H628" t="s">
        <v>2378</v>
      </c>
      <c r="I628" t="str">
        <f t="shared" si="18"/>
        <v>Obesity</v>
      </c>
      <c r="J628" t="str">
        <f t="shared" si="19"/>
        <v>Diabetes</v>
      </c>
    </row>
    <row r="629" spans="1:10" x14ac:dyDescent="0.25">
      <c r="A629" t="s">
        <v>711</v>
      </c>
      <c r="B629">
        <v>35.86</v>
      </c>
      <c r="C629">
        <v>6.22</v>
      </c>
      <c r="D629" t="s">
        <v>2379</v>
      </c>
      <c r="E629" t="s">
        <v>2378</v>
      </c>
      <c r="F629" t="s">
        <v>2378</v>
      </c>
      <c r="G629">
        <v>1</v>
      </c>
      <c r="H629" t="s">
        <v>2378</v>
      </c>
      <c r="I629" t="str">
        <f t="shared" si="18"/>
        <v>Obesity</v>
      </c>
      <c r="J629" t="str">
        <f t="shared" si="19"/>
        <v>Diabetes</v>
      </c>
    </row>
    <row r="630" spans="1:10" x14ac:dyDescent="0.25">
      <c r="A630" t="s">
        <v>217</v>
      </c>
      <c r="B630">
        <v>35.86</v>
      </c>
      <c r="C630">
        <v>4.33</v>
      </c>
      <c r="D630" t="s">
        <v>2379</v>
      </c>
      <c r="E630" t="s">
        <v>2378</v>
      </c>
      <c r="F630" t="s">
        <v>2378</v>
      </c>
      <c r="G630">
        <v>1</v>
      </c>
      <c r="H630" t="s">
        <v>2378</v>
      </c>
      <c r="I630" t="str">
        <f t="shared" si="18"/>
        <v>Obesity</v>
      </c>
      <c r="J630" t="str">
        <f t="shared" si="19"/>
        <v>Normal</v>
      </c>
    </row>
    <row r="631" spans="1:10" x14ac:dyDescent="0.25">
      <c r="A631" t="s">
        <v>1513</v>
      </c>
      <c r="B631">
        <v>35.814999999999998</v>
      </c>
      <c r="C631">
        <v>8.4700000000000006</v>
      </c>
      <c r="D631" t="s">
        <v>2379</v>
      </c>
      <c r="E631" t="s">
        <v>2378</v>
      </c>
      <c r="F631" t="s">
        <v>2378</v>
      </c>
      <c r="G631">
        <v>1</v>
      </c>
      <c r="H631" t="s">
        <v>2378</v>
      </c>
      <c r="I631" t="str">
        <f t="shared" si="18"/>
        <v>Obesity</v>
      </c>
      <c r="J631" t="str">
        <f t="shared" si="19"/>
        <v>Diabetes</v>
      </c>
    </row>
    <row r="632" spans="1:10" x14ac:dyDescent="0.25">
      <c r="A632" t="s">
        <v>988</v>
      </c>
      <c r="B632">
        <v>35.814999999999998</v>
      </c>
      <c r="C632">
        <v>6.23</v>
      </c>
      <c r="D632" t="s">
        <v>2379</v>
      </c>
      <c r="E632" t="s">
        <v>2378</v>
      </c>
      <c r="F632" t="s">
        <v>2378</v>
      </c>
      <c r="G632">
        <v>1</v>
      </c>
      <c r="H632" t="s">
        <v>2378</v>
      </c>
      <c r="I632" t="str">
        <f t="shared" si="18"/>
        <v>Obesity</v>
      </c>
      <c r="J632" t="str">
        <f t="shared" si="19"/>
        <v>Diabetes</v>
      </c>
    </row>
    <row r="633" spans="1:10" x14ac:dyDescent="0.25">
      <c r="A633" t="s">
        <v>690</v>
      </c>
      <c r="B633">
        <v>35.814999999999998</v>
      </c>
      <c r="C633">
        <v>4.1500000000000004</v>
      </c>
      <c r="D633" t="s">
        <v>2379</v>
      </c>
      <c r="E633" t="s">
        <v>2378</v>
      </c>
      <c r="F633" t="s">
        <v>2378</v>
      </c>
      <c r="G633">
        <v>1</v>
      </c>
      <c r="H633" t="s">
        <v>2378</v>
      </c>
      <c r="I633" t="str">
        <f t="shared" si="18"/>
        <v>Obesity</v>
      </c>
      <c r="J633" t="str">
        <f t="shared" si="19"/>
        <v>Normal</v>
      </c>
    </row>
    <row r="634" spans="1:10" x14ac:dyDescent="0.25">
      <c r="A634" t="s">
        <v>501</v>
      </c>
      <c r="B634">
        <v>35.814999999999998</v>
      </c>
      <c r="C634">
        <v>5.1100000000000003</v>
      </c>
      <c r="D634" t="s">
        <v>2379</v>
      </c>
      <c r="E634" t="s">
        <v>2378</v>
      </c>
      <c r="F634" t="s">
        <v>2378</v>
      </c>
      <c r="G634">
        <v>1</v>
      </c>
      <c r="H634" t="s">
        <v>2378</v>
      </c>
      <c r="I634" t="str">
        <f t="shared" si="18"/>
        <v>Obesity</v>
      </c>
      <c r="J634" t="str">
        <f t="shared" si="19"/>
        <v>Normal</v>
      </c>
    </row>
    <row r="635" spans="1:10" x14ac:dyDescent="0.25">
      <c r="A635" t="s">
        <v>2158</v>
      </c>
      <c r="B635">
        <v>35.799999999999997</v>
      </c>
      <c r="C635">
        <v>7.32</v>
      </c>
      <c r="D635" t="s">
        <v>2379</v>
      </c>
      <c r="E635" t="s">
        <v>2378</v>
      </c>
      <c r="F635" t="s">
        <v>2378</v>
      </c>
      <c r="G635">
        <v>1</v>
      </c>
      <c r="H635" t="s">
        <v>2378</v>
      </c>
      <c r="I635" t="str">
        <f t="shared" si="18"/>
        <v>Obesity</v>
      </c>
      <c r="J635" t="str">
        <f t="shared" si="19"/>
        <v>Diabetes</v>
      </c>
    </row>
    <row r="636" spans="1:10" x14ac:dyDescent="0.25">
      <c r="A636" t="s">
        <v>1429</v>
      </c>
      <c r="B636">
        <v>35.799999999999997</v>
      </c>
      <c r="C636">
        <v>5.63</v>
      </c>
      <c r="D636" t="s">
        <v>2379</v>
      </c>
      <c r="E636" t="s">
        <v>2378</v>
      </c>
      <c r="F636" t="s">
        <v>2378</v>
      </c>
      <c r="G636">
        <v>1</v>
      </c>
      <c r="H636" t="s">
        <v>2378</v>
      </c>
      <c r="I636" t="str">
        <f t="shared" si="18"/>
        <v>Obesity</v>
      </c>
      <c r="J636" t="str">
        <f t="shared" si="19"/>
        <v>Normal</v>
      </c>
    </row>
    <row r="637" spans="1:10" x14ac:dyDescent="0.25">
      <c r="A637" t="s">
        <v>901</v>
      </c>
      <c r="B637">
        <v>35.799999999999997</v>
      </c>
      <c r="C637">
        <v>4.42</v>
      </c>
      <c r="D637" t="s">
        <v>2379</v>
      </c>
      <c r="E637" t="s">
        <v>2378</v>
      </c>
      <c r="F637" t="s">
        <v>2378</v>
      </c>
      <c r="G637">
        <v>1</v>
      </c>
      <c r="H637" t="s">
        <v>2378</v>
      </c>
      <c r="I637" t="str">
        <f t="shared" si="18"/>
        <v>Obesity</v>
      </c>
      <c r="J637" t="str">
        <f t="shared" si="19"/>
        <v>Normal</v>
      </c>
    </row>
    <row r="638" spans="1:10" x14ac:dyDescent="0.25">
      <c r="A638" t="s">
        <v>527</v>
      </c>
      <c r="B638">
        <v>35.78</v>
      </c>
      <c r="C638">
        <v>6.07</v>
      </c>
      <c r="D638" t="s">
        <v>2379</v>
      </c>
      <c r="E638" t="s">
        <v>2378</v>
      </c>
      <c r="F638" t="s">
        <v>2378</v>
      </c>
      <c r="G638">
        <v>1</v>
      </c>
      <c r="H638" t="s">
        <v>2378</v>
      </c>
      <c r="I638" t="str">
        <f t="shared" si="18"/>
        <v>Obesity</v>
      </c>
      <c r="J638" t="str">
        <f t="shared" si="19"/>
        <v>Diabetes</v>
      </c>
    </row>
    <row r="639" spans="1:10" x14ac:dyDescent="0.25">
      <c r="A639" t="s">
        <v>2271</v>
      </c>
      <c r="B639">
        <v>35.75</v>
      </c>
      <c r="C639">
        <v>8</v>
      </c>
      <c r="D639" t="s">
        <v>2379</v>
      </c>
      <c r="E639" t="s">
        <v>2378</v>
      </c>
      <c r="F639" t="s">
        <v>2378</v>
      </c>
      <c r="G639">
        <v>1</v>
      </c>
      <c r="H639" t="s">
        <v>2378</v>
      </c>
      <c r="I639" t="str">
        <f t="shared" si="18"/>
        <v>Obesity</v>
      </c>
      <c r="J639" t="str">
        <f t="shared" si="19"/>
        <v>Diabetes</v>
      </c>
    </row>
    <row r="640" spans="1:10" x14ac:dyDescent="0.25">
      <c r="A640" t="s">
        <v>2223</v>
      </c>
      <c r="B640">
        <v>35.75</v>
      </c>
      <c r="C640">
        <v>4.1900000000000004</v>
      </c>
      <c r="D640" t="s">
        <v>2379</v>
      </c>
      <c r="E640" t="s">
        <v>2378</v>
      </c>
      <c r="F640" t="s">
        <v>2378</v>
      </c>
      <c r="G640">
        <v>1</v>
      </c>
      <c r="H640" t="s">
        <v>2378</v>
      </c>
      <c r="I640" t="str">
        <f t="shared" si="18"/>
        <v>Obesity</v>
      </c>
      <c r="J640" t="str">
        <f t="shared" si="19"/>
        <v>Normal</v>
      </c>
    </row>
    <row r="641" spans="1:10" x14ac:dyDescent="0.25">
      <c r="A641" t="s">
        <v>590</v>
      </c>
      <c r="B641">
        <v>35.75</v>
      </c>
      <c r="C641">
        <v>5.07</v>
      </c>
      <c r="D641" t="s">
        <v>2379</v>
      </c>
      <c r="E641" t="s">
        <v>2378</v>
      </c>
      <c r="F641" t="s">
        <v>2378</v>
      </c>
      <c r="G641">
        <v>1</v>
      </c>
      <c r="H641" t="s">
        <v>2378</v>
      </c>
      <c r="I641" t="str">
        <f t="shared" si="18"/>
        <v>Obesity</v>
      </c>
      <c r="J641" t="str">
        <f t="shared" si="19"/>
        <v>Normal</v>
      </c>
    </row>
    <row r="642" spans="1:10" x14ac:dyDescent="0.25">
      <c r="A642" t="s">
        <v>1853</v>
      </c>
      <c r="B642">
        <v>35.72</v>
      </c>
      <c r="C642">
        <v>4.08</v>
      </c>
      <c r="D642" t="s">
        <v>2379</v>
      </c>
      <c r="E642" t="s">
        <v>2378</v>
      </c>
      <c r="F642" t="s">
        <v>2379</v>
      </c>
      <c r="G642">
        <v>1</v>
      </c>
      <c r="H642" t="s">
        <v>2378</v>
      </c>
      <c r="I642" t="str">
        <f t="shared" ref="I642:I705" si="20">IF(B642&lt;18.5, "Underweight",IF(18.5 &lt;B642&lt;= 24.9,"Healthy Weight",IF( 25&lt; B642&lt;=29.9,"Overweight", "Obesity")))</f>
        <v>Obesity</v>
      </c>
      <c r="J642" t="str">
        <f t="shared" ref="J642:J705" si="21">IF(C642&lt;5.7,"Normal",IF(5.7&lt;C642&lt;=6.4,"Prediabetes","Diabetes"))</f>
        <v>Normal</v>
      </c>
    </row>
    <row r="643" spans="1:10" x14ac:dyDescent="0.25">
      <c r="A643" t="s">
        <v>277</v>
      </c>
      <c r="B643">
        <v>35.72</v>
      </c>
      <c r="C643">
        <v>5.5</v>
      </c>
      <c r="D643" t="s">
        <v>2379</v>
      </c>
      <c r="E643" t="s">
        <v>2378</v>
      </c>
      <c r="F643" t="s">
        <v>2378</v>
      </c>
      <c r="G643">
        <v>1</v>
      </c>
      <c r="H643" t="s">
        <v>2378</v>
      </c>
      <c r="I643" t="str">
        <f t="shared" si="20"/>
        <v>Obesity</v>
      </c>
      <c r="J643" t="str">
        <f t="shared" si="21"/>
        <v>Normal</v>
      </c>
    </row>
    <row r="644" spans="1:10" x14ac:dyDescent="0.25">
      <c r="A644" t="s">
        <v>2156</v>
      </c>
      <c r="B644">
        <v>35.71</v>
      </c>
      <c r="C644">
        <v>6.84</v>
      </c>
      <c r="D644" t="s">
        <v>2379</v>
      </c>
      <c r="E644" t="s">
        <v>2378</v>
      </c>
      <c r="F644" t="s">
        <v>2378</v>
      </c>
      <c r="G644">
        <v>1</v>
      </c>
      <c r="H644" t="s">
        <v>2378</v>
      </c>
      <c r="I644" t="str">
        <f t="shared" si="20"/>
        <v>Obesity</v>
      </c>
      <c r="J644" t="str">
        <f t="shared" si="21"/>
        <v>Diabetes</v>
      </c>
    </row>
    <row r="645" spans="1:10" x14ac:dyDescent="0.25">
      <c r="A645" t="s">
        <v>1468</v>
      </c>
      <c r="B645">
        <v>35.700000000000003</v>
      </c>
      <c r="C645">
        <v>4.0599999999999996</v>
      </c>
      <c r="D645" t="s">
        <v>2379</v>
      </c>
      <c r="E645" t="s">
        <v>2378</v>
      </c>
      <c r="F645" t="s">
        <v>2379</v>
      </c>
      <c r="G645">
        <v>1</v>
      </c>
      <c r="H645" t="s">
        <v>2378</v>
      </c>
      <c r="I645" t="str">
        <f t="shared" si="20"/>
        <v>Obesity</v>
      </c>
      <c r="J645" t="str">
        <f t="shared" si="21"/>
        <v>Normal</v>
      </c>
    </row>
    <row r="646" spans="1:10" x14ac:dyDescent="0.25">
      <c r="A646" t="s">
        <v>1390</v>
      </c>
      <c r="B646">
        <v>35.700000000000003</v>
      </c>
      <c r="C646">
        <v>5.47</v>
      </c>
      <c r="D646" t="s">
        <v>2379</v>
      </c>
      <c r="E646" t="s">
        <v>2378</v>
      </c>
      <c r="F646" t="s">
        <v>2378</v>
      </c>
      <c r="G646">
        <v>1</v>
      </c>
      <c r="H646" t="s">
        <v>2378</v>
      </c>
      <c r="I646" t="str">
        <f t="shared" si="20"/>
        <v>Obesity</v>
      </c>
      <c r="J646" t="str">
        <f t="shared" si="21"/>
        <v>Normal</v>
      </c>
    </row>
    <row r="647" spans="1:10" x14ac:dyDescent="0.25">
      <c r="A647" t="s">
        <v>2194</v>
      </c>
      <c r="B647">
        <v>35.68</v>
      </c>
      <c r="C647">
        <v>10.039999999999999</v>
      </c>
      <c r="D647" t="s">
        <v>2379</v>
      </c>
      <c r="E647" t="s">
        <v>2378</v>
      </c>
      <c r="F647" t="s">
        <v>2378</v>
      </c>
      <c r="G647">
        <v>1</v>
      </c>
      <c r="H647" t="s">
        <v>2378</v>
      </c>
      <c r="I647" t="str">
        <f t="shared" si="20"/>
        <v>Obesity</v>
      </c>
      <c r="J647" t="str">
        <f t="shared" si="21"/>
        <v>Diabetes</v>
      </c>
    </row>
    <row r="648" spans="1:10" x14ac:dyDescent="0.25">
      <c r="A648" t="s">
        <v>932</v>
      </c>
      <c r="B648">
        <v>35.64</v>
      </c>
      <c r="C648">
        <v>6.17</v>
      </c>
      <c r="D648" t="s">
        <v>2379</v>
      </c>
      <c r="E648" t="s">
        <v>2378</v>
      </c>
      <c r="F648" t="s">
        <v>2379</v>
      </c>
      <c r="G648">
        <v>1</v>
      </c>
      <c r="H648" t="s">
        <v>2378</v>
      </c>
      <c r="I648" t="str">
        <f t="shared" si="20"/>
        <v>Obesity</v>
      </c>
      <c r="J648" t="str">
        <f t="shared" si="21"/>
        <v>Diabetes</v>
      </c>
    </row>
    <row r="649" spans="1:10" x14ac:dyDescent="0.25">
      <c r="A649" t="s">
        <v>2208</v>
      </c>
      <c r="B649">
        <v>35.625</v>
      </c>
      <c r="C649">
        <v>8.9</v>
      </c>
      <c r="D649" t="s">
        <v>2379</v>
      </c>
      <c r="E649" t="s">
        <v>2378</v>
      </c>
      <c r="F649" t="s">
        <v>2378</v>
      </c>
      <c r="G649">
        <v>1</v>
      </c>
      <c r="H649" t="s">
        <v>2378</v>
      </c>
      <c r="I649" t="str">
        <f t="shared" si="20"/>
        <v>Obesity</v>
      </c>
      <c r="J649" t="str">
        <f t="shared" si="21"/>
        <v>Diabetes</v>
      </c>
    </row>
    <row r="650" spans="1:10" x14ac:dyDescent="0.25">
      <c r="A650" t="s">
        <v>1324</v>
      </c>
      <c r="B650">
        <v>35.625</v>
      </c>
      <c r="C650">
        <v>10.79</v>
      </c>
      <c r="D650" t="s">
        <v>2379</v>
      </c>
      <c r="E650" t="s">
        <v>2378</v>
      </c>
      <c r="F650" t="s">
        <v>2378</v>
      </c>
      <c r="G650">
        <v>1</v>
      </c>
      <c r="H650" t="s">
        <v>2378</v>
      </c>
      <c r="I650" t="str">
        <f t="shared" si="20"/>
        <v>Obesity</v>
      </c>
      <c r="J650" t="str">
        <f t="shared" si="21"/>
        <v>Diabetes</v>
      </c>
    </row>
    <row r="651" spans="1:10" x14ac:dyDescent="0.25">
      <c r="A651" t="s">
        <v>294</v>
      </c>
      <c r="B651">
        <v>35.625</v>
      </c>
      <c r="C651">
        <v>4.68</v>
      </c>
      <c r="D651" t="s">
        <v>2379</v>
      </c>
      <c r="E651" t="s">
        <v>2378</v>
      </c>
      <c r="F651" t="s">
        <v>2379</v>
      </c>
      <c r="G651">
        <v>1</v>
      </c>
      <c r="H651" t="s">
        <v>2378</v>
      </c>
      <c r="I651" t="str">
        <f t="shared" si="20"/>
        <v>Obesity</v>
      </c>
      <c r="J651" t="str">
        <f t="shared" si="21"/>
        <v>Normal</v>
      </c>
    </row>
    <row r="652" spans="1:10" x14ac:dyDescent="0.25">
      <c r="A652" t="s">
        <v>255</v>
      </c>
      <c r="B652">
        <v>35.625</v>
      </c>
      <c r="C652">
        <v>6.21</v>
      </c>
      <c r="D652" t="s">
        <v>2379</v>
      </c>
      <c r="E652" t="s">
        <v>2378</v>
      </c>
      <c r="F652" t="s">
        <v>2378</v>
      </c>
      <c r="G652">
        <v>1</v>
      </c>
      <c r="H652" t="s">
        <v>2378</v>
      </c>
      <c r="I652" t="str">
        <f t="shared" si="20"/>
        <v>Obesity</v>
      </c>
      <c r="J652" t="str">
        <f t="shared" si="21"/>
        <v>Diabetes</v>
      </c>
    </row>
    <row r="653" spans="1:10" x14ac:dyDescent="0.25">
      <c r="A653" t="s">
        <v>1431</v>
      </c>
      <c r="B653">
        <v>35.619999999999997</v>
      </c>
      <c r="C653">
        <v>4.16</v>
      </c>
      <c r="D653" t="s">
        <v>2379</v>
      </c>
      <c r="E653" t="s">
        <v>2378</v>
      </c>
      <c r="F653" t="s">
        <v>2378</v>
      </c>
      <c r="G653">
        <v>1</v>
      </c>
      <c r="H653" t="s">
        <v>2378</v>
      </c>
      <c r="I653" t="str">
        <f t="shared" si="20"/>
        <v>Obesity</v>
      </c>
      <c r="J653" t="str">
        <f t="shared" si="21"/>
        <v>Normal</v>
      </c>
    </row>
    <row r="654" spans="1:10" x14ac:dyDescent="0.25">
      <c r="A654" t="s">
        <v>649</v>
      </c>
      <c r="B654">
        <v>35.61</v>
      </c>
      <c r="C654">
        <v>5.65</v>
      </c>
      <c r="D654" t="s">
        <v>2379</v>
      </c>
      <c r="E654" t="s">
        <v>2378</v>
      </c>
      <c r="F654" t="s">
        <v>2378</v>
      </c>
      <c r="G654">
        <v>1</v>
      </c>
      <c r="H654" t="s">
        <v>2378</v>
      </c>
      <c r="I654" t="str">
        <f t="shared" si="20"/>
        <v>Obesity</v>
      </c>
      <c r="J654" t="str">
        <f t="shared" si="21"/>
        <v>Normal</v>
      </c>
    </row>
    <row r="655" spans="1:10" x14ac:dyDescent="0.25">
      <c r="A655" t="s">
        <v>2161</v>
      </c>
      <c r="B655">
        <v>35.6</v>
      </c>
      <c r="C655">
        <v>4.0199999999999996</v>
      </c>
      <c r="D655" t="s">
        <v>2379</v>
      </c>
      <c r="E655" t="s">
        <v>2378</v>
      </c>
      <c r="F655" t="s">
        <v>2378</v>
      </c>
      <c r="G655">
        <v>1</v>
      </c>
      <c r="H655" t="s">
        <v>2378</v>
      </c>
      <c r="I655" t="str">
        <f t="shared" si="20"/>
        <v>Obesity</v>
      </c>
      <c r="J655" t="str">
        <f t="shared" si="21"/>
        <v>Normal</v>
      </c>
    </row>
    <row r="656" spans="1:10" x14ac:dyDescent="0.25">
      <c r="A656" t="s">
        <v>1627</v>
      </c>
      <c r="B656">
        <v>35.590000000000003</v>
      </c>
      <c r="C656">
        <v>5.21</v>
      </c>
      <c r="D656" t="s">
        <v>2379</v>
      </c>
      <c r="E656" t="s">
        <v>2378</v>
      </c>
      <c r="F656" t="s">
        <v>2379</v>
      </c>
      <c r="G656">
        <v>1</v>
      </c>
      <c r="H656" t="s">
        <v>2378</v>
      </c>
      <c r="I656" t="str">
        <f t="shared" si="20"/>
        <v>Obesity</v>
      </c>
      <c r="J656" t="str">
        <f t="shared" si="21"/>
        <v>Normal</v>
      </c>
    </row>
    <row r="657" spans="1:10" x14ac:dyDescent="0.25">
      <c r="A657" t="s">
        <v>1723</v>
      </c>
      <c r="B657">
        <v>35.54</v>
      </c>
      <c r="C657">
        <v>10.67</v>
      </c>
      <c r="D657" t="s">
        <v>2379</v>
      </c>
      <c r="E657" t="s">
        <v>2378</v>
      </c>
      <c r="F657" t="s">
        <v>2378</v>
      </c>
      <c r="G657">
        <v>1</v>
      </c>
      <c r="H657" t="s">
        <v>2378</v>
      </c>
      <c r="I657" t="str">
        <f t="shared" si="20"/>
        <v>Obesity</v>
      </c>
      <c r="J657" t="str">
        <f t="shared" si="21"/>
        <v>Diabetes</v>
      </c>
    </row>
    <row r="658" spans="1:10" x14ac:dyDescent="0.25">
      <c r="A658" t="s">
        <v>2367</v>
      </c>
      <c r="B658">
        <v>35.53</v>
      </c>
      <c r="C658">
        <v>5.45</v>
      </c>
      <c r="D658" t="s">
        <v>2379</v>
      </c>
      <c r="E658" t="s">
        <v>2378</v>
      </c>
      <c r="F658" t="s">
        <v>2378</v>
      </c>
      <c r="G658">
        <v>1</v>
      </c>
      <c r="H658" t="s">
        <v>2378</v>
      </c>
      <c r="I658" t="str">
        <f t="shared" si="20"/>
        <v>Obesity</v>
      </c>
      <c r="J658" t="str">
        <f t="shared" si="21"/>
        <v>Normal</v>
      </c>
    </row>
    <row r="659" spans="1:10" x14ac:dyDescent="0.25">
      <c r="A659" t="s">
        <v>2303</v>
      </c>
      <c r="B659">
        <v>35.53</v>
      </c>
      <c r="C659">
        <v>4.3600000000000003</v>
      </c>
      <c r="D659" t="s">
        <v>2379</v>
      </c>
      <c r="E659" t="s">
        <v>2378</v>
      </c>
      <c r="F659" t="s">
        <v>2378</v>
      </c>
      <c r="G659">
        <v>1</v>
      </c>
      <c r="H659" t="s">
        <v>2378</v>
      </c>
      <c r="I659" t="str">
        <f t="shared" si="20"/>
        <v>Obesity</v>
      </c>
      <c r="J659" t="str">
        <f t="shared" si="21"/>
        <v>Normal</v>
      </c>
    </row>
    <row r="660" spans="1:10" x14ac:dyDescent="0.25">
      <c r="A660" t="s">
        <v>2196</v>
      </c>
      <c r="B660">
        <v>35.53</v>
      </c>
      <c r="C660">
        <v>4.6100000000000003</v>
      </c>
      <c r="D660" t="s">
        <v>2379</v>
      </c>
      <c r="E660" t="s">
        <v>2378</v>
      </c>
      <c r="F660" t="s">
        <v>2378</v>
      </c>
      <c r="G660">
        <v>1</v>
      </c>
      <c r="H660" t="s">
        <v>2378</v>
      </c>
      <c r="I660" t="str">
        <f t="shared" si="20"/>
        <v>Obesity</v>
      </c>
      <c r="J660" t="str">
        <f t="shared" si="21"/>
        <v>Normal</v>
      </c>
    </row>
    <row r="661" spans="1:10" x14ac:dyDescent="0.25">
      <c r="A661" t="s">
        <v>386</v>
      </c>
      <c r="B661">
        <v>35.53</v>
      </c>
      <c r="C661">
        <v>4.68</v>
      </c>
      <c r="D661" t="s">
        <v>2379</v>
      </c>
      <c r="E661" t="s">
        <v>2378</v>
      </c>
      <c r="F661" t="s">
        <v>2379</v>
      </c>
      <c r="G661">
        <v>1</v>
      </c>
      <c r="H661" t="s">
        <v>2378</v>
      </c>
      <c r="I661" t="str">
        <f t="shared" si="20"/>
        <v>Obesity</v>
      </c>
      <c r="J661" t="str">
        <f t="shared" si="21"/>
        <v>Normal</v>
      </c>
    </row>
    <row r="662" spans="1:10" x14ac:dyDescent="0.25">
      <c r="A662" t="s">
        <v>158</v>
      </c>
      <c r="B662">
        <v>35.53</v>
      </c>
      <c r="C662">
        <v>4.3600000000000003</v>
      </c>
      <c r="D662" t="s">
        <v>2379</v>
      </c>
      <c r="E662" t="s">
        <v>2378</v>
      </c>
      <c r="F662" t="s">
        <v>2379</v>
      </c>
      <c r="G662">
        <v>1</v>
      </c>
      <c r="H662" t="s">
        <v>2378</v>
      </c>
      <c r="I662" t="str">
        <f t="shared" si="20"/>
        <v>Obesity</v>
      </c>
      <c r="J662" t="str">
        <f t="shared" si="21"/>
        <v>Normal</v>
      </c>
    </row>
    <row r="663" spans="1:10" x14ac:dyDescent="0.25">
      <c r="A663" t="s">
        <v>135</v>
      </c>
      <c r="B663">
        <v>35.53</v>
      </c>
      <c r="C663">
        <v>4.55</v>
      </c>
      <c r="D663" t="s">
        <v>2379</v>
      </c>
      <c r="E663" t="s">
        <v>2378</v>
      </c>
      <c r="F663" t="s">
        <v>2378</v>
      </c>
      <c r="G663">
        <v>1</v>
      </c>
      <c r="H663" t="s">
        <v>2378</v>
      </c>
      <c r="I663" t="str">
        <f t="shared" si="20"/>
        <v>Obesity</v>
      </c>
      <c r="J663" t="str">
        <f t="shared" si="21"/>
        <v>Normal</v>
      </c>
    </row>
    <row r="664" spans="1:10" x14ac:dyDescent="0.25">
      <c r="A664" t="s">
        <v>1700</v>
      </c>
      <c r="B664">
        <v>35.520000000000003</v>
      </c>
      <c r="C664">
        <v>8.26</v>
      </c>
      <c r="D664" t="s">
        <v>2379</v>
      </c>
      <c r="E664" t="s">
        <v>2378</v>
      </c>
      <c r="F664" t="s">
        <v>2378</v>
      </c>
      <c r="G664">
        <v>1</v>
      </c>
      <c r="H664" t="s">
        <v>2378</v>
      </c>
      <c r="I664" t="str">
        <f t="shared" si="20"/>
        <v>Obesity</v>
      </c>
      <c r="J664" t="str">
        <f t="shared" si="21"/>
        <v>Diabetes</v>
      </c>
    </row>
    <row r="665" spans="1:10" x14ac:dyDescent="0.25">
      <c r="A665" t="s">
        <v>2332</v>
      </c>
      <c r="B665">
        <v>35.5</v>
      </c>
      <c r="C665">
        <v>5.14</v>
      </c>
      <c r="D665" t="s">
        <v>2379</v>
      </c>
      <c r="E665" t="s">
        <v>2378</v>
      </c>
      <c r="F665" t="s">
        <v>2379</v>
      </c>
      <c r="G665">
        <v>1</v>
      </c>
      <c r="H665" t="s">
        <v>2378</v>
      </c>
      <c r="I665" t="str">
        <f t="shared" si="20"/>
        <v>Obesity</v>
      </c>
      <c r="J665" t="str">
        <f t="shared" si="21"/>
        <v>Normal</v>
      </c>
    </row>
    <row r="666" spans="1:10" x14ac:dyDescent="0.25">
      <c r="A666" t="s">
        <v>1720</v>
      </c>
      <c r="B666">
        <v>35.5</v>
      </c>
      <c r="C666">
        <v>11.97</v>
      </c>
      <c r="D666" t="s">
        <v>2379</v>
      </c>
      <c r="E666" t="s">
        <v>2378</v>
      </c>
      <c r="F666" t="s">
        <v>2378</v>
      </c>
      <c r="G666">
        <v>1</v>
      </c>
      <c r="H666" t="s">
        <v>2378</v>
      </c>
      <c r="I666" t="str">
        <f t="shared" si="20"/>
        <v>Obesity</v>
      </c>
      <c r="J666" t="str">
        <f t="shared" si="21"/>
        <v>Diabetes</v>
      </c>
    </row>
    <row r="667" spans="1:10" x14ac:dyDescent="0.25">
      <c r="A667" t="s">
        <v>1691</v>
      </c>
      <c r="B667">
        <v>35.5</v>
      </c>
      <c r="C667">
        <v>10.37</v>
      </c>
      <c r="D667" t="s">
        <v>2379</v>
      </c>
      <c r="E667" t="s">
        <v>2378</v>
      </c>
      <c r="F667" t="s">
        <v>2378</v>
      </c>
      <c r="G667">
        <v>1</v>
      </c>
      <c r="H667" t="s">
        <v>2378</v>
      </c>
      <c r="I667" t="str">
        <f t="shared" si="20"/>
        <v>Obesity</v>
      </c>
      <c r="J667" t="str">
        <f t="shared" si="21"/>
        <v>Diabetes</v>
      </c>
    </row>
    <row r="668" spans="1:10" x14ac:dyDescent="0.25">
      <c r="A668" t="s">
        <v>1400</v>
      </c>
      <c r="B668">
        <v>35.49</v>
      </c>
      <c r="C668">
        <v>4.74</v>
      </c>
      <c r="D668" t="s">
        <v>2379</v>
      </c>
      <c r="E668" t="s">
        <v>2378</v>
      </c>
      <c r="F668" t="s">
        <v>2379</v>
      </c>
      <c r="G668">
        <v>1</v>
      </c>
      <c r="H668" t="s">
        <v>2378</v>
      </c>
      <c r="I668" t="str">
        <f t="shared" si="20"/>
        <v>Obesity</v>
      </c>
      <c r="J668" t="str">
        <f t="shared" si="21"/>
        <v>Normal</v>
      </c>
    </row>
    <row r="669" spans="1:10" x14ac:dyDescent="0.25">
      <c r="A669" t="s">
        <v>797</v>
      </c>
      <c r="B669">
        <v>35.49</v>
      </c>
      <c r="C669">
        <v>5.21</v>
      </c>
      <c r="D669" t="s">
        <v>2379</v>
      </c>
      <c r="E669" t="s">
        <v>2378</v>
      </c>
      <c r="F669" t="s">
        <v>2379</v>
      </c>
      <c r="G669">
        <v>1</v>
      </c>
      <c r="H669" t="s">
        <v>2378</v>
      </c>
      <c r="I669" t="str">
        <f t="shared" si="20"/>
        <v>Obesity</v>
      </c>
      <c r="J669" t="str">
        <f t="shared" si="21"/>
        <v>Normal</v>
      </c>
    </row>
    <row r="670" spans="1:10" x14ac:dyDescent="0.25">
      <c r="A670" t="s">
        <v>375</v>
      </c>
      <c r="B670">
        <v>35.435000000000002</v>
      </c>
      <c r="C670">
        <v>5.81</v>
      </c>
      <c r="D670" t="s">
        <v>2379</v>
      </c>
      <c r="E670" t="s">
        <v>2378</v>
      </c>
      <c r="F670" t="s">
        <v>2378</v>
      </c>
      <c r="G670">
        <v>1</v>
      </c>
      <c r="H670" t="s">
        <v>2378</v>
      </c>
      <c r="I670" t="str">
        <f t="shared" si="20"/>
        <v>Obesity</v>
      </c>
      <c r="J670" t="str">
        <f t="shared" si="21"/>
        <v>Diabetes</v>
      </c>
    </row>
    <row r="671" spans="1:10" x14ac:dyDescent="0.25">
      <c r="A671" t="s">
        <v>2165</v>
      </c>
      <c r="B671">
        <v>35.43</v>
      </c>
      <c r="C671">
        <v>5.25</v>
      </c>
      <c r="D671" t="s">
        <v>2379</v>
      </c>
      <c r="E671" t="s">
        <v>2378</v>
      </c>
      <c r="F671" t="s">
        <v>2378</v>
      </c>
      <c r="G671">
        <v>1</v>
      </c>
      <c r="H671" t="s">
        <v>2378</v>
      </c>
      <c r="I671" t="str">
        <f t="shared" si="20"/>
        <v>Obesity</v>
      </c>
      <c r="J671" t="str">
        <f t="shared" si="21"/>
        <v>Normal</v>
      </c>
    </row>
    <row r="672" spans="1:10" x14ac:dyDescent="0.25">
      <c r="A672" t="s">
        <v>1325</v>
      </c>
      <c r="B672">
        <v>35.42</v>
      </c>
      <c r="C672">
        <v>8.6999999999999993</v>
      </c>
      <c r="D672" t="s">
        <v>2379</v>
      </c>
      <c r="E672" t="s">
        <v>2378</v>
      </c>
      <c r="F672" t="s">
        <v>2378</v>
      </c>
      <c r="G672">
        <v>1</v>
      </c>
      <c r="H672" t="s">
        <v>2378</v>
      </c>
      <c r="I672" t="str">
        <f t="shared" si="20"/>
        <v>Obesity</v>
      </c>
      <c r="J672" t="str">
        <f t="shared" si="21"/>
        <v>Diabetes</v>
      </c>
    </row>
    <row r="673" spans="1:10" x14ac:dyDescent="0.25">
      <c r="A673" t="s">
        <v>269</v>
      </c>
      <c r="B673">
        <v>35.42</v>
      </c>
      <c r="C673">
        <v>4.6399999999999997</v>
      </c>
      <c r="D673" t="s">
        <v>2379</v>
      </c>
      <c r="E673" t="s">
        <v>2378</v>
      </c>
      <c r="F673" t="s">
        <v>2378</v>
      </c>
      <c r="G673">
        <v>1</v>
      </c>
      <c r="H673" t="s">
        <v>2378</v>
      </c>
      <c r="I673" t="str">
        <f t="shared" si="20"/>
        <v>Obesity</v>
      </c>
      <c r="J673" t="str">
        <f t="shared" si="21"/>
        <v>Normal</v>
      </c>
    </row>
    <row r="674" spans="1:10" x14ac:dyDescent="0.25">
      <c r="A674" t="s">
        <v>1441</v>
      </c>
      <c r="B674">
        <v>35.409999999999997</v>
      </c>
      <c r="C674">
        <v>5.68</v>
      </c>
      <c r="D674" t="s">
        <v>2379</v>
      </c>
      <c r="E674" t="s">
        <v>2378</v>
      </c>
      <c r="F674" t="s">
        <v>2378</v>
      </c>
      <c r="G674">
        <v>1</v>
      </c>
      <c r="H674" t="s">
        <v>2378</v>
      </c>
      <c r="I674" t="str">
        <f t="shared" si="20"/>
        <v>Obesity</v>
      </c>
      <c r="J674" t="str">
        <f t="shared" si="21"/>
        <v>Normal</v>
      </c>
    </row>
    <row r="675" spans="1:10" x14ac:dyDescent="0.25">
      <c r="A675" t="s">
        <v>101</v>
      </c>
      <c r="B675">
        <v>35.4</v>
      </c>
      <c r="C675">
        <v>5.94</v>
      </c>
      <c r="D675" t="s">
        <v>2379</v>
      </c>
      <c r="E675" t="s">
        <v>2378</v>
      </c>
      <c r="F675" t="s">
        <v>2379</v>
      </c>
      <c r="G675">
        <v>1</v>
      </c>
      <c r="H675" t="s">
        <v>2378</v>
      </c>
      <c r="I675" t="str">
        <f t="shared" si="20"/>
        <v>Obesity</v>
      </c>
      <c r="J675" t="str">
        <f t="shared" si="21"/>
        <v>Diabetes</v>
      </c>
    </row>
    <row r="676" spans="1:10" x14ac:dyDescent="0.25">
      <c r="A676" t="s">
        <v>1483</v>
      </c>
      <c r="B676">
        <v>35.380000000000003</v>
      </c>
      <c r="C676">
        <v>6.12</v>
      </c>
      <c r="D676" t="s">
        <v>2379</v>
      </c>
      <c r="E676" t="s">
        <v>2378</v>
      </c>
      <c r="F676" t="s">
        <v>2378</v>
      </c>
      <c r="G676">
        <v>1</v>
      </c>
      <c r="H676" t="s">
        <v>2378</v>
      </c>
      <c r="I676" t="str">
        <f t="shared" si="20"/>
        <v>Obesity</v>
      </c>
      <c r="J676" t="str">
        <f t="shared" si="21"/>
        <v>Diabetes</v>
      </c>
    </row>
    <row r="677" spans="1:10" x14ac:dyDescent="0.25">
      <c r="A677" t="s">
        <v>1409</v>
      </c>
      <c r="B677">
        <v>35.340000000000003</v>
      </c>
      <c r="C677">
        <v>5.51</v>
      </c>
      <c r="D677" t="s">
        <v>2379</v>
      </c>
      <c r="E677" t="s">
        <v>2378</v>
      </c>
      <c r="F677" t="s">
        <v>2379</v>
      </c>
      <c r="G677">
        <v>1</v>
      </c>
      <c r="H677" t="s">
        <v>2378</v>
      </c>
      <c r="I677" t="str">
        <f t="shared" si="20"/>
        <v>Obesity</v>
      </c>
      <c r="J677" t="str">
        <f t="shared" si="21"/>
        <v>Normal</v>
      </c>
    </row>
    <row r="678" spans="1:10" x14ac:dyDescent="0.25">
      <c r="A678" t="s">
        <v>545</v>
      </c>
      <c r="B678">
        <v>35.340000000000003</v>
      </c>
      <c r="C678">
        <v>4.13</v>
      </c>
      <c r="D678" t="s">
        <v>2379</v>
      </c>
      <c r="E678" t="s">
        <v>2378</v>
      </c>
      <c r="F678" t="s">
        <v>2378</v>
      </c>
      <c r="G678">
        <v>1</v>
      </c>
      <c r="H678" t="s">
        <v>2378</v>
      </c>
      <c r="I678" t="str">
        <f t="shared" si="20"/>
        <v>Obesity</v>
      </c>
      <c r="J678" t="str">
        <f t="shared" si="21"/>
        <v>Normal</v>
      </c>
    </row>
    <row r="679" spans="1:10" x14ac:dyDescent="0.25">
      <c r="A679" t="s">
        <v>2005</v>
      </c>
      <c r="B679">
        <v>35.31</v>
      </c>
      <c r="C679">
        <v>9.0399999999999991</v>
      </c>
      <c r="D679" t="s">
        <v>2379</v>
      </c>
      <c r="E679" t="s">
        <v>2378</v>
      </c>
      <c r="F679" t="s">
        <v>2378</v>
      </c>
      <c r="G679">
        <v>1</v>
      </c>
      <c r="H679" t="s">
        <v>2378</v>
      </c>
      <c r="I679" t="str">
        <f t="shared" si="20"/>
        <v>Obesity</v>
      </c>
      <c r="J679" t="str">
        <f t="shared" si="21"/>
        <v>Diabetes</v>
      </c>
    </row>
    <row r="680" spans="1:10" x14ac:dyDescent="0.25">
      <c r="A680" t="s">
        <v>1840</v>
      </c>
      <c r="B680">
        <v>35.31</v>
      </c>
      <c r="C680">
        <v>5.87</v>
      </c>
      <c r="D680" t="s">
        <v>2379</v>
      </c>
      <c r="E680" t="s">
        <v>2378</v>
      </c>
      <c r="F680" t="s">
        <v>2379</v>
      </c>
      <c r="G680">
        <v>1</v>
      </c>
      <c r="H680" t="s">
        <v>2378</v>
      </c>
      <c r="I680" t="str">
        <f t="shared" si="20"/>
        <v>Obesity</v>
      </c>
      <c r="J680" t="str">
        <f t="shared" si="21"/>
        <v>Diabetes</v>
      </c>
    </row>
    <row r="681" spans="1:10" x14ac:dyDescent="0.25">
      <c r="A681" t="s">
        <v>2267</v>
      </c>
      <c r="B681">
        <v>35.299999999999997</v>
      </c>
      <c r="C681">
        <v>5.82</v>
      </c>
      <c r="D681" t="s">
        <v>2379</v>
      </c>
      <c r="E681" t="s">
        <v>2378</v>
      </c>
      <c r="F681" t="s">
        <v>2379</v>
      </c>
      <c r="G681">
        <v>1</v>
      </c>
      <c r="H681" t="s">
        <v>2378</v>
      </c>
      <c r="I681" t="str">
        <f t="shared" si="20"/>
        <v>Obesity</v>
      </c>
      <c r="J681" t="str">
        <f t="shared" si="21"/>
        <v>Diabetes</v>
      </c>
    </row>
    <row r="682" spans="1:10" x14ac:dyDescent="0.25">
      <c r="A682" t="s">
        <v>2189</v>
      </c>
      <c r="B682">
        <v>35.299999999999997</v>
      </c>
      <c r="C682">
        <v>6.09</v>
      </c>
      <c r="D682" t="s">
        <v>2379</v>
      </c>
      <c r="E682" t="s">
        <v>2378</v>
      </c>
      <c r="F682" t="s">
        <v>2378</v>
      </c>
      <c r="G682">
        <v>1</v>
      </c>
      <c r="H682" t="s">
        <v>2378</v>
      </c>
      <c r="I682" t="str">
        <f t="shared" si="20"/>
        <v>Obesity</v>
      </c>
      <c r="J682" t="str">
        <f t="shared" si="21"/>
        <v>Diabetes</v>
      </c>
    </row>
    <row r="683" spans="1:10" x14ac:dyDescent="0.25">
      <c r="A683" t="s">
        <v>933</v>
      </c>
      <c r="B683">
        <v>35.299999999999997</v>
      </c>
      <c r="C683">
        <v>4.45</v>
      </c>
      <c r="D683" t="s">
        <v>2379</v>
      </c>
      <c r="E683" t="s">
        <v>2378</v>
      </c>
      <c r="F683" t="s">
        <v>2378</v>
      </c>
      <c r="G683">
        <v>1</v>
      </c>
      <c r="H683" t="s">
        <v>2378</v>
      </c>
      <c r="I683" t="str">
        <f t="shared" si="20"/>
        <v>Obesity</v>
      </c>
      <c r="J683" t="str">
        <f t="shared" si="21"/>
        <v>Normal</v>
      </c>
    </row>
    <row r="684" spans="1:10" x14ac:dyDescent="0.25">
      <c r="A684" t="s">
        <v>907</v>
      </c>
      <c r="B684">
        <v>35.299999999999997</v>
      </c>
      <c r="C684">
        <v>4.3899999999999997</v>
      </c>
      <c r="D684" t="s">
        <v>2379</v>
      </c>
      <c r="E684" t="s">
        <v>2378</v>
      </c>
      <c r="F684" t="s">
        <v>2378</v>
      </c>
      <c r="G684">
        <v>1</v>
      </c>
      <c r="H684" t="s">
        <v>2378</v>
      </c>
      <c r="I684" t="str">
        <f t="shared" si="20"/>
        <v>Obesity</v>
      </c>
      <c r="J684" t="str">
        <f t="shared" si="21"/>
        <v>Normal</v>
      </c>
    </row>
    <row r="685" spans="1:10" x14ac:dyDescent="0.25">
      <c r="A685" t="s">
        <v>934</v>
      </c>
      <c r="B685">
        <v>35.29</v>
      </c>
      <c r="C685">
        <v>5.9</v>
      </c>
      <c r="D685" t="s">
        <v>2379</v>
      </c>
      <c r="E685" t="s">
        <v>2378</v>
      </c>
      <c r="F685" t="s">
        <v>2379</v>
      </c>
      <c r="G685">
        <v>1</v>
      </c>
      <c r="H685" t="s">
        <v>2378</v>
      </c>
      <c r="I685" t="str">
        <f t="shared" si="20"/>
        <v>Obesity</v>
      </c>
      <c r="J685" t="str">
        <f t="shared" si="21"/>
        <v>Diabetes</v>
      </c>
    </row>
    <row r="686" spans="1:10" x14ac:dyDescent="0.25">
      <c r="A686" t="s">
        <v>2164</v>
      </c>
      <c r="B686">
        <v>35.25</v>
      </c>
      <c r="C686">
        <v>9.51</v>
      </c>
      <c r="D686" t="s">
        <v>2379</v>
      </c>
      <c r="E686" t="s">
        <v>2378</v>
      </c>
      <c r="F686" t="s">
        <v>2378</v>
      </c>
      <c r="G686">
        <v>1</v>
      </c>
      <c r="H686" t="s">
        <v>2378</v>
      </c>
      <c r="I686" t="str">
        <f t="shared" si="20"/>
        <v>Obesity</v>
      </c>
      <c r="J686" t="str">
        <f t="shared" si="21"/>
        <v>Diabetes</v>
      </c>
    </row>
    <row r="687" spans="1:10" x14ac:dyDescent="0.25">
      <c r="A687" t="s">
        <v>1505</v>
      </c>
      <c r="B687">
        <v>35.244999999999997</v>
      </c>
      <c r="C687">
        <v>4.63</v>
      </c>
      <c r="D687" t="s">
        <v>2379</v>
      </c>
      <c r="E687" t="s">
        <v>2378</v>
      </c>
      <c r="F687" t="s">
        <v>2378</v>
      </c>
      <c r="G687">
        <v>1</v>
      </c>
      <c r="H687" t="s">
        <v>2378</v>
      </c>
      <c r="I687" t="str">
        <f t="shared" si="20"/>
        <v>Obesity</v>
      </c>
      <c r="J687" t="str">
        <f t="shared" si="21"/>
        <v>Normal</v>
      </c>
    </row>
    <row r="688" spans="1:10" x14ac:dyDescent="0.25">
      <c r="A688" t="s">
        <v>1397</v>
      </c>
      <c r="B688">
        <v>35.244999999999997</v>
      </c>
      <c r="C688">
        <v>11.22</v>
      </c>
      <c r="D688" t="s">
        <v>2379</v>
      </c>
      <c r="E688" t="s">
        <v>2378</v>
      </c>
      <c r="F688" t="s">
        <v>2378</v>
      </c>
      <c r="G688">
        <v>1</v>
      </c>
      <c r="H688" t="s">
        <v>2378</v>
      </c>
      <c r="I688" t="str">
        <f t="shared" si="20"/>
        <v>Obesity</v>
      </c>
      <c r="J688" t="str">
        <f t="shared" si="21"/>
        <v>Diabetes</v>
      </c>
    </row>
    <row r="689" spans="1:10" x14ac:dyDescent="0.25">
      <c r="A689" t="s">
        <v>2330</v>
      </c>
      <c r="B689">
        <v>35.200000000000003</v>
      </c>
      <c r="C689">
        <v>11.68</v>
      </c>
      <c r="D689" t="s">
        <v>2379</v>
      </c>
      <c r="E689" t="s">
        <v>2378</v>
      </c>
      <c r="F689" t="s">
        <v>2378</v>
      </c>
      <c r="G689">
        <v>1</v>
      </c>
      <c r="H689" t="s">
        <v>2378</v>
      </c>
      <c r="I689" t="str">
        <f t="shared" si="20"/>
        <v>Obesity</v>
      </c>
      <c r="J689" t="str">
        <f t="shared" si="21"/>
        <v>Diabetes</v>
      </c>
    </row>
    <row r="690" spans="1:10" x14ac:dyDescent="0.25">
      <c r="A690" t="s">
        <v>2231</v>
      </c>
      <c r="B690">
        <v>35.200000000000003</v>
      </c>
      <c r="C690">
        <v>8.01</v>
      </c>
      <c r="D690" t="s">
        <v>2379</v>
      </c>
      <c r="E690" t="s">
        <v>2378</v>
      </c>
      <c r="F690" t="s">
        <v>2378</v>
      </c>
      <c r="G690">
        <v>1</v>
      </c>
      <c r="H690" t="s">
        <v>2378</v>
      </c>
      <c r="I690" t="str">
        <f t="shared" si="20"/>
        <v>Obesity</v>
      </c>
      <c r="J690" t="str">
        <f t="shared" si="21"/>
        <v>Diabetes</v>
      </c>
    </row>
    <row r="691" spans="1:10" x14ac:dyDescent="0.25">
      <c r="A691" t="s">
        <v>1683</v>
      </c>
      <c r="B691">
        <v>35.200000000000003</v>
      </c>
      <c r="C691">
        <v>6.26</v>
      </c>
      <c r="D691" t="s">
        <v>2379</v>
      </c>
      <c r="E691" t="s">
        <v>2378</v>
      </c>
      <c r="F691" t="s">
        <v>2378</v>
      </c>
      <c r="G691">
        <v>1</v>
      </c>
      <c r="H691" t="s">
        <v>2378</v>
      </c>
      <c r="I691" t="str">
        <f t="shared" si="20"/>
        <v>Obesity</v>
      </c>
      <c r="J691" t="str">
        <f t="shared" si="21"/>
        <v>Diabetes</v>
      </c>
    </row>
    <row r="692" spans="1:10" x14ac:dyDescent="0.25">
      <c r="A692" t="s">
        <v>1490</v>
      </c>
      <c r="B692">
        <v>35.200000000000003</v>
      </c>
      <c r="C692">
        <v>7.72</v>
      </c>
      <c r="D692" t="s">
        <v>2379</v>
      </c>
      <c r="E692" t="s">
        <v>2378</v>
      </c>
      <c r="F692" t="s">
        <v>2379</v>
      </c>
      <c r="G692">
        <v>1</v>
      </c>
      <c r="H692" t="s">
        <v>2378</v>
      </c>
      <c r="I692" t="str">
        <f t="shared" si="20"/>
        <v>Obesity</v>
      </c>
      <c r="J692" t="str">
        <f t="shared" si="21"/>
        <v>Diabetes</v>
      </c>
    </row>
    <row r="693" spans="1:10" x14ac:dyDescent="0.25">
      <c r="A693" t="s">
        <v>550</v>
      </c>
      <c r="B693">
        <v>35.200000000000003</v>
      </c>
      <c r="C693">
        <v>5.55</v>
      </c>
      <c r="D693" t="s">
        <v>2379</v>
      </c>
      <c r="E693" t="s">
        <v>2378</v>
      </c>
      <c r="F693" t="s">
        <v>2378</v>
      </c>
      <c r="G693">
        <v>1</v>
      </c>
      <c r="H693" t="s">
        <v>2378</v>
      </c>
      <c r="I693" t="str">
        <f t="shared" si="20"/>
        <v>Obesity</v>
      </c>
      <c r="J693" t="str">
        <f t="shared" si="21"/>
        <v>Normal</v>
      </c>
    </row>
    <row r="694" spans="1:10" x14ac:dyDescent="0.25">
      <c r="A694" t="s">
        <v>278</v>
      </c>
      <c r="B694">
        <v>35.200000000000003</v>
      </c>
      <c r="C694">
        <v>4.28</v>
      </c>
      <c r="D694" t="s">
        <v>2379</v>
      </c>
      <c r="E694" t="s">
        <v>2378</v>
      </c>
      <c r="F694" t="s">
        <v>2378</v>
      </c>
      <c r="G694">
        <v>1</v>
      </c>
      <c r="H694" t="s">
        <v>2378</v>
      </c>
      <c r="I694" t="str">
        <f t="shared" si="20"/>
        <v>Obesity</v>
      </c>
      <c r="J694" t="str">
        <f t="shared" si="21"/>
        <v>Normal</v>
      </c>
    </row>
    <row r="695" spans="1:10" x14ac:dyDescent="0.25">
      <c r="A695" t="s">
        <v>178</v>
      </c>
      <c r="B695">
        <v>35.200000000000003</v>
      </c>
      <c r="C695">
        <v>5.97</v>
      </c>
      <c r="D695" t="s">
        <v>2379</v>
      </c>
      <c r="E695" t="s">
        <v>2378</v>
      </c>
      <c r="F695" t="s">
        <v>2378</v>
      </c>
      <c r="G695">
        <v>1</v>
      </c>
      <c r="H695" t="s">
        <v>2378</v>
      </c>
      <c r="I695" t="str">
        <f t="shared" si="20"/>
        <v>Obesity</v>
      </c>
      <c r="J695" t="str">
        <f t="shared" si="21"/>
        <v>Diabetes</v>
      </c>
    </row>
    <row r="696" spans="1:10" x14ac:dyDescent="0.25">
      <c r="A696" t="s">
        <v>233</v>
      </c>
      <c r="B696">
        <v>35.15</v>
      </c>
      <c r="C696">
        <v>5.47</v>
      </c>
      <c r="D696" t="s">
        <v>2379</v>
      </c>
      <c r="E696" t="s">
        <v>2378</v>
      </c>
      <c r="F696" t="s">
        <v>2379</v>
      </c>
      <c r="G696">
        <v>1</v>
      </c>
      <c r="H696" t="s">
        <v>2378</v>
      </c>
      <c r="I696" t="str">
        <f t="shared" si="20"/>
        <v>Obesity</v>
      </c>
      <c r="J696" t="str">
        <f t="shared" si="21"/>
        <v>Normal</v>
      </c>
    </row>
    <row r="697" spans="1:10" x14ac:dyDescent="0.25">
      <c r="A697" t="s">
        <v>1529</v>
      </c>
      <c r="B697">
        <v>35.1</v>
      </c>
      <c r="C697">
        <v>10.1</v>
      </c>
      <c r="D697" t="s">
        <v>2379</v>
      </c>
      <c r="E697" t="s">
        <v>2378</v>
      </c>
      <c r="F697" t="s">
        <v>2378</v>
      </c>
      <c r="G697">
        <v>1</v>
      </c>
      <c r="H697" t="s">
        <v>2378</v>
      </c>
      <c r="I697" t="str">
        <f t="shared" si="20"/>
        <v>Obesity</v>
      </c>
      <c r="J697" t="str">
        <f t="shared" si="21"/>
        <v>Diabetes</v>
      </c>
    </row>
    <row r="698" spans="1:10" x14ac:dyDescent="0.25">
      <c r="A698" t="s">
        <v>2347</v>
      </c>
      <c r="B698">
        <v>35.090000000000003</v>
      </c>
      <c r="C698">
        <v>4.38</v>
      </c>
      <c r="D698" t="s">
        <v>2379</v>
      </c>
      <c r="E698" t="s">
        <v>2378</v>
      </c>
      <c r="F698" t="s">
        <v>2378</v>
      </c>
      <c r="G698">
        <v>1</v>
      </c>
      <c r="H698" t="s">
        <v>2378</v>
      </c>
      <c r="I698" t="str">
        <f t="shared" si="20"/>
        <v>Obesity</v>
      </c>
      <c r="J698" t="str">
        <f t="shared" si="21"/>
        <v>Normal</v>
      </c>
    </row>
    <row r="699" spans="1:10" x14ac:dyDescent="0.25">
      <c r="A699" t="s">
        <v>738</v>
      </c>
      <c r="B699">
        <v>35.090000000000003</v>
      </c>
      <c r="C699">
        <v>5.84</v>
      </c>
      <c r="D699" t="s">
        <v>2379</v>
      </c>
      <c r="E699" t="s">
        <v>2378</v>
      </c>
      <c r="F699" t="s">
        <v>2378</v>
      </c>
      <c r="G699">
        <v>1</v>
      </c>
      <c r="H699" t="s">
        <v>2378</v>
      </c>
      <c r="I699" t="str">
        <f t="shared" si="20"/>
        <v>Obesity</v>
      </c>
      <c r="J699" t="str">
        <f t="shared" si="21"/>
        <v>Diabetes</v>
      </c>
    </row>
    <row r="700" spans="1:10" x14ac:dyDescent="0.25">
      <c r="A700" t="s">
        <v>939</v>
      </c>
      <c r="B700">
        <v>35.020000000000003</v>
      </c>
      <c r="C700">
        <v>4.78</v>
      </c>
      <c r="D700" t="s">
        <v>2379</v>
      </c>
      <c r="E700" t="s">
        <v>2378</v>
      </c>
      <c r="F700" t="s">
        <v>2379</v>
      </c>
      <c r="G700">
        <v>1</v>
      </c>
      <c r="H700" t="s">
        <v>2378</v>
      </c>
      <c r="I700" t="str">
        <f t="shared" si="20"/>
        <v>Obesity</v>
      </c>
      <c r="J700" t="str">
        <f t="shared" si="21"/>
        <v>Normal</v>
      </c>
    </row>
    <row r="701" spans="1:10" x14ac:dyDescent="0.25">
      <c r="A701" t="s">
        <v>1540</v>
      </c>
      <c r="B701">
        <v>35</v>
      </c>
      <c r="C701">
        <v>4.13</v>
      </c>
      <c r="D701" t="s">
        <v>2379</v>
      </c>
      <c r="E701" t="s">
        <v>2378</v>
      </c>
      <c r="F701" t="s">
        <v>2378</v>
      </c>
      <c r="G701">
        <v>1</v>
      </c>
      <c r="H701" t="s">
        <v>2378</v>
      </c>
      <c r="I701" t="str">
        <f t="shared" si="20"/>
        <v>Obesity</v>
      </c>
      <c r="J701" t="str">
        <f t="shared" si="21"/>
        <v>Normal</v>
      </c>
    </row>
    <row r="702" spans="1:10" x14ac:dyDescent="0.25">
      <c r="A702" t="s">
        <v>553</v>
      </c>
      <c r="B702">
        <v>34.99</v>
      </c>
      <c r="C702">
        <v>5.0999999999999996</v>
      </c>
      <c r="D702" t="s">
        <v>2379</v>
      </c>
      <c r="E702" t="s">
        <v>2378</v>
      </c>
      <c r="F702" t="s">
        <v>2379</v>
      </c>
      <c r="G702">
        <v>1</v>
      </c>
      <c r="H702" t="s">
        <v>2378</v>
      </c>
      <c r="I702" t="str">
        <f t="shared" si="20"/>
        <v>Obesity</v>
      </c>
      <c r="J702" t="str">
        <f t="shared" si="21"/>
        <v>Normal</v>
      </c>
    </row>
    <row r="703" spans="1:10" x14ac:dyDescent="0.25">
      <c r="A703" t="s">
        <v>2333</v>
      </c>
      <c r="B703">
        <v>34.96</v>
      </c>
      <c r="C703">
        <v>6.52</v>
      </c>
      <c r="D703" t="s">
        <v>2379</v>
      </c>
      <c r="E703" t="s">
        <v>2378</v>
      </c>
      <c r="F703" t="s">
        <v>2378</v>
      </c>
      <c r="G703">
        <v>1</v>
      </c>
      <c r="H703" t="s">
        <v>2378</v>
      </c>
      <c r="I703" t="str">
        <f t="shared" si="20"/>
        <v>Obesity</v>
      </c>
      <c r="J703" t="str">
        <f t="shared" si="21"/>
        <v>Diabetes</v>
      </c>
    </row>
    <row r="704" spans="1:10" x14ac:dyDescent="0.25">
      <c r="A704" t="s">
        <v>2285</v>
      </c>
      <c r="B704">
        <v>34.96</v>
      </c>
      <c r="C704">
        <v>4.34</v>
      </c>
      <c r="D704" t="s">
        <v>2379</v>
      </c>
      <c r="E704" t="s">
        <v>2378</v>
      </c>
      <c r="F704" t="s">
        <v>2379</v>
      </c>
      <c r="G704">
        <v>1</v>
      </c>
      <c r="H704" t="s">
        <v>2378</v>
      </c>
      <c r="I704" t="str">
        <f t="shared" si="20"/>
        <v>Obesity</v>
      </c>
      <c r="J704" t="str">
        <f t="shared" si="21"/>
        <v>Normal</v>
      </c>
    </row>
    <row r="705" spans="1:10" x14ac:dyDescent="0.25">
      <c r="A705" t="s">
        <v>526</v>
      </c>
      <c r="B705">
        <v>34.96</v>
      </c>
      <c r="C705">
        <v>5.63</v>
      </c>
      <c r="D705" t="s">
        <v>2379</v>
      </c>
      <c r="E705" t="s">
        <v>2378</v>
      </c>
      <c r="F705" t="s">
        <v>2378</v>
      </c>
      <c r="G705">
        <v>1</v>
      </c>
      <c r="H705" t="s">
        <v>2378</v>
      </c>
      <c r="I705" t="str">
        <f t="shared" si="20"/>
        <v>Obesity</v>
      </c>
      <c r="J705" t="str">
        <f t="shared" si="21"/>
        <v>Normal</v>
      </c>
    </row>
    <row r="706" spans="1:10" x14ac:dyDescent="0.25">
      <c r="A706" t="s">
        <v>2141</v>
      </c>
      <c r="B706">
        <v>34.9</v>
      </c>
      <c r="C706">
        <v>6.22</v>
      </c>
      <c r="D706" t="s">
        <v>2379</v>
      </c>
      <c r="E706" t="s">
        <v>2378</v>
      </c>
      <c r="F706" t="s">
        <v>2379</v>
      </c>
      <c r="G706">
        <v>1</v>
      </c>
      <c r="H706" t="s">
        <v>2378</v>
      </c>
      <c r="I706" t="str">
        <f t="shared" ref="I706:I769" si="22">IF(B706&lt;18.5, "Underweight",IF(18.5 &lt;B706&lt;= 24.9,"Healthy Weight",IF( 25&lt; B706&lt;=29.9,"Overweight", "Obesity")))</f>
        <v>Obesity</v>
      </c>
      <c r="J706" t="str">
        <f t="shared" ref="J706:J769" si="23">IF(C706&lt;5.7,"Normal",IF(5.7&lt;C706&lt;=6.4,"Prediabetes","Diabetes"))</f>
        <v>Diabetes</v>
      </c>
    </row>
    <row r="707" spans="1:10" x14ac:dyDescent="0.25">
      <c r="A707" t="s">
        <v>220</v>
      </c>
      <c r="B707">
        <v>34.869999999999997</v>
      </c>
      <c r="C707">
        <v>5.51</v>
      </c>
      <c r="D707" t="s">
        <v>2379</v>
      </c>
      <c r="E707" t="s">
        <v>2378</v>
      </c>
      <c r="F707" t="s">
        <v>2378</v>
      </c>
      <c r="G707">
        <v>1</v>
      </c>
      <c r="H707" t="s">
        <v>2378</v>
      </c>
      <c r="I707" t="str">
        <f t="shared" si="22"/>
        <v>Obesity</v>
      </c>
      <c r="J707" t="str">
        <f t="shared" si="23"/>
        <v>Normal</v>
      </c>
    </row>
    <row r="708" spans="1:10" x14ac:dyDescent="0.25">
      <c r="A708" t="s">
        <v>1459</v>
      </c>
      <c r="B708">
        <v>34.865000000000002</v>
      </c>
      <c r="C708">
        <v>5.35</v>
      </c>
      <c r="D708" t="s">
        <v>2379</v>
      </c>
      <c r="E708" t="s">
        <v>2378</v>
      </c>
      <c r="F708" t="s">
        <v>2378</v>
      </c>
      <c r="G708">
        <v>1</v>
      </c>
      <c r="H708" t="s">
        <v>2378</v>
      </c>
      <c r="I708" t="str">
        <f t="shared" si="22"/>
        <v>Obesity</v>
      </c>
      <c r="J708" t="str">
        <f t="shared" si="23"/>
        <v>Normal</v>
      </c>
    </row>
    <row r="709" spans="1:10" x14ac:dyDescent="0.25">
      <c r="A709" t="s">
        <v>336</v>
      </c>
      <c r="B709">
        <v>34.865000000000002</v>
      </c>
      <c r="C709">
        <v>4.8</v>
      </c>
      <c r="D709" t="s">
        <v>2379</v>
      </c>
      <c r="E709" t="s">
        <v>2378</v>
      </c>
      <c r="F709" t="s">
        <v>2378</v>
      </c>
      <c r="G709">
        <v>1</v>
      </c>
      <c r="H709" t="s">
        <v>2378</v>
      </c>
      <c r="I709" t="str">
        <f t="shared" si="22"/>
        <v>Obesity</v>
      </c>
      <c r="J709" t="str">
        <f t="shared" si="23"/>
        <v>Normal</v>
      </c>
    </row>
    <row r="710" spans="1:10" x14ac:dyDescent="0.25">
      <c r="A710" t="s">
        <v>457</v>
      </c>
      <c r="B710">
        <v>34.86</v>
      </c>
      <c r="C710">
        <v>10.97</v>
      </c>
      <c r="D710" t="s">
        <v>2379</v>
      </c>
      <c r="E710" t="s">
        <v>2378</v>
      </c>
      <c r="F710" t="s">
        <v>2378</v>
      </c>
      <c r="G710">
        <v>1</v>
      </c>
      <c r="H710" t="s">
        <v>2378</v>
      </c>
      <c r="I710" t="str">
        <f t="shared" si="22"/>
        <v>Obesity</v>
      </c>
      <c r="J710" t="str">
        <f t="shared" si="23"/>
        <v>Diabetes</v>
      </c>
    </row>
    <row r="711" spans="1:10" x14ac:dyDescent="0.25">
      <c r="A711" t="s">
        <v>843</v>
      </c>
      <c r="B711">
        <v>34.85</v>
      </c>
      <c r="C711">
        <v>5.75</v>
      </c>
      <c r="D711" t="s">
        <v>2379</v>
      </c>
      <c r="E711" t="s">
        <v>2378</v>
      </c>
      <c r="F711" t="s">
        <v>2378</v>
      </c>
      <c r="G711">
        <v>1</v>
      </c>
      <c r="H711" t="s">
        <v>2378</v>
      </c>
      <c r="I711" t="str">
        <f t="shared" si="22"/>
        <v>Obesity</v>
      </c>
      <c r="J711" t="str">
        <f t="shared" si="23"/>
        <v>Diabetes</v>
      </c>
    </row>
    <row r="712" spans="1:10" x14ac:dyDescent="0.25">
      <c r="A712" t="s">
        <v>1564</v>
      </c>
      <c r="B712">
        <v>34.840000000000003</v>
      </c>
      <c r="C712">
        <v>6</v>
      </c>
      <c r="D712" t="s">
        <v>2379</v>
      </c>
      <c r="E712" t="s">
        <v>2378</v>
      </c>
      <c r="F712" t="s">
        <v>2379</v>
      </c>
      <c r="G712">
        <v>1</v>
      </c>
      <c r="H712" t="s">
        <v>2378</v>
      </c>
      <c r="I712" t="str">
        <f t="shared" si="22"/>
        <v>Obesity</v>
      </c>
      <c r="J712" t="str">
        <f t="shared" si="23"/>
        <v>Diabetes</v>
      </c>
    </row>
    <row r="713" spans="1:10" x14ac:dyDescent="0.25">
      <c r="A713" t="s">
        <v>889</v>
      </c>
      <c r="B713">
        <v>34.83</v>
      </c>
      <c r="C713">
        <v>5.79</v>
      </c>
      <c r="D713" t="s">
        <v>2379</v>
      </c>
      <c r="E713" t="s">
        <v>2378</v>
      </c>
      <c r="F713" t="s">
        <v>2378</v>
      </c>
      <c r="G713">
        <v>1</v>
      </c>
      <c r="H713" t="s">
        <v>2378</v>
      </c>
      <c r="I713" t="str">
        <f t="shared" si="22"/>
        <v>Obesity</v>
      </c>
      <c r="J713" t="str">
        <f t="shared" si="23"/>
        <v>Diabetes</v>
      </c>
    </row>
    <row r="714" spans="1:10" x14ac:dyDescent="0.25">
      <c r="A714" t="s">
        <v>2259</v>
      </c>
      <c r="B714">
        <v>34.799999999999997</v>
      </c>
      <c r="C714">
        <v>4.72</v>
      </c>
      <c r="D714" t="s">
        <v>2379</v>
      </c>
      <c r="E714" t="s">
        <v>2378</v>
      </c>
      <c r="F714" t="s">
        <v>2378</v>
      </c>
      <c r="G714">
        <v>1</v>
      </c>
      <c r="H714" t="s">
        <v>2378</v>
      </c>
      <c r="I714" t="str">
        <f t="shared" si="22"/>
        <v>Obesity</v>
      </c>
      <c r="J714" t="str">
        <f t="shared" si="23"/>
        <v>Normal</v>
      </c>
    </row>
    <row r="715" spans="1:10" x14ac:dyDescent="0.25">
      <c r="A715" t="s">
        <v>2192</v>
      </c>
      <c r="B715">
        <v>34.799999999999997</v>
      </c>
      <c r="C715">
        <v>11.4</v>
      </c>
      <c r="D715" t="s">
        <v>2379</v>
      </c>
      <c r="E715" t="s">
        <v>2378</v>
      </c>
      <c r="F715" t="s">
        <v>2379</v>
      </c>
      <c r="G715">
        <v>1</v>
      </c>
      <c r="H715" t="s">
        <v>2378</v>
      </c>
      <c r="I715" t="str">
        <f t="shared" si="22"/>
        <v>Obesity</v>
      </c>
      <c r="J715" t="str">
        <f t="shared" si="23"/>
        <v>Diabetes</v>
      </c>
    </row>
    <row r="716" spans="1:10" x14ac:dyDescent="0.25">
      <c r="A716" t="s">
        <v>2139</v>
      </c>
      <c r="B716">
        <v>34.799999999999997</v>
      </c>
      <c r="C716">
        <v>6.18</v>
      </c>
      <c r="D716" t="s">
        <v>2379</v>
      </c>
      <c r="E716" t="s">
        <v>2378</v>
      </c>
      <c r="F716" t="s">
        <v>2379</v>
      </c>
      <c r="G716">
        <v>1</v>
      </c>
      <c r="H716" t="s">
        <v>2378</v>
      </c>
      <c r="I716" t="str">
        <f t="shared" si="22"/>
        <v>Obesity</v>
      </c>
      <c r="J716" t="str">
        <f t="shared" si="23"/>
        <v>Diabetes</v>
      </c>
    </row>
    <row r="717" spans="1:10" x14ac:dyDescent="0.25">
      <c r="A717" t="s">
        <v>824</v>
      </c>
      <c r="B717">
        <v>34.799999999999997</v>
      </c>
      <c r="C717">
        <v>4.1900000000000004</v>
      </c>
      <c r="D717" t="s">
        <v>2379</v>
      </c>
      <c r="E717" t="s">
        <v>2378</v>
      </c>
      <c r="F717" t="s">
        <v>2378</v>
      </c>
      <c r="G717">
        <v>1</v>
      </c>
      <c r="H717" t="s">
        <v>2378</v>
      </c>
      <c r="I717" t="str">
        <f t="shared" si="22"/>
        <v>Obesity</v>
      </c>
      <c r="J717" t="str">
        <f t="shared" si="23"/>
        <v>Normal</v>
      </c>
    </row>
    <row r="718" spans="1:10" x14ac:dyDescent="0.25">
      <c r="A718" t="s">
        <v>639</v>
      </c>
      <c r="B718">
        <v>34.799999999999997</v>
      </c>
      <c r="C718">
        <v>4.38</v>
      </c>
      <c r="D718" t="s">
        <v>2379</v>
      </c>
      <c r="E718" t="s">
        <v>2378</v>
      </c>
      <c r="F718" t="s">
        <v>2378</v>
      </c>
      <c r="G718">
        <v>1</v>
      </c>
      <c r="H718" t="s">
        <v>2378</v>
      </c>
      <c r="I718" t="str">
        <f t="shared" si="22"/>
        <v>Obesity</v>
      </c>
      <c r="J718" t="str">
        <f t="shared" si="23"/>
        <v>Normal</v>
      </c>
    </row>
    <row r="719" spans="1:10" x14ac:dyDescent="0.25">
      <c r="A719" t="s">
        <v>412</v>
      </c>
      <c r="B719">
        <v>34.799999999999997</v>
      </c>
      <c r="C719">
        <v>4.08</v>
      </c>
      <c r="D719" t="s">
        <v>2379</v>
      </c>
      <c r="E719" t="s">
        <v>2378</v>
      </c>
      <c r="F719" t="s">
        <v>2378</v>
      </c>
      <c r="G719">
        <v>1</v>
      </c>
      <c r="H719" t="s">
        <v>2378</v>
      </c>
      <c r="I719" t="str">
        <f t="shared" si="22"/>
        <v>Obesity</v>
      </c>
      <c r="J719" t="str">
        <f t="shared" si="23"/>
        <v>Normal</v>
      </c>
    </row>
    <row r="720" spans="1:10" x14ac:dyDescent="0.25">
      <c r="A720" t="s">
        <v>395</v>
      </c>
      <c r="B720">
        <v>34.799999999999997</v>
      </c>
      <c r="C720">
        <v>4.42</v>
      </c>
      <c r="D720" t="s">
        <v>2379</v>
      </c>
      <c r="E720" t="s">
        <v>2378</v>
      </c>
      <c r="F720" t="s">
        <v>2378</v>
      </c>
      <c r="G720">
        <v>1</v>
      </c>
      <c r="H720" t="s">
        <v>2378</v>
      </c>
      <c r="I720" t="str">
        <f t="shared" si="22"/>
        <v>Obesity</v>
      </c>
      <c r="J720" t="str">
        <f t="shared" si="23"/>
        <v>Normal</v>
      </c>
    </row>
    <row r="721" spans="1:10" x14ac:dyDescent="0.25">
      <c r="A721" t="s">
        <v>1192</v>
      </c>
      <c r="B721">
        <v>34.770000000000003</v>
      </c>
      <c r="C721">
        <v>10.54</v>
      </c>
      <c r="D721" t="s">
        <v>2379</v>
      </c>
      <c r="E721" t="s">
        <v>2378</v>
      </c>
      <c r="F721" t="s">
        <v>2378</v>
      </c>
      <c r="G721">
        <v>1</v>
      </c>
      <c r="H721" t="s">
        <v>2378</v>
      </c>
      <c r="I721" t="str">
        <f t="shared" si="22"/>
        <v>Obesity</v>
      </c>
      <c r="J721" t="str">
        <f t="shared" si="23"/>
        <v>Diabetes</v>
      </c>
    </row>
    <row r="722" spans="1:10" x14ac:dyDescent="0.25">
      <c r="A722" t="s">
        <v>702</v>
      </c>
      <c r="B722">
        <v>34.770000000000003</v>
      </c>
      <c r="C722">
        <v>4.47</v>
      </c>
      <c r="D722" t="s">
        <v>2379</v>
      </c>
      <c r="E722" t="s">
        <v>2378</v>
      </c>
      <c r="F722" t="s">
        <v>2378</v>
      </c>
      <c r="G722">
        <v>1</v>
      </c>
      <c r="H722" t="s">
        <v>2378</v>
      </c>
      <c r="I722" t="str">
        <f t="shared" si="22"/>
        <v>Obesity</v>
      </c>
      <c r="J722" t="str">
        <f t="shared" si="23"/>
        <v>Normal</v>
      </c>
    </row>
    <row r="723" spans="1:10" x14ac:dyDescent="0.25">
      <c r="A723" t="s">
        <v>407</v>
      </c>
      <c r="B723">
        <v>34.770000000000003</v>
      </c>
      <c r="C723">
        <v>6.23</v>
      </c>
      <c r="D723" t="s">
        <v>2379</v>
      </c>
      <c r="E723" t="s">
        <v>2378</v>
      </c>
      <c r="F723" t="s">
        <v>2378</v>
      </c>
      <c r="G723">
        <v>1</v>
      </c>
      <c r="H723" t="s">
        <v>2378</v>
      </c>
      <c r="I723" t="str">
        <f t="shared" si="22"/>
        <v>Obesity</v>
      </c>
      <c r="J723" t="str">
        <f t="shared" si="23"/>
        <v>Diabetes</v>
      </c>
    </row>
    <row r="724" spans="1:10" x14ac:dyDescent="0.25">
      <c r="A724" t="s">
        <v>1245</v>
      </c>
      <c r="B724">
        <v>34.76</v>
      </c>
      <c r="C724">
        <v>5.92</v>
      </c>
      <c r="D724" t="s">
        <v>2379</v>
      </c>
      <c r="E724" t="s">
        <v>2378</v>
      </c>
      <c r="F724" t="s">
        <v>2378</v>
      </c>
      <c r="G724">
        <v>1</v>
      </c>
      <c r="H724" t="s">
        <v>2378</v>
      </c>
      <c r="I724" t="str">
        <f t="shared" si="22"/>
        <v>Obesity</v>
      </c>
      <c r="J724" t="str">
        <f t="shared" si="23"/>
        <v>Diabetes</v>
      </c>
    </row>
    <row r="725" spans="1:10" x14ac:dyDescent="0.25">
      <c r="A725" t="s">
        <v>2182</v>
      </c>
      <c r="B725">
        <v>34.700000000000003</v>
      </c>
      <c r="C725">
        <v>4.37</v>
      </c>
      <c r="D725" t="s">
        <v>2379</v>
      </c>
      <c r="E725" t="s">
        <v>2378</v>
      </c>
      <c r="F725" t="s">
        <v>2379</v>
      </c>
      <c r="G725">
        <v>1</v>
      </c>
      <c r="H725" t="s">
        <v>2378</v>
      </c>
      <c r="I725" t="str">
        <f t="shared" si="22"/>
        <v>Obesity</v>
      </c>
      <c r="J725" t="str">
        <f t="shared" si="23"/>
        <v>Normal</v>
      </c>
    </row>
    <row r="726" spans="1:10" x14ac:dyDescent="0.25">
      <c r="A726" t="s">
        <v>742</v>
      </c>
      <c r="B726">
        <v>34.700000000000003</v>
      </c>
      <c r="C726">
        <v>6.06</v>
      </c>
      <c r="D726" t="s">
        <v>2379</v>
      </c>
      <c r="E726" t="s">
        <v>2378</v>
      </c>
      <c r="F726" t="s">
        <v>2378</v>
      </c>
      <c r="G726">
        <v>1</v>
      </c>
      <c r="H726" t="s">
        <v>2378</v>
      </c>
      <c r="I726" t="str">
        <f t="shared" si="22"/>
        <v>Obesity</v>
      </c>
      <c r="J726" t="str">
        <f t="shared" si="23"/>
        <v>Diabetes</v>
      </c>
    </row>
    <row r="727" spans="1:10" x14ac:dyDescent="0.25">
      <c r="A727" t="s">
        <v>1402</v>
      </c>
      <c r="B727">
        <v>34.69</v>
      </c>
      <c r="C727">
        <v>5.65</v>
      </c>
      <c r="D727" t="s">
        <v>2379</v>
      </c>
      <c r="E727" t="s">
        <v>2378</v>
      </c>
      <c r="F727" t="s">
        <v>2378</v>
      </c>
      <c r="G727">
        <v>1</v>
      </c>
      <c r="H727" t="s">
        <v>2378</v>
      </c>
      <c r="I727" t="str">
        <f t="shared" si="22"/>
        <v>Obesity</v>
      </c>
      <c r="J727" t="str">
        <f t="shared" si="23"/>
        <v>Normal</v>
      </c>
    </row>
    <row r="728" spans="1:10" x14ac:dyDescent="0.25">
      <c r="A728" t="s">
        <v>536</v>
      </c>
      <c r="B728">
        <v>34.674999999999997</v>
      </c>
      <c r="C728">
        <v>5.71</v>
      </c>
      <c r="D728" t="s">
        <v>2379</v>
      </c>
      <c r="E728" t="s">
        <v>2378</v>
      </c>
      <c r="F728" t="s">
        <v>2378</v>
      </c>
      <c r="G728">
        <v>1</v>
      </c>
      <c r="H728" t="s">
        <v>2378</v>
      </c>
      <c r="I728" t="str">
        <f t="shared" si="22"/>
        <v>Obesity</v>
      </c>
      <c r="J728" t="str">
        <f t="shared" si="23"/>
        <v>Diabetes</v>
      </c>
    </row>
    <row r="729" spans="1:10" x14ac:dyDescent="0.25">
      <c r="A729" t="s">
        <v>792</v>
      </c>
      <c r="B729">
        <v>34.65</v>
      </c>
      <c r="C729">
        <v>5.98</v>
      </c>
      <c r="D729" t="s">
        <v>2379</v>
      </c>
      <c r="E729" t="s">
        <v>2378</v>
      </c>
      <c r="F729" t="s">
        <v>2378</v>
      </c>
      <c r="G729">
        <v>1</v>
      </c>
      <c r="H729" t="s">
        <v>2378</v>
      </c>
      <c r="I729" t="str">
        <f t="shared" si="22"/>
        <v>Obesity</v>
      </c>
      <c r="J729" t="str">
        <f t="shared" si="23"/>
        <v>Diabetes</v>
      </c>
    </row>
    <row r="730" spans="1:10" x14ac:dyDescent="0.25">
      <c r="A730" t="s">
        <v>892</v>
      </c>
      <c r="B730">
        <v>34.64</v>
      </c>
      <c r="C730">
        <v>4.88</v>
      </c>
      <c r="D730" t="s">
        <v>2379</v>
      </c>
      <c r="E730" t="s">
        <v>2378</v>
      </c>
      <c r="F730" t="s">
        <v>2379</v>
      </c>
      <c r="G730">
        <v>1</v>
      </c>
      <c r="H730" t="s">
        <v>2378</v>
      </c>
      <c r="I730" t="str">
        <f t="shared" si="22"/>
        <v>Obesity</v>
      </c>
      <c r="J730" t="str">
        <f t="shared" si="23"/>
        <v>Normal</v>
      </c>
    </row>
    <row r="731" spans="1:10" x14ac:dyDescent="0.25">
      <c r="A731" t="s">
        <v>2295</v>
      </c>
      <c r="B731">
        <v>34.6</v>
      </c>
      <c r="C731">
        <v>5.99</v>
      </c>
      <c r="D731" t="s">
        <v>2379</v>
      </c>
      <c r="E731" t="s">
        <v>2378</v>
      </c>
      <c r="F731" t="s">
        <v>2378</v>
      </c>
      <c r="G731">
        <v>1</v>
      </c>
      <c r="H731" t="s">
        <v>2378</v>
      </c>
      <c r="I731" t="str">
        <f t="shared" si="22"/>
        <v>Obesity</v>
      </c>
      <c r="J731" t="str">
        <f t="shared" si="23"/>
        <v>Diabetes</v>
      </c>
    </row>
    <row r="732" spans="1:10" x14ac:dyDescent="0.25">
      <c r="A732" t="s">
        <v>219</v>
      </c>
      <c r="B732">
        <v>34.6</v>
      </c>
      <c r="C732">
        <v>4.5</v>
      </c>
      <c r="D732" t="s">
        <v>2379</v>
      </c>
      <c r="E732" t="s">
        <v>2378</v>
      </c>
      <c r="F732" t="s">
        <v>2378</v>
      </c>
      <c r="G732">
        <v>1</v>
      </c>
      <c r="H732" t="s">
        <v>2378</v>
      </c>
      <c r="I732" t="str">
        <f t="shared" si="22"/>
        <v>Obesity</v>
      </c>
      <c r="J732" t="str">
        <f t="shared" si="23"/>
        <v>Normal</v>
      </c>
    </row>
    <row r="733" spans="1:10" x14ac:dyDescent="0.25">
      <c r="A733" t="s">
        <v>985</v>
      </c>
      <c r="B733">
        <v>34.58</v>
      </c>
      <c r="C733">
        <v>6.3</v>
      </c>
      <c r="D733" t="s">
        <v>2379</v>
      </c>
      <c r="E733" t="s">
        <v>2378</v>
      </c>
      <c r="F733" t="s">
        <v>2379</v>
      </c>
      <c r="G733">
        <v>1</v>
      </c>
      <c r="H733" t="s">
        <v>2378</v>
      </c>
      <c r="I733" t="str">
        <f t="shared" si="22"/>
        <v>Obesity</v>
      </c>
      <c r="J733" t="str">
        <f t="shared" si="23"/>
        <v>Diabetes</v>
      </c>
    </row>
    <row r="734" spans="1:10" x14ac:dyDescent="0.25">
      <c r="A734" t="s">
        <v>456</v>
      </c>
      <c r="B734">
        <v>34.58</v>
      </c>
      <c r="C734">
        <v>5.14</v>
      </c>
      <c r="D734" t="s">
        <v>2379</v>
      </c>
      <c r="E734" t="s">
        <v>2378</v>
      </c>
      <c r="F734" t="s">
        <v>2378</v>
      </c>
      <c r="G734">
        <v>1</v>
      </c>
      <c r="H734" t="s">
        <v>2378</v>
      </c>
      <c r="I734" t="str">
        <f t="shared" si="22"/>
        <v>Obesity</v>
      </c>
      <c r="J734" t="str">
        <f t="shared" si="23"/>
        <v>Normal</v>
      </c>
    </row>
    <row r="735" spans="1:10" x14ac:dyDescent="0.25">
      <c r="A735" t="s">
        <v>1570</v>
      </c>
      <c r="B735">
        <v>34.56</v>
      </c>
      <c r="C735">
        <v>5.84</v>
      </c>
      <c r="D735" t="s">
        <v>2379</v>
      </c>
      <c r="E735" t="s">
        <v>2378</v>
      </c>
      <c r="F735" t="s">
        <v>2379</v>
      </c>
      <c r="G735">
        <v>1</v>
      </c>
      <c r="H735" t="s">
        <v>2378</v>
      </c>
      <c r="I735" t="str">
        <f t="shared" si="22"/>
        <v>Obesity</v>
      </c>
      <c r="J735" t="str">
        <f t="shared" si="23"/>
        <v>Diabetes</v>
      </c>
    </row>
    <row r="736" spans="1:10" x14ac:dyDescent="0.25">
      <c r="A736" t="s">
        <v>858</v>
      </c>
      <c r="B736">
        <v>34.51</v>
      </c>
      <c r="C736">
        <v>6.26</v>
      </c>
      <c r="D736" t="s">
        <v>2379</v>
      </c>
      <c r="E736" t="s">
        <v>2378</v>
      </c>
      <c r="F736" t="s">
        <v>2378</v>
      </c>
      <c r="G736">
        <v>1</v>
      </c>
      <c r="H736" t="s">
        <v>2378</v>
      </c>
      <c r="I736" t="str">
        <f t="shared" si="22"/>
        <v>Obesity</v>
      </c>
      <c r="J736" t="str">
        <f t="shared" si="23"/>
        <v>Diabetes</v>
      </c>
    </row>
    <row r="737" spans="1:10" x14ac:dyDescent="0.25">
      <c r="A737" t="s">
        <v>2108</v>
      </c>
      <c r="B737">
        <v>34.5</v>
      </c>
      <c r="C737">
        <v>4.07</v>
      </c>
      <c r="D737" t="s">
        <v>2379</v>
      </c>
      <c r="E737" t="s">
        <v>2378</v>
      </c>
      <c r="F737" t="s">
        <v>2378</v>
      </c>
      <c r="G737">
        <v>1</v>
      </c>
      <c r="H737" t="s">
        <v>2378</v>
      </c>
      <c r="I737" t="str">
        <f t="shared" si="22"/>
        <v>Obesity</v>
      </c>
      <c r="J737" t="str">
        <f t="shared" si="23"/>
        <v>Normal</v>
      </c>
    </row>
    <row r="738" spans="1:10" x14ac:dyDescent="0.25">
      <c r="A738" t="s">
        <v>1632</v>
      </c>
      <c r="B738">
        <v>34.5</v>
      </c>
      <c r="C738">
        <v>10.3</v>
      </c>
      <c r="D738" t="s">
        <v>2379</v>
      </c>
      <c r="E738" t="s">
        <v>2378</v>
      </c>
      <c r="F738" t="s">
        <v>2378</v>
      </c>
      <c r="G738">
        <v>1</v>
      </c>
      <c r="H738" t="s">
        <v>2378</v>
      </c>
      <c r="I738" t="str">
        <f t="shared" si="22"/>
        <v>Obesity</v>
      </c>
      <c r="J738" t="str">
        <f t="shared" si="23"/>
        <v>Diabetes</v>
      </c>
    </row>
    <row r="739" spans="1:10" x14ac:dyDescent="0.25">
      <c r="A739" t="s">
        <v>2369</v>
      </c>
      <c r="B739">
        <v>34.484999999999999</v>
      </c>
      <c r="C739">
        <v>11.87</v>
      </c>
      <c r="D739" t="s">
        <v>2379</v>
      </c>
      <c r="E739" t="s">
        <v>2378</v>
      </c>
      <c r="F739" t="s">
        <v>2378</v>
      </c>
      <c r="G739">
        <v>1</v>
      </c>
      <c r="H739" t="s">
        <v>2378</v>
      </c>
      <c r="I739" t="str">
        <f t="shared" si="22"/>
        <v>Obesity</v>
      </c>
      <c r="J739" t="str">
        <f t="shared" si="23"/>
        <v>Diabetes</v>
      </c>
    </row>
    <row r="740" spans="1:10" x14ac:dyDescent="0.25">
      <c r="A740" t="s">
        <v>347</v>
      </c>
      <c r="B740">
        <v>34.484999999999999</v>
      </c>
      <c r="C740">
        <v>4.7</v>
      </c>
      <c r="D740" t="s">
        <v>2379</v>
      </c>
      <c r="E740" t="s">
        <v>2378</v>
      </c>
      <c r="F740" t="s">
        <v>2379</v>
      </c>
      <c r="G740">
        <v>1</v>
      </c>
      <c r="H740" t="s">
        <v>2378</v>
      </c>
      <c r="I740" t="str">
        <f t="shared" si="22"/>
        <v>Obesity</v>
      </c>
      <c r="J740" t="str">
        <f t="shared" si="23"/>
        <v>Normal</v>
      </c>
    </row>
    <row r="741" spans="1:10" x14ac:dyDescent="0.25">
      <c r="A741" t="s">
        <v>1439</v>
      </c>
      <c r="B741">
        <v>34.479999999999997</v>
      </c>
      <c r="C741">
        <v>6.31</v>
      </c>
      <c r="D741" t="s">
        <v>2379</v>
      </c>
      <c r="E741" t="s">
        <v>2378</v>
      </c>
      <c r="F741" t="s">
        <v>2379</v>
      </c>
      <c r="G741">
        <v>1</v>
      </c>
      <c r="H741" t="s">
        <v>2378</v>
      </c>
      <c r="I741" t="str">
        <f t="shared" si="22"/>
        <v>Obesity</v>
      </c>
      <c r="J741" t="str">
        <f t="shared" si="23"/>
        <v>Diabetes</v>
      </c>
    </row>
    <row r="742" spans="1:10" x14ac:dyDescent="0.25">
      <c r="A742" t="s">
        <v>451</v>
      </c>
      <c r="B742">
        <v>34.46</v>
      </c>
      <c r="C742">
        <v>4.17</v>
      </c>
      <c r="D742" t="s">
        <v>2379</v>
      </c>
      <c r="E742" t="s">
        <v>2378</v>
      </c>
      <c r="F742" t="s">
        <v>2378</v>
      </c>
      <c r="G742">
        <v>1</v>
      </c>
      <c r="H742" t="s">
        <v>2378</v>
      </c>
      <c r="I742" t="str">
        <f t="shared" si="22"/>
        <v>Obesity</v>
      </c>
      <c r="J742" t="str">
        <f t="shared" si="23"/>
        <v>Normal</v>
      </c>
    </row>
    <row r="743" spans="1:10" x14ac:dyDescent="0.25">
      <c r="A743" t="s">
        <v>780</v>
      </c>
      <c r="B743">
        <v>34.450000000000003</v>
      </c>
      <c r="C743">
        <v>5.58</v>
      </c>
      <c r="D743" t="s">
        <v>2379</v>
      </c>
      <c r="E743" t="s">
        <v>2378</v>
      </c>
      <c r="F743" t="s">
        <v>2378</v>
      </c>
      <c r="G743">
        <v>1</v>
      </c>
      <c r="H743" t="s">
        <v>2378</v>
      </c>
      <c r="I743" t="str">
        <f t="shared" si="22"/>
        <v>Obesity</v>
      </c>
      <c r="J743" t="str">
        <f t="shared" si="23"/>
        <v>Normal</v>
      </c>
    </row>
    <row r="744" spans="1:10" x14ac:dyDescent="0.25">
      <c r="A744" t="s">
        <v>2215</v>
      </c>
      <c r="B744">
        <v>34.43</v>
      </c>
      <c r="C744">
        <v>10.82</v>
      </c>
      <c r="D744" t="s">
        <v>2379</v>
      </c>
      <c r="E744" t="s">
        <v>2378</v>
      </c>
      <c r="F744" t="s">
        <v>2378</v>
      </c>
      <c r="G744">
        <v>1</v>
      </c>
      <c r="H744" t="s">
        <v>2378</v>
      </c>
      <c r="I744" t="str">
        <f t="shared" si="22"/>
        <v>Obesity</v>
      </c>
      <c r="J744" t="str">
        <f t="shared" si="23"/>
        <v>Diabetes</v>
      </c>
    </row>
    <row r="745" spans="1:10" x14ac:dyDescent="0.25">
      <c r="A745" t="s">
        <v>1306</v>
      </c>
      <c r="B745">
        <v>34.43</v>
      </c>
      <c r="C745">
        <v>5.96</v>
      </c>
      <c r="D745" t="s">
        <v>2379</v>
      </c>
      <c r="E745" t="s">
        <v>2378</v>
      </c>
      <c r="F745" t="s">
        <v>2378</v>
      </c>
      <c r="G745">
        <v>1</v>
      </c>
      <c r="H745" t="s">
        <v>2378</v>
      </c>
      <c r="I745" t="str">
        <f t="shared" si="22"/>
        <v>Obesity</v>
      </c>
      <c r="J745" t="str">
        <f t="shared" si="23"/>
        <v>Diabetes</v>
      </c>
    </row>
    <row r="746" spans="1:10" x14ac:dyDescent="0.25">
      <c r="A746" t="s">
        <v>685</v>
      </c>
      <c r="B746">
        <v>34.43</v>
      </c>
      <c r="C746">
        <v>8.6199999999999992</v>
      </c>
      <c r="D746" t="s">
        <v>2379</v>
      </c>
      <c r="E746" t="s">
        <v>2378</v>
      </c>
      <c r="F746" t="s">
        <v>2378</v>
      </c>
      <c r="G746">
        <v>1</v>
      </c>
      <c r="H746" t="s">
        <v>2378</v>
      </c>
      <c r="I746" t="str">
        <f t="shared" si="22"/>
        <v>Obesity</v>
      </c>
      <c r="J746" t="str">
        <f t="shared" si="23"/>
        <v>Diabetes</v>
      </c>
    </row>
    <row r="747" spans="1:10" x14ac:dyDescent="0.25">
      <c r="A747" t="s">
        <v>68</v>
      </c>
      <c r="B747">
        <v>34.43</v>
      </c>
      <c r="C747">
        <v>4.2699999999999996</v>
      </c>
      <c r="D747" t="s">
        <v>2379</v>
      </c>
      <c r="E747" t="s">
        <v>2378</v>
      </c>
      <c r="F747" t="s">
        <v>2378</v>
      </c>
      <c r="G747">
        <v>1</v>
      </c>
      <c r="H747" t="s">
        <v>2378</v>
      </c>
      <c r="I747" t="str">
        <f t="shared" si="22"/>
        <v>Obesity</v>
      </c>
      <c r="J747" t="str">
        <f t="shared" si="23"/>
        <v>Normal</v>
      </c>
    </row>
    <row r="748" spans="1:10" x14ac:dyDescent="0.25">
      <c r="A748" t="s">
        <v>737</v>
      </c>
      <c r="B748">
        <v>34.42</v>
      </c>
      <c r="C748">
        <v>5.21</v>
      </c>
      <c r="D748" t="s">
        <v>2379</v>
      </c>
      <c r="E748" t="s">
        <v>2378</v>
      </c>
      <c r="F748" t="s">
        <v>2378</v>
      </c>
      <c r="G748">
        <v>1</v>
      </c>
      <c r="H748" t="s">
        <v>2378</v>
      </c>
      <c r="I748" t="str">
        <f t="shared" si="22"/>
        <v>Obesity</v>
      </c>
      <c r="J748" t="str">
        <f t="shared" si="23"/>
        <v>Normal</v>
      </c>
    </row>
    <row r="749" spans="1:10" x14ac:dyDescent="0.25">
      <c r="A749" t="s">
        <v>2176</v>
      </c>
      <c r="B749">
        <v>34.4</v>
      </c>
      <c r="C749">
        <v>4.9000000000000004</v>
      </c>
      <c r="D749" t="s">
        <v>2379</v>
      </c>
      <c r="E749" t="s">
        <v>2378</v>
      </c>
      <c r="F749" t="s">
        <v>2379</v>
      </c>
      <c r="G749">
        <v>1</v>
      </c>
      <c r="H749" t="s">
        <v>2378</v>
      </c>
      <c r="I749" t="str">
        <f t="shared" si="22"/>
        <v>Obesity</v>
      </c>
      <c r="J749" t="str">
        <f t="shared" si="23"/>
        <v>Normal</v>
      </c>
    </row>
    <row r="750" spans="1:10" x14ac:dyDescent="0.25">
      <c r="A750" t="s">
        <v>1079</v>
      </c>
      <c r="B750">
        <v>34.4</v>
      </c>
      <c r="C750">
        <v>4.95</v>
      </c>
      <c r="D750" t="s">
        <v>2379</v>
      </c>
      <c r="E750" t="s">
        <v>2378</v>
      </c>
      <c r="F750" t="s">
        <v>2379</v>
      </c>
      <c r="G750">
        <v>1</v>
      </c>
      <c r="H750" t="s">
        <v>2378</v>
      </c>
      <c r="I750" t="str">
        <f t="shared" si="22"/>
        <v>Obesity</v>
      </c>
      <c r="J750" t="str">
        <f t="shared" si="23"/>
        <v>Normal</v>
      </c>
    </row>
    <row r="751" spans="1:10" x14ac:dyDescent="0.25">
      <c r="A751" t="s">
        <v>192</v>
      </c>
      <c r="B751">
        <v>34.4</v>
      </c>
      <c r="C751">
        <v>4.04</v>
      </c>
      <c r="D751" t="s">
        <v>2379</v>
      </c>
      <c r="E751" t="s">
        <v>2378</v>
      </c>
      <c r="F751" t="s">
        <v>2378</v>
      </c>
      <c r="G751">
        <v>1</v>
      </c>
      <c r="H751" t="s">
        <v>2378</v>
      </c>
      <c r="I751" t="str">
        <f t="shared" si="22"/>
        <v>Obesity</v>
      </c>
      <c r="J751" t="str">
        <f t="shared" si="23"/>
        <v>Normal</v>
      </c>
    </row>
    <row r="752" spans="1:10" x14ac:dyDescent="0.25">
      <c r="A752" t="s">
        <v>100</v>
      </c>
      <c r="B752">
        <v>34.4</v>
      </c>
      <c r="C752">
        <v>5.7</v>
      </c>
      <c r="D752" t="s">
        <v>2379</v>
      </c>
      <c r="E752" t="s">
        <v>2378</v>
      </c>
      <c r="F752" t="s">
        <v>2379</v>
      </c>
      <c r="G752">
        <v>1</v>
      </c>
      <c r="H752" t="s">
        <v>2378</v>
      </c>
      <c r="I752" t="str">
        <f t="shared" si="22"/>
        <v>Obesity</v>
      </c>
      <c r="J752" t="str">
        <f t="shared" si="23"/>
        <v>Diabetes</v>
      </c>
    </row>
    <row r="753" spans="1:10" x14ac:dyDescent="0.25">
      <c r="A753" t="s">
        <v>2234</v>
      </c>
      <c r="B753">
        <v>34.39</v>
      </c>
      <c r="C753">
        <v>5.78</v>
      </c>
      <c r="D753" t="s">
        <v>2379</v>
      </c>
      <c r="E753" t="s">
        <v>2378</v>
      </c>
      <c r="F753" t="s">
        <v>2378</v>
      </c>
      <c r="G753">
        <v>1</v>
      </c>
      <c r="H753" t="s">
        <v>2378</v>
      </c>
      <c r="I753" t="str">
        <f t="shared" si="22"/>
        <v>Obesity</v>
      </c>
      <c r="J753" t="str">
        <f t="shared" si="23"/>
        <v>Diabetes</v>
      </c>
    </row>
    <row r="754" spans="1:10" x14ac:dyDescent="0.25">
      <c r="A754" t="s">
        <v>2160</v>
      </c>
      <c r="B754">
        <v>34.39</v>
      </c>
      <c r="C754">
        <v>8.7200000000000006</v>
      </c>
      <c r="D754" t="s">
        <v>2379</v>
      </c>
      <c r="E754" t="s">
        <v>2378</v>
      </c>
      <c r="F754" t="s">
        <v>2378</v>
      </c>
      <c r="G754">
        <v>1</v>
      </c>
      <c r="H754" t="s">
        <v>2378</v>
      </c>
      <c r="I754" t="str">
        <f t="shared" si="22"/>
        <v>Obesity</v>
      </c>
      <c r="J754" t="str">
        <f t="shared" si="23"/>
        <v>Diabetes</v>
      </c>
    </row>
    <row r="755" spans="1:10" x14ac:dyDescent="0.25">
      <c r="A755" t="s">
        <v>1438</v>
      </c>
      <c r="B755">
        <v>34.39</v>
      </c>
      <c r="C755">
        <v>6.28</v>
      </c>
      <c r="D755" t="s">
        <v>2379</v>
      </c>
      <c r="E755" t="s">
        <v>2378</v>
      </c>
      <c r="F755" t="s">
        <v>2378</v>
      </c>
      <c r="G755">
        <v>1</v>
      </c>
      <c r="H755" t="s">
        <v>2378</v>
      </c>
      <c r="I755" t="str">
        <f t="shared" si="22"/>
        <v>Obesity</v>
      </c>
      <c r="J755" t="str">
        <f t="shared" si="23"/>
        <v>Diabetes</v>
      </c>
    </row>
    <row r="756" spans="1:10" x14ac:dyDescent="0.25">
      <c r="A756" t="s">
        <v>1092</v>
      </c>
      <c r="B756">
        <v>34.32</v>
      </c>
      <c r="C756">
        <v>5.7</v>
      </c>
      <c r="D756" t="s">
        <v>2379</v>
      </c>
      <c r="E756" t="s">
        <v>2378</v>
      </c>
      <c r="F756" t="s">
        <v>2379</v>
      </c>
      <c r="G756">
        <v>1</v>
      </c>
      <c r="H756" t="s">
        <v>2378</v>
      </c>
      <c r="I756" t="str">
        <f t="shared" si="22"/>
        <v>Obesity</v>
      </c>
      <c r="J756" t="str">
        <f t="shared" si="23"/>
        <v>Diabetes</v>
      </c>
    </row>
    <row r="757" spans="1:10" x14ac:dyDescent="0.25">
      <c r="A757" t="s">
        <v>897</v>
      </c>
      <c r="B757">
        <v>34.32</v>
      </c>
      <c r="C757">
        <v>9.17</v>
      </c>
      <c r="D757" t="s">
        <v>2379</v>
      </c>
      <c r="E757" t="s">
        <v>2378</v>
      </c>
      <c r="F757" t="s">
        <v>2378</v>
      </c>
      <c r="G757">
        <v>1</v>
      </c>
      <c r="H757" t="s">
        <v>2378</v>
      </c>
      <c r="I757" t="str">
        <f t="shared" si="22"/>
        <v>Obesity</v>
      </c>
      <c r="J757" t="str">
        <f t="shared" si="23"/>
        <v>Diabetes</v>
      </c>
    </row>
    <row r="758" spans="1:10" x14ac:dyDescent="0.25">
      <c r="A758" t="s">
        <v>722</v>
      </c>
      <c r="B758">
        <v>34.32</v>
      </c>
      <c r="C758">
        <v>5.16</v>
      </c>
      <c r="D758" t="s">
        <v>2379</v>
      </c>
      <c r="E758" t="s">
        <v>2378</v>
      </c>
      <c r="F758" t="s">
        <v>2378</v>
      </c>
      <c r="G758">
        <v>1</v>
      </c>
      <c r="H758" t="s">
        <v>2378</v>
      </c>
      <c r="I758" t="str">
        <f t="shared" si="22"/>
        <v>Obesity</v>
      </c>
      <c r="J758" t="str">
        <f t="shared" si="23"/>
        <v>Normal</v>
      </c>
    </row>
    <row r="759" spans="1:10" x14ac:dyDescent="0.25">
      <c r="A759" t="s">
        <v>1615</v>
      </c>
      <c r="B759">
        <v>34.299999999999997</v>
      </c>
      <c r="C759">
        <v>11.76</v>
      </c>
      <c r="D759" t="s">
        <v>2379</v>
      </c>
      <c r="E759" t="s">
        <v>2378</v>
      </c>
      <c r="F759" t="s">
        <v>2378</v>
      </c>
      <c r="G759">
        <v>1</v>
      </c>
      <c r="H759" t="s">
        <v>2378</v>
      </c>
      <c r="I759" t="str">
        <f t="shared" si="22"/>
        <v>Obesity</v>
      </c>
      <c r="J759" t="str">
        <f t="shared" si="23"/>
        <v>Diabetes</v>
      </c>
    </row>
    <row r="760" spans="1:10" x14ac:dyDescent="0.25">
      <c r="A760" t="s">
        <v>1506</v>
      </c>
      <c r="B760">
        <v>34.299999999999997</v>
      </c>
      <c r="C760">
        <v>4.87</v>
      </c>
      <c r="D760" t="s">
        <v>2379</v>
      </c>
      <c r="E760" t="s">
        <v>2378</v>
      </c>
      <c r="F760" t="s">
        <v>2378</v>
      </c>
      <c r="G760">
        <v>1</v>
      </c>
      <c r="H760" t="s">
        <v>2378</v>
      </c>
      <c r="I760" t="str">
        <f t="shared" si="22"/>
        <v>Obesity</v>
      </c>
      <c r="J760" t="str">
        <f t="shared" si="23"/>
        <v>Normal</v>
      </c>
    </row>
    <row r="761" spans="1:10" x14ac:dyDescent="0.25">
      <c r="A761" t="s">
        <v>1189</v>
      </c>
      <c r="B761">
        <v>34.299999999999997</v>
      </c>
      <c r="C761">
        <v>10.37</v>
      </c>
      <c r="D761" t="s">
        <v>2379</v>
      </c>
      <c r="E761" t="s">
        <v>2378</v>
      </c>
      <c r="F761" t="s">
        <v>2378</v>
      </c>
      <c r="G761">
        <v>1</v>
      </c>
      <c r="H761" t="s">
        <v>2378</v>
      </c>
      <c r="I761" t="str">
        <f t="shared" si="22"/>
        <v>Obesity</v>
      </c>
      <c r="J761" t="str">
        <f t="shared" si="23"/>
        <v>Diabetes</v>
      </c>
    </row>
    <row r="762" spans="1:10" x14ac:dyDescent="0.25">
      <c r="A762" t="s">
        <v>1586</v>
      </c>
      <c r="B762">
        <v>34.295000000000002</v>
      </c>
      <c r="C762">
        <v>11.24</v>
      </c>
      <c r="D762" t="s">
        <v>2379</v>
      </c>
      <c r="E762" t="s">
        <v>2378</v>
      </c>
      <c r="F762" t="s">
        <v>2378</v>
      </c>
      <c r="G762">
        <v>1</v>
      </c>
      <c r="H762" t="s">
        <v>2378</v>
      </c>
      <c r="I762" t="str">
        <f t="shared" si="22"/>
        <v>Obesity</v>
      </c>
      <c r="J762" t="str">
        <f t="shared" si="23"/>
        <v>Diabetes</v>
      </c>
    </row>
    <row r="763" spans="1:10" x14ac:dyDescent="0.25">
      <c r="A763" t="s">
        <v>2328</v>
      </c>
      <c r="B763">
        <v>34.21</v>
      </c>
      <c r="C763">
        <v>8.34</v>
      </c>
      <c r="D763" t="s">
        <v>2379</v>
      </c>
      <c r="E763" t="s">
        <v>2378</v>
      </c>
      <c r="F763" t="s">
        <v>2378</v>
      </c>
      <c r="G763">
        <v>1</v>
      </c>
      <c r="H763" t="s">
        <v>2378</v>
      </c>
      <c r="I763" t="str">
        <f t="shared" si="22"/>
        <v>Obesity</v>
      </c>
      <c r="J763" t="str">
        <f t="shared" si="23"/>
        <v>Diabetes</v>
      </c>
    </row>
    <row r="764" spans="1:10" x14ac:dyDescent="0.25">
      <c r="A764" t="s">
        <v>1708</v>
      </c>
      <c r="B764">
        <v>34.21</v>
      </c>
      <c r="C764">
        <v>9.17</v>
      </c>
      <c r="D764" t="s">
        <v>2379</v>
      </c>
      <c r="E764" t="s">
        <v>2378</v>
      </c>
      <c r="F764" t="s">
        <v>2378</v>
      </c>
      <c r="G764">
        <v>1</v>
      </c>
      <c r="H764" t="s">
        <v>2378</v>
      </c>
      <c r="I764" t="str">
        <f t="shared" si="22"/>
        <v>Obesity</v>
      </c>
      <c r="J764" t="str">
        <f t="shared" si="23"/>
        <v>Diabetes</v>
      </c>
    </row>
    <row r="765" spans="1:10" x14ac:dyDescent="0.25">
      <c r="A765" t="s">
        <v>779</v>
      </c>
      <c r="B765">
        <v>34.21</v>
      </c>
      <c r="C765">
        <v>9.7200000000000006</v>
      </c>
      <c r="D765" t="s">
        <v>2379</v>
      </c>
      <c r="E765" t="s">
        <v>2378</v>
      </c>
      <c r="F765" t="s">
        <v>2378</v>
      </c>
      <c r="G765">
        <v>1</v>
      </c>
      <c r="H765" t="s">
        <v>2378</v>
      </c>
      <c r="I765" t="str">
        <f t="shared" si="22"/>
        <v>Obesity</v>
      </c>
      <c r="J765" t="str">
        <f t="shared" si="23"/>
        <v>Diabetes</v>
      </c>
    </row>
    <row r="766" spans="1:10" x14ac:dyDescent="0.25">
      <c r="A766" t="s">
        <v>638</v>
      </c>
      <c r="B766">
        <v>34.21</v>
      </c>
      <c r="C766">
        <v>4.54</v>
      </c>
      <c r="D766" t="s">
        <v>2379</v>
      </c>
      <c r="E766" t="s">
        <v>2378</v>
      </c>
      <c r="F766" t="s">
        <v>2378</v>
      </c>
      <c r="G766">
        <v>1</v>
      </c>
      <c r="H766" t="s">
        <v>2378</v>
      </c>
      <c r="I766" t="str">
        <f t="shared" si="22"/>
        <v>Obesity</v>
      </c>
      <c r="J766" t="str">
        <f t="shared" si="23"/>
        <v>Normal</v>
      </c>
    </row>
    <row r="767" spans="1:10" x14ac:dyDescent="0.25">
      <c r="A767" t="s">
        <v>458</v>
      </c>
      <c r="B767">
        <v>34.21</v>
      </c>
      <c r="C767">
        <v>4.4800000000000004</v>
      </c>
      <c r="D767" t="s">
        <v>2379</v>
      </c>
      <c r="E767" t="s">
        <v>2378</v>
      </c>
      <c r="F767" t="s">
        <v>2378</v>
      </c>
      <c r="G767">
        <v>1</v>
      </c>
      <c r="H767" t="s">
        <v>2378</v>
      </c>
      <c r="I767" t="str">
        <f t="shared" si="22"/>
        <v>Obesity</v>
      </c>
      <c r="J767" t="str">
        <f t="shared" si="23"/>
        <v>Normal</v>
      </c>
    </row>
    <row r="768" spans="1:10" x14ac:dyDescent="0.25">
      <c r="A768" t="s">
        <v>2315</v>
      </c>
      <c r="B768">
        <v>34.200000000000003</v>
      </c>
      <c r="C768">
        <v>5.75</v>
      </c>
      <c r="D768" t="s">
        <v>2379</v>
      </c>
      <c r="E768" t="s">
        <v>2378</v>
      </c>
      <c r="F768" t="s">
        <v>2378</v>
      </c>
      <c r="G768">
        <v>1</v>
      </c>
      <c r="H768" t="s">
        <v>2378</v>
      </c>
      <c r="I768" t="str">
        <f t="shared" si="22"/>
        <v>Obesity</v>
      </c>
      <c r="J768" t="str">
        <f t="shared" si="23"/>
        <v>Diabetes</v>
      </c>
    </row>
    <row r="769" spans="1:10" x14ac:dyDescent="0.25">
      <c r="A769" t="s">
        <v>2243</v>
      </c>
      <c r="B769">
        <v>34.200000000000003</v>
      </c>
      <c r="C769">
        <v>5.91</v>
      </c>
      <c r="D769" t="s">
        <v>2379</v>
      </c>
      <c r="E769" t="s">
        <v>2378</v>
      </c>
      <c r="F769" t="s">
        <v>2378</v>
      </c>
      <c r="G769">
        <v>1</v>
      </c>
      <c r="H769" t="s">
        <v>2378</v>
      </c>
      <c r="I769" t="str">
        <f t="shared" si="22"/>
        <v>Obesity</v>
      </c>
      <c r="J769" t="str">
        <f t="shared" si="23"/>
        <v>Diabetes</v>
      </c>
    </row>
    <row r="770" spans="1:10" x14ac:dyDescent="0.25">
      <c r="A770" t="s">
        <v>1231</v>
      </c>
      <c r="B770">
        <v>34.200000000000003</v>
      </c>
      <c r="C770">
        <v>8.58</v>
      </c>
      <c r="D770" t="s">
        <v>2379</v>
      </c>
      <c r="E770" t="s">
        <v>2378</v>
      </c>
      <c r="F770" t="s">
        <v>2378</v>
      </c>
      <c r="G770">
        <v>1</v>
      </c>
      <c r="H770" t="s">
        <v>2378</v>
      </c>
      <c r="I770" t="str">
        <f t="shared" ref="I770:I833" si="24">IF(B770&lt;18.5, "Underweight",IF(18.5 &lt;B770&lt;= 24.9,"Healthy Weight",IF( 25&lt; B770&lt;=29.9,"Overweight", "Obesity")))</f>
        <v>Obesity</v>
      </c>
      <c r="J770" t="str">
        <f t="shared" ref="J770:J833" si="25">IF(C770&lt;5.7,"Normal",IF(5.7&lt;C770&lt;=6.4,"Prediabetes","Diabetes"))</f>
        <v>Diabetes</v>
      </c>
    </row>
    <row r="771" spans="1:10" x14ac:dyDescent="0.25">
      <c r="A771" t="s">
        <v>916</v>
      </c>
      <c r="B771">
        <v>34.200000000000003</v>
      </c>
      <c r="C771">
        <v>6.69</v>
      </c>
      <c r="D771" t="s">
        <v>2379</v>
      </c>
      <c r="E771" t="s">
        <v>2378</v>
      </c>
      <c r="F771" t="s">
        <v>2378</v>
      </c>
      <c r="G771">
        <v>1</v>
      </c>
      <c r="H771" t="s">
        <v>2378</v>
      </c>
      <c r="I771" t="str">
        <f t="shared" si="24"/>
        <v>Obesity</v>
      </c>
      <c r="J771" t="str">
        <f t="shared" si="25"/>
        <v>Diabetes</v>
      </c>
    </row>
    <row r="772" spans="1:10" x14ac:dyDescent="0.25">
      <c r="A772" t="s">
        <v>465</v>
      </c>
      <c r="B772">
        <v>34.200000000000003</v>
      </c>
      <c r="C772">
        <v>4.78</v>
      </c>
      <c r="D772" t="s">
        <v>2379</v>
      </c>
      <c r="E772" t="s">
        <v>2378</v>
      </c>
      <c r="F772" t="s">
        <v>2378</v>
      </c>
      <c r="G772">
        <v>1</v>
      </c>
      <c r="H772" t="s">
        <v>2378</v>
      </c>
      <c r="I772" t="str">
        <f t="shared" si="24"/>
        <v>Obesity</v>
      </c>
      <c r="J772" t="str">
        <f t="shared" si="25"/>
        <v>Normal</v>
      </c>
    </row>
    <row r="773" spans="1:10" x14ac:dyDescent="0.25">
      <c r="A773" t="s">
        <v>634</v>
      </c>
      <c r="B773">
        <v>34.19</v>
      </c>
      <c r="C773">
        <v>4.1900000000000004</v>
      </c>
      <c r="D773" t="s">
        <v>2379</v>
      </c>
      <c r="E773" t="s">
        <v>2378</v>
      </c>
      <c r="F773" t="s">
        <v>2378</v>
      </c>
      <c r="G773">
        <v>1</v>
      </c>
      <c r="H773" t="s">
        <v>2378</v>
      </c>
      <c r="I773" t="str">
        <f t="shared" si="24"/>
        <v>Obesity</v>
      </c>
      <c r="J773" t="str">
        <f t="shared" si="25"/>
        <v>Normal</v>
      </c>
    </row>
    <row r="774" spans="1:10" x14ac:dyDescent="0.25">
      <c r="A774" t="s">
        <v>1164</v>
      </c>
      <c r="B774">
        <v>34.15</v>
      </c>
      <c r="C774">
        <v>4.49</v>
      </c>
      <c r="D774" t="s">
        <v>2379</v>
      </c>
      <c r="E774" t="s">
        <v>2378</v>
      </c>
      <c r="F774" t="s">
        <v>2378</v>
      </c>
      <c r="G774">
        <v>1</v>
      </c>
      <c r="H774" t="s">
        <v>2378</v>
      </c>
      <c r="I774" t="str">
        <f t="shared" si="24"/>
        <v>Obesity</v>
      </c>
      <c r="J774" t="str">
        <f t="shared" si="25"/>
        <v>Normal</v>
      </c>
    </row>
    <row r="775" spans="1:10" x14ac:dyDescent="0.25">
      <c r="A775" t="s">
        <v>1144</v>
      </c>
      <c r="B775">
        <v>34.15</v>
      </c>
      <c r="C775">
        <v>6.15</v>
      </c>
      <c r="D775" t="s">
        <v>2379</v>
      </c>
      <c r="E775" t="s">
        <v>2378</v>
      </c>
      <c r="F775" t="s">
        <v>2378</v>
      </c>
      <c r="G775">
        <v>1</v>
      </c>
      <c r="H775" t="s">
        <v>2378</v>
      </c>
      <c r="I775" t="str">
        <f t="shared" si="24"/>
        <v>Obesity</v>
      </c>
      <c r="J775" t="str">
        <f t="shared" si="25"/>
        <v>Diabetes</v>
      </c>
    </row>
    <row r="776" spans="1:10" x14ac:dyDescent="0.25">
      <c r="A776" t="s">
        <v>682</v>
      </c>
      <c r="B776">
        <v>34.15</v>
      </c>
      <c r="C776">
        <v>5.42</v>
      </c>
      <c r="D776" t="s">
        <v>2379</v>
      </c>
      <c r="E776" t="s">
        <v>2378</v>
      </c>
      <c r="F776" t="s">
        <v>2378</v>
      </c>
      <c r="G776">
        <v>1</v>
      </c>
      <c r="H776" t="s">
        <v>2378</v>
      </c>
      <c r="I776" t="str">
        <f t="shared" si="24"/>
        <v>Obesity</v>
      </c>
      <c r="J776" t="str">
        <f t="shared" si="25"/>
        <v>Normal</v>
      </c>
    </row>
    <row r="777" spans="1:10" x14ac:dyDescent="0.25">
      <c r="A777" t="s">
        <v>533</v>
      </c>
      <c r="B777">
        <v>34.130000000000003</v>
      </c>
      <c r="C777">
        <v>5.65</v>
      </c>
      <c r="D777" t="s">
        <v>2379</v>
      </c>
      <c r="E777" t="s">
        <v>2378</v>
      </c>
      <c r="F777" t="s">
        <v>2379</v>
      </c>
      <c r="G777">
        <v>1</v>
      </c>
      <c r="H777" t="s">
        <v>2378</v>
      </c>
      <c r="I777" t="str">
        <f t="shared" si="24"/>
        <v>Obesity</v>
      </c>
      <c r="J777" t="str">
        <f t="shared" si="25"/>
        <v>Normal</v>
      </c>
    </row>
    <row r="778" spans="1:10" x14ac:dyDescent="0.25">
      <c r="A778" t="s">
        <v>2319</v>
      </c>
      <c r="B778">
        <v>34.104999999999997</v>
      </c>
      <c r="C778">
        <v>5.03</v>
      </c>
      <c r="D778" t="s">
        <v>2379</v>
      </c>
      <c r="E778" t="s">
        <v>2378</v>
      </c>
      <c r="F778" t="s">
        <v>2379</v>
      </c>
      <c r="G778">
        <v>1</v>
      </c>
      <c r="H778" t="s">
        <v>2378</v>
      </c>
      <c r="I778" t="str">
        <f t="shared" si="24"/>
        <v>Obesity</v>
      </c>
      <c r="J778" t="str">
        <f t="shared" si="25"/>
        <v>Normal</v>
      </c>
    </row>
    <row r="779" spans="1:10" x14ac:dyDescent="0.25">
      <c r="A779" t="s">
        <v>2263</v>
      </c>
      <c r="B779">
        <v>34.104999999999997</v>
      </c>
      <c r="C779">
        <v>5.07</v>
      </c>
      <c r="D779" t="s">
        <v>2379</v>
      </c>
      <c r="E779" t="s">
        <v>2378</v>
      </c>
      <c r="F779" t="s">
        <v>2378</v>
      </c>
      <c r="G779">
        <v>1</v>
      </c>
      <c r="H779" t="s">
        <v>2378</v>
      </c>
      <c r="I779" t="str">
        <f t="shared" si="24"/>
        <v>Obesity</v>
      </c>
      <c r="J779" t="str">
        <f t="shared" si="25"/>
        <v>Normal</v>
      </c>
    </row>
    <row r="780" spans="1:10" x14ac:dyDescent="0.25">
      <c r="A780" t="s">
        <v>826</v>
      </c>
      <c r="B780">
        <v>34.104999999999997</v>
      </c>
      <c r="C780">
        <v>5.93</v>
      </c>
      <c r="D780" t="s">
        <v>2379</v>
      </c>
      <c r="E780" t="s">
        <v>2378</v>
      </c>
      <c r="F780" t="s">
        <v>2378</v>
      </c>
      <c r="G780">
        <v>1</v>
      </c>
      <c r="H780" t="s">
        <v>2378</v>
      </c>
      <c r="I780" t="str">
        <f t="shared" si="24"/>
        <v>Obesity</v>
      </c>
      <c r="J780" t="str">
        <f t="shared" si="25"/>
        <v>Diabetes</v>
      </c>
    </row>
    <row r="781" spans="1:10" x14ac:dyDescent="0.25">
      <c r="A781" t="s">
        <v>745</v>
      </c>
      <c r="B781">
        <v>34.104999999999997</v>
      </c>
      <c r="C781">
        <v>5.67</v>
      </c>
      <c r="D781" t="s">
        <v>2379</v>
      </c>
      <c r="E781" t="s">
        <v>2378</v>
      </c>
      <c r="F781" t="s">
        <v>2378</v>
      </c>
      <c r="G781">
        <v>1</v>
      </c>
      <c r="H781" t="s">
        <v>2378</v>
      </c>
      <c r="I781" t="str">
        <f t="shared" si="24"/>
        <v>Obesity</v>
      </c>
      <c r="J781" t="str">
        <f t="shared" si="25"/>
        <v>Normal</v>
      </c>
    </row>
    <row r="782" spans="1:10" x14ac:dyDescent="0.25">
      <c r="A782" t="s">
        <v>2268</v>
      </c>
      <c r="B782">
        <v>34.1</v>
      </c>
      <c r="C782">
        <v>4.43</v>
      </c>
      <c r="D782" t="s">
        <v>2379</v>
      </c>
      <c r="E782" t="s">
        <v>2378</v>
      </c>
      <c r="F782" t="s">
        <v>2378</v>
      </c>
      <c r="G782">
        <v>1</v>
      </c>
      <c r="H782" t="s">
        <v>2378</v>
      </c>
      <c r="I782" t="str">
        <f t="shared" si="24"/>
        <v>Obesity</v>
      </c>
      <c r="J782" t="str">
        <f t="shared" si="25"/>
        <v>Normal</v>
      </c>
    </row>
    <row r="783" spans="1:10" x14ac:dyDescent="0.25">
      <c r="A783" t="s">
        <v>1934</v>
      </c>
      <c r="B783">
        <v>34.1</v>
      </c>
      <c r="C783">
        <v>4.01</v>
      </c>
      <c r="D783" t="s">
        <v>2379</v>
      </c>
      <c r="E783" t="s">
        <v>2378</v>
      </c>
      <c r="F783" t="s">
        <v>2379</v>
      </c>
      <c r="G783">
        <v>1</v>
      </c>
      <c r="H783" t="s">
        <v>2378</v>
      </c>
      <c r="I783" t="str">
        <f t="shared" si="24"/>
        <v>Obesity</v>
      </c>
      <c r="J783" t="str">
        <f t="shared" si="25"/>
        <v>Normal</v>
      </c>
    </row>
    <row r="784" spans="1:10" x14ac:dyDescent="0.25">
      <c r="A784" t="s">
        <v>1156</v>
      </c>
      <c r="B784">
        <v>34.1</v>
      </c>
      <c r="C784">
        <v>8.4499999999999993</v>
      </c>
      <c r="D784" t="s">
        <v>2379</v>
      </c>
      <c r="E784" t="s">
        <v>2378</v>
      </c>
      <c r="F784" t="s">
        <v>2378</v>
      </c>
      <c r="G784">
        <v>1</v>
      </c>
      <c r="H784" t="s">
        <v>2378</v>
      </c>
      <c r="I784" t="str">
        <f t="shared" si="24"/>
        <v>Obesity</v>
      </c>
      <c r="J784" t="str">
        <f t="shared" si="25"/>
        <v>Diabetes</v>
      </c>
    </row>
    <row r="785" spans="1:10" x14ac:dyDescent="0.25">
      <c r="A785" t="s">
        <v>1141</v>
      </c>
      <c r="B785">
        <v>34.1</v>
      </c>
      <c r="C785">
        <v>9.0399999999999991</v>
      </c>
      <c r="D785" t="s">
        <v>2379</v>
      </c>
      <c r="E785" t="s">
        <v>2378</v>
      </c>
      <c r="F785" t="s">
        <v>2378</v>
      </c>
      <c r="G785">
        <v>1</v>
      </c>
      <c r="H785" t="s">
        <v>2378</v>
      </c>
      <c r="I785" t="str">
        <f t="shared" si="24"/>
        <v>Obesity</v>
      </c>
      <c r="J785" t="str">
        <f t="shared" si="25"/>
        <v>Diabetes</v>
      </c>
    </row>
    <row r="786" spans="1:10" x14ac:dyDescent="0.25">
      <c r="A786" t="s">
        <v>941</v>
      </c>
      <c r="B786">
        <v>34.1</v>
      </c>
      <c r="C786">
        <v>6.29</v>
      </c>
      <c r="D786" t="s">
        <v>2379</v>
      </c>
      <c r="E786" t="s">
        <v>2378</v>
      </c>
      <c r="F786" t="s">
        <v>2379</v>
      </c>
      <c r="G786">
        <v>1</v>
      </c>
      <c r="H786" t="s">
        <v>2378</v>
      </c>
      <c r="I786" t="str">
        <f t="shared" si="24"/>
        <v>Obesity</v>
      </c>
      <c r="J786" t="str">
        <f t="shared" si="25"/>
        <v>Diabetes</v>
      </c>
    </row>
    <row r="787" spans="1:10" x14ac:dyDescent="0.25">
      <c r="A787" t="s">
        <v>731</v>
      </c>
      <c r="B787">
        <v>34.1</v>
      </c>
      <c r="C787">
        <v>5.16</v>
      </c>
      <c r="D787" t="s">
        <v>2379</v>
      </c>
      <c r="E787" t="s">
        <v>2378</v>
      </c>
      <c r="F787" t="s">
        <v>2378</v>
      </c>
      <c r="G787">
        <v>1</v>
      </c>
      <c r="H787" t="s">
        <v>2378</v>
      </c>
      <c r="I787" t="str">
        <f t="shared" si="24"/>
        <v>Obesity</v>
      </c>
      <c r="J787" t="str">
        <f t="shared" si="25"/>
        <v>Normal</v>
      </c>
    </row>
    <row r="788" spans="1:10" x14ac:dyDescent="0.25">
      <c r="A788" t="s">
        <v>99</v>
      </c>
      <c r="B788">
        <v>34.1</v>
      </c>
      <c r="C788">
        <v>4.13</v>
      </c>
      <c r="D788" t="s">
        <v>2379</v>
      </c>
      <c r="E788" t="s">
        <v>2378</v>
      </c>
      <c r="F788" t="s">
        <v>2379</v>
      </c>
      <c r="G788">
        <v>1</v>
      </c>
      <c r="H788" t="s">
        <v>2378</v>
      </c>
      <c r="I788" t="str">
        <f t="shared" si="24"/>
        <v>Obesity</v>
      </c>
      <c r="J788" t="str">
        <f t="shared" si="25"/>
        <v>Normal</v>
      </c>
    </row>
    <row r="789" spans="1:10" x14ac:dyDescent="0.25">
      <c r="A789" t="s">
        <v>67</v>
      </c>
      <c r="B789">
        <v>34.1</v>
      </c>
      <c r="C789">
        <v>4.07</v>
      </c>
      <c r="D789" t="s">
        <v>2379</v>
      </c>
      <c r="E789" t="s">
        <v>2378</v>
      </c>
      <c r="F789" t="s">
        <v>2378</v>
      </c>
      <c r="G789">
        <v>1</v>
      </c>
      <c r="H789" t="s">
        <v>2378</v>
      </c>
      <c r="I789" t="str">
        <f t="shared" si="24"/>
        <v>Obesity</v>
      </c>
      <c r="J789" t="str">
        <f t="shared" si="25"/>
        <v>Normal</v>
      </c>
    </row>
    <row r="790" spans="1:10" x14ac:dyDescent="0.25">
      <c r="A790" t="s">
        <v>1523</v>
      </c>
      <c r="B790">
        <v>34.08</v>
      </c>
      <c r="C790">
        <v>7.58</v>
      </c>
      <c r="D790" t="s">
        <v>2379</v>
      </c>
      <c r="E790" t="s">
        <v>2378</v>
      </c>
      <c r="F790" t="s">
        <v>2378</v>
      </c>
      <c r="G790">
        <v>1</v>
      </c>
      <c r="H790" t="s">
        <v>2378</v>
      </c>
      <c r="I790" t="str">
        <f t="shared" si="24"/>
        <v>Obesity</v>
      </c>
      <c r="J790" t="str">
        <f t="shared" si="25"/>
        <v>Diabetes</v>
      </c>
    </row>
    <row r="791" spans="1:10" x14ac:dyDescent="0.25">
      <c r="A791" t="s">
        <v>1206</v>
      </c>
      <c r="B791">
        <v>34.07</v>
      </c>
      <c r="C791">
        <v>7.81</v>
      </c>
      <c r="D791" t="s">
        <v>2379</v>
      </c>
      <c r="E791" t="s">
        <v>2378</v>
      </c>
      <c r="F791" t="s">
        <v>2378</v>
      </c>
      <c r="G791">
        <v>1</v>
      </c>
      <c r="H791" t="s">
        <v>2378</v>
      </c>
      <c r="I791" t="str">
        <f t="shared" si="24"/>
        <v>Obesity</v>
      </c>
      <c r="J791" t="str">
        <f t="shared" si="25"/>
        <v>Diabetes</v>
      </c>
    </row>
    <row r="792" spans="1:10" x14ac:dyDescent="0.25">
      <c r="A792" t="s">
        <v>2148</v>
      </c>
      <c r="B792">
        <v>34.06</v>
      </c>
      <c r="C792">
        <v>11.83</v>
      </c>
      <c r="D792" t="s">
        <v>2379</v>
      </c>
      <c r="E792" t="s">
        <v>2378</v>
      </c>
      <c r="F792" t="s">
        <v>2378</v>
      </c>
      <c r="G792">
        <v>1</v>
      </c>
      <c r="H792" t="s">
        <v>2378</v>
      </c>
      <c r="I792" t="str">
        <f t="shared" si="24"/>
        <v>Obesity</v>
      </c>
      <c r="J792" t="str">
        <f t="shared" si="25"/>
        <v>Diabetes</v>
      </c>
    </row>
    <row r="793" spans="1:10" x14ac:dyDescent="0.25">
      <c r="A793" t="s">
        <v>1389</v>
      </c>
      <c r="B793">
        <v>34.01</v>
      </c>
      <c r="C793">
        <v>11.3</v>
      </c>
      <c r="D793" t="s">
        <v>2379</v>
      </c>
      <c r="E793" t="s">
        <v>2378</v>
      </c>
      <c r="F793" t="s">
        <v>2378</v>
      </c>
      <c r="G793">
        <v>1</v>
      </c>
      <c r="H793" t="s">
        <v>2378</v>
      </c>
      <c r="I793" t="str">
        <f t="shared" si="24"/>
        <v>Obesity</v>
      </c>
      <c r="J793" t="str">
        <f t="shared" si="25"/>
        <v>Diabetes</v>
      </c>
    </row>
    <row r="794" spans="1:10" x14ac:dyDescent="0.25">
      <c r="A794" t="s">
        <v>372</v>
      </c>
      <c r="B794">
        <v>33.99</v>
      </c>
      <c r="C794">
        <v>4.83</v>
      </c>
      <c r="D794" t="s">
        <v>2379</v>
      </c>
      <c r="E794" t="s">
        <v>2378</v>
      </c>
      <c r="F794" t="s">
        <v>2379</v>
      </c>
      <c r="G794">
        <v>1</v>
      </c>
      <c r="H794" t="s">
        <v>2378</v>
      </c>
      <c r="I794" t="str">
        <f t="shared" si="24"/>
        <v>Obesity</v>
      </c>
      <c r="J794" t="str">
        <f t="shared" si="25"/>
        <v>Normal</v>
      </c>
    </row>
    <row r="795" spans="1:10" x14ac:dyDescent="0.25">
      <c r="A795" t="s">
        <v>284</v>
      </c>
      <c r="B795">
        <v>33.99</v>
      </c>
      <c r="C795">
        <v>4.55</v>
      </c>
      <c r="D795" t="s">
        <v>2379</v>
      </c>
      <c r="E795" t="s">
        <v>2378</v>
      </c>
      <c r="F795" t="s">
        <v>2378</v>
      </c>
      <c r="G795">
        <v>1</v>
      </c>
      <c r="H795" t="s">
        <v>2378</v>
      </c>
      <c r="I795" t="str">
        <f t="shared" si="24"/>
        <v>Obesity</v>
      </c>
      <c r="J795" t="str">
        <f t="shared" si="25"/>
        <v>Normal</v>
      </c>
    </row>
    <row r="796" spans="1:10" x14ac:dyDescent="0.25">
      <c r="A796" t="s">
        <v>584</v>
      </c>
      <c r="B796">
        <v>33.97</v>
      </c>
      <c r="C796">
        <v>5.6</v>
      </c>
      <c r="D796" t="s">
        <v>2379</v>
      </c>
      <c r="E796" t="s">
        <v>2378</v>
      </c>
      <c r="F796" t="s">
        <v>2378</v>
      </c>
      <c r="G796">
        <v>1</v>
      </c>
      <c r="H796" t="s">
        <v>2378</v>
      </c>
      <c r="I796" t="str">
        <f t="shared" si="24"/>
        <v>Obesity</v>
      </c>
      <c r="J796" t="str">
        <f t="shared" si="25"/>
        <v>Normal</v>
      </c>
    </row>
    <row r="797" spans="1:10" x14ac:dyDescent="0.25">
      <c r="A797" t="s">
        <v>2014</v>
      </c>
      <c r="B797">
        <v>33.96</v>
      </c>
      <c r="C797">
        <v>4.99</v>
      </c>
      <c r="D797" t="s">
        <v>2379</v>
      </c>
      <c r="E797" t="s">
        <v>2378</v>
      </c>
      <c r="F797" t="s">
        <v>2378</v>
      </c>
      <c r="G797">
        <v>1</v>
      </c>
      <c r="H797" t="s">
        <v>2378</v>
      </c>
      <c r="I797" t="str">
        <f t="shared" si="24"/>
        <v>Obesity</v>
      </c>
      <c r="J797" t="str">
        <f t="shared" si="25"/>
        <v>Normal</v>
      </c>
    </row>
    <row r="798" spans="1:10" x14ac:dyDescent="0.25">
      <c r="A798" t="s">
        <v>1582</v>
      </c>
      <c r="B798">
        <v>33.914999999999999</v>
      </c>
      <c r="C798">
        <v>9.56</v>
      </c>
      <c r="D798" t="s">
        <v>2379</v>
      </c>
      <c r="E798" t="s">
        <v>2378</v>
      </c>
      <c r="F798" t="s">
        <v>2378</v>
      </c>
      <c r="G798">
        <v>1</v>
      </c>
      <c r="H798" t="s">
        <v>2378</v>
      </c>
      <c r="I798" t="str">
        <f t="shared" si="24"/>
        <v>Obesity</v>
      </c>
      <c r="J798" t="str">
        <f t="shared" si="25"/>
        <v>Diabetes</v>
      </c>
    </row>
    <row r="799" spans="1:10" x14ac:dyDescent="0.25">
      <c r="A799" t="s">
        <v>1254</v>
      </c>
      <c r="B799">
        <v>33.914999999999999</v>
      </c>
      <c r="C799">
        <v>6.66</v>
      </c>
      <c r="D799" t="s">
        <v>2379</v>
      </c>
      <c r="E799" t="s">
        <v>2378</v>
      </c>
      <c r="F799" t="s">
        <v>2378</v>
      </c>
      <c r="G799">
        <v>1</v>
      </c>
      <c r="H799" t="s">
        <v>2378</v>
      </c>
      <c r="I799" t="str">
        <f t="shared" si="24"/>
        <v>Obesity</v>
      </c>
      <c r="J799" t="str">
        <f t="shared" si="25"/>
        <v>Diabetes</v>
      </c>
    </row>
    <row r="800" spans="1:10" x14ac:dyDescent="0.25">
      <c r="A800" t="s">
        <v>1228</v>
      </c>
      <c r="B800">
        <v>33.914999999999999</v>
      </c>
      <c r="C800">
        <v>11.52</v>
      </c>
      <c r="D800" t="s">
        <v>2379</v>
      </c>
      <c r="E800" t="s">
        <v>2378</v>
      </c>
      <c r="F800" t="s">
        <v>2378</v>
      </c>
      <c r="G800">
        <v>1</v>
      </c>
      <c r="H800" t="s">
        <v>2378</v>
      </c>
      <c r="I800" t="str">
        <f t="shared" si="24"/>
        <v>Obesity</v>
      </c>
      <c r="J800" t="str">
        <f t="shared" si="25"/>
        <v>Diabetes</v>
      </c>
    </row>
    <row r="801" spans="1:10" x14ac:dyDescent="0.25">
      <c r="A801" t="s">
        <v>379</v>
      </c>
      <c r="B801">
        <v>33.914999999999999</v>
      </c>
      <c r="C801">
        <v>5.84</v>
      </c>
      <c r="D801" t="s">
        <v>2379</v>
      </c>
      <c r="E801" t="s">
        <v>2378</v>
      </c>
      <c r="F801" t="s">
        <v>2378</v>
      </c>
      <c r="G801">
        <v>1</v>
      </c>
      <c r="H801" t="s">
        <v>2378</v>
      </c>
      <c r="I801" t="str">
        <f t="shared" si="24"/>
        <v>Obesity</v>
      </c>
      <c r="J801" t="str">
        <f t="shared" si="25"/>
        <v>Diabetes</v>
      </c>
    </row>
    <row r="802" spans="1:10" x14ac:dyDescent="0.25">
      <c r="A802" t="s">
        <v>2346</v>
      </c>
      <c r="B802">
        <v>33.880000000000003</v>
      </c>
      <c r="C802">
        <v>7.01</v>
      </c>
      <c r="D802" t="s">
        <v>2379</v>
      </c>
      <c r="E802" t="s">
        <v>2378</v>
      </c>
      <c r="F802" t="s">
        <v>2378</v>
      </c>
      <c r="G802">
        <v>1</v>
      </c>
      <c r="H802" t="s">
        <v>2378</v>
      </c>
      <c r="I802" t="str">
        <f t="shared" si="24"/>
        <v>Obesity</v>
      </c>
      <c r="J802" t="str">
        <f t="shared" si="25"/>
        <v>Diabetes</v>
      </c>
    </row>
    <row r="803" spans="1:10" x14ac:dyDescent="0.25">
      <c r="A803" t="s">
        <v>1462</v>
      </c>
      <c r="B803">
        <v>33.880000000000003</v>
      </c>
      <c r="C803">
        <v>10.78</v>
      </c>
      <c r="D803" t="s">
        <v>2379</v>
      </c>
      <c r="E803" t="s">
        <v>2378</v>
      </c>
      <c r="F803" t="s">
        <v>2378</v>
      </c>
      <c r="G803">
        <v>1</v>
      </c>
      <c r="H803" t="s">
        <v>2378</v>
      </c>
      <c r="I803" t="str">
        <f t="shared" si="24"/>
        <v>Obesity</v>
      </c>
      <c r="J803" t="str">
        <f t="shared" si="25"/>
        <v>Diabetes</v>
      </c>
    </row>
    <row r="804" spans="1:10" x14ac:dyDescent="0.25">
      <c r="A804" t="s">
        <v>1407</v>
      </c>
      <c r="B804">
        <v>33.880000000000003</v>
      </c>
      <c r="C804">
        <v>4.68</v>
      </c>
      <c r="D804" t="s">
        <v>2379</v>
      </c>
      <c r="E804" t="s">
        <v>2378</v>
      </c>
      <c r="F804" t="s">
        <v>2378</v>
      </c>
      <c r="G804">
        <v>1</v>
      </c>
      <c r="H804" t="s">
        <v>2378</v>
      </c>
      <c r="I804" t="str">
        <f t="shared" si="24"/>
        <v>Obesity</v>
      </c>
      <c r="J804" t="str">
        <f t="shared" si="25"/>
        <v>Normal</v>
      </c>
    </row>
    <row r="805" spans="1:10" x14ac:dyDescent="0.25">
      <c r="A805" t="s">
        <v>1868</v>
      </c>
      <c r="B805">
        <v>33.82</v>
      </c>
      <c r="C805">
        <v>5.42</v>
      </c>
      <c r="D805" t="s">
        <v>2379</v>
      </c>
      <c r="E805" t="s">
        <v>2378</v>
      </c>
      <c r="F805" t="s">
        <v>2378</v>
      </c>
      <c r="G805">
        <v>1</v>
      </c>
      <c r="H805" t="s">
        <v>2378</v>
      </c>
      <c r="I805" t="str">
        <f t="shared" si="24"/>
        <v>Obesity</v>
      </c>
      <c r="J805" t="str">
        <f t="shared" si="25"/>
        <v>Normal</v>
      </c>
    </row>
    <row r="806" spans="1:10" x14ac:dyDescent="0.25">
      <c r="A806" t="s">
        <v>1528</v>
      </c>
      <c r="B806">
        <v>33.82</v>
      </c>
      <c r="C806">
        <v>5.89</v>
      </c>
      <c r="D806" t="s">
        <v>2379</v>
      </c>
      <c r="E806" t="s">
        <v>2378</v>
      </c>
      <c r="F806" t="s">
        <v>2378</v>
      </c>
      <c r="G806">
        <v>1</v>
      </c>
      <c r="H806" t="s">
        <v>2378</v>
      </c>
      <c r="I806" t="str">
        <f t="shared" si="24"/>
        <v>Obesity</v>
      </c>
      <c r="J806" t="str">
        <f t="shared" si="25"/>
        <v>Diabetes</v>
      </c>
    </row>
    <row r="807" spans="1:10" x14ac:dyDescent="0.25">
      <c r="A807" t="s">
        <v>659</v>
      </c>
      <c r="B807">
        <v>33.82</v>
      </c>
      <c r="C807">
        <v>8.93</v>
      </c>
      <c r="D807" t="s">
        <v>2379</v>
      </c>
      <c r="E807" t="s">
        <v>2378</v>
      </c>
      <c r="F807" t="s">
        <v>2378</v>
      </c>
      <c r="G807">
        <v>1</v>
      </c>
      <c r="H807" t="s">
        <v>2378</v>
      </c>
      <c r="I807" t="str">
        <f t="shared" si="24"/>
        <v>Obesity</v>
      </c>
      <c r="J807" t="str">
        <f t="shared" si="25"/>
        <v>Diabetes</v>
      </c>
    </row>
    <row r="808" spans="1:10" x14ac:dyDescent="0.25">
      <c r="A808" t="s">
        <v>524</v>
      </c>
      <c r="B808">
        <v>33.82</v>
      </c>
      <c r="C808">
        <v>4.6500000000000004</v>
      </c>
      <c r="D808" t="s">
        <v>2379</v>
      </c>
      <c r="E808" t="s">
        <v>2378</v>
      </c>
      <c r="F808" t="s">
        <v>2378</v>
      </c>
      <c r="G808">
        <v>1</v>
      </c>
      <c r="H808" t="s">
        <v>2378</v>
      </c>
      <c r="I808" t="str">
        <f t="shared" si="24"/>
        <v>Obesity</v>
      </c>
      <c r="J808" t="str">
        <f t="shared" si="25"/>
        <v>Normal</v>
      </c>
    </row>
    <row r="809" spans="1:10" x14ac:dyDescent="0.25">
      <c r="A809" t="s">
        <v>499</v>
      </c>
      <c r="B809">
        <v>33.81</v>
      </c>
      <c r="C809">
        <v>6.49</v>
      </c>
      <c r="D809" t="s">
        <v>2379</v>
      </c>
      <c r="E809" t="s">
        <v>2378</v>
      </c>
      <c r="F809" t="s">
        <v>2379</v>
      </c>
      <c r="G809">
        <v>1</v>
      </c>
      <c r="H809" t="s">
        <v>2378</v>
      </c>
      <c r="I809" t="str">
        <f t="shared" si="24"/>
        <v>Obesity</v>
      </c>
      <c r="J809" t="str">
        <f t="shared" si="25"/>
        <v>Diabetes</v>
      </c>
    </row>
    <row r="810" spans="1:10" x14ac:dyDescent="0.25">
      <c r="A810" t="s">
        <v>2355</v>
      </c>
      <c r="B810">
        <v>33.799999999999997</v>
      </c>
      <c r="C810">
        <v>7.67</v>
      </c>
      <c r="D810" t="s">
        <v>2379</v>
      </c>
      <c r="E810" t="s">
        <v>2378</v>
      </c>
      <c r="F810" t="s">
        <v>2378</v>
      </c>
      <c r="G810">
        <v>1</v>
      </c>
      <c r="H810" t="s">
        <v>2378</v>
      </c>
      <c r="I810" t="str">
        <f t="shared" si="24"/>
        <v>Obesity</v>
      </c>
      <c r="J810" t="str">
        <f t="shared" si="25"/>
        <v>Diabetes</v>
      </c>
    </row>
    <row r="811" spans="1:10" x14ac:dyDescent="0.25">
      <c r="A811" t="s">
        <v>177</v>
      </c>
      <c r="B811">
        <v>33.770000000000003</v>
      </c>
      <c r="C811">
        <v>4.0199999999999996</v>
      </c>
      <c r="D811" t="s">
        <v>2379</v>
      </c>
      <c r="E811" t="s">
        <v>2378</v>
      </c>
      <c r="F811" t="s">
        <v>2378</v>
      </c>
      <c r="G811">
        <v>1</v>
      </c>
      <c r="H811" t="s">
        <v>2378</v>
      </c>
      <c r="I811" t="str">
        <f t="shared" si="24"/>
        <v>Obesity</v>
      </c>
      <c r="J811" t="str">
        <f t="shared" si="25"/>
        <v>Normal</v>
      </c>
    </row>
    <row r="812" spans="1:10" x14ac:dyDescent="0.25">
      <c r="A812" t="s">
        <v>160</v>
      </c>
      <c r="B812">
        <v>33.770000000000003</v>
      </c>
      <c r="C812">
        <v>6</v>
      </c>
      <c r="D812" t="s">
        <v>2379</v>
      </c>
      <c r="E812" t="s">
        <v>2378</v>
      </c>
      <c r="F812" t="s">
        <v>2378</v>
      </c>
      <c r="G812">
        <v>1</v>
      </c>
      <c r="H812" t="s">
        <v>2378</v>
      </c>
      <c r="I812" t="str">
        <f t="shared" si="24"/>
        <v>Obesity</v>
      </c>
      <c r="J812" t="str">
        <f t="shared" si="25"/>
        <v>Diabetes</v>
      </c>
    </row>
    <row r="813" spans="1:10" x14ac:dyDescent="0.25">
      <c r="A813" t="s">
        <v>1342</v>
      </c>
      <c r="B813">
        <v>33.725000000000001</v>
      </c>
      <c r="C813">
        <v>5.51</v>
      </c>
      <c r="D813" t="s">
        <v>2379</v>
      </c>
      <c r="E813" t="s">
        <v>2378</v>
      </c>
      <c r="F813" t="s">
        <v>2378</v>
      </c>
      <c r="G813">
        <v>1</v>
      </c>
      <c r="H813" t="s">
        <v>2378</v>
      </c>
      <c r="I813" t="str">
        <f t="shared" si="24"/>
        <v>Obesity</v>
      </c>
      <c r="J813" t="str">
        <f t="shared" si="25"/>
        <v>Normal</v>
      </c>
    </row>
    <row r="814" spans="1:10" x14ac:dyDescent="0.25">
      <c r="A814" t="s">
        <v>1115</v>
      </c>
      <c r="B814">
        <v>33.725000000000001</v>
      </c>
      <c r="C814">
        <v>6.45</v>
      </c>
      <c r="D814" t="s">
        <v>2379</v>
      </c>
      <c r="E814" t="s">
        <v>2378</v>
      </c>
      <c r="F814" t="s">
        <v>2378</v>
      </c>
      <c r="G814">
        <v>1</v>
      </c>
      <c r="H814" t="s">
        <v>2378</v>
      </c>
      <c r="I814" t="str">
        <f t="shared" si="24"/>
        <v>Obesity</v>
      </c>
      <c r="J814" t="str">
        <f t="shared" si="25"/>
        <v>Diabetes</v>
      </c>
    </row>
    <row r="815" spans="1:10" x14ac:dyDescent="0.25">
      <c r="A815" t="s">
        <v>2131</v>
      </c>
      <c r="B815">
        <v>33.72</v>
      </c>
      <c r="C815">
        <v>6.21</v>
      </c>
      <c r="D815" t="s">
        <v>2379</v>
      </c>
      <c r="E815" t="s">
        <v>2378</v>
      </c>
      <c r="F815" t="s">
        <v>2379</v>
      </c>
      <c r="G815">
        <v>1</v>
      </c>
      <c r="H815" t="s">
        <v>2378</v>
      </c>
      <c r="I815" t="str">
        <f t="shared" si="24"/>
        <v>Obesity</v>
      </c>
      <c r="J815" t="str">
        <f t="shared" si="25"/>
        <v>Diabetes</v>
      </c>
    </row>
    <row r="816" spans="1:10" x14ac:dyDescent="0.25">
      <c r="A816" t="s">
        <v>1362</v>
      </c>
      <c r="B816">
        <v>33.71</v>
      </c>
      <c r="C816">
        <v>4.9400000000000004</v>
      </c>
      <c r="D816" t="s">
        <v>2379</v>
      </c>
      <c r="E816" t="s">
        <v>2378</v>
      </c>
      <c r="F816" t="s">
        <v>2378</v>
      </c>
      <c r="G816">
        <v>1</v>
      </c>
      <c r="H816" t="s">
        <v>2378</v>
      </c>
      <c r="I816" t="str">
        <f t="shared" si="24"/>
        <v>Obesity</v>
      </c>
      <c r="J816" t="str">
        <f t="shared" si="25"/>
        <v>Normal</v>
      </c>
    </row>
    <row r="817" spans="1:10" x14ac:dyDescent="0.25">
      <c r="A817" t="s">
        <v>1379</v>
      </c>
      <c r="B817">
        <v>33.700000000000003</v>
      </c>
      <c r="C817">
        <v>4.01</v>
      </c>
      <c r="D817" t="s">
        <v>2379</v>
      </c>
      <c r="E817" t="s">
        <v>2378</v>
      </c>
      <c r="F817" t="s">
        <v>2378</v>
      </c>
      <c r="G817">
        <v>1</v>
      </c>
      <c r="H817" t="s">
        <v>2378</v>
      </c>
      <c r="I817" t="str">
        <f t="shared" si="24"/>
        <v>Obesity</v>
      </c>
      <c r="J817" t="str">
        <f t="shared" si="25"/>
        <v>Normal</v>
      </c>
    </row>
    <row r="818" spans="1:10" x14ac:dyDescent="0.25">
      <c r="A818" t="s">
        <v>947</v>
      </c>
      <c r="B818">
        <v>33.700000000000003</v>
      </c>
      <c r="C818">
        <v>5.87</v>
      </c>
      <c r="D818" t="s">
        <v>2379</v>
      </c>
      <c r="E818" t="s">
        <v>2378</v>
      </c>
      <c r="F818" t="s">
        <v>2378</v>
      </c>
      <c r="G818">
        <v>1</v>
      </c>
      <c r="H818" t="s">
        <v>2378</v>
      </c>
      <c r="I818" t="str">
        <f t="shared" si="24"/>
        <v>Obesity</v>
      </c>
      <c r="J818" t="str">
        <f t="shared" si="25"/>
        <v>Diabetes</v>
      </c>
    </row>
    <row r="819" spans="1:10" x14ac:dyDescent="0.25">
      <c r="A819" t="s">
        <v>607</v>
      </c>
      <c r="B819">
        <v>33.700000000000003</v>
      </c>
      <c r="C819">
        <v>4.32</v>
      </c>
      <c r="D819" t="s">
        <v>2379</v>
      </c>
      <c r="E819" t="s">
        <v>2378</v>
      </c>
      <c r="F819" t="s">
        <v>2378</v>
      </c>
      <c r="G819">
        <v>1</v>
      </c>
      <c r="H819" t="s">
        <v>2378</v>
      </c>
      <c r="I819" t="str">
        <f t="shared" si="24"/>
        <v>Obesity</v>
      </c>
      <c r="J819" t="str">
        <f t="shared" si="25"/>
        <v>Normal</v>
      </c>
    </row>
    <row r="820" spans="1:10" x14ac:dyDescent="0.25">
      <c r="A820" t="s">
        <v>2154</v>
      </c>
      <c r="B820">
        <v>33.69</v>
      </c>
      <c r="C820">
        <v>9.68</v>
      </c>
      <c r="D820" t="s">
        <v>2379</v>
      </c>
      <c r="E820" t="s">
        <v>2378</v>
      </c>
      <c r="F820" t="s">
        <v>2378</v>
      </c>
      <c r="G820">
        <v>1</v>
      </c>
      <c r="H820" t="s">
        <v>2378</v>
      </c>
      <c r="I820" t="str">
        <f t="shared" si="24"/>
        <v>Obesity</v>
      </c>
      <c r="J820" t="str">
        <f t="shared" si="25"/>
        <v>Diabetes</v>
      </c>
    </row>
    <row r="821" spans="1:10" x14ac:dyDescent="0.25">
      <c r="A821" t="s">
        <v>1721</v>
      </c>
      <c r="B821">
        <v>33.659999999999997</v>
      </c>
      <c r="C821">
        <v>5.65</v>
      </c>
      <c r="D821" t="s">
        <v>2379</v>
      </c>
      <c r="E821" t="s">
        <v>2378</v>
      </c>
      <c r="F821" t="s">
        <v>2378</v>
      </c>
      <c r="G821">
        <v>1</v>
      </c>
      <c r="H821" t="s">
        <v>2378</v>
      </c>
      <c r="I821" t="str">
        <f t="shared" si="24"/>
        <v>Obesity</v>
      </c>
      <c r="J821" t="str">
        <f t="shared" si="25"/>
        <v>Normal</v>
      </c>
    </row>
    <row r="822" spans="1:10" x14ac:dyDescent="0.25">
      <c r="A822" t="s">
        <v>1555</v>
      </c>
      <c r="B822">
        <v>33.659999999999997</v>
      </c>
      <c r="C822">
        <v>5.42</v>
      </c>
      <c r="D822" t="s">
        <v>2379</v>
      </c>
      <c r="E822" t="s">
        <v>2378</v>
      </c>
      <c r="F822" t="s">
        <v>2378</v>
      </c>
      <c r="G822">
        <v>1</v>
      </c>
      <c r="H822" t="s">
        <v>2378</v>
      </c>
      <c r="I822" t="str">
        <f t="shared" si="24"/>
        <v>Obesity</v>
      </c>
      <c r="J822" t="str">
        <f t="shared" si="25"/>
        <v>Normal</v>
      </c>
    </row>
    <row r="823" spans="1:10" x14ac:dyDescent="0.25">
      <c r="A823" t="s">
        <v>530</v>
      </c>
      <c r="B823">
        <v>33.659999999999997</v>
      </c>
      <c r="C823">
        <v>4.08</v>
      </c>
      <c r="D823" t="s">
        <v>2379</v>
      </c>
      <c r="E823" t="s">
        <v>2378</v>
      </c>
      <c r="F823" t="s">
        <v>2379</v>
      </c>
      <c r="G823">
        <v>1</v>
      </c>
      <c r="H823" t="s">
        <v>2378</v>
      </c>
      <c r="I823" t="str">
        <f t="shared" si="24"/>
        <v>Obesity</v>
      </c>
      <c r="J823" t="str">
        <f t="shared" si="25"/>
        <v>Normal</v>
      </c>
    </row>
    <row r="824" spans="1:10" x14ac:dyDescent="0.25">
      <c r="A824" t="s">
        <v>289</v>
      </c>
      <c r="B824">
        <v>33.659999999999997</v>
      </c>
      <c r="C824">
        <v>4.2</v>
      </c>
      <c r="D824" t="s">
        <v>2379</v>
      </c>
      <c r="E824" t="s">
        <v>2378</v>
      </c>
      <c r="F824" t="s">
        <v>2378</v>
      </c>
      <c r="G824">
        <v>1</v>
      </c>
      <c r="H824" t="s">
        <v>2378</v>
      </c>
      <c r="I824" t="str">
        <f t="shared" si="24"/>
        <v>Obesity</v>
      </c>
      <c r="J824" t="str">
        <f t="shared" si="25"/>
        <v>Normal</v>
      </c>
    </row>
    <row r="825" spans="1:10" x14ac:dyDescent="0.25">
      <c r="A825" t="s">
        <v>65</v>
      </c>
      <c r="B825">
        <v>33.659999999999997</v>
      </c>
      <c r="C825">
        <v>5.71</v>
      </c>
      <c r="D825" t="s">
        <v>2379</v>
      </c>
      <c r="E825" t="s">
        <v>2378</v>
      </c>
      <c r="F825" t="s">
        <v>2378</v>
      </c>
      <c r="G825">
        <v>1</v>
      </c>
      <c r="H825" t="s">
        <v>2378</v>
      </c>
      <c r="I825" t="str">
        <f t="shared" si="24"/>
        <v>Obesity</v>
      </c>
      <c r="J825" t="str">
        <f t="shared" si="25"/>
        <v>Diabetes</v>
      </c>
    </row>
    <row r="826" spans="1:10" x14ac:dyDescent="0.25">
      <c r="A826" t="s">
        <v>2325</v>
      </c>
      <c r="B826">
        <v>33.630000000000003</v>
      </c>
      <c r="C826">
        <v>4.43</v>
      </c>
      <c r="D826" t="s">
        <v>2379</v>
      </c>
      <c r="E826" t="s">
        <v>2378</v>
      </c>
      <c r="F826" t="s">
        <v>2378</v>
      </c>
      <c r="G826">
        <v>1</v>
      </c>
      <c r="H826" t="s">
        <v>2378</v>
      </c>
      <c r="I826" t="str">
        <f t="shared" si="24"/>
        <v>Obesity</v>
      </c>
      <c r="J826" t="str">
        <f t="shared" si="25"/>
        <v>Normal</v>
      </c>
    </row>
    <row r="827" spans="1:10" x14ac:dyDescent="0.25">
      <c r="A827" t="s">
        <v>2210</v>
      </c>
      <c r="B827">
        <v>33.630000000000003</v>
      </c>
      <c r="C827">
        <v>5.42</v>
      </c>
      <c r="D827" t="s">
        <v>2379</v>
      </c>
      <c r="E827" t="s">
        <v>2378</v>
      </c>
      <c r="F827" t="s">
        <v>2378</v>
      </c>
      <c r="G827">
        <v>1</v>
      </c>
      <c r="H827" t="s">
        <v>2378</v>
      </c>
      <c r="I827" t="str">
        <f t="shared" si="24"/>
        <v>Obesity</v>
      </c>
      <c r="J827" t="str">
        <f t="shared" si="25"/>
        <v>Normal</v>
      </c>
    </row>
    <row r="828" spans="1:10" x14ac:dyDescent="0.25">
      <c r="A828" t="s">
        <v>1792</v>
      </c>
      <c r="B828">
        <v>33.630000000000003</v>
      </c>
      <c r="C828">
        <v>5.69</v>
      </c>
      <c r="D828" t="s">
        <v>2379</v>
      </c>
      <c r="E828" t="s">
        <v>2378</v>
      </c>
      <c r="F828" t="s">
        <v>2378</v>
      </c>
      <c r="G828">
        <v>1</v>
      </c>
      <c r="H828" t="s">
        <v>2378</v>
      </c>
      <c r="I828" t="str">
        <f t="shared" si="24"/>
        <v>Obesity</v>
      </c>
      <c r="J828" t="str">
        <f t="shared" si="25"/>
        <v>Normal</v>
      </c>
    </row>
    <row r="829" spans="1:10" x14ac:dyDescent="0.25">
      <c r="A829" t="s">
        <v>1460</v>
      </c>
      <c r="B829">
        <v>33.630000000000003</v>
      </c>
      <c r="C829">
        <v>11.39</v>
      </c>
      <c r="D829" t="s">
        <v>2379</v>
      </c>
      <c r="E829" t="s">
        <v>2378</v>
      </c>
      <c r="F829" t="s">
        <v>2378</v>
      </c>
      <c r="G829">
        <v>1</v>
      </c>
      <c r="H829" t="s">
        <v>2378</v>
      </c>
      <c r="I829" t="str">
        <f t="shared" si="24"/>
        <v>Obesity</v>
      </c>
      <c r="J829" t="str">
        <f t="shared" si="25"/>
        <v>Diabetes</v>
      </c>
    </row>
    <row r="830" spans="1:10" x14ac:dyDescent="0.25">
      <c r="A830" t="s">
        <v>1333</v>
      </c>
      <c r="B830">
        <v>33.630000000000003</v>
      </c>
      <c r="C830">
        <v>11.31</v>
      </c>
      <c r="D830" t="s">
        <v>2379</v>
      </c>
      <c r="E830" t="s">
        <v>2378</v>
      </c>
      <c r="F830" t="s">
        <v>2378</v>
      </c>
      <c r="G830">
        <v>1</v>
      </c>
      <c r="H830" t="s">
        <v>2378</v>
      </c>
      <c r="I830" t="str">
        <f t="shared" si="24"/>
        <v>Obesity</v>
      </c>
      <c r="J830" t="str">
        <f t="shared" si="25"/>
        <v>Diabetes</v>
      </c>
    </row>
    <row r="831" spans="1:10" x14ac:dyDescent="0.25">
      <c r="A831" t="s">
        <v>413</v>
      </c>
      <c r="B831">
        <v>33.630000000000003</v>
      </c>
      <c r="C831">
        <v>4.47</v>
      </c>
      <c r="D831" t="s">
        <v>2379</v>
      </c>
      <c r="E831" t="s">
        <v>2378</v>
      </c>
      <c r="F831" t="s">
        <v>2378</v>
      </c>
      <c r="G831">
        <v>1</v>
      </c>
      <c r="H831" t="s">
        <v>2378</v>
      </c>
      <c r="I831" t="str">
        <f t="shared" si="24"/>
        <v>Obesity</v>
      </c>
      <c r="J831" t="str">
        <f t="shared" si="25"/>
        <v>Normal</v>
      </c>
    </row>
    <row r="832" spans="1:10" x14ac:dyDescent="0.25">
      <c r="A832" t="s">
        <v>1699</v>
      </c>
      <c r="B832">
        <v>33.6</v>
      </c>
      <c r="C832">
        <v>11.25</v>
      </c>
      <c r="D832" t="s">
        <v>2379</v>
      </c>
      <c r="E832" t="s">
        <v>2378</v>
      </c>
      <c r="F832" t="s">
        <v>2378</v>
      </c>
      <c r="G832">
        <v>1</v>
      </c>
      <c r="H832" t="s">
        <v>2378</v>
      </c>
      <c r="I832" t="str">
        <f t="shared" si="24"/>
        <v>Obesity</v>
      </c>
      <c r="J832" t="str">
        <f t="shared" si="25"/>
        <v>Diabetes</v>
      </c>
    </row>
    <row r="833" spans="1:10" x14ac:dyDescent="0.25">
      <c r="A833" t="s">
        <v>2111</v>
      </c>
      <c r="B833">
        <v>33.58</v>
      </c>
      <c r="C833">
        <v>5.56</v>
      </c>
      <c r="D833" t="s">
        <v>2379</v>
      </c>
      <c r="E833" t="s">
        <v>2378</v>
      </c>
      <c r="F833" t="s">
        <v>2378</v>
      </c>
      <c r="G833">
        <v>1</v>
      </c>
      <c r="H833" t="s">
        <v>2378</v>
      </c>
      <c r="I833" t="str">
        <f t="shared" si="24"/>
        <v>Obesity</v>
      </c>
      <c r="J833" t="str">
        <f t="shared" si="25"/>
        <v>Normal</v>
      </c>
    </row>
    <row r="834" spans="1:10" x14ac:dyDescent="0.25">
      <c r="A834" t="s">
        <v>814</v>
      </c>
      <c r="B834">
        <v>33.58</v>
      </c>
      <c r="C834">
        <v>5.08</v>
      </c>
      <c r="D834" t="s">
        <v>2379</v>
      </c>
      <c r="E834" t="s">
        <v>2378</v>
      </c>
      <c r="F834" t="s">
        <v>2378</v>
      </c>
      <c r="G834">
        <v>1</v>
      </c>
      <c r="H834" t="s">
        <v>2378</v>
      </c>
      <c r="I834" t="str">
        <f t="shared" ref="I834:I897" si="26">IF(B834&lt;18.5, "Underweight",IF(18.5 &lt;B834&lt;= 24.9,"Healthy Weight",IF( 25&lt; B834&lt;=29.9,"Overweight", "Obesity")))</f>
        <v>Obesity</v>
      </c>
      <c r="J834" t="str">
        <f t="shared" ref="J834:J897" si="27">IF(C834&lt;5.7,"Normal",IF(5.7&lt;C834&lt;=6.4,"Prediabetes","Diabetes"))</f>
        <v>Normal</v>
      </c>
    </row>
    <row r="835" spans="1:10" x14ac:dyDescent="0.25">
      <c r="A835" t="s">
        <v>2180</v>
      </c>
      <c r="B835">
        <v>33.57</v>
      </c>
      <c r="C835">
        <v>8.82</v>
      </c>
      <c r="D835" t="s">
        <v>2379</v>
      </c>
      <c r="E835" t="s">
        <v>2378</v>
      </c>
      <c r="F835" t="s">
        <v>2378</v>
      </c>
      <c r="G835">
        <v>1</v>
      </c>
      <c r="H835" t="s">
        <v>2378</v>
      </c>
      <c r="I835" t="str">
        <f t="shared" si="26"/>
        <v>Obesity</v>
      </c>
      <c r="J835" t="str">
        <f t="shared" si="27"/>
        <v>Diabetes</v>
      </c>
    </row>
    <row r="836" spans="1:10" x14ac:dyDescent="0.25">
      <c r="A836" t="s">
        <v>698</v>
      </c>
      <c r="B836">
        <v>33.549999999999997</v>
      </c>
      <c r="C836">
        <v>10.9</v>
      </c>
      <c r="D836" t="s">
        <v>2379</v>
      </c>
      <c r="E836" t="s">
        <v>2378</v>
      </c>
      <c r="F836" t="s">
        <v>2378</v>
      </c>
      <c r="G836">
        <v>1</v>
      </c>
      <c r="H836" t="s">
        <v>2378</v>
      </c>
      <c r="I836" t="str">
        <f t="shared" si="26"/>
        <v>Obesity</v>
      </c>
      <c r="J836" t="str">
        <f t="shared" si="27"/>
        <v>Diabetes</v>
      </c>
    </row>
    <row r="837" spans="1:10" x14ac:dyDescent="0.25">
      <c r="A837" t="s">
        <v>2137</v>
      </c>
      <c r="B837">
        <v>33.534999999999997</v>
      </c>
      <c r="C837">
        <v>6.23</v>
      </c>
      <c r="D837" t="s">
        <v>2379</v>
      </c>
      <c r="E837" t="s">
        <v>2378</v>
      </c>
      <c r="F837" t="s">
        <v>2378</v>
      </c>
      <c r="G837">
        <v>1</v>
      </c>
      <c r="H837" t="s">
        <v>2378</v>
      </c>
      <c r="I837" t="str">
        <f t="shared" si="26"/>
        <v>Obesity</v>
      </c>
      <c r="J837" t="str">
        <f t="shared" si="27"/>
        <v>Diabetes</v>
      </c>
    </row>
    <row r="838" spans="1:10" x14ac:dyDescent="0.25">
      <c r="A838" t="s">
        <v>1581</v>
      </c>
      <c r="B838">
        <v>33.534999999999997</v>
      </c>
      <c r="C838">
        <v>9.4</v>
      </c>
      <c r="D838" t="s">
        <v>2379</v>
      </c>
      <c r="E838" t="s">
        <v>2378</v>
      </c>
      <c r="F838" t="s">
        <v>2378</v>
      </c>
      <c r="G838">
        <v>1</v>
      </c>
      <c r="H838" t="s">
        <v>2378</v>
      </c>
      <c r="I838" t="str">
        <f t="shared" si="26"/>
        <v>Obesity</v>
      </c>
      <c r="J838" t="str">
        <f t="shared" si="27"/>
        <v>Diabetes</v>
      </c>
    </row>
    <row r="839" spans="1:10" x14ac:dyDescent="0.25">
      <c r="A839" t="s">
        <v>1496</v>
      </c>
      <c r="B839">
        <v>33.534999999999997</v>
      </c>
      <c r="C839">
        <v>8.24</v>
      </c>
      <c r="D839" t="s">
        <v>2379</v>
      </c>
      <c r="E839" t="s">
        <v>2378</v>
      </c>
      <c r="F839" t="s">
        <v>2378</v>
      </c>
      <c r="G839">
        <v>1</v>
      </c>
      <c r="H839" t="s">
        <v>2378</v>
      </c>
      <c r="I839" t="str">
        <f t="shared" si="26"/>
        <v>Obesity</v>
      </c>
      <c r="J839" t="str">
        <f t="shared" si="27"/>
        <v>Diabetes</v>
      </c>
    </row>
    <row r="840" spans="1:10" x14ac:dyDescent="0.25">
      <c r="A840" t="s">
        <v>2200</v>
      </c>
      <c r="B840">
        <v>33.5</v>
      </c>
      <c r="C840">
        <v>5.4</v>
      </c>
      <c r="D840" t="s">
        <v>2379</v>
      </c>
      <c r="E840" t="s">
        <v>2378</v>
      </c>
      <c r="F840" t="s">
        <v>2378</v>
      </c>
      <c r="G840">
        <v>1</v>
      </c>
      <c r="H840" t="s">
        <v>2378</v>
      </c>
      <c r="I840" t="str">
        <f t="shared" si="26"/>
        <v>Obesity</v>
      </c>
      <c r="J840" t="str">
        <f t="shared" si="27"/>
        <v>Normal</v>
      </c>
    </row>
    <row r="841" spans="1:10" x14ac:dyDescent="0.25">
      <c r="A841" t="s">
        <v>1630</v>
      </c>
      <c r="B841">
        <v>33.479999999999997</v>
      </c>
      <c r="C841">
        <v>4.74</v>
      </c>
      <c r="D841" t="s">
        <v>2379</v>
      </c>
      <c r="E841" t="s">
        <v>2378</v>
      </c>
      <c r="F841" t="s">
        <v>2378</v>
      </c>
      <c r="G841">
        <v>1</v>
      </c>
      <c r="H841" t="s">
        <v>2378</v>
      </c>
      <c r="I841" t="str">
        <f t="shared" si="26"/>
        <v>Obesity</v>
      </c>
      <c r="J841" t="str">
        <f t="shared" si="27"/>
        <v>Normal</v>
      </c>
    </row>
    <row r="842" spans="1:10" x14ac:dyDescent="0.25">
      <c r="A842" t="s">
        <v>478</v>
      </c>
      <c r="B842">
        <v>33.479999999999997</v>
      </c>
      <c r="C842">
        <v>8.94</v>
      </c>
      <c r="D842" t="s">
        <v>2379</v>
      </c>
      <c r="E842" t="s">
        <v>2378</v>
      </c>
      <c r="F842" t="s">
        <v>2378</v>
      </c>
      <c r="G842">
        <v>1</v>
      </c>
      <c r="H842" t="s">
        <v>2378</v>
      </c>
      <c r="I842" t="str">
        <f t="shared" si="26"/>
        <v>Obesity</v>
      </c>
      <c r="J842" t="str">
        <f t="shared" si="27"/>
        <v>Diabetes</v>
      </c>
    </row>
    <row r="843" spans="1:10" x14ac:dyDescent="0.25">
      <c r="A843" t="s">
        <v>1486</v>
      </c>
      <c r="B843">
        <v>33.44</v>
      </c>
      <c r="C843">
        <v>5.9</v>
      </c>
      <c r="D843" t="s">
        <v>2379</v>
      </c>
      <c r="E843" t="s">
        <v>2378</v>
      </c>
      <c r="F843" t="s">
        <v>2378</v>
      </c>
      <c r="G843">
        <v>1</v>
      </c>
      <c r="H843" t="s">
        <v>2378</v>
      </c>
      <c r="I843" t="str">
        <f t="shared" si="26"/>
        <v>Obesity</v>
      </c>
      <c r="J843" t="str">
        <f t="shared" si="27"/>
        <v>Diabetes</v>
      </c>
    </row>
    <row r="844" spans="1:10" x14ac:dyDescent="0.25">
      <c r="A844" t="s">
        <v>1059</v>
      </c>
      <c r="B844">
        <v>33.44</v>
      </c>
      <c r="C844">
        <v>6.24</v>
      </c>
      <c r="D844" t="s">
        <v>2379</v>
      </c>
      <c r="E844" t="s">
        <v>2378</v>
      </c>
      <c r="F844" t="s">
        <v>2378</v>
      </c>
      <c r="G844">
        <v>1</v>
      </c>
      <c r="H844" t="s">
        <v>2378</v>
      </c>
      <c r="I844" t="str">
        <f t="shared" si="26"/>
        <v>Obesity</v>
      </c>
      <c r="J844" t="str">
        <f t="shared" si="27"/>
        <v>Diabetes</v>
      </c>
    </row>
    <row r="845" spans="1:10" x14ac:dyDescent="0.25">
      <c r="A845" t="s">
        <v>1047</v>
      </c>
      <c r="B845">
        <v>33.44</v>
      </c>
      <c r="C845">
        <v>4.72</v>
      </c>
      <c r="D845" t="s">
        <v>2379</v>
      </c>
      <c r="E845" t="s">
        <v>2378</v>
      </c>
      <c r="F845" t="s">
        <v>2378</v>
      </c>
      <c r="G845">
        <v>1</v>
      </c>
      <c r="H845" t="s">
        <v>2378</v>
      </c>
      <c r="I845" t="str">
        <f t="shared" si="26"/>
        <v>Obesity</v>
      </c>
      <c r="J845" t="str">
        <f t="shared" si="27"/>
        <v>Normal</v>
      </c>
    </row>
    <row r="846" spans="1:10" x14ac:dyDescent="0.25">
      <c r="A846" t="s">
        <v>835</v>
      </c>
      <c r="B846">
        <v>33.44</v>
      </c>
      <c r="C846">
        <v>4.54</v>
      </c>
      <c r="D846" t="s">
        <v>2379</v>
      </c>
      <c r="E846" t="s">
        <v>2378</v>
      </c>
      <c r="F846" t="s">
        <v>2378</v>
      </c>
      <c r="G846">
        <v>1</v>
      </c>
      <c r="H846" t="s">
        <v>2378</v>
      </c>
      <c r="I846" t="str">
        <f t="shared" si="26"/>
        <v>Obesity</v>
      </c>
      <c r="J846" t="str">
        <f t="shared" si="27"/>
        <v>Normal</v>
      </c>
    </row>
    <row r="847" spans="1:10" x14ac:dyDescent="0.25">
      <c r="A847" t="s">
        <v>2188</v>
      </c>
      <c r="B847">
        <v>33.42</v>
      </c>
      <c r="C847">
        <v>10.67</v>
      </c>
      <c r="D847" t="s">
        <v>2379</v>
      </c>
      <c r="E847" t="s">
        <v>2378</v>
      </c>
      <c r="F847" t="s">
        <v>2378</v>
      </c>
      <c r="G847">
        <v>1</v>
      </c>
      <c r="H847" t="s">
        <v>2378</v>
      </c>
      <c r="I847" t="str">
        <f t="shared" si="26"/>
        <v>Obesity</v>
      </c>
      <c r="J847" t="str">
        <f t="shared" si="27"/>
        <v>Diabetes</v>
      </c>
    </row>
    <row r="848" spans="1:10" x14ac:dyDescent="0.25">
      <c r="A848" t="s">
        <v>2228</v>
      </c>
      <c r="B848">
        <v>33.4</v>
      </c>
      <c r="C848">
        <v>10.73</v>
      </c>
      <c r="D848" t="s">
        <v>2379</v>
      </c>
      <c r="E848" t="s">
        <v>2378</v>
      </c>
      <c r="F848" t="s">
        <v>2378</v>
      </c>
      <c r="G848">
        <v>1</v>
      </c>
      <c r="H848" t="s">
        <v>2378</v>
      </c>
      <c r="I848" t="str">
        <f t="shared" si="26"/>
        <v>Obesity</v>
      </c>
      <c r="J848" t="str">
        <f t="shared" si="27"/>
        <v>Diabetes</v>
      </c>
    </row>
    <row r="849" spans="1:10" x14ac:dyDescent="0.25">
      <c r="A849" t="s">
        <v>1328</v>
      </c>
      <c r="B849">
        <v>33.4</v>
      </c>
      <c r="C849">
        <v>4.84</v>
      </c>
      <c r="D849" t="s">
        <v>2379</v>
      </c>
      <c r="E849" t="s">
        <v>2378</v>
      </c>
      <c r="F849" t="s">
        <v>2378</v>
      </c>
      <c r="G849">
        <v>1</v>
      </c>
      <c r="H849" t="s">
        <v>2378</v>
      </c>
      <c r="I849" t="str">
        <f t="shared" si="26"/>
        <v>Obesity</v>
      </c>
      <c r="J849" t="str">
        <f t="shared" si="27"/>
        <v>Normal</v>
      </c>
    </row>
    <row r="850" spans="1:10" x14ac:dyDescent="0.25">
      <c r="A850" t="s">
        <v>363</v>
      </c>
      <c r="B850">
        <v>33.4</v>
      </c>
      <c r="C850">
        <v>5.51</v>
      </c>
      <c r="D850" t="s">
        <v>2379</v>
      </c>
      <c r="E850" t="s">
        <v>2378</v>
      </c>
      <c r="F850" t="s">
        <v>2378</v>
      </c>
      <c r="G850">
        <v>1</v>
      </c>
      <c r="H850" t="s">
        <v>2378</v>
      </c>
      <c r="I850" t="str">
        <f t="shared" si="26"/>
        <v>Obesity</v>
      </c>
      <c r="J850" t="str">
        <f t="shared" si="27"/>
        <v>Normal</v>
      </c>
    </row>
    <row r="851" spans="1:10" x14ac:dyDescent="0.25">
      <c r="A851" t="s">
        <v>1393</v>
      </c>
      <c r="B851">
        <v>33.35</v>
      </c>
      <c r="C851">
        <v>6.05</v>
      </c>
      <c r="D851" t="s">
        <v>2379</v>
      </c>
      <c r="E851" t="s">
        <v>2378</v>
      </c>
      <c r="F851" t="s">
        <v>2379</v>
      </c>
      <c r="G851">
        <v>1</v>
      </c>
      <c r="H851" t="s">
        <v>2378</v>
      </c>
      <c r="I851" t="str">
        <f t="shared" si="26"/>
        <v>Obesity</v>
      </c>
      <c r="J851" t="str">
        <f t="shared" si="27"/>
        <v>Diabetes</v>
      </c>
    </row>
    <row r="852" spans="1:10" x14ac:dyDescent="0.25">
      <c r="A852" t="s">
        <v>1893</v>
      </c>
      <c r="B852">
        <v>33.344999999999999</v>
      </c>
      <c r="C852">
        <v>11.32</v>
      </c>
      <c r="D852" t="s">
        <v>2379</v>
      </c>
      <c r="E852" t="s">
        <v>2378</v>
      </c>
      <c r="F852" t="s">
        <v>2378</v>
      </c>
      <c r="G852">
        <v>1</v>
      </c>
      <c r="H852" t="s">
        <v>2378</v>
      </c>
      <c r="I852" t="str">
        <f t="shared" si="26"/>
        <v>Obesity</v>
      </c>
      <c r="J852" t="str">
        <f t="shared" si="27"/>
        <v>Diabetes</v>
      </c>
    </row>
    <row r="853" spans="1:10" x14ac:dyDescent="0.25">
      <c r="A853" t="s">
        <v>1860</v>
      </c>
      <c r="B853">
        <v>33.344999999999999</v>
      </c>
      <c r="C853">
        <v>4.79</v>
      </c>
      <c r="D853" t="s">
        <v>2379</v>
      </c>
      <c r="E853" t="s">
        <v>2378</v>
      </c>
      <c r="F853" t="s">
        <v>2379</v>
      </c>
      <c r="G853">
        <v>1</v>
      </c>
      <c r="H853" t="s">
        <v>2378</v>
      </c>
      <c r="I853" t="str">
        <f t="shared" si="26"/>
        <v>Obesity</v>
      </c>
      <c r="J853" t="str">
        <f t="shared" si="27"/>
        <v>Normal</v>
      </c>
    </row>
    <row r="854" spans="1:10" x14ac:dyDescent="0.25">
      <c r="A854" t="s">
        <v>1282</v>
      </c>
      <c r="B854">
        <v>33.344999999999999</v>
      </c>
      <c r="C854">
        <v>7.33</v>
      </c>
      <c r="D854" t="s">
        <v>2379</v>
      </c>
      <c r="E854" t="s">
        <v>2378</v>
      </c>
      <c r="F854" t="s">
        <v>2378</v>
      </c>
      <c r="G854">
        <v>1</v>
      </c>
      <c r="H854" t="s">
        <v>2378</v>
      </c>
      <c r="I854" t="str">
        <f t="shared" si="26"/>
        <v>Obesity</v>
      </c>
      <c r="J854" t="str">
        <f t="shared" si="27"/>
        <v>Diabetes</v>
      </c>
    </row>
    <row r="855" spans="1:10" x14ac:dyDescent="0.25">
      <c r="A855" t="s">
        <v>1058</v>
      </c>
      <c r="B855">
        <v>33.344999999999999</v>
      </c>
      <c r="C855">
        <v>5.44</v>
      </c>
      <c r="D855" t="s">
        <v>2379</v>
      </c>
      <c r="E855" t="s">
        <v>2378</v>
      </c>
      <c r="F855" t="s">
        <v>2378</v>
      </c>
      <c r="G855">
        <v>1</v>
      </c>
      <c r="H855" t="s">
        <v>2378</v>
      </c>
      <c r="I855" t="str">
        <f t="shared" si="26"/>
        <v>Obesity</v>
      </c>
      <c r="J855" t="str">
        <f t="shared" si="27"/>
        <v>Normal</v>
      </c>
    </row>
    <row r="856" spans="1:10" x14ac:dyDescent="0.25">
      <c r="A856" t="s">
        <v>331</v>
      </c>
      <c r="B856">
        <v>33.344999999999999</v>
      </c>
      <c r="C856">
        <v>4.29</v>
      </c>
      <c r="D856" t="s">
        <v>2379</v>
      </c>
      <c r="E856" t="s">
        <v>2378</v>
      </c>
      <c r="F856" t="s">
        <v>2378</v>
      </c>
      <c r="G856">
        <v>1</v>
      </c>
      <c r="H856" t="s">
        <v>2378</v>
      </c>
      <c r="I856" t="str">
        <f t="shared" si="26"/>
        <v>Obesity</v>
      </c>
      <c r="J856" t="str">
        <f t="shared" si="27"/>
        <v>Normal</v>
      </c>
    </row>
    <row r="857" spans="1:10" x14ac:dyDescent="0.25">
      <c r="A857" t="s">
        <v>2186</v>
      </c>
      <c r="B857">
        <v>33.33</v>
      </c>
      <c r="C857">
        <v>9.26</v>
      </c>
      <c r="D857" t="s">
        <v>2379</v>
      </c>
      <c r="E857" t="s">
        <v>2378</v>
      </c>
      <c r="F857" t="s">
        <v>2378</v>
      </c>
      <c r="G857">
        <v>1</v>
      </c>
      <c r="H857" t="s">
        <v>2378</v>
      </c>
      <c r="I857" t="str">
        <f t="shared" si="26"/>
        <v>Obesity</v>
      </c>
      <c r="J857" t="str">
        <f t="shared" si="27"/>
        <v>Diabetes</v>
      </c>
    </row>
    <row r="858" spans="1:10" x14ac:dyDescent="0.25">
      <c r="A858" t="s">
        <v>2172</v>
      </c>
      <c r="B858">
        <v>33.33</v>
      </c>
      <c r="C858">
        <v>5.01</v>
      </c>
      <c r="D858" t="s">
        <v>2379</v>
      </c>
      <c r="E858" t="s">
        <v>2378</v>
      </c>
      <c r="F858" t="s">
        <v>2379</v>
      </c>
      <c r="G858">
        <v>1</v>
      </c>
      <c r="H858" t="s">
        <v>2378</v>
      </c>
      <c r="I858" t="str">
        <f t="shared" si="26"/>
        <v>Obesity</v>
      </c>
      <c r="J858" t="str">
        <f t="shared" si="27"/>
        <v>Normal</v>
      </c>
    </row>
    <row r="859" spans="1:10" x14ac:dyDescent="0.25">
      <c r="A859" t="s">
        <v>1302</v>
      </c>
      <c r="B859">
        <v>33.33</v>
      </c>
      <c r="C859">
        <v>10.19</v>
      </c>
      <c r="D859" t="s">
        <v>2379</v>
      </c>
      <c r="E859" t="s">
        <v>2378</v>
      </c>
      <c r="F859" t="s">
        <v>2378</v>
      </c>
      <c r="G859">
        <v>1</v>
      </c>
      <c r="H859" t="s">
        <v>2378</v>
      </c>
      <c r="I859" t="str">
        <f t="shared" si="26"/>
        <v>Obesity</v>
      </c>
      <c r="J859" t="str">
        <f t="shared" si="27"/>
        <v>Diabetes</v>
      </c>
    </row>
    <row r="860" spans="1:10" x14ac:dyDescent="0.25">
      <c r="A860" t="s">
        <v>1054</v>
      </c>
      <c r="B860">
        <v>33.33</v>
      </c>
      <c r="C860">
        <v>7.61</v>
      </c>
      <c r="D860" t="s">
        <v>2379</v>
      </c>
      <c r="E860" t="s">
        <v>2378</v>
      </c>
      <c r="F860" t="s">
        <v>2378</v>
      </c>
      <c r="G860">
        <v>1</v>
      </c>
      <c r="H860" t="s">
        <v>2378</v>
      </c>
      <c r="I860" t="str">
        <f t="shared" si="26"/>
        <v>Obesity</v>
      </c>
      <c r="J860" t="str">
        <f t="shared" si="27"/>
        <v>Diabetes</v>
      </c>
    </row>
    <row r="861" spans="1:10" x14ac:dyDescent="0.25">
      <c r="A861" t="s">
        <v>485</v>
      </c>
      <c r="B861">
        <v>33.33</v>
      </c>
      <c r="C861">
        <v>4.82</v>
      </c>
      <c r="D861" t="s">
        <v>2379</v>
      </c>
      <c r="E861" t="s">
        <v>2378</v>
      </c>
      <c r="F861" t="s">
        <v>2378</v>
      </c>
      <c r="G861">
        <v>1</v>
      </c>
      <c r="H861" t="s">
        <v>2378</v>
      </c>
      <c r="I861" t="str">
        <f t="shared" si="26"/>
        <v>Obesity</v>
      </c>
      <c r="J861" t="str">
        <f t="shared" si="27"/>
        <v>Normal</v>
      </c>
    </row>
    <row r="862" spans="1:10" x14ac:dyDescent="0.25">
      <c r="A862" t="s">
        <v>120</v>
      </c>
      <c r="B862">
        <v>33.33</v>
      </c>
      <c r="C862">
        <v>9.7899999999999991</v>
      </c>
      <c r="D862" t="s">
        <v>2379</v>
      </c>
      <c r="E862" t="s">
        <v>2378</v>
      </c>
      <c r="F862" t="s">
        <v>2378</v>
      </c>
      <c r="G862">
        <v>1</v>
      </c>
      <c r="H862" t="s">
        <v>2378</v>
      </c>
      <c r="I862" t="str">
        <f t="shared" si="26"/>
        <v>Obesity</v>
      </c>
      <c r="J862" t="str">
        <f t="shared" si="27"/>
        <v>Diabetes</v>
      </c>
    </row>
    <row r="863" spans="1:10" x14ac:dyDescent="0.25">
      <c r="A863" t="s">
        <v>64</v>
      </c>
      <c r="B863">
        <v>33.33</v>
      </c>
      <c r="C863">
        <v>6.08</v>
      </c>
      <c r="D863" t="s">
        <v>2379</v>
      </c>
      <c r="E863" t="s">
        <v>2378</v>
      </c>
      <c r="F863" t="s">
        <v>2378</v>
      </c>
      <c r="G863">
        <v>1</v>
      </c>
      <c r="H863" t="s">
        <v>2378</v>
      </c>
      <c r="I863" t="str">
        <f t="shared" si="26"/>
        <v>Obesity</v>
      </c>
      <c r="J863" t="str">
        <f t="shared" si="27"/>
        <v>Diabetes</v>
      </c>
    </row>
    <row r="864" spans="1:10" x14ac:dyDescent="0.25">
      <c r="A864" t="s">
        <v>378</v>
      </c>
      <c r="B864">
        <v>33.31</v>
      </c>
      <c r="C864">
        <v>4.1900000000000004</v>
      </c>
      <c r="D864" t="s">
        <v>2379</v>
      </c>
      <c r="E864" t="s">
        <v>2378</v>
      </c>
      <c r="F864" t="s">
        <v>2379</v>
      </c>
      <c r="G864">
        <v>1</v>
      </c>
      <c r="H864" t="s">
        <v>2378</v>
      </c>
      <c r="I864" t="str">
        <f t="shared" si="26"/>
        <v>Obesity</v>
      </c>
      <c r="J864" t="str">
        <f t="shared" si="27"/>
        <v>Normal</v>
      </c>
    </row>
    <row r="865" spans="1:10" x14ac:dyDescent="0.25">
      <c r="A865" t="s">
        <v>1331</v>
      </c>
      <c r="B865">
        <v>33.299999999999997</v>
      </c>
      <c r="C865">
        <v>8.26</v>
      </c>
      <c r="D865" t="s">
        <v>2379</v>
      </c>
      <c r="E865" t="s">
        <v>2378</v>
      </c>
      <c r="F865" t="s">
        <v>2378</v>
      </c>
      <c r="G865">
        <v>1</v>
      </c>
      <c r="H865" t="s">
        <v>2378</v>
      </c>
      <c r="I865" t="str">
        <f t="shared" si="26"/>
        <v>Obesity</v>
      </c>
      <c r="J865" t="str">
        <f t="shared" si="27"/>
        <v>Diabetes</v>
      </c>
    </row>
    <row r="866" spans="1:10" x14ac:dyDescent="0.25">
      <c r="A866" t="s">
        <v>204</v>
      </c>
      <c r="B866">
        <v>33.299999999999997</v>
      </c>
      <c r="C866">
        <v>9.49</v>
      </c>
      <c r="D866" t="s">
        <v>2379</v>
      </c>
      <c r="E866" t="s">
        <v>2378</v>
      </c>
      <c r="F866" t="s">
        <v>2378</v>
      </c>
      <c r="G866">
        <v>1</v>
      </c>
      <c r="H866" t="s">
        <v>2378</v>
      </c>
      <c r="I866" t="str">
        <f t="shared" si="26"/>
        <v>Obesity</v>
      </c>
      <c r="J866" t="str">
        <f t="shared" si="27"/>
        <v>Diabetes</v>
      </c>
    </row>
    <row r="867" spans="1:10" x14ac:dyDescent="0.25">
      <c r="A867" t="s">
        <v>1303</v>
      </c>
      <c r="B867">
        <v>33.25</v>
      </c>
      <c r="C867">
        <v>5.64</v>
      </c>
      <c r="D867" t="s">
        <v>2379</v>
      </c>
      <c r="E867" t="s">
        <v>2378</v>
      </c>
      <c r="F867" t="s">
        <v>2379</v>
      </c>
      <c r="G867">
        <v>1</v>
      </c>
      <c r="H867" t="s">
        <v>2378</v>
      </c>
      <c r="I867" t="str">
        <f t="shared" si="26"/>
        <v>Obesity</v>
      </c>
      <c r="J867" t="str">
        <f t="shared" si="27"/>
        <v>Normal</v>
      </c>
    </row>
    <row r="868" spans="1:10" x14ac:dyDescent="0.25">
      <c r="A868" t="s">
        <v>1212</v>
      </c>
      <c r="B868">
        <v>33.25</v>
      </c>
      <c r="C868">
        <v>7.42</v>
      </c>
      <c r="D868" t="s">
        <v>2379</v>
      </c>
      <c r="E868" t="s">
        <v>2378</v>
      </c>
      <c r="F868" t="s">
        <v>2378</v>
      </c>
      <c r="G868">
        <v>1</v>
      </c>
      <c r="H868" t="s">
        <v>2378</v>
      </c>
      <c r="I868" t="str">
        <f t="shared" si="26"/>
        <v>Obesity</v>
      </c>
      <c r="J868" t="str">
        <f t="shared" si="27"/>
        <v>Diabetes</v>
      </c>
    </row>
    <row r="869" spans="1:10" x14ac:dyDescent="0.25">
      <c r="A869" t="s">
        <v>687</v>
      </c>
      <c r="B869">
        <v>33.25</v>
      </c>
      <c r="C869">
        <v>5.62</v>
      </c>
      <c r="D869" t="s">
        <v>2379</v>
      </c>
      <c r="E869" t="s">
        <v>2378</v>
      </c>
      <c r="F869" t="s">
        <v>2378</v>
      </c>
      <c r="G869">
        <v>1</v>
      </c>
      <c r="H869" t="s">
        <v>2378</v>
      </c>
      <c r="I869" t="str">
        <f t="shared" si="26"/>
        <v>Obesity</v>
      </c>
      <c r="J869" t="str">
        <f t="shared" si="27"/>
        <v>Normal</v>
      </c>
    </row>
    <row r="870" spans="1:10" x14ac:dyDescent="0.25">
      <c r="A870" t="s">
        <v>774</v>
      </c>
      <c r="B870">
        <v>33.21</v>
      </c>
      <c r="C870">
        <v>5.07</v>
      </c>
      <c r="D870" t="s">
        <v>2379</v>
      </c>
      <c r="E870" t="s">
        <v>2378</v>
      </c>
      <c r="F870" t="s">
        <v>2378</v>
      </c>
      <c r="G870">
        <v>1</v>
      </c>
      <c r="H870" t="s">
        <v>2378</v>
      </c>
      <c r="I870" t="str">
        <f t="shared" si="26"/>
        <v>Obesity</v>
      </c>
      <c r="J870" t="str">
        <f t="shared" si="27"/>
        <v>Normal</v>
      </c>
    </row>
    <row r="871" spans="1:10" x14ac:dyDescent="0.25">
      <c r="A871" t="s">
        <v>1607</v>
      </c>
      <c r="B871">
        <v>33.200000000000003</v>
      </c>
      <c r="C871">
        <v>9.06</v>
      </c>
      <c r="D871" t="s">
        <v>2379</v>
      </c>
      <c r="E871" t="s">
        <v>2378</v>
      </c>
      <c r="F871" t="s">
        <v>2378</v>
      </c>
      <c r="G871">
        <v>1</v>
      </c>
      <c r="H871" t="s">
        <v>2378</v>
      </c>
      <c r="I871" t="str">
        <f t="shared" si="26"/>
        <v>Obesity</v>
      </c>
      <c r="J871" t="str">
        <f t="shared" si="27"/>
        <v>Diabetes</v>
      </c>
    </row>
    <row r="872" spans="1:10" x14ac:dyDescent="0.25">
      <c r="A872" t="s">
        <v>2011</v>
      </c>
      <c r="B872">
        <v>33.18</v>
      </c>
      <c r="C872">
        <v>4.79</v>
      </c>
      <c r="D872" t="s">
        <v>2379</v>
      </c>
      <c r="E872" t="s">
        <v>2378</v>
      </c>
      <c r="F872" t="s">
        <v>2378</v>
      </c>
      <c r="G872">
        <v>1</v>
      </c>
      <c r="H872" t="s">
        <v>2378</v>
      </c>
      <c r="I872" t="str">
        <f t="shared" si="26"/>
        <v>Obesity</v>
      </c>
      <c r="J872" t="str">
        <f t="shared" si="27"/>
        <v>Normal</v>
      </c>
    </row>
    <row r="873" spans="1:10" x14ac:dyDescent="0.25">
      <c r="A873" t="s">
        <v>1166</v>
      </c>
      <c r="B873">
        <v>33.18</v>
      </c>
      <c r="C873">
        <v>6.01</v>
      </c>
      <c r="D873" t="s">
        <v>2379</v>
      </c>
      <c r="E873" t="s">
        <v>2378</v>
      </c>
      <c r="F873" t="s">
        <v>2378</v>
      </c>
      <c r="G873">
        <v>1</v>
      </c>
      <c r="H873" t="s">
        <v>2378</v>
      </c>
      <c r="I873" t="str">
        <f t="shared" si="26"/>
        <v>Obesity</v>
      </c>
      <c r="J873" t="str">
        <f t="shared" si="27"/>
        <v>Diabetes</v>
      </c>
    </row>
    <row r="874" spans="1:10" x14ac:dyDescent="0.25">
      <c r="A874" t="s">
        <v>578</v>
      </c>
      <c r="B874">
        <v>33.18</v>
      </c>
      <c r="C874">
        <v>5.22</v>
      </c>
      <c r="D874" t="s">
        <v>2379</v>
      </c>
      <c r="E874" t="s">
        <v>2378</v>
      </c>
      <c r="F874" t="s">
        <v>2378</v>
      </c>
      <c r="G874">
        <v>1</v>
      </c>
      <c r="H874" t="s">
        <v>2378</v>
      </c>
      <c r="I874" t="str">
        <f t="shared" si="26"/>
        <v>Obesity</v>
      </c>
      <c r="J874" t="str">
        <f t="shared" si="27"/>
        <v>Normal</v>
      </c>
    </row>
    <row r="875" spans="1:10" x14ac:dyDescent="0.25">
      <c r="A875" t="s">
        <v>1082</v>
      </c>
      <c r="B875">
        <v>33.155000000000001</v>
      </c>
      <c r="C875">
        <v>8.3800000000000008</v>
      </c>
      <c r="D875" t="s">
        <v>2379</v>
      </c>
      <c r="E875" t="s">
        <v>2378</v>
      </c>
      <c r="F875" t="s">
        <v>2378</v>
      </c>
      <c r="G875">
        <v>1</v>
      </c>
      <c r="H875" t="s">
        <v>2378</v>
      </c>
      <c r="I875" t="str">
        <f t="shared" si="26"/>
        <v>Obesity</v>
      </c>
      <c r="J875" t="str">
        <f t="shared" si="27"/>
        <v>Diabetes</v>
      </c>
    </row>
    <row r="876" spans="1:10" x14ac:dyDescent="0.25">
      <c r="A876" t="s">
        <v>970</v>
      </c>
      <c r="B876">
        <v>33.155000000000001</v>
      </c>
      <c r="C876">
        <v>5.07</v>
      </c>
      <c r="D876" t="s">
        <v>2379</v>
      </c>
      <c r="E876" t="s">
        <v>2378</v>
      </c>
      <c r="F876" t="s">
        <v>2378</v>
      </c>
      <c r="G876">
        <v>1</v>
      </c>
      <c r="H876" t="s">
        <v>2378</v>
      </c>
      <c r="I876" t="str">
        <f t="shared" si="26"/>
        <v>Obesity</v>
      </c>
      <c r="J876" t="str">
        <f t="shared" si="27"/>
        <v>Normal</v>
      </c>
    </row>
    <row r="877" spans="1:10" x14ac:dyDescent="0.25">
      <c r="A877" t="s">
        <v>749</v>
      </c>
      <c r="B877">
        <v>33.155000000000001</v>
      </c>
      <c r="C877">
        <v>4.32</v>
      </c>
      <c r="D877" t="s">
        <v>2379</v>
      </c>
      <c r="E877" t="s">
        <v>2378</v>
      </c>
      <c r="F877" t="s">
        <v>2378</v>
      </c>
      <c r="G877">
        <v>1</v>
      </c>
      <c r="H877" t="s">
        <v>2378</v>
      </c>
      <c r="I877" t="str">
        <f t="shared" si="26"/>
        <v>Obesity</v>
      </c>
      <c r="J877" t="str">
        <f t="shared" si="27"/>
        <v>Normal</v>
      </c>
    </row>
    <row r="878" spans="1:10" x14ac:dyDescent="0.25">
      <c r="A878" t="s">
        <v>476</v>
      </c>
      <c r="B878">
        <v>33.155000000000001</v>
      </c>
      <c r="C878">
        <v>5.3</v>
      </c>
      <c r="D878" t="s">
        <v>2379</v>
      </c>
      <c r="E878" t="s">
        <v>2378</v>
      </c>
      <c r="F878" t="s">
        <v>2378</v>
      </c>
      <c r="G878">
        <v>1</v>
      </c>
      <c r="H878" t="s">
        <v>2378</v>
      </c>
      <c r="I878" t="str">
        <f t="shared" si="26"/>
        <v>Obesity</v>
      </c>
      <c r="J878" t="str">
        <f t="shared" si="27"/>
        <v>Normal</v>
      </c>
    </row>
    <row r="879" spans="1:10" x14ac:dyDescent="0.25">
      <c r="A879" t="s">
        <v>254</v>
      </c>
      <c r="B879">
        <v>33.155000000000001</v>
      </c>
      <c r="C879">
        <v>4.5999999999999996</v>
      </c>
      <c r="D879" t="s">
        <v>2379</v>
      </c>
      <c r="E879" t="s">
        <v>2378</v>
      </c>
      <c r="F879" t="s">
        <v>2378</v>
      </c>
      <c r="G879">
        <v>1</v>
      </c>
      <c r="H879" t="s">
        <v>2378</v>
      </c>
      <c r="I879" t="str">
        <f t="shared" si="26"/>
        <v>Obesity</v>
      </c>
      <c r="J879" t="str">
        <f t="shared" si="27"/>
        <v>Normal</v>
      </c>
    </row>
    <row r="880" spans="1:10" x14ac:dyDescent="0.25">
      <c r="A880" t="s">
        <v>2104</v>
      </c>
      <c r="B880">
        <v>33.14</v>
      </c>
      <c r="C880">
        <v>5.67</v>
      </c>
      <c r="D880" t="s">
        <v>2379</v>
      </c>
      <c r="E880" t="s">
        <v>2378</v>
      </c>
      <c r="F880" t="s">
        <v>2378</v>
      </c>
      <c r="G880">
        <v>1</v>
      </c>
      <c r="H880" t="s">
        <v>2378</v>
      </c>
      <c r="I880" t="str">
        <f t="shared" si="26"/>
        <v>Obesity</v>
      </c>
      <c r="J880" t="str">
        <f t="shared" si="27"/>
        <v>Normal</v>
      </c>
    </row>
    <row r="881" spans="1:10" x14ac:dyDescent="0.25">
      <c r="A881" t="s">
        <v>2284</v>
      </c>
      <c r="B881">
        <v>33.11</v>
      </c>
      <c r="C881">
        <v>10.51</v>
      </c>
      <c r="D881" t="s">
        <v>2379</v>
      </c>
      <c r="E881" t="s">
        <v>2378</v>
      </c>
      <c r="F881" t="s">
        <v>2378</v>
      </c>
      <c r="G881">
        <v>1</v>
      </c>
      <c r="H881" t="s">
        <v>2378</v>
      </c>
      <c r="I881" t="str">
        <f t="shared" si="26"/>
        <v>Obesity</v>
      </c>
      <c r="J881" t="str">
        <f t="shared" si="27"/>
        <v>Diabetes</v>
      </c>
    </row>
    <row r="882" spans="1:10" x14ac:dyDescent="0.25">
      <c r="A882" t="s">
        <v>2133</v>
      </c>
      <c r="B882">
        <v>33.11</v>
      </c>
      <c r="C882">
        <v>4.12</v>
      </c>
      <c r="D882" t="s">
        <v>2379</v>
      </c>
      <c r="E882" t="s">
        <v>2378</v>
      </c>
      <c r="F882" t="s">
        <v>2379</v>
      </c>
      <c r="G882">
        <v>1</v>
      </c>
      <c r="H882" t="s">
        <v>2378</v>
      </c>
      <c r="I882" t="str">
        <f t="shared" si="26"/>
        <v>Obesity</v>
      </c>
      <c r="J882" t="str">
        <f t="shared" si="27"/>
        <v>Normal</v>
      </c>
    </row>
    <row r="883" spans="1:10" x14ac:dyDescent="0.25">
      <c r="A883" t="s">
        <v>1641</v>
      </c>
      <c r="B883">
        <v>33.11</v>
      </c>
      <c r="C883">
        <v>8.06</v>
      </c>
      <c r="D883" t="s">
        <v>2379</v>
      </c>
      <c r="E883" t="s">
        <v>2378</v>
      </c>
      <c r="F883" t="s">
        <v>2378</v>
      </c>
      <c r="G883">
        <v>1</v>
      </c>
      <c r="H883" t="s">
        <v>2378</v>
      </c>
      <c r="I883" t="str">
        <f t="shared" si="26"/>
        <v>Obesity</v>
      </c>
      <c r="J883" t="str">
        <f t="shared" si="27"/>
        <v>Diabetes</v>
      </c>
    </row>
    <row r="884" spans="1:10" x14ac:dyDescent="0.25">
      <c r="A884" t="s">
        <v>362</v>
      </c>
      <c r="B884">
        <v>33.11</v>
      </c>
      <c r="C884">
        <v>5.63</v>
      </c>
      <c r="D884" t="s">
        <v>2379</v>
      </c>
      <c r="E884" t="s">
        <v>2378</v>
      </c>
      <c r="F884" t="s">
        <v>2378</v>
      </c>
      <c r="G884">
        <v>1</v>
      </c>
      <c r="H884" t="s">
        <v>2378</v>
      </c>
      <c r="I884" t="str">
        <f t="shared" si="26"/>
        <v>Obesity</v>
      </c>
      <c r="J884" t="str">
        <f t="shared" si="27"/>
        <v>Normal</v>
      </c>
    </row>
    <row r="885" spans="1:10" x14ac:dyDescent="0.25">
      <c r="A885" t="s">
        <v>1928</v>
      </c>
      <c r="B885">
        <v>33.1</v>
      </c>
      <c r="C885">
        <v>5.52</v>
      </c>
      <c r="D885" t="s">
        <v>2379</v>
      </c>
      <c r="E885" t="s">
        <v>2378</v>
      </c>
      <c r="F885" t="s">
        <v>2379</v>
      </c>
      <c r="G885">
        <v>1</v>
      </c>
      <c r="H885" t="s">
        <v>2378</v>
      </c>
      <c r="I885" t="str">
        <f t="shared" si="26"/>
        <v>Obesity</v>
      </c>
      <c r="J885" t="str">
        <f t="shared" si="27"/>
        <v>Normal</v>
      </c>
    </row>
    <row r="886" spans="1:10" x14ac:dyDescent="0.25">
      <c r="A886" t="s">
        <v>1597</v>
      </c>
      <c r="B886">
        <v>33.1</v>
      </c>
      <c r="C886">
        <v>5.19</v>
      </c>
      <c r="D886" t="s">
        <v>2379</v>
      </c>
      <c r="E886" t="s">
        <v>2378</v>
      </c>
      <c r="F886" t="s">
        <v>2378</v>
      </c>
      <c r="G886">
        <v>1</v>
      </c>
      <c r="H886" t="s">
        <v>2378</v>
      </c>
      <c r="I886" t="str">
        <f t="shared" si="26"/>
        <v>Obesity</v>
      </c>
      <c r="J886" t="str">
        <f t="shared" si="27"/>
        <v>Normal</v>
      </c>
    </row>
    <row r="887" spans="1:10" x14ac:dyDescent="0.25">
      <c r="A887" t="s">
        <v>1448</v>
      </c>
      <c r="B887">
        <v>33.1</v>
      </c>
      <c r="C887">
        <v>5.46</v>
      </c>
      <c r="D887" t="s">
        <v>2379</v>
      </c>
      <c r="E887" t="s">
        <v>2378</v>
      </c>
      <c r="F887" t="s">
        <v>2378</v>
      </c>
      <c r="G887">
        <v>1</v>
      </c>
      <c r="H887" t="s">
        <v>2378</v>
      </c>
      <c r="I887" t="str">
        <f t="shared" si="26"/>
        <v>Obesity</v>
      </c>
      <c r="J887" t="str">
        <f t="shared" si="27"/>
        <v>Normal</v>
      </c>
    </row>
    <row r="888" spans="1:10" x14ac:dyDescent="0.25">
      <c r="A888" t="s">
        <v>931</v>
      </c>
      <c r="B888">
        <v>33.1</v>
      </c>
      <c r="C888">
        <v>4.93</v>
      </c>
      <c r="D888" t="s">
        <v>2379</v>
      </c>
      <c r="E888" t="s">
        <v>2378</v>
      </c>
      <c r="F888" t="s">
        <v>2378</v>
      </c>
      <c r="G888">
        <v>1</v>
      </c>
      <c r="H888" t="s">
        <v>2378</v>
      </c>
      <c r="I888" t="str">
        <f t="shared" si="26"/>
        <v>Obesity</v>
      </c>
      <c r="J888" t="str">
        <f t="shared" si="27"/>
        <v>Normal</v>
      </c>
    </row>
    <row r="889" spans="1:10" x14ac:dyDescent="0.25">
      <c r="A889" t="s">
        <v>2038</v>
      </c>
      <c r="B889">
        <v>33.090000000000003</v>
      </c>
      <c r="C889">
        <v>6.06</v>
      </c>
      <c r="D889" t="s">
        <v>2379</v>
      </c>
      <c r="E889" t="s">
        <v>2378</v>
      </c>
      <c r="F889" t="s">
        <v>2379</v>
      </c>
      <c r="G889">
        <v>1</v>
      </c>
      <c r="H889" t="s">
        <v>2378</v>
      </c>
      <c r="I889" t="str">
        <f t="shared" si="26"/>
        <v>Obesity</v>
      </c>
      <c r="J889" t="str">
        <f t="shared" si="27"/>
        <v>Diabetes</v>
      </c>
    </row>
    <row r="890" spans="1:10" x14ac:dyDescent="0.25">
      <c r="A890" t="s">
        <v>992</v>
      </c>
      <c r="B890">
        <v>33.06</v>
      </c>
      <c r="C890">
        <v>9.59</v>
      </c>
      <c r="D890" t="s">
        <v>2379</v>
      </c>
      <c r="E890" t="s">
        <v>2378</v>
      </c>
      <c r="F890" t="s">
        <v>2378</v>
      </c>
      <c r="G890">
        <v>1</v>
      </c>
      <c r="H890" t="s">
        <v>2378</v>
      </c>
      <c r="I890" t="str">
        <f t="shared" si="26"/>
        <v>Obesity</v>
      </c>
      <c r="J890" t="str">
        <f t="shared" si="27"/>
        <v>Diabetes</v>
      </c>
    </row>
    <row r="891" spans="1:10" x14ac:dyDescent="0.25">
      <c r="A891" t="s">
        <v>1261</v>
      </c>
      <c r="B891">
        <v>33.020000000000003</v>
      </c>
      <c r="C891">
        <v>5.07</v>
      </c>
      <c r="D891" t="s">
        <v>2379</v>
      </c>
      <c r="E891" t="s">
        <v>2378</v>
      </c>
      <c r="F891" t="s">
        <v>2378</v>
      </c>
      <c r="G891">
        <v>1</v>
      </c>
      <c r="H891" t="s">
        <v>2378</v>
      </c>
      <c r="I891" t="str">
        <f t="shared" si="26"/>
        <v>Obesity</v>
      </c>
      <c r="J891" t="str">
        <f t="shared" si="27"/>
        <v>Normal</v>
      </c>
    </row>
    <row r="892" spans="1:10" x14ac:dyDescent="0.25">
      <c r="A892" t="s">
        <v>1892</v>
      </c>
      <c r="B892">
        <v>33</v>
      </c>
      <c r="C892">
        <v>9.51</v>
      </c>
      <c r="D892" t="s">
        <v>2379</v>
      </c>
      <c r="E892" t="s">
        <v>2378</v>
      </c>
      <c r="F892" t="s">
        <v>2378</v>
      </c>
      <c r="G892">
        <v>1</v>
      </c>
      <c r="H892" t="s">
        <v>2378</v>
      </c>
      <c r="I892" t="str">
        <f t="shared" si="26"/>
        <v>Obesity</v>
      </c>
      <c r="J892" t="str">
        <f t="shared" si="27"/>
        <v>Diabetes</v>
      </c>
    </row>
    <row r="893" spans="1:10" x14ac:dyDescent="0.25">
      <c r="A893" t="s">
        <v>982</v>
      </c>
      <c r="B893">
        <v>33</v>
      </c>
      <c r="C893">
        <v>4.57</v>
      </c>
      <c r="D893" t="s">
        <v>2379</v>
      </c>
      <c r="E893" t="s">
        <v>2378</v>
      </c>
      <c r="F893" t="s">
        <v>2378</v>
      </c>
      <c r="G893">
        <v>1</v>
      </c>
      <c r="H893" t="s">
        <v>2378</v>
      </c>
      <c r="I893" t="str">
        <f t="shared" si="26"/>
        <v>Obesity</v>
      </c>
      <c r="J893" t="str">
        <f t="shared" si="27"/>
        <v>Normal</v>
      </c>
    </row>
    <row r="894" spans="1:10" x14ac:dyDescent="0.25">
      <c r="A894" t="s">
        <v>522</v>
      </c>
      <c r="B894">
        <v>33</v>
      </c>
      <c r="C894">
        <v>5.39</v>
      </c>
      <c r="D894" t="s">
        <v>2379</v>
      </c>
      <c r="E894" t="s">
        <v>2378</v>
      </c>
      <c r="F894" t="s">
        <v>2378</v>
      </c>
      <c r="G894">
        <v>1</v>
      </c>
      <c r="H894" t="s">
        <v>2378</v>
      </c>
      <c r="I894" t="str">
        <f t="shared" si="26"/>
        <v>Obesity</v>
      </c>
      <c r="J894" t="str">
        <f t="shared" si="27"/>
        <v>Normal</v>
      </c>
    </row>
    <row r="895" spans="1:10" x14ac:dyDescent="0.25">
      <c r="A895" t="s">
        <v>505</v>
      </c>
      <c r="B895">
        <v>33</v>
      </c>
      <c r="C895">
        <v>6.28</v>
      </c>
      <c r="D895" t="s">
        <v>2379</v>
      </c>
      <c r="E895" t="s">
        <v>2378</v>
      </c>
      <c r="F895" t="s">
        <v>2378</v>
      </c>
      <c r="G895">
        <v>1</v>
      </c>
      <c r="H895" t="s">
        <v>2378</v>
      </c>
      <c r="I895" t="str">
        <f t="shared" si="26"/>
        <v>Obesity</v>
      </c>
      <c r="J895" t="str">
        <f t="shared" si="27"/>
        <v>Diabetes</v>
      </c>
    </row>
    <row r="896" spans="1:10" x14ac:dyDescent="0.25">
      <c r="A896" t="s">
        <v>214</v>
      </c>
      <c r="B896">
        <v>33</v>
      </c>
      <c r="C896">
        <v>9.27</v>
      </c>
      <c r="D896" t="s">
        <v>2379</v>
      </c>
      <c r="E896" t="s">
        <v>2378</v>
      </c>
      <c r="F896" t="s">
        <v>2378</v>
      </c>
      <c r="G896">
        <v>1</v>
      </c>
      <c r="H896" t="s">
        <v>2378</v>
      </c>
      <c r="I896" t="str">
        <f t="shared" si="26"/>
        <v>Obesity</v>
      </c>
      <c r="J896" t="str">
        <f t="shared" si="27"/>
        <v>Diabetes</v>
      </c>
    </row>
    <row r="897" spans="1:11" x14ac:dyDescent="0.25">
      <c r="A897" t="s">
        <v>203</v>
      </c>
      <c r="B897">
        <v>33</v>
      </c>
      <c r="C897">
        <v>10.16</v>
      </c>
      <c r="D897" t="s">
        <v>2379</v>
      </c>
      <c r="E897" t="s">
        <v>2378</v>
      </c>
      <c r="F897" t="s">
        <v>2378</v>
      </c>
      <c r="G897">
        <v>1</v>
      </c>
      <c r="H897" t="s">
        <v>2378</v>
      </c>
      <c r="I897" t="str">
        <f t="shared" si="26"/>
        <v>Obesity</v>
      </c>
      <c r="J897" t="str">
        <f t="shared" si="27"/>
        <v>Diabetes</v>
      </c>
    </row>
    <row r="898" spans="1:11" x14ac:dyDescent="0.25">
      <c r="A898" t="s">
        <v>1740</v>
      </c>
      <c r="B898">
        <v>32.965000000000003</v>
      </c>
      <c r="C898">
        <v>11.78</v>
      </c>
      <c r="D898" t="s">
        <v>2379</v>
      </c>
      <c r="E898" t="s">
        <v>2378</v>
      </c>
      <c r="F898" t="s">
        <v>2378</v>
      </c>
      <c r="G898">
        <v>1</v>
      </c>
      <c r="H898" t="s">
        <v>2378</v>
      </c>
      <c r="I898" t="str">
        <f t="shared" ref="I898:I961" si="28">IF(B898&lt;18.5, "Underweight",IF(18.5 &lt;B898&lt;= 24.9,"Healthy Weight",IF( 25&lt; B898&lt;=29.9,"Overweight", "Obesity")))</f>
        <v>Obesity</v>
      </c>
      <c r="J898" t="str">
        <f t="shared" ref="J898:J961" si="29">IF(C898&lt;5.7,"Normal",IF(5.7&lt;C898&lt;=6.4,"Prediabetes","Diabetes"))</f>
        <v>Diabetes</v>
      </c>
    </row>
    <row r="899" spans="1:11" x14ac:dyDescent="0.25">
      <c r="A899" t="s">
        <v>1696</v>
      </c>
      <c r="B899">
        <v>32.965000000000003</v>
      </c>
      <c r="C899">
        <v>6.68</v>
      </c>
      <c r="D899" t="s">
        <v>2379</v>
      </c>
      <c r="E899" t="s">
        <v>2378</v>
      </c>
      <c r="F899" t="s">
        <v>2378</v>
      </c>
      <c r="G899">
        <v>1</v>
      </c>
      <c r="H899" t="s">
        <v>2378</v>
      </c>
      <c r="I899" t="str">
        <f t="shared" si="28"/>
        <v>Obesity</v>
      </c>
      <c r="J899" t="str">
        <f t="shared" si="29"/>
        <v>Diabetes</v>
      </c>
    </row>
    <row r="900" spans="1:11" x14ac:dyDescent="0.25">
      <c r="A900" t="s">
        <v>1508</v>
      </c>
      <c r="B900">
        <v>32.965000000000003</v>
      </c>
      <c r="C900">
        <v>6.15</v>
      </c>
      <c r="D900" t="s">
        <v>2379</v>
      </c>
      <c r="E900" t="s">
        <v>2378</v>
      </c>
      <c r="F900" t="s">
        <v>2378</v>
      </c>
      <c r="G900">
        <v>1</v>
      </c>
      <c r="H900" t="s">
        <v>2378</v>
      </c>
      <c r="I900" t="str">
        <f t="shared" si="28"/>
        <v>Obesity</v>
      </c>
      <c r="J900" t="str">
        <f t="shared" si="29"/>
        <v>Diabetes</v>
      </c>
    </row>
    <row r="901" spans="1:11" x14ac:dyDescent="0.25">
      <c r="A901" t="s">
        <v>823</v>
      </c>
      <c r="B901">
        <v>32.965000000000003</v>
      </c>
      <c r="C901">
        <v>9.2100000000000009</v>
      </c>
      <c r="D901" t="s">
        <v>2379</v>
      </c>
      <c r="E901" t="s">
        <v>2378</v>
      </c>
      <c r="F901" t="s">
        <v>2378</v>
      </c>
      <c r="G901">
        <v>1</v>
      </c>
      <c r="H901" t="s">
        <v>2378</v>
      </c>
      <c r="I901" t="str">
        <f t="shared" si="28"/>
        <v>Obesity</v>
      </c>
      <c r="J901" t="str">
        <f t="shared" si="29"/>
        <v>Diabetes</v>
      </c>
    </row>
    <row r="902" spans="1:11" x14ac:dyDescent="0.25">
      <c r="A902" t="s">
        <v>2170</v>
      </c>
      <c r="B902">
        <v>32.9</v>
      </c>
      <c r="C902">
        <v>6.26</v>
      </c>
      <c r="D902" t="s">
        <v>2379</v>
      </c>
      <c r="E902" t="s">
        <v>2378</v>
      </c>
      <c r="F902" t="s">
        <v>2378</v>
      </c>
      <c r="G902">
        <v>1</v>
      </c>
      <c r="H902" t="s">
        <v>2378</v>
      </c>
      <c r="I902" t="str">
        <f t="shared" si="28"/>
        <v>Obesity</v>
      </c>
      <c r="J902" t="str">
        <f t="shared" si="29"/>
        <v>Diabetes</v>
      </c>
    </row>
    <row r="903" spans="1:11" x14ac:dyDescent="0.25">
      <c r="A903" t="s">
        <v>658</v>
      </c>
      <c r="B903">
        <v>32.9</v>
      </c>
      <c r="C903">
        <v>4.3499999999999996</v>
      </c>
      <c r="D903" t="s">
        <v>2379</v>
      </c>
      <c r="E903" t="s">
        <v>2378</v>
      </c>
      <c r="F903" t="s">
        <v>2378</v>
      </c>
      <c r="G903">
        <v>1</v>
      </c>
      <c r="H903" t="s">
        <v>2378</v>
      </c>
      <c r="I903" t="str">
        <f t="shared" si="28"/>
        <v>Obesity</v>
      </c>
      <c r="J903" t="str">
        <f t="shared" si="29"/>
        <v>Normal</v>
      </c>
    </row>
    <row r="904" spans="1:11" x14ac:dyDescent="0.25">
      <c r="A904" t="s">
        <v>185</v>
      </c>
      <c r="B904">
        <v>32.9</v>
      </c>
      <c r="C904">
        <v>4.78</v>
      </c>
      <c r="D904" t="s">
        <v>2379</v>
      </c>
      <c r="E904" t="s">
        <v>2378</v>
      </c>
      <c r="F904" t="s">
        <v>2379</v>
      </c>
      <c r="G904">
        <v>1</v>
      </c>
      <c r="H904" t="s">
        <v>2378</v>
      </c>
      <c r="I904" t="str">
        <f t="shared" si="28"/>
        <v>Obesity</v>
      </c>
      <c r="J904" t="str">
        <f t="shared" si="29"/>
        <v>Normal</v>
      </c>
    </row>
    <row r="905" spans="1:11" x14ac:dyDescent="0.25">
      <c r="A905" t="s">
        <v>885</v>
      </c>
      <c r="B905">
        <v>32.869999999999997</v>
      </c>
      <c r="C905">
        <v>5.33</v>
      </c>
      <c r="D905" t="s">
        <v>2379</v>
      </c>
      <c r="E905" t="s">
        <v>2378</v>
      </c>
      <c r="F905" t="s">
        <v>2378</v>
      </c>
      <c r="G905">
        <v>1</v>
      </c>
      <c r="H905" t="s">
        <v>2378</v>
      </c>
      <c r="I905" t="str">
        <f t="shared" si="28"/>
        <v>Obesity</v>
      </c>
      <c r="J905" t="str">
        <f t="shared" si="29"/>
        <v>Normal</v>
      </c>
    </row>
    <row r="906" spans="1:11" x14ac:dyDescent="0.25">
      <c r="A906" t="s">
        <v>2366</v>
      </c>
      <c r="B906">
        <v>32.799999999999997</v>
      </c>
      <c r="C906">
        <v>6.59</v>
      </c>
      <c r="D906" t="s">
        <v>2379</v>
      </c>
      <c r="E906" t="s">
        <v>2378</v>
      </c>
      <c r="F906" t="s">
        <v>2378</v>
      </c>
      <c r="G906">
        <v>1</v>
      </c>
      <c r="H906" t="s">
        <v>2378</v>
      </c>
      <c r="I906" t="str">
        <f t="shared" si="28"/>
        <v>Obesity</v>
      </c>
      <c r="J906" t="str">
        <f t="shared" si="29"/>
        <v>Diabetes</v>
      </c>
      <c r="K906">
        <f>COUNTIF(H901:H3235, "No")</f>
        <v>1436</v>
      </c>
    </row>
    <row r="907" spans="1:11" x14ac:dyDescent="0.25">
      <c r="A907" t="s">
        <v>1670</v>
      </c>
      <c r="B907">
        <v>32.799999999999997</v>
      </c>
      <c r="C907">
        <v>6.06</v>
      </c>
      <c r="D907" t="s">
        <v>2379</v>
      </c>
      <c r="E907" t="s">
        <v>2378</v>
      </c>
      <c r="F907" t="s">
        <v>2378</v>
      </c>
      <c r="G907">
        <v>1</v>
      </c>
      <c r="H907" t="s">
        <v>2378</v>
      </c>
      <c r="I907" t="str">
        <f t="shared" si="28"/>
        <v>Obesity</v>
      </c>
      <c r="J907" t="str">
        <f t="shared" si="29"/>
        <v>Diabetes</v>
      </c>
    </row>
    <row r="908" spans="1:11" x14ac:dyDescent="0.25">
      <c r="A908" t="s">
        <v>691</v>
      </c>
      <c r="B908">
        <v>32.799999999999997</v>
      </c>
      <c r="C908">
        <v>6.16</v>
      </c>
      <c r="D908" t="s">
        <v>2379</v>
      </c>
      <c r="E908" t="s">
        <v>2378</v>
      </c>
      <c r="F908" t="s">
        <v>2379</v>
      </c>
      <c r="G908">
        <v>1</v>
      </c>
      <c r="H908" t="s">
        <v>2378</v>
      </c>
      <c r="I908" t="str">
        <f t="shared" si="28"/>
        <v>Obesity</v>
      </c>
      <c r="J908" t="str">
        <f t="shared" si="29"/>
        <v>Diabetes</v>
      </c>
    </row>
    <row r="909" spans="1:11" x14ac:dyDescent="0.25">
      <c r="A909" t="s">
        <v>2168</v>
      </c>
      <c r="B909">
        <v>32.78</v>
      </c>
      <c r="C909">
        <v>5.27</v>
      </c>
      <c r="D909" t="s">
        <v>2379</v>
      </c>
      <c r="E909" t="s">
        <v>2378</v>
      </c>
      <c r="F909" t="s">
        <v>2378</v>
      </c>
      <c r="G909">
        <v>1</v>
      </c>
      <c r="H909" t="s">
        <v>2378</v>
      </c>
      <c r="I909" t="str">
        <f t="shared" si="28"/>
        <v>Obesity</v>
      </c>
      <c r="J909" t="str">
        <f t="shared" si="29"/>
        <v>Normal</v>
      </c>
    </row>
    <row r="910" spans="1:11" x14ac:dyDescent="0.25">
      <c r="A910" t="s">
        <v>618</v>
      </c>
      <c r="B910">
        <v>32.78</v>
      </c>
      <c r="C910">
        <v>4.63</v>
      </c>
      <c r="D910" t="s">
        <v>2379</v>
      </c>
      <c r="E910" t="s">
        <v>2378</v>
      </c>
      <c r="F910" t="s">
        <v>2378</v>
      </c>
      <c r="G910">
        <v>1</v>
      </c>
      <c r="H910" t="s">
        <v>2378</v>
      </c>
      <c r="I910" t="str">
        <f t="shared" si="28"/>
        <v>Obesity</v>
      </c>
      <c r="J910" t="str">
        <f t="shared" si="29"/>
        <v>Normal</v>
      </c>
    </row>
    <row r="911" spans="1:11" x14ac:dyDescent="0.25">
      <c r="A911" t="s">
        <v>2264</v>
      </c>
      <c r="B911">
        <v>32.774999999999999</v>
      </c>
      <c r="C911">
        <v>5.53</v>
      </c>
      <c r="D911" t="s">
        <v>2379</v>
      </c>
      <c r="E911" t="s">
        <v>2378</v>
      </c>
      <c r="F911" t="s">
        <v>2378</v>
      </c>
      <c r="G911">
        <v>1</v>
      </c>
      <c r="H911" t="s">
        <v>2378</v>
      </c>
      <c r="I911" t="str">
        <f t="shared" si="28"/>
        <v>Obesity</v>
      </c>
      <c r="J911" t="str">
        <f t="shared" si="29"/>
        <v>Normal</v>
      </c>
    </row>
    <row r="912" spans="1:11" x14ac:dyDescent="0.25">
      <c r="A912" t="s">
        <v>2244</v>
      </c>
      <c r="B912">
        <v>32.774999999999999</v>
      </c>
      <c r="C912">
        <v>4.72</v>
      </c>
      <c r="D912" t="s">
        <v>2379</v>
      </c>
      <c r="E912" t="s">
        <v>2378</v>
      </c>
      <c r="F912" t="s">
        <v>2378</v>
      </c>
      <c r="G912">
        <v>1</v>
      </c>
      <c r="H912" t="s">
        <v>2378</v>
      </c>
      <c r="I912" t="str">
        <f t="shared" si="28"/>
        <v>Obesity</v>
      </c>
      <c r="J912" t="str">
        <f t="shared" si="29"/>
        <v>Normal</v>
      </c>
    </row>
    <row r="913" spans="1:10" x14ac:dyDescent="0.25">
      <c r="A913" t="s">
        <v>1495</v>
      </c>
      <c r="B913">
        <v>32.774999999999999</v>
      </c>
      <c r="C913">
        <v>9.77</v>
      </c>
      <c r="D913" t="s">
        <v>2379</v>
      </c>
      <c r="E913" t="s">
        <v>2378</v>
      </c>
      <c r="F913" t="s">
        <v>2378</v>
      </c>
      <c r="G913">
        <v>1</v>
      </c>
      <c r="H913" t="s">
        <v>2378</v>
      </c>
      <c r="I913" t="str">
        <f t="shared" si="28"/>
        <v>Obesity</v>
      </c>
      <c r="J913" t="str">
        <f t="shared" si="29"/>
        <v>Diabetes</v>
      </c>
    </row>
    <row r="914" spans="1:10" x14ac:dyDescent="0.25">
      <c r="A914" t="s">
        <v>1377</v>
      </c>
      <c r="B914">
        <v>32.774999999999999</v>
      </c>
      <c r="C914">
        <v>8.02</v>
      </c>
      <c r="D914" t="s">
        <v>2379</v>
      </c>
      <c r="E914" t="s">
        <v>2378</v>
      </c>
      <c r="F914" t="s">
        <v>2378</v>
      </c>
      <c r="G914">
        <v>1</v>
      </c>
      <c r="H914" t="s">
        <v>2378</v>
      </c>
      <c r="I914" t="str">
        <f t="shared" si="28"/>
        <v>Obesity</v>
      </c>
      <c r="J914" t="str">
        <f t="shared" si="29"/>
        <v>Diabetes</v>
      </c>
    </row>
    <row r="915" spans="1:10" x14ac:dyDescent="0.25">
      <c r="A915" t="s">
        <v>1310</v>
      </c>
      <c r="B915">
        <v>32.774999999999999</v>
      </c>
      <c r="C915">
        <v>11.76</v>
      </c>
      <c r="D915" t="s">
        <v>2379</v>
      </c>
      <c r="E915" t="s">
        <v>2378</v>
      </c>
      <c r="F915" t="s">
        <v>2378</v>
      </c>
      <c r="G915">
        <v>1</v>
      </c>
      <c r="H915" t="s">
        <v>2378</v>
      </c>
      <c r="I915" t="str">
        <f t="shared" si="28"/>
        <v>Obesity</v>
      </c>
      <c r="J915" t="str">
        <f t="shared" si="29"/>
        <v>Diabetes</v>
      </c>
    </row>
    <row r="916" spans="1:10" x14ac:dyDescent="0.25">
      <c r="A916" t="s">
        <v>1290</v>
      </c>
      <c r="B916">
        <v>32.774999999999999</v>
      </c>
      <c r="C916">
        <v>7.95</v>
      </c>
      <c r="D916" t="s">
        <v>2379</v>
      </c>
      <c r="E916" t="s">
        <v>2378</v>
      </c>
      <c r="F916" t="s">
        <v>2378</v>
      </c>
      <c r="G916">
        <v>1</v>
      </c>
      <c r="H916" t="s">
        <v>2378</v>
      </c>
      <c r="I916" t="str">
        <f t="shared" si="28"/>
        <v>Obesity</v>
      </c>
      <c r="J916" t="str">
        <f t="shared" si="29"/>
        <v>Diabetes</v>
      </c>
    </row>
    <row r="917" spans="1:10" x14ac:dyDescent="0.25">
      <c r="A917" t="s">
        <v>653</v>
      </c>
      <c r="B917">
        <v>32.774999999999999</v>
      </c>
      <c r="C917">
        <v>4.75</v>
      </c>
      <c r="D917" t="s">
        <v>2379</v>
      </c>
      <c r="E917" t="s">
        <v>2378</v>
      </c>
      <c r="F917" t="s">
        <v>2378</v>
      </c>
      <c r="G917">
        <v>1</v>
      </c>
      <c r="H917" t="s">
        <v>2378</v>
      </c>
      <c r="I917" t="str">
        <f t="shared" si="28"/>
        <v>Obesity</v>
      </c>
      <c r="J917" t="str">
        <f t="shared" si="29"/>
        <v>Normal</v>
      </c>
    </row>
    <row r="918" spans="1:10" x14ac:dyDescent="0.25">
      <c r="A918" t="s">
        <v>744</v>
      </c>
      <c r="B918">
        <v>32.770000000000003</v>
      </c>
      <c r="C918">
        <v>4.42</v>
      </c>
      <c r="D918" t="s">
        <v>2379</v>
      </c>
      <c r="E918" t="s">
        <v>2378</v>
      </c>
      <c r="F918" t="s">
        <v>2378</v>
      </c>
      <c r="G918">
        <v>1</v>
      </c>
      <c r="H918" t="s">
        <v>2378</v>
      </c>
      <c r="I918" t="str">
        <f t="shared" si="28"/>
        <v>Obesity</v>
      </c>
      <c r="J918" t="str">
        <f t="shared" si="29"/>
        <v>Normal</v>
      </c>
    </row>
    <row r="919" spans="1:10" x14ac:dyDescent="0.25">
      <c r="A919" t="s">
        <v>1688</v>
      </c>
      <c r="B919">
        <v>32.729999999999997</v>
      </c>
      <c r="C919">
        <v>7.03</v>
      </c>
      <c r="D919" t="s">
        <v>2379</v>
      </c>
      <c r="E919" t="s">
        <v>2378</v>
      </c>
      <c r="F919" t="s">
        <v>2378</v>
      </c>
      <c r="G919">
        <v>1</v>
      </c>
      <c r="H919" t="s">
        <v>2378</v>
      </c>
      <c r="I919" t="str">
        <f t="shared" si="28"/>
        <v>Obesity</v>
      </c>
      <c r="J919" t="str">
        <f t="shared" si="29"/>
        <v>Diabetes</v>
      </c>
    </row>
    <row r="920" spans="1:10" x14ac:dyDescent="0.25">
      <c r="A920" t="s">
        <v>1178</v>
      </c>
      <c r="B920">
        <v>32.729999999999997</v>
      </c>
      <c r="C920">
        <v>5.19</v>
      </c>
      <c r="D920" t="s">
        <v>2379</v>
      </c>
      <c r="E920" t="s">
        <v>2378</v>
      </c>
      <c r="F920" t="s">
        <v>2378</v>
      </c>
      <c r="G920">
        <v>1</v>
      </c>
      <c r="H920" t="s">
        <v>2378</v>
      </c>
      <c r="I920" t="str">
        <f t="shared" si="28"/>
        <v>Obesity</v>
      </c>
      <c r="J920" t="str">
        <f t="shared" si="29"/>
        <v>Normal</v>
      </c>
    </row>
    <row r="921" spans="1:10" x14ac:dyDescent="0.25">
      <c r="A921" t="s">
        <v>2135</v>
      </c>
      <c r="B921">
        <v>32.700000000000003</v>
      </c>
      <c r="C921">
        <v>4.09</v>
      </c>
      <c r="D921" t="s">
        <v>2379</v>
      </c>
      <c r="E921" t="s">
        <v>2378</v>
      </c>
      <c r="F921" t="s">
        <v>2378</v>
      </c>
      <c r="G921">
        <v>1</v>
      </c>
      <c r="H921" t="s">
        <v>2378</v>
      </c>
      <c r="I921" t="str">
        <f t="shared" si="28"/>
        <v>Obesity</v>
      </c>
      <c r="J921" t="str">
        <f t="shared" si="29"/>
        <v>Normal</v>
      </c>
    </row>
    <row r="922" spans="1:10" x14ac:dyDescent="0.25">
      <c r="A922" t="s">
        <v>415</v>
      </c>
      <c r="B922">
        <v>32.700000000000003</v>
      </c>
      <c r="C922">
        <v>4.66</v>
      </c>
      <c r="D922" t="s">
        <v>2379</v>
      </c>
      <c r="E922" t="s">
        <v>2378</v>
      </c>
      <c r="F922" t="s">
        <v>2378</v>
      </c>
      <c r="G922">
        <v>1</v>
      </c>
      <c r="H922" t="s">
        <v>2378</v>
      </c>
      <c r="I922" t="str">
        <f t="shared" si="28"/>
        <v>Obesity</v>
      </c>
      <c r="J922" t="str">
        <f t="shared" si="29"/>
        <v>Normal</v>
      </c>
    </row>
    <row r="923" spans="1:10" x14ac:dyDescent="0.25">
      <c r="A923" t="s">
        <v>1971</v>
      </c>
      <c r="B923">
        <v>32.68</v>
      </c>
      <c r="C923">
        <v>4.68</v>
      </c>
      <c r="D923" t="s">
        <v>2379</v>
      </c>
      <c r="E923" t="s">
        <v>2378</v>
      </c>
      <c r="F923" t="s">
        <v>2378</v>
      </c>
      <c r="G923">
        <v>1</v>
      </c>
      <c r="H923" t="s">
        <v>2378</v>
      </c>
      <c r="I923" t="str">
        <f t="shared" si="28"/>
        <v>Obesity</v>
      </c>
      <c r="J923" t="str">
        <f t="shared" si="29"/>
        <v>Normal</v>
      </c>
    </row>
    <row r="924" spans="1:10" x14ac:dyDescent="0.25">
      <c r="A924" t="s">
        <v>1635</v>
      </c>
      <c r="B924">
        <v>32.68</v>
      </c>
      <c r="C924">
        <v>11.87</v>
      </c>
      <c r="D924" t="s">
        <v>2379</v>
      </c>
      <c r="E924" t="s">
        <v>2378</v>
      </c>
      <c r="F924" t="s">
        <v>2378</v>
      </c>
      <c r="G924">
        <v>1</v>
      </c>
      <c r="H924" t="s">
        <v>2378</v>
      </c>
      <c r="I924" t="str">
        <f t="shared" si="28"/>
        <v>Obesity</v>
      </c>
      <c r="J924" t="str">
        <f t="shared" si="29"/>
        <v>Diabetes</v>
      </c>
    </row>
    <row r="925" spans="1:10" x14ac:dyDescent="0.25">
      <c r="A925" t="s">
        <v>1336</v>
      </c>
      <c r="B925">
        <v>32.68</v>
      </c>
      <c r="C925">
        <v>7.41</v>
      </c>
      <c r="D925" t="s">
        <v>2379</v>
      </c>
      <c r="E925" t="s">
        <v>2378</v>
      </c>
      <c r="F925" t="s">
        <v>2378</v>
      </c>
      <c r="G925">
        <v>1</v>
      </c>
      <c r="H925" t="s">
        <v>2378</v>
      </c>
      <c r="I925" t="str">
        <f t="shared" si="28"/>
        <v>Obesity</v>
      </c>
      <c r="J925" t="str">
        <f t="shared" si="29"/>
        <v>Diabetes</v>
      </c>
    </row>
    <row r="926" spans="1:10" x14ac:dyDescent="0.25">
      <c r="A926" t="s">
        <v>563</v>
      </c>
      <c r="B926">
        <v>32.68</v>
      </c>
      <c r="C926">
        <v>5.44</v>
      </c>
      <c r="D926" t="s">
        <v>2379</v>
      </c>
      <c r="E926" t="s">
        <v>2378</v>
      </c>
      <c r="F926" t="s">
        <v>2378</v>
      </c>
      <c r="G926">
        <v>1</v>
      </c>
      <c r="H926" t="s">
        <v>2378</v>
      </c>
      <c r="I926" t="str">
        <f t="shared" si="28"/>
        <v>Obesity</v>
      </c>
      <c r="J926" t="str">
        <f t="shared" si="29"/>
        <v>Normal</v>
      </c>
    </row>
    <row r="927" spans="1:10" x14ac:dyDescent="0.25">
      <c r="A927" t="s">
        <v>2097</v>
      </c>
      <c r="B927">
        <v>32.67</v>
      </c>
      <c r="C927">
        <v>10.97</v>
      </c>
      <c r="D927" t="s">
        <v>2379</v>
      </c>
      <c r="E927" t="s">
        <v>2378</v>
      </c>
      <c r="F927" t="s">
        <v>2378</v>
      </c>
      <c r="G927">
        <v>1</v>
      </c>
      <c r="H927" t="s">
        <v>2378</v>
      </c>
      <c r="I927" t="str">
        <f t="shared" si="28"/>
        <v>Obesity</v>
      </c>
      <c r="J927" t="str">
        <f t="shared" si="29"/>
        <v>Diabetes</v>
      </c>
    </row>
    <row r="928" spans="1:10" x14ac:dyDescent="0.25">
      <c r="A928" t="s">
        <v>1332</v>
      </c>
      <c r="B928">
        <v>32.67</v>
      </c>
      <c r="C928">
        <v>11.81</v>
      </c>
      <c r="D928" t="s">
        <v>2378</v>
      </c>
      <c r="E928" t="s">
        <v>2378</v>
      </c>
      <c r="F928" t="s">
        <v>2378</v>
      </c>
      <c r="G928">
        <v>1</v>
      </c>
      <c r="H928" t="s">
        <v>2378</v>
      </c>
      <c r="I928" t="str">
        <f t="shared" si="28"/>
        <v>Obesity</v>
      </c>
      <c r="J928" t="str">
        <f t="shared" si="29"/>
        <v>Diabetes</v>
      </c>
    </row>
    <row r="929" spans="1:10" x14ac:dyDescent="0.25">
      <c r="A929" t="s">
        <v>404</v>
      </c>
      <c r="B929">
        <v>32.67</v>
      </c>
      <c r="C929">
        <v>4.67</v>
      </c>
      <c r="D929" t="s">
        <v>2378</v>
      </c>
      <c r="E929" t="s">
        <v>2378</v>
      </c>
      <c r="F929" t="s">
        <v>2379</v>
      </c>
      <c r="G929">
        <v>1</v>
      </c>
      <c r="H929" t="s">
        <v>2378</v>
      </c>
      <c r="I929" t="str">
        <f t="shared" si="28"/>
        <v>Obesity</v>
      </c>
      <c r="J929" t="str">
        <f t="shared" si="29"/>
        <v>Normal</v>
      </c>
    </row>
    <row r="930" spans="1:10" x14ac:dyDescent="0.25">
      <c r="A930" t="s">
        <v>288</v>
      </c>
      <c r="B930">
        <v>32.67</v>
      </c>
      <c r="C930">
        <v>5.61</v>
      </c>
      <c r="D930" t="s">
        <v>2378</v>
      </c>
      <c r="E930" t="s">
        <v>2378</v>
      </c>
      <c r="F930" t="s">
        <v>2378</v>
      </c>
      <c r="G930">
        <v>1</v>
      </c>
      <c r="H930" t="s">
        <v>2378</v>
      </c>
      <c r="I930" t="str">
        <f t="shared" si="28"/>
        <v>Obesity</v>
      </c>
      <c r="J930" t="str">
        <f t="shared" si="29"/>
        <v>Normal</v>
      </c>
    </row>
    <row r="931" spans="1:10" x14ac:dyDescent="0.25">
      <c r="A931" t="s">
        <v>1258</v>
      </c>
      <c r="B931">
        <v>32.659999999999997</v>
      </c>
      <c r="C931">
        <v>8.92</v>
      </c>
      <c r="D931" t="s">
        <v>2378</v>
      </c>
      <c r="E931" t="s">
        <v>2378</v>
      </c>
      <c r="F931" t="s">
        <v>2378</v>
      </c>
      <c r="G931">
        <v>1</v>
      </c>
      <c r="H931" t="s">
        <v>2378</v>
      </c>
      <c r="I931" t="str">
        <f t="shared" si="28"/>
        <v>Obesity</v>
      </c>
      <c r="J931" t="str">
        <f t="shared" si="29"/>
        <v>Diabetes</v>
      </c>
    </row>
    <row r="932" spans="1:10" x14ac:dyDescent="0.25">
      <c r="A932" t="s">
        <v>656</v>
      </c>
      <c r="B932">
        <v>32.64</v>
      </c>
      <c r="C932">
        <v>5.91</v>
      </c>
      <c r="D932" t="s">
        <v>2378</v>
      </c>
      <c r="E932" t="s">
        <v>2378</v>
      </c>
      <c r="F932" t="s">
        <v>2378</v>
      </c>
      <c r="G932">
        <v>1</v>
      </c>
      <c r="H932" t="s">
        <v>2378</v>
      </c>
      <c r="I932" t="str">
        <f t="shared" si="28"/>
        <v>Obesity</v>
      </c>
      <c r="J932" t="str">
        <f t="shared" si="29"/>
        <v>Diabetes</v>
      </c>
    </row>
    <row r="933" spans="1:10" x14ac:dyDescent="0.25">
      <c r="A933" t="s">
        <v>1006</v>
      </c>
      <c r="B933">
        <v>32.6</v>
      </c>
      <c r="C933">
        <v>6.8</v>
      </c>
      <c r="D933" t="s">
        <v>2378</v>
      </c>
      <c r="E933" t="s">
        <v>2378</v>
      </c>
      <c r="F933" t="s">
        <v>2378</v>
      </c>
      <c r="G933">
        <v>1</v>
      </c>
      <c r="H933" t="s">
        <v>2378</v>
      </c>
      <c r="I933" t="str">
        <f t="shared" si="28"/>
        <v>Obesity</v>
      </c>
      <c r="J933" t="str">
        <f t="shared" si="29"/>
        <v>Diabetes</v>
      </c>
    </row>
    <row r="934" spans="1:10" x14ac:dyDescent="0.25">
      <c r="A934" t="s">
        <v>945</v>
      </c>
      <c r="B934">
        <v>32.6</v>
      </c>
      <c r="C934">
        <v>5.73</v>
      </c>
      <c r="D934" t="s">
        <v>2378</v>
      </c>
      <c r="E934" t="s">
        <v>2378</v>
      </c>
      <c r="F934" t="s">
        <v>2379</v>
      </c>
      <c r="G934">
        <v>1</v>
      </c>
      <c r="H934" t="s">
        <v>2378</v>
      </c>
      <c r="I934" t="str">
        <f t="shared" si="28"/>
        <v>Obesity</v>
      </c>
      <c r="J934" t="str">
        <f t="shared" si="29"/>
        <v>Diabetes</v>
      </c>
    </row>
    <row r="935" spans="1:10" x14ac:dyDescent="0.25">
      <c r="A935" t="s">
        <v>585</v>
      </c>
      <c r="B935">
        <v>32.585000000000001</v>
      </c>
      <c r="C935">
        <v>4.93</v>
      </c>
      <c r="D935" t="s">
        <v>2378</v>
      </c>
      <c r="E935" t="s">
        <v>2378</v>
      </c>
      <c r="F935" t="s">
        <v>2378</v>
      </c>
      <c r="G935">
        <v>1</v>
      </c>
      <c r="H935" t="s">
        <v>2378</v>
      </c>
      <c r="I935" t="str">
        <f t="shared" si="28"/>
        <v>Obesity</v>
      </c>
      <c r="J935" t="str">
        <f t="shared" si="29"/>
        <v>Normal</v>
      </c>
    </row>
    <row r="936" spans="1:10" x14ac:dyDescent="0.25">
      <c r="A936" t="s">
        <v>2282</v>
      </c>
      <c r="B936">
        <v>32.56</v>
      </c>
      <c r="C936">
        <v>5.41</v>
      </c>
      <c r="D936" t="s">
        <v>2378</v>
      </c>
      <c r="E936" t="s">
        <v>2378</v>
      </c>
      <c r="F936" t="s">
        <v>2379</v>
      </c>
      <c r="G936">
        <v>1</v>
      </c>
      <c r="H936" t="s">
        <v>2378</v>
      </c>
      <c r="I936" t="str">
        <f t="shared" si="28"/>
        <v>Obesity</v>
      </c>
      <c r="J936" t="str">
        <f t="shared" si="29"/>
        <v>Normal</v>
      </c>
    </row>
    <row r="937" spans="1:10" x14ac:dyDescent="0.25">
      <c r="A937" t="s">
        <v>191</v>
      </c>
      <c r="B937">
        <v>32.56</v>
      </c>
      <c r="C937">
        <v>5.36</v>
      </c>
      <c r="D937" t="s">
        <v>2378</v>
      </c>
      <c r="E937" t="s">
        <v>2378</v>
      </c>
      <c r="F937" t="s">
        <v>2378</v>
      </c>
      <c r="G937">
        <v>1</v>
      </c>
      <c r="H937" t="s">
        <v>2378</v>
      </c>
      <c r="I937" t="str">
        <f t="shared" si="28"/>
        <v>Obesity</v>
      </c>
      <c r="J937" t="str">
        <f t="shared" si="29"/>
        <v>Normal</v>
      </c>
    </row>
    <row r="938" spans="1:10" x14ac:dyDescent="0.25">
      <c r="A938" t="s">
        <v>1980</v>
      </c>
      <c r="B938">
        <v>32.54</v>
      </c>
      <c r="C938">
        <v>4.0199999999999996</v>
      </c>
      <c r="D938" t="s">
        <v>2378</v>
      </c>
      <c r="E938" t="s">
        <v>2378</v>
      </c>
      <c r="F938" t="s">
        <v>2378</v>
      </c>
      <c r="G938">
        <v>1</v>
      </c>
      <c r="H938" t="s">
        <v>2378</v>
      </c>
      <c r="I938" t="str">
        <f t="shared" si="28"/>
        <v>Obesity</v>
      </c>
      <c r="J938" t="str">
        <f t="shared" si="29"/>
        <v>Normal</v>
      </c>
    </row>
    <row r="939" spans="1:10" x14ac:dyDescent="0.25">
      <c r="A939" t="s">
        <v>430</v>
      </c>
      <c r="B939">
        <v>32.54</v>
      </c>
      <c r="C939">
        <v>6.38</v>
      </c>
      <c r="D939" t="s">
        <v>2378</v>
      </c>
      <c r="E939" t="s">
        <v>2378</v>
      </c>
      <c r="F939" t="s">
        <v>2378</v>
      </c>
      <c r="G939">
        <v>1</v>
      </c>
      <c r="H939" t="s">
        <v>2378</v>
      </c>
      <c r="I939" t="str">
        <f t="shared" si="28"/>
        <v>Obesity</v>
      </c>
      <c r="J939" t="str">
        <f t="shared" si="29"/>
        <v>Diabetes</v>
      </c>
    </row>
    <row r="940" spans="1:10" x14ac:dyDescent="0.25">
      <c r="A940" t="s">
        <v>721</v>
      </c>
      <c r="B940">
        <v>32.51</v>
      </c>
      <c r="C940">
        <v>4.3</v>
      </c>
      <c r="D940" t="s">
        <v>2378</v>
      </c>
      <c r="E940" t="s">
        <v>2378</v>
      </c>
      <c r="F940" t="s">
        <v>2378</v>
      </c>
      <c r="G940">
        <v>1</v>
      </c>
      <c r="H940" t="s">
        <v>2378</v>
      </c>
      <c r="I940" t="str">
        <f t="shared" si="28"/>
        <v>Obesity</v>
      </c>
      <c r="J940" t="str">
        <f t="shared" si="29"/>
        <v>Normal</v>
      </c>
    </row>
    <row r="941" spans="1:10" x14ac:dyDescent="0.25">
      <c r="A941" t="s">
        <v>769</v>
      </c>
      <c r="B941">
        <v>32.5</v>
      </c>
      <c r="C941">
        <v>4.6900000000000004</v>
      </c>
      <c r="D941" t="s">
        <v>2378</v>
      </c>
      <c r="E941" t="s">
        <v>2378</v>
      </c>
      <c r="F941" t="s">
        <v>2379</v>
      </c>
      <c r="G941">
        <v>1</v>
      </c>
      <c r="H941" t="s">
        <v>2378</v>
      </c>
      <c r="I941" t="str">
        <f t="shared" si="28"/>
        <v>Obesity</v>
      </c>
      <c r="J941" t="str">
        <f t="shared" si="29"/>
        <v>Normal</v>
      </c>
    </row>
    <row r="942" spans="1:10" x14ac:dyDescent="0.25">
      <c r="A942" t="s">
        <v>2191</v>
      </c>
      <c r="B942">
        <v>32.49</v>
      </c>
      <c r="C942">
        <v>4.29</v>
      </c>
      <c r="D942" t="s">
        <v>2378</v>
      </c>
      <c r="E942" t="s">
        <v>2378</v>
      </c>
      <c r="F942" t="s">
        <v>2379</v>
      </c>
      <c r="G942">
        <v>1</v>
      </c>
      <c r="H942" t="s">
        <v>2378</v>
      </c>
      <c r="I942" t="str">
        <f t="shared" si="28"/>
        <v>Obesity</v>
      </c>
      <c r="J942" t="str">
        <f t="shared" si="29"/>
        <v>Normal</v>
      </c>
    </row>
    <row r="943" spans="1:10" x14ac:dyDescent="0.25">
      <c r="A943" t="s">
        <v>401</v>
      </c>
      <c r="B943">
        <v>32.49</v>
      </c>
      <c r="C943">
        <v>4</v>
      </c>
      <c r="D943" t="s">
        <v>2378</v>
      </c>
      <c r="E943" t="s">
        <v>2378</v>
      </c>
      <c r="F943" t="s">
        <v>2378</v>
      </c>
      <c r="G943">
        <v>1</v>
      </c>
      <c r="H943" t="s">
        <v>2378</v>
      </c>
      <c r="I943" t="str">
        <f t="shared" si="28"/>
        <v>Obesity</v>
      </c>
      <c r="J943" t="str">
        <f t="shared" si="29"/>
        <v>Normal</v>
      </c>
    </row>
    <row r="944" spans="1:10" x14ac:dyDescent="0.25">
      <c r="A944" t="s">
        <v>2334</v>
      </c>
      <c r="B944">
        <v>32.450000000000003</v>
      </c>
      <c r="C944">
        <v>11.91</v>
      </c>
      <c r="D944" t="s">
        <v>2378</v>
      </c>
      <c r="E944" t="s">
        <v>2378</v>
      </c>
      <c r="F944" t="s">
        <v>2378</v>
      </c>
      <c r="G944">
        <v>1</v>
      </c>
      <c r="H944" t="s">
        <v>2378</v>
      </c>
      <c r="I944" t="str">
        <f t="shared" si="28"/>
        <v>Obesity</v>
      </c>
      <c r="J944" t="str">
        <f t="shared" si="29"/>
        <v>Diabetes</v>
      </c>
    </row>
    <row r="945" spans="1:10" x14ac:dyDescent="0.25">
      <c r="A945" t="s">
        <v>484</v>
      </c>
      <c r="B945">
        <v>32.4</v>
      </c>
      <c r="C945">
        <v>5.08</v>
      </c>
      <c r="D945" t="s">
        <v>2378</v>
      </c>
      <c r="E945" t="s">
        <v>2378</v>
      </c>
      <c r="F945" t="s">
        <v>2378</v>
      </c>
      <c r="G945">
        <v>1</v>
      </c>
      <c r="H945" t="s">
        <v>2378</v>
      </c>
      <c r="I945" t="str">
        <f t="shared" si="28"/>
        <v>Obesity</v>
      </c>
      <c r="J945" t="str">
        <f t="shared" si="29"/>
        <v>Normal</v>
      </c>
    </row>
    <row r="946" spans="1:10" x14ac:dyDescent="0.25">
      <c r="A946" t="s">
        <v>1844</v>
      </c>
      <c r="B946">
        <v>32.395000000000003</v>
      </c>
      <c r="C946">
        <v>5.68</v>
      </c>
      <c r="D946" t="s">
        <v>2378</v>
      </c>
      <c r="E946" t="s">
        <v>2378</v>
      </c>
      <c r="F946" t="s">
        <v>2378</v>
      </c>
      <c r="G946">
        <v>1</v>
      </c>
      <c r="H946" t="s">
        <v>2378</v>
      </c>
      <c r="I946" t="str">
        <f t="shared" si="28"/>
        <v>Obesity</v>
      </c>
      <c r="J946" t="str">
        <f t="shared" si="29"/>
        <v>Normal</v>
      </c>
    </row>
    <row r="947" spans="1:10" x14ac:dyDescent="0.25">
      <c r="A947" t="s">
        <v>1689</v>
      </c>
      <c r="B947">
        <v>32.395000000000003</v>
      </c>
      <c r="C947">
        <v>8.23</v>
      </c>
      <c r="D947" t="s">
        <v>2378</v>
      </c>
      <c r="E947" t="s">
        <v>2378</v>
      </c>
      <c r="F947" t="s">
        <v>2379</v>
      </c>
      <c r="G947">
        <v>1</v>
      </c>
      <c r="H947" t="s">
        <v>2378</v>
      </c>
      <c r="I947" t="str">
        <f t="shared" si="28"/>
        <v>Obesity</v>
      </c>
      <c r="J947" t="str">
        <f t="shared" si="29"/>
        <v>Diabetes</v>
      </c>
    </row>
    <row r="948" spans="1:10" x14ac:dyDescent="0.25">
      <c r="A948" t="s">
        <v>1567</v>
      </c>
      <c r="B948">
        <v>32.395000000000003</v>
      </c>
      <c r="C948">
        <v>4.2699999999999996</v>
      </c>
      <c r="D948" t="s">
        <v>2378</v>
      </c>
      <c r="E948" t="s">
        <v>2378</v>
      </c>
      <c r="F948" t="s">
        <v>2378</v>
      </c>
      <c r="G948">
        <v>1</v>
      </c>
      <c r="H948" t="s">
        <v>2378</v>
      </c>
      <c r="I948" t="str">
        <f t="shared" si="28"/>
        <v>Obesity</v>
      </c>
      <c r="J948" t="str">
        <f t="shared" si="29"/>
        <v>Normal</v>
      </c>
    </row>
    <row r="949" spans="1:10" x14ac:dyDescent="0.25">
      <c r="A949" t="s">
        <v>1451</v>
      </c>
      <c r="B949">
        <v>32.395000000000003</v>
      </c>
      <c r="C949">
        <v>11.1</v>
      </c>
      <c r="D949" t="s">
        <v>2378</v>
      </c>
      <c r="E949" t="s">
        <v>2378</v>
      </c>
      <c r="F949" t="s">
        <v>2378</v>
      </c>
      <c r="G949">
        <v>1</v>
      </c>
      <c r="H949" t="s">
        <v>2378</v>
      </c>
      <c r="I949" t="str">
        <f t="shared" si="28"/>
        <v>Obesity</v>
      </c>
      <c r="J949" t="str">
        <f t="shared" si="29"/>
        <v>Diabetes</v>
      </c>
    </row>
    <row r="950" spans="1:10" x14ac:dyDescent="0.25">
      <c r="A950" t="s">
        <v>272</v>
      </c>
      <c r="B950">
        <v>32.395000000000003</v>
      </c>
      <c r="C950">
        <v>6.66</v>
      </c>
      <c r="D950" t="s">
        <v>2378</v>
      </c>
      <c r="E950" t="s">
        <v>2378</v>
      </c>
      <c r="F950" t="s">
        <v>2378</v>
      </c>
      <c r="G950">
        <v>1</v>
      </c>
      <c r="H950" t="s">
        <v>2378</v>
      </c>
      <c r="I950" t="str">
        <f t="shared" si="28"/>
        <v>Obesity</v>
      </c>
      <c r="J950" t="str">
        <f t="shared" si="29"/>
        <v>Diabetes</v>
      </c>
    </row>
    <row r="951" spans="1:10" x14ac:dyDescent="0.25">
      <c r="A951" t="s">
        <v>968</v>
      </c>
      <c r="B951">
        <v>32.340000000000003</v>
      </c>
      <c r="C951">
        <v>11.2</v>
      </c>
      <c r="D951" t="s">
        <v>2378</v>
      </c>
      <c r="E951" t="s">
        <v>2378</v>
      </c>
      <c r="F951" t="s">
        <v>2378</v>
      </c>
      <c r="G951">
        <v>1</v>
      </c>
      <c r="H951" t="s">
        <v>2378</v>
      </c>
      <c r="I951" t="str">
        <f t="shared" si="28"/>
        <v>Obesity</v>
      </c>
      <c r="J951" t="str">
        <f t="shared" si="29"/>
        <v>Diabetes</v>
      </c>
    </row>
    <row r="952" spans="1:10" x14ac:dyDescent="0.25">
      <c r="A952" t="s">
        <v>788</v>
      </c>
      <c r="B952">
        <v>32.340000000000003</v>
      </c>
      <c r="C952">
        <v>4.88</v>
      </c>
      <c r="D952" t="s">
        <v>2378</v>
      </c>
      <c r="E952" t="s">
        <v>2378</v>
      </c>
      <c r="F952" t="s">
        <v>2379</v>
      </c>
      <c r="G952">
        <v>1</v>
      </c>
      <c r="H952" t="s">
        <v>2378</v>
      </c>
      <c r="I952" t="str">
        <f t="shared" si="28"/>
        <v>Obesity</v>
      </c>
      <c r="J952" t="str">
        <f t="shared" si="29"/>
        <v>Normal</v>
      </c>
    </row>
    <row r="953" spans="1:10" x14ac:dyDescent="0.25">
      <c r="A953" t="s">
        <v>2300</v>
      </c>
      <c r="B953">
        <v>32.299999999999997</v>
      </c>
      <c r="C953">
        <v>4.76</v>
      </c>
      <c r="D953" t="s">
        <v>2378</v>
      </c>
      <c r="E953" t="s">
        <v>2378</v>
      </c>
      <c r="F953" t="s">
        <v>2378</v>
      </c>
      <c r="G953">
        <v>1</v>
      </c>
      <c r="H953" t="s">
        <v>2378</v>
      </c>
      <c r="I953" t="str">
        <f t="shared" si="28"/>
        <v>Obesity</v>
      </c>
      <c r="J953" t="str">
        <f t="shared" si="29"/>
        <v>Normal</v>
      </c>
    </row>
    <row r="954" spans="1:10" x14ac:dyDescent="0.25">
      <c r="A954" t="s">
        <v>2031</v>
      </c>
      <c r="B954">
        <v>32.299999999999997</v>
      </c>
      <c r="C954">
        <v>4.8899999999999997</v>
      </c>
      <c r="D954" t="s">
        <v>2378</v>
      </c>
      <c r="E954" t="s">
        <v>2378</v>
      </c>
      <c r="F954" t="s">
        <v>2379</v>
      </c>
      <c r="G954">
        <v>1</v>
      </c>
      <c r="H954" t="s">
        <v>2378</v>
      </c>
      <c r="I954" t="str">
        <f t="shared" si="28"/>
        <v>Obesity</v>
      </c>
      <c r="J954" t="str">
        <f t="shared" si="29"/>
        <v>Normal</v>
      </c>
    </row>
    <row r="955" spans="1:10" x14ac:dyDescent="0.25">
      <c r="A955" t="s">
        <v>1652</v>
      </c>
      <c r="B955">
        <v>32.299999999999997</v>
      </c>
      <c r="C955">
        <v>6.55</v>
      </c>
      <c r="D955" t="s">
        <v>2378</v>
      </c>
      <c r="E955" t="s">
        <v>2378</v>
      </c>
      <c r="F955" t="s">
        <v>2378</v>
      </c>
      <c r="G955">
        <v>1</v>
      </c>
      <c r="H955" t="s">
        <v>2378</v>
      </c>
      <c r="I955" t="str">
        <f t="shared" si="28"/>
        <v>Obesity</v>
      </c>
      <c r="J955" t="str">
        <f t="shared" si="29"/>
        <v>Diabetes</v>
      </c>
    </row>
    <row r="956" spans="1:10" x14ac:dyDescent="0.25">
      <c r="A956" t="s">
        <v>1603</v>
      </c>
      <c r="B956">
        <v>32.299999999999997</v>
      </c>
      <c r="C956">
        <v>5.28</v>
      </c>
      <c r="D956" t="s">
        <v>2378</v>
      </c>
      <c r="E956" t="s">
        <v>2378</v>
      </c>
      <c r="F956" t="s">
        <v>2378</v>
      </c>
      <c r="G956">
        <v>1</v>
      </c>
      <c r="H956" t="s">
        <v>2378</v>
      </c>
      <c r="I956" t="str">
        <f t="shared" si="28"/>
        <v>Obesity</v>
      </c>
      <c r="J956" t="str">
        <f t="shared" si="29"/>
        <v>Normal</v>
      </c>
    </row>
    <row r="957" spans="1:10" x14ac:dyDescent="0.25">
      <c r="A957" t="s">
        <v>1412</v>
      </c>
      <c r="B957">
        <v>32.299999999999997</v>
      </c>
      <c r="C957">
        <v>9.89</v>
      </c>
      <c r="D957" t="s">
        <v>2378</v>
      </c>
      <c r="E957" t="s">
        <v>2378</v>
      </c>
      <c r="F957" t="s">
        <v>2378</v>
      </c>
      <c r="G957">
        <v>1</v>
      </c>
      <c r="H957" t="s">
        <v>2378</v>
      </c>
      <c r="I957" t="str">
        <f t="shared" si="28"/>
        <v>Obesity</v>
      </c>
      <c r="J957" t="str">
        <f t="shared" si="29"/>
        <v>Diabetes</v>
      </c>
    </row>
    <row r="958" spans="1:10" x14ac:dyDescent="0.25">
      <c r="A958" t="s">
        <v>1268</v>
      </c>
      <c r="B958">
        <v>32.299999999999997</v>
      </c>
      <c r="C958">
        <v>9.48</v>
      </c>
      <c r="D958" t="s">
        <v>2378</v>
      </c>
      <c r="E958" t="s">
        <v>2378</v>
      </c>
      <c r="F958" t="s">
        <v>2378</v>
      </c>
      <c r="G958">
        <v>1</v>
      </c>
      <c r="H958" t="s">
        <v>2378</v>
      </c>
      <c r="I958" t="str">
        <f t="shared" si="28"/>
        <v>Obesity</v>
      </c>
      <c r="J958" t="str">
        <f t="shared" si="29"/>
        <v>Diabetes</v>
      </c>
    </row>
    <row r="959" spans="1:10" x14ac:dyDescent="0.25">
      <c r="A959" t="s">
        <v>1247</v>
      </c>
      <c r="B959">
        <v>32.299999999999997</v>
      </c>
      <c r="C959">
        <v>10.27</v>
      </c>
      <c r="D959" t="s">
        <v>2378</v>
      </c>
      <c r="E959" t="s">
        <v>2378</v>
      </c>
      <c r="F959" t="s">
        <v>2378</v>
      </c>
      <c r="G959">
        <v>1</v>
      </c>
      <c r="H959" t="s">
        <v>2378</v>
      </c>
      <c r="I959" t="str">
        <f t="shared" si="28"/>
        <v>Obesity</v>
      </c>
      <c r="J959" t="str">
        <f t="shared" si="29"/>
        <v>Diabetes</v>
      </c>
    </row>
    <row r="960" spans="1:10" x14ac:dyDescent="0.25">
      <c r="A960" t="s">
        <v>1243</v>
      </c>
      <c r="B960">
        <v>32.299999999999997</v>
      </c>
      <c r="C960">
        <v>9.59</v>
      </c>
      <c r="D960" t="s">
        <v>2378</v>
      </c>
      <c r="E960" t="s">
        <v>2378</v>
      </c>
      <c r="F960" t="s">
        <v>2378</v>
      </c>
      <c r="G960">
        <v>1</v>
      </c>
      <c r="H960" t="s">
        <v>2378</v>
      </c>
      <c r="I960" t="str">
        <f t="shared" si="28"/>
        <v>Obesity</v>
      </c>
      <c r="J960" t="str">
        <f t="shared" si="29"/>
        <v>Diabetes</v>
      </c>
    </row>
    <row r="961" spans="1:10" x14ac:dyDescent="0.25">
      <c r="A961" t="s">
        <v>1201</v>
      </c>
      <c r="B961">
        <v>32.299999999999997</v>
      </c>
      <c r="C961">
        <v>4.37</v>
      </c>
      <c r="D961" t="s">
        <v>2378</v>
      </c>
      <c r="E961" t="s">
        <v>2378</v>
      </c>
      <c r="F961" t="s">
        <v>2378</v>
      </c>
      <c r="G961">
        <v>1</v>
      </c>
      <c r="H961" t="s">
        <v>2378</v>
      </c>
      <c r="I961" t="str">
        <f t="shared" si="28"/>
        <v>Obesity</v>
      </c>
      <c r="J961" t="str">
        <f t="shared" si="29"/>
        <v>Normal</v>
      </c>
    </row>
    <row r="962" spans="1:10" x14ac:dyDescent="0.25">
      <c r="A962" t="s">
        <v>1173</v>
      </c>
      <c r="B962">
        <v>32.299999999999997</v>
      </c>
      <c r="C962">
        <v>5.05</v>
      </c>
      <c r="D962" t="s">
        <v>2378</v>
      </c>
      <c r="E962" t="s">
        <v>2378</v>
      </c>
      <c r="F962" t="s">
        <v>2378</v>
      </c>
      <c r="G962">
        <v>1</v>
      </c>
      <c r="H962" t="s">
        <v>2378</v>
      </c>
      <c r="I962" t="str">
        <f t="shared" ref="I962:I1025" si="30">IF(B962&lt;18.5, "Underweight",IF(18.5 &lt;B962&lt;= 24.9,"Healthy Weight",IF( 25&lt; B962&lt;=29.9,"Overweight", "Obesity")))</f>
        <v>Obesity</v>
      </c>
      <c r="J962" t="str">
        <f t="shared" ref="J962:J1025" si="31">IF(C962&lt;5.7,"Normal",IF(5.7&lt;C962&lt;=6.4,"Prediabetes","Diabetes"))</f>
        <v>Normal</v>
      </c>
    </row>
    <row r="963" spans="1:10" x14ac:dyDescent="0.25">
      <c r="A963" t="s">
        <v>1109</v>
      </c>
      <c r="B963">
        <v>32.299999999999997</v>
      </c>
      <c r="C963">
        <v>10.54</v>
      </c>
      <c r="D963" t="s">
        <v>2378</v>
      </c>
      <c r="E963" t="s">
        <v>2378</v>
      </c>
      <c r="F963" t="s">
        <v>2378</v>
      </c>
      <c r="G963">
        <v>1</v>
      </c>
      <c r="H963" t="s">
        <v>2378</v>
      </c>
      <c r="I963" t="str">
        <f t="shared" si="30"/>
        <v>Obesity</v>
      </c>
      <c r="J963" t="str">
        <f t="shared" si="31"/>
        <v>Diabetes</v>
      </c>
    </row>
    <row r="964" spans="1:10" x14ac:dyDescent="0.25">
      <c r="A964" t="s">
        <v>1023</v>
      </c>
      <c r="B964">
        <v>32.299999999999997</v>
      </c>
      <c r="C964">
        <v>6.74</v>
      </c>
      <c r="D964" t="s">
        <v>2378</v>
      </c>
      <c r="E964" t="s">
        <v>2378</v>
      </c>
      <c r="F964" t="s">
        <v>2378</v>
      </c>
      <c r="G964">
        <v>1</v>
      </c>
      <c r="H964" t="s">
        <v>2378</v>
      </c>
      <c r="I964" t="str">
        <f t="shared" si="30"/>
        <v>Obesity</v>
      </c>
      <c r="J964" t="str">
        <f t="shared" si="31"/>
        <v>Diabetes</v>
      </c>
    </row>
    <row r="965" spans="1:10" x14ac:dyDescent="0.25">
      <c r="A965" t="s">
        <v>878</v>
      </c>
      <c r="B965">
        <v>32.299999999999997</v>
      </c>
      <c r="C965">
        <v>5.31</v>
      </c>
      <c r="D965" t="s">
        <v>2378</v>
      </c>
      <c r="E965" t="s">
        <v>2378</v>
      </c>
      <c r="F965" t="s">
        <v>2378</v>
      </c>
      <c r="G965">
        <v>1</v>
      </c>
      <c r="H965" t="s">
        <v>2378</v>
      </c>
      <c r="I965" t="str">
        <f t="shared" si="30"/>
        <v>Obesity</v>
      </c>
      <c r="J965" t="str">
        <f t="shared" si="31"/>
        <v>Normal</v>
      </c>
    </row>
    <row r="966" spans="1:10" x14ac:dyDescent="0.25">
      <c r="A966" t="s">
        <v>1239</v>
      </c>
      <c r="B966">
        <v>32.25</v>
      </c>
      <c r="C966">
        <v>5.36</v>
      </c>
      <c r="D966" t="s">
        <v>2378</v>
      </c>
      <c r="E966" t="s">
        <v>2378</v>
      </c>
      <c r="F966" t="s">
        <v>2378</v>
      </c>
      <c r="G966">
        <v>1</v>
      </c>
      <c r="H966" t="s">
        <v>2378</v>
      </c>
      <c r="I966" t="str">
        <f t="shared" si="30"/>
        <v>Obesity</v>
      </c>
      <c r="J966" t="str">
        <f t="shared" si="31"/>
        <v>Normal</v>
      </c>
    </row>
    <row r="967" spans="1:10" x14ac:dyDescent="0.25">
      <c r="A967" t="s">
        <v>393</v>
      </c>
      <c r="B967">
        <v>32.25</v>
      </c>
      <c r="C967">
        <v>5.2</v>
      </c>
      <c r="D967" t="s">
        <v>2378</v>
      </c>
      <c r="E967" t="s">
        <v>2378</v>
      </c>
      <c r="F967" t="s">
        <v>2378</v>
      </c>
      <c r="G967">
        <v>1</v>
      </c>
      <c r="H967" t="s">
        <v>2378</v>
      </c>
      <c r="I967" t="str">
        <f t="shared" si="30"/>
        <v>Obesity</v>
      </c>
      <c r="J967" t="str">
        <f t="shared" si="31"/>
        <v>Normal</v>
      </c>
    </row>
    <row r="968" spans="1:10" x14ac:dyDescent="0.25">
      <c r="A968" t="s">
        <v>1826</v>
      </c>
      <c r="B968">
        <v>32.229999999999997</v>
      </c>
      <c r="C968">
        <v>4.6500000000000004</v>
      </c>
      <c r="D968" t="s">
        <v>2378</v>
      </c>
      <c r="E968" t="s">
        <v>2378</v>
      </c>
      <c r="F968" t="s">
        <v>2379</v>
      </c>
      <c r="G968">
        <v>1</v>
      </c>
      <c r="H968" t="s">
        <v>2378</v>
      </c>
      <c r="I968" t="str">
        <f t="shared" si="30"/>
        <v>Obesity</v>
      </c>
      <c r="J968" t="str">
        <f t="shared" si="31"/>
        <v>Normal</v>
      </c>
    </row>
    <row r="969" spans="1:10" x14ac:dyDescent="0.25">
      <c r="A969" t="s">
        <v>1120</v>
      </c>
      <c r="B969">
        <v>32.229999999999997</v>
      </c>
      <c r="C969">
        <v>8.59</v>
      </c>
      <c r="D969" t="s">
        <v>2378</v>
      </c>
      <c r="E969" t="s">
        <v>2378</v>
      </c>
      <c r="F969" t="s">
        <v>2378</v>
      </c>
      <c r="G969">
        <v>1</v>
      </c>
      <c r="H969" t="s">
        <v>2378</v>
      </c>
      <c r="I969" t="str">
        <f t="shared" si="30"/>
        <v>Obesity</v>
      </c>
      <c r="J969" t="str">
        <f t="shared" si="31"/>
        <v>Diabetes</v>
      </c>
    </row>
    <row r="970" spans="1:10" x14ac:dyDescent="0.25">
      <c r="A970" t="s">
        <v>1408</v>
      </c>
      <c r="B970">
        <v>32.204999999999998</v>
      </c>
      <c r="C970">
        <v>8.3800000000000008</v>
      </c>
      <c r="D970" t="s">
        <v>2378</v>
      </c>
      <c r="E970" t="s">
        <v>2378</v>
      </c>
      <c r="F970" t="s">
        <v>2378</v>
      </c>
      <c r="G970">
        <v>1</v>
      </c>
      <c r="H970" t="s">
        <v>2378</v>
      </c>
      <c r="I970" t="str">
        <f t="shared" si="30"/>
        <v>Obesity</v>
      </c>
      <c r="J970" t="str">
        <f t="shared" si="31"/>
        <v>Diabetes</v>
      </c>
    </row>
    <row r="971" spans="1:10" x14ac:dyDescent="0.25">
      <c r="A971" t="s">
        <v>1119</v>
      </c>
      <c r="B971">
        <v>32.204999999999998</v>
      </c>
      <c r="C971">
        <v>6.14</v>
      </c>
      <c r="D971" t="s">
        <v>2378</v>
      </c>
      <c r="E971" t="s">
        <v>2378</v>
      </c>
      <c r="F971" t="s">
        <v>2378</v>
      </c>
      <c r="G971">
        <v>1</v>
      </c>
      <c r="H971" t="s">
        <v>2378</v>
      </c>
      <c r="I971" t="str">
        <f t="shared" si="30"/>
        <v>Obesity</v>
      </c>
      <c r="J971" t="str">
        <f t="shared" si="31"/>
        <v>Diabetes</v>
      </c>
    </row>
    <row r="972" spans="1:10" x14ac:dyDescent="0.25">
      <c r="A972" t="s">
        <v>2350</v>
      </c>
      <c r="B972">
        <v>32.200000000000003</v>
      </c>
      <c r="C972">
        <v>6.22</v>
      </c>
      <c r="D972" t="s">
        <v>2378</v>
      </c>
      <c r="E972" t="s">
        <v>2378</v>
      </c>
      <c r="F972" t="s">
        <v>2378</v>
      </c>
      <c r="G972">
        <v>1</v>
      </c>
      <c r="H972" t="s">
        <v>2378</v>
      </c>
      <c r="I972" t="str">
        <f t="shared" si="30"/>
        <v>Obesity</v>
      </c>
      <c r="J972" t="str">
        <f t="shared" si="31"/>
        <v>Diabetes</v>
      </c>
    </row>
    <row r="973" spans="1:10" x14ac:dyDescent="0.25">
      <c r="A973" t="s">
        <v>866</v>
      </c>
      <c r="B973">
        <v>32.200000000000003</v>
      </c>
      <c r="C973">
        <v>10.09</v>
      </c>
      <c r="D973" t="s">
        <v>2378</v>
      </c>
      <c r="E973" t="s">
        <v>2378</v>
      </c>
      <c r="F973" t="s">
        <v>2378</v>
      </c>
      <c r="G973">
        <v>1</v>
      </c>
      <c r="H973" t="s">
        <v>2378</v>
      </c>
      <c r="I973" t="str">
        <f t="shared" si="30"/>
        <v>Obesity</v>
      </c>
      <c r="J973" t="str">
        <f t="shared" si="31"/>
        <v>Diabetes</v>
      </c>
    </row>
    <row r="974" spans="1:10" x14ac:dyDescent="0.25">
      <c r="A974" t="s">
        <v>852</v>
      </c>
      <c r="B974">
        <v>32.200000000000003</v>
      </c>
      <c r="C974">
        <v>10.59</v>
      </c>
      <c r="D974" t="s">
        <v>2378</v>
      </c>
      <c r="E974" t="s">
        <v>2378</v>
      </c>
      <c r="F974" t="s">
        <v>2378</v>
      </c>
      <c r="G974">
        <v>1</v>
      </c>
      <c r="H974" t="s">
        <v>2378</v>
      </c>
      <c r="I974" t="str">
        <f t="shared" si="30"/>
        <v>Obesity</v>
      </c>
      <c r="J974" t="str">
        <f t="shared" si="31"/>
        <v>Diabetes</v>
      </c>
    </row>
    <row r="975" spans="1:10" x14ac:dyDescent="0.25">
      <c r="A975" t="s">
        <v>613</v>
      </c>
      <c r="B975">
        <v>32.18</v>
      </c>
      <c r="C975">
        <v>6.44</v>
      </c>
      <c r="D975" t="s">
        <v>2378</v>
      </c>
      <c r="E975" t="s">
        <v>2378</v>
      </c>
      <c r="F975" t="s">
        <v>2379</v>
      </c>
      <c r="G975">
        <v>1</v>
      </c>
      <c r="H975" t="s">
        <v>2378</v>
      </c>
      <c r="I975" t="str">
        <f t="shared" si="30"/>
        <v>Obesity</v>
      </c>
      <c r="J975" t="str">
        <f t="shared" si="31"/>
        <v>Diabetes</v>
      </c>
    </row>
    <row r="976" spans="1:10" x14ac:dyDescent="0.25">
      <c r="A976" t="s">
        <v>1518</v>
      </c>
      <c r="B976">
        <v>32.15</v>
      </c>
      <c r="C976">
        <v>4.0199999999999996</v>
      </c>
      <c r="D976" t="s">
        <v>2378</v>
      </c>
      <c r="E976" t="s">
        <v>2378</v>
      </c>
      <c r="F976" t="s">
        <v>2379</v>
      </c>
      <c r="G976">
        <v>1</v>
      </c>
      <c r="H976" t="s">
        <v>2378</v>
      </c>
      <c r="I976" t="str">
        <f t="shared" si="30"/>
        <v>Obesity</v>
      </c>
      <c r="J976" t="str">
        <f t="shared" si="31"/>
        <v>Normal</v>
      </c>
    </row>
    <row r="977" spans="1:10" x14ac:dyDescent="0.25">
      <c r="A977" t="s">
        <v>326</v>
      </c>
      <c r="B977">
        <v>32.119999999999997</v>
      </c>
      <c r="C977">
        <v>5.33</v>
      </c>
      <c r="D977" t="s">
        <v>2378</v>
      </c>
      <c r="E977" t="s">
        <v>2378</v>
      </c>
      <c r="F977" t="s">
        <v>2378</v>
      </c>
      <c r="G977">
        <v>1</v>
      </c>
      <c r="H977" t="s">
        <v>2378</v>
      </c>
      <c r="I977" t="str">
        <f t="shared" si="30"/>
        <v>Obesity</v>
      </c>
      <c r="J977" t="str">
        <f t="shared" si="31"/>
        <v>Normal</v>
      </c>
    </row>
    <row r="978" spans="1:10" x14ac:dyDescent="0.25">
      <c r="A978" t="s">
        <v>1964</v>
      </c>
      <c r="B978">
        <v>32.11</v>
      </c>
      <c r="C978">
        <v>4.76</v>
      </c>
      <c r="D978" t="s">
        <v>2378</v>
      </c>
      <c r="E978" t="s">
        <v>2378</v>
      </c>
      <c r="F978" t="s">
        <v>2378</v>
      </c>
      <c r="G978">
        <v>1</v>
      </c>
      <c r="H978" t="s">
        <v>2378</v>
      </c>
      <c r="I978" t="str">
        <f t="shared" si="30"/>
        <v>Obesity</v>
      </c>
      <c r="J978" t="str">
        <f t="shared" si="31"/>
        <v>Normal</v>
      </c>
    </row>
    <row r="979" spans="1:10" x14ac:dyDescent="0.25">
      <c r="A979" t="s">
        <v>1614</v>
      </c>
      <c r="B979">
        <v>32.11</v>
      </c>
      <c r="C979">
        <v>7.06</v>
      </c>
      <c r="D979" t="s">
        <v>2378</v>
      </c>
      <c r="E979" t="s">
        <v>2378</v>
      </c>
      <c r="F979" t="s">
        <v>2378</v>
      </c>
      <c r="G979">
        <v>1</v>
      </c>
      <c r="H979" t="s">
        <v>2378</v>
      </c>
      <c r="I979" t="str">
        <f t="shared" si="30"/>
        <v>Obesity</v>
      </c>
      <c r="J979" t="str">
        <f t="shared" si="31"/>
        <v>Diabetes</v>
      </c>
    </row>
    <row r="980" spans="1:10" x14ac:dyDescent="0.25">
      <c r="A980" t="s">
        <v>1440</v>
      </c>
      <c r="B980">
        <v>32.11</v>
      </c>
      <c r="C980">
        <v>4.75</v>
      </c>
      <c r="D980" t="s">
        <v>2378</v>
      </c>
      <c r="E980" t="s">
        <v>2378</v>
      </c>
      <c r="F980" t="s">
        <v>2378</v>
      </c>
      <c r="G980">
        <v>1</v>
      </c>
      <c r="H980" t="s">
        <v>2378</v>
      </c>
      <c r="I980" t="str">
        <f t="shared" si="30"/>
        <v>Obesity</v>
      </c>
      <c r="J980" t="str">
        <f t="shared" si="31"/>
        <v>Normal</v>
      </c>
    </row>
    <row r="981" spans="1:10" x14ac:dyDescent="0.25">
      <c r="A981" t="s">
        <v>596</v>
      </c>
      <c r="B981">
        <v>32.11</v>
      </c>
      <c r="C981">
        <v>6.24</v>
      </c>
      <c r="D981" t="s">
        <v>2378</v>
      </c>
      <c r="E981" t="s">
        <v>2378</v>
      </c>
      <c r="F981" t="s">
        <v>2379</v>
      </c>
      <c r="G981">
        <v>1</v>
      </c>
      <c r="H981" t="s">
        <v>2378</v>
      </c>
      <c r="I981" t="str">
        <f t="shared" si="30"/>
        <v>Obesity</v>
      </c>
      <c r="J981" t="str">
        <f t="shared" si="31"/>
        <v>Diabetes</v>
      </c>
    </row>
    <row r="982" spans="1:10" x14ac:dyDescent="0.25">
      <c r="A982" t="s">
        <v>518</v>
      </c>
      <c r="B982">
        <v>32.11</v>
      </c>
      <c r="C982">
        <v>5.19</v>
      </c>
      <c r="D982" t="s">
        <v>2378</v>
      </c>
      <c r="E982" t="s">
        <v>2378</v>
      </c>
      <c r="F982" t="s">
        <v>2379</v>
      </c>
      <c r="G982">
        <v>1</v>
      </c>
      <c r="H982" t="s">
        <v>2378</v>
      </c>
      <c r="I982" t="str">
        <f t="shared" si="30"/>
        <v>Obesity</v>
      </c>
      <c r="J982" t="str">
        <f t="shared" si="31"/>
        <v>Normal</v>
      </c>
    </row>
    <row r="983" spans="1:10" x14ac:dyDescent="0.25">
      <c r="A983" t="s">
        <v>232</v>
      </c>
      <c r="B983">
        <v>32.11</v>
      </c>
      <c r="C983">
        <v>4.43</v>
      </c>
      <c r="D983" t="s">
        <v>2378</v>
      </c>
      <c r="E983" t="s">
        <v>2378</v>
      </c>
      <c r="F983" t="s">
        <v>2379</v>
      </c>
      <c r="G983">
        <v>1</v>
      </c>
      <c r="H983" t="s">
        <v>2378</v>
      </c>
      <c r="I983" t="str">
        <f t="shared" si="30"/>
        <v>Obesity</v>
      </c>
      <c r="J983" t="str">
        <f t="shared" si="31"/>
        <v>Normal</v>
      </c>
    </row>
    <row r="984" spans="1:10" x14ac:dyDescent="0.25">
      <c r="A984" t="s">
        <v>223</v>
      </c>
      <c r="B984">
        <v>32.11</v>
      </c>
      <c r="C984">
        <v>4.03</v>
      </c>
      <c r="D984" t="s">
        <v>2378</v>
      </c>
      <c r="E984" t="s">
        <v>2378</v>
      </c>
      <c r="F984" t="s">
        <v>2378</v>
      </c>
      <c r="G984">
        <v>1</v>
      </c>
      <c r="H984" t="s">
        <v>2378</v>
      </c>
      <c r="I984" t="str">
        <f t="shared" si="30"/>
        <v>Obesity</v>
      </c>
      <c r="J984" t="str">
        <f t="shared" si="31"/>
        <v>Normal</v>
      </c>
    </row>
    <row r="985" spans="1:10" x14ac:dyDescent="0.25">
      <c r="A985" t="s">
        <v>1648</v>
      </c>
      <c r="B985">
        <v>32.1</v>
      </c>
      <c r="C985">
        <v>6.57</v>
      </c>
      <c r="D985" t="s">
        <v>2378</v>
      </c>
      <c r="E985" t="s">
        <v>2378</v>
      </c>
      <c r="F985" t="s">
        <v>2379</v>
      </c>
      <c r="G985">
        <v>1</v>
      </c>
      <c r="H985" t="s">
        <v>2378</v>
      </c>
      <c r="I985" t="str">
        <f t="shared" si="30"/>
        <v>Obesity</v>
      </c>
      <c r="J985" t="str">
        <f t="shared" si="31"/>
        <v>Diabetes</v>
      </c>
    </row>
    <row r="986" spans="1:10" x14ac:dyDescent="0.25">
      <c r="A986" t="s">
        <v>425</v>
      </c>
      <c r="B986">
        <v>32.07</v>
      </c>
      <c r="C986">
        <v>5.25</v>
      </c>
      <c r="D986" t="s">
        <v>2378</v>
      </c>
      <c r="E986" t="s">
        <v>2378</v>
      </c>
      <c r="F986" t="s">
        <v>2379</v>
      </c>
      <c r="G986">
        <v>1</v>
      </c>
      <c r="H986" t="s">
        <v>2378</v>
      </c>
      <c r="I986" t="str">
        <f t="shared" si="30"/>
        <v>Obesity</v>
      </c>
      <c r="J986" t="str">
        <f t="shared" si="31"/>
        <v>Normal</v>
      </c>
    </row>
    <row r="987" spans="1:10" x14ac:dyDescent="0.25">
      <c r="A987" t="s">
        <v>1977</v>
      </c>
      <c r="B987">
        <v>32.06</v>
      </c>
      <c r="C987">
        <v>4.67</v>
      </c>
      <c r="D987" t="s">
        <v>2378</v>
      </c>
      <c r="E987" t="s">
        <v>2378</v>
      </c>
      <c r="F987" t="s">
        <v>2378</v>
      </c>
      <c r="G987">
        <v>1</v>
      </c>
      <c r="H987" t="s">
        <v>2378</v>
      </c>
      <c r="I987" t="str">
        <f t="shared" si="30"/>
        <v>Obesity</v>
      </c>
      <c r="J987" t="str">
        <f t="shared" si="31"/>
        <v>Normal</v>
      </c>
    </row>
    <row r="988" spans="1:10" x14ac:dyDescent="0.25">
      <c r="A988" t="s">
        <v>2336</v>
      </c>
      <c r="B988">
        <v>32.015000000000001</v>
      </c>
      <c r="C988">
        <v>11.75</v>
      </c>
      <c r="D988" t="s">
        <v>2378</v>
      </c>
      <c r="E988" t="s">
        <v>2378</v>
      </c>
      <c r="F988" t="s">
        <v>2378</v>
      </c>
      <c r="G988">
        <v>1</v>
      </c>
      <c r="H988" t="s">
        <v>2378</v>
      </c>
      <c r="I988" t="str">
        <f t="shared" si="30"/>
        <v>Obesity</v>
      </c>
      <c r="J988" t="str">
        <f t="shared" si="31"/>
        <v>Diabetes</v>
      </c>
    </row>
    <row r="989" spans="1:10" x14ac:dyDescent="0.25">
      <c r="A989" t="s">
        <v>1033</v>
      </c>
      <c r="B989">
        <v>32.015000000000001</v>
      </c>
      <c r="C989">
        <v>7.67</v>
      </c>
      <c r="D989" t="s">
        <v>2378</v>
      </c>
      <c r="E989" t="s">
        <v>2378</v>
      </c>
      <c r="F989" t="s">
        <v>2378</v>
      </c>
      <c r="G989">
        <v>1</v>
      </c>
      <c r="H989" t="s">
        <v>2378</v>
      </c>
      <c r="I989" t="str">
        <f t="shared" si="30"/>
        <v>Obesity</v>
      </c>
      <c r="J989" t="str">
        <f t="shared" si="31"/>
        <v>Diabetes</v>
      </c>
    </row>
    <row r="990" spans="1:10" x14ac:dyDescent="0.25">
      <c r="A990" t="s">
        <v>1461</v>
      </c>
      <c r="B990">
        <v>32.01</v>
      </c>
      <c r="C990">
        <v>5.08</v>
      </c>
      <c r="D990" t="s">
        <v>2378</v>
      </c>
      <c r="E990" t="s">
        <v>2378</v>
      </c>
      <c r="F990" t="s">
        <v>2378</v>
      </c>
      <c r="G990">
        <v>1</v>
      </c>
      <c r="H990" t="s">
        <v>2378</v>
      </c>
      <c r="I990" t="str">
        <f t="shared" si="30"/>
        <v>Obesity</v>
      </c>
      <c r="J990" t="str">
        <f t="shared" si="31"/>
        <v>Normal</v>
      </c>
    </row>
    <row r="991" spans="1:10" x14ac:dyDescent="0.25">
      <c r="A991" t="s">
        <v>215</v>
      </c>
      <c r="B991">
        <v>32.01</v>
      </c>
      <c r="C991">
        <v>6.45</v>
      </c>
      <c r="D991" t="s">
        <v>2378</v>
      </c>
      <c r="E991" t="s">
        <v>2378</v>
      </c>
      <c r="F991" t="s">
        <v>2378</v>
      </c>
      <c r="G991">
        <v>1</v>
      </c>
      <c r="H991" t="s">
        <v>2378</v>
      </c>
      <c r="I991" t="str">
        <f t="shared" si="30"/>
        <v>Obesity</v>
      </c>
      <c r="J991" t="str">
        <f t="shared" si="31"/>
        <v>Diabetes</v>
      </c>
    </row>
    <row r="992" spans="1:10" x14ac:dyDescent="0.25">
      <c r="A992" t="s">
        <v>1085</v>
      </c>
      <c r="B992">
        <v>32</v>
      </c>
      <c r="C992">
        <v>7.85</v>
      </c>
      <c r="D992" t="s">
        <v>2378</v>
      </c>
      <c r="E992" t="s">
        <v>2378</v>
      </c>
      <c r="F992" t="s">
        <v>2378</v>
      </c>
      <c r="G992">
        <v>1</v>
      </c>
      <c r="H992" t="s">
        <v>2378</v>
      </c>
      <c r="I992" t="str">
        <f t="shared" si="30"/>
        <v>Obesity</v>
      </c>
      <c r="J992" t="str">
        <f t="shared" si="31"/>
        <v>Diabetes</v>
      </c>
    </row>
    <row r="993" spans="1:10" x14ac:dyDescent="0.25">
      <c r="A993" t="s">
        <v>712</v>
      </c>
      <c r="B993">
        <v>31.98</v>
      </c>
      <c r="C993">
        <v>4.46</v>
      </c>
      <c r="D993" t="s">
        <v>2378</v>
      </c>
      <c r="E993" t="s">
        <v>2378</v>
      </c>
      <c r="F993" t="s">
        <v>2378</v>
      </c>
      <c r="G993">
        <v>1</v>
      </c>
      <c r="H993" t="s">
        <v>2378</v>
      </c>
      <c r="I993" t="str">
        <f t="shared" si="30"/>
        <v>Obesity</v>
      </c>
      <c r="J993" t="str">
        <f t="shared" si="31"/>
        <v>Normal</v>
      </c>
    </row>
    <row r="994" spans="1:10" x14ac:dyDescent="0.25">
      <c r="A994" t="s">
        <v>1984</v>
      </c>
      <c r="B994">
        <v>31.96</v>
      </c>
      <c r="C994">
        <v>8.86</v>
      </c>
      <c r="D994" t="s">
        <v>2378</v>
      </c>
      <c r="E994" t="s">
        <v>2378</v>
      </c>
      <c r="F994" t="s">
        <v>2378</v>
      </c>
      <c r="G994">
        <v>1</v>
      </c>
      <c r="H994" t="s">
        <v>2378</v>
      </c>
      <c r="I994" t="str">
        <f t="shared" si="30"/>
        <v>Obesity</v>
      </c>
      <c r="J994" t="str">
        <f t="shared" si="31"/>
        <v>Diabetes</v>
      </c>
    </row>
    <row r="995" spans="1:10" x14ac:dyDescent="0.25">
      <c r="A995" t="s">
        <v>1087</v>
      </c>
      <c r="B995">
        <v>31.93</v>
      </c>
      <c r="C995">
        <v>4.82</v>
      </c>
      <c r="D995" t="s">
        <v>2378</v>
      </c>
      <c r="E995" t="s">
        <v>2378</v>
      </c>
      <c r="F995" t="s">
        <v>2378</v>
      </c>
      <c r="G995">
        <v>1</v>
      </c>
      <c r="H995" t="s">
        <v>2378</v>
      </c>
      <c r="I995" t="str">
        <f t="shared" si="30"/>
        <v>Obesity</v>
      </c>
      <c r="J995" t="str">
        <f t="shared" si="31"/>
        <v>Normal</v>
      </c>
    </row>
    <row r="996" spans="1:10" x14ac:dyDescent="0.25">
      <c r="A996" t="s">
        <v>2213</v>
      </c>
      <c r="B996">
        <v>31.92</v>
      </c>
      <c r="C996">
        <v>5.12</v>
      </c>
      <c r="D996" t="s">
        <v>2378</v>
      </c>
      <c r="E996" t="s">
        <v>2378</v>
      </c>
      <c r="F996" t="s">
        <v>2378</v>
      </c>
      <c r="G996">
        <v>1</v>
      </c>
      <c r="H996" t="s">
        <v>2378</v>
      </c>
      <c r="I996" t="str">
        <f t="shared" si="30"/>
        <v>Obesity</v>
      </c>
      <c r="J996" t="str">
        <f t="shared" si="31"/>
        <v>Normal</v>
      </c>
    </row>
    <row r="997" spans="1:10" x14ac:dyDescent="0.25">
      <c r="A997" t="s">
        <v>2136</v>
      </c>
      <c r="B997">
        <v>31.92</v>
      </c>
      <c r="C997">
        <v>5.33</v>
      </c>
      <c r="D997" t="s">
        <v>2378</v>
      </c>
      <c r="E997" t="s">
        <v>2378</v>
      </c>
      <c r="F997" t="s">
        <v>2378</v>
      </c>
      <c r="G997">
        <v>1</v>
      </c>
      <c r="H997" t="s">
        <v>2378</v>
      </c>
      <c r="I997" t="str">
        <f t="shared" si="30"/>
        <v>Obesity</v>
      </c>
      <c r="J997" t="str">
        <f t="shared" si="31"/>
        <v>Normal</v>
      </c>
    </row>
    <row r="998" spans="1:10" x14ac:dyDescent="0.25">
      <c r="A998" t="s">
        <v>2115</v>
      </c>
      <c r="B998">
        <v>31.92</v>
      </c>
      <c r="C998">
        <v>5.1100000000000003</v>
      </c>
      <c r="D998" t="s">
        <v>2378</v>
      </c>
      <c r="E998" t="s">
        <v>2378</v>
      </c>
      <c r="F998" t="s">
        <v>2379</v>
      </c>
      <c r="G998">
        <v>1</v>
      </c>
      <c r="H998" t="s">
        <v>2378</v>
      </c>
      <c r="I998" t="str">
        <f t="shared" si="30"/>
        <v>Obesity</v>
      </c>
      <c r="J998" t="str">
        <f t="shared" si="31"/>
        <v>Normal</v>
      </c>
    </row>
    <row r="999" spans="1:10" x14ac:dyDescent="0.25">
      <c r="A999" t="s">
        <v>909</v>
      </c>
      <c r="B999">
        <v>31.92</v>
      </c>
      <c r="C999">
        <v>4.8099999999999996</v>
      </c>
      <c r="D999" t="s">
        <v>2378</v>
      </c>
      <c r="E999" t="s">
        <v>2378</v>
      </c>
      <c r="F999" t="s">
        <v>2379</v>
      </c>
      <c r="G999">
        <v>1</v>
      </c>
      <c r="H999" t="s">
        <v>2378</v>
      </c>
      <c r="I999" t="str">
        <f t="shared" si="30"/>
        <v>Obesity</v>
      </c>
      <c r="J999" t="str">
        <f t="shared" si="31"/>
        <v>Normal</v>
      </c>
    </row>
    <row r="1000" spans="1:10" x14ac:dyDescent="0.25">
      <c r="A1000" t="s">
        <v>264</v>
      </c>
      <c r="B1000">
        <v>31.92</v>
      </c>
      <c r="C1000">
        <v>11.05</v>
      </c>
      <c r="D1000" t="s">
        <v>2378</v>
      </c>
      <c r="E1000" t="s">
        <v>2378</v>
      </c>
      <c r="F1000" t="s">
        <v>2378</v>
      </c>
      <c r="G1000">
        <v>1</v>
      </c>
      <c r="H1000" t="s">
        <v>2378</v>
      </c>
      <c r="I1000" t="str">
        <f t="shared" si="30"/>
        <v>Obesity</v>
      </c>
      <c r="J1000" t="str">
        <f t="shared" si="31"/>
        <v>Diabetes</v>
      </c>
    </row>
    <row r="1001" spans="1:10" x14ac:dyDescent="0.25">
      <c r="A1001" t="s">
        <v>253</v>
      </c>
      <c r="B1001">
        <v>31.92</v>
      </c>
      <c r="C1001">
        <v>5.04</v>
      </c>
      <c r="D1001" t="s">
        <v>2378</v>
      </c>
      <c r="E1001" t="s">
        <v>2378</v>
      </c>
      <c r="F1001" t="s">
        <v>2378</v>
      </c>
      <c r="G1001">
        <v>1</v>
      </c>
      <c r="H1001" t="s">
        <v>2378</v>
      </c>
      <c r="I1001" t="str">
        <f t="shared" si="30"/>
        <v>Obesity</v>
      </c>
      <c r="J1001" t="str">
        <f t="shared" si="31"/>
        <v>Normal</v>
      </c>
    </row>
    <row r="1002" spans="1:10" x14ac:dyDescent="0.25">
      <c r="A1002" t="s">
        <v>1993</v>
      </c>
      <c r="B1002">
        <v>31.9</v>
      </c>
      <c r="C1002">
        <v>11.89</v>
      </c>
      <c r="D1002" t="s">
        <v>2378</v>
      </c>
      <c r="E1002" t="s">
        <v>2378</v>
      </c>
      <c r="F1002" t="s">
        <v>2378</v>
      </c>
      <c r="G1002">
        <v>1</v>
      </c>
      <c r="H1002" t="s">
        <v>2378</v>
      </c>
      <c r="I1002" t="str">
        <f t="shared" si="30"/>
        <v>Obesity</v>
      </c>
      <c r="J1002" t="str">
        <f t="shared" si="31"/>
        <v>Diabetes</v>
      </c>
    </row>
    <row r="1003" spans="1:10" x14ac:dyDescent="0.25">
      <c r="A1003" t="s">
        <v>1419</v>
      </c>
      <c r="B1003">
        <v>31.9</v>
      </c>
      <c r="C1003">
        <v>10.119999999999999</v>
      </c>
      <c r="D1003" t="s">
        <v>2378</v>
      </c>
      <c r="E1003" t="s">
        <v>2378</v>
      </c>
      <c r="F1003" t="s">
        <v>2378</v>
      </c>
      <c r="G1003">
        <v>1</v>
      </c>
      <c r="H1003" t="s">
        <v>2378</v>
      </c>
      <c r="I1003" t="str">
        <f t="shared" si="30"/>
        <v>Obesity</v>
      </c>
      <c r="J1003" t="str">
        <f t="shared" si="31"/>
        <v>Diabetes</v>
      </c>
    </row>
    <row r="1004" spans="1:10" x14ac:dyDescent="0.25">
      <c r="A1004" t="s">
        <v>1337</v>
      </c>
      <c r="B1004">
        <v>31.9</v>
      </c>
      <c r="C1004">
        <v>8.34</v>
      </c>
      <c r="D1004" t="s">
        <v>2378</v>
      </c>
      <c r="E1004" t="s">
        <v>2378</v>
      </c>
      <c r="F1004" t="s">
        <v>2378</v>
      </c>
      <c r="G1004">
        <v>1</v>
      </c>
      <c r="H1004" t="s">
        <v>2378</v>
      </c>
      <c r="I1004" t="str">
        <f t="shared" si="30"/>
        <v>Obesity</v>
      </c>
      <c r="J1004" t="str">
        <f t="shared" si="31"/>
        <v>Diabetes</v>
      </c>
    </row>
    <row r="1005" spans="1:10" x14ac:dyDescent="0.25">
      <c r="A1005" t="s">
        <v>2083</v>
      </c>
      <c r="B1005">
        <v>31.83</v>
      </c>
      <c r="C1005">
        <v>11.55</v>
      </c>
      <c r="D1005" t="s">
        <v>2378</v>
      </c>
      <c r="E1005" t="s">
        <v>2378</v>
      </c>
      <c r="F1005" t="s">
        <v>2378</v>
      </c>
      <c r="G1005">
        <v>1</v>
      </c>
      <c r="H1005" t="s">
        <v>2378</v>
      </c>
      <c r="I1005" t="str">
        <f t="shared" si="30"/>
        <v>Obesity</v>
      </c>
      <c r="J1005" t="str">
        <f t="shared" si="31"/>
        <v>Diabetes</v>
      </c>
    </row>
    <row r="1006" spans="1:10" x14ac:dyDescent="0.25">
      <c r="A1006" t="s">
        <v>2287</v>
      </c>
      <c r="B1006">
        <v>31.824999999999999</v>
      </c>
      <c r="C1006">
        <v>4.0599999999999996</v>
      </c>
      <c r="D1006" t="s">
        <v>2378</v>
      </c>
      <c r="E1006" t="s">
        <v>2378</v>
      </c>
      <c r="F1006" t="s">
        <v>2378</v>
      </c>
      <c r="G1006">
        <v>1</v>
      </c>
      <c r="H1006" t="s">
        <v>2378</v>
      </c>
      <c r="I1006" t="str">
        <f t="shared" si="30"/>
        <v>Obesity</v>
      </c>
      <c r="J1006" t="str">
        <f t="shared" si="31"/>
        <v>Normal</v>
      </c>
    </row>
    <row r="1007" spans="1:10" x14ac:dyDescent="0.25">
      <c r="A1007" t="s">
        <v>1754</v>
      </c>
      <c r="B1007">
        <v>31.824999999999999</v>
      </c>
      <c r="C1007">
        <v>8.2799999999999994</v>
      </c>
      <c r="D1007" t="s">
        <v>2378</v>
      </c>
      <c r="E1007" t="s">
        <v>2378</v>
      </c>
      <c r="F1007" t="s">
        <v>2378</v>
      </c>
      <c r="G1007">
        <v>1</v>
      </c>
      <c r="H1007" t="s">
        <v>2378</v>
      </c>
      <c r="I1007" t="str">
        <f t="shared" si="30"/>
        <v>Obesity</v>
      </c>
      <c r="J1007" t="str">
        <f t="shared" si="31"/>
        <v>Diabetes</v>
      </c>
    </row>
    <row r="1008" spans="1:10" x14ac:dyDescent="0.25">
      <c r="A1008" t="s">
        <v>1617</v>
      </c>
      <c r="B1008">
        <v>31.824999999999999</v>
      </c>
      <c r="C1008">
        <v>5.52</v>
      </c>
      <c r="D1008" t="s">
        <v>2378</v>
      </c>
      <c r="E1008" t="s">
        <v>2378</v>
      </c>
      <c r="F1008" t="s">
        <v>2378</v>
      </c>
      <c r="G1008">
        <v>1</v>
      </c>
      <c r="H1008" t="s">
        <v>2378</v>
      </c>
      <c r="I1008" t="str">
        <f t="shared" si="30"/>
        <v>Obesity</v>
      </c>
      <c r="J1008" t="str">
        <f t="shared" si="31"/>
        <v>Normal</v>
      </c>
    </row>
    <row r="1009" spans="1:10" x14ac:dyDescent="0.25">
      <c r="A1009" t="s">
        <v>1447</v>
      </c>
      <c r="B1009">
        <v>31.824999999999999</v>
      </c>
      <c r="C1009">
        <v>8.1300000000000008</v>
      </c>
      <c r="D1009" t="s">
        <v>2378</v>
      </c>
      <c r="E1009" t="s">
        <v>2378</v>
      </c>
      <c r="F1009" t="s">
        <v>2378</v>
      </c>
      <c r="G1009">
        <v>1</v>
      </c>
      <c r="H1009" t="s">
        <v>2378</v>
      </c>
      <c r="I1009" t="str">
        <f t="shared" si="30"/>
        <v>Obesity</v>
      </c>
      <c r="J1009" t="str">
        <f t="shared" si="31"/>
        <v>Diabetes</v>
      </c>
    </row>
    <row r="1010" spans="1:10" x14ac:dyDescent="0.25">
      <c r="A1010" t="s">
        <v>314</v>
      </c>
      <c r="B1010">
        <v>31.824999999999999</v>
      </c>
      <c r="C1010">
        <v>4.7</v>
      </c>
      <c r="D1010" t="s">
        <v>2378</v>
      </c>
      <c r="E1010" t="s">
        <v>2378</v>
      </c>
      <c r="F1010" t="s">
        <v>2379</v>
      </c>
      <c r="G1010">
        <v>1</v>
      </c>
      <c r="H1010" t="s">
        <v>2378</v>
      </c>
      <c r="I1010" t="str">
        <f t="shared" si="30"/>
        <v>Obesity</v>
      </c>
      <c r="J1010" t="str">
        <f t="shared" si="31"/>
        <v>Normal</v>
      </c>
    </row>
    <row r="1011" spans="1:10" x14ac:dyDescent="0.25">
      <c r="A1011" t="s">
        <v>1637</v>
      </c>
      <c r="B1011">
        <v>31.8</v>
      </c>
      <c r="C1011">
        <v>5.36</v>
      </c>
      <c r="D1011" t="s">
        <v>2378</v>
      </c>
      <c r="E1011" t="s">
        <v>2378</v>
      </c>
      <c r="F1011" t="s">
        <v>2378</v>
      </c>
      <c r="G1011">
        <v>1</v>
      </c>
      <c r="H1011" t="s">
        <v>2378</v>
      </c>
      <c r="I1011" t="str">
        <f t="shared" si="30"/>
        <v>Obesity</v>
      </c>
      <c r="J1011" t="str">
        <f t="shared" si="31"/>
        <v>Normal</v>
      </c>
    </row>
    <row r="1012" spans="1:10" x14ac:dyDescent="0.25">
      <c r="A1012" t="s">
        <v>2322</v>
      </c>
      <c r="B1012">
        <v>31.79</v>
      </c>
      <c r="C1012">
        <v>5.51</v>
      </c>
      <c r="D1012" t="s">
        <v>2378</v>
      </c>
      <c r="E1012" t="s">
        <v>2378</v>
      </c>
      <c r="F1012" t="s">
        <v>2378</v>
      </c>
      <c r="G1012">
        <v>1</v>
      </c>
      <c r="H1012" t="s">
        <v>2378</v>
      </c>
      <c r="I1012" t="str">
        <f t="shared" si="30"/>
        <v>Obesity</v>
      </c>
      <c r="J1012" t="str">
        <f t="shared" si="31"/>
        <v>Normal</v>
      </c>
    </row>
    <row r="1013" spans="1:10" x14ac:dyDescent="0.25">
      <c r="A1013" t="s">
        <v>1819</v>
      </c>
      <c r="B1013">
        <v>31.79</v>
      </c>
      <c r="C1013">
        <v>4.55</v>
      </c>
      <c r="D1013" t="s">
        <v>2378</v>
      </c>
      <c r="E1013" t="s">
        <v>2378</v>
      </c>
      <c r="F1013" t="s">
        <v>2378</v>
      </c>
      <c r="G1013">
        <v>1</v>
      </c>
      <c r="H1013" t="s">
        <v>2378</v>
      </c>
      <c r="I1013" t="str">
        <f t="shared" si="30"/>
        <v>Obesity</v>
      </c>
      <c r="J1013" t="str">
        <f t="shared" si="31"/>
        <v>Normal</v>
      </c>
    </row>
    <row r="1014" spans="1:10" x14ac:dyDescent="0.25">
      <c r="A1014" t="s">
        <v>1554</v>
      </c>
      <c r="B1014">
        <v>31.79</v>
      </c>
      <c r="C1014">
        <v>11.33</v>
      </c>
      <c r="D1014" t="s">
        <v>2378</v>
      </c>
      <c r="E1014" t="s">
        <v>2378</v>
      </c>
      <c r="F1014" t="s">
        <v>2379</v>
      </c>
      <c r="G1014">
        <v>1</v>
      </c>
      <c r="H1014" t="s">
        <v>2378</v>
      </c>
      <c r="I1014" t="str">
        <f t="shared" si="30"/>
        <v>Obesity</v>
      </c>
      <c r="J1014" t="str">
        <f t="shared" si="31"/>
        <v>Diabetes</v>
      </c>
    </row>
    <row r="1015" spans="1:10" x14ac:dyDescent="0.25">
      <c r="A1015" t="s">
        <v>351</v>
      </c>
      <c r="B1015">
        <v>31.79</v>
      </c>
      <c r="C1015">
        <v>7.09</v>
      </c>
      <c r="D1015" t="s">
        <v>2378</v>
      </c>
      <c r="E1015" t="s">
        <v>2378</v>
      </c>
      <c r="F1015" t="s">
        <v>2378</v>
      </c>
      <c r="G1015">
        <v>1</v>
      </c>
      <c r="H1015" t="s">
        <v>2378</v>
      </c>
      <c r="I1015" t="str">
        <f t="shared" si="30"/>
        <v>Obesity</v>
      </c>
      <c r="J1015" t="str">
        <f t="shared" si="31"/>
        <v>Diabetes</v>
      </c>
    </row>
    <row r="1016" spans="1:10" x14ac:dyDescent="0.25">
      <c r="A1016" t="s">
        <v>1613</v>
      </c>
      <c r="B1016">
        <v>31.78</v>
      </c>
      <c r="C1016">
        <v>11.35</v>
      </c>
      <c r="D1016" t="s">
        <v>2378</v>
      </c>
      <c r="E1016" t="s">
        <v>2378</v>
      </c>
      <c r="F1016" t="s">
        <v>2379</v>
      </c>
      <c r="G1016">
        <v>1</v>
      </c>
      <c r="H1016" t="s">
        <v>2378</v>
      </c>
      <c r="I1016" t="str">
        <f t="shared" si="30"/>
        <v>Obesity</v>
      </c>
      <c r="J1016" t="str">
        <f t="shared" si="31"/>
        <v>Diabetes</v>
      </c>
    </row>
    <row r="1017" spans="1:10" x14ac:dyDescent="0.25">
      <c r="A1017" t="s">
        <v>1240</v>
      </c>
      <c r="B1017">
        <v>31.78</v>
      </c>
      <c r="C1017">
        <v>4.24</v>
      </c>
      <c r="D1017" t="s">
        <v>2378</v>
      </c>
      <c r="E1017" t="s">
        <v>2378</v>
      </c>
      <c r="F1017" t="s">
        <v>2379</v>
      </c>
      <c r="G1017">
        <v>1</v>
      </c>
      <c r="H1017" t="s">
        <v>2378</v>
      </c>
      <c r="I1017" t="str">
        <f t="shared" si="30"/>
        <v>Obesity</v>
      </c>
      <c r="J1017" t="str">
        <f t="shared" si="31"/>
        <v>Normal</v>
      </c>
    </row>
    <row r="1018" spans="1:10" x14ac:dyDescent="0.25">
      <c r="A1018" t="s">
        <v>1545</v>
      </c>
      <c r="B1018">
        <v>31.74</v>
      </c>
      <c r="C1018">
        <v>7.68</v>
      </c>
      <c r="D1018" t="s">
        <v>2378</v>
      </c>
      <c r="E1018" t="s">
        <v>2378</v>
      </c>
      <c r="F1018" t="s">
        <v>2378</v>
      </c>
      <c r="G1018">
        <v>1</v>
      </c>
      <c r="H1018" t="s">
        <v>2378</v>
      </c>
      <c r="I1018" t="str">
        <f t="shared" si="30"/>
        <v>Obesity</v>
      </c>
      <c r="J1018" t="str">
        <f t="shared" si="31"/>
        <v>Diabetes</v>
      </c>
    </row>
    <row r="1019" spans="1:10" x14ac:dyDescent="0.25">
      <c r="A1019" t="s">
        <v>777</v>
      </c>
      <c r="B1019">
        <v>31.74</v>
      </c>
      <c r="C1019">
        <v>4.46</v>
      </c>
      <c r="D1019" t="s">
        <v>2378</v>
      </c>
      <c r="E1019" t="s">
        <v>2378</v>
      </c>
      <c r="F1019" t="s">
        <v>2379</v>
      </c>
      <c r="G1019">
        <v>1</v>
      </c>
      <c r="H1019" t="s">
        <v>2378</v>
      </c>
      <c r="I1019" t="str">
        <f t="shared" si="30"/>
        <v>Obesity</v>
      </c>
      <c r="J1019" t="str">
        <f t="shared" si="31"/>
        <v>Normal</v>
      </c>
    </row>
    <row r="1020" spans="1:10" x14ac:dyDescent="0.25">
      <c r="A1020" t="s">
        <v>2175</v>
      </c>
      <c r="B1020">
        <v>31.73</v>
      </c>
      <c r="C1020">
        <v>4.3</v>
      </c>
      <c r="D1020" t="s">
        <v>2378</v>
      </c>
      <c r="E1020" t="s">
        <v>2378</v>
      </c>
      <c r="F1020" t="s">
        <v>2378</v>
      </c>
      <c r="G1020">
        <v>1</v>
      </c>
      <c r="H1020" t="s">
        <v>2378</v>
      </c>
      <c r="I1020" t="str">
        <f t="shared" si="30"/>
        <v>Obesity</v>
      </c>
      <c r="J1020" t="str">
        <f t="shared" si="31"/>
        <v>Normal</v>
      </c>
    </row>
    <row r="1021" spans="1:10" x14ac:dyDescent="0.25">
      <c r="A1021" t="s">
        <v>2114</v>
      </c>
      <c r="B1021">
        <v>31.73</v>
      </c>
      <c r="C1021">
        <v>5.73</v>
      </c>
      <c r="D1021" t="s">
        <v>2378</v>
      </c>
      <c r="E1021" t="s">
        <v>2378</v>
      </c>
      <c r="F1021" t="s">
        <v>2378</v>
      </c>
      <c r="G1021">
        <v>1</v>
      </c>
      <c r="H1021" t="s">
        <v>2378</v>
      </c>
      <c r="I1021" t="str">
        <f t="shared" si="30"/>
        <v>Obesity</v>
      </c>
      <c r="J1021" t="str">
        <f t="shared" si="31"/>
        <v>Diabetes</v>
      </c>
    </row>
    <row r="1022" spans="1:10" x14ac:dyDescent="0.25">
      <c r="A1022" t="s">
        <v>1649</v>
      </c>
      <c r="B1022">
        <v>31.73</v>
      </c>
      <c r="C1022">
        <v>7</v>
      </c>
      <c r="D1022" t="s">
        <v>2378</v>
      </c>
      <c r="E1022" t="s">
        <v>2378</v>
      </c>
      <c r="F1022" t="s">
        <v>2378</v>
      </c>
      <c r="G1022">
        <v>1</v>
      </c>
      <c r="H1022" t="s">
        <v>2378</v>
      </c>
      <c r="I1022" t="str">
        <f t="shared" si="30"/>
        <v>Obesity</v>
      </c>
      <c r="J1022" t="str">
        <f t="shared" si="31"/>
        <v>Diabetes</v>
      </c>
    </row>
    <row r="1023" spans="1:10" x14ac:dyDescent="0.25">
      <c r="A1023" t="s">
        <v>1367</v>
      </c>
      <c r="B1023">
        <v>31.73</v>
      </c>
      <c r="C1023">
        <v>7.32</v>
      </c>
      <c r="D1023" t="s">
        <v>2378</v>
      </c>
      <c r="E1023" t="s">
        <v>2378</v>
      </c>
      <c r="F1023" t="s">
        <v>2378</v>
      </c>
      <c r="G1023">
        <v>1</v>
      </c>
      <c r="H1023" t="s">
        <v>2378</v>
      </c>
      <c r="I1023" t="str">
        <f t="shared" si="30"/>
        <v>Obesity</v>
      </c>
      <c r="J1023" t="str">
        <f t="shared" si="31"/>
        <v>Diabetes</v>
      </c>
    </row>
    <row r="1024" spans="1:10" x14ac:dyDescent="0.25">
      <c r="A1024" t="s">
        <v>517</v>
      </c>
      <c r="B1024">
        <v>31.73</v>
      </c>
      <c r="C1024">
        <v>5.16</v>
      </c>
      <c r="D1024" t="s">
        <v>2378</v>
      </c>
      <c r="E1024" t="s">
        <v>2378</v>
      </c>
      <c r="F1024" t="s">
        <v>2379</v>
      </c>
      <c r="G1024">
        <v>1</v>
      </c>
      <c r="H1024" t="s">
        <v>2378</v>
      </c>
      <c r="I1024" t="str">
        <f t="shared" si="30"/>
        <v>Obesity</v>
      </c>
      <c r="J1024" t="str">
        <f t="shared" si="31"/>
        <v>Normal</v>
      </c>
    </row>
    <row r="1025" spans="1:10" x14ac:dyDescent="0.25">
      <c r="A1025" t="s">
        <v>262</v>
      </c>
      <c r="B1025">
        <v>31.73</v>
      </c>
      <c r="C1025">
        <v>4.78</v>
      </c>
      <c r="D1025" t="s">
        <v>2378</v>
      </c>
      <c r="E1025" t="s">
        <v>2378</v>
      </c>
      <c r="F1025" t="s">
        <v>2378</v>
      </c>
      <c r="G1025">
        <v>1</v>
      </c>
      <c r="H1025" t="s">
        <v>2378</v>
      </c>
      <c r="I1025" t="str">
        <f t="shared" si="30"/>
        <v>Obesity</v>
      </c>
      <c r="J1025" t="str">
        <f t="shared" si="31"/>
        <v>Normal</v>
      </c>
    </row>
    <row r="1026" spans="1:10" x14ac:dyDescent="0.25">
      <c r="A1026" t="s">
        <v>2138</v>
      </c>
      <c r="B1026">
        <v>31.68</v>
      </c>
      <c r="C1026">
        <v>4.4000000000000004</v>
      </c>
      <c r="D1026" t="s">
        <v>2378</v>
      </c>
      <c r="E1026" t="s">
        <v>2378</v>
      </c>
      <c r="F1026" t="s">
        <v>2378</v>
      </c>
      <c r="G1026">
        <v>1</v>
      </c>
      <c r="H1026" t="s">
        <v>2378</v>
      </c>
      <c r="I1026" t="str">
        <f t="shared" ref="I1026:I1089" si="32">IF(B1026&lt;18.5, "Underweight",IF(18.5 &lt;B1026&lt;= 24.9,"Healthy Weight",IF( 25&lt; B1026&lt;=29.9,"Overweight", "Obesity")))</f>
        <v>Obesity</v>
      </c>
      <c r="J1026" t="str">
        <f t="shared" ref="J1026:J1089" si="33">IF(C1026&lt;5.7,"Normal",IF(5.7&lt;C1026&lt;=6.4,"Prediabetes","Diabetes"))</f>
        <v>Normal</v>
      </c>
    </row>
    <row r="1027" spans="1:10" x14ac:dyDescent="0.25">
      <c r="A1027" t="s">
        <v>1286</v>
      </c>
      <c r="B1027">
        <v>31.66</v>
      </c>
      <c r="C1027">
        <v>4.1100000000000003</v>
      </c>
      <c r="D1027" t="s">
        <v>2378</v>
      </c>
      <c r="E1027" t="s">
        <v>2378</v>
      </c>
      <c r="F1027" t="s">
        <v>2378</v>
      </c>
      <c r="G1027">
        <v>1</v>
      </c>
      <c r="H1027" t="s">
        <v>2378</v>
      </c>
      <c r="I1027" t="str">
        <f t="shared" si="32"/>
        <v>Obesity</v>
      </c>
      <c r="J1027" t="str">
        <f t="shared" si="33"/>
        <v>Normal</v>
      </c>
    </row>
    <row r="1028" spans="1:10" x14ac:dyDescent="0.25">
      <c r="A1028" t="s">
        <v>1418</v>
      </c>
      <c r="B1028">
        <v>31.64</v>
      </c>
      <c r="C1028">
        <v>7.91</v>
      </c>
      <c r="D1028" t="s">
        <v>2378</v>
      </c>
      <c r="E1028" t="s">
        <v>2378</v>
      </c>
      <c r="F1028" t="s">
        <v>2378</v>
      </c>
      <c r="G1028">
        <v>1</v>
      </c>
      <c r="H1028" t="s">
        <v>2378</v>
      </c>
      <c r="I1028" t="str">
        <f t="shared" si="32"/>
        <v>Obesity</v>
      </c>
      <c r="J1028" t="str">
        <f t="shared" si="33"/>
        <v>Diabetes</v>
      </c>
    </row>
    <row r="1029" spans="1:10" x14ac:dyDescent="0.25">
      <c r="A1029" t="s">
        <v>1146</v>
      </c>
      <c r="B1029">
        <v>31.635000000000002</v>
      </c>
      <c r="C1029">
        <v>11.11</v>
      </c>
      <c r="D1029" t="s">
        <v>2378</v>
      </c>
      <c r="E1029" t="s">
        <v>2378</v>
      </c>
      <c r="F1029" t="s">
        <v>2378</v>
      </c>
      <c r="G1029">
        <v>1</v>
      </c>
      <c r="H1029" t="s">
        <v>2378</v>
      </c>
      <c r="I1029" t="str">
        <f t="shared" si="32"/>
        <v>Obesity</v>
      </c>
      <c r="J1029" t="str">
        <f t="shared" si="33"/>
        <v>Diabetes</v>
      </c>
    </row>
    <row r="1030" spans="1:10" x14ac:dyDescent="0.25">
      <c r="A1030" t="s">
        <v>936</v>
      </c>
      <c r="B1030">
        <v>31.635000000000002</v>
      </c>
      <c r="C1030">
        <v>9.1300000000000008</v>
      </c>
      <c r="D1030" t="s">
        <v>2378</v>
      </c>
      <c r="E1030" t="s">
        <v>2378</v>
      </c>
      <c r="F1030" t="s">
        <v>2378</v>
      </c>
      <c r="G1030">
        <v>1</v>
      </c>
      <c r="H1030" t="s">
        <v>2378</v>
      </c>
      <c r="I1030" t="str">
        <f t="shared" si="32"/>
        <v>Obesity</v>
      </c>
      <c r="J1030" t="str">
        <f t="shared" si="33"/>
        <v>Diabetes</v>
      </c>
    </row>
    <row r="1031" spans="1:10" x14ac:dyDescent="0.25">
      <c r="A1031" t="s">
        <v>1255</v>
      </c>
      <c r="B1031">
        <v>31.6</v>
      </c>
      <c r="C1031">
        <v>5.75</v>
      </c>
      <c r="D1031" t="s">
        <v>2378</v>
      </c>
      <c r="E1031" t="s">
        <v>2378</v>
      </c>
      <c r="F1031" t="s">
        <v>2378</v>
      </c>
      <c r="G1031">
        <v>1</v>
      </c>
      <c r="H1031" t="s">
        <v>2378</v>
      </c>
      <c r="I1031" t="str">
        <f t="shared" si="32"/>
        <v>Obesity</v>
      </c>
      <c r="J1031" t="str">
        <f t="shared" si="33"/>
        <v>Diabetes</v>
      </c>
    </row>
    <row r="1032" spans="1:10" x14ac:dyDescent="0.25">
      <c r="A1032" t="s">
        <v>1224</v>
      </c>
      <c r="B1032">
        <v>31.6</v>
      </c>
      <c r="C1032">
        <v>6.79</v>
      </c>
      <c r="D1032" t="s">
        <v>2378</v>
      </c>
      <c r="E1032" t="s">
        <v>2378</v>
      </c>
      <c r="F1032" t="s">
        <v>2378</v>
      </c>
      <c r="G1032">
        <v>1</v>
      </c>
      <c r="H1032" t="s">
        <v>2378</v>
      </c>
      <c r="I1032" t="str">
        <f t="shared" si="32"/>
        <v>Obesity</v>
      </c>
      <c r="J1032" t="str">
        <f t="shared" si="33"/>
        <v>Diabetes</v>
      </c>
    </row>
    <row r="1033" spans="1:10" x14ac:dyDescent="0.25">
      <c r="A1033" t="s">
        <v>761</v>
      </c>
      <c r="B1033">
        <v>31.6</v>
      </c>
      <c r="C1033">
        <v>10.85</v>
      </c>
      <c r="D1033" t="s">
        <v>2378</v>
      </c>
      <c r="E1033" t="s">
        <v>2378</v>
      </c>
      <c r="F1033" t="s">
        <v>2378</v>
      </c>
      <c r="G1033">
        <v>1</v>
      </c>
      <c r="H1033" t="s">
        <v>2378</v>
      </c>
      <c r="I1033" t="str">
        <f t="shared" si="32"/>
        <v>Obesity</v>
      </c>
      <c r="J1033" t="str">
        <f t="shared" si="33"/>
        <v>Diabetes</v>
      </c>
    </row>
    <row r="1034" spans="1:10" x14ac:dyDescent="0.25">
      <c r="A1034" t="s">
        <v>998</v>
      </c>
      <c r="B1034">
        <v>31.59</v>
      </c>
      <c r="C1034">
        <v>6.01</v>
      </c>
      <c r="D1034" t="s">
        <v>2378</v>
      </c>
      <c r="E1034" t="s">
        <v>2378</v>
      </c>
      <c r="F1034" t="s">
        <v>2378</v>
      </c>
      <c r="G1034">
        <v>1</v>
      </c>
      <c r="H1034" t="s">
        <v>2378</v>
      </c>
      <c r="I1034" t="str">
        <f t="shared" si="32"/>
        <v>Obesity</v>
      </c>
      <c r="J1034" t="str">
        <f t="shared" si="33"/>
        <v>Diabetes</v>
      </c>
    </row>
    <row r="1035" spans="1:10" x14ac:dyDescent="0.25">
      <c r="A1035" t="s">
        <v>1516</v>
      </c>
      <c r="B1035">
        <v>31.57</v>
      </c>
      <c r="C1035">
        <v>7.92</v>
      </c>
      <c r="D1035" t="s">
        <v>2378</v>
      </c>
      <c r="E1035" t="s">
        <v>2378</v>
      </c>
      <c r="F1035" t="s">
        <v>2378</v>
      </c>
      <c r="G1035">
        <v>1</v>
      </c>
      <c r="H1035" t="s">
        <v>2378</v>
      </c>
      <c r="I1035" t="str">
        <f t="shared" si="32"/>
        <v>Obesity</v>
      </c>
      <c r="J1035" t="str">
        <f t="shared" si="33"/>
        <v>Diabetes</v>
      </c>
    </row>
    <row r="1036" spans="1:10" x14ac:dyDescent="0.25">
      <c r="A1036" t="s">
        <v>579</v>
      </c>
      <c r="B1036">
        <v>31.57</v>
      </c>
      <c r="C1036">
        <v>6.15</v>
      </c>
      <c r="D1036" t="s">
        <v>2378</v>
      </c>
      <c r="E1036" t="s">
        <v>2378</v>
      </c>
      <c r="F1036" t="s">
        <v>2378</v>
      </c>
      <c r="G1036">
        <v>1</v>
      </c>
      <c r="H1036" t="s">
        <v>2378</v>
      </c>
      <c r="I1036" t="str">
        <f t="shared" si="32"/>
        <v>Obesity</v>
      </c>
      <c r="J1036" t="str">
        <f t="shared" si="33"/>
        <v>Diabetes</v>
      </c>
    </row>
    <row r="1037" spans="1:10" x14ac:dyDescent="0.25">
      <c r="A1037" t="s">
        <v>1534</v>
      </c>
      <c r="B1037">
        <v>31.55</v>
      </c>
      <c r="C1037">
        <v>6.11</v>
      </c>
      <c r="D1037" t="s">
        <v>2378</v>
      </c>
      <c r="E1037" t="s">
        <v>2378</v>
      </c>
      <c r="F1037" t="s">
        <v>2378</v>
      </c>
      <c r="G1037">
        <v>1</v>
      </c>
      <c r="H1037" t="s">
        <v>2378</v>
      </c>
      <c r="I1037" t="str">
        <f t="shared" si="32"/>
        <v>Obesity</v>
      </c>
      <c r="J1037" t="str">
        <f t="shared" si="33"/>
        <v>Diabetes</v>
      </c>
    </row>
    <row r="1038" spans="1:10" x14ac:dyDescent="0.25">
      <c r="A1038" t="s">
        <v>1388</v>
      </c>
      <c r="B1038">
        <v>31.54</v>
      </c>
      <c r="C1038">
        <v>6.72</v>
      </c>
      <c r="D1038" t="s">
        <v>2378</v>
      </c>
      <c r="E1038" t="s">
        <v>2378</v>
      </c>
      <c r="F1038" t="s">
        <v>2378</v>
      </c>
      <c r="G1038">
        <v>1</v>
      </c>
      <c r="H1038" t="s">
        <v>2378</v>
      </c>
      <c r="I1038" t="str">
        <f t="shared" si="32"/>
        <v>Obesity</v>
      </c>
      <c r="J1038" t="str">
        <f t="shared" si="33"/>
        <v>Diabetes</v>
      </c>
    </row>
    <row r="1039" spans="1:10" x14ac:dyDescent="0.25">
      <c r="A1039" t="s">
        <v>1276</v>
      </c>
      <c r="B1039">
        <v>31.54</v>
      </c>
      <c r="C1039">
        <v>4.4400000000000004</v>
      </c>
      <c r="D1039" t="s">
        <v>2378</v>
      </c>
      <c r="E1039" t="s">
        <v>2378</v>
      </c>
      <c r="F1039" t="s">
        <v>2378</v>
      </c>
      <c r="G1039">
        <v>1</v>
      </c>
      <c r="H1039" t="s">
        <v>2378</v>
      </c>
      <c r="I1039" t="str">
        <f t="shared" si="32"/>
        <v>Obesity</v>
      </c>
      <c r="J1039" t="str">
        <f t="shared" si="33"/>
        <v>Normal</v>
      </c>
    </row>
    <row r="1040" spans="1:10" x14ac:dyDescent="0.25">
      <c r="A1040" t="s">
        <v>625</v>
      </c>
      <c r="B1040">
        <v>31.54</v>
      </c>
      <c r="C1040">
        <v>4.71</v>
      </c>
      <c r="D1040" t="s">
        <v>2378</v>
      </c>
      <c r="E1040" t="s">
        <v>2378</v>
      </c>
      <c r="F1040" t="s">
        <v>2378</v>
      </c>
      <c r="G1040">
        <v>1</v>
      </c>
      <c r="H1040" t="s">
        <v>2378</v>
      </c>
      <c r="I1040" t="str">
        <f t="shared" si="32"/>
        <v>Obesity</v>
      </c>
      <c r="J1040" t="str">
        <f t="shared" si="33"/>
        <v>Normal</v>
      </c>
    </row>
    <row r="1041" spans="1:10" x14ac:dyDescent="0.25">
      <c r="A1041" t="s">
        <v>512</v>
      </c>
      <c r="B1041">
        <v>31.5</v>
      </c>
      <c r="C1041">
        <v>9.6199999999999992</v>
      </c>
      <c r="D1041" t="s">
        <v>2378</v>
      </c>
      <c r="E1041" t="s">
        <v>2378</v>
      </c>
      <c r="F1041" t="s">
        <v>2378</v>
      </c>
      <c r="G1041">
        <v>1</v>
      </c>
      <c r="H1041" t="s">
        <v>2378</v>
      </c>
      <c r="I1041" t="str">
        <f t="shared" si="32"/>
        <v>Obesity</v>
      </c>
      <c r="J1041" t="str">
        <f t="shared" si="33"/>
        <v>Diabetes</v>
      </c>
    </row>
    <row r="1042" spans="1:10" x14ac:dyDescent="0.25">
      <c r="A1042" t="s">
        <v>480</v>
      </c>
      <c r="B1042">
        <v>31.5</v>
      </c>
      <c r="C1042">
        <v>6.16</v>
      </c>
      <c r="D1042" t="s">
        <v>2378</v>
      </c>
      <c r="E1042" t="s">
        <v>2378</v>
      </c>
      <c r="F1042" t="s">
        <v>2378</v>
      </c>
      <c r="G1042">
        <v>1</v>
      </c>
      <c r="H1042" t="s">
        <v>2378</v>
      </c>
      <c r="I1042" t="str">
        <f t="shared" si="32"/>
        <v>Obesity</v>
      </c>
      <c r="J1042" t="str">
        <f t="shared" si="33"/>
        <v>Diabetes</v>
      </c>
    </row>
    <row r="1043" spans="1:10" x14ac:dyDescent="0.25">
      <c r="A1043" t="s">
        <v>1986</v>
      </c>
      <c r="B1043">
        <v>31.46</v>
      </c>
      <c r="C1043">
        <v>7.39</v>
      </c>
      <c r="D1043" t="s">
        <v>2378</v>
      </c>
      <c r="E1043" t="s">
        <v>2378</v>
      </c>
      <c r="F1043" t="s">
        <v>2378</v>
      </c>
      <c r="G1043">
        <v>1</v>
      </c>
      <c r="H1043" t="s">
        <v>2378</v>
      </c>
      <c r="I1043" t="str">
        <f t="shared" si="32"/>
        <v>Obesity</v>
      </c>
      <c r="J1043" t="str">
        <f t="shared" si="33"/>
        <v>Diabetes</v>
      </c>
    </row>
    <row r="1044" spans="1:10" x14ac:dyDescent="0.25">
      <c r="A1044" t="s">
        <v>202</v>
      </c>
      <c r="B1044">
        <v>31.46</v>
      </c>
      <c r="C1044">
        <v>11.19</v>
      </c>
      <c r="D1044" t="s">
        <v>2378</v>
      </c>
      <c r="E1044" t="s">
        <v>2378</v>
      </c>
      <c r="F1044" t="s">
        <v>2378</v>
      </c>
      <c r="G1044">
        <v>1</v>
      </c>
      <c r="H1044" t="s">
        <v>2378</v>
      </c>
      <c r="I1044" t="str">
        <f t="shared" si="32"/>
        <v>Obesity</v>
      </c>
      <c r="J1044" t="str">
        <f t="shared" si="33"/>
        <v>Diabetes</v>
      </c>
    </row>
    <row r="1045" spans="1:10" x14ac:dyDescent="0.25">
      <c r="A1045" t="s">
        <v>1643</v>
      </c>
      <c r="B1045">
        <v>31.445</v>
      </c>
      <c r="C1045">
        <v>4.4000000000000004</v>
      </c>
      <c r="D1045" t="s">
        <v>2378</v>
      </c>
      <c r="E1045" t="s">
        <v>2378</v>
      </c>
      <c r="F1045" t="s">
        <v>2378</v>
      </c>
      <c r="G1045">
        <v>1</v>
      </c>
      <c r="H1045" t="s">
        <v>2378</v>
      </c>
      <c r="I1045" t="str">
        <f t="shared" si="32"/>
        <v>Obesity</v>
      </c>
      <c r="J1045" t="str">
        <f t="shared" si="33"/>
        <v>Normal</v>
      </c>
    </row>
    <row r="1046" spans="1:10" x14ac:dyDescent="0.25">
      <c r="A1046" t="s">
        <v>1129</v>
      </c>
      <c r="B1046">
        <v>31.445</v>
      </c>
      <c r="C1046">
        <v>8.33</v>
      </c>
      <c r="D1046" t="s">
        <v>2378</v>
      </c>
      <c r="E1046" t="s">
        <v>2378</v>
      </c>
      <c r="F1046" t="s">
        <v>2378</v>
      </c>
      <c r="G1046">
        <v>1</v>
      </c>
      <c r="H1046" t="s">
        <v>2378</v>
      </c>
      <c r="I1046" t="str">
        <f t="shared" si="32"/>
        <v>Obesity</v>
      </c>
      <c r="J1046" t="str">
        <f t="shared" si="33"/>
        <v>Diabetes</v>
      </c>
    </row>
    <row r="1047" spans="1:10" x14ac:dyDescent="0.25">
      <c r="A1047" t="s">
        <v>2142</v>
      </c>
      <c r="B1047">
        <v>31.4</v>
      </c>
      <c r="C1047">
        <v>4.5999999999999996</v>
      </c>
      <c r="D1047" t="s">
        <v>2378</v>
      </c>
      <c r="E1047" t="s">
        <v>2378</v>
      </c>
      <c r="F1047" t="s">
        <v>2378</v>
      </c>
      <c r="G1047">
        <v>1</v>
      </c>
      <c r="H1047" t="s">
        <v>2378</v>
      </c>
      <c r="I1047" t="str">
        <f t="shared" si="32"/>
        <v>Obesity</v>
      </c>
      <c r="J1047" t="str">
        <f t="shared" si="33"/>
        <v>Normal</v>
      </c>
    </row>
    <row r="1048" spans="1:10" x14ac:dyDescent="0.25">
      <c r="A1048" t="s">
        <v>2123</v>
      </c>
      <c r="B1048">
        <v>31.4</v>
      </c>
      <c r="C1048">
        <v>5.49</v>
      </c>
      <c r="D1048" t="s">
        <v>2378</v>
      </c>
      <c r="E1048" t="s">
        <v>2378</v>
      </c>
      <c r="F1048" t="s">
        <v>2378</v>
      </c>
      <c r="G1048">
        <v>1</v>
      </c>
      <c r="H1048" t="s">
        <v>2378</v>
      </c>
      <c r="I1048" t="str">
        <f t="shared" si="32"/>
        <v>Obesity</v>
      </c>
      <c r="J1048" t="str">
        <f t="shared" si="33"/>
        <v>Normal</v>
      </c>
    </row>
    <row r="1049" spans="1:10" x14ac:dyDescent="0.25">
      <c r="A1049" t="s">
        <v>423</v>
      </c>
      <c r="B1049">
        <v>31.4</v>
      </c>
      <c r="C1049">
        <v>5.88</v>
      </c>
      <c r="D1049" t="s">
        <v>2378</v>
      </c>
      <c r="E1049" t="s">
        <v>2378</v>
      </c>
      <c r="F1049" t="s">
        <v>2378</v>
      </c>
      <c r="G1049">
        <v>1</v>
      </c>
      <c r="H1049" t="s">
        <v>2378</v>
      </c>
      <c r="I1049" t="str">
        <f t="shared" si="32"/>
        <v>Obesity</v>
      </c>
      <c r="J1049" t="str">
        <f t="shared" si="33"/>
        <v>Diabetes</v>
      </c>
    </row>
    <row r="1050" spans="1:10" x14ac:dyDescent="0.25">
      <c r="A1050" t="s">
        <v>1352</v>
      </c>
      <c r="B1050">
        <v>31.39</v>
      </c>
      <c r="C1050">
        <v>6.99</v>
      </c>
      <c r="D1050" t="s">
        <v>2378</v>
      </c>
      <c r="E1050" t="s">
        <v>2378</v>
      </c>
      <c r="F1050" t="s">
        <v>2378</v>
      </c>
      <c r="G1050">
        <v>1</v>
      </c>
      <c r="H1050" t="s">
        <v>2378</v>
      </c>
      <c r="I1050" t="str">
        <f t="shared" si="32"/>
        <v>Obesity</v>
      </c>
      <c r="J1050" t="str">
        <f t="shared" si="33"/>
        <v>Diabetes</v>
      </c>
    </row>
    <row r="1051" spans="1:10" x14ac:dyDescent="0.25">
      <c r="A1051" t="s">
        <v>1193</v>
      </c>
      <c r="B1051">
        <v>31.39</v>
      </c>
      <c r="C1051">
        <v>8.85</v>
      </c>
      <c r="D1051" t="s">
        <v>2378</v>
      </c>
      <c r="E1051" t="s">
        <v>2378</v>
      </c>
      <c r="F1051" t="s">
        <v>2378</v>
      </c>
      <c r="G1051">
        <v>1</v>
      </c>
      <c r="H1051" t="s">
        <v>2378</v>
      </c>
      <c r="I1051" t="str">
        <f t="shared" si="32"/>
        <v>Obesity</v>
      </c>
      <c r="J1051" t="str">
        <f t="shared" si="33"/>
        <v>Diabetes</v>
      </c>
    </row>
    <row r="1052" spans="1:10" x14ac:dyDescent="0.25">
      <c r="A1052" t="s">
        <v>2086</v>
      </c>
      <c r="B1052">
        <v>31.36</v>
      </c>
      <c r="C1052">
        <v>10.6</v>
      </c>
      <c r="D1052" t="s">
        <v>2378</v>
      </c>
      <c r="E1052" t="s">
        <v>2378</v>
      </c>
      <c r="F1052" t="s">
        <v>2378</v>
      </c>
      <c r="G1052">
        <v>1</v>
      </c>
      <c r="H1052" t="s">
        <v>2378</v>
      </c>
      <c r="I1052" t="str">
        <f t="shared" si="32"/>
        <v>Obesity</v>
      </c>
      <c r="J1052" t="str">
        <f t="shared" si="33"/>
        <v>Diabetes</v>
      </c>
    </row>
    <row r="1053" spans="1:10" x14ac:dyDescent="0.25">
      <c r="A1053" t="s">
        <v>2339</v>
      </c>
      <c r="B1053">
        <v>31.35</v>
      </c>
      <c r="C1053">
        <v>6.86</v>
      </c>
      <c r="D1053" t="s">
        <v>2378</v>
      </c>
      <c r="E1053" t="s">
        <v>2378</v>
      </c>
      <c r="F1053" t="s">
        <v>2378</v>
      </c>
      <c r="G1053">
        <v>1</v>
      </c>
      <c r="H1053" t="s">
        <v>2378</v>
      </c>
      <c r="I1053" t="str">
        <f t="shared" si="32"/>
        <v>Obesity</v>
      </c>
      <c r="J1053" t="str">
        <f t="shared" si="33"/>
        <v>Diabetes</v>
      </c>
    </row>
    <row r="1054" spans="1:10" x14ac:dyDescent="0.25">
      <c r="A1054" t="s">
        <v>2250</v>
      </c>
      <c r="B1054">
        <v>31.35</v>
      </c>
      <c r="C1054">
        <v>9.5399999999999991</v>
      </c>
      <c r="D1054" t="s">
        <v>2378</v>
      </c>
      <c r="E1054" t="s">
        <v>2378</v>
      </c>
      <c r="F1054" t="s">
        <v>2378</v>
      </c>
      <c r="G1054">
        <v>1</v>
      </c>
      <c r="H1054" t="s">
        <v>2378</v>
      </c>
      <c r="I1054" t="str">
        <f t="shared" si="32"/>
        <v>Obesity</v>
      </c>
      <c r="J1054" t="str">
        <f t="shared" si="33"/>
        <v>Diabetes</v>
      </c>
    </row>
    <row r="1055" spans="1:10" x14ac:dyDescent="0.25">
      <c r="A1055" t="s">
        <v>1994</v>
      </c>
      <c r="B1055">
        <v>31.35</v>
      </c>
      <c r="C1055">
        <v>4.33</v>
      </c>
      <c r="D1055" t="s">
        <v>2378</v>
      </c>
      <c r="E1055" t="s">
        <v>2378</v>
      </c>
      <c r="F1055" t="s">
        <v>2379</v>
      </c>
      <c r="G1055">
        <v>1</v>
      </c>
      <c r="H1055" t="s">
        <v>2378</v>
      </c>
      <c r="I1055" t="str">
        <f t="shared" si="32"/>
        <v>Obesity</v>
      </c>
      <c r="J1055" t="str">
        <f t="shared" si="33"/>
        <v>Normal</v>
      </c>
    </row>
    <row r="1056" spans="1:10" x14ac:dyDescent="0.25">
      <c r="A1056" t="s">
        <v>1522</v>
      </c>
      <c r="B1056">
        <v>31.35</v>
      </c>
      <c r="C1056">
        <v>11</v>
      </c>
      <c r="D1056" t="s">
        <v>2378</v>
      </c>
      <c r="E1056" t="s">
        <v>2378</v>
      </c>
      <c r="F1056" t="s">
        <v>2379</v>
      </c>
      <c r="G1056">
        <v>1</v>
      </c>
      <c r="H1056" t="s">
        <v>2378</v>
      </c>
      <c r="I1056" t="str">
        <f t="shared" si="32"/>
        <v>Obesity</v>
      </c>
      <c r="J1056" t="str">
        <f t="shared" si="33"/>
        <v>Diabetes</v>
      </c>
    </row>
    <row r="1057" spans="1:10" x14ac:dyDescent="0.25">
      <c r="A1057" t="s">
        <v>1159</v>
      </c>
      <c r="B1057">
        <v>31.35</v>
      </c>
      <c r="C1057">
        <v>11.49</v>
      </c>
      <c r="D1057" t="s">
        <v>2378</v>
      </c>
      <c r="E1057" t="s">
        <v>2378</v>
      </c>
      <c r="F1057" t="s">
        <v>2378</v>
      </c>
      <c r="G1057">
        <v>1</v>
      </c>
      <c r="H1057" t="s">
        <v>2378</v>
      </c>
      <c r="I1057" t="str">
        <f t="shared" si="32"/>
        <v>Obesity</v>
      </c>
      <c r="J1057" t="str">
        <f t="shared" si="33"/>
        <v>Diabetes</v>
      </c>
    </row>
    <row r="1058" spans="1:10" x14ac:dyDescent="0.25">
      <c r="A1058" t="s">
        <v>541</v>
      </c>
      <c r="B1058">
        <v>31.35</v>
      </c>
      <c r="C1058">
        <v>4.2</v>
      </c>
      <c r="D1058" t="s">
        <v>2378</v>
      </c>
      <c r="E1058" t="s">
        <v>2378</v>
      </c>
      <c r="F1058" t="s">
        <v>2378</v>
      </c>
      <c r="G1058">
        <v>1</v>
      </c>
      <c r="H1058" t="s">
        <v>2378</v>
      </c>
      <c r="I1058" t="str">
        <f t="shared" si="32"/>
        <v>Obesity</v>
      </c>
      <c r="J1058" t="str">
        <f t="shared" si="33"/>
        <v>Normal</v>
      </c>
    </row>
    <row r="1059" spans="1:10" x14ac:dyDescent="0.25">
      <c r="A1059" t="s">
        <v>305</v>
      </c>
      <c r="B1059">
        <v>31.35</v>
      </c>
      <c r="C1059">
        <v>5.84</v>
      </c>
      <c r="D1059" t="s">
        <v>2378</v>
      </c>
      <c r="E1059" t="s">
        <v>2378</v>
      </c>
      <c r="F1059" t="s">
        <v>2378</v>
      </c>
      <c r="G1059">
        <v>1</v>
      </c>
      <c r="H1059" t="s">
        <v>2378</v>
      </c>
      <c r="I1059" t="str">
        <f t="shared" si="32"/>
        <v>Obesity</v>
      </c>
      <c r="J1059" t="str">
        <f t="shared" si="33"/>
        <v>Diabetes</v>
      </c>
    </row>
    <row r="1060" spans="1:10" x14ac:dyDescent="0.25">
      <c r="A1060" t="s">
        <v>143</v>
      </c>
      <c r="B1060">
        <v>31.35</v>
      </c>
      <c r="C1060">
        <v>4.28</v>
      </c>
      <c r="D1060" t="s">
        <v>2378</v>
      </c>
      <c r="E1060" t="s">
        <v>2378</v>
      </c>
      <c r="F1060" t="s">
        <v>2378</v>
      </c>
      <c r="G1060">
        <v>1</v>
      </c>
      <c r="H1060" t="s">
        <v>2378</v>
      </c>
      <c r="I1060" t="str">
        <f t="shared" si="32"/>
        <v>Obesity</v>
      </c>
      <c r="J1060" t="str">
        <f t="shared" si="33"/>
        <v>Normal</v>
      </c>
    </row>
    <row r="1061" spans="1:10" x14ac:dyDescent="0.25">
      <c r="A1061" t="s">
        <v>2349</v>
      </c>
      <c r="B1061">
        <v>31.3</v>
      </c>
      <c r="C1061">
        <v>11.38</v>
      </c>
      <c r="D1061" t="s">
        <v>2378</v>
      </c>
      <c r="E1061" t="s">
        <v>2378</v>
      </c>
      <c r="F1061" t="s">
        <v>2378</v>
      </c>
      <c r="G1061">
        <v>1</v>
      </c>
      <c r="H1061" t="s">
        <v>2378</v>
      </c>
      <c r="I1061" t="str">
        <f t="shared" si="32"/>
        <v>Obesity</v>
      </c>
      <c r="J1061" t="str">
        <f t="shared" si="33"/>
        <v>Diabetes</v>
      </c>
    </row>
    <row r="1062" spans="1:10" x14ac:dyDescent="0.25">
      <c r="A1062" t="s">
        <v>1266</v>
      </c>
      <c r="B1062">
        <v>31.28</v>
      </c>
      <c r="C1062">
        <v>6.94</v>
      </c>
      <c r="D1062" t="s">
        <v>2378</v>
      </c>
      <c r="E1062" t="s">
        <v>2378</v>
      </c>
      <c r="F1062" t="s">
        <v>2378</v>
      </c>
      <c r="G1062">
        <v>1</v>
      </c>
      <c r="H1062" t="s">
        <v>2378</v>
      </c>
      <c r="I1062" t="str">
        <f t="shared" si="32"/>
        <v>Obesity</v>
      </c>
      <c r="J1062" t="str">
        <f t="shared" si="33"/>
        <v>Diabetes</v>
      </c>
    </row>
    <row r="1063" spans="1:10" x14ac:dyDescent="0.25">
      <c r="A1063" t="s">
        <v>1149</v>
      </c>
      <c r="B1063">
        <v>31.27</v>
      </c>
      <c r="C1063">
        <v>7.73</v>
      </c>
      <c r="D1063" t="s">
        <v>2378</v>
      </c>
      <c r="E1063" t="s">
        <v>2378</v>
      </c>
      <c r="F1063" t="s">
        <v>2378</v>
      </c>
      <c r="G1063">
        <v>1</v>
      </c>
      <c r="H1063" t="s">
        <v>2378</v>
      </c>
      <c r="I1063" t="str">
        <f t="shared" si="32"/>
        <v>Obesity</v>
      </c>
      <c r="J1063" t="str">
        <f t="shared" si="33"/>
        <v>Diabetes</v>
      </c>
    </row>
    <row r="1064" spans="1:10" x14ac:dyDescent="0.25">
      <c r="A1064" t="s">
        <v>1116</v>
      </c>
      <c r="B1064">
        <v>31.26</v>
      </c>
      <c r="C1064">
        <v>5.94</v>
      </c>
      <c r="D1064" t="s">
        <v>2378</v>
      </c>
      <c r="E1064" t="s">
        <v>2378</v>
      </c>
      <c r="F1064" t="s">
        <v>2378</v>
      </c>
      <c r="G1064">
        <v>1</v>
      </c>
      <c r="H1064" t="s">
        <v>2378</v>
      </c>
      <c r="I1064" t="str">
        <f t="shared" si="32"/>
        <v>Obesity</v>
      </c>
      <c r="J1064" t="str">
        <f t="shared" si="33"/>
        <v>Diabetes</v>
      </c>
    </row>
    <row r="1065" spans="1:10" x14ac:dyDescent="0.25">
      <c r="A1065" t="s">
        <v>790</v>
      </c>
      <c r="B1065">
        <v>31.254999999999999</v>
      </c>
      <c r="C1065">
        <v>5.17</v>
      </c>
      <c r="D1065" t="s">
        <v>2378</v>
      </c>
      <c r="E1065" t="s">
        <v>2378</v>
      </c>
      <c r="F1065" t="s">
        <v>2378</v>
      </c>
      <c r="G1065">
        <v>1</v>
      </c>
      <c r="H1065" t="s">
        <v>2378</v>
      </c>
      <c r="I1065" t="str">
        <f t="shared" si="32"/>
        <v>Obesity</v>
      </c>
      <c r="J1065" t="str">
        <f t="shared" si="33"/>
        <v>Normal</v>
      </c>
    </row>
    <row r="1066" spans="1:10" x14ac:dyDescent="0.25">
      <c r="A1066" t="s">
        <v>462</v>
      </c>
      <c r="B1066">
        <v>31.254999999999999</v>
      </c>
      <c r="C1066">
        <v>5.84</v>
      </c>
      <c r="D1066" t="s">
        <v>2378</v>
      </c>
      <c r="E1066" t="s">
        <v>2378</v>
      </c>
      <c r="F1066" t="s">
        <v>2378</v>
      </c>
      <c r="G1066">
        <v>1</v>
      </c>
      <c r="H1066" t="s">
        <v>2378</v>
      </c>
      <c r="I1066" t="str">
        <f t="shared" si="32"/>
        <v>Obesity</v>
      </c>
      <c r="J1066" t="str">
        <f t="shared" si="33"/>
        <v>Diabetes</v>
      </c>
    </row>
    <row r="1067" spans="1:10" x14ac:dyDescent="0.25">
      <c r="A1067" t="s">
        <v>207</v>
      </c>
      <c r="B1067">
        <v>31.254999999999999</v>
      </c>
      <c r="C1067">
        <v>5.49</v>
      </c>
      <c r="D1067" t="s">
        <v>2378</v>
      </c>
      <c r="E1067" t="s">
        <v>2378</v>
      </c>
      <c r="F1067" t="s">
        <v>2378</v>
      </c>
      <c r="G1067">
        <v>1</v>
      </c>
      <c r="H1067" t="s">
        <v>2378</v>
      </c>
      <c r="I1067" t="str">
        <f t="shared" si="32"/>
        <v>Obesity</v>
      </c>
      <c r="J1067" t="str">
        <f t="shared" si="33"/>
        <v>Normal</v>
      </c>
    </row>
    <row r="1068" spans="1:10" x14ac:dyDescent="0.25">
      <c r="A1068" t="s">
        <v>1415</v>
      </c>
      <c r="B1068">
        <v>31.24</v>
      </c>
      <c r="C1068">
        <v>7.42</v>
      </c>
      <c r="D1068" t="s">
        <v>2378</v>
      </c>
      <c r="E1068" t="s">
        <v>2378</v>
      </c>
      <c r="F1068" t="s">
        <v>2378</v>
      </c>
      <c r="G1068">
        <v>1</v>
      </c>
      <c r="H1068" t="s">
        <v>2378</v>
      </c>
      <c r="I1068" t="str">
        <f t="shared" si="32"/>
        <v>Obesity</v>
      </c>
      <c r="J1068" t="str">
        <f t="shared" si="33"/>
        <v>Diabetes</v>
      </c>
    </row>
    <row r="1069" spans="1:10" x14ac:dyDescent="0.25">
      <c r="A1069" t="s">
        <v>1277</v>
      </c>
      <c r="B1069">
        <v>31.24</v>
      </c>
      <c r="C1069">
        <v>9.8000000000000007</v>
      </c>
      <c r="D1069" t="s">
        <v>2378</v>
      </c>
      <c r="E1069" t="s">
        <v>2378</v>
      </c>
      <c r="F1069" t="s">
        <v>2378</v>
      </c>
      <c r="G1069">
        <v>1</v>
      </c>
      <c r="H1069" t="s">
        <v>2378</v>
      </c>
      <c r="I1069" t="str">
        <f t="shared" si="32"/>
        <v>Obesity</v>
      </c>
      <c r="J1069" t="str">
        <f t="shared" si="33"/>
        <v>Diabetes</v>
      </c>
    </row>
    <row r="1070" spans="1:10" x14ac:dyDescent="0.25">
      <c r="A1070" t="s">
        <v>1622</v>
      </c>
      <c r="B1070">
        <v>31.23</v>
      </c>
      <c r="C1070">
        <v>9.1199999999999992</v>
      </c>
      <c r="D1070" t="s">
        <v>2378</v>
      </c>
      <c r="E1070" t="s">
        <v>2378</v>
      </c>
      <c r="F1070" t="s">
        <v>2379</v>
      </c>
      <c r="G1070">
        <v>1</v>
      </c>
      <c r="H1070" t="s">
        <v>2378</v>
      </c>
      <c r="I1070" t="str">
        <f t="shared" si="32"/>
        <v>Obesity</v>
      </c>
      <c r="J1070" t="str">
        <f t="shared" si="33"/>
        <v>Diabetes</v>
      </c>
    </row>
    <row r="1071" spans="1:10" x14ac:dyDescent="0.25">
      <c r="A1071" t="s">
        <v>1198</v>
      </c>
      <c r="B1071">
        <v>31.2</v>
      </c>
      <c r="C1071">
        <v>11.04</v>
      </c>
      <c r="D1071" t="s">
        <v>2378</v>
      </c>
      <c r="E1071" t="s">
        <v>2378</v>
      </c>
      <c r="F1071" t="s">
        <v>2378</v>
      </c>
      <c r="G1071">
        <v>1</v>
      </c>
      <c r="H1071" t="s">
        <v>2378</v>
      </c>
      <c r="I1071" t="str">
        <f t="shared" si="32"/>
        <v>Obesity</v>
      </c>
      <c r="J1071" t="str">
        <f t="shared" si="33"/>
        <v>Diabetes</v>
      </c>
    </row>
    <row r="1072" spans="1:10" x14ac:dyDescent="0.25">
      <c r="A1072" t="s">
        <v>766</v>
      </c>
      <c r="B1072">
        <v>31.17</v>
      </c>
      <c r="C1072">
        <v>5.28</v>
      </c>
      <c r="D1072" t="s">
        <v>2378</v>
      </c>
      <c r="E1072" t="s">
        <v>2378</v>
      </c>
      <c r="F1072" t="s">
        <v>2378</v>
      </c>
      <c r="G1072">
        <v>1</v>
      </c>
      <c r="H1072" t="s">
        <v>2378</v>
      </c>
      <c r="I1072" t="str">
        <f t="shared" si="32"/>
        <v>Obesity</v>
      </c>
      <c r="J1072" t="str">
        <f t="shared" si="33"/>
        <v>Normal</v>
      </c>
    </row>
    <row r="1073" spans="1:10" x14ac:dyDescent="0.25">
      <c r="A1073" t="s">
        <v>2320</v>
      </c>
      <c r="B1073">
        <v>31.16</v>
      </c>
      <c r="C1073">
        <v>9.34</v>
      </c>
      <c r="D1073" t="s">
        <v>2378</v>
      </c>
      <c r="E1073" t="s">
        <v>2378</v>
      </c>
      <c r="F1073" t="s">
        <v>2378</v>
      </c>
      <c r="G1073">
        <v>1</v>
      </c>
      <c r="H1073" t="s">
        <v>2378</v>
      </c>
      <c r="I1073" t="str">
        <f t="shared" si="32"/>
        <v>Obesity</v>
      </c>
      <c r="J1073" t="str">
        <f t="shared" si="33"/>
        <v>Diabetes</v>
      </c>
    </row>
    <row r="1074" spans="1:10" x14ac:dyDescent="0.25">
      <c r="A1074" t="s">
        <v>1602</v>
      </c>
      <c r="B1074">
        <v>31.16</v>
      </c>
      <c r="C1074">
        <v>7.49</v>
      </c>
      <c r="D1074" t="s">
        <v>2378</v>
      </c>
      <c r="E1074" t="s">
        <v>2378</v>
      </c>
      <c r="F1074" t="s">
        <v>2378</v>
      </c>
      <c r="G1074">
        <v>1</v>
      </c>
      <c r="H1074" t="s">
        <v>2378</v>
      </c>
      <c r="I1074" t="str">
        <f t="shared" si="32"/>
        <v>Obesity</v>
      </c>
      <c r="J1074" t="str">
        <f t="shared" si="33"/>
        <v>Diabetes</v>
      </c>
    </row>
    <row r="1075" spans="1:10" x14ac:dyDescent="0.25">
      <c r="A1075" t="s">
        <v>1296</v>
      </c>
      <c r="B1075">
        <v>31.16</v>
      </c>
      <c r="C1075">
        <v>4.26</v>
      </c>
      <c r="D1075" t="s">
        <v>2378</v>
      </c>
      <c r="E1075" t="s">
        <v>2378</v>
      </c>
      <c r="F1075" t="s">
        <v>2379</v>
      </c>
      <c r="G1075">
        <v>1</v>
      </c>
      <c r="H1075" t="s">
        <v>2378</v>
      </c>
      <c r="I1075" t="str">
        <f t="shared" si="32"/>
        <v>Obesity</v>
      </c>
      <c r="J1075" t="str">
        <f t="shared" si="33"/>
        <v>Normal</v>
      </c>
    </row>
    <row r="1076" spans="1:10" x14ac:dyDescent="0.25">
      <c r="A1076" t="s">
        <v>459</v>
      </c>
      <c r="B1076">
        <v>31.16</v>
      </c>
      <c r="C1076">
        <v>4.49</v>
      </c>
      <c r="D1076" t="s">
        <v>2378</v>
      </c>
      <c r="E1076" t="s">
        <v>2378</v>
      </c>
      <c r="F1076" t="s">
        <v>2379</v>
      </c>
      <c r="G1076">
        <v>1</v>
      </c>
      <c r="H1076" t="s">
        <v>2378</v>
      </c>
      <c r="I1076" t="str">
        <f t="shared" si="32"/>
        <v>Obesity</v>
      </c>
      <c r="J1076" t="str">
        <f t="shared" si="33"/>
        <v>Normal</v>
      </c>
    </row>
    <row r="1077" spans="1:10" x14ac:dyDescent="0.25">
      <c r="A1077" t="s">
        <v>2140</v>
      </c>
      <c r="B1077">
        <v>31.13</v>
      </c>
      <c r="C1077">
        <v>4.5199999999999996</v>
      </c>
      <c r="D1077" t="s">
        <v>2378</v>
      </c>
      <c r="E1077" t="s">
        <v>2378</v>
      </c>
      <c r="F1077" t="s">
        <v>2378</v>
      </c>
      <c r="G1077">
        <v>1</v>
      </c>
      <c r="H1077" t="s">
        <v>2378</v>
      </c>
      <c r="I1077" t="str">
        <f t="shared" si="32"/>
        <v>Obesity</v>
      </c>
      <c r="J1077" t="str">
        <f t="shared" si="33"/>
        <v>Normal</v>
      </c>
    </row>
    <row r="1078" spans="1:10" x14ac:dyDescent="0.25">
      <c r="A1078" t="s">
        <v>1053</v>
      </c>
      <c r="B1078">
        <v>31.13</v>
      </c>
      <c r="C1078">
        <v>10.1</v>
      </c>
      <c r="D1078" t="s">
        <v>2378</v>
      </c>
      <c r="E1078" t="s">
        <v>2378</v>
      </c>
      <c r="F1078" t="s">
        <v>2378</v>
      </c>
      <c r="G1078">
        <v>1</v>
      </c>
      <c r="H1078" t="s">
        <v>2378</v>
      </c>
      <c r="I1078" t="str">
        <f t="shared" si="32"/>
        <v>Obesity</v>
      </c>
      <c r="J1078" t="str">
        <f t="shared" si="33"/>
        <v>Diabetes</v>
      </c>
    </row>
    <row r="1079" spans="1:10" x14ac:dyDescent="0.25">
      <c r="A1079" t="s">
        <v>297</v>
      </c>
      <c r="B1079">
        <v>31.13</v>
      </c>
      <c r="C1079">
        <v>11.02</v>
      </c>
      <c r="D1079" t="s">
        <v>2378</v>
      </c>
      <c r="E1079" t="s">
        <v>2378</v>
      </c>
      <c r="F1079" t="s">
        <v>2378</v>
      </c>
      <c r="G1079">
        <v>1</v>
      </c>
      <c r="H1079" t="s">
        <v>2378</v>
      </c>
      <c r="I1079" t="str">
        <f t="shared" si="32"/>
        <v>Obesity</v>
      </c>
      <c r="J1079" t="str">
        <f t="shared" si="33"/>
        <v>Diabetes</v>
      </c>
    </row>
    <row r="1080" spans="1:10" x14ac:dyDescent="0.25">
      <c r="A1080" t="s">
        <v>142</v>
      </c>
      <c r="B1080">
        <v>31.13</v>
      </c>
      <c r="C1080">
        <v>6.01</v>
      </c>
      <c r="D1080" t="s">
        <v>2378</v>
      </c>
      <c r="E1080" t="s">
        <v>2378</v>
      </c>
      <c r="F1080" t="s">
        <v>2378</v>
      </c>
      <c r="G1080">
        <v>1</v>
      </c>
      <c r="H1080" t="s">
        <v>2378</v>
      </c>
      <c r="I1080" t="str">
        <f t="shared" si="32"/>
        <v>Obesity</v>
      </c>
      <c r="J1080" t="str">
        <f t="shared" si="33"/>
        <v>Diabetes</v>
      </c>
    </row>
    <row r="1081" spans="1:10" x14ac:dyDescent="0.25">
      <c r="A1081" t="s">
        <v>611</v>
      </c>
      <c r="B1081">
        <v>31.12</v>
      </c>
      <c r="C1081">
        <v>4.76</v>
      </c>
      <c r="D1081" t="s">
        <v>2378</v>
      </c>
      <c r="E1081" t="s">
        <v>2378</v>
      </c>
      <c r="F1081" t="s">
        <v>2379</v>
      </c>
      <c r="G1081">
        <v>1</v>
      </c>
      <c r="H1081" t="s">
        <v>2378</v>
      </c>
      <c r="I1081" t="str">
        <f t="shared" si="32"/>
        <v>Obesity</v>
      </c>
      <c r="J1081" t="str">
        <f t="shared" si="33"/>
        <v>Normal</v>
      </c>
    </row>
    <row r="1082" spans="1:10" x14ac:dyDescent="0.25">
      <c r="A1082" t="s">
        <v>134</v>
      </c>
      <c r="B1082">
        <v>31.1</v>
      </c>
      <c r="C1082">
        <v>4.37</v>
      </c>
      <c r="D1082" t="s">
        <v>2378</v>
      </c>
      <c r="E1082" t="s">
        <v>2378</v>
      </c>
      <c r="F1082" t="s">
        <v>2378</v>
      </c>
      <c r="G1082">
        <v>1</v>
      </c>
      <c r="H1082" t="s">
        <v>2378</v>
      </c>
      <c r="I1082" t="str">
        <f t="shared" si="32"/>
        <v>Obesity</v>
      </c>
      <c r="J1082" t="str">
        <f t="shared" si="33"/>
        <v>Normal</v>
      </c>
    </row>
    <row r="1083" spans="1:10" x14ac:dyDescent="0.25">
      <c r="A1083" t="s">
        <v>1514</v>
      </c>
      <c r="B1083">
        <v>31.07</v>
      </c>
      <c r="C1083">
        <v>4.62</v>
      </c>
      <c r="D1083" t="s">
        <v>2378</v>
      </c>
      <c r="E1083" t="s">
        <v>2378</v>
      </c>
      <c r="F1083" t="s">
        <v>2378</v>
      </c>
      <c r="G1083">
        <v>1</v>
      </c>
      <c r="H1083" t="s">
        <v>2378</v>
      </c>
      <c r="I1083" t="str">
        <f t="shared" si="32"/>
        <v>Obesity</v>
      </c>
      <c r="J1083" t="str">
        <f t="shared" si="33"/>
        <v>Normal</v>
      </c>
    </row>
    <row r="1084" spans="1:10" x14ac:dyDescent="0.25">
      <c r="A1084" t="s">
        <v>2127</v>
      </c>
      <c r="B1084">
        <v>31.065000000000001</v>
      </c>
      <c r="C1084">
        <v>5.05</v>
      </c>
      <c r="D1084" t="s">
        <v>2378</v>
      </c>
      <c r="E1084" t="s">
        <v>2378</v>
      </c>
      <c r="F1084" t="s">
        <v>2378</v>
      </c>
      <c r="G1084">
        <v>1</v>
      </c>
      <c r="H1084" t="s">
        <v>2378</v>
      </c>
      <c r="I1084" t="str">
        <f t="shared" si="32"/>
        <v>Obesity</v>
      </c>
      <c r="J1084" t="str">
        <f t="shared" si="33"/>
        <v>Normal</v>
      </c>
    </row>
    <row r="1085" spans="1:10" x14ac:dyDescent="0.25">
      <c r="A1085" t="s">
        <v>668</v>
      </c>
      <c r="B1085">
        <v>31.065000000000001</v>
      </c>
      <c r="C1085">
        <v>5.71</v>
      </c>
      <c r="D1085" t="s">
        <v>2378</v>
      </c>
      <c r="E1085" t="s">
        <v>2378</v>
      </c>
      <c r="F1085" t="s">
        <v>2378</v>
      </c>
      <c r="G1085">
        <v>1</v>
      </c>
      <c r="H1085" t="s">
        <v>2378</v>
      </c>
      <c r="I1085" t="str">
        <f t="shared" si="32"/>
        <v>Obesity</v>
      </c>
      <c r="J1085" t="str">
        <f t="shared" si="33"/>
        <v>Diabetes</v>
      </c>
    </row>
    <row r="1086" spans="1:10" x14ac:dyDescent="0.25">
      <c r="A1086" t="s">
        <v>504</v>
      </c>
      <c r="B1086">
        <v>31.065000000000001</v>
      </c>
      <c r="C1086">
        <v>4.2300000000000004</v>
      </c>
      <c r="D1086" t="s">
        <v>2378</v>
      </c>
      <c r="E1086" t="s">
        <v>2378</v>
      </c>
      <c r="F1086" t="s">
        <v>2378</v>
      </c>
      <c r="G1086">
        <v>1</v>
      </c>
      <c r="H1086" t="s">
        <v>2378</v>
      </c>
      <c r="I1086" t="str">
        <f t="shared" si="32"/>
        <v>Obesity</v>
      </c>
      <c r="J1086" t="str">
        <f t="shared" si="33"/>
        <v>Normal</v>
      </c>
    </row>
    <row r="1087" spans="1:10" x14ac:dyDescent="0.25">
      <c r="A1087" t="s">
        <v>310</v>
      </c>
      <c r="B1087">
        <v>31.065000000000001</v>
      </c>
      <c r="C1087">
        <v>4.57</v>
      </c>
      <c r="D1087" t="s">
        <v>2378</v>
      </c>
      <c r="E1087" t="s">
        <v>2378</v>
      </c>
      <c r="F1087" t="s">
        <v>2378</v>
      </c>
      <c r="G1087">
        <v>1</v>
      </c>
      <c r="H1087" t="s">
        <v>2378</v>
      </c>
      <c r="I1087" t="str">
        <f t="shared" si="32"/>
        <v>Obesity</v>
      </c>
      <c r="J1087" t="str">
        <f t="shared" si="33"/>
        <v>Normal</v>
      </c>
    </row>
    <row r="1088" spans="1:10" x14ac:dyDescent="0.25">
      <c r="A1088" t="s">
        <v>2162</v>
      </c>
      <c r="B1088">
        <v>31.02</v>
      </c>
      <c r="C1088">
        <v>4.5599999999999996</v>
      </c>
      <c r="D1088" t="s">
        <v>2378</v>
      </c>
      <c r="E1088" t="s">
        <v>2378</v>
      </c>
      <c r="F1088" t="s">
        <v>2378</v>
      </c>
      <c r="G1088">
        <v>1</v>
      </c>
      <c r="H1088" t="s">
        <v>2378</v>
      </c>
      <c r="I1088" t="str">
        <f t="shared" si="32"/>
        <v>Obesity</v>
      </c>
      <c r="J1088" t="str">
        <f t="shared" si="33"/>
        <v>Normal</v>
      </c>
    </row>
    <row r="1089" spans="1:10" x14ac:dyDescent="0.25">
      <c r="A1089" t="s">
        <v>1773</v>
      </c>
      <c r="B1089">
        <v>31.02</v>
      </c>
      <c r="C1089">
        <v>5.87</v>
      </c>
      <c r="D1089" t="s">
        <v>2378</v>
      </c>
      <c r="E1089" t="s">
        <v>2378</v>
      </c>
      <c r="F1089" t="s">
        <v>2378</v>
      </c>
      <c r="G1089">
        <v>1</v>
      </c>
      <c r="H1089" t="s">
        <v>2378</v>
      </c>
      <c r="I1089" t="str">
        <f t="shared" si="32"/>
        <v>Obesity</v>
      </c>
      <c r="J1089" t="str">
        <f t="shared" si="33"/>
        <v>Diabetes</v>
      </c>
    </row>
    <row r="1090" spans="1:10" x14ac:dyDescent="0.25">
      <c r="A1090" t="s">
        <v>760</v>
      </c>
      <c r="B1090">
        <v>31.02</v>
      </c>
      <c r="C1090">
        <v>11.63</v>
      </c>
      <c r="D1090" t="s">
        <v>2378</v>
      </c>
      <c r="E1090" t="s">
        <v>2378</v>
      </c>
      <c r="F1090" t="s">
        <v>2378</v>
      </c>
      <c r="G1090">
        <v>1</v>
      </c>
      <c r="H1090" t="s">
        <v>2378</v>
      </c>
      <c r="I1090" t="str">
        <f t="shared" ref="I1090:I1153" si="34">IF(B1090&lt;18.5, "Underweight",IF(18.5 &lt;B1090&lt;= 24.9,"Healthy Weight",IF( 25&lt; B1090&lt;=29.9,"Overweight", "Obesity")))</f>
        <v>Obesity</v>
      </c>
      <c r="J1090" t="str">
        <f t="shared" ref="J1090:J1153" si="35">IF(C1090&lt;5.7,"Normal",IF(5.7&lt;C1090&lt;=6.4,"Prediabetes","Diabetes"))</f>
        <v>Diabetes</v>
      </c>
    </row>
    <row r="1091" spans="1:10" x14ac:dyDescent="0.25">
      <c r="A1091" t="s">
        <v>397</v>
      </c>
      <c r="B1091">
        <v>31.02</v>
      </c>
      <c r="C1091">
        <v>4.84</v>
      </c>
      <c r="D1091" t="s">
        <v>2378</v>
      </c>
      <c r="E1091" t="s">
        <v>2378</v>
      </c>
      <c r="F1091" t="s">
        <v>2379</v>
      </c>
      <c r="G1091">
        <v>1</v>
      </c>
      <c r="H1091" t="s">
        <v>2378</v>
      </c>
      <c r="I1091" t="str">
        <f t="shared" si="34"/>
        <v>Obesity</v>
      </c>
      <c r="J1091" t="str">
        <f t="shared" si="35"/>
        <v>Normal</v>
      </c>
    </row>
    <row r="1092" spans="1:10" x14ac:dyDescent="0.25">
      <c r="A1092" t="s">
        <v>678</v>
      </c>
      <c r="B1092">
        <v>31</v>
      </c>
      <c r="C1092">
        <v>4.7699999999999996</v>
      </c>
      <c r="D1092" t="s">
        <v>2378</v>
      </c>
      <c r="E1092" t="s">
        <v>2378</v>
      </c>
      <c r="F1092" t="s">
        <v>2378</v>
      </c>
      <c r="G1092">
        <v>1</v>
      </c>
      <c r="H1092" t="s">
        <v>2378</v>
      </c>
      <c r="I1092" t="str">
        <f t="shared" si="34"/>
        <v>Obesity</v>
      </c>
      <c r="J1092" t="str">
        <f t="shared" si="35"/>
        <v>Normal</v>
      </c>
    </row>
    <row r="1093" spans="1:10" x14ac:dyDescent="0.25">
      <c r="A1093" t="s">
        <v>637</v>
      </c>
      <c r="B1093">
        <v>31</v>
      </c>
      <c r="C1093">
        <v>5.38</v>
      </c>
      <c r="D1093" t="s">
        <v>2378</v>
      </c>
      <c r="E1093" t="s">
        <v>2378</v>
      </c>
      <c r="F1093" t="s">
        <v>2378</v>
      </c>
      <c r="G1093">
        <v>1</v>
      </c>
      <c r="H1093" t="s">
        <v>2378</v>
      </c>
      <c r="I1093" t="str">
        <f t="shared" si="34"/>
        <v>Obesity</v>
      </c>
      <c r="J1093" t="str">
        <f t="shared" si="35"/>
        <v>Normal</v>
      </c>
    </row>
    <row r="1094" spans="1:10" x14ac:dyDescent="0.25">
      <c r="A1094" t="s">
        <v>1308</v>
      </c>
      <c r="B1094">
        <v>30.97</v>
      </c>
      <c r="C1094">
        <v>5.54</v>
      </c>
      <c r="D1094" t="s">
        <v>2378</v>
      </c>
      <c r="E1094" t="s">
        <v>2378</v>
      </c>
      <c r="F1094" t="s">
        <v>2378</v>
      </c>
      <c r="G1094">
        <v>1</v>
      </c>
      <c r="H1094" t="s">
        <v>2378</v>
      </c>
      <c r="I1094" t="str">
        <f t="shared" si="34"/>
        <v>Obesity</v>
      </c>
      <c r="J1094" t="str">
        <f t="shared" si="35"/>
        <v>Normal</v>
      </c>
    </row>
    <row r="1095" spans="1:10" x14ac:dyDescent="0.25">
      <c r="A1095" t="s">
        <v>716</v>
      </c>
      <c r="B1095">
        <v>30.95</v>
      </c>
      <c r="C1095">
        <v>6.27</v>
      </c>
      <c r="D1095" t="s">
        <v>2378</v>
      </c>
      <c r="E1095" t="s">
        <v>2378</v>
      </c>
      <c r="F1095" t="s">
        <v>2379</v>
      </c>
      <c r="G1095">
        <v>1</v>
      </c>
      <c r="H1095" t="s">
        <v>2378</v>
      </c>
      <c r="I1095" t="str">
        <f t="shared" si="34"/>
        <v>Obesity</v>
      </c>
      <c r="J1095" t="str">
        <f t="shared" si="35"/>
        <v>Diabetes</v>
      </c>
    </row>
    <row r="1096" spans="1:10" x14ac:dyDescent="0.25">
      <c r="A1096" t="s">
        <v>381</v>
      </c>
      <c r="B1096">
        <v>30.95</v>
      </c>
      <c r="C1096">
        <v>5.16</v>
      </c>
      <c r="D1096" t="s">
        <v>2378</v>
      </c>
      <c r="E1096" t="s">
        <v>2378</v>
      </c>
      <c r="F1096" t="s">
        <v>2379</v>
      </c>
      <c r="G1096">
        <v>1</v>
      </c>
      <c r="H1096" t="s">
        <v>2378</v>
      </c>
      <c r="I1096" t="str">
        <f t="shared" si="34"/>
        <v>Obesity</v>
      </c>
      <c r="J1096" t="str">
        <f t="shared" si="35"/>
        <v>Normal</v>
      </c>
    </row>
    <row r="1097" spans="1:10" x14ac:dyDescent="0.25">
      <c r="A1097" t="s">
        <v>2257</v>
      </c>
      <c r="B1097">
        <v>30.9</v>
      </c>
      <c r="C1097">
        <v>9.4</v>
      </c>
      <c r="D1097" t="s">
        <v>2378</v>
      </c>
      <c r="E1097" t="s">
        <v>2378</v>
      </c>
      <c r="F1097" t="s">
        <v>2378</v>
      </c>
      <c r="G1097">
        <v>1</v>
      </c>
      <c r="H1097" t="s">
        <v>2378</v>
      </c>
      <c r="I1097" t="str">
        <f t="shared" si="34"/>
        <v>Obesity</v>
      </c>
      <c r="J1097" t="str">
        <f t="shared" si="35"/>
        <v>Diabetes</v>
      </c>
    </row>
    <row r="1098" spans="1:10" x14ac:dyDescent="0.25">
      <c r="A1098" t="s">
        <v>1078</v>
      </c>
      <c r="B1098">
        <v>30.9</v>
      </c>
      <c r="C1098">
        <v>5.04</v>
      </c>
      <c r="D1098" t="s">
        <v>2378</v>
      </c>
      <c r="E1098" t="s">
        <v>2378</v>
      </c>
      <c r="F1098" t="s">
        <v>2378</v>
      </c>
      <c r="G1098">
        <v>1</v>
      </c>
      <c r="H1098" t="s">
        <v>2378</v>
      </c>
      <c r="I1098" t="str">
        <f t="shared" si="34"/>
        <v>Obesity</v>
      </c>
      <c r="J1098" t="str">
        <f t="shared" si="35"/>
        <v>Normal</v>
      </c>
    </row>
    <row r="1099" spans="1:10" x14ac:dyDescent="0.25">
      <c r="A1099" t="s">
        <v>652</v>
      </c>
      <c r="B1099">
        <v>30.9</v>
      </c>
      <c r="C1099">
        <v>6.05</v>
      </c>
      <c r="D1099" t="s">
        <v>2378</v>
      </c>
      <c r="E1099" t="s">
        <v>2378</v>
      </c>
      <c r="F1099" t="s">
        <v>2378</v>
      </c>
      <c r="G1099">
        <v>1</v>
      </c>
      <c r="H1099" t="s">
        <v>2378</v>
      </c>
      <c r="I1099" t="str">
        <f t="shared" si="34"/>
        <v>Obesity</v>
      </c>
      <c r="J1099" t="str">
        <f t="shared" si="35"/>
        <v>Diabetes</v>
      </c>
    </row>
    <row r="1100" spans="1:10" x14ac:dyDescent="0.25">
      <c r="A1100" t="s">
        <v>1394</v>
      </c>
      <c r="B1100">
        <v>30.88</v>
      </c>
      <c r="C1100">
        <v>5.82</v>
      </c>
      <c r="D1100" t="s">
        <v>2378</v>
      </c>
      <c r="E1100" t="s">
        <v>2378</v>
      </c>
      <c r="F1100" t="s">
        <v>2378</v>
      </c>
      <c r="G1100">
        <v>1</v>
      </c>
      <c r="H1100" t="s">
        <v>2378</v>
      </c>
      <c r="I1100" t="str">
        <f t="shared" si="34"/>
        <v>Obesity</v>
      </c>
      <c r="J1100" t="str">
        <f t="shared" si="35"/>
        <v>Diabetes</v>
      </c>
    </row>
    <row r="1101" spans="1:10" x14ac:dyDescent="0.25">
      <c r="A1101" t="s">
        <v>2345</v>
      </c>
      <c r="B1101">
        <v>30.875</v>
      </c>
      <c r="C1101">
        <v>11.88</v>
      </c>
      <c r="D1101" t="s">
        <v>2378</v>
      </c>
      <c r="E1101" t="s">
        <v>2378</v>
      </c>
      <c r="F1101" t="s">
        <v>2378</v>
      </c>
      <c r="G1101">
        <v>1</v>
      </c>
      <c r="H1101" t="s">
        <v>2378</v>
      </c>
      <c r="I1101" t="str">
        <f t="shared" si="34"/>
        <v>Obesity</v>
      </c>
      <c r="J1101" t="str">
        <f t="shared" si="35"/>
        <v>Diabetes</v>
      </c>
    </row>
    <row r="1102" spans="1:10" x14ac:dyDescent="0.25">
      <c r="A1102" t="s">
        <v>1926</v>
      </c>
      <c r="B1102">
        <v>30.875</v>
      </c>
      <c r="C1102">
        <v>10.97</v>
      </c>
      <c r="D1102" t="s">
        <v>2378</v>
      </c>
      <c r="E1102" t="s">
        <v>2378</v>
      </c>
      <c r="F1102" t="s">
        <v>2378</v>
      </c>
      <c r="G1102">
        <v>1</v>
      </c>
      <c r="H1102" t="s">
        <v>2378</v>
      </c>
      <c r="I1102" t="str">
        <f t="shared" si="34"/>
        <v>Obesity</v>
      </c>
      <c r="J1102" t="str">
        <f t="shared" si="35"/>
        <v>Diabetes</v>
      </c>
    </row>
    <row r="1103" spans="1:10" x14ac:dyDescent="0.25">
      <c r="A1103" t="s">
        <v>1038</v>
      </c>
      <c r="B1103">
        <v>30.875</v>
      </c>
      <c r="C1103">
        <v>4.0999999999999996</v>
      </c>
      <c r="D1103" t="s">
        <v>2378</v>
      </c>
      <c r="E1103" t="s">
        <v>2378</v>
      </c>
      <c r="F1103" t="s">
        <v>2378</v>
      </c>
      <c r="G1103">
        <v>1</v>
      </c>
      <c r="H1103" t="s">
        <v>2378</v>
      </c>
      <c r="I1103" t="str">
        <f t="shared" si="34"/>
        <v>Obesity</v>
      </c>
      <c r="J1103" t="str">
        <f t="shared" si="35"/>
        <v>Normal</v>
      </c>
    </row>
    <row r="1104" spans="1:10" x14ac:dyDescent="0.25">
      <c r="A1104" t="s">
        <v>855</v>
      </c>
      <c r="B1104">
        <v>30.875</v>
      </c>
      <c r="C1104">
        <v>4.1399999999999997</v>
      </c>
      <c r="D1104" t="s">
        <v>2378</v>
      </c>
      <c r="E1104" t="s">
        <v>2378</v>
      </c>
      <c r="F1104" t="s">
        <v>2378</v>
      </c>
      <c r="G1104">
        <v>1</v>
      </c>
      <c r="H1104" t="s">
        <v>2378</v>
      </c>
      <c r="I1104" t="str">
        <f t="shared" si="34"/>
        <v>Obesity</v>
      </c>
      <c r="J1104" t="str">
        <f t="shared" si="35"/>
        <v>Normal</v>
      </c>
    </row>
    <row r="1105" spans="1:10" x14ac:dyDescent="0.25">
      <c r="A1105" t="s">
        <v>657</v>
      </c>
      <c r="B1105">
        <v>30.875</v>
      </c>
      <c r="C1105">
        <v>9.5399999999999991</v>
      </c>
      <c r="D1105" t="s">
        <v>2378</v>
      </c>
      <c r="E1105" t="s">
        <v>2378</v>
      </c>
      <c r="F1105" t="s">
        <v>2378</v>
      </c>
      <c r="G1105">
        <v>1</v>
      </c>
      <c r="H1105" t="s">
        <v>2378</v>
      </c>
      <c r="I1105" t="str">
        <f t="shared" si="34"/>
        <v>Obesity</v>
      </c>
      <c r="J1105" t="str">
        <f t="shared" si="35"/>
        <v>Diabetes</v>
      </c>
    </row>
    <row r="1106" spans="1:10" x14ac:dyDescent="0.25">
      <c r="A1106" t="s">
        <v>450</v>
      </c>
      <c r="B1106">
        <v>30.875</v>
      </c>
      <c r="C1106">
        <v>4.95</v>
      </c>
      <c r="D1106" t="s">
        <v>2378</v>
      </c>
      <c r="E1106" t="s">
        <v>2378</v>
      </c>
      <c r="F1106" t="s">
        <v>2378</v>
      </c>
      <c r="G1106">
        <v>1</v>
      </c>
      <c r="H1106" t="s">
        <v>2378</v>
      </c>
      <c r="I1106" t="str">
        <f t="shared" si="34"/>
        <v>Obesity</v>
      </c>
      <c r="J1106" t="str">
        <f t="shared" si="35"/>
        <v>Normal</v>
      </c>
    </row>
    <row r="1107" spans="1:10" x14ac:dyDescent="0.25">
      <c r="A1107" t="s">
        <v>445</v>
      </c>
      <c r="B1107">
        <v>30.875</v>
      </c>
      <c r="C1107">
        <v>6.49</v>
      </c>
      <c r="D1107" t="s">
        <v>2378</v>
      </c>
      <c r="E1107" t="s">
        <v>2378</v>
      </c>
      <c r="F1107" t="s">
        <v>2378</v>
      </c>
      <c r="G1107">
        <v>1</v>
      </c>
      <c r="H1107" t="s">
        <v>2378</v>
      </c>
      <c r="I1107" t="str">
        <f t="shared" si="34"/>
        <v>Obesity</v>
      </c>
      <c r="J1107" t="str">
        <f t="shared" si="35"/>
        <v>Diabetes</v>
      </c>
    </row>
    <row r="1108" spans="1:10" x14ac:dyDescent="0.25">
      <c r="A1108" t="s">
        <v>352</v>
      </c>
      <c r="B1108">
        <v>30.875</v>
      </c>
      <c r="C1108">
        <v>5.54</v>
      </c>
      <c r="D1108" t="s">
        <v>2378</v>
      </c>
      <c r="E1108" t="s">
        <v>2378</v>
      </c>
      <c r="F1108" t="s">
        <v>2378</v>
      </c>
      <c r="G1108">
        <v>1</v>
      </c>
      <c r="H1108" t="s">
        <v>2378</v>
      </c>
      <c r="I1108" t="str">
        <f t="shared" si="34"/>
        <v>Obesity</v>
      </c>
      <c r="J1108" t="str">
        <f t="shared" si="35"/>
        <v>Normal</v>
      </c>
    </row>
    <row r="1109" spans="1:10" x14ac:dyDescent="0.25">
      <c r="A1109" t="s">
        <v>1985</v>
      </c>
      <c r="B1109">
        <v>30.86</v>
      </c>
      <c r="C1109">
        <v>6.18</v>
      </c>
      <c r="D1109" t="s">
        <v>2378</v>
      </c>
      <c r="E1109" t="s">
        <v>2378</v>
      </c>
      <c r="F1109" t="s">
        <v>2378</v>
      </c>
      <c r="G1109">
        <v>1</v>
      </c>
      <c r="H1109" t="s">
        <v>2378</v>
      </c>
      <c r="I1109" t="str">
        <f t="shared" si="34"/>
        <v>Obesity</v>
      </c>
      <c r="J1109" t="str">
        <f t="shared" si="35"/>
        <v>Diabetes</v>
      </c>
    </row>
    <row r="1110" spans="1:10" x14ac:dyDescent="0.25">
      <c r="A1110" t="s">
        <v>1037</v>
      </c>
      <c r="B1110">
        <v>30.81</v>
      </c>
      <c r="C1110">
        <v>4.49</v>
      </c>
      <c r="D1110" t="s">
        <v>2378</v>
      </c>
      <c r="E1110" t="s">
        <v>2378</v>
      </c>
      <c r="F1110" t="s">
        <v>2378</v>
      </c>
      <c r="G1110">
        <v>1</v>
      </c>
      <c r="H1110" t="s">
        <v>2378</v>
      </c>
      <c r="I1110" t="str">
        <f t="shared" si="34"/>
        <v>Obesity</v>
      </c>
      <c r="J1110" t="str">
        <f t="shared" si="35"/>
        <v>Normal</v>
      </c>
    </row>
    <row r="1111" spans="1:10" x14ac:dyDescent="0.25">
      <c r="A1111" t="s">
        <v>2302</v>
      </c>
      <c r="B1111">
        <v>30.8</v>
      </c>
      <c r="C1111">
        <v>9.77</v>
      </c>
      <c r="D1111" t="s">
        <v>2378</v>
      </c>
      <c r="E1111" t="s">
        <v>2378</v>
      </c>
      <c r="F1111" t="s">
        <v>2378</v>
      </c>
      <c r="G1111">
        <v>1</v>
      </c>
      <c r="H1111" t="s">
        <v>2378</v>
      </c>
      <c r="I1111" t="str">
        <f t="shared" si="34"/>
        <v>Obesity</v>
      </c>
      <c r="J1111" t="str">
        <f t="shared" si="35"/>
        <v>Diabetes</v>
      </c>
    </row>
    <row r="1112" spans="1:10" x14ac:dyDescent="0.25">
      <c r="A1112" t="s">
        <v>2155</v>
      </c>
      <c r="B1112">
        <v>30.8</v>
      </c>
      <c r="C1112">
        <v>5.23</v>
      </c>
      <c r="D1112" t="s">
        <v>2378</v>
      </c>
      <c r="E1112" t="s">
        <v>2378</v>
      </c>
      <c r="F1112" t="s">
        <v>2378</v>
      </c>
      <c r="G1112">
        <v>1</v>
      </c>
      <c r="H1112" t="s">
        <v>2378</v>
      </c>
      <c r="I1112" t="str">
        <f t="shared" si="34"/>
        <v>Obesity</v>
      </c>
      <c r="J1112" t="str">
        <f t="shared" si="35"/>
        <v>Normal</v>
      </c>
    </row>
    <row r="1113" spans="1:10" x14ac:dyDescent="0.25">
      <c r="A1113" t="s">
        <v>1596</v>
      </c>
      <c r="B1113">
        <v>30.8</v>
      </c>
      <c r="C1113">
        <v>4.37</v>
      </c>
      <c r="D1113" t="s">
        <v>2378</v>
      </c>
      <c r="E1113" t="s">
        <v>2378</v>
      </c>
      <c r="F1113" t="s">
        <v>2378</v>
      </c>
      <c r="G1113">
        <v>1</v>
      </c>
      <c r="H1113" t="s">
        <v>2378</v>
      </c>
      <c r="I1113" t="str">
        <f t="shared" si="34"/>
        <v>Obesity</v>
      </c>
      <c r="J1113" t="str">
        <f t="shared" si="35"/>
        <v>Normal</v>
      </c>
    </row>
    <row r="1114" spans="1:10" x14ac:dyDescent="0.25">
      <c r="A1114" t="s">
        <v>1474</v>
      </c>
      <c r="B1114">
        <v>30.8</v>
      </c>
      <c r="C1114">
        <v>10.95</v>
      </c>
      <c r="D1114" t="s">
        <v>2378</v>
      </c>
      <c r="E1114" t="s">
        <v>2378</v>
      </c>
      <c r="F1114" t="s">
        <v>2378</v>
      </c>
      <c r="G1114">
        <v>1</v>
      </c>
      <c r="H1114" t="s">
        <v>2378</v>
      </c>
      <c r="I1114" t="str">
        <f t="shared" si="34"/>
        <v>Obesity</v>
      </c>
      <c r="J1114" t="str">
        <f t="shared" si="35"/>
        <v>Diabetes</v>
      </c>
    </row>
    <row r="1115" spans="1:10" x14ac:dyDescent="0.25">
      <c r="A1115" t="s">
        <v>1174</v>
      </c>
      <c r="B1115">
        <v>30.8</v>
      </c>
      <c r="C1115">
        <v>5.23</v>
      </c>
      <c r="D1115" t="s">
        <v>2378</v>
      </c>
      <c r="E1115" t="s">
        <v>2378</v>
      </c>
      <c r="F1115" t="s">
        <v>2378</v>
      </c>
      <c r="G1115">
        <v>1</v>
      </c>
      <c r="H1115" t="s">
        <v>2378</v>
      </c>
      <c r="I1115" t="str">
        <f t="shared" si="34"/>
        <v>Obesity</v>
      </c>
      <c r="J1115" t="str">
        <f t="shared" si="35"/>
        <v>Normal</v>
      </c>
    </row>
    <row r="1116" spans="1:10" x14ac:dyDescent="0.25">
      <c r="A1116" t="s">
        <v>785</v>
      </c>
      <c r="B1116">
        <v>30.8</v>
      </c>
      <c r="C1116">
        <v>5.83</v>
      </c>
      <c r="D1116" t="s">
        <v>2378</v>
      </c>
      <c r="E1116" t="s">
        <v>2378</v>
      </c>
      <c r="F1116" t="s">
        <v>2378</v>
      </c>
      <c r="G1116">
        <v>1</v>
      </c>
      <c r="H1116" t="s">
        <v>2378</v>
      </c>
      <c r="I1116" t="str">
        <f t="shared" si="34"/>
        <v>Obesity</v>
      </c>
      <c r="J1116" t="str">
        <f t="shared" si="35"/>
        <v>Diabetes</v>
      </c>
    </row>
    <row r="1117" spans="1:10" x14ac:dyDescent="0.25">
      <c r="A1117" t="s">
        <v>640</v>
      </c>
      <c r="B1117">
        <v>30.8</v>
      </c>
      <c r="C1117">
        <v>5.07</v>
      </c>
      <c r="D1117" t="s">
        <v>2378</v>
      </c>
      <c r="E1117" t="s">
        <v>2378</v>
      </c>
      <c r="F1117" t="s">
        <v>2378</v>
      </c>
      <c r="G1117">
        <v>1</v>
      </c>
      <c r="H1117" t="s">
        <v>2378</v>
      </c>
      <c r="I1117" t="str">
        <f t="shared" si="34"/>
        <v>Obesity</v>
      </c>
      <c r="J1117" t="str">
        <f t="shared" si="35"/>
        <v>Normal</v>
      </c>
    </row>
    <row r="1118" spans="1:10" x14ac:dyDescent="0.25">
      <c r="A1118" t="s">
        <v>547</v>
      </c>
      <c r="B1118">
        <v>30.8</v>
      </c>
      <c r="C1118">
        <v>4.9000000000000004</v>
      </c>
      <c r="D1118" t="s">
        <v>2378</v>
      </c>
      <c r="E1118" t="s">
        <v>2378</v>
      </c>
      <c r="F1118" t="s">
        <v>2378</v>
      </c>
      <c r="G1118">
        <v>1</v>
      </c>
      <c r="H1118" t="s">
        <v>2378</v>
      </c>
      <c r="I1118" t="str">
        <f t="shared" si="34"/>
        <v>Obesity</v>
      </c>
      <c r="J1118" t="str">
        <f t="shared" si="35"/>
        <v>Normal</v>
      </c>
    </row>
    <row r="1119" spans="1:10" x14ac:dyDescent="0.25">
      <c r="A1119" t="s">
        <v>2251</v>
      </c>
      <c r="B1119">
        <v>30.78</v>
      </c>
      <c r="C1119">
        <v>8.4499999999999993</v>
      </c>
      <c r="D1119" t="s">
        <v>2378</v>
      </c>
      <c r="E1119" t="s">
        <v>2378</v>
      </c>
      <c r="F1119" t="s">
        <v>2378</v>
      </c>
      <c r="G1119">
        <v>1</v>
      </c>
      <c r="H1119" t="s">
        <v>2378</v>
      </c>
      <c r="I1119" t="str">
        <f t="shared" si="34"/>
        <v>Obesity</v>
      </c>
      <c r="J1119" t="str">
        <f t="shared" si="35"/>
        <v>Diabetes</v>
      </c>
    </row>
    <row r="1120" spans="1:10" x14ac:dyDescent="0.25">
      <c r="A1120" t="s">
        <v>2204</v>
      </c>
      <c r="B1120">
        <v>30.78</v>
      </c>
      <c r="C1120">
        <v>4.67</v>
      </c>
      <c r="D1120" t="s">
        <v>2378</v>
      </c>
      <c r="E1120" t="s">
        <v>2378</v>
      </c>
      <c r="F1120" t="s">
        <v>2378</v>
      </c>
      <c r="G1120">
        <v>1</v>
      </c>
      <c r="H1120" t="s">
        <v>2378</v>
      </c>
      <c r="I1120" t="str">
        <f t="shared" si="34"/>
        <v>Obesity</v>
      </c>
      <c r="J1120" t="str">
        <f t="shared" si="35"/>
        <v>Normal</v>
      </c>
    </row>
    <row r="1121" spans="1:10" x14ac:dyDescent="0.25">
      <c r="A1121" t="s">
        <v>1330</v>
      </c>
      <c r="B1121">
        <v>30.78</v>
      </c>
      <c r="C1121">
        <v>10.74</v>
      </c>
      <c r="D1121" t="s">
        <v>2378</v>
      </c>
      <c r="E1121" t="s">
        <v>2378</v>
      </c>
      <c r="F1121" t="s">
        <v>2378</v>
      </c>
      <c r="G1121">
        <v>1</v>
      </c>
      <c r="H1121" t="s">
        <v>2378</v>
      </c>
      <c r="I1121" t="str">
        <f t="shared" si="34"/>
        <v>Obesity</v>
      </c>
      <c r="J1121" t="str">
        <f t="shared" si="35"/>
        <v>Diabetes</v>
      </c>
    </row>
    <row r="1122" spans="1:10" x14ac:dyDescent="0.25">
      <c r="A1122" t="s">
        <v>1257</v>
      </c>
      <c r="B1122">
        <v>30.78</v>
      </c>
      <c r="C1122">
        <v>8.6300000000000008</v>
      </c>
      <c r="D1122" t="s">
        <v>2378</v>
      </c>
      <c r="E1122" t="s">
        <v>2378</v>
      </c>
      <c r="F1122" t="s">
        <v>2378</v>
      </c>
      <c r="G1122">
        <v>1</v>
      </c>
      <c r="H1122" t="s">
        <v>2378</v>
      </c>
      <c r="I1122" t="str">
        <f t="shared" si="34"/>
        <v>Obesity</v>
      </c>
      <c r="J1122" t="str">
        <f t="shared" si="35"/>
        <v>Diabetes</v>
      </c>
    </row>
    <row r="1123" spans="1:10" x14ac:dyDescent="0.25">
      <c r="A1123" t="s">
        <v>1217</v>
      </c>
      <c r="B1123">
        <v>30.78</v>
      </c>
      <c r="C1123">
        <v>7.94</v>
      </c>
      <c r="D1123" t="s">
        <v>2378</v>
      </c>
      <c r="E1123" t="s">
        <v>2378</v>
      </c>
      <c r="F1123" t="s">
        <v>2378</v>
      </c>
      <c r="G1123">
        <v>1</v>
      </c>
      <c r="H1123" t="s">
        <v>2378</v>
      </c>
      <c r="I1123" t="str">
        <f t="shared" si="34"/>
        <v>Obesity</v>
      </c>
      <c r="J1123" t="str">
        <f t="shared" si="35"/>
        <v>Diabetes</v>
      </c>
    </row>
    <row r="1124" spans="1:10" x14ac:dyDescent="0.25">
      <c r="A1124" t="s">
        <v>237</v>
      </c>
      <c r="B1124">
        <v>30.72</v>
      </c>
      <c r="C1124">
        <v>6.06</v>
      </c>
      <c r="D1124" t="s">
        <v>2378</v>
      </c>
      <c r="E1124" t="s">
        <v>2378</v>
      </c>
      <c r="F1124" t="s">
        <v>2378</v>
      </c>
      <c r="G1124">
        <v>1</v>
      </c>
      <c r="H1124" t="s">
        <v>2378</v>
      </c>
      <c r="I1124" t="str">
        <f t="shared" si="34"/>
        <v>Obesity</v>
      </c>
      <c r="J1124" t="str">
        <f t="shared" si="35"/>
        <v>Diabetes</v>
      </c>
    </row>
    <row r="1125" spans="1:10" x14ac:dyDescent="0.25">
      <c r="A1125" t="s">
        <v>1593</v>
      </c>
      <c r="B1125">
        <v>30.71</v>
      </c>
      <c r="C1125">
        <v>5.59</v>
      </c>
      <c r="D1125" t="s">
        <v>2378</v>
      </c>
      <c r="E1125" t="s">
        <v>2378</v>
      </c>
      <c r="F1125" t="s">
        <v>2378</v>
      </c>
      <c r="G1125">
        <v>1</v>
      </c>
      <c r="H1125" t="s">
        <v>2378</v>
      </c>
      <c r="I1125" t="str">
        <f t="shared" si="34"/>
        <v>Obesity</v>
      </c>
      <c r="J1125" t="str">
        <f t="shared" si="35"/>
        <v>Normal</v>
      </c>
    </row>
    <row r="1126" spans="1:10" x14ac:dyDescent="0.25">
      <c r="A1126" t="s">
        <v>720</v>
      </c>
      <c r="B1126">
        <v>30.71</v>
      </c>
      <c r="C1126">
        <v>6.14</v>
      </c>
      <c r="D1126" t="s">
        <v>2378</v>
      </c>
      <c r="E1126" t="s">
        <v>2378</v>
      </c>
      <c r="F1126" t="s">
        <v>2379</v>
      </c>
      <c r="G1126">
        <v>1</v>
      </c>
      <c r="H1126" t="s">
        <v>2378</v>
      </c>
      <c r="I1126" t="str">
        <f t="shared" si="34"/>
        <v>Obesity</v>
      </c>
      <c r="J1126" t="str">
        <f t="shared" si="35"/>
        <v>Diabetes</v>
      </c>
    </row>
    <row r="1127" spans="1:10" x14ac:dyDescent="0.25">
      <c r="A1127" t="s">
        <v>1366</v>
      </c>
      <c r="B1127">
        <v>30.7</v>
      </c>
      <c r="C1127">
        <v>5.16</v>
      </c>
      <c r="D1127" t="s">
        <v>2378</v>
      </c>
      <c r="E1127" t="s">
        <v>2378</v>
      </c>
      <c r="F1127" t="s">
        <v>2378</v>
      </c>
      <c r="G1127">
        <v>1</v>
      </c>
      <c r="H1127" t="s">
        <v>2378</v>
      </c>
      <c r="I1127" t="str">
        <f t="shared" si="34"/>
        <v>Obesity</v>
      </c>
      <c r="J1127" t="str">
        <f t="shared" si="35"/>
        <v>Normal</v>
      </c>
    </row>
    <row r="1128" spans="1:10" x14ac:dyDescent="0.25">
      <c r="A1128" t="s">
        <v>486</v>
      </c>
      <c r="B1128">
        <v>30.7</v>
      </c>
      <c r="C1128">
        <v>5.82</v>
      </c>
      <c r="D1128" t="s">
        <v>2378</v>
      </c>
      <c r="E1128" t="s">
        <v>2378</v>
      </c>
      <c r="F1128" t="s">
        <v>2378</v>
      </c>
      <c r="G1128">
        <v>1</v>
      </c>
      <c r="H1128" t="s">
        <v>2378</v>
      </c>
      <c r="I1128" t="str">
        <f t="shared" si="34"/>
        <v>Obesity</v>
      </c>
      <c r="J1128" t="str">
        <f t="shared" si="35"/>
        <v>Diabetes</v>
      </c>
    </row>
    <row r="1129" spans="1:10" x14ac:dyDescent="0.25">
      <c r="A1129" t="s">
        <v>1430</v>
      </c>
      <c r="B1129">
        <v>30.69</v>
      </c>
      <c r="C1129">
        <v>7.05</v>
      </c>
      <c r="D1129" t="s">
        <v>2378</v>
      </c>
      <c r="E1129" t="s">
        <v>2378</v>
      </c>
      <c r="F1129" t="s">
        <v>2378</v>
      </c>
      <c r="G1129">
        <v>1</v>
      </c>
      <c r="H1129" t="s">
        <v>2378</v>
      </c>
      <c r="I1129" t="str">
        <f t="shared" si="34"/>
        <v>Obesity</v>
      </c>
      <c r="J1129" t="str">
        <f t="shared" si="35"/>
        <v>Diabetes</v>
      </c>
    </row>
    <row r="1130" spans="1:10" x14ac:dyDescent="0.25">
      <c r="A1130" t="s">
        <v>1015</v>
      </c>
      <c r="B1130">
        <v>30.69</v>
      </c>
      <c r="C1130">
        <v>6.15</v>
      </c>
      <c r="D1130" t="s">
        <v>2378</v>
      </c>
      <c r="E1130" t="s">
        <v>2378</v>
      </c>
      <c r="F1130" t="s">
        <v>2378</v>
      </c>
      <c r="G1130">
        <v>1</v>
      </c>
      <c r="H1130" t="s">
        <v>2378</v>
      </c>
      <c r="I1130" t="str">
        <f t="shared" si="34"/>
        <v>Obesity</v>
      </c>
      <c r="J1130" t="str">
        <f t="shared" si="35"/>
        <v>Diabetes</v>
      </c>
    </row>
    <row r="1131" spans="1:10" x14ac:dyDescent="0.25">
      <c r="A1131" t="s">
        <v>987</v>
      </c>
      <c r="B1131">
        <v>30.69</v>
      </c>
      <c r="C1131">
        <v>6.5</v>
      </c>
      <c r="D1131" t="s">
        <v>2378</v>
      </c>
      <c r="E1131" t="s">
        <v>2378</v>
      </c>
      <c r="F1131" t="s">
        <v>2378</v>
      </c>
      <c r="G1131">
        <v>1</v>
      </c>
      <c r="H1131" t="s">
        <v>2378</v>
      </c>
      <c r="I1131" t="str">
        <f t="shared" si="34"/>
        <v>Obesity</v>
      </c>
      <c r="J1131" t="str">
        <f t="shared" si="35"/>
        <v>Diabetes</v>
      </c>
    </row>
    <row r="1132" spans="1:10" x14ac:dyDescent="0.25">
      <c r="A1132" t="s">
        <v>729</v>
      </c>
      <c r="B1132">
        <v>30.69</v>
      </c>
      <c r="C1132">
        <v>4.83</v>
      </c>
      <c r="D1132" t="s">
        <v>2378</v>
      </c>
      <c r="E1132" t="s">
        <v>2378</v>
      </c>
      <c r="F1132" t="s">
        <v>2378</v>
      </c>
      <c r="G1132">
        <v>1</v>
      </c>
      <c r="H1132" t="s">
        <v>2378</v>
      </c>
      <c r="I1132" t="str">
        <f t="shared" si="34"/>
        <v>Obesity</v>
      </c>
      <c r="J1132" t="str">
        <f t="shared" si="35"/>
        <v>Normal</v>
      </c>
    </row>
    <row r="1133" spans="1:10" x14ac:dyDescent="0.25">
      <c r="A1133" t="s">
        <v>2308</v>
      </c>
      <c r="B1133">
        <v>30.684999999999999</v>
      </c>
      <c r="C1133">
        <v>7.02</v>
      </c>
      <c r="D1133" t="s">
        <v>2378</v>
      </c>
      <c r="E1133" t="s">
        <v>2378</v>
      </c>
      <c r="F1133" t="s">
        <v>2378</v>
      </c>
      <c r="G1133">
        <v>1</v>
      </c>
      <c r="H1133" t="s">
        <v>2378</v>
      </c>
      <c r="I1133" t="str">
        <f t="shared" si="34"/>
        <v>Obesity</v>
      </c>
      <c r="J1133" t="str">
        <f t="shared" si="35"/>
        <v>Diabetes</v>
      </c>
    </row>
    <row r="1134" spans="1:10" x14ac:dyDescent="0.25">
      <c r="A1134" t="s">
        <v>2110</v>
      </c>
      <c r="B1134">
        <v>30.684999999999999</v>
      </c>
      <c r="C1134">
        <v>8.23</v>
      </c>
      <c r="D1134" t="s">
        <v>2378</v>
      </c>
      <c r="E1134" t="s">
        <v>2378</v>
      </c>
      <c r="F1134" t="s">
        <v>2378</v>
      </c>
      <c r="G1134">
        <v>1</v>
      </c>
      <c r="H1134" t="s">
        <v>2378</v>
      </c>
      <c r="I1134" t="str">
        <f t="shared" si="34"/>
        <v>Obesity</v>
      </c>
      <c r="J1134" t="str">
        <f t="shared" si="35"/>
        <v>Diabetes</v>
      </c>
    </row>
    <row r="1135" spans="1:10" x14ac:dyDescent="0.25">
      <c r="A1135" t="s">
        <v>1056</v>
      </c>
      <c r="B1135">
        <v>30.684999999999999</v>
      </c>
      <c r="C1135">
        <v>4.87</v>
      </c>
      <c r="D1135" t="s">
        <v>2378</v>
      </c>
      <c r="E1135" t="s">
        <v>2378</v>
      </c>
      <c r="F1135" t="s">
        <v>2379</v>
      </c>
      <c r="G1135">
        <v>1</v>
      </c>
      <c r="H1135" t="s">
        <v>2378</v>
      </c>
      <c r="I1135" t="str">
        <f t="shared" si="34"/>
        <v>Obesity</v>
      </c>
      <c r="J1135" t="str">
        <f t="shared" si="35"/>
        <v>Normal</v>
      </c>
    </row>
    <row r="1136" spans="1:10" x14ac:dyDescent="0.25">
      <c r="A1136" t="s">
        <v>446</v>
      </c>
      <c r="B1136">
        <v>30.67</v>
      </c>
      <c r="C1136">
        <v>5.09</v>
      </c>
      <c r="D1136" t="s">
        <v>2378</v>
      </c>
      <c r="E1136" t="s">
        <v>2378</v>
      </c>
      <c r="F1136" t="s">
        <v>2378</v>
      </c>
      <c r="G1136">
        <v>1</v>
      </c>
      <c r="H1136" t="s">
        <v>2378</v>
      </c>
      <c r="I1136" t="str">
        <f t="shared" si="34"/>
        <v>Obesity</v>
      </c>
      <c r="J1136" t="str">
        <f t="shared" si="35"/>
        <v>Normal</v>
      </c>
    </row>
    <row r="1137" spans="1:10" x14ac:dyDescent="0.25">
      <c r="A1137" t="s">
        <v>1368</v>
      </c>
      <c r="B1137">
        <v>30.63</v>
      </c>
      <c r="C1137">
        <v>5.8</v>
      </c>
      <c r="D1137" t="s">
        <v>2378</v>
      </c>
      <c r="E1137" t="s">
        <v>2378</v>
      </c>
      <c r="F1137" t="s">
        <v>2378</v>
      </c>
      <c r="G1137">
        <v>1</v>
      </c>
      <c r="H1137" t="s">
        <v>2378</v>
      </c>
      <c r="I1137" t="str">
        <f t="shared" si="34"/>
        <v>Obesity</v>
      </c>
      <c r="J1137" t="str">
        <f t="shared" si="35"/>
        <v>Diabetes</v>
      </c>
    </row>
    <row r="1138" spans="1:10" x14ac:dyDescent="0.25">
      <c r="A1138" t="s">
        <v>2002</v>
      </c>
      <c r="B1138">
        <v>30.6</v>
      </c>
      <c r="C1138">
        <v>6.48</v>
      </c>
      <c r="D1138" t="s">
        <v>2378</v>
      </c>
      <c r="E1138" t="s">
        <v>2378</v>
      </c>
      <c r="F1138" t="s">
        <v>2379</v>
      </c>
      <c r="G1138">
        <v>1</v>
      </c>
      <c r="H1138" t="s">
        <v>2378</v>
      </c>
      <c r="I1138" t="str">
        <f t="shared" si="34"/>
        <v>Obesity</v>
      </c>
      <c r="J1138" t="str">
        <f t="shared" si="35"/>
        <v>Diabetes</v>
      </c>
    </row>
    <row r="1139" spans="1:10" x14ac:dyDescent="0.25">
      <c r="A1139" t="s">
        <v>1992</v>
      </c>
      <c r="B1139">
        <v>30.6</v>
      </c>
      <c r="C1139">
        <v>5.24</v>
      </c>
      <c r="D1139" t="s">
        <v>2378</v>
      </c>
      <c r="E1139" t="s">
        <v>2378</v>
      </c>
      <c r="F1139" t="s">
        <v>2378</v>
      </c>
      <c r="G1139">
        <v>1</v>
      </c>
      <c r="H1139" t="s">
        <v>2378</v>
      </c>
      <c r="I1139" t="str">
        <f t="shared" si="34"/>
        <v>Obesity</v>
      </c>
      <c r="J1139" t="str">
        <f t="shared" si="35"/>
        <v>Normal</v>
      </c>
    </row>
    <row r="1140" spans="1:10" x14ac:dyDescent="0.25">
      <c r="A1140" t="s">
        <v>1939</v>
      </c>
      <c r="B1140">
        <v>30.59</v>
      </c>
      <c r="C1140">
        <v>5.23</v>
      </c>
      <c r="D1140" t="s">
        <v>2378</v>
      </c>
      <c r="E1140" t="s">
        <v>2378</v>
      </c>
      <c r="F1140" t="s">
        <v>2379</v>
      </c>
      <c r="G1140">
        <v>1</v>
      </c>
      <c r="H1140" t="s">
        <v>2378</v>
      </c>
      <c r="I1140" t="str">
        <f t="shared" si="34"/>
        <v>Obesity</v>
      </c>
      <c r="J1140" t="str">
        <f t="shared" si="35"/>
        <v>Normal</v>
      </c>
    </row>
    <row r="1141" spans="1:10" x14ac:dyDescent="0.25">
      <c r="A1141" t="s">
        <v>1782</v>
      </c>
      <c r="B1141">
        <v>30.59</v>
      </c>
      <c r="C1141">
        <v>5.56</v>
      </c>
      <c r="D1141" t="s">
        <v>2378</v>
      </c>
      <c r="E1141" t="s">
        <v>2378</v>
      </c>
      <c r="F1141" t="s">
        <v>2378</v>
      </c>
      <c r="G1141">
        <v>1</v>
      </c>
      <c r="H1141" t="s">
        <v>2378</v>
      </c>
      <c r="I1141" t="str">
        <f t="shared" si="34"/>
        <v>Obesity</v>
      </c>
      <c r="J1141" t="str">
        <f t="shared" si="35"/>
        <v>Normal</v>
      </c>
    </row>
    <row r="1142" spans="1:10" x14ac:dyDescent="0.25">
      <c r="A1142" t="s">
        <v>915</v>
      </c>
      <c r="B1142">
        <v>30.59</v>
      </c>
      <c r="C1142">
        <v>9.5500000000000007</v>
      </c>
      <c r="D1142" t="s">
        <v>2378</v>
      </c>
      <c r="E1142" t="s">
        <v>2378</v>
      </c>
      <c r="F1142" t="s">
        <v>2378</v>
      </c>
      <c r="G1142">
        <v>1</v>
      </c>
      <c r="H1142" t="s">
        <v>2378</v>
      </c>
      <c r="I1142" t="str">
        <f t="shared" si="34"/>
        <v>Obesity</v>
      </c>
      <c r="J1142" t="str">
        <f t="shared" si="35"/>
        <v>Diabetes</v>
      </c>
    </row>
    <row r="1143" spans="1:10" x14ac:dyDescent="0.25">
      <c r="A1143" t="s">
        <v>317</v>
      </c>
      <c r="B1143">
        <v>30.59</v>
      </c>
      <c r="C1143">
        <v>6.3</v>
      </c>
      <c r="D1143" t="s">
        <v>2378</v>
      </c>
      <c r="E1143" t="s">
        <v>2378</v>
      </c>
      <c r="F1143" t="s">
        <v>2379</v>
      </c>
      <c r="G1143">
        <v>1</v>
      </c>
      <c r="H1143" t="s">
        <v>2378</v>
      </c>
      <c r="I1143" t="str">
        <f t="shared" si="34"/>
        <v>Obesity</v>
      </c>
      <c r="J1143" t="str">
        <f t="shared" si="35"/>
        <v>Diabetes</v>
      </c>
    </row>
    <row r="1144" spans="1:10" x14ac:dyDescent="0.25">
      <c r="A1144" t="s">
        <v>282</v>
      </c>
      <c r="B1144">
        <v>30.59</v>
      </c>
      <c r="C1144">
        <v>11.62</v>
      </c>
      <c r="D1144" t="s">
        <v>2378</v>
      </c>
      <c r="E1144" t="s">
        <v>2378</v>
      </c>
      <c r="F1144" t="s">
        <v>2378</v>
      </c>
      <c r="G1144">
        <v>1</v>
      </c>
      <c r="H1144" t="s">
        <v>2378</v>
      </c>
      <c r="I1144" t="str">
        <f t="shared" si="34"/>
        <v>Obesity</v>
      </c>
      <c r="J1144" t="str">
        <f t="shared" si="35"/>
        <v>Diabetes</v>
      </c>
    </row>
    <row r="1145" spans="1:10" x14ac:dyDescent="0.25">
      <c r="A1145" t="s">
        <v>157</v>
      </c>
      <c r="B1145">
        <v>30.59</v>
      </c>
      <c r="C1145">
        <v>4.41</v>
      </c>
      <c r="D1145" t="s">
        <v>2378</v>
      </c>
      <c r="E1145" t="s">
        <v>2378</v>
      </c>
      <c r="F1145" t="s">
        <v>2379</v>
      </c>
      <c r="G1145">
        <v>1</v>
      </c>
      <c r="H1145" t="s">
        <v>2378</v>
      </c>
      <c r="I1145" t="str">
        <f t="shared" si="34"/>
        <v>Obesity</v>
      </c>
      <c r="J1145" t="str">
        <f t="shared" si="35"/>
        <v>Normal</v>
      </c>
    </row>
    <row r="1146" spans="1:10" x14ac:dyDescent="0.25">
      <c r="A1146" t="s">
        <v>156</v>
      </c>
      <c r="B1146">
        <v>30.59</v>
      </c>
      <c r="C1146">
        <v>4.17</v>
      </c>
      <c r="D1146" t="s">
        <v>2378</v>
      </c>
      <c r="E1146" t="s">
        <v>2378</v>
      </c>
      <c r="F1146" t="s">
        <v>2379</v>
      </c>
      <c r="G1146">
        <v>1</v>
      </c>
      <c r="H1146" t="s">
        <v>2378</v>
      </c>
      <c r="I1146" t="str">
        <f t="shared" si="34"/>
        <v>Obesity</v>
      </c>
      <c r="J1146" t="str">
        <f t="shared" si="35"/>
        <v>Normal</v>
      </c>
    </row>
    <row r="1147" spans="1:10" x14ac:dyDescent="0.25">
      <c r="A1147" t="s">
        <v>704</v>
      </c>
      <c r="B1147">
        <v>30.57</v>
      </c>
      <c r="C1147">
        <v>5.34</v>
      </c>
      <c r="D1147" t="s">
        <v>2378</v>
      </c>
      <c r="E1147" t="s">
        <v>2378</v>
      </c>
      <c r="F1147" t="s">
        <v>2379</v>
      </c>
      <c r="G1147">
        <v>1</v>
      </c>
      <c r="H1147" t="s">
        <v>2378</v>
      </c>
      <c r="I1147" t="str">
        <f t="shared" si="34"/>
        <v>Obesity</v>
      </c>
      <c r="J1147" t="str">
        <f t="shared" si="35"/>
        <v>Normal</v>
      </c>
    </row>
    <row r="1148" spans="1:10" x14ac:dyDescent="0.25">
      <c r="A1148" t="s">
        <v>1288</v>
      </c>
      <c r="B1148">
        <v>30.55</v>
      </c>
      <c r="C1148">
        <v>5.89</v>
      </c>
      <c r="D1148" t="s">
        <v>2378</v>
      </c>
      <c r="E1148" t="s">
        <v>2378</v>
      </c>
      <c r="F1148" t="s">
        <v>2379</v>
      </c>
      <c r="G1148">
        <v>1</v>
      </c>
      <c r="H1148" t="s">
        <v>2378</v>
      </c>
      <c r="I1148" t="str">
        <f t="shared" si="34"/>
        <v>Obesity</v>
      </c>
      <c r="J1148" t="str">
        <f t="shared" si="35"/>
        <v>Diabetes</v>
      </c>
    </row>
    <row r="1149" spans="1:10" x14ac:dyDescent="0.25">
      <c r="A1149" t="s">
        <v>380</v>
      </c>
      <c r="B1149">
        <v>30.54</v>
      </c>
      <c r="C1149">
        <v>5</v>
      </c>
      <c r="D1149" t="s">
        <v>2378</v>
      </c>
      <c r="E1149" t="s">
        <v>2378</v>
      </c>
      <c r="F1149" t="s">
        <v>2379</v>
      </c>
      <c r="G1149">
        <v>1</v>
      </c>
      <c r="H1149" t="s">
        <v>2378</v>
      </c>
      <c r="I1149" t="str">
        <f t="shared" si="34"/>
        <v>Obesity</v>
      </c>
      <c r="J1149" t="str">
        <f t="shared" si="35"/>
        <v>Normal</v>
      </c>
    </row>
    <row r="1150" spans="1:10" x14ac:dyDescent="0.25">
      <c r="A1150" t="s">
        <v>2026</v>
      </c>
      <c r="B1150">
        <v>30.52</v>
      </c>
      <c r="C1150">
        <v>4.21</v>
      </c>
      <c r="D1150" t="s">
        <v>2378</v>
      </c>
      <c r="E1150" t="s">
        <v>2378</v>
      </c>
      <c r="F1150" t="s">
        <v>2378</v>
      </c>
      <c r="G1150">
        <v>1</v>
      </c>
      <c r="H1150" t="s">
        <v>2378</v>
      </c>
      <c r="I1150" t="str">
        <f t="shared" si="34"/>
        <v>Obesity</v>
      </c>
      <c r="J1150" t="str">
        <f t="shared" si="35"/>
        <v>Normal</v>
      </c>
    </row>
    <row r="1151" spans="1:10" x14ac:dyDescent="0.25">
      <c r="A1151" t="s">
        <v>1526</v>
      </c>
      <c r="B1151">
        <v>30.5</v>
      </c>
      <c r="C1151">
        <v>9.9</v>
      </c>
      <c r="D1151" t="s">
        <v>2378</v>
      </c>
      <c r="E1151" t="s">
        <v>2378</v>
      </c>
      <c r="F1151" t="s">
        <v>2378</v>
      </c>
      <c r="G1151">
        <v>1</v>
      </c>
      <c r="H1151" t="s">
        <v>2378</v>
      </c>
      <c r="I1151" t="str">
        <f t="shared" si="34"/>
        <v>Obesity</v>
      </c>
      <c r="J1151" t="str">
        <f t="shared" si="35"/>
        <v>Diabetes</v>
      </c>
    </row>
    <row r="1152" spans="1:10" x14ac:dyDescent="0.25">
      <c r="A1152" t="s">
        <v>1321</v>
      </c>
      <c r="B1152">
        <v>30.5</v>
      </c>
      <c r="C1152">
        <v>11.94</v>
      </c>
      <c r="D1152" t="s">
        <v>2378</v>
      </c>
      <c r="E1152" t="s">
        <v>2378</v>
      </c>
      <c r="F1152" t="s">
        <v>2378</v>
      </c>
      <c r="G1152">
        <v>1</v>
      </c>
      <c r="H1152" t="s">
        <v>2378</v>
      </c>
      <c r="I1152" t="str">
        <f t="shared" si="34"/>
        <v>Obesity</v>
      </c>
      <c r="J1152" t="str">
        <f t="shared" si="35"/>
        <v>Diabetes</v>
      </c>
    </row>
    <row r="1153" spans="1:10" x14ac:dyDescent="0.25">
      <c r="A1153" t="s">
        <v>1301</v>
      </c>
      <c r="B1153">
        <v>30.5</v>
      </c>
      <c r="C1153">
        <v>10.79</v>
      </c>
      <c r="D1153" t="s">
        <v>2378</v>
      </c>
      <c r="E1153" t="s">
        <v>2378</v>
      </c>
      <c r="F1153" t="s">
        <v>2378</v>
      </c>
      <c r="G1153">
        <v>1</v>
      </c>
      <c r="H1153" t="s">
        <v>2378</v>
      </c>
      <c r="I1153" t="str">
        <f t="shared" si="34"/>
        <v>Obesity</v>
      </c>
      <c r="J1153" t="str">
        <f t="shared" si="35"/>
        <v>Diabetes</v>
      </c>
    </row>
    <row r="1154" spans="1:10" x14ac:dyDescent="0.25">
      <c r="A1154" t="s">
        <v>567</v>
      </c>
      <c r="B1154">
        <v>30.5</v>
      </c>
      <c r="C1154">
        <v>4.8099999999999996</v>
      </c>
      <c r="D1154" t="s">
        <v>2378</v>
      </c>
      <c r="E1154" t="s">
        <v>2378</v>
      </c>
      <c r="F1154" t="s">
        <v>2378</v>
      </c>
      <c r="G1154">
        <v>1</v>
      </c>
      <c r="H1154" t="s">
        <v>2378</v>
      </c>
      <c r="I1154" t="str">
        <f t="shared" ref="I1154:I1217" si="36">IF(B1154&lt;18.5, "Underweight",IF(18.5 &lt;B1154&lt;= 24.9,"Healthy Weight",IF( 25&lt; B1154&lt;=29.9,"Overweight", "Obesity")))</f>
        <v>Obesity</v>
      </c>
      <c r="J1154" t="str">
        <f t="shared" ref="J1154:J1217" si="37">IF(C1154&lt;5.7,"Normal",IF(5.7&lt;C1154&lt;=6.4,"Prediabetes","Diabetes"))</f>
        <v>Normal</v>
      </c>
    </row>
    <row r="1155" spans="1:10" x14ac:dyDescent="0.25">
      <c r="A1155" t="s">
        <v>287</v>
      </c>
      <c r="B1155">
        <v>30.5</v>
      </c>
      <c r="C1155">
        <v>5.88</v>
      </c>
      <c r="D1155" t="s">
        <v>2378</v>
      </c>
      <c r="E1155" t="s">
        <v>2378</v>
      </c>
      <c r="F1155" t="s">
        <v>2378</v>
      </c>
      <c r="G1155">
        <v>1</v>
      </c>
      <c r="H1155" t="s">
        <v>2378</v>
      </c>
      <c r="I1155" t="str">
        <f t="shared" si="36"/>
        <v>Obesity</v>
      </c>
      <c r="J1155" t="str">
        <f t="shared" si="37"/>
        <v>Diabetes</v>
      </c>
    </row>
    <row r="1156" spans="1:10" x14ac:dyDescent="0.25">
      <c r="A1156" t="s">
        <v>2278</v>
      </c>
      <c r="B1156">
        <v>30.495000000000001</v>
      </c>
      <c r="C1156">
        <v>4.57</v>
      </c>
      <c r="D1156" t="s">
        <v>2378</v>
      </c>
      <c r="E1156" t="s">
        <v>2378</v>
      </c>
      <c r="F1156" t="s">
        <v>2378</v>
      </c>
      <c r="G1156">
        <v>1</v>
      </c>
      <c r="H1156" t="s">
        <v>2378</v>
      </c>
      <c r="I1156" t="str">
        <f t="shared" si="36"/>
        <v>Obesity</v>
      </c>
      <c r="J1156" t="str">
        <f t="shared" si="37"/>
        <v>Normal</v>
      </c>
    </row>
    <row r="1157" spans="1:10" x14ac:dyDescent="0.25">
      <c r="A1157" t="s">
        <v>2256</v>
      </c>
      <c r="B1157">
        <v>30.495000000000001</v>
      </c>
      <c r="C1157">
        <v>6.29</v>
      </c>
      <c r="D1157" t="s">
        <v>2378</v>
      </c>
      <c r="E1157" t="s">
        <v>2378</v>
      </c>
      <c r="F1157" t="s">
        <v>2378</v>
      </c>
      <c r="G1157">
        <v>1</v>
      </c>
      <c r="H1157" t="s">
        <v>2378</v>
      </c>
      <c r="I1157" t="str">
        <f t="shared" si="36"/>
        <v>Obesity</v>
      </c>
      <c r="J1157" t="str">
        <f t="shared" si="37"/>
        <v>Diabetes</v>
      </c>
    </row>
    <row r="1158" spans="1:10" x14ac:dyDescent="0.25">
      <c r="A1158" t="s">
        <v>1711</v>
      </c>
      <c r="B1158">
        <v>30.495000000000001</v>
      </c>
      <c r="C1158">
        <v>9.5299999999999994</v>
      </c>
      <c r="D1158" t="s">
        <v>2378</v>
      </c>
      <c r="E1158" t="s">
        <v>2378</v>
      </c>
      <c r="F1158" t="s">
        <v>2378</v>
      </c>
      <c r="G1158">
        <v>1</v>
      </c>
      <c r="H1158" t="s">
        <v>2378</v>
      </c>
      <c r="I1158" t="str">
        <f t="shared" si="36"/>
        <v>Obesity</v>
      </c>
      <c r="J1158" t="str">
        <f t="shared" si="37"/>
        <v>Diabetes</v>
      </c>
    </row>
    <row r="1159" spans="1:10" x14ac:dyDescent="0.25">
      <c r="A1159" t="s">
        <v>1445</v>
      </c>
      <c r="B1159">
        <v>30.495000000000001</v>
      </c>
      <c r="C1159">
        <v>8.68</v>
      </c>
      <c r="D1159" t="s">
        <v>2378</v>
      </c>
      <c r="E1159" t="s">
        <v>2378</v>
      </c>
      <c r="F1159" t="s">
        <v>2378</v>
      </c>
      <c r="G1159">
        <v>1</v>
      </c>
      <c r="H1159" t="s">
        <v>2378</v>
      </c>
      <c r="I1159" t="str">
        <f t="shared" si="36"/>
        <v>Obesity</v>
      </c>
      <c r="J1159" t="str">
        <f t="shared" si="37"/>
        <v>Diabetes</v>
      </c>
    </row>
    <row r="1160" spans="1:10" x14ac:dyDescent="0.25">
      <c r="A1160" t="s">
        <v>1249</v>
      </c>
      <c r="B1160">
        <v>30.495000000000001</v>
      </c>
      <c r="C1160">
        <v>5.74</v>
      </c>
      <c r="D1160" t="s">
        <v>2378</v>
      </c>
      <c r="E1160" t="s">
        <v>2378</v>
      </c>
      <c r="F1160" t="s">
        <v>2379</v>
      </c>
      <c r="G1160">
        <v>1</v>
      </c>
      <c r="H1160" t="s">
        <v>2378</v>
      </c>
      <c r="I1160" t="str">
        <f t="shared" si="36"/>
        <v>Obesity</v>
      </c>
      <c r="J1160" t="str">
        <f t="shared" si="37"/>
        <v>Diabetes</v>
      </c>
    </row>
    <row r="1161" spans="1:10" x14ac:dyDescent="0.25">
      <c r="A1161" t="s">
        <v>1066</v>
      </c>
      <c r="B1161">
        <v>30.495000000000001</v>
      </c>
      <c r="C1161">
        <v>5.97</v>
      </c>
      <c r="D1161" t="s">
        <v>2378</v>
      </c>
      <c r="E1161" t="s">
        <v>2378</v>
      </c>
      <c r="F1161" t="s">
        <v>2378</v>
      </c>
      <c r="G1161">
        <v>1</v>
      </c>
      <c r="H1161" t="s">
        <v>2378</v>
      </c>
      <c r="I1161" t="str">
        <f t="shared" si="36"/>
        <v>Obesity</v>
      </c>
      <c r="J1161" t="str">
        <f t="shared" si="37"/>
        <v>Diabetes</v>
      </c>
    </row>
    <row r="1162" spans="1:10" x14ac:dyDescent="0.25">
      <c r="A1162" t="s">
        <v>746</v>
      </c>
      <c r="B1162">
        <v>30.495000000000001</v>
      </c>
      <c r="C1162">
        <v>6.25</v>
      </c>
      <c r="D1162" t="s">
        <v>2378</v>
      </c>
      <c r="E1162" t="s">
        <v>2378</v>
      </c>
      <c r="F1162" t="s">
        <v>2378</v>
      </c>
      <c r="G1162">
        <v>1</v>
      </c>
      <c r="H1162" t="s">
        <v>2378</v>
      </c>
      <c r="I1162" t="str">
        <f t="shared" si="36"/>
        <v>Obesity</v>
      </c>
      <c r="J1162" t="str">
        <f t="shared" si="37"/>
        <v>Diabetes</v>
      </c>
    </row>
    <row r="1163" spans="1:10" x14ac:dyDescent="0.25">
      <c r="A1163" t="s">
        <v>231</v>
      </c>
      <c r="B1163">
        <v>30.495000000000001</v>
      </c>
      <c r="C1163">
        <v>4.95</v>
      </c>
      <c r="D1163" t="s">
        <v>2378</v>
      </c>
      <c r="E1163" t="s">
        <v>2378</v>
      </c>
      <c r="F1163" t="s">
        <v>2379</v>
      </c>
      <c r="G1163">
        <v>1</v>
      </c>
      <c r="H1163" t="s">
        <v>2378</v>
      </c>
      <c r="I1163" t="str">
        <f t="shared" si="36"/>
        <v>Obesity</v>
      </c>
      <c r="J1163" t="str">
        <f t="shared" si="37"/>
        <v>Normal</v>
      </c>
    </row>
    <row r="1164" spans="1:10" x14ac:dyDescent="0.25">
      <c r="A1164" t="s">
        <v>1568</v>
      </c>
      <c r="B1164">
        <v>30.43</v>
      </c>
      <c r="C1164">
        <v>9.39</v>
      </c>
      <c r="D1164" t="s">
        <v>2378</v>
      </c>
      <c r="E1164" t="s">
        <v>2378</v>
      </c>
      <c r="F1164" t="s">
        <v>2378</v>
      </c>
      <c r="G1164">
        <v>1</v>
      </c>
      <c r="H1164" t="s">
        <v>2378</v>
      </c>
      <c r="I1164" t="str">
        <f t="shared" si="36"/>
        <v>Obesity</v>
      </c>
      <c r="J1164" t="str">
        <f t="shared" si="37"/>
        <v>Diabetes</v>
      </c>
    </row>
    <row r="1165" spans="1:10" x14ac:dyDescent="0.25">
      <c r="A1165" t="s">
        <v>1279</v>
      </c>
      <c r="B1165">
        <v>30.41</v>
      </c>
      <c r="C1165">
        <v>7.72</v>
      </c>
      <c r="D1165" t="s">
        <v>2378</v>
      </c>
      <c r="E1165" t="s">
        <v>2378</v>
      </c>
      <c r="F1165" t="s">
        <v>2378</v>
      </c>
      <c r="G1165">
        <v>1</v>
      </c>
      <c r="H1165" t="s">
        <v>2378</v>
      </c>
      <c r="I1165" t="str">
        <f t="shared" si="36"/>
        <v>Obesity</v>
      </c>
      <c r="J1165" t="str">
        <f t="shared" si="37"/>
        <v>Diabetes</v>
      </c>
    </row>
    <row r="1166" spans="1:10" x14ac:dyDescent="0.25">
      <c r="A1166" t="s">
        <v>2119</v>
      </c>
      <c r="B1166">
        <v>30.4</v>
      </c>
      <c r="C1166">
        <v>5.91</v>
      </c>
      <c r="D1166" t="s">
        <v>2378</v>
      </c>
      <c r="E1166" t="s">
        <v>2378</v>
      </c>
      <c r="F1166" t="s">
        <v>2378</v>
      </c>
      <c r="G1166">
        <v>1</v>
      </c>
      <c r="H1166" t="s">
        <v>2378</v>
      </c>
      <c r="I1166" t="str">
        <f t="shared" si="36"/>
        <v>Obesity</v>
      </c>
      <c r="J1166" t="str">
        <f t="shared" si="37"/>
        <v>Diabetes</v>
      </c>
    </row>
    <row r="1167" spans="1:10" x14ac:dyDescent="0.25">
      <c r="A1167" t="s">
        <v>1839</v>
      </c>
      <c r="B1167">
        <v>30.4</v>
      </c>
      <c r="C1167">
        <v>4.07</v>
      </c>
      <c r="D1167" t="s">
        <v>2378</v>
      </c>
      <c r="E1167" t="s">
        <v>2378</v>
      </c>
      <c r="F1167" t="s">
        <v>2378</v>
      </c>
      <c r="G1167">
        <v>1</v>
      </c>
      <c r="H1167" t="s">
        <v>2378</v>
      </c>
      <c r="I1167" t="str">
        <f t="shared" si="36"/>
        <v>Obesity</v>
      </c>
      <c r="J1167" t="str">
        <f t="shared" si="37"/>
        <v>Normal</v>
      </c>
    </row>
    <row r="1168" spans="1:10" x14ac:dyDescent="0.25">
      <c r="A1168" t="s">
        <v>442</v>
      </c>
      <c r="B1168">
        <v>30.4</v>
      </c>
      <c r="C1168">
        <v>5.28</v>
      </c>
      <c r="D1168" t="s">
        <v>2378</v>
      </c>
      <c r="E1168" t="s">
        <v>2378</v>
      </c>
      <c r="F1168" t="s">
        <v>2378</v>
      </c>
      <c r="G1168">
        <v>1</v>
      </c>
      <c r="H1168" t="s">
        <v>2378</v>
      </c>
      <c r="I1168" t="str">
        <f t="shared" si="36"/>
        <v>Obesity</v>
      </c>
      <c r="J1168" t="str">
        <f t="shared" si="37"/>
        <v>Normal</v>
      </c>
    </row>
    <row r="1169" spans="1:10" x14ac:dyDescent="0.25">
      <c r="A1169" t="s">
        <v>399</v>
      </c>
      <c r="B1169">
        <v>30.4</v>
      </c>
      <c r="C1169">
        <v>5.95</v>
      </c>
      <c r="D1169" t="s">
        <v>2378</v>
      </c>
      <c r="E1169" t="s">
        <v>2378</v>
      </c>
      <c r="F1169" t="s">
        <v>2378</v>
      </c>
      <c r="G1169">
        <v>1</v>
      </c>
      <c r="H1169" t="s">
        <v>2378</v>
      </c>
      <c r="I1169" t="str">
        <f t="shared" si="36"/>
        <v>Obesity</v>
      </c>
      <c r="J1169" t="str">
        <f t="shared" si="37"/>
        <v>Diabetes</v>
      </c>
    </row>
    <row r="1170" spans="1:10" x14ac:dyDescent="0.25">
      <c r="A1170" t="s">
        <v>320</v>
      </c>
      <c r="B1170">
        <v>30.4</v>
      </c>
      <c r="C1170">
        <v>5.56</v>
      </c>
      <c r="D1170" t="s">
        <v>2378</v>
      </c>
      <c r="E1170" t="s">
        <v>2378</v>
      </c>
      <c r="F1170" t="s">
        <v>2378</v>
      </c>
      <c r="G1170">
        <v>1</v>
      </c>
      <c r="H1170" t="s">
        <v>2378</v>
      </c>
      <c r="I1170" t="str">
        <f t="shared" si="36"/>
        <v>Obesity</v>
      </c>
      <c r="J1170" t="str">
        <f t="shared" si="37"/>
        <v>Normal</v>
      </c>
    </row>
    <row r="1171" spans="1:10" x14ac:dyDescent="0.25">
      <c r="A1171" t="s">
        <v>98</v>
      </c>
      <c r="B1171">
        <v>30.4</v>
      </c>
      <c r="C1171">
        <v>4.7699999999999996</v>
      </c>
      <c r="D1171" t="s">
        <v>2378</v>
      </c>
      <c r="E1171" t="s">
        <v>2378</v>
      </c>
      <c r="F1171" t="s">
        <v>2379</v>
      </c>
      <c r="G1171">
        <v>1</v>
      </c>
      <c r="H1171" t="s">
        <v>2378</v>
      </c>
      <c r="I1171" t="str">
        <f t="shared" si="36"/>
        <v>Obesity</v>
      </c>
      <c r="J1171" t="str">
        <f t="shared" si="37"/>
        <v>Normal</v>
      </c>
    </row>
    <row r="1172" spans="1:10" x14ac:dyDescent="0.25">
      <c r="A1172" t="s">
        <v>2370</v>
      </c>
      <c r="B1172">
        <v>30.36</v>
      </c>
      <c r="C1172">
        <v>5.77</v>
      </c>
      <c r="D1172" t="s">
        <v>2378</v>
      </c>
      <c r="E1172" t="s">
        <v>2378</v>
      </c>
      <c r="F1172" t="s">
        <v>2378</v>
      </c>
      <c r="G1172">
        <v>1</v>
      </c>
      <c r="H1172" t="s">
        <v>2378</v>
      </c>
      <c r="I1172" t="str">
        <f t="shared" si="36"/>
        <v>Obesity</v>
      </c>
      <c r="J1172" t="str">
        <f t="shared" si="37"/>
        <v>Diabetes</v>
      </c>
    </row>
    <row r="1173" spans="1:10" x14ac:dyDescent="0.25">
      <c r="A1173" t="s">
        <v>345</v>
      </c>
      <c r="B1173">
        <v>30.36</v>
      </c>
      <c r="C1173">
        <v>9.39</v>
      </c>
      <c r="D1173" t="s">
        <v>2378</v>
      </c>
      <c r="E1173" t="s">
        <v>2378</v>
      </c>
      <c r="F1173" t="s">
        <v>2378</v>
      </c>
      <c r="G1173">
        <v>1</v>
      </c>
      <c r="H1173" t="s">
        <v>2378</v>
      </c>
      <c r="I1173" t="str">
        <f t="shared" si="36"/>
        <v>Obesity</v>
      </c>
      <c r="J1173" t="str">
        <f t="shared" si="37"/>
        <v>Diabetes</v>
      </c>
    </row>
    <row r="1174" spans="1:10" x14ac:dyDescent="0.25">
      <c r="A1174" t="s">
        <v>1457</v>
      </c>
      <c r="B1174">
        <v>30.305</v>
      </c>
      <c r="C1174">
        <v>4.2699999999999996</v>
      </c>
      <c r="D1174" t="s">
        <v>2378</v>
      </c>
      <c r="E1174" t="s">
        <v>2378</v>
      </c>
      <c r="F1174" t="s">
        <v>2378</v>
      </c>
      <c r="G1174">
        <v>1</v>
      </c>
      <c r="H1174" t="s">
        <v>2378</v>
      </c>
      <c r="I1174" t="str">
        <f t="shared" si="36"/>
        <v>Obesity</v>
      </c>
      <c r="J1174" t="str">
        <f t="shared" si="37"/>
        <v>Normal</v>
      </c>
    </row>
    <row r="1175" spans="1:10" x14ac:dyDescent="0.25">
      <c r="A1175" t="s">
        <v>252</v>
      </c>
      <c r="B1175">
        <v>30.305</v>
      </c>
      <c r="C1175">
        <v>5.08</v>
      </c>
      <c r="D1175" t="s">
        <v>2378</v>
      </c>
      <c r="E1175" t="s">
        <v>2378</v>
      </c>
      <c r="F1175" t="s">
        <v>2378</v>
      </c>
      <c r="G1175">
        <v>1</v>
      </c>
      <c r="H1175" t="s">
        <v>2378</v>
      </c>
      <c r="I1175" t="str">
        <f t="shared" si="36"/>
        <v>Obesity</v>
      </c>
      <c r="J1175" t="str">
        <f t="shared" si="37"/>
        <v>Normal</v>
      </c>
    </row>
    <row r="1176" spans="1:10" x14ac:dyDescent="0.25">
      <c r="A1176" t="s">
        <v>1300</v>
      </c>
      <c r="B1176">
        <v>30.3</v>
      </c>
      <c r="C1176">
        <v>4.24</v>
      </c>
      <c r="D1176" t="s">
        <v>2378</v>
      </c>
      <c r="E1176" t="s">
        <v>2378</v>
      </c>
      <c r="F1176" t="s">
        <v>2378</v>
      </c>
      <c r="G1176">
        <v>1</v>
      </c>
      <c r="H1176" t="s">
        <v>2378</v>
      </c>
      <c r="I1176" t="str">
        <f t="shared" si="36"/>
        <v>Obesity</v>
      </c>
      <c r="J1176" t="str">
        <f t="shared" si="37"/>
        <v>Normal</v>
      </c>
    </row>
    <row r="1177" spans="1:10" x14ac:dyDescent="0.25">
      <c r="A1177" t="s">
        <v>1034</v>
      </c>
      <c r="B1177">
        <v>30.3</v>
      </c>
      <c r="C1177">
        <v>9.4499999999999993</v>
      </c>
      <c r="D1177" t="s">
        <v>2378</v>
      </c>
      <c r="E1177" t="s">
        <v>2378</v>
      </c>
      <c r="F1177" t="s">
        <v>2378</v>
      </c>
      <c r="G1177">
        <v>1</v>
      </c>
      <c r="H1177" t="s">
        <v>2378</v>
      </c>
      <c r="I1177" t="str">
        <f t="shared" si="36"/>
        <v>Obesity</v>
      </c>
      <c r="J1177" t="str">
        <f t="shared" si="37"/>
        <v>Diabetes</v>
      </c>
    </row>
    <row r="1178" spans="1:10" x14ac:dyDescent="0.25">
      <c r="A1178" t="s">
        <v>496</v>
      </c>
      <c r="B1178">
        <v>30.3</v>
      </c>
      <c r="C1178">
        <v>4.7699999999999996</v>
      </c>
      <c r="D1178" t="s">
        <v>2378</v>
      </c>
      <c r="E1178" t="s">
        <v>2378</v>
      </c>
      <c r="F1178" t="s">
        <v>2378</v>
      </c>
      <c r="G1178">
        <v>1</v>
      </c>
      <c r="H1178" t="s">
        <v>2378</v>
      </c>
      <c r="I1178" t="str">
        <f t="shared" si="36"/>
        <v>Obesity</v>
      </c>
      <c r="J1178" t="str">
        <f t="shared" si="37"/>
        <v>Normal</v>
      </c>
    </row>
    <row r="1179" spans="1:10" x14ac:dyDescent="0.25">
      <c r="A1179" t="s">
        <v>303</v>
      </c>
      <c r="B1179">
        <v>30.3</v>
      </c>
      <c r="C1179">
        <v>4.7300000000000004</v>
      </c>
      <c r="D1179" t="s">
        <v>2378</v>
      </c>
      <c r="E1179" t="s">
        <v>2378</v>
      </c>
      <c r="F1179" t="s">
        <v>2379</v>
      </c>
      <c r="G1179">
        <v>1</v>
      </c>
      <c r="H1179" t="s">
        <v>2378</v>
      </c>
      <c r="I1179" t="str">
        <f t="shared" si="36"/>
        <v>Obesity</v>
      </c>
      <c r="J1179" t="str">
        <f t="shared" si="37"/>
        <v>Normal</v>
      </c>
    </row>
    <row r="1180" spans="1:10" x14ac:dyDescent="0.25">
      <c r="A1180" t="s">
        <v>2121</v>
      </c>
      <c r="B1180">
        <v>30.25</v>
      </c>
      <c r="C1180">
        <v>4.1900000000000004</v>
      </c>
      <c r="D1180" t="s">
        <v>2378</v>
      </c>
      <c r="E1180" t="s">
        <v>2378</v>
      </c>
      <c r="F1180" t="s">
        <v>2378</v>
      </c>
      <c r="G1180">
        <v>1</v>
      </c>
      <c r="H1180" t="s">
        <v>2378</v>
      </c>
      <c r="I1180" t="str">
        <f t="shared" si="36"/>
        <v>Obesity</v>
      </c>
      <c r="J1180" t="str">
        <f t="shared" si="37"/>
        <v>Normal</v>
      </c>
    </row>
    <row r="1181" spans="1:10" x14ac:dyDescent="0.25">
      <c r="A1181" t="s">
        <v>2088</v>
      </c>
      <c r="B1181">
        <v>30.25</v>
      </c>
      <c r="C1181">
        <v>5.58</v>
      </c>
      <c r="D1181" t="s">
        <v>2378</v>
      </c>
      <c r="E1181" t="s">
        <v>2378</v>
      </c>
      <c r="F1181" t="s">
        <v>2379</v>
      </c>
      <c r="G1181">
        <v>1</v>
      </c>
      <c r="H1181" t="s">
        <v>2378</v>
      </c>
      <c r="I1181" t="str">
        <f t="shared" si="36"/>
        <v>Obesity</v>
      </c>
      <c r="J1181" t="str">
        <f t="shared" si="37"/>
        <v>Normal</v>
      </c>
    </row>
    <row r="1182" spans="1:10" x14ac:dyDescent="0.25">
      <c r="A1182" t="s">
        <v>1355</v>
      </c>
      <c r="B1182">
        <v>30.25</v>
      </c>
      <c r="C1182">
        <v>10.16</v>
      </c>
      <c r="D1182" t="s">
        <v>2378</v>
      </c>
      <c r="E1182" t="s">
        <v>2378</v>
      </c>
      <c r="F1182" t="s">
        <v>2378</v>
      </c>
      <c r="G1182">
        <v>1</v>
      </c>
      <c r="H1182" t="s">
        <v>2378</v>
      </c>
      <c r="I1182" t="str">
        <f t="shared" si="36"/>
        <v>Obesity</v>
      </c>
      <c r="J1182" t="str">
        <f t="shared" si="37"/>
        <v>Diabetes</v>
      </c>
    </row>
    <row r="1183" spans="1:10" x14ac:dyDescent="0.25">
      <c r="A1183" t="s">
        <v>429</v>
      </c>
      <c r="B1183">
        <v>30.25</v>
      </c>
      <c r="C1183">
        <v>4.7699999999999996</v>
      </c>
      <c r="D1183" t="s">
        <v>2378</v>
      </c>
      <c r="E1183" t="s">
        <v>2378</v>
      </c>
      <c r="F1183" t="s">
        <v>2378</v>
      </c>
      <c r="G1183">
        <v>1</v>
      </c>
      <c r="H1183" t="s">
        <v>2378</v>
      </c>
      <c r="I1183" t="str">
        <f t="shared" si="36"/>
        <v>Obesity</v>
      </c>
      <c r="J1183" t="str">
        <f t="shared" si="37"/>
        <v>Normal</v>
      </c>
    </row>
    <row r="1184" spans="1:10" x14ac:dyDescent="0.25">
      <c r="A1184" t="s">
        <v>2003</v>
      </c>
      <c r="B1184">
        <v>30.23</v>
      </c>
      <c r="C1184">
        <v>4.2300000000000004</v>
      </c>
      <c r="D1184" t="s">
        <v>2378</v>
      </c>
      <c r="E1184" t="s">
        <v>2378</v>
      </c>
      <c r="F1184" t="s">
        <v>2379</v>
      </c>
      <c r="G1184">
        <v>1</v>
      </c>
      <c r="H1184" t="s">
        <v>2378</v>
      </c>
      <c r="I1184" t="str">
        <f t="shared" si="36"/>
        <v>Obesity</v>
      </c>
      <c r="J1184" t="str">
        <f t="shared" si="37"/>
        <v>Normal</v>
      </c>
    </row>
    <row r="1185" spans="1:10" x14ac:dyDescent="0.25">
      <c r="A1185" t="s">
        <v>1578</v>
      </c>
      <c r="B1185">
        <v>30.23</v>
      </c>
      <c r="C1185">
        <v>6.94</v>
      </c>
      <c r="D1185" t="s">
        <v>2378</v>
      </c>
      <c r="E1185" t="s">
        <v>2378</v>
      </c>
      <c r="F1185" t="s">
        <v>2379</v>
      </c>
      <c r="G1185">
        <v>1</v>
      </c>
      <c r="H1185" t="s">
        <v>2378</v>
      </c>
      <c r="I1185" t="str">
        <f t="shared" si="36"/>
        <v>Obesity</v>
      </c>
      <c r="J1185" t="str">
        <f t="shared" si="37"/>
        <v>Diabetes</v>
      </c>
    </row>
    <row r="1186" spans="1:10" x14ac:dyDescent="0.25">
      <c r="A1186" t="s">
        <v>1318</v>
      </c>
      <c r="B1186">
        <v>30.22</v>
      </c>
      <c r="C1186">
        <v>4.6500000000000004</v>
      </c>
      <c r="D1186" t="s">
        <v>2378</v>
      </c>
      <c r="E1186" t="s">
        <v>2378</v>
      </c>
      <c r="F1186" t="s">
        <v>2378</v>
      </c>
      <c r="G1186">
        <v>1</v>
      </c>
      <c r="H1186" t="s">
        <v>2378</v>
      </c>
      <c r="I1186" t="str">
        <f t="shared" si="36"/>
        <v>Obesity</v>
      </c>
      <c r="J1186" t="str">
        <f t="shared" si="37"/>
        <v>Normal</v>
      </c>
    </row>
    <row r="1187" spans="1:10" x14ac:dyDescent="0.25">
      <c r="A1187" t="s">
        <v>2326</v>
      </c>
      <c r="B1187">
        <v>30.21</v>
      </c>
      <c r="C1187">
        <v>5.34</v>
      </c>
      <c r="D1187" t="s">
        <v>2378</v>
      </c>
      <c r="E1187" t="s">
        <v>2378</v>
      </c>
      <c r="F1187" t="s">
        <v>2378</v>
      </c>
      <c r="G1187">
        <v>1</v>
      </c>
      <c r="H1187" t="s">
        <v>2378</v>
      </c>
      <c r="I1187" t="str">
        <f t="shared" si="36"/>
        <v>Obesity</v>
      </c>
      <c r="J1187" t="str">
        <f t="shared" si="37"/>
        <v>Normal</v>
      </c>
    </row>
    <row r="1188" spans="1:10" x14ac:dyDescent="0.25">
      <c r="A1188" t="s">
        <v>1265</v>
      </c>
      <c r="B1188">
        <v>30.21</v>
      </c>
      <c r="C1188">
        <v>7.83</v>
      </c>
      <c r="D1188" t="s">
        <v>2378</v>
      </c>
      <c r="E1188" t="s">
        <v>2378</v>
      </c>
      <c r="F1188" t="s">
        <v>2378</v>
      </c>
      <c r="G1188">
        <v>1</v>
      </c>
      <c r="H1188" t="s">
        <v>2378</v>
      </c>
      <c r="I1188" t="str">
        <f t="shared" si="36"/>
        <v>Obesity</v>
      </c>
      <c r="J1188" t="str">
        <f t="shared" si="37"/>
        <v>Diabetes</v>
      </c>
    </row>
    <row r="1189" spans="1:10" x14ac:dyDescent="0.25">
      <c r="A1189" t="s">
        <v>958</v>
      </c>
      <c r="B1189">
        <v>30.21</v>
      </c>
      <c r="C1189">
        <v>5.5</v>
      </c>
      <c r="D1189" t="s">
        <v>2378</v>
      </c>
      <c r="E1189" t="s">
        <v>2378</v>
      </c>
      <c r="F1189" t="s">
        <v>2378</v>
      </c>
      <c r="G1189">
        <v>1</v>
      </c>
      <c r="H1189" t="s">
        <v>2378</v>
      </c>
      <c r="I1189" t="str">
        <f t="shared" si="36"/>
        <v>Obesity</v>
      </c>
      <c r="J1189" t="str">
        <f t="shared" si="37"/>
        <v>Normal</v>
      </c>
    </row>
    <row r="1190" spans="1:10" x14ac:dyDescent="0.25">
      <c r="A1190" t="s">
        <v>546</v>
      </c>
      <c r="B1190">
        <v>30.21</v>
      </c>
      <c r="C1190">
        <v>5.21</v>
      </c>
      <c r="D1190" t="s">
        <v>2378</v>
      </c>
      <c r="E1190" t="s">
        <v>2378</v>
      </c>
      <c r="F1190" t="s">
        <v>2378</v>
      </c>
      <c r="G1190">
        <v>1</v>
      </c>
      <c r="H1190" t="s">
        <v>2378</v>
      </c>
      <c r="I1190" t="str">
        <f t="shared" si="36"/>
        <v>Obesity</v>
      </c>
      <c r="J1190" t="str">
        <f t="shared" si="37"/>
        <v>Normal</v>
      </c>
    </row>
    <row r="1191" spans="1:10" x14ac:dyDescent="0.25">
      <c r="A1191" t="s">
        <v>2242</v>
      </c>
      <c r="B1191">
        <v>30.2</v>
      </c>
      <c r="C1191">
        <v>9.58</v>
      </c>
      <c r="D1191" t="s">
        <v>2378</v>
      </c>
      <c r="E1191" t="s">
        <v>2378</v>
      </c>
      <c r="F1191" t="s">
        <v>2378</v>
      </c>
      <c r="G1191">
        <v>1</v>
      </c>
      <c r="H1191" t="s">
        <v>2378</v>
      </c>
      <c r="I1191" t="str">
        <f t="shared" si="36"/>
        <v>Obesity</v>
      </c>
      <c r="J1191" t="str">
        <f t="shared" si="37"/>
        <v>Diabetes</v>
      </c>
    </row>
    <row r="1192" spans="1:10" x14ac:dyDescent="0.25">
      <c r="A1192" t="s">
        <v>2118</v>
      </c>
      <c r="B1192">
        <v>30.2</v>
      </c>
      <c r="C1192">
        <v>4.47</v>
      </c>
      <c r="D1192" t="s">
        <v>2378</v>
      </c>
      <c r="E1192" t="s">
        <v>2378</v>
      </c>
      <c r="F1192" t="s">
        <v>2379</v>
      </c>
      <c r="G1192">
        <v>1</v>
      </c>
      <c r="H1192" t="s">
        <v>2378</v>
      </c>
      <c r="I1192" t="str">
        <f t="shared" si="36"/>
        <v>Obesity</v>
      </c>
      <c r="J1192" t="str">
        <f t="shared" si="37"/>
        <v>Normal</v>
      </c>
    </row>
    <row r="1193" spans="1:10" x14ac:dyDescent="0.25">
      <c r="A1193" t="s">
        <v>1213</v>
      </c>
      <c r="B1193">
        <v>30.2</v>
      </c>
      <c r="C1193">
        <v>9.8800000000000008</v>
      </c>
      <c r="D1193" t="s">
        <v>2378</v>
      </c>
      <c r="E1193" t="s">
        <v>2378</v>
      </c>
      <c r="F1193" t="s">
        <v>2378</v>
      </c>
      <c r="G1193">
        <v>1</v>
      </c>
      <c r="H1193" t="s">
        <v>2378</v>
      </c>
      <c r="I1193" t="str">
        <f t="shared" si="36"/>
        <v>Obesity</v>
      </c>
      <c r="J1193" t="str">
        <f t="shared" si="37"/>
        <v>Diabetes</v>
      </c>
    </row>
    <row r="1194" spans="1:10" x14ac:dyDescent="0.25">
      <c r="A1194" t="s">
        <v>1131</v>
      </c>
      <c r="B1194">
        <v>30.2</v>
      </c>
      <c r="C1194">
        <v>11.96</v>
      </c>
      <c r="D1194" t="s">
        <v>2378</v>
      </c>
      <c r="E1194" t="s">
        <v>2378</v>
      </c>
      <c r="F1194" t="s">
        <v>2378</v>
      </c>
      <c r="G1194">
        <v>1</v>
      </c>
      <c r="H1194" t="s">
        <v>2378</v>
      </c>
      <c r="I1194" t="str">
        <f t="shared" si="36"/>
        <v>Obesity</v>
      </c>
      <c r="J1194" t="str">
        <f t="shared" si="37"/>
        <v>Diabetes</v>
      </c>
    </row>
    <row r="1195" spans="1:10" x14ac:dyDescent="0.25">
      <c r="A1195" t="s">
        <v>1117</v>
      </c>
      <c r="B1195">
        <v>30.2</v>
      </c>
      <c r="C1195">
        <v>6.25</v>
      </c>
      <c r="D1195" t="s">
        <v>2378</v>
      </c>
      <c r="E1195" t="s">
        <v>2378</v>
      </c>
      <c r="F1195" t="s">
        <v>2378</v>
      </c>
      <c r="G1195">
        <v>1</v>
      </c>
      <c r="H1195" t="s">
        <v>2378</v>
      </c>
      <c r="I1195" t="str">
        <f t="shared" si="36"/>
        <v>Obesity</v>
      </c>
      <c r="J1195" t="str">
        <f t="shared" si="37"/>
        <v>Diabetes</v>
      </c>
    </row>
    <row r="1196" spans="1:10" x14ac:dyDescent="0.25">
      <c r="A1196" t="s">
        <v>944</v>
      </c>
      <c r="B1196">
        <v>30.2</v>
      </c>
      <c r="C1196">
        <v>5.7</v>
      </c>
      <c r="D1196" t="s">
        <v>2378</v>
      </c>
      <c r="E1196" t="s">
        <v>2378</v>
      </c>
      <c r="F1196" t="s">
        <v>2378</v>
      </c>
      <c r="G1196">
        <v>1</v>
      </c>
      <c r="H1196" t="s">
        <v>2378</v>
      </c>
      <c r="I1196" t="str">
        <f t="shared" si="36"/>
        <v>Obesity</v>
      </c>
      <c r="J1196" t="str">
        <f t="shared" si="37"/>
        <v>Diabetes</v>
      </c>
    </row>
    <row r="1197" spans="1:10" x14ac:dyDescent="0.25">
      <c r="A1197" t="s">
        <v>2125</v>
      </c>
      <c r="B1197">
        <v>30.18</v>
      </c>
      <c r="C1197">
        <v>8.31</v>
      </c>
      <c r="D1197" t="s">
        <v>2378</v>
      </c>
      <c r="E1197" t="s">
        <v>2378</v>
      </c>
      <c r="F1197" t="s">
        <v>2378</v>
      </c>
      <c r="G1197">
        <v>1</v>
      </c>
      <c r="H1197" t="s">
        <v>2378</v>
      </c>
      <c r="I1197" t="str">
        <f t="shared" si="36"/>
        <v>Obesity</v>
      </c>
      <c r="J1197" t="str">
        <f t="shared" si="37"/>
        <v>Diabetes</v>
      </c>
    </row>
    <row r="1198" spans="1:10" x14ac:dyDescent="0.25">
      <c r="A1198" t="s">
        <v>1090</v>
      </c>
      <c r="B1198">
        <v>30.15</v>
      </c>
      <c r="C1198">
        <v>4.25</v>
      </c>
      <c r="D1198" t="s">
        <v>2378</v>
      </c>
      <c r="E1198" t="s">
        <v>2378</v>
      </c>
      <c r="F1198" t="s">
        <v>2378</v>
      </c>
      <c r="G1198">
        <v>1</v>
      </c>
      <c r="H1198" t="s">
        <v>2378</v>
      </c>
      <c r="I1198" t="str">
        <f t="shared" si="36"/>
        <v>Obesity</v>
      </c>
      <c r="J1198" t="str">
        <f t="shared" si="37"/>
        <v>Normal</v>
      </c>
    </row>
    <row r="1199" spans="1:10" x14ac:dyDescent="0.25">
      <c r="A1199" t="s">
        <v>1453</v>
      </c>
      <c r="B1199">
        <v>30.14</v>
      </c>
      <c r="C1199">
        <v>9.4499999999999993</v>
      </c>
      <c r="D1199" t="s">
        <v>2378</v>
      </c>
      <c r="E1199" t="s">
        <v>2378</v>
      </c>
      <c r="F1199" t="s">
        <v>2378</v>
      </c>
      <c r="G1199">
        <v>1</v>
      </c>
      <c r="H1199" t="s">
        <v>2378</v>
      </c>
      <c r="I1199" t="str">
        <f t="shared" si="36"/>
        <v>Obesity</v>
      </c>
      <c r="J1199" t="str">
        <f t="shared" si="37"/>
        <v>Diabetes</v>
      </c>
    </row>
    <row r="1200" spans="1:10" x14ac:dyDescent="0.25">
      <c r="A1200" t="s">
        <v>1205</v>
      </c>
      <c r="B1200">
        <v>30.14</v>
      </c>
      <c r="C1200">
        <v>9.85</v>
      </c>
      <c r="D1200" t="s">
        <v>2378</v>
      </c>
      <c r="E1200" t="s">
        <v>2378</v>
      </c>
      <c r="F1200" t="s">
        <v>2378</v>
      </c>
      <c r="G1200">
        <v>1</v>
      </c>
      <c r="H1200" t="s">
        <v>2378</v>
      </c>
      <c r="I1200" t="str">
        <f t="shared" si="36"/>
        <v>Obesity</v>
      </c>
      <c r="J1200" t="str">
        <f t="shared" si="37"/>
        <v>Diabetes</v>
      </c>
    </row>
    <row r="1201" spans="1:10" x14ac:dyDescent="0.25">
      <c r="A1201" t="s">
        <v>61</v>
      </c>
      <c r="B1201">
        <v>30.14</v>
      </c>
      <c r="C1201">
        <v>5.49</v>
      </c>
      <c r="D1201" t="s">
        <v>2378</v>
      </c>
      <c r="E1201" t="s">
        <v>2378</v>
      </c>
      <c r="F1201" t="s">
        <v>2378</v>
      </c>
      <c r="G1201">
        <v>1</v>
      </c>
      <c r="H1201" t="s">
        <v>2378</v>
      </c>
      <c r="I1201" t="str">
        <f t="shared" si="36"/>
        <v>Obesity</v>
      </c>
      <c r="J1201" t="str">
        <f t="shared" si="37"/>
        <v>Normal</v>
      </c>
    </row>
    <row r="1202" spans="1:10" x14ac:dyDescent="0.25">
      <c r="A1202" t="s">
        <v>635</v>
      </c>
      <c r="B1202">
        <v>30.13</v>
      </c>
      <c r="C1202">
        <v>4.03</v>
      </c>
      <c r="D1202" t="s">
        <v>2378</v>
      </c>
      <c r="E1202" t="s">
        <v>2378</v>
      </c>
      <c r="F1202" t="s">
        <v>2378</v>
      </c>
      <c r="G1202">
        <v>1</v>
      </c>
      <c r="H1202" t="s">
        <v>2378</v>
      </c>
      <c r="I1202" t="str">
        <f t="shared" si="36"/>
        <v>Obesity</v>
      </c>
      <c r="J1202" t="str">
        <f t="shared" si="37"/>
        <v>Normal</v>
      </c>
    </row>
    <row r="1203" spans="1:10" x14ac:dyDescent="0.25">
      <c r="A1203" t="s">
        <v>323</v>
      </c>
      <c r="B1203">
        <v>30.13</v>
      </c>
      <c r="C1203">
        <v>5.71</v>
      </c>
      <c r="D1203" t="s">
        <v>2378</v>
      </c>
      <c r="E1203" t="s">
        <v>2378</v>
      </c>
      <c r="F1203" t="s">
        <v>2378</v>
      </c>
      <c r="G1203">
        <v>1</v>
      </c>
      <c r="H1203" t="s">
        <v>2378</v>
      </c>
      <c r="I1203" t="str">
        <f t="shared" si="36"/>
        <v>Obesity</v>
      </c>
      <c r="J1203" t="str">
        <f t="shared" si="37"/>
        <v>Diabetes</v>
      </c>
    </row>
    <row r="1204" spans="1:10" x14ac:dyDescent="0.25">
      <c r="A1204" t="s">
        <v>1902</v>
      </c>
      <c r="B1204">
        <v>30.114999999999998</v>
      </c>
      <c r="C1204">
        <v>5.48</v>
      </c>
      <c r="D1204" t="s">
        <v>2378</v>
      </c>
      <c r="E1204" t="s">
        <v>2378</v>
      </c>
      <c r="F1204" t="s">
        <v>2378</v>
      </c>
      <c r="G1204">
        <v>1</v>
      </c>
      <c r="H1204" t="s">
        <v>2378</v>
      </c>
      <c r="I1204" t="str">
        <f t="shared" si="36"/>
        <v>Obesity</v>
      </c>
      <c r="J1204" t="str">
        <f t="shared" si="37"/>
        <v>Normal</v>
      </c>
    </row>
    <row r="1205" spans="1:10" x14ac:dyDescent="0.25">
      <c r="A1205" t="s">
        <v>1771</v>
      </c>
      <c r="B1205">
        <v>30.114999999999998</v>
      </c>
      <c r="C1205">
        <v>10.119999999999999</v>
      </c>
      <c r="D1205" t="s">
        <v>2378</v>
      </c>
      <c r="E1205" t="s">
        <v>2378</v>
      </c>
      <c r="F1205" t="s">
        <v>2378</v>
      </c>
      <c r="G1205">
        <v>1</v>
      </c>
      <c r="H1205" t="s">
        <v>2378</v>
      </c>
      <c r="I1205" t="str">
        <f t="shared" si="36"/>
        <v>Obesity</v>
      </c>
      <c r="J1205" t="str">
        <f t="shared" si="37"/>
        <v>Diabetes</v>
      </c>
    </row>
    <row r="1206" spans="1:10" x14ac:dyDescent="0.25">
      <c r="A1206" t="s">
        <v>1238</v>
      </c>
      <c r="B1206">
        <v>30.114999999999998</v>
      </c>
      <c r="C1206">
        <v>4.99</v>
      </c>
      <c r="D1206" t="s">
        <v>2378</v>
      </c>
      <c r="E1206" t="s">
        <v>2378</v>
      </c>
      <c r="F1206" t="s">
        <v>2378</v>
      </c>
      <c r="G1206">
        <v>1</v>
      </c>
      <c r="H1206" t="s">
        <v>2378</v>
      </c>
      <c r="I1206" t="str">
        <f t="shared" si="36"/>
        <v>Obesity</v>
      </c>
      <c r="J1206" t="str">
        <f t="shared" si="37"/>
        <v>Normal</v>
      </c>
    </row>
    <row r="1207" spans="1:10" x14ac:dyDescent="0.25">
      <c r="A1207" t="s">
        <v>1065</v>
      </c>
      <c r="B1207">
        <v>30.114999999999998</v>
      </c>
      <c r="C1207">
        <v>5.74</v>
      </c>
      <c r="D1207" t="s">
        <v>2378</v>
      </c>
      <c r="E1207" t="s">
        <v>2378</v>
      </c>
      <c r="F1207" t="s">
        <v>2379</v>
      </c>
      <c r="G1207">
        <v>1</v>
      </c>
      <c r="H1207" t="s">
        <v>2378</v>
      </c>
      <c r="I1207" t="str">
        <f t="shared" si="36"/>
        <v>Obesity</v>
      </c>
      <c r="J1207" t="str">
        <f t="shared" si="37"/>
        <v>Diabetes</v>
      </c>
    </row>
    <row r="1208" spans="1:10" x14ac:dyDescent="0.25">
      <c r="A1208" t="s">
        <v>595</v>
      </c>
      <c r="B1208">
        <v>30.114999999999998</v>
      </c>
      <c r="C1208">
        <v>11.61</v>
      </c>
      <c r="D1208" t="s">
        <v>2378</v>
      </c>
      <c r="E1208" t="s">
        <v>2378</v>
      </c>
      <c r="F1208" t="s">
        <v>2378</v>
      </c>
      <c r="G1208">
        <v>1</v>
      </c>
      <c r="H1208" t="s">
        <v>2378</v>
      </c>
      <c r="I1208" t="str">
        <f t="shared" si="36"/>
        <v>Obesity</v>
      </c>
      <c r="J1208" t="str">
        <f t="shared" si="37"/>
        <v>Diabetes</v>
      </c>
    </row>
    <row r="1209" spans="1:10" x14ac:dyDescent="0.25">
      <c r="A1209" t="s">
        <v>251</v>
      </c>
      <c r="B1209">
        <v>30.114999999999998</v>
      </c>
      <c r="C1209">
        <v>4.38</v>
      </c>
      <c r="D1209" t="s">
        <v>2378</v>
      </c>
      <c r="E1209" t="s">
        <v>2378</v>
      </c>
      <c r="F1209" t="s">
        <v>2378</v>
      </c>
      <c r="G1209">
        <v>1</v>
      </c>
      <c r="H1209" t="s">
        <v>2378</v>
      </c>
      <c r="I1209" t="str">
        <f t="shared" si="36"/>
        <v>Obesity</v>
      </c>
      <c r="J1209" t="str">
        <f t="shared" si="37"/>
        <v>Normal</v>
      </c>
    </row>
    <row r="1210" spans="1:10" x14ac:dyDescent="0.25">
      <c r="A1210" t="s">
        <v>999</v>
      </c>
      <c r="B1210">
        <v>30.11</v>
      </c>
      <c r="C1210">
        <v>4.08</v>
      </c>
      <c r="D1210" t="s">
        <v>2378</v>
      </c>
      <c r="E1210" t="s">
        <v>2378</v>
      </c>
      <c r="F1210" t="s">
        <v>2378</v>
      </c>
      <c r="G1210">
        <v>1</v>
      </c>
      <c r="H1210" t="s">
        <v>2378</v>
      </c>
      <c r="I1210" t="str">
        <f t="shared" si="36"/>
        <v>Obesity</v>
      </c>
      <c r="J1210" t="str">
        <f t="shared" si="37"/>
        <v>Normal</v>
      </c>
    </row>
    <row r="1211" spans="1:10" x14ac:dyDescent="0.25">
      <c r="A1211" t="s">
        <v>862</v>
      </c>
      <c r="B1211">
        <v>30.1</v>
      </c>
      <c r="C1211">
        <v>4.3899999999999997</v>
      </c>
      <c r="D1211" t="s">
        <v>2378</v>
      </c>
      <c r="E1211" t="s">
        <v>2378</v>
      </c>
      <c r="F1211" t="s">
        <v>2379</v>
      </c>
      <c r="G1211">
        <v>1</v>
      </c>
      <c r="H1211" t="s">
        <v>2378</v>
      </c>
      <c r="I1211" t="str">
        <f t="shared" si="36"/>
        <v>Obesity</v>
      </c>
      <c r="J1211" t="str">
        <f t="shared" si="37"/>
        <v>Normal</v>
      </c>
    </row>
    <row r="1212" spans="1:10" x14ac:dyDescent="0.25">
      <c r="A1212" t="s">
        <v>491</v>
      </c>
      <c r="B1212">
        <v>30.1</v>
      </c>
      <c r="C1212">
        <v>4.04</v>
      </c>
      <c r="D1212" t="s">
        <v>2378</v>
      </c>
      <c r="E1212" t="s">
        <v>2378</v>
      </c>
      <c r="F1212" t="s">
        <v>2378</v>
      </c>
      <c r="G1212">
        <v>1</v>
      </c>
      <c r="H1212" t="s">
        <v>2378</v>
      </c>
      <c r="I1212" t="str">
        <f t="shared" si="36"/>
        <v>Obesity</v>
      </c>
      <c r="J1212" t="str">
        <f t="shared" si="37"/>
        <v>Normal</v>
      </c>
    </row>
    <row r="1213" spans="1:10" x14ac:dyDescent="0.25">
      <c r="A1213" t="s">
        <v>1169</v>
      </c>
      <c r="B1213">
        <v>30.03</v>
      </c>
      <c r="C1213">
        <v>11.51</v>
      </c>
      <c r="D1213" t="s">
        <v>2378</v>
      </c>
      <c r="E1213" t="s">
        <v>2378</v>
      </c>
      <c r="F1213" t="s">
        <v>2378</v>
      </c>
      <c r="G1213">
        <v>1</v>
      </c>
      <c r="H1213" t="s">
        <v>2378</v>
      </c>
      <c r="I1213" t="str">
        <f t="shared" si="36"/>
        <v>Obesity</v>
      </c>
      <c r="J1213" t="str">
        <f t="shared" si="37"/>
        <v>Diabetes</v>
      </c>
    </row>
    <row r="1214" spans="1:10" x14ac:dyDescent="0.25">
      <c r="A1214" t="s">
        <v>479</v>
      </c>
      <c r="B1214">
        <v>30.03</v>
      </c>
      <c r="C1214">
        <v>6.41</v>
      </c>
      <c r="D1214" t="s">
        <v>2378</v>
      </c>
      <c r="E1214" t="s">
        <v>2378</v>
      </c>
      <c r="F1214" t="s">
        <v>2378</v>
      </c>
      <c r="G1214">
        <v>1</v>
      </c>
      <c r="H1214" t="s">
        <v>2378</v>
      </c>
      <c r="I1214" t="str">
        <f t="shared" si="36"/>
        <v>Obesity</v>
      </c>
      <c r="J1214" t="str">
        <f t="shared" si="37"/>
        <v>Diabetes</v>
      </c>
    </row>
    <row r="1215" spans="1:10" x14ac:dyDescent="0.25">
      <c r="A1215" t="s">
        <v>176</v>
      </c>
      <c r="B1215">
        <v>30.03</v>
      </c>
      <c r="C1215">
        <v>4.04</v>
      </c>
      <c r="D1215" t="s">
        <v>2378</v>
      </c>
      <c r="E1215" t="s">
        <v>2378</v>
      </c>
      <c r="F1215" t="s">
        <v>2378</v>
      </c>
      <c r="G1215">
        <v>1</v>
      </c>
      <c r="H1215" t="s">
        <v>2378</v>
      </c>
      <c r="I1215" t="str">
        <f t="shared" si="36"/>
        <v>Obesity</v>
      </c>
      <c r="J1215" t="str">
        <f t="shared" si="37"/>
        <v>Normal</v>
      </c>
    </row>
    <row r="1216" spans="1:10" x14ac:dyDescent="0.25">
      <c r="A1216" t="s">
        <v>2106</v>
      </c>
      <c r="B1216">
        <v>30.02</v>
      </c>
      <c r="C1216">
        <v>5.98</v>
      </c>
      <c r="D1216" t="s">
        <v>2378</v>
      </c>
      <c r="E1216" t="s">
        <v>2378</v>
      </c>
      <c r="F1216" t="s">
        <v>2379</v>
      </c>
      <c r="G1216">
        <v>1</v>
      </c>
      <c r="H1216" t="s">
        <v>2378</v>
      </c>
      <c r="I1216" t="str">
        <f t="shared" si="36"/>
        <v>Obesity</v>
      </c>
      <c r="J1216" t="str">
        <f t="shared" si="37"/>
        <v>Diabetes</v>
      </c>
    </row>
    <row r="1217" spans="1:10" x14ac:dyDescent="0.25">
      <c r="A1217" t="s">
        <v>1946</v>
      </c>
      <c r="B1217">
        <v>30.02</v>
      </c>
      <c r="C1217">
        <v>11.09</v>
      </c>
      <c r="D1217" t="s">
        <v>2378</v>
      </c>
      <c r="E1217" t="s">
        <v>2378</v>
      </c>
      <c r="F1217" t="s">
        <v>2378</v>
      </c>
      <c r="G1217">
        <v>1</v>
      </c>
      <c r="H1217" t="s">
        <v>2378</v>
      </c>
      <c r="I1217" t="str">
        <f t="shared" si="36"/>
        <v>Obesity</v>
      </c>
      <c r="J1217" t="str">
        <f t="shared" si="37"/>
        <v>Diabetes</v>
      </c>
    </row>
    <row r="1218" spans="1:10" x14ac:dyDescent="0.25">
      <c r="A1218" t="s">
        <v>1591</v>
      </c>
      <c r="B1218">
        <v>30.02</v>
      </c>
      <c r="C1218">
        <v>6.65</v>
      </c>
      <c r="D1218" t="s">
        <v>2378</v>
      </c>
      <c r="E1218" t="s">
        <v>2378</v>
      </c>
      <c r="F1218" t="s">
        <v>2378</v>
      </c>
      <c r="G1218">
        <v>1</v>
      </c>
      <c r="H1218" t="s">
        <v>2378</v>
      </c>
      <c r="I1218" t="str">
        <f t="shared" ref="I1218:I1281" si="38">IF(B1218&lt;18.5, "Underweight",IF(18.5 &lt;B1218&lt;= 24.9,"Healthy Weight",IF( 25&lt; B1218&lt;=29.9,"Overweight", "Obesity")))</f>
        <v>Obesity</v>
      </c>
      <c r="J1218" t="str">
        <f t="shared" ref="J1218:J1281" si="39">IF(C1218&lt;5.7,"Normal",IF(5.7&lt;C1218&lt;=6.4,"Prediabetes","Diabetes"))</f>
        <v>Diabetes</v>
      </c>
    </row>
    <row r="1219" spans="1:10" x14ac:dyDescent="0.25">
      <c r="A1219" t="s">
        <v>645</v>
      </c>
      <c r="B1219">
        <v>30.02</v>
      </c>
      <c r="C1219">
        <v>7.63</v>
      </c>
      <c r="D1219" t="s">
        <v>2378</v>
      </c>
      <c r="E1219" t="s">
        <v>2378</v>
      </c>
      <c r="F1219" t="s">
        <v>2378</v>
      </c>
      <c r="G1219">
        <v>1</v>
      </c>
      <c r="H1219" t="s">
        <v>2378</v>
      </c>
      <c r="I1219" t="str">
        <f t="shared" si="38"/>
        <v>Obesity</v>
      </c>
      <c r="J1219" t="str">
        <f t="shared" si="39"/>
        <v>Diabetes</v>
      </c>
    </row>
    <row r="1220" spans="1:10" x14ac:dyDescent="0.25">
      <c r="A1220" t="s">
        <v>1917</v>
      </c>
      <c r="B1220">
        <v>30</v>
      </c>
      <c r="C1220">
        <v>6.21</v>
      </c>
      <c r="D1220" t="s">
        <v>2378</v>
      </c>
      <c r="E1220" t="s">
        <v>2378</v>
      </c>
      <c r="F1220" t="s">
        <v>2378</v>
      </c>
      <c r="G1220">
        <v>1</v>
      </c>
      <c r="H1220" t="s">
        <v>2378</v>
      </c>
      <c r="I1220" t="str">
        <f t="shared" si="38"/>
        <v>Obesity</v>
      </c>
      <c r="J1220" t="str">
        <f t="shared" si="39"/>
        <v>Diabetes</v>
      </c>
    </row>
    <row r="1221" spans="1:10" x14ac:dyDescent="0.25">
      <c r="A1221" t="s">
        <v>1410</v>
      </c>
      <c r="B1221">
        <v>30</v>
      </c>
      <c r="C1221">
        <v>5.61</v>
      </c>
      <c r="D1221" t="s">
        <v>2378</v>
      </c>
      <c r="E1221" t="s">
        <v>2378</v>
      </c>
      <c r="F1221" t="s">
        <v>2379</v>
      </c>
      <c r="G1221">
        <v>1</v>
      </c>
      <c r="H1221" t="s">
        <v>2378</v>
      </c>
      <c r="I1221" t="str">
        <f t="shared" si="38"/>
        <v>Obesity</v>
      </c>
      <c r="J1221" t="str">
        <f t="shared" si="39"/>
        <v>Normal</v>
      </c>
    </row>
    <row r="1222" spans="1:10" x14ac:dyDescent="0.25">
      <c r="A1222" t="s">
        <v>338</v>
      </c>
      <c r="B1222">
        <v>30</v>
      </c>
      <c r="C1222">
        <v>4.33</v>
      </c>
      <c r="D1222" t="s">
        <v>2378</v>
      </c>
      <c r="E1222" t="s">
        <v>2378</v>
      </c>
      <c r="F1222" t="s">
        <v>2378</v>
      </c>
      <c r="G1222">
        <v>1</v>
      </c>
      <c r="H1222" t="s">
        <v>2378</v>
      </c>
      <c r="I1222" t="str">
        <f t="shared" si="38"/>
        <v>Obesity</v>
      </c>
      <c r="J1222" t="str">
        <f t="shared" si="39"/>
        <v>Normal</v>
      </c>
    </row>
    <row r="1223" spans="1:10" x14ac:dyDescent="0.25">
      <c r="A1223" t="s">
        <v>1298</v>
      </c>
      <c r="B1223">
        <v>29.99</v>
      </c>
      <c r="C1223">
        <v>11.85</v>
      </c>
      <c r="D1223" t="s">
        <v>2378</v>
      </c>
      <c r="E1223" t="s">
        <v>2378</v>
      </c>
      <c r="F1223" t="s">
        <v>2378</v>
      </c>
      <c r="G1223">
        <v>1</v>
      </c>
      <c r="H1223" t="s">
        <v>2378</v>
      </c>
      <c r="I1223" t="str">
        <f t="shared" si="38"/>
        <v>Obesity</v>
      </c>
      <c r="J1223" t="str">
        <f t="shared" si="39"/>
        <v>Diabetes</v>
      </c>
    </row>
    <row r="1224" spans="1:10" x14ac:dyDescent="0.25">
      <c r="A1224" t="s">
        <v>290</v>
      </c>
      <c r="B1224">
        <v>29.98</v>
      </c>
      <c r="C1224">
        <v>6.03</v>
      </c>
      <c r="D1224" t="s">
        <v>2378</v>
      </c>
      <c r="E1224" t="s">
        <v>2378</v>
      </c>
      <c r="F1224" t="s">
        <v>2378</v>
      </c>
      <c r="G1224">
        <v>1</v>
      </c>
      <c r="H1224" t="s">
        <v>2378</v>
      </c>
      <c r="I1224" t="str">
        <f t="shared" si="38"/>
        <v>Obesity</v>
      </c>
      <c r="J1224" t="str">
        <f t="shared" si="39"/>
        <v>Diabetes</v>
      </c>
    </row>
    <row r="1225" spans="1:10" x14ac:dyDescent="0.25">
      <c r="A1225" t="s">
        <v>2124</v>
      </c>
      <c r="B1225">
        <v>29.94</v>
      </c>
      <c r="C1225">
        <v>7.59</v>
      </c>
      <c r="D1225" t="s">
        <v>2378</v>
      </c>
      <c r="E1225" t="s">
        <v>2378</v>
      </c>
      <c r="F1225" t="s">
        <v>2378</v>
      </c>
      <c r="G1225">
        <v>1</v>
      </c>
      <c r="H1225" t="s">
        <v>2378</v>
      </c>
      <c r="I1225" t="str">
        <f t="shared" si="38"/>
        <v>Obesity</v>
      </c>
      <c r="J1225" t="str">
        <f t="shared" si="39"/>
        <v>Diabetes</v>
      </c>
    </row>
    <row r="1226" spans="1:10" x14ac:dyDescent="0.25">
      <c r="A1226" t="s">
        <v>1923</v>
      </c>
      <c r="B1226">
        <v>29.925000000000001</v>
      </c>
      <c r="C1226">
        <v>5.96</v>
      </c>
      <c r="D1226" t="s">
        <v>2378</v>
      </c>
      <c r="E1226" t="s">
        <v>2378</v>
      </c>
      <c r="F1226" t="s">
        <v>2379</v>
      </c>
      <c r="G1226">
        <v>1</v>
      </c>
      <c r="H1226" t="s">
        <v>2378</v>
      </c>
      <c r="I1226" t="str">
        <f t="shared" si="38"/>
        <v>Obesity</v>
      </c>
      <c r="J1226" t="str">
        <f t="shared" si="39"/>
        <v>Diabetes</v>
      </c>
    </row>
    <row r="1227" spans="1:10" x14ac:dyDescent="0.25">
      <c r="A1227" t="s">
        <v>1133</v>
      </c>
      <c r="B1227">
        <v>29.925000000000001</v>
      </c>
      <c r="C1227">
        <v>8.2899999999999991</v>
      </c>
      <c r="D1227" t="s">
        <v>2378</v>
      </c>
      <c r="E1227" t="s">
        <v>2378</v>
      </c>
      <c r="F1227" t="s">
        <v>2378</v>
      </c>
      <c r="G1227">
        <v>1</v>
      </c>
      <c r="H1227" t="s">
        <v>2378</v>
      </c>
      <c r="I1227" t="str">
        <f t="shared" si="38"/>
        <v>Obesity</v>
      </c>
      <c r="J1227" t="str">
        <f t="shared" si="39"/>
        <v>Diabetes</v>
      </c>
    </row>
    <row r="1228" spans="1:10" x14ac:dyDescent="0.25">
      <c r="A1228" t="s">
        <v>330</v>
      </c>
      <c r="B1228">
        <v>29.925000000000001</v>
      </c>
      <c r="C1228">
        <v>5.3</v>
      </c>
      <c r="D1228" t="s">
        <v>2378</v>
      </c>
      <c r="E1228" t="s">
        <v>2378</v>
      </c>
      <c r="F1228" t="s">
        <v>2378</v>
      </c>
      <c r="G1228">
        <v>1</v>
      </c>
      <c r="H1228" t="s">
        <v>2378</v>
      </c>
      <c r="I1228" t="str">
        <f t="shared" si="38"/>
        <v>Obesity</v>
      </c>
      <c r="J1228" t="str">
        <f t="shared" si="39"/>
        <v>Normal</v>
      </c>
    </row>
    <row r="1229" spans="1:10" x14ac:dyDescent="0.25">
      <c r="A1229" t="s">
        <v>2066</v>
      </c>
      <c r="B1229">
        <v>29.92</v>
      </c>
      <c r="C1229">
        <v>11.99</v>
      </c>
      <c r="D1229" t="s">
        <v>2378</v>
      </c>
      <c r="E1229" t="s">
        <v>2378</v>
      </c>
      <c r="F1229" t="s">
        <v>2378</v>
      </c>
      <c r="G1229">
        <v>1</v>
      </c>
      <c r="H1229" t="s">
        <v>2378</v>
      </c>
      <c r="I1229" t="str">
        <f t="shared" si="38"/>
        <v>Obesity</v>
      </c>
      <c r="J1229" t="str">
        <f t="shared" si="39"/>
        <v>Diabetes</v>
      </c>
    </row>
    <row r="1230" spans="1:10" x14ac:dyDescent="0.25">
      <c r="A1230" t="s">
        <v>1606</v>
      </c>
      <c r="B1230">
        <v>29.92</v>
      </c>
      <c r="C1230">
        <v>11.07</v>
      </c>
      <c r="D1230" t="s">
        <v>2378</v>
      </c>
      <c r="E1230" t="s">
        <v>2378</v>
      </c>
      <c r="F1230" t="s">
        <v>2378</v>
      </c>
      <c r="G1230">
        <v>1</v>
      </c>
      <c r="H1230" t="s">
        <v>2378</v>
      </c>
      <c r="I1230" t="str">
        <f t="shared" si="38"/>
        <v>Obesity</v>
      </c>
      <c r="J1230" t="str">
        <f t="shared" si="39"/>
        <v>Diabetes</v>
      </c>
    </row>
    <row r="1231" spans="1:10" x14ac:dyDescent="0.25">
      <c r="A1231" t="s">
        <v>676</v>
      </c>
      <c r="B1231">
        <v>29.92</v>
      </c>
      <c r="C1231">
        <v>9.07</v>
      </c>
      <c r="D1231" t="s">
        <v>2378</v>
      </c>
      <c r="E1231" t="s">
        <v>2378</v>
      </c>
      <c r="F1231" t="s">
        <v>2378</v>
      </c>
      <c r="G1231">
        <v>1</v>
      </c>
      <c r="H1231" t="s">
        <v>2378</v>
      </c>
      <c r="I1231" t="str">
        <f t="shared" si="38"/>
        <v>Obesity</v>
      </c>
      <c r="J1231" t="str">
        <f t="shared" si="39"/>
        <v>Diabetes</v>
      </c>
    </row>
    <row r="1232" spans="1:10" x14ac:dyDescent="0.25">
      <c r="A1232" t="s">
        <v>589</v>
      </c>
      <c r="B1232">
        <v>29.92</v>
      </c>
      <c r="C1232">
        <v>10.97</v>
      </c>
      <c r="D1232" t="s">
        <v>2378</v>
      </c>
      <c r="E1232" t="s">
        <v>2378</v>
      </c>
      <c r="F1232" t="s">
        <v>2378</v>
      </c>
      <c r="G1232">
        <v>1</v>
      </c>
      <c r="H1232" t="s">
        <v>2378</v>
      </c>
      <c r="I1232" t="str">
        <f t="shared" si="38"/>
        <v>Obesity</v>
      </c>
      <c r="J1232" t="str">
        <f t="shared" si="39"/>
        <v>Diabetes</v>
      </c>
    </row>
    <row r="1233" spans="1:10" x14ac:dyDescent="0.25">
      <c r="A1233" t="s">
        <v>464</v>
      </c>
      <c r="B1233">
        <v>29.92</v>
      </c>
      <c r="C1233">
        <v>6.02</v>
      </c>
      <c r="D1233" t="s">
        <v>2378</v>
      </c>
      <c r="E1233" t="s">
        <v>2378</v>
      </c>
      <c r="F1233" t="s">
        <v>2378</v>
      </c>
      <c r="G1233">
        <v>1</v>
      </c>
      <c r="H1233" t="s">
        <v>2378</v>
      </c>
      <c r="I1233" t="str">
        <f t="shared" si="38"/>
        <v>Obesity</v>
      </c>
      <c r="J1233" t="str">
        <f t="shared" si="39"/>
        <v>Diabetes</v>
      </c>
    </row>
    <row r="1234" spans="1:10" x14ac:dyDescent="0.25">
      <c r="A1234" t="s">
        <v>390</v>
      </c>
      <c r="B1234">
        <v>29.92</v>
      </c>
      <c r="C1234">
        <v>5.49</v>
      </c>
      <c r="D1234" t="s">
        <v>2378</v>
      </c>
      <c r="E1234" t="s">
        <v>2378</v>
      </c>
      <c r="F1234" t="s">
        <v>2378</v>
      </c>
      <c r="G1234">
        <v>1</v>
      </c>
      <c r="H1234" t="s">
        <v>2378</v>
      </c>
      <c r="I1234" t="str">
        <f t="shared" si="38"/>
        <v>Obesity</v>
      </c>
      <c r="J1234" t="str">
        <f t="shared" si="39"/>
        <v>Normal</v>
      </c>
    </row>
    <row r="1235" spans="1:10" x14ac:dyDescent="0.25">
      <c r="A1235" t="s">
        <v>1489</v>
      </c>
      <c r="B1235">
        <v>29.91</v>
      </c>
      <c r="C1235">
        <v>5.55</v>
      </c>
      <c r="D1235" t="s">
        <v>2378</v>
      </c>
      <c r="E1235" t="s">
        <v>2378</v>
      </c>
      <c r="F1235" t="s">
        <v>2378</v>
      </c>
      <c r="G1235">
        <v>1</v>
      </c>
      <c r="H1235" t="s">
        <v>2378</v>
      </c>
      <c r="I1235" t="str">
        <f t="shared" si="38"/>
        <v>Obesity</v>
      </c>
      <c r="J1235" t="str">
        <f t="shared" si="39"/>
        <v>Normal</v>
      </c>
    </row>
    <row r="1236" spans="1:10" x14ac:dyDescent="0.25">
      <c r="A1236" t="s">
        <v>1263</v>
      </c>
      <c r="B1236">
        <v>29.9</v>
      </c>
      <c r="C1236">
        <v>8.9600000000000009</v>
      </c>
      <c r="D1236" t="s">
        <v>2378</v>
      </c>
      <c r="E1236" t="s">
        <v>2378</v>
      </c>
      <c r="F1236" t="s">
        <v>2378</v>
      </c>
      <c r="G1236">
        <v>1</v>
      </c>
      <c r="H1236" t="s">
        <v>2378</v>
      </c>
      <c r="I1236" t="str">
        <f t="shared" si="38"/>
        <v>Obesity</v>
      </c>
      <c r="J1236" t="str">
        <f t="shared" si="39"/>
        <v>Diabetes</v>
      </c>
    </row>
    <row r="1237" spans="1:10" x14ac:dyDescent="0.25">
      <c r="A1237" t="s">
        <v>929</v>
      </c>
      <c r="B1237">
        <v>29.9</v>
      </c>
      <c r="C1237">
        <v>5.27</v>
      </c>
      <c r="D1237" t="s">
        <v>2378</v>
      </c>
      <c r="E1237" t="s">
        <v>2378</v>
      </c>
      <c r="F1237" t="s">
        <v>2379</v>
      </c>
      <c r="G1237">
        <v>1</v>
      </c>
      <c r="H1237" t="s">
        <v>2378</v>
      </c>
      <c r="I1237" t="str">
        <f t="shared" si="38"/>
        <v>Obesity</v>
      </c>
      <c r="J1237" t="str">
        <f t="shared" si="39"/>
        <v>Normal</v>
      </c>
    </row>
    <row r="1238" spans="1:10" x14ac:dyDescent="0.25">
      <c r="A1238" t="s">
        <v>827</v>
      </c>
      <c r="B1238">
        <v>29.9</v>
      </c>
      <c r="C1238">
        <v>5.91</v>
      </c>
      <c r="D1238" t="s">
        <v>2378</v>
      </c>
      <c r="E1238" t="s">
        <v>2378</v>
      </c>
      <c r="F1238" t="s">
        <v>2378</v>
      </c>
      <c r="G1238">
        <v>1</v>
      </c>
      <c r="H1238" t="s">
        <v>2378</v>
      </c>
      <c r="I1238" t="str">
        <f t="shared" si="38"/>
        <v>Obesity</v>
      </c>
      <c r="J1238" t="str">
        <f t="shared" si="39"/>
        <v>Diabetes</v>
      </c>
    </row>
    <row r="1239" spans="1:10" x14ac:dyDescent="0.25">
      <c r="A1239" t="s">
        <v>2053</v>
      </c>
      <c r="B1239">
        <v>29.83</v>
      </c>
      <c r="C1239">
        <v>9.6999999999999993</v>
      </c>
      <c r="D1239" t="s">
        <v>2378</v>
      </c>
      <c r="E1239" t="s">
        <v>2378</v>
      </c>
      <c r="F1239" t="s">
        <v>2379</v>
      </c>
      <c r="G1239">
        <v>1</v>
      </c>
      <c r="H1239" t="s">
        <v>2378</v>
      </c>
      <c r="I1239" t="str">
        <f t="shared" si="38"/>
        <v>Obesity</v>
      </c>
      <c r="J1239" t="str">
        <f t="shared" si="39"/>
        <v>Diabetes</v>
      </c>
    </row>
    <row r="1240" spans="1:10" x14ac:dyDescent="0.25">
      <c r="A1240" t="s">
        <v>1834</v>
      </c>
      <c r="B1240">
        <v>29.83</v>
      </c>
      <c r="C1240">
        <v>5.84</v>
      </c>
      <c r="D1240" t="s">
        <v>2378</v>
      </c>
      <c r="E1240" t="s">
        <v>2378</v>
      </c>
      <c r="F1240" t="s">
        <v>2378</v>
      </c>
      <c r="G1240">
        <v>1</v>
      </c>
      <c r="H1240" t="s">
        <v>2378</v>
      </c>
      <c r="I1240" t="str">
        <f t="shared" si="38"/>
        <v>Obesity</v>
      </c>
      <c r="J1240" t="str">
        <f t="shared" si="39"/>
        <v>Diabetes</v>
      </c>
    </row>
    <row r="1241" spans="1:10" x14ac:dyDescent="0.25">
      <c r="A1241" t="s">
        <v>1376</v>
      </c>
      <c r="B1241">
        <v>29.83</v>
      </c>
      <c r="C1241">
        <v>7.2</v>
      </c>
      <c r="D1241" t="s">
        <v>2378</v>
      </c>
      <c r="E1241" t="s">
        <v>2378</v>
      </c>
      <c r="F1241" t="s">
        <v>2378</v>
      </c>
      <c r="G1241">
        <v>1</v>
      </c>
      <c r="H1241" t="s">
        <v>2378</v>
      </c>
      <c r="I1241" t="str">
        <f t="shared" si="38"/>
        <v>Obesity</v>
      </c>
      <c r="J1241" t="str">
        <f t="shared" si="39"/>
        <v>Diabetes</v>
      </c>
    </row>
    <row r="1242" spans="1:10" x14ac:dyDescent="0.25">
      <c r="A1242" t="s">
        <v>1197</v>
      </c>
      <c r="B1242">
        <v>29.83</v>
      </c>
      <c r="C1242">
        <v>7.81</v>
      </c>
      <c r="D1242" t="s">
        <v>2378</v>
      </c>
      <c r="E1242" t="s">
        <v>2378</v>
      </c>
      <c r="F1242" t="s">
        <v>2378</v>
      </c>
      <c r="G1242">
        <v>1</v>
      </c>
      <c r="H1242" t="s">
        <v>2378</v>
      </c>
      <c r="I1242" t="str">
        <f t="shared" si="38"/>
        <v>Obesity</v>
      </c>
      <c r="J1242" t="str">
        <f t="shared" si="39"/>
        <v>Diabetes</v>
      </c>
    </row>
    <row r="1243" spans="1:10" x14ac:dyDescent="0.25">
      <c r="A1243" t="s">
        <v>1158</v>
      </c>
      <c r="B1243">
        <v>29.83</v>
      </c>
      <c r="C1243">
        <v>8.68</v>
      </c>
      <c r="D1243" t="s">
        <v>2378</v>
      </c>
      <c r="E1243" t="s">
        <v>2378</v>
      </c>
      <c r="F1243" t="s">
        <v>2378</v>
      </c>
      <c r="G1243">
        <v>1</v>
      </c>
      <c r="H1243" t="s">
        <v>2378</v>
      </c>
      <c r="I1243" t="str">
        <f t="shared" si="38"/>
        <v>Obesity</v>
      </c>
      <c r="J1243" t="str">
        <f t="shared" si="39"/>
        <v>Diabetes</v>
      </c>
    </row>
    <row r="1244" spans="1:10" x14ac:dyDescent="0.25">
      <c r="A1244" t="s">
        <v>800</v>
      </c>
      <c r="B1244">
        <v>29.83</v>
      </c>
      <c r="C1244">
        <v>5.03</v>
      </c>
      <c r="D1244" t="s">
        <v>2378</v>
      </c>
      <c r="E1244" t="s">
        <v>2378</v>
      </c>
      <c r="F1244" t="s">
        <v>2378</v>
      </c>
      <c r="G1244">
        <v>1</v>
      </c>
      <c r="H1244" t="s">
        <v>2378</v>
      </c>
      <c r="I1244" t="str">
        <f t="shared" si="38"/>
        <v>Obesity</v>
      </c>
      <c r="J1244" t="str">
        <f t="shared" si="39"/>
        <v>Normal</v>
      </c>
    </row>
    <row r="1245" spans="1:10" x14ac:dyDescent="0.25">
      <c r="A1245" t="s">
        <v>461</v>
      </c>
      <c r="B1245">
        <v>29.83</v>
      </c>
      <c r="C1245">
        <v>5.39</v>
      </c>
      <c r="D1245" t="s">
        <v>2378</v>
      </c>
      <c r="E1245" t="s">
        <v>2378</v>
      </c>
      <c r="F1245" t="s">
        <v>2378</v>
      </c>
      <c r="G1245">
        <v>1</v>
      </c>
      <c r="H1245" t="s">
        <v>2378</v>
      </c>
      <c r="I1245" t="str">
        <f t="shared" si="38"/>
        <v>Obesity</v>
      </c>
      <c r="J1245" t="str">
        <f t="shared" si="39"/>
        <v>Normal</v>
      </c>
    </row>
    <row r="1246" spans="1:10" x14ac:dyDescent="0.25">
      <c r="A1246" t="s">
        <v>1998</v>
      </c>
      <c r="B1246">
        <v>29.81</v>
      </c>
      <c r="C1246">
        <v>11.66</v>
      </c>
      <c r="D1246" t="s">
        <v>2378</v>
      </c>
      <c r="E1246" t="s">
        <v>2378</v>
      </c>
      <c r="F1246" t="s">
        <v>2378</v>
      </c>
      <c r="G1246">
        <v>1</v>
      </c>
      <c r="H1246" t="s">
        <v>2378</v>
      </c>
      <c r="I1246" t="str">
        <f t="shared" si="38"/>
        <v>Obesity</v>
      </c>
      <c r="J1246" t="str">
        <f t="shared" si="39"/>
        <v>Diabetes</v>
      </c>
    </row>
    <row r="1247" spans="1:10" x14ac:dyDescent="0.25">
      <c r="A1247" t="s">
        <v>1858</v>
      </c>
      <c r="B1247">
        <v>29.81</v>
      </c>
      <c r="C1247">
        <v>5.58</v>
      </c>
      <c r="D1247" t="s">
        <v>2378</v>
      </c>
      <c r="E1247" t="s">
        <v>2378</v>
      </c>
      <c r="F1247" t="s">
        <v>2378</v>
      </c>
      <c r="G1247">
        <v>1</v>
      </c>
      <c r="H1247" t="s">
        <v>2378</v>
      </c>
      <c r="I1247" t="str">
        <f t="shared" si="38"/>
        <v>Obesity</v>
      </c>
      <c r="J1247" t="str">
        <f t="shared" si="39"/>
        <v>Normal</v>
      </c>
    </row>
    <row r="1248" spans="1:10" x14ac:dyDescent="0.25">
      <c r="A1248" t="s">
        <v>1044</v>
      </c>
      <c r="B1248">
        <v>29.81</v>
      </c>
      <c r="C1248">
        <v>9.23</v>
      </c>
      <c r="D1248" t="s">
        <v>2378</v>
      </c>
      <c r="E1248" t="s">
        <v>2378</v>
      </c>
      <c r="F1248" t="s">
        <v>2378</v>
      </c>
      <c r="G1248">
        <v>1</v>
      </c>
      <c r="H1248" t="s">
        <v>2378</v>
      </c>
      <c r="I1248" t="str">
        <f t="shared" si="38"/>
        <v>Obesity</v>
      </c>
      <c r="J1248" t="str">
        <f t="shared" si="39"/>
        <v>Diabetes</v>
      </c>
    </row>
    <row r="1249" spans="1:10" x14ac:dyDescent="0.25">
      <c r="A1249" t="s">
        <v>813</v>
      </c>
      <c r="B1249">
        <v>29.81</v>
      </c>
      <c r="C1249">
        <v>5.28</v>
      </c>
      <c r="D1249" t="s">
        <v>2378</v>
      </c>
      <c r="E1249" t="s">
        <v>2378</v>
      </c>
      <c r="F1249" t="s">
        <v>2378</v>
      </c>
      <c r="G1249">
        <v>1</v>
      </c>
      <c r="H1249" t="s">
        <v>2378</v>
      </c>
      <c r="I1249" t="str">
        <f t="shared" si="38"/>
        <v>Obesity</v>
      </c>
      <c r="J1249" t="str">
        <f t="shared" si="39"/>
        <v>Normal</v>
      </c>
    </row>
    <row r="1250" spans="1:10" x14ac:dyDescent="0.25">
      <c r="A1250" t="s">
        <v>1963</v>
      </c>
      <c r="B1250">
        <v>29.8</v>
      </c>
      <c r="C1250">
        <v>8.24</v>
      </c>
      <c r="D1250" t="s">
        <v>2378</v>
      </c>
      <c r="E1250" t="s">
        <v>2378</v>
      </c>
      <c r="F1250" t="s">
        <v>2378</v>
      </c>
      <c r="G1250">
        <v>1</v>
      </c>
      <c r="H1250" t="s">
        <v>2378</v>
      </c>
      <c r="I1250" t="str">
        <f t="shared" si="38"/>
        <v>Obesity</v>
      </c>
      <c r="J1250" t="str">
        <f t="shared" si="39"/>
        <v>Diabetes</v>
      </c>
    </row>
    <row r="1251" spans="1:10" x14ac:dyDescent="0.25">
      <c r="A1251" t="s">
        <v>1884</v>
      </c>
      <c r="B1251">
        <v>29.8</v>
      </c>
      <c r="C1251">
        <v>5.78</v>
      </c>
      <c r="D1251" t="s">
        <v>2378</v>
      </c>
      <c r="E1251" t="s">
        <v>2378</v>
      </c>
      <c r="F1251" t="s">
        <v>2378</v>
      </c>
      <c r="G1251">
        <v>1</v>
      </c>
      <c r="H1251" t="s">
        <v>2378</v>
      </c>
      <c r="I1251" t="str">
        <f t="shared" si="38"/>
        <v>Obesity</v>
      </c>
      <c r="J1251" t="str">
        <f t="shared" si="39"/>
        <v>Diabetes</v>
      </c>
    </row>
    <row r="1252" spans="1:10" x14ac:dyDescent="0.25">
      <c r="A1252" t="s">
        <v>626</v>
      </c>
      <c r="B1252">
        <v>29.8</v>
      </c>
      <c r="C1252">
        <v>6.03</v>
      </c>
      <c r="D1252" t="s">
        <v>2378</v>
      </c>
      <c r="E1252" t="s">
        <v>2378</v>
      </c>
      <c r="F1252" t="s">
        <v>2378</v>
      </c>
      <c r="G1252">
        <v>1</v>
      </c>
      <c r="H1252" t="s">
        <v>2378</v>
      </c>
      <c r="I1252" t="str">
        <f t="shared" si="38"/>
        <v>Obesity</v>
      </c>
      <c r="J1252" t="str">
        <f t="shared" si="39"/>
        <v>Diabetes</v>
      </c>
    </row>
    <row r="1253" spans="1:10" x14ac:dyDescent="0.25">
      <c r="A1253" t="s">
        <v>184</v>
      </c>
      <c r="B1253">
        <v>29.8</v>
      </c>
      <c r="C1253">
        <v>4.26</v>
      </c>
      <c r="D1253" t="s">
        <v>2378</v>
      </c>
      <c r="E1253" t="s">
        <v>2378</v>
      </c>
      <c r="F1253" t="s">
        <v>2379</v>
      </c>
      <c r="G1253">
        <v>1</v>
      </c>
      <c r="H1253" t="s">
        <v>2378</v>
      </c>
      <c r="I1253" t="str">
        <f t="shared" si="38"/>
        <v>Obesity</v>
      </c>
      <c r="J1253" t="str">
        <f t="shared" si="39"/>
        <v>Normal</v>
      </c>
    </row>
    <row r="1254" spans="1:10" x14ac:dyDescent="0.25">
      <c r="A1254" t="s">
        <v>1374</v>
      </c>
      <c r="B1254">
        <v>29.79</v>
      </c>
      <c r="C1254">
        <v>9.0299999999999994</v>
      </c>
      <c r="D1254" t="s">
        <v>2378</v>
      </c>
      <c r="E1254" t="s">
        <v>2378</v>
      </c>
      <c r="F1254" t="s">
        <v>2378</v>
      </c>
      <c r="G1254">
        <v>1</v>
      </c>
      <c r="H1254" t="s">
        <v>2378</v>
      </c>
      <c r="I1254" t="str">
        <f t="shared" si="38"/>
        <v>Obesity</v>
      </c>
      <c r="J1254" t="str">
        <f t="shared" si="39"/>
        <v>Diabetes</v>
      </c>
    </row>
    <row r="1255" spans="1:10" x14ac:dyDescent="0.25">
      <c r="A1255" t="s">
        <v>2169</v>
      </c>
      <c r="B1255">
        <v>29.78</v>
      </c>
      <c r="C1255">
        <v>10.27</v>
      </c>
      <c r="D1255" t="s">
        <v>2378</v>
      </c>
      <c r="E1255" t="s">
        <v>2378</v>
      </c>
      <c r="F1255" t="s">
        <v>2379</v>
      </c>
      <c r="G1255">
        <v>1</v>
      </c>
      <c r="H1255" t="s">
        <v>2378</v>
      </c>
      <c r="I1255" t="str">
        <f t="shared" si="38"/>
        <v>Obesity</v>
      </c>
      <c r="J1255" t="str">
        <f t="shared" si="39"/>
        <v>Diabetes</v>
      </c>
    </row>
    <row r="1256" spans="1:10" x14ac:dyDescent="0.25">
      <c r="A1256" t="s">
        <v>1246</v>
      </c>
      <c r="B1256">
        <v>29.78</v>
      </c>
      <c r="C1256">
        <v>5.85</v>
      </c>
      <c r="D1256" t="s">
        <v>2378</v>
      </c>
      <c r="E1256" t="s">
        <v>2378</v>
      </c>
      <c r="F1256" t="s">
        <v>2379</v>
      </c>
      <c r="G1256">
        <v>1</v>
      </c>
      <c r="H1256" t="s">
        <v>2378</v>
      </c>
      <c r="I1256" t="str">
        <f t="shared" si="38"/>
        <v>Obesity</v>
      </c>
      <c r="J1256" t="str">
        <f t="shared" si="39"/>
        <v>Diabetes</v>
      </c>
    </row>
    <row r="1257" spans="1:10" x14ac:dyDescent="0.25">
      <c r="A1257" t="s">
        <v>341</v>
      </c>
      <c r="B1257">
        <v>29.77</v>
      </c>
      <c r="C1257">
        <v>9.9</v>
      </c>
      <c r="D1257" t="s">
        <v>2378</v>
      </c>
      <c r="E1257" t="s">
        <v>2378</v>
      </c>
      <c r="F1257" t="s">
        <v>2378</v>
      </c>
      <c r="G1257">
        <v>1</v>
      </c>
      <c r="H1257" t="s">
        <v>2378</v>
      </c>
      <c r="I1257" t="str">
        <f t="shared" si="38"/>
        <v>Obesity</v>
      </c>
      <c r="J1257" t="str">
        <f t="shared" si="39"/>
        <v>Diabetes</v>
      </c>
    </row>
    <row r="1258" spans="1:10" x14ac:dyDescent="0.25">
      <c r="A1258" t="s">
        <v>2079</v>
      </c>
      <c r="B1258">
        <v>29.734999999999999</v>
      </c>
      <c r="C1258">
        <v>7.79</v>
      </c>
      <c r="D1258" t="s">
        <v>2378</v>
      </c>
      <c r="E1258" t="s">
        <v>2378</v>
      </c>
      <c r="F1258" t="s">
        <v>2378</v>
      </c>
      <c r="G1258">
        <v>1</v>
      </c>
      <c r="H1258" t="s">
        <v>2378</v>
      </c>
      <c r="I1258" t="str">
        <f t="shared" si="38"/>
        <v>Obesity</v>
      </c>
      <c r="J1258" t="str">
        <f t="shared" si="39"/>
        <v>Diabetes</v>
      </c>
    </row>
    <row r="1259" spans="1:10" x14ac:dyDescent="0.25">
      <c r="A1259" t="s">
        <v>1824</v>
      </c>
      <c r="B1259">
        <v>29.734999999999999</v>
      </c>
      <c r="C1259">
        <v>4.53</v>
      </c>
      <c r="D1259" t="s">
        <v>2378</v>
      </c>
      <c r="E1259" t="s">
        <v>2378</v>
      </c>
      <c r="F1259" t="s">
        <v>2379</v>
      </c>
      <c r="G1259">
        <v>1</v>
      </c>
      <c r="H1259" t="s">
        <v>2378</v>
      </c>
      <c r="I1259" t="str">
        <f t="shared" si="38"/>
        <v>Obesity</v>
      </c>
      <c r="J1259" t="str">
        <f t="shared" si="39"/>
        <v>Normal</v>
      </c>
    </row>
    <row r="1260" spans="1:10" x14ac:dyDescent="0.25">
      <c r="A1260" t="s">
        <v>507</v>
      </c>
      <c r="B1260">
        <v>29.734999999999999</v>
      </c>
      <c r="C1260">
        <v>5.78</v>
      </c>
      <c r="D1260" t="s">
        <v>2378</v>
      </c>
      <c r="E1260" t="s">
        <v>2378</v>
      </c>
      <c r="F1260" t="s">
        <v>2378</v>
      </c>
      <c r="G1260">
        <v>1</v>
      </c>
      <c r="H1260" t="s">
        <v>2378</v>
      </c>
      <c r="I1260" t="str">
        <f t="shared" si="38"/>
        <v>Obesity</v>
      </c>
      <c r="J1260" t="str">
        <f t="shared" si="39"/>
        <v>Diabetes</v>
      </c>
    </row>
    <row r="1261" spans="1:10" x14ac:dyDescent="0.25">
      <c r="A1261" t="s">
        <v>188</v>
      </c>
      <c r="B1261">
        <v>29.734999999999999</v>
      </c>
      <c r="C1261">
        <v>11.92</v>
      </c>
      <c r="D1261" t="s">
        <v>2378</v>
      </c>
      <c r="E1261" t="s">
        <v>2378</v>
      </c>
      <c r="F1261" t="s">
        <v>2378</v>
      </c>
      <c r="G1261">
        <v>1</v>
      </c>
      <c r="H1261" t="s">
        <v>2378</v>
      </c>
      <c r="I1261" t="str">
        <f t="shared" si="38"/>
        <v>Obesity</v>
      </c>
      <c r="J1261" t="str">
        <f t="shared" si="39"/>
        <v>Diabetes</v>
      </c>
    </row>
    <row r="1262" spans="1:10" x14ac:dyDescent="0.25">
      <c r="A1262" t="s">
        <v>2183</v>
      </c>
      <c r="B1262">
        <v>29.73</v>
      </c>
      <c r="C1262">
        <v>7.22</v>
      </c>
      <c r="D1262" t="s">
        <v>2378</v>
      </c>
      <c r="E1262" t="s">
        <v>2378</v>
      </c>
      <c r="F1262" t="s">
        <v>2378</v>
      </c>
      <c r="G1262">
        <v>1</v>
      </c>
      <c r="H1262" t="s">
        <v>2378</v>
      </c>
      <c r="I1262" t="str">
        <f t="shared" si="38"/>
        <v>Obesity</v>
      </c>
      <c r="J1262" t="str">
        <f t="shared" si="39"/>
        <v>Diabetes</v>
      </c>
    </row>
    <row r="1263" spans="1:10" x14ac:dyDescent="0.25">
      <c r="A1263" s="15" t="s">
        <v>1872</v>
      </c>
      <c r="B1263" s="15">
        <v>29.7</v>
      </c>
      <c r="C1263" s="15">
        <v>6.21</v>
      </c>
      <c r="D1263" s="15" t="s">
        <v>2378</v>
      </c>
      <c r="E1263" s="15" t="s">
        <v>2378</v>
      </c>
      <c r="F1263" s="15" t="s">
        <v>2379</v>
      </c>
      <c r="G1263" s="15">
        <v>0</v>
      </c>
      <c r="H1263" s="15" t="s">
        <v>2378</v>
      </c>
      <c r="I1263" s="15" t="str">
        <f t="shared" si="38"/>
        <v>Obesity</v>
      </c>
      <c r="J1263" s="15" t="str">
        <f t="shared" si="39"/>
        <v>Diabetes</v>
      </c>
    </row>
    <row r="1264" spans="1:10" x14ac:dyDescent="0.25">
      <c r="A1264" t="s">
        <v>1553</v>
      </c>
      <c r="B1264">
        <v>29.7</v>
      </c>
      <c r="C1264">
        <v>7.69</v>
      </c>
      <c r="D1264" t="s">
        <v>2378</v>
      </c>
      <c r="E1264" t="s">
        <v>2378</v>
      </c>
      <c r="F1264" t="s">
        <v>2379</v>
      </c>
      <c r="G1264">
        <v>0</v>
      </c>
      <c r="H1264" t="s">
        <v>2378</v>
      </c>
      <c r="I1264" t="str">
        <f t="shared" si="38"/>
        <v>Obesity</v>
      </c>
      <c r="J1264" t="str">
        <f t="shared" si="39"/>
        <v>Diabetes</v>
      </c>
    </row>
    <row r="1265" spans="1:10" x14ac:dyDescent="0.25">
      <c r="A1265" t="s">
        <v>1452</v>
      </c>
      <c r="B1265">
        <v>29.7</v>
      </c>
      <c r="C1265">
        <v>6.79</v>
      </c>
      <c r="D1265" t="s">
        <v>2378</v>
      </c>
      <c r="E1265" t="s">
        <v>2378</v>
      </c>
      <c r="F1265" t="s">
        <v>2378</v>
      </c>
      <c r="G1265">
        <v>0</v>
      </c>
      <c r="H1265" t="s">
        <v>2378</v>
      </c>
      <c r="I1265" t="str">
        <f t="shared" si="38"/>
        <v>Obesity</v>
      </c>
      <c r="J1265" t="str">
        <f t="shared" si="39"/>
        <v>Diabetes</v>
      </c>
    </row>
    <row r="1266" spans="1:10" x14ac:dyDescent="0.25">
      <c r="A1266" t="s">
        <v>994</v>
      </c>
      <c r="B1266">
        <v>29.7</v>
      </c>
      <c r="C1266">
        <v>7.03</v>
      </c>
      <c r="D1266" t="s">
        <v>2378</v>
      </c>
      <c r="E1266" t="s">
        <v>2378</v>
      </c>
      <c r="F1266" t="s">
        <v>2378</v>
      </c>
      <c r="G1266">
        <v>0</v>
      </c>
      <c r="H1266" t="s">
        <v>2378</v>
      </c>
      <c r="I1266" t="str">
        <f t="shared" si="38"/>
        <v>Obesity</v>
      </c>
      <c r="J1266" t="str">
        <f t="shared" si="39"/>
        <v>Diabetes</v>
      </c>
    </row>
    <row r="1267" spans="1:10" x14ac:dyDescent="0.25">
      <c r="A1267" t="s">
        <v>511</v>
      </c>
      <c r="B1267">
        <v>29.7</v>
      </c>
      <c r="C1267">
        <v>6.77</v>
      </c>
      <c r="D1267" t="s">
        <v>2378</v>
      </c>
      <c r="E1267" t="s">
        <v>2378</v>
      </c>
      <c r="F1267" t="s">
        <v>2378</v>
      </c>
      <c r="G1267">
        <v>0</v>
      </c>
      <c r="H1267" t="s">
        <v>2378</v>
      </c>
      <c r="I1267" t="str">
        <f t="shared" si="38"/>
        <v>Obesity</v>
      </c>
      <c r="J1267" t="str">
        <f t="shared" si="39"/>
        <v>Diabetes</v>
      </c>
    </row>
    <row r="1268" spans="1:10" x14ac:dyDescent="0.25">
      <c r="A1268" t="s">
        <v>328</v>
      </c>
      <c r="B1268">
        <v>29.68</v>
      </c>
      <c r="C1268">
        <v>5.68</v>
      </c>
      <c r="D1268" t="s">
        <v>2378</v>
      </c>
      <c r="E1268" t="s">
        <v>2378</v>
      </c>
      <c r="F1268" t="s">
        <v>2378</v>
      </c>
      <c r="G1268">
        <v>0</v>
      </c>
      <c r="H1268" t="s">
        <v>2378</v>
      </c>
      <c r="I1268" t="str">
        <f t="shared" si="38"/>
        <v>Obesity</v>
      </c>
      <c r="J1268" t="str">
        <f t="shared" si="39"/>
        <v>Normal</v>
      </c>
    </row>
    <row r="1269" spans="1:10" x14ac:dyDescent="0.25">
      <c r="A1269" t="s">
        <v>1952</v>
      </c>
      <c r="B1269">
        <v>29.64</v>
      </c>
      <c r="C1269">
        <v>4.28</v>
      </c>
      <c r="D1269" t="s">
        <v>2378</v>
      </c>
      <c r="E1269" t="s">
        <v>2378</v>
      </c>
      <c r="F1269" t="s">
        <v>2378</v>
      </c>
      <c r="G1269">
        <v>0</v>
      </c>
      <c r="H1269" t="s">
        <v>2378</v>
      </c>
      <c r="I1269" t="str">
        <f t="shared" si="38"/>
        <v>Obesity</v>
      </c>
      <c r="J1269" t="str">
        <f t="shared" si="39"/>
        <v>Normal</v>
      </c>
    </row>
    <row r="1270" spans="1:10" x14ac:dyDescent="0.25">
      <c r="A1270" t="s">
        <v>1881</v>
      </c>
      <c r="B1270">
        <v>29.64</v>
      </c>
      <c r="C1270">
        <v>4.93</v>
      </c>
      <c r="D1270" t="s">
        <v>2378</v>
      </c>
      <c r="E1270" t="s">
        <v>2378</v>
      </c>
      <c r="F1270" t="s">
        <v>2379</v>
      </c>
      <c r="G1270">
        <v>0</v>
      </c>
      <c r="H1270" t="s">
        <v>2378</v>
      </c>
      <c r="I1270" t="str">
        <f t="shared" si="38"/>
        <v>Obesity</v>
      </c>
      <c r="J1270" t="str">
        <f t="shared" si="39"/>
        <v>Normal</v>
      </c>
    </row>
    <row r="1271" spans="1:10" x14ac:dyDescent="0.25">
      <c r="A1271" t="s">
        <v>1537</v>
      </c>
      <c r="B1271">
        <v>29.64</v>
      </c>
      <c r="C1271">
        <v>8.9499999999999993</v>
      </c>
      <c r="D1271" t="s">
        <v>2378</v>
      </c>
      <c r="E1271" t="s">
        <v>2378</v>
      </c>
      <c r="F1271" t="s">
        <v>2378</v>
      </c>
      <c r="G1271">
        <v>0</v>
      </c>
      <c r="H1271" t="s">
        <v>2378</v>
      </c>
      <c r="I1271" t="str">
        <f t="shared" si="38"/>
        <v>Obesity</v>
      </c>
      <c r="J1271" t="str">
        <f t="shared" si="39"/>
        <v>Diabetes</v>
      </c>
    </row>
    <row r="1272" spans="1:10" x14ac:dyDescent="0.25">
      <c r="A1272" t="s">
        <v>1150</v>
      </c>
      <c r="B1272">
        <v>29.64</v>
      </c>
      <c r="C1272">
        <v>10.82</v>
      </c>
      <c r="D1272" t="s">
        <v>2378</v>
      </c>
      <c r="E1272" t="s">
        <v>2378</v>
      </c>
      <c r="F1272" t="s">
        <v>2378</v>
      </c>
      <c r="G1272">
        <v>0</v>
      </c>
      <c r="H1272" t="s">
        <v>2378</v>
      </c>
      <c r="I1272" t="str">
        <f t="shared" si="38"/>
        <v>Obesity</v>
      </c>
      <c r="J1272" t="str">
        <f t="shared" si="39"/>
        <v>Diabetes</v>
      </c>
    </row>
    <row r="1273" spans="1:10" x14ac:dyDescent="0.25">
      <c r="A1273" t="s">
        <v>608</v>
      </c>
      <c r="B1273">
        <v>29.64</v>
      </c>
      <c r="C1273">
        <v>5.31</v>
      </c>
      <c r="D1273" t="s">
        <v>2378</v>
      </c>
      <c r="E1273" t="s">
        <v>2378</v>
      </c>
      <c r="F1273" t="s">
        <v>2378</v>
      </c>
      <c r="G1273">
        <v>0</v>
      </c>
      <c r="H1273" t="s">
        <v>2378</v>
      </c>
      <c r="I1273" t="str">
        <f t="shared" si="38"/>
        <v>Obesity</v>
      </c>
      <c r="J1273" t="str">
        <f t="shared" si="39"/>
        <v>Normal</v>
      </c>
    </row>
    <row r="1274" spans="1:10" x14ac:dyDescent="0.25">
      <c r="A1274" t="s">
        <v>1900</v>
      </c>
      <c r="B1274">
        <v>29.6</v>
      </c>
      <c r="C1274">
        <v>8.1</v>
      </c>
      <c r="D1274" t="s">
        <v>2378</v>
      </c>
      <c r="E1274" t="s">
        <v>2378</v>
      </c>
      <c r="F1274" t="s">
        <v>2378</v>
      </c>
      <c r="G1274">
        <v>0</v>
      </c>
      <c r="H1274" t="s">
        <v>2378</v>
      </c>
      <c r="I1274" t="str">
        <f t="shared" si="38"/>
        <v>Obesity</v>
      </c>
      <c r="J1274" t="str">
        <f t="shared" si="39"/>
        <v>Diabetes</v>
      </c>
    </row>
    <row r="1275" spans="1:10" x14ac:dyDescent="0.25">
      <c r="A1275" t="s">
        <v>954</v>
      </c>
      <c r="B1275">
        <v>29.6</v>
      </c>
      <c r="C1275">
        <v>6.17</v>
      </c>
      <c r="D1275" t="s">
        <v>2378</v>
      </c>
      <c r="E1275" t="s">
        <v>2378</v>
      </c>
      <c r="F1275" t="s">
        <v>2379</v>
      </c>
      <c r="G1275">
        <v>0</v>
      </c>
      <c r="H1275" t="s">
        <v>2378</v>
      </c>
      <c r="I1275" t="str">
        <f t="shared" si="38"/>
        <v>Obesity</v>
      </c>
      <c r="J1275" t="str">
        <f t="shared" si="39"/>
        <v>Diabetes</v>
      </c>
    </row>
    <row r="1276" spans="1:10" x14ac:dyDescent="0.25">
      <c r="A1276" t="s">
        <v>717</v>
      </c>
      <c r="B1276">
        <v>29.6</v>
      </c>
      <c r="C1276">
        <v>4.09</v>
      </c>
      <c r="D1276" t="s">
        <v>2378</v>
      </c>
      <c r="E1276" t="s">
        <v>2378</v>
      </c>
      <c r="F1276" t="s">
        <v>2378</v>
      </c>
      <c r="G1276">
        <v>0</v>
      </c>
      <c r="H1276" t="s">
        <v>2378</v>
      </c>
      <c r="I1276" t="str">
        <f t="shared" si="38"/>
        <v>Obesity</v>
      </c>
      <c r="J1276" t="str">
        <f t="shared" si="39"/>
        <v>Normal</v>
      </c>
    </row>
    <row r="1277" spans="1:10" x14ac:dyDescent="0.25">
      <c r="A1277" t="s">
        <v>201</v>
      </c>
      <c r="B1277">
        <v>29.6</v>
      </c>
      <c r="C1277">
        <v>11.03</v>
      </c>
      <c r="D1277" t="s">
        <v>2378</v>
      </c>
      <c r="E1277" t="s">
        <v>2378</v>
      </c>
      <c r="F1277" t="s">
        <v>2378</v>
      </c>
      <c r="G1277">
        <v>0</v>
      </c>
      <c r="H1277" t="s">
        <v>2378</v>
      </c>
      <c r="I1277" t="str">
        <f t="shared" si="38"/>
        <v>Obesity</v>
      </c>
      <c r="J1277" t="str">
        <f t="shared" si="39"/>
        <v>Diabetes</v>
      </c>
    </row>
    <row r="1278" spans="1:10" x14ac:dyDescent="0.25">
      <c r="A1278" t="s">
        <v>542</v>
      </c>
      <c r="B1278">
        <v>29.59</v>
      </c>
      <c r="C1278">
        <v>4.0599999999999996</v>
      </c>
      <c r="D1278" t="s">
        <v>2378</v>
      </c>
      <c r="E1278" t="s">
        <v>2378</v>
      </c>
      <c r="F1278" t="s">
        <v>2378</v>
      </c>
      <c r="G1278">
        <v>0</v>
      </c>
      <c r="H1278" t="s">
        <v>2378</v>
      </c>
      <c r="I1278" t="str">
        <f t="shared" si="38"/>
        <v>Obesity</v>
      </c>
      <c r="J1278" t="str">
        <f t="shared" si="39"/>
        <v>Normal</v>
      </c>
    </row>
    <row r="1279" spans="1:10" x14ac:dyDescent="0.25">
      <c r="A1279" t="s">
        <v>460</v>
      </c>
      <c r="B1279">
        <v>29.59</v>
      </c>
      <c r="C1279">
        <v>6.16</v>
      </c>
      <c r="D1279" t="s">
        <v>2378</v>
      </c>
      <c r="E1279" t="s">
        <v>2378</v>
      </c>
      <c r="F1279" t="s">
        <v>2379</v>
      </c>
      <c r="G1279">
        <v>0</v>
      </c>
      <c r="H1279" t="s">
        <v>2378</v>
      </c>
      <c r="I1279" t="str">
        <f t="shared" si="38"/>
        <v>Obesity</v>
      </c>
      <c r="J1279" t="str">
        <f t="shared" si="39"/>
        <v>Diabetes</v>
      </c>
    </row>
    <row r="1280" spans="1:10" x14ac:dyDescent="0.25">
      <c r="A1280" t="s">
        <v>2144</v>
      </c>
      <c r="B1280">
        <v>29.57</v>
      </c>
      <c r="C1280">
        <v>9.42</v>
      </c>
      <c r="D1280" t="s">
        <v>2378</v>
      </c>
      <c r="E1280" t="s">
        <v>2378</v>
      </c>
      <c r="F1280" t="s">
        <v>2378</v>
      </c>
      <c r="G1280">
        <v>0</v>
      </c>
      <c r="H1280" t="s">
        <v>2378</v>
      </c>
      <c r="I1280" t="str">
        <f t="shared" si="38"/>
        <v>Obesity</v>
      </c>
      <c r="J1280" t="str">
        <f t="shared" si="39"/>
        <v>Diabetes</v>
      </c>
    </row>
    <row r="1281" spans="1:10" x14ac:dyDescent="0.25">
      <c r="A1281" t="s">
        <v>1125</v>
      </c>
      <c r="B1281">
        <v>29.545000000000002</v>
      </c>
      <c r="C1281">
        <v>8.41</v>
      </c>
      <c r="D1281" t="s">
        <v>2378</v>
      </c>
      <c r="E1281" t="s">
        <v>2378</v>
      </c>
      <c r="F1281" t="s">
        <v>2378</v>
      </c>
      <c r="G1281">
        <v>0</v>
      </c>
      <c r="H1281" t="s">
        <v>2378</v>
      </c>
      <c r="I1281" t="str">
        <f t="shared" si="38"/>
        <v>Obesity</v>
      </c>
      <c r="J1281" t="str">
        <f t="shared" si="39"/>
        <v>Diabetes</v>
      </c>
    </row>
    <row r="1282" spans="1:10" x14ac:dyDescent="0.25">
      <c r="A1282" t="s">
        <v>1563</v>
      </c>
      <c r="B1282">
        <v>29.53</v>
      </c>
      <c r="C1282">
        <v>10.64</v>
      </c>
      <c r="D1282" t="s">
        <v>2378</v>
      </c>
      <c r="E1282" t="s">
        <v>2378</v>
      </c>
      <c r="F1282" t="s">
        <v>2378</v>
      </c>
      <c r="G1282">
        <v>0</v>
      </c>
      <c r="H1282" t="s">
        <v>2378</v>
      </c>
      <c r="I1282" t="str">
        <f t="shared" ref="I1282:I1345" si="40">IF(B1282&lt;18.5, "Underweight",IF(18.5 &lt;B1282&lt;= 24.9,"Healthy Weight",IF( 25&lt; B1282&lt;=29.9,"Overweight", "Obesity")))</f>
        <v>Obesity</v>
      </c>
      <c r="J1282" t="str">
        <f t="shared" ref="J1282:J1345" si="41">IF(C1282&lt;5.7,"Normal",IF(5.7&lt;C1282&lt;=6.4,"Prediabetes","Diabetes"))</f>
        <v>Diabetes</v>
      </c>
    </row>
    <row r="1283" spans="1:10" x14ac:dyDescent="0.25">
      <c r="A1283" t="s">
        <v>784</v>
      </c>
      <c r="B1283">
        <v>29.5</v>
      </c>
      <c r="C1283">
        <v>5.54</v>
      </c>
      <c r="D1283" t="s">
        <v>2378</v>
      </c>
      <c r="E1283" t="s">
        <v>2378</v>
      </c>
      <c r="F1283" t="s">
        <v>2378</v>
      </c>
      <c r="G1283">
        <v>0</v>
      </c>
      <c r="H1283" t="s">
        <v>2378</v>
      </c>
      <c r="I1283" t="str">
        <f t="shared" si="40"/>
        <v>Obesity</v>
      </c>
      <c r="J1283" t="str">
        <f t="shared" si="41"/>
        <v>Normal</v>
      </c>
    </row>
    <row r="1284" spans="1:10" x14ac:dyDescent="0.25">
      <c r="A1284" t="s">
        <v>1180</v>
      </c>
      <c r="B1284">
        <v>29.48</v>
      </c>
      <c r="C1284">
        <v>5.63</v>
      </c>
      <c r="D1284" t="s">
        <v>2378</v>
      </c>
      <c r="E1284" t="s">
        <v>2378</v>
      </c>
      <c r="F1284" t="s">
        <v>2379</v>
      </c>
      <c r="G1284">
        <v>0</v>
      </c>
      <c r="H1284" t="s">
        <v>2378</v>
      </c>
      <c r="I1284" t="str">
        <f t="shared" si="40"/>
        <v>Obesity</v>
      </c>
      <c r="J1284" t="str">
        <f t="shared" si="41"/>
        <v>Normal</v>
      </c>
    </row>
    <row r="1285" spans="1:10" x14ac:dyDescent="0.25">
      <c r="A1285" t="s">
        <v>971</v>
      </c>
      <c r="B1285">
        <v>29.48</v>
      </c>
      <c r="C1285">
        <v>4.91</v>
      </c>
      <c r="D1285" t="s">
        <v>2378</v>
      </c>
      <c r="E1285" t="s">
        <v>2378</v>
      </c>
      <c r="F1285" t="s">
        <v>2378</v>
      </c>
      <c r="G1285">
        <v>0</v>
      </c>
      <c r="H1285" t="s">
        <v>2378</v>
      </c>
      <c r="I1285" t="str">
        <f t="shared" si="40"/>
        <v>Obesity</v>
      </c>
      <c r="J1285" t="str">
        <f t="shared" si="41"/>
        <v>Normal</v>
      </c>
    </row>
    <row r="1286" spans="1:10" x14ac:dyDescent="0.25">
      <c r="A1286" t="s">
        <v>389</v>
      </c>
      <c r="B1286">
        <v>29.48</v>
      </c>
      <c r="C1286">
        <v>4.09</v>
      </c>
      <c r="D1286" t="s">
        <v>2378</v>
      </c>
      <c r="E1286" t="s">
        <v>2378</v>
      </c>
      <c r="F1286" t="s">
        <v>2378</v>
      </c>
      <c r="G1286">
        <v>0</v>
      </c>
      <c r="H1286" t="s">
        <v>2378</v>
      </c>
      <c r="I1286" t="str">
        <f t="shared" si="40"/>
        <v>Obesity</v>
      </c>
      <c r="J1286" t="str">
        <f t="shared" si="41"/>
        <v>Normal</v>
      </c>
    </row>
    <row r="1287" spans="1:10" x14ac:dyDescent="0.25">
      <c r="A1287" t="s">
        <v>334</v>
      </c>
      <c r="B1287">
        <v>29.45</v>
      </c>
      <c r="C1287">
        <v>5.24</v>
      </c>
      <c r="D1287" t="s">
        <v>2378</v>
      </c>
      <c r="E1287" t="s">
        <v>2378</v>
      </c>
      <c r="F1287" t="s">
        <v>2378</v>
      </c>
      <c r="G1287">
        <v>0</v>
      </c>
      <c r="H1287" t="s">
        <v>2378</v>
      </c>
      <c r="I1287" t="str">
        <f t="shared" si="40"/>
        <v>Obesity</v>
      </c>
      <c r="J1287" t="str">
        <f t="shared" si="41"/>
        <v>Normal</v>
      </c>
    </row>
    <row r="1288" spans="1:10" x14ac:dyDescent="0.25">
      <c r="A1288" t="s">
        <v>581</v>
      </c>
      <c r="B1288">
        <v>29.41</v>
      </c>
      <c r="C1288">
        <v>6.29</v>
      </c>
      <c r="D1288" t="s">
        <v>2378</v>
      </c>
      <c r="E1288" t="s">
        <v>2378</v>
      </c>
      <c r="F1288" t="s">
        <v>2378</v>
      </c>
      <c r="G1288">
        <v>0</v>
      </c>
      <c r="H1288" t="s">
        <v>2378</v>
      </c>
      <c r="I1288" t="str">
        <f t="shared" si="40"/>
        <v>Obesity</v>
      </c>
      <c r="J1288" t="str">
        <f t="shared" si="41"/>
        <v>Diabetes</v>
      </c>
    </row>
    <row r="1289" spans="1:10" x14ac:dyDescent="0.25">
      <c r="A1289" t="s">
        <v>736</v>
      </c>
      <c r="B1289">
        <v>29.4</v>
      </c>
      <c r="C1289">
        <v>4.26</v>
      </c>
      <c r="D1289" t="s">
        <v>2378</v>
      </c>
      <c r="E1289" t="s">
        <v>2378</v>
      </c>
      <c r="F1289" t="s">
        <v>2378</v>
      </c>
      <c r="G1289">
        <v>0</v>
      </c>
      <c r="H1289" t="s">
        <v>2378</v>
      </c>
      <c r="I1289" t="str">
        <f t="shared" si="40"/>
        <v>Obesity</v>
      </c>
      <c r="J1289" t="str">
        <f t="shared" si="41"/>
        <v>Normal</v>
      </c>
    </row>
    <row r="1290" spans="1:10" x14ac:dyDescent="0.25">
      <c r="A1290" t="s">
        <v>1316</v>
      </c>
      <c r="B1290">
        <v>29.39</v>
      </c>
      <c r="C1290">
        <v>4.5199999999999996</v>
      </c>
      <c r="D1290" t="s">
        <v>2378</v>
      </c>
      <c r="E1290" t="s">
        <v>2378</v>
      </c>
      <c r="F1290" t="s">
        <v>2378</v>
      </c>
      <c r="G1290">
        <v>0</v>
      </c>
      <c r="H1290" t="s">
        <v>2378</v>
      </c>
      <c r="I1290" t="str">
        <f t="shared" si="40"/>
        <v>Obesity</v>
      </c>
      <c r="J1290" t="str">
        <f t="shared" si="41"/>
        <v>Normal</v>
      </c>
    </row>
    <row r="1291" spans="1:10" x14ac:dyDescent="0.25">
      <c r="A1291" t="s">
        <v>1084</v>
      </c>
      <c r="B1291">
        <v>29.37</v>
      </c>
      <c r="C1291">
        <v>8.01</v>
      </c>
      <c r="D1291" t="s">
        <v>2378</v>
      </c>
      <c r="E1291" t="s">
        <v>2378</v>
      </c>
      <c r="F1291" t="s">
        <v>2378</v>
      </c>
      <c r="G1291">
        <v>0</v>
      </c>
      <c r="H1291" t="s">
        <v>2378</v>
      </c>
      <c r="I1291" t="str">
        <f t="shared" si="40"/>
        <v>Obesity</v>
      </c>
      <c r="J1291" t="str">
        <f t="shared" si="41"/>
        <v>Diabetes</v>
      </c>
    </row>
    <row r="1292" spans="1:10" x14ac:dyDescent="0.25">
      <c r="A1292" t="s">
        <v>175</v>
      </c>
      <c r="B1292">
        <v>29.37</v>
      </c>
      <c r="C1292">
        <v>5.54</v>
      </c>
      <c r="D1292" t="s">
        <v>2378</v>
      </c>
      <c r="E1292" t="s">
        <v>2378</v>
      </c>
      <c r="F1292" t="s">
        <v>2378</v>
      </c>
      <c r="G1292">
        <v>0</v>
      </c>
      <c r="H1292" t="s">
        <v>2378</v>
      </c>
      <c r="I1292" t="str">
        <f t="shared" si="40"/>
        <v>Obesity</v>
      </c>
      <c r="J1292" t="str">
        <f t="shared" si="41"/>
        <v>Normal</v>
      </c>
    </row>
    <row r="1293" spans="1:10" x14ac:dyDescent="0.25">
      <c r="A1293" t="s">
        <v>798</v>
      </c>
      <c r="B1293">
        <v>29.355</v>
      </c>
      <c r="C1293">
        <v>4.33</v>
      </c>
      <c r="D1293" t="s">
        <v>2378</v>
      </c>
      <c r="E1293" t="s">
        <v>2378</v>
      </c>
      <c r="F1293" t="s">
        <v>2378</v>
      </c>
      <c r="G1293">
        <v>0</v>
      </c>
      <c r="H1293" t="s">
        <v>2378</v>
      </c>
      <c r="I1293" t="str">
        <f t="shared" si="40"/>
        <v>Obesity</v>
      </c>
      <c r="J1293" t="str">
        <f t="shared" si="41"/>
        <v>Normal</v>
      </c>
    </row>
    <row r="1294" spans="1:10" x14ac:dyDescent="0.25">
      <c r="A1294" t="s">
        <v>543</v>
      </c>
      <c r="B1294">
        <v>29.355</v>
      </c>
      <c r="C1294">
        <v>4.68</v>
      </c>
      <c r="D1294" t="s">
        <v>2378</v>
      </c>
      <c r="E1294" t="s">
        <v>2378</v>
      </c>
      <c r="F1294" t="s">
        <v>2378</v>
      </c>
      <c r="G1294">
        <v>0</v>
      </c>
      <c r="H1294" t="s">
        <v>2378</v>
      </c>
      <c r="I1294" t="str">
        <f t="shared" si="40"/>
        <v>Obesity</v>
      </c>
      <c r="J1294" t="str">
        <f t="shared" si="41"/>
        <v>Normal</v>
      </c>
    </row>
    <row r="1295" spans="1:10" x14ac:dyDescent="0.25">
      <c r="A1295" t="s">
        <v>366</v>
      </c>
      <c r="B1295">
        <v>29.34</v>
      </c>
      <c r="C1295">
        <v>6.09</v>
      </c>
      <c r="D1295" t="s">
        <v>2378</v>
      </c>
      <c r="E1295" t="s">
        <v>2378</v>
      </c>
      <c r="F1295" t="s">
        <v>2378</v>
      </c>
      <c r="G1295">
        <v>0</v>
      </c>
      <c r="H1295" t="s">
        <v>2378</v>
      </c>
      <c r="I1295" t="str">
        <f t="shared" si="40"/>
        <v>Obesity</v>
      </c>
      <c r="J1295" t="str">
        <f t="shared" si="41"/>
        <v>Diabetes</v>
      </c>
    </row>
    <row r="1296" spans="1:10" x14ac:dyDescent="0.25">
      <c r="A1296" t="s">
        <v>1747</v>
      </c>
      <c r="B1296">
        <v>29.3</v>
      </c>
      <c r="C1296">
        <v>5.5</v>
      </c>
      <c r="D1296" t="s">
        <v>2378</v>
      </c>
      <c r="E1296" t="s">
        <v>2378</v>
      </c>
      <c r="F1296" t="s">
        <v>2378</v>
      </c>
      <c r="G1296">
        <v>0</v>
      </c>
      <c r="H1296" t="s">
        <v>2378</v>
      </c>
      <c r="I1296" t="str">
        <f t="shared" si="40"/>
        <v>Obesity</v>
      </c>
      <c r="J1296" t="str">
        <f t="shared" si="41"/>
        <v>Normal</v>
      </c>
    </row>
    <row r="1297" spans="1:10" x14ac:dyDescent="0.25">
      <c r="A1297" t="s">
        <v>213</v>
      </c>
      <c r="B1297">
        <v>29.3</v>
      </c>
      <c r="C1297">
        <v>6.15</v>
      </c>
      <c r="D1297" t="s">
        <v>2378</v>
      </c>
      <c r="E1297" t="s">
        <v>2378</v>
      </c>
      <c r="F1297" t="s">
        <v>2378</v>
      </c>
      <c r="G1297">
        <v>0</v>
      </c>
      <c r="H1297" t="s">
        <v>2378</v>
      </c>
      <c r="I1297" t="str">
        <f t="shared" si="40"/>
        <v>Obesity</v>
      </c>
      <c r="J1297" t="str">
        <f t="shared" si="41"/>
        <v>Diabetes</v>
      </c>
    </row>
    <row r="1298" spans="1:10" x14ac:dyDescent="0.25">
      <c r="A1298" t="s">
        <v>808</v>
      </c>
      <c r="B1298">
        <v>29.26</v>
      </c>
      <c r="C1298">
        <v>4.03</v>
      </c>
      <c r="D1298" t="s">
        <v>2378</v>
      </c>
      <c r="E1298" t="s">
        <v>2378</v>
      </c>
      <c r="F1298" t="s">
        <v>2378</v>
      </c>
      <c r="G1298">
        <v>0</v>
      </c>
      <c r="H1298" t="s">
        <v>2378</v>
      </c>
      <c r="I1298" t="str">
        <f t="shared" si="40"/>
        <v>Obesity</v>
      </c>
      <c r="J1298" t="str">
        <f t="shared" si="41"/>
        <v>Normal</v>
      </c>
    </row>
    <row r="1299" spans="1:10" x14ac:dyDescent="0.25">
      <c r="A1299" t="s">
        <v>759</v>
      </c>
      <c r="B1299">
        <v>29.26</v>
      </c>
      <c r="C1299">
        <v>5.68</v>
      </c>
      <c r="D1299" t="s">
        <v>2378</v>
      </c>
      <c r="E1299" t="s">
        <v>2378</v>
      </c>
      <c r="F1299" t="s">
        <v>2378</v>
      </c>
      <c r="G1299">
        <v>0</v>
      </c>
      <c r="H1299" t="s">
        <v>2378</v>
      </c>
      <c r="I1299" t="str">
        <f t="shared" si="40"/>
        <v>Obesity</v>
      </c>
      <c r="J1299" t="str">
        <f t="shared" si="41"/>
        <v>Normal</v>
      </c>
    </row>
    <row r="1300" spans="1:10" x14ac:dyDescent="0.25">
      <c r="A1300" t="s">
        <v>520</v>
      </c>
      <c r="B1300">
        <v>29.26</v>
      </c>
      <c r="C1300">
        <v>4.4400000000000004</v>
      </c>
      <c r="D1300" t="s">
        <v>2378</v>
      </c>
      <c r="E1300" t="s">
        <v>2378</v>
      </c>
      <c r="F1300" t="s">
        <v>2378</v>
      </c>
      <c r="G1300">
        <v>0</v>
      </c>
      <c r="H1300" t="s">
        <v>2378</v>
      </c>
      <c r="I1300" t="str">
        <f t="shared" si="40"/>
        <v>Obesity</v>
      </c>
      <c r="J1300" t="str">
        <f t="shared" si="41"/>
        <v>Normal</v>
      </c>
    </row>
    <row r="1301" spans="1:10" x14ac:dyDescent="0.25">
      <c r="A1301" t="s">
        <v>506</v>
      </c>
      <c r="B1301">
        <v>29.26</v>
      </c>
      <c r="C1301">
        <v>4.7</v>
      </c>
      <c r="D1301" t="s">
        <v>2378</v>
      </c>
      <c r="E1301" t="s">
        <v>2378</v>
      </c>
      <c r="F1301" t="s">
        <v>2378</v>
      </c>
      <c r="G1301">
        <v>0</v>
      </c>
      <c r="H1301" t="s">
        <v>2378</v>
      </c>
      <c r="I1301" t="str">
        <f t="shared" si="40"/>
        <v>Obesity</v>
      </c>
      <c r="J1301" t="str">
        <f t="shared" si="41"/>
        <v>Normal</v>
      </c>
    </row>
    <row r="1302" spans="1:10" x14ac:dyDescent="0.25">
      <c r="A1302" t="s">
        <v>230</v>
      </c>
      <c r="B1302">
        <v>29.24</v>
      </c>
      <c r="C1302">
        <v>4.04</v>
      </c>
      <c r="D1302" t="s">
        <v>2378</v>
      </c>
      <c r="E1302" t="s">
        <v>2378</v>
      </c>
      <c r="F1302" t="s">
        <v>2378</v>
      </c>
      <c r="G1302">
        <v>0</v>
      </c>
      <c r="H1302" t="s">
        <v>2378</v>
      </c>
      <c r="I1302" t="str">
        <f t="shared" si="40"/>
        <v>Obesity</v>
      </c>
      <c r="J1302" t="str">
        <f t="shared" si="41"/>
        <v>Normal</v>
      </c>
    </row>
    <row r="1303" spans="1:10" x14ac:dyDescent="0.25">
      <c r="A1303" t="s">
        <v>1291</v>
      </c>
      <c r="B1303">
        <v>29.2</v>
      </c>
      <c r="C1303">
        <v>7.53</v>
      </c>
      <c r="D1303" t="s">
        <v>2378</v>
      </c>
      <c r="E1303" t="s">
        <v>2378</v>
      </c>
      <c r="F1303" t="s">
        <v>2378</v>
      </c>
      <c r="G1303">
        <v>0</v>
      </c>
      <c r="H1303" t="s">
        <v>2378</v>
      </c>
      <c r="I1303" t="str">
        <f t="shared" si="40"/>
        <v>Obesity</v>
      </c>
      <c r="J1303" t="str">
        <f t="shared" si="41"/>
        <v>Diabetes</v>
      </c>
    </row>
    <row r="1304" spans="1:10" x14ac:dyDescent="0.25">
      <c r="A1304" t="s">
        <v>910</v>
      </c>
      <c r="B1304">
        <v>29.19</v>
      </c>
      <c r="C1304">
        <v>4.37</v>
      </c>
      <c r="D1304" t="s">
        <v>2378</v>
      </c>
      <c r="E1304" t="s">
        <v>2378</v>
      </c>
      <c r="F1304" t="s">
        <v>2378</v>
      </c>
      <c r="G1304">
        <v>0</v>
      </c>
      <c r="H1304" t="s">
        <v>2378</v>
      </c>
      <c r="I1304" t="str">
        <f t="shared" si="40"/>
        <v>Obesity</v>
      </c>
      <c r="J1304" t="str">
        <f t="shared" si="41"/>
        <v>Normal</v>
      </c>
    </row>
    <row r="1305" spans="1:10" x14ac:dyDescent="0.25">
      <c r="A1305" t="s">
        <v>926</v>
      </c>
      <c r="B1305">
        <v>29.164999999999999</v>
      </c>
      <c r="C1305">
        <v>4.87</v>
      </c>
      <c r="D1305" t="s">
        <v>2378</v>
      </c>
      <c r="E1305" t="s">
        <v>2378</v>
      </c>
      <c r="F1305" t="s">
        <v>2378</v>
      </c>
      <c r="G1305">
        <v>0</v>
      </c>
      <c r="H1305" t="s">
        <v>2378</v>
      </c>
      <c r="I1305" t="str">
        <f t="shared" si="40"/>
        <v>Obesity</v>
      </c>
      <c r="J1305" t="str">
        <f t="shared" si="41"/>
        <v>Normal</v>
      </c>
    </row>
    <row r="1306" spans="1:10" x14ac:dyDescent="0.25">
      <c r="A1306" t="s">
        <v>1828</v>
      </c>
      <c r="B1306">
        <v>29.15</v>
      </c>
      <c r="C1306">
        <v>4.45</v>
      </c>
      <c r="D1306" t="s">
        <v>2378</v>
      </c>
      <c r="E1306" t="s">
        <v>2378</v>
      </c>
      <c r="F1306" t="s">
        <v>2378</v>
      </c>
      <c r="G1306">
        <v>0</v>
      </c>
      <c r="H1306" t="s">
        <v>2378</v>
      </c>
      <c r="I1306" t="str">
        <f t="shared" si="40"/>
        <v>Obesity</v>
      </c>
      <c r="J1306" t="str">
        <f t="shared" si="41"/>
        <v>Normal</v>
      </c>
    </row>
    <row r="1307" spans="1:10" x14ac:dyDescent="0.25">
      <c r="A1307" t="s">
        <v>337</v>
      </c>
      <c r="B1307">
        <v>29.15</v>
      </c>
      <c r="C1307">
        <v>4.91</v>
      </c>
      <c r="D1307" t="s">
        <v>2378</v>
      </c>
      <c r="E1307" t="s">
        <v>2378</v>
      </c>
      <c r="F1307" t="s">
        <v>2378</v>
      </c>
      <c r="G1307">
        <v>0</v>
      </c>
      <c r="H1307" t="s">
        <v>2378</v>
      </c>
      <c r="I1307" t="str">
        <f t="shared" si="40"/>
        <v>Obesity</v>
      </c>
      <c r="J1307" t="str">
        <f t="shared" si="41"/>
        <v>Normal</v>
      </c>
    </row>
    <row r="1308" spans="1:10" x14ac:dyDescent="0.25">
      <c r="A1308" t="s">
        <v>1319</v>
      </c>
      <c r="B1308">
        <v>29.1</v>
      </c>
      <c r="C1308">
        <v>5.64</v>
      </c>
      <c r="D1308" t="s">
        <v>2378</v>
      </c>
      <c r="E1308" t="s">
        <v>2378</v>
      </c>
      <c r="F1308" t="s">
        <v>2378</v>
      </c>
      <c r="G1308">
        <v>0</v>
      </c>
      <c r="H1308" t="s">
        <v>2378</v>
      </c>
      <c r="I1308" t="str">
        <f t="shared" si="40"/>
        <v>Obesity</v>
      </c>
      <c r="J1308" t="str">
        <f t="shared" si="41"/>
        <v>Normal</v>
      </c>
    </row>
    <row r="1309" spans="1:10" x14ac:dyDescent="0.25">
      <c r="A1309" t="s">
        <v>437</v>
      </c>
      <c r="B1309">
        <v>29.1</v>
      </c>
      <c r="C1309">
        <v>4.67</v>
      </c>
      <c r="D1309" t="s">
        <v>2378</v>
      </c>
      <c r="E1309" t="s">
        <v>2378</v>
      </c>
      <c r="F1309" t="s">
        <v>2378</v>
      </c>
      <c r="G1309">
        <v>0</v>
      </c>
      <c r="H1309" t="s">
        <v>2378</v>
      </c>
      <c r="I1309" t="str">
        <f t="shared" si="40"/>
        <v>Obesity</v>
      </c>
      <c r="J1309" t="str">
        <f t="shared" si="41"/>
        <v>Normal</v>
      </c>
    </row>
    <row r="1310" spans="1:10" x14ac:dyDescent="0.25">
      <c r="A1310" t="s">
        <v>2029</v>
      </c>
      <c r="B1310">
        <v>29.07</v>
      </c>
      <c r="C1310">
        <v>8.66</v>
      </c>
      <c r="D1310" t="s">
        <v>2378</v>
      </c>
      <c r="E1310" t="s">
        <v>2378</v>
      </c>
      <c r="F1310" t="s">
        <v>2378</v>
      </c>
      <c r="G1310">
        <v>0</v>
      </c>
      <c r="H1310" t="s">
        <v>2378</v>
      </c>
      <c r="I1310" t="str">
        <f t="shared" si="40"/>
        <v>Obesity</v>
      </c>
      <c r="J1310" t="str">
        <f t="shared" si="41"/>
        <v>Diabetes</v>
      </c>
    </row>
    <row r="1311" spans="1:10" x14ac:dyDescent="0.25">
      <c r="A1311" t="s">
        <v>1799</v>
      </c>
      <c r="B1311">
        <v>29.07</v>
      </c>
      <c r="C1311">
        <v>5.12</v>
      </c>
      <c r="D1311" t="s">
        <v>2378</v>
      </c>
      <c r="E1311" t="s">
        <v>2378</v>
      </c>
      <c r="F1311" t="s">
        <v>2379</v>
      </c>
      <c r="G1311">
        <v>0</v>
      </c>
      <c r="H1311" t="s">
        <v>2378</v>
      </c>
      <c r="I1311" t="str">
        <f t="shared" si="40"/>
        <v>Obesity</v>
      </c>
      <c r="J1311" t="str">
        <f t="shared" si="41"/>
        <v>Normal</v>
      </c>
    </row>
    <row r="1312" spans="1:10" x14ac:dyDescent="0.25">
      <c r="A1312" t="s">
        <v>2159</v>
      </c>
      <c r="B1312">
        <v>29.06</v>
      </c>
      <c r="C1312">
        <v>6.25</v>
      </c>
      <c r="D1312" t="s">
        <v>2378</v>
      </c>
      <c r="E1312" t="s">
        <v>2378</v>
      </c>
      <c r="F1312" t="s">
        <v>2378</v>
      </c>
      <c r="G1312">
        <v>0</v>
      </c>
      <c r="H1312" t="s">
        <v>2378</v>
      </c>
      <c r="I1312" t="str">
        <f t="shared" si="40"/>
        <v>Obesity</v>
      </c>
      <c r="J1312" t="str">
        <f t="shared" si="41"/>
        <v>Diabetes</v>
      </c>
    </row>
    <row r="1313" spans="1:10" x14ac:dyDescent="0.25">
      <c r="A1313" t="s">
        <v>1196</v>
      </c>
      <c r="B1313">
        <v>29.06</v>
      </c>
      <c r="C1313">
        <v>4.55</v>
      </c>
      <c r="D1313" t="s">
        <v>2378</v>
      </c>
      <c r="E1313" t="s">
        <v>2378</v>
      </c>
      <c r="F1313" t="s">
        <v>2378</v>
      </c>
      <c r="G1313">
        <v>0</v>
      </c>
      <c r="H1313" t="s">
        <v>2378</v>
      </c>
      <c r="I1313" t="str">
        <f t="shared" si="40"/>
        <v>Obesity</v>
      </c>
      <c r="J1313" t="str">
        <f t="shared" si="41"/>
        <v>Normal</v>
      </c>
    </row>
    <row r="1314" spans="1:10" x14ac:dyDescent="0.25">
      <c r="A1314" t="s">
        <v>913</v>
      </c>
      <c r="B1314">
        <v>29.04</v>
      </c>
      <c r="C1314">
        <v>10.56</v>
      </c>
      <c r="D1314" t="s">
        <v>2378</v>
      </c>
      <c r="E1314" t="s">
        <v>2378</v>
      </c>
      <c r="F1314" t="s">
        <v>2378</v>
      </c>
      <c r="G1314">
        <v>0</v>
      </c>
      <c r="H1314" t="s">
        <v>2378</v>
      </c>
      <c r="I1314" t="str">
        <f t="shared" si="40"/>
        <v>Obesity</v>
      </c>
      <c r="J1314" t="str">
        <f t="shared" si="41"/>
        <v>Diabetes</v>
      </c>
    </row>
    <row r="1315" spans="1:10" x14ac:dyDescent="0.25">
      <c r="A1315" t="s">
        <v>1497</v>
      </c>
      <c r="B1315">
        <v>29</v>
      </c>
      <c r="C1315">
        <v>4.3899999999999997</v>
      </c>
      <c r="D1315" t="s">
        <v>2378</v>
      </c>
      <c r="E1315" t="s">
        <v>2378</v>
      </c>
      <c r="F1315" t="s">
        <v>2378</v>
      </c>
      <c r="G1315">
        <v>0</v>
      </c>
      <c r="H1315" t="s">
        <v>2378</v>
      </c>
      <c r="I1315" t="str">
        <f t="shared" si="40"/>
        <v>Obesity</v>
      </c>
      <c r="J1315" t="str">
        <f t="shared" si="41"/>
        <v>Normal</v>
      </c>
    </row>
    <row r="1316" spans="1:10" x14ac:dyDescent="0.25">
      <c r="A1316" t="s">
        <v>1446</v>
      </c>
      <c r="B1316">
        <v>29</v>
      </c>
      <c r="C1316">
        <v>4.25</v>
      </c>
      <c r="D1316" t="s">
        <v>2378</v>
      </c>
      <c r="E1316" t="s">
        <v>2378</v>
      </c>
      <c r="F1316" t="s">
        <v>2378</v>
      </c>
      <c r="G1316">
        <v>0</v>
      </c>
      <c r="H1316" t="s">
        <v>2378</v>
      </c>
      <c r="I1316" t="str">
        <f t="shared" si="40"/>
        <v>Obesity</v>
      </c>
      <c r="J1316" t="str">
        <f t="shared" si="41"/>
        <v>Normal</v>
      </c>
    </row>
    <row r="1317" spans="1:10" x14ac:dyDescent="0.25">
      <c r="A1317" t="s">
        <v>886</v>
      </c>
      <c r="B1317">
        <v>29</v>
      </c>
      <c r="C1317">
        <v>4.5599999999999996</v>
      </c>
      <c r="D1317" t="s">
        <v>2378</v>
      </c>
      <c r="E1317" t="s">
        <v>2378</v>
      </c>
      <c r="F1317" t="s">
        <v>2378</v>
      </c>
      <c r="G1317">
        <v>0</v>
      </c>
      <c r="H1317" t="s">
        <v>2378</v>
      </c>
      <c r="I1317" t="str">
        <f t="shared" si="40"/>
        <v>Obesity</v>
      </c>
      <c r="J1317" t="str">
        <f t="shared" si="41"/>
        <v>Normal</v>
      </c>
    </row>
    <row r="1318" spans="1:10" x14ac:dyDescent="0.25">
      <c r="A1318" t="s">
        <v>1278</v>
      </c>
      <c r="B1318">
        <v>28.98</v>
      </c>
      <c r="C1318">
        <v>8.68</v>
      </c>
      <c r="D1318" t="s">
        <v>2378</v>
      </c>
      <c r="E1318" t="s">
        <v>2378</v>
      </c>
      <c r="F1318" t="s">
        <v>2378</v>
      </c>
      <c r="G1318">
        <v>0</v>
      </c>
      <c r="H1318" t="s">
        <v>2378</v>
      </c>
      <c r="I1318" t="str">
        <f t="shared" si="40"/>
        <v>Obesity</v>
      </c>
      <c r="J1318" t="str">
        <f t="shared" si="41"/>
        <v>Diabetes</v>
      </c>
    </row>
    <row r="1319" spans="1:10" x14ac:dyDescent="0.25">
      <c r="A1319" t="s">
        <v>1991</v>
      </c>
      <c r="B1319">
        <v>28.975000000000001</v>
      </c>
      <c r="C1319">
        <v>7.63</v>
      </c>
      <c r="D1319" t="s">
        <v>2378</v>
      </c>
      <c r="E1319" t="s">
        <v>2378</v>
      </c>
      <c r="F1319" t="s">
        <v>2378</v>
      </c>
      <c r="G1319">
        <v>0</v>
      </c>
      <c r="H1319" t="s">
        <v>2378</v>
      </c>
      <c r="I1319" t="str">
        <f t="shared" si="40"/>
        <v>Obesity</v>
      </c>
      <c r="J1319" t="str">
        <f t="shared" si="41"/>
        <v>Diabetes</v>
      </c>
    </row>
    <row r="1320" spans="1:10" x14ac:dyDescent="0.25">
      <c r="A1320" t="s">
        <v>1329</v>
      </c>
      <c r="B1320">
        <v>28.975000000000001</v>
      </c>
      <c r="C1320">
        <v>7.69</v>
      </c>
      <c r="D1320" t="s">
        <v>2378</v>
      </c>
      <c r="E1320" t="s">
        <v>2378</v>
      </c>
      <c r="F1320" t="s">
        <v>2378</v>
      </c>
      <c r="G1320">
        <v>0</v>
      </c>
      <c r="H1320" t="s">
        <v>2378</v>
      </c>
      <c r="I1320" t="str">
        <f t="shared" si="40"/>
        <v>Obesity</v>
      </c>
      <c r="J1320" t="str">
        <f t="shared" si="41"/>
        <v>Diabetes</v>
      </c>
    </row>
    <row r="1321" spans="1:10" x14ac:dyDescent="0.25">
      <c r="A1321" t="s">
        <v>473</v>
      </c>
      <c r="B1321">
        <v>28.975000000000001</v>
      </c>
      <c r="C1321">
        <v>4.12</v>
      </c>
      <c r="D1321" t="s">
        <v>2378</v>
      </c>
      <c r="E1321" t="s">
        <v>2378</v>
      </c>
      <c r="F1321" t="s">
        <v>2379</v>
      </c>
      <c r="G1321">
        <v>0</v>
      </c>
      <c r="H1321" t="s">
        <v>2378</v>
      </c>
      <c r="I1321" t="str">
        <f t="shared" si="40"/>
        <v>Obesity</v>
      </c>
      <c r="J1321" t="str">
        <f t="shared" si="41"/>
        <v>Normal</v>
      </c>
    </row>
    <row r="1322" spans="1:10" x14ac:dyDescent="0.25">
      <c r="A1322" t="s">
        <v>263</v>
      </c>
      <c r="B1322">
        <v>28.975000000000001</v>
      </c>
      <c r="C1322">
        <v>7.62</v>
      </c>
      <c r="D1322" t="s">
        <v>2378</v>
      </c>
      <c r="E1322" t="s">
        <v>2378</v>
      </c>
      <c r="F1322" t="s">
        <v>2378</v>
      </c>
      <c r="G1322">
        <v>0</v>
      </c>
      <c r="H1322" t="s">
        <v>2378</v>
      </c>
      <c r="I1322" t="str">
        <f t="shared" si="40"/>
        <v>Obesity</v>
      </c>
      <c r="J1322" t="str">
        <f t="shared" si="41"/>
        <v>Diabetes</v>
      </c>
    </row>
    <row r="1323" spans="1:10" x14ac:dyDescent="0.25">
      <c r="A1323" t="s">
        <v>205</v>
      </c>
      <c r="B1323">
        <v>28.975000000000001</v>
      </c>
      <c r="C1323">
        <v>4.34</v>
      </c>
      <c r="D1323" t="s">
        <v>2378</v>
      </c>
      <c r="E1323" t="s">
        <v>2378</v>
      </c>
      <c r="F1323" t="s">
        <v>2378</v>
      </c>
      <c r="G1323">
        <v>0</v>
      </c>
      <c r="H1323" t="s">
        <v>2378</v>
      </c>
      <c r="I1323" t="str">
        <f t="shared" si="40"/>
        <v>Obesity</v>
      </c>
      <c r="J1323" t="str">
        <f t="shared" si="41"/>
        <v>Normal</v>
      </c>
    </row>
    <row r="1324" spans="1:10" x14ac:dyDescent="0.25">
      <c r="A1324" t="s">
        <v>1869</v>
      </c>
      <c r="B1324">
        <v>28.93</v>
      </c>
      <c r="C1324">
        <v>5.2</v>
      </c>
      <c r="D1324" t="s">
        <v>2378</v>
      </c>
      <c r="E1324" t="s">
        <v>2378</v>
      </c>
      <c r="F1324" t="s">
        <v>2378</v>
      </c>
      <c r="G1324">
        <v>0</v>
      </c>
      <c r="H1324" t="s">
        <v>2378</v>
      </c>
      <c r="I1324" t="str">
        <f t="shared" si="40"/>
        <v>Obesity</v>
      </c>
      <c r="J1324" t="str">
        <f t="shared" si="41"/>
        <v>Normal</v>
      </c>
    </row>
    <row r="1325" spans="1:10" x14ac:dyDescent="0.25">
      <c r="A1325" t="s">
        <v>728</v>
      </c>
      <c r="B1325">
        <v>28.93</v>
      </c>
      <c r="C1325">
        <v>4.87</v>
      </c>
      <c r="D1325" t="s">
        <v>2378</v>
      </c>
      <c r="E1325" t="s">
        <v>2378</v>
      </c>
      <c r="F1325" t="s">
        <v>2378</v>
      </c>
      <c r="G1325">
        <v>0</v>
      </c>
      <c r="H1325" t="s">
        <v>2378</v>
      </c>
      <c r="I1325" t="str">
        <f t="shared" si="40"/>
        <v>Obesity</v>
      </c>
      <c r="J1325" t="str">
        <f t="shared" si="41"/>
        <v>Normal</v>
      </c>
    </row>
    <row r="1326" spans="1:10" x14ac:dyDescent="0.25">
      <c r="A1326" t="s">
        <v>463</v>
      </c>
      <c r="B1326">
        <v>28.93</v>
      </c>
      <c r="C1326">
        <v>4.4400000000000004</v>
      </c>
      <c r="D1326" t="s">
        <v>2378</v>
      </c>
      <c r="E1326" t="s">
        <v>2378</v>
      </c>
      <c r="F1326" t="s">
        <v>2378</v>
      </c>
      <c r="G1326">
        <v>0</v>
      </c>
      <c r="H1326" t="s">
        <v>2378</v>
      </c>
      <c r="I1326" t="str">
        <f t="shared" si="40"/>
        <v>Obesity</v>
      </c>
      <c r="J1326" t="str">
        <f t="shared" si="41"/>
        <v>Normal</v>
      </c>
    </row>
    <row r="1327" spans="1:10" x14ac:dyDescent="0.25">
      <c r="A1327" t="s">
        <v>1480</v>
      </c>
      <c r="B1327">
        <v>28.9</v>
      </c>
      <c r="C1327">
        <v>11.96</v>
      </c>
      <c r="D1327" t="s">
        <v>2378</v>
      </c>
      <c r="E1327" t="s">
        <v>2378</v>
      </c>
      <c r="F1327" t="s">
        <v>2378</v>
      </c>
      <c r="G1327">
        <v>0</v>
      </c>
      <c r="H1327" t="s">
        <v>2378</v>
      </c>
      <c r="I1327" t="str">
        <f t="shared" si="40"/>
        <v>Obesity</v>
      </c>
      <c r="J1327" t="str">
        <f t="shared" si="41"/>
        <v>Diabetes</v>
      </c>
    </row>
    <row r="1328" spans="1:10" x14ac:dyDescent="0.25">
      <c r="A1328" t="s">
        <v>1114</v>
      </c>
      <c r="B1328">
        <v>28.9</v>
      </c>
      <c r="C1328">
        <v>5.74</v>
      </c>
      <c r="D1328" t="s">
        <v>2378</v>
      </c>
      <c r="E1328" t="s">
        <v>2378</v>
      </c>
      <c r="F1328" t="s">
        <v>2378</v>
      </c>
      <c r="G1328">
        <v>0</v>
      </c>
      <c r="H1328" t="s">
        <v>2378</v>
      </c>
      <c r="I1328" t="str">
        <f t="shared" si="40"/>
        <v>Obesity</v>
      </c>
      <c r="J1328" t="str">
        <f t="shared" si="41"/>
        <v>Diabetes</v>
      </c>
    </row>
    <row r="1329" spans="1:10" x14ac:dyDescent="0.25">
      <c r="A1329" t="s">
        <v>1052</v>
      </c>
      <c r="B1329">
        <v>28.9</v>
      </c>
      <c r="C1329">
        <v>11.24</v>
      </c>
      <c r="D1329" t="s">
        <v>2378</v>
      </c>
      <c r="E1329" t="s">
        <v>2378</v>
      </c>
      <c r="F1329" t="s">
        <v>2378</v>
      </c>
      <c r="G1329">
        <v>0</v>
      </c>
      <c r="H1329" t="s">
        <v>2378</v>
      </c>
      <c r="I1329" t="str">
        <f t="shared" si="40"/>
        <v>Obesity</v>
      </c>
      <c r="J1329" t="str">
        <f t="shared" si="41"/>
        <v>Diabetes</v>
      </c>
    </row>
    <row r="1330" spans="1:10" x14ac:dyDescent="0.25">
      <c r="A1330" t="s">
        <v>719</v>
      </c>
      <c r="B1330">
        <v>28.9</v>
      </c>
      <c r="C1330">
        <v>5.36</v>
      </c>
      <c r="D1330" t="s">
        <v>2378</v>
      </c>
      <c r="E1330" t="s">
        <v>2378</v>
      </c>
      <c r="F1330" t="s">
        <v>2378</v>
      </c>
      <c r="G1330">
        <v>0</v>
      </c>
      <c r="H1330" t="s">
        <v>2378</v>
      </c>
      <c r="I1330" t="str">
        <f t="shared" si="40"/>
        <v>Obesity</v>
      </c>
      <c r="J1330" t="str">
        <f t="shared" si="41"/>
        <v>Normal</v>
      </c>
    </row>
    <row r="1331" spans="1:10" x14ac:dyDescent="0.25">
      <c r="A1331" t="s">
        <v>183</v>
      </c>
      <c r="B1331">
        <v>28.9</v>
      </c>
      <c r="C1331">
        <v>5.85</v>
      </c>
      <c r="D1331" t="s">
        <v>2378</v>
      </c>
      <c r="E1331" t="s">
        <v>2378</v>
      </c>
      <c r="F1331" t="s">
        <v>2379</v>
      </c>
      <c r="G1331">
        <v>0</v>
      </c>
      <c r="H1331" t="s">
        <v>2378</v>
      </c>
      <c r="I1331" t="str">
        <f t="shared" si="40"/>
        <v>Obesity</v>
      </c>
      <c r="J1331" t="str">
        <f t="shared" si="41"/>
        <v>Diabetes</v>
      </c>
    </row>
    <row r="1332" spans="1:10" x14ac:dyDescent="0.25">
      <c r="A1332" t="s">
        <v>1811</v>
      </c>
      <c r="B1332">
        <v>28.88</v>
      </c>
      <c r="C1332">
        <v>5.35</v>
      </c>
      <c r="D1332" t="s">
        <v>2378</v>
      </c>
      <c r="E1332" t="s">
        <v>2378</v>
      </c>
      <c r="F1332" t="s">
        <v>2379</v>
      </c>
      <c r="G1332">
        <v>0</v>
      </c>
      <c r="H1332" t="s">
        <v>2378</v>
      </c>
      <c r="I1332" t="str">
        <f t="shared" si="40"/>
        <v>Obesity</v>
      </c>
      <c r="J1332" t="str">
        <f t="shared" si="41"/>
        <v>Normal</v>
      </c>
    </row>
    <row r="1333" spans="1:10" x14ac:dyDescent="0.25">
      <c r="A1333" t="s">
        <v>1473</v>
      </c>
      <c r="B1333">
        <v>28.88</v>
      </c>
      <c r="C1333">
        <v>11.5</v>
      </c>
      <c r="D1333" t="s">
        <v>2378</v>
      </c>
      <c r="E1333" t="s">
        <v>2378</v>
      </c>
      <c r="F1333" t="s">
        <v>2378</v>
      </c>
      <c r="G1333">
        <v>0</v>
      </c>
      <c r="H1333" t="s">
        <v>2378</v>
      </c>
      <c r="I1333" t="str">
        <f t="shared" si="40"/>
        <v>Obesity</v>
      </c>
      <c r="J1333" t="str">
        <f t="shared" si="41"/>
        <v>Diabetes</v>
      </c>
    </row>
    <row r="1334" spans="1:10" x14ac:dyDescent="0.25">
      <c r="A1334" t="s">
        <v>1229</v>
      </c>
      <c r="B1334">
        <v>28.88</v>
      </c>
      <c r="C1334">
        <v>4.8600000000000003</v>
      </c>
      <c r="D1334" t="s">
        <v>2378</v>
      </c>
      <c r="E1334" t="s">
        <v>2378</v>
      </c>
      <c r="F1334" t="s">
        <v>2379</v>
      </c>
      <c r="G1334">
        <v>0</v>
      </c>
      <c r="H1334" t="s">
        <v>2378</v>
      </c>
      <c r="I1334" t="str">
        <f t="shared" si="40"/>
        <v>Obesity</v>
      </c>
      <c r="J1334" t="str">
        <f t="shared" si="41"/>
        <v>Normal</v>
      </c>
    </row>
    <row r="1335" spans="1:10" x14ac:dyDescent="0.25">
      <c r="A1335" t="s">
        <v>1153</v>
      </c>
      <c r="B1335">
        <v>28.88</v>
      </c>
      <c r="C1335">
        <v>10.18</v>
      </c>
      <c r="D1335" t="s">
        <v>2378</v>
      </c>
      <c r="E1335" t="s">
        <v>2378</v>
      </c>
      <c r="F1335" t="s">
        <v>2378</v>
      </c>
      <c r="G1335">
        <v>0</v>
      </c>
      <c r="H1335" t="s">
        <v>2378</v>
      </c>
      <c r="I1335" t="str">
        <f t="shared" si="40"/>
        <v>Obesity</v>
      </c>
      <c r="J1335" t="str">
        <f t="shared" si="41"/>
        <v>Diabetes</v>
      </c>
    </row>
    <row r="1336" spans="1:10" x14ac:dyDescent="0.25">
      <c r="A1336" t="s">
        <v>847</v>
      </c>
      <c r="B1336">
        <v>28.88</v>
      </c>
      <c r="C1336">
        <v>6.59</v>
      </c>
      <c r="D1336" t="s">
        <v>2378</v>
      </c>
      <c r="E1336" t="s">
        <v>2378</v>
      </c>
      <c r="F1336" t="s">
        <v>2378</v>
      </c>
      <c r="G1336">
        <v>0</v>
      </c>
      <c r="H1336" t="s">
        <v>2378</v>
      </c>
      <c r="I1336" t="str">
        <f t="shared" si="40"/>
        <v>Obesity</v>
      </c>
      <c r="J1336" t="str">
        <f t="shared" si="41"/>
        <v>Diabetes</v>
      </c>
    </row>
    <row r="1337" spans="1:10" x14ac:dyDescent="0.25">
      <c r="A1337" t="s">
        <v>502</v>
      </c>
      <c r="B1337">
        <v>28.88</v>
      </c>
      <c r="C1337">
        <v>4.96</v>
      </c>
      <c r="D1337" t="s">
        <v>2378</v>
      </c>
      <c r="E1337" t="s">
        <v>2378</v>
      </c>
      <c r="F1337" t="s">
        <v>2378</v>
      </c>
      <c r="G1337">
        <v>0</v>
      </c>
      <c r="H1337" t="s">
        <v>2378</v>
      </c>
      <c r="I1337" t="str">
        <f t="shared" si="40"/>
        <v>Obesity</v>
      </c>
      <c r="J1337" t="str">
        <f t="shared" si="41"/>
        <v>Normal</v>
      </c>
    </row>
    <row r="1338" spans="1:10" x14ac:dyDescent="0.25">
      <c r="A1338" t="s">
        <v>448</v>
      </c>
      <c r="B1338">
        <v>28.88</v>
      </c>
      <c r="C1338">
        <v>4.0999999999999996</v>
      </c>
      <c r="D1338" t="s">
        <v>2378</v>
      </c>
      <c r="E1338" t="s">
        <v>2378</v>
      </c>
      <c r="F1338" t="s">
        <v>2378</v>
      </c>
      <c r="G1338">
        <v>0</v>
      </c>
      <c r="H1338" t="s">
        <v>2378</v>
      </c>
      <c r="I1338" t="str">
        <f t="shared" si="40"/>
        <v>Obesity</v>
      </c>
      <c r="J1338" t="str">
        <f t="shared" si="41"/>
        <v>Normal</v>
      </c>
    </row>
    <row r="1339" spans="1:10" x14ac:dyDescent="0.25">
      <c r="A1339" t="s">
        <v>261</v>
      </c>
      <c r="B1339">
        <v>28.88</v>
      </c>
      <c r="C1339">
        <v>6.09</v>
      </c>
      <c r="D1339" t="s">
        <v>2378</v>
      </c>
      <c r="E1339" t="s">
        <v>2378</v>
      </c>
      <c r="F1339" t="s">
        <v>2378</v>
      </c>
      <c r="G1339">
        <v>0</v>
      </c>
      <c r="H1339" t="s">
        <v>2378</v>
      </c>
      <c r="I1339" t="str">
        <f t="shared" si="40"/>
        <v>Obesity</v>
      </c>
      <c r="J1339" t="str">
        <f t="shared" si="41"/>
        <v>Diabetes</v>
      </c>
    </row>
    <row r="1340" spans="1:10" x14ac:dyDescent="0.25">
      <c r="A1340" t="s">
        <v>241</v>
      </c>
      <c r="B1340">
        <v>28.82</v>
      </c>
      <c r="C1340">
        <v>5.59</v>
      </c>
      <c r="D1340" t="s">
        <v>2378</v>
      </c>
      <c r="E1340" t="s">
        <v>2378</v>
      </c>
      <c r="F1340" t="s">
        <v>2378</v>
      </c>
      <c r="G1340">
        <v>0</v>
      </c>
      <c r="H1340" t="s">
        <v>2378</v>
      </c>
      <c r="I1340" t="str">
        <f t="shared" si="40"/>
        <v>Obesity</v>
      </c>
      <c r="J1340" t="str">
        <f t="shared" si="41"/>
        <v>Normal</v>
      </c>
    </row>
    <row r="1341" spans="1:10" x14ac:dyDescent="0.25">
      <c r="A1341" t="s">
        <v>1549</v>
      </c>
      <c r="B1341">
        <v>28.81</v>
      </c>
      <c r="C1341">
        <v>10.8</v>
      </c>
      <c r="D1341" t="s">
        <v>2378</v>
      </c>
      <c r="E1341" t="s">
        <v>2378</v>
      </c>
      <c r="F1341" t="s">
        <v>2379</v>
      </c>
      <c r="G1341">
        <v>0</v>
      </c>
      <c r="H1341" t="s">
        <v>2378</v>
      </c>
      <c r="I1341" t="str">
        <f t="shared" si="40"/>
        <v>Obesity</v>
      </c>
      <c r="J1341" t="str">
        <f t="shared" si="41"/>
        <v>Diabetes</v>
      </c>
    </row>
    <row r="1342" spans="1:10" x14ac:dyDescent="0.25">
      <c r="A1342" t="s">
        <v>1287</v>
      </c>
      <c r="B1342">
        <v>28.81</v>
      </c>
      <c r="C1342">
        <v>8.76</v>
      </c>
      <c r="D1342" t="s">
        <v>2378</v>
      </c>
      <c r="E1342" t="s">
        <v>2378</v>
      </c>
      <c r="F1342" t="s">
        <v>2378</v>
      </c>
      <c r="G1342">
        <v>0</v>
      </c>
      <c r="H1342" t="s">
        <v>2378</v>
      </c>
      <c r="I1342" t="str">
        <f t="shared" si="40"/>
        <v>Obesity</v>
      </c>
      <c r="J1342" t="str">
        <f t="shared" si="41"/>
        <v>Diabetes</v>
      </c>
    </row>
    <row r="1343" spans="1:10" x14ac:dyDescent="0.25">
      <c r="A1343" t="s">
        <v>778</v>
      </c>
      <c r="B1343">
        <v>28.8</v>
      </c>
      <c r="C1343">
        <v>11.41</v>
      </c>
      <c r="D1343" t="s">
        <v>2378</v>
      </c>
      <c r="E1343" t="s">
        <v>2378</v>
      </c>
      <c r="F1343" t="s">
        <v>2378</v>
      </c>
      <c r="G1343">
        <v>0</v>
      </c>
      <c r="H1343" t="s">
        <v>2378</v>
      </c>
      <c r="I1343" t="str">
        <f t="shared" si="40"/>
        <v>Obesity</v>
      </c>
      <c r="J1343" t="str">
        <f t="shared" si="41"/>
        <v>Diabetes</v>
      </c>
    </row>
    <row r="1344" spans="1:10" x14ac:dyDescent="0.25">
      <c r="A1344" t="s">
        <v>1672</v>
      </c>
      <c r="B1344">
        <v>28.785</v>
      </c>
      <c r="C1344">
        <v>6.6</v>
      </c>
      <c r="D1344" t="s">
        <v>2378</v>
      </c>
      <c r="E1344" t="s">
        <v>2378</v>
      </c>
      <c r="F1344" t="s">
        <v>2378</v>
      </c>
      <c r="G1344">
        <v>0</v>
      </c>
      <c r="H1344" t="s">
        <v>2378</v>
      </c>
      <c r="I1344" t="str">
        <f t="shared" si="40"/>
        <v>Obesity</v>
      </c>
      <c r="J1344" t="str">
        <f t="shared" si="41"/>
        <v>Diabetes</v>
      </c>
    </row>
    <row r="1345" spans="1:10" x14ac:dyDescent="0.25">
      <c r="A1345" t="s">
        <v>1476</v>
      </c>
      <c r="B1345">
        <v>28.785</v>
      </c>
      <c r="C1345">
        <v>9.1</v>
      </c>
      <c r="D1345" t="s">
        <v>2378</v>
      </c>
      <c r="E1345" t="s">
        <v>2378</v>
      </c>
      <c r="F1345" t="s">
        <v>2379</v>
      </c>
      <c r="G1345">
        <v>0</v>
      </c>
      <c r="H1345" t="s">
        <v>2378</v>
      </c>
      <c r="I1345" t="str">
        <f t="shared" si="40"/>
        <v>Obesity</v>
      </c>
      <c r="J1345" t="str">
        <f t="shared" si="41"/>
        <v>Diabetes</v>
      </c>
    </row>
    <row r="1346" spans="1:10" x14ac:dyDescent="0.25">
      <c r="A1346" t="s">
        <v>1428</v>
      </c>
      <c r="B1346">
        <v>28.785</v>
      </c>
      <c r="C1346">
        <v>4.24</v>
      </c>
      <c r="D1346" t="s">
        <v>2378</v>
      </c>
      <c r="E1346" t="s">
        <v>2378</v>
      </c>
      <c r="F1346" t="s">
        <v>2378</v>
      </c>
      <c r="G1346">
        <v>0</v>
      </c>
      <c r="H1346" t="s">
        <v>2378</v>
      </c>
      <c r="I1346" t="str">
        <f t="shared" ref="I1346:I1409" si="42">IF(B1346&lt;18.5, "Underweight",IF(18.5 &lt;B1346&lt;= 24.9,"Healthy Weight",IF( 25&lt; B1346&lt;=29.9,"Overweight", "Obesity")))</f>
        <v>Obesity</v>
      </c>
      <c r="J1346" t="str">
        <f t="shared" ref="J1346:J1409" si="43">IF(C1346&lt;5.7,"Normal",IF(5.7&lt;C1346&lt;=6.4,"Prediabetes","Diabetes"))</f>
        <v>Normal</v>
      </c>
    </row>
    <row r="1347" spans="1:10" x14ac:dyDescent="0.25">
      <c r="A1347" t="s">
        <v>388</v>
      </c>
      <c r="B1347">
        <v>28.785</v>
      </c>
      <c r="C1347">
        <v>4.3099999999999996</v>
      </c>
      <c r="D1347" t="s">
        <v>2378</v>
      </c>
      <c r="E1347" t="s">
        <v>2378</v>
      </c>
      <c r="F1347" t="s">
        <v>2378</v>
      </c>
      <c r="G1347">
        <v>0</v>
      </c>
      <c r="H1347" t="s">
        <v>2378</v>
      </c>
      <c r="I1347" t="str">
        <f t="shared" si="42"/>
        <v>Obesity</v>
      </c>
      <c r="J1347" t="str">
        <f t="shared" si="43"/>
        <v>Normal</v>
      </c>
    </row>
    <row r="1348" spans="1:10" x14ac:dyDescent="0.25">
      <c r="A1348" t="s">
        <v>280</v>
      </c>
      <c r="B1348">
        <v>28.785</v>
      </c>
      <c r="C1348">
        <v>8.82</v>
      </c>
      <c r="D1348" t="s">
        <v>2378</v>
      </c>
      <c r="E1348" t="s">
        <v>2378</v>
      </c>
      <c r="F1348" t="s">
        <v>2378</v>
      </c>
      <c r="G1348">
        <v>0</v>
      </c>
      <c r="H1348" t="s">
        <v>2378</v>
      </c>
      <c r="I1348" t="str">
        <f t="shared" si="42"/>
        <v>Obesity</v>
      </c>
      <c r="J1348" t="str">
        <f t="shared" si="43"/>
        <v>Diabetes</v>
      </c>
    </row>
    <row r="1349" spans="1:10" x14ac:dyDescent="0.25">
      <c r="A1349" t="s">
        <v>2047</v>
      </c>
      <c r="B1349">
        <v>28.78</v>
      </c>
      <c r="C1349">
        <v>5.68</v>
      </c>
      <c r="D1349" t="s">
        <v>2378</v>
      </c>
      <c r="E1349" t="s">
        <v>2378</v>
      </c>
      <c r="F1349" t="s">
        <v>2378</v>
      </c>
      <c r="G1349">
        <v>0</v>
      </c>
      <c r="H1349" t="s">
        <v>2378</v>
      </c>
      <c r="I1349" t="str">
        <f t="shared" si="42"/>
        <v>Obesity</v>
      </c>
      <c r="J1349" t="str">
        <f t="shared" si="43"/>
        <v>Normal</v>
      </c>
    </row>
    <row r="1350" spans="1:10" x14ac:dyDescent="0.25">
      <c r="A1350" t="s">
        <v>1294</v>
      </c>
      <c r="B1350">
        <v>28.77</v>
      </c>
      <c r="C1350">
        <v>4</v>
      </c>
      <c r="D1350" t="s">
        <v>2378</v>
      </c>
      <c r="E1350" t="s">
        <v>2378</v>
      </c>
      <c r="F1350" t="s">
        <v>2378</v>
      </c>
      <c r="G1350">
        <v>0</v>
      </c>
      <c r="H1350" t="s">
        <v>2378</v>
      </c>
      <c r="I1350" t="str">
        <f t="shared" si="42"/>
        <v>Obesity</v>
      </c>
      <c r="J1350" t="str">
        <f t="shared" si="43"/>
        <v>Normal</v>
      </c>
    </row>
    <row r="1351" spans="1:10" x14ac:dyDescent="0.25">
      <c r="A1351" t="s">
        <v>2075</v>
      </c>
      <c r="B1351">
        <v>28.71</v>
      </c>
      <c r="C1351">
        <v>5.2</v>
      </c>
      <c r="D1351" t="s">
        <v>2378</v>
      </c>
      <c r="E1351" t="s">
        <v>2378</v>
      </c>
      <c r="F1351" t="s">
        <v>2378</v>
      </c>
      <c r="G1351">
        <v>0</v>
      </c>
      <c r="H1351" t="s">
        <v>2378</v>
      </c>
      <c r="I1351" t="str">
        <f t="shared" si="42"/>
        <v>Obesity</v>
      </c>
      <c r="J1351" t="str">
        <f t="shared" si="43"/>
        <v>Normal</v>
      </c>
    </row>
    <row r="1352" spans="1:10" x14ac:dyDescent="0.25">
      <c r="A1352" t="s">
        <v>1143</v>
      </c>
      <c r="B1352">
        <v>28.71</v>
      </c>
      <c r="C1352">
        <v>5.71</v>
      </c>
      <c r="D1352" t="s">
        <v>2378</v>
      </c>
      <c r="E1352" t="s">
        <v>2378</v>
      </c>
      <c r="F1352" t="s">
        <v>2378</v>
      </c>
      <c r="G1352">
        <v>0</v>
      </c>
      <c r="H1352" t="s">
        <v>2378</v>
      </c>
      <c r="I1352" t="str">
        <f t="shared" si="42"/>
        <v>Obesity</v>
      </c>
      <c r="J1352" t="str">
        <f t="shared" si="43"/>
        <v>Diabetes</v>
      </c>
    </row>
    <row r="1353" spans="1:10" x14ac:dyDescent="0.25">
      <c r="A1353" t="s">
        <v>1587</v>
      </c>
      <c r="B1353">
        <v>28.7</v>
      </c>
      <c r="C1353">
        <v>11.52</v>
      </c>
      <c r="D1353" t="s">
        <v>2378</v>
      </c>
      <c r="E1353" t="s">
        <v>2378</v>
      </c>
      <c r="F1353" t="s">
        <v>2378</v>
      </c>
      <c r="G1353">
        <v>0</v>
      </c>
      <c r="H1353" t="s">
        <v>2378</v>
      </c>
      <c r="I1353" t="str">
        <f t="shared" si="42"/>
        <v>Obesity</v>
      </c>
      <c r="J1353" t="str">
        <f t="shared" si="43"/>
        <v>Diabetes</v>
      </c>
    </row>
    <row r="1354" spans="1:10" x14ac:dyDescent="0.25">
      <c r="A1354" t="s">
        <v>1405</v>
      </c>
      <c r="B1354">
        <v>28.7</v>
      </c>
      <c r="C1354">
        <v>7.74</v>
      </c>
      <c r="D1354" t="s">
        <v>2378</v>
      </c>
      <c r="E1354" t="s">
        <v>2378</v>
      </c>
      <c r="F1354" t="s">
        <v>2378</v>
      </c>
      <c r="G1354">
        <v>0</v>
      </c>
      <c r="H1354" t="s">
        <v>2378</v>
      </c>
      <c r="I1354" t="str">
        <f t="shared" si="42"/>
        <v>Obesity</v>
      </c>
      <c r="J1354" t="str">
        <f t="shared" si="43"/>
        <v>Diabetes</v>
      </c>
    </row>
    <row r="1355" spans="1:10" x14ac:dyDescent="0.25">
      <c r="A1355" t="s">
        <v>1105</v>
      </c>
      <c r="B1355">
        <v>28.7</v>
      </c>
      <c r="C1355">
        <v>9.4700000000000006</v>
      </c>
      <c r="D1355" t="s">
        <v>2378</v>
      </c>
      <c r="E1355" t="s">
        <v>2378</v>
      </c>
      <c r="F1355" t="s">
        <v>2378</v>
      </c>
      <c r="G1355">
        <v>0</v>
      </c>
      <c r="H1355" t="s">
        <v>2378</v>
      </c>
      <c r="I1355" t="str">
        <f t="shared" si="42"/>
        <v>Obesity</v>
      </c>
      <c r="J1355" t="str">
        <f t="shared" si="43"/>
        <v>Diabetes</v>
      </c>
    </row>
    <row r="1356" spans="1:10" x14ac:dyDescent="0.25">
      <c r="A1356" t="s">
        <v>1018</v>
      </c>
      <c r="B1356">
        <v>28.7</v>
      </c>
      <c r="C1356">
        <v>4.2</v>
      </c>
      <c r="D1356" t="s">
        <v>2378</v>
      </c>
      <c r="E1356" t="s">
        <v>2378</v>
      </c>
      <c r="F1356" t="s">
        <v>2378</v>
      </c>
      <c r="G1356">
        <v>0</v>
      </c>
      <c r="H1356" t="s">
        <v>2378</v>
      </c>
      <c r="I1356" t="str">
        <f t="shared" si="42"/>
        <v>Obesity</v>
      </c>
      <c r="J1356" t="str">
        <f t="shared" si="43"/>
        <v>Normal</v>
      </c>
    </row>
    <row r="1357" spans="1:10" x14ac:dyDescent="0.25">
      <c r="A1357" t="s">
        <v>97</v>
      </c>
      <c r="B1357">
        <v>28.7</v>
      </c>
      <c r="C1357">
        <v>4.99</v>
      </c>
      <c r="D1357" t="s">
        <v>2378</v>
      </c>
      <c r="E1357" t="s">
        <v>2378</v>
      </c>
      <c r="F1357" t="s">
        <v>2379</v>
      </c>
      <c r="G1357">
        <v>0</v>
      </c>
      <c r="H1357" t="s">
        <v>2378</v>
      </c>
      <c r="I1357" t="str">
        <f t="shared" si="42"/>
        <v>Obesity</v>
      </c>
      <c r="J1357" t="str">
        <f t="shared" si="43"/>
        <v>Normal</v>
      </c>
    </row>
    <row r="1358" spans="1:10" x14ac:dyDescent="0.25">
      <c r="A1358" t="s">
        <v>1890</v>
      </c>
      <c r="B1358">
        <v>28.69</v>
      </c>
      <c r="C1358">
        <v>6.23</v>
      </c>
      <c r="D1358" t="s">
        <v>2378</v>
      </c>
      <c r="E1358" t="s">
        <v>2378</v>
      </c>
      <c r="F1358" t="s">
        <v>2378</v>
      </c>
      <c r="G1358">
        <v>0</v>
      </c>
      <c r="H1358" t="s">
        <v>2378</v>
      </c>
      <c r="I1358" t="str">
        <f t="shared" si="42"/>
        <v>Obesity</v>
      </c>
      <c r="J1358" t="str">
        <f t="shared" si="43"/>
        <v>Diabetes</v>
      </c>
    </row>
    <row r="1359" spans="1:10" x14ac:dyDescent="0.25">
      <c r="A1359" t="s">
        <v>1267</v>
      </c>
      <c r="B1359">
        <v>28.69</v>
      </c>
      <c r="C1359">
        <v>7.45</v>
      </c>
      <c r="D1359" t="s">
        <v>2378</v>
      </c>
      <c r="E1359" t="s">
        <v>2378</v>
      </c>
      <c r="F1359" t="s">
        <v>2378</v>
      </c>
      <c r="G1359">
        <v>0</v>
      </c>
      <c r="H1359" t="s">
        <v>2378</v>
      </c>
      <c r="I1359" t="str">
        <f t="shared" si="42"/>
        <v>Obesity</v>
      </c>
      <c r="J1359" t="str">
        <f t="shared" si="43"/>
        <v>Diabetes</v>
      </c>
    </row>
    <row r="1360" spans="1:10" x14ac:dyDescent="0.25">
      <c r="A1360" t="s">
        <v>1021</v>
      </c>
      <c r="B1360">
        <v>28.69</v>
      </c>
      <c r="C1360">
        <v>5.4</v>
      </c>
      <c r="D1360" t="s">
        <v>2378</v>
      </c>
      <c r="E1360" t="s">
        <v>2378</v>
      </c>
      <c r="F1360" t="s">
        <v>2378</v>
      </c>
      <c r="G1360">
        <v>0</v>
      </c>
      <c r="H1360" t="s">
        <v>2378</v>
      </c>
      <c r="I1360" t="str">
        <f t="shared" si="42"/>
        <v>Obesity</v>
      </c>
      <c r="J1360" t="str">
        <f t="shared" si="43"/>
        <v>Normal</v>
      </c>
    </row>
    <row r="1361" spans="1:10" x14ac:dyDescent="0.25">
      <c r="A1361" t="s">
        <v>1200</v>
      </c>
      <c r="B1361">
        <v>28.61</v>
      </c>
      <c r="C1361">
        <v>5.76</v>
      </c>
      <c r="D1361" t="s">
        <v>2378</v>
      </c>
      <c r="E1361" t="s">
        <v>2378</v>
      </c>
      <c r="F1361" t="s">
        <v>2379</v>
      </c>
      <c r="G1361">
        <v>0</v>
      </c>
      <c r="H1361" t="s">
        <v>2378</v>
      </c>
      <c r="I1361" t="str">
        <f t="shared" si="42"/>
        <v>Obesity</v>
      </c>
      <c r="J1361" t="str">
        <f t="shared" si="43"/>
        <v>Diabetes</v>
      </c>
    </row>
    <row r="1362" spans="1:10" x14ac:dyDescent="0.25">
      <c r="A1362" t="s">
        <v>1371</v>
      </c>
      <c r="B1362">
        <v>28.6</v>
      </c>
      <c r="C1362">
        <v>5.56</v>
      </c>
      <c r="D1362" t="s">
        <v>2378</v>
      </c>
      <c r="E1362" t="s">
        <v>2378</v>
      </c>
      <c r="F1362" t="s">
        <v>2379</v>
      </c>
      <c r="G1362">
        <v>0</v>
      </c>
      <c r="H1362" t="s">
        <v>2378</v>
      </c>
      <c r="I1362" t="str">
        <f t="shared" si="42"/>
        <v>Obesity</v>
      </c>
      <c r="J1362" t="str">
        <f t="shared" si="43"/>
        <v>Normal</v>
      </c>
    </row>
    <row r="1363" spans="1:10" x14ac:dyDescent="0.25">
      <c r="A1363" t="s">
        <v>1077</v>
      </c>
      <c r="B1363">
        <v>28.6</v>
      </c>
      <c r="C1363">
        <v>5.42</v>
      </c>
      <c r="D1363" t="s">
        <v>2378</v>
      </c>
      <c r="E1363" t="s">
        <v>2378</v>
      </c>
      <c r="F1363" t="s">
        <v>2378</v>
      </c>
      <c r="G1363">
        <v>0</v>
      </c>
      <c r="H1363" t="s">
        <v>2378</v>
      </c>
      <c r="I1363" t="str">
        <f t="shared" si="42"/>
        <v>Obesity</v>
      </c>
      <c r="J1363" t="str">
        <f t="shared" si="43"/>
        <v>Normal</v>
      </c>
    </row>
    <row r="1364" spans="1:10" x14ac:dyDescent="0.25">
      <c r="A1364" t="s">
        <v>555</v>
      </c>
      <c r="B1364">
        <v>28.6</v>
      </c>
      <c r="C1364">
        <v>6.08</v>
      </c>
      <c r="D1364" t="s">
        <v>2378</v>
      </c>
      <c r="E1364" t="s">
        <v>2378</v>
      </c>
      <c r="F1364" t="s">
        <v>2379</v>
      </c>
      <c r="G1364">
        <v>0</v>
      </c>
      <c r="H1364" t="s">
        <v>2378</v>
      </c>
      <c r="I1364" t="str">
        <f t="shared" si="42"/>
        <v>Obesity</v>
      </c>
      <c r="J1364" t="str">
        <f t="shared" si="43"/>
        <v>Diabetes</v>
      </c>
    </row>
    <row r="1365" spans="1:10" x14ac:dyDescent="0.25">
      <c r="A1365" t="s">
        <v>2054</v>
      </c>
      <c r="B1365">
        <v>28.594999999999999</v>
      </c>
      <c r="C1365">
        <v>10.210000000000001</v>
      </c>
      <c r="D1365" t="s">
        <v>2378</v>
      </c>
      <c r="E1365" t="s">
        <v>2378</v>
      </c>
      <c r="F1365" t="s">
        <v>2378</v>
      </c>
      <c r="G1365">
        <v>0</v>
      </c>
      <c r="H1365" t="s">
        <v>2378</v>
      </c>
      <c r="I1365" t="str">
        <f t="shared" si="42"/>
        <v>Obesity</v>
      </c>
      <c r="J1365" t="str">
        <f t="shared" si="43"/>
        <v>Diabetes</v>
      </c>
    </row>
    <row r="1366" spans="1:10" x14ac:dyDescent="0.25">
      <c r="A1366" t="s">
        <v>1434</v>
      </c>
      <c r="B1366">
        <v>28.594999999999999</v>
      </c>
      <c r="C1366">
        <v>4.68</v>
      </c>
      <c r="D1366" t="s">
        <v>2378</v>
      </c>
      <c r="E1366" t="s">
        <v>2378</v>
      </c>
      <c r="F1366" t="s">
        <v>2378</v>
      </c>
      <c r="G1366">
        <v>0</v>
      </c>
      <c r="H1366" t="s">
        <v>2378</v>
      </c>
      <c r="I1366" t="str">
        <f t="shared" si="42"/>
        <v>Obesity</v>
      </c>
      <c r="J1366" t="str">
        <f t="shared" si="43"/>
        <v>Normal</v>
      </c>
    </row>
    <row r="1367" spans="1:10" x14ac:dyDescent="0.25">
      <c r="A1367" t="s">
        <v>1427</v>
      </c>
      <c r="B1367">
        <v>28.594999999999999</v>
      </c>
      <c r="C1367">
        <v>4.96</v>
      </c>
      <c r="D1367" t="s">
        <v>2378</v>
      </c>
      <c r="E1367" t="s">
        <v>2378</v>
      </c>
      <c r="F1367" t="s">
        <v>2378</v>
      </c>
      <c r="G1367">
        <v>0</v>
      </c>
      <c r="H1367" t="s">
        <v>2378</v>
      </c>
      <c r="I1367" t="str">
        <f t="shared" si="42"/>
        <v>Obesity</v>
      </c>
      <c r="J1367" t="str">
        <f t="shared" si="43"/>
        <v>Normal</v>
      </c>
    </row>
    <row r="1368" spans="1:10" x14ac:dyDescent="0.25">
      <c r="A1368" t="s">
        <v>819</v>
      </c>
      <c r="B1368">
        <v>28.594999999999999</v>
      </c>
      <c r="C1368">
        <v>8.5299999999999994</v>
      </c>
      <c r="D1368" t="s">
        <v>2378</v>
      </c>
      <c r="E1368" t="s">
        <v>2378</v>
      </c>
      <c r="F1368" t="s">
        <v>2378</v>
      </c>
      <c r="G1368">
        <v>0</v>
      </c>
      <c r="H1368" t="s">
        <v>2378</v>
      </c>
      <c r="I1368" t="str">
        <f t="shared" si="42"/>
        <v>Obesity</v>
      </c>
      <c r="J1368" t="str">
        <f t="shared" si="43"/>
        <v>Diabetes</v>
      </c>
    </row>
    <row r="1369" spans="1:10" x14ac:dyDescent="0.25">
      <c r="A1369" t="s">
        <v>494</v>
      </c>
      <c r="B1369">
        <v>28.594999999999999</v>
      </c>
      <c r="C1369">
        <v>5.43</v>
      </c>
      <c r="D1369" t="s">
        <v>2378</v>
      </c>
      <c r="E1369" t="s">
        <v>2378</v>
      </c>
      <c r="F1369" t="s">
        <v>2378</v>
      </c>
      <c r="G1369">
        <v>0</v>
      </c>
      <c r="H1369" t="s">
        <v>2378</v>
      </c>
      <c r="I1369" t="str">
        <f t="shared" si="42"/>
        <v>Obesity</v>
      </c>
      <c r="J1369" t="str">
        <f t="shared" si="43"/>
        <v>Normal</v>
      </c>
    </row>
    <row r="1370" spans="1:10" x14ac:dyDescent="0.25">
      <c r="A1370" t="s">
        <v>371</v>
      </c>
      <c r="B1370">
        <v>28.594999999999999</v>
      </c>
      <c r="C1370">
        <v>4.1399999999999997</v>
      </c>
      <c r="D1370" t="s">
        <v>2378</v>
      </c>
      <c r="E1370" t="s">
        <v>2378</v>
      </c>
      <c r="F1370" t="s">
        <v>2379</v>
      </c>
      <c r="G1370">
        <v>0</v>
      </c>
      <c r="H1370" t="s">
        <v>2378</v>
      </c>
      <c r="I1370" t="str">
        <f t="shared" si="42"/>
        <v>Obesity</v>
      </c>
      <c r="J1370" t="str">
        <f t="shared" si="43"/>
        <v>Normal</v>
      </c>
    </row>
    <row r="1371" spans="1:10" x14ac:dyDescent="0.25">
      <c r="A1371" t="s">
        <v>615</v>
      </c>
      <c r="B1371">
        <v>28.54</v>
      </c>
      <c r="C1371">
        <v>5.51</v>
      </c>
      <c r="D1371" t="s">
        <v>2378</v>
      </c>
      <c r="E1371" t="s">
        <v>2378</v>
      </c>
      <c r="F1371" t="s">
        <v>2379</v>
      </c>
      <c r="G1371">
        <v>0</v>
      </c>
      <c r="H1371" t="s">
        <v>2378</v>
      </c>
      <c r="I1371" t="str">
        <f t="shared" si="42"/>
        <v>Obesity</v>
      </c>
      <c r="J1371" t="str">
        <f t="shared" si="43"/>
        <v>Normal</v>
      </c>
    </row>
    <row r="1372" spans="1:10" x14ac:dyDescent="0.25">
      <c r="A1372" t="s">
        <v>959</v>
      </c>
      <c r="B1372">
        <v>28.51</v>
      </c>
      <c r="C1372">
        <v>5.65</v>
      </c>
      <c r="D1372" t="s">
        <v>2378</v>
      </c>
      <c r="E1372" t="s">
        <v>2378</v>
      </c>
      <c r="F1372" t="s">
        <v>2378</v>
      </c>
      <c r="G1372">
        <v>0</v>
      </c>
      <c r="H1372" t="s">
        <v>2378</v>
      </c>
      <c r="I1372" t="str">
        <f t="shared" si="42"/>
        <v>Obesity</v>
      </c>
      <c r="J1372" t="str">
        <f t="shared" si="43"/>
        <v>Normal</v>
      </c>
    </row>
    <row r="1373" spans="1:10" x14ac:dyDescent="0.25">
      <c r="A1373" t="s">
        <v>2150</v>
      </c>
      <c r="B1373">
        <v>28.5</v>
      </c>
      <c r="C1373">
        <v>5.12</v>
      </c>
      <c r="D1373" t="s">
        <v>2378</v>
      </c>
      <c r="E1373" t="s">
        <v>2378</v>
      </c>
      <c r="F1373" t="s">
        <v>2378</v>
      </c>
      <c r="G1373">
        <v>0</v>
      </c>
      <c r="H1373" t="s">
        <v>2378</v>
      </c>
      <c r="I1373" t="str">
        <f t="shared" si="42"/>
        <v>Obesity</v>
      </c>
      <c r="J1373" t="str">
        <f t="shared" si="43"/>
        <v>Normal</v>
      </c>
    </row>
    <row r="1374" spans="1:10" x14ac:dyDescent="0.25">
      <c r="A1374" t="s">
        <v>1830</v>
      </c>
      <c r="B1374">
        <v>28.5</v>
      </c>
      <c r="C1374">
        <v>5.55</v>
      </c>
      <c r="D1374" t="s">
        <v>2378</v>
      </c>
      <c r="E1374" t="s">
        <v>2378</v>
      </c>
      <c r="F1374" t="s">
        <v>2378</v>
      </c>
      <c r="G1374">
        <v>0</v>
      </c>
      <c r="H1374" t="s">
        <v>2378</v>
      </c>
      <c r="I1374" t="str">
        <f t="shared" si="42"/>
        <v>Obesity</v>
      </c>
      <c r="J1374" t="str">
        <f t="shared" si="43"/>
        <v>Normal</v>
      </c>
    </row>
    <row r="1375" spans="1:10" x14ac:dyDescent="0.25">
      <c r="A1375" t="s">
        <v>856</v>
      </c>
      <c r="B1375">
        <v>28.5</v>
      </c>
      <c r="C1375">
        <v>4.3600000000000003</v>
      </c>
      <c r="D1375" t="s">
        <v>2378</v>
      </c>
      <c r="E1375" t="s">
        <v>2378</v>
      </c>
      <c r="F1375" t="s">
        <v>2378</v>
      </c>
      <c r="G1375">
        <v>0</v>
      </c>
      <c r="H1375" t="s">
        <v>2378</v>
      </c>
      <c r="I1375" t="str">
        <f t="shared" si="42"/>
        <v>Obesity</v>
      </c>
      <c r="J1375" t="str">
        <f t="shared" si="43"/>
        <v>Normal</v>
      </c>
    </row>
    <row r="1376" spans="1:10" x14ac:dyDescent="0.25">
      <c r="A1376" t="s">
        <v>403</v>
      </c>
      <c r="B1376">
        <v>28.5</v>
      </c>
      <c r="C1376">
        <v>6.11</v>
      </c>
      <c r="D1376" t="s">
        <v>2378</v>
      </c>
      <c r="E1376" t="s">
        <v>2378</v>
      </c>
      <c r="F1376" t="s">
        <v>2378</v>
      </c>
      <c r="G1376">
        <v>0</v>
      </c>
      <c r="H1376" t="s">
        <v>2378</v>
      </c>
      <c r="I1376" t="str">
        <f t="shared" si="42"/>
        <v>Obesity</v>
      </c>
      <c r="J1376" t="str">
        <f t="shared" si="43"/>
        <v>Diabetes</v>
      </c>
    </row>
    <row r="1377" spans="1:10" x14ac:dyDescent="0.25">
      <c r="A1377" t="s">
        <v>174</v>
      </c>
      <c r="B1377">
        <v>28.5</v>
      </c>
      <c r="C1377">
        <v>4.03</v>
      </c>
      <c r="D1377" t="s">
        <v>2378</v>
      </c>
      <c r="E1377" t="s">
        <v>2378</v>
      </c>
      <c r="F1377" t="s">
        <v>2378</v>
      </c>
      <c r="G1377">
        <v>0</v>
      </c>
      <c r="H1377" t="s">
        <v>2378</v>
      </c>
      <c r="I1377" t="str">
        <f t="shared" si="42"/>
        <v>Obesity</v>
      </c>
      <c r="J1377" t="str">
        <f t="shared" si="43"/>
        <v>Normal</v>
      </c>
    </row>
    <row r="1378" spans="1:10" x14ac:dyDescent="0.25">
      <c r="A1378" t="s">
        <v>1831</v>
      </c>
      <c r="B1378">
        <v>28.49</v>
      </c>
      <c r="C1378">
        <v>4.8899999999999997</v>
      </c>
      <c r="D1378" t="s">
        <v>2378</v>
      </c>
      <c r="E1378" t="s">
        <v>2378</v>
      </c>
      <c r="F1378" t="s">
        <v>2378</v>
      </c>
      <c r="G1378">
        <v>0</v>
      </c>
      <c r="H1378" t="s">
        <v>2378</v>
      </c>
      <c r="I1378" t="str">
        <f t="shared" si="42"/>
        <v>Obesity</v>
      </c>
      <c r="J1378" t="str">
        <f t="shared" si="43"/>
        <v>Normal</v>
      </c>
    </row>
    <row r="1379" spans="1:10" x14ac:dyDescent="0.25">
      <c r="A1379" t="s">
        <v>350</v>
      </c>
      <c r="B1379">
        <v>28.48</v>
      </c>
      <c r="C1379">
        <v>6.22</v>
      </c>
      <c r="D1379" t="s">
        <v>2378</v>
      </c>
      <c r="E1379" t="s">
        <v>2378</v>
      </c>
      <c r="F1379" t="s">
        <v>2379</v>
      </c>
      <c r="G1379">
        <v>0</v>
      </c>
      <c r="H1379" t="s">
        <v>2378</v>
      </c>
      <c r="I1379" t="str">
        <f t="shared" si="42"/>
        <v>Obesity</v>
      </c>
      <c r="J1379" t="str">
        <f t="shared" si="43"/>
        <v>Diabetes</v>
      </c>
    </row>
    <row r="1380" spans="1:10" x14ac:dyDescent="0.25">
      <c r="A1380" t="s">
        <v>2065</v>
      </c>
      <c r="B1380">
        <v>28.46</v>
      </c>
      <c r="C1380">
        <v>4.8499999999999996</v>
      </c>
      <c r="D1380" t="s">
        <v>2378</v>
      </c>
      <c r="E1380" t="s">
        <v>2378</v>
      </c>
      <c r="F1380" t="s">
        <v>2378</v>
      </c>
      <c r="G1380">
        <v>0</v>
      </c>
      <c r="H1380" t="s">
        <v>2378</v>
      </c>
      <c r="I1380" t="str">
        <f t="shared" si="42"/>
        <v>Obesity</v>
      </c>
      <c r="J1380" t="str">
        <f t="shared" si="43"/>
        <v>Normal</v>
      </c>
    </row>
    <row r="1381" spans="1:10" x14ac:dyDescent="0.25">
      <c r="A1381" t="s">
        <v>837</v>
      </c>
      <c r="B1381">
        <v>28.405000000000001</v>
      </c>
      <c r="C1381">
        <v>7.02</v>
      </c>
      <c r="D1381" t="s">
        <v>2378</v>
      </c>
      <c r="E1381" t="s">
        <v>2378</v>
      </c>
      <c r="F1381" t="s">
        <v>2378</v>
      </c>
      <c r="G1381">
        <v>0</v>
      </c>
      <c r="H1381" t="s">
        <v>2378</v>
      </c>
      <c r="I1381" t="str">
        <f t="shared" si="42"/>
        <v>Obesity</v>
      </c>
      <c r="J1381" t="str">
        <f t="shared" si="43"/>
        <v>Diabetes</v>
      </c>
    </row>
    <row r="1382" spans="1:10" x14ac:dyDescent="0.25">
      <c r="A1382" t="s">
        <v>537</v>
      </c>
      <c r="B1382">
        <v>28.405000000000001</v>
      </c>
      <c r="C1382">
        <v>4.12</v>
      </c>
      <c r="D1382" t="s">
        <v>2378</v>
      </c>
      <c r="E1382" t="s">
        <v>2378</v>
      </c>
      <c r="F1382" t="s">
        <v>2378</v>
      </c>
      <c r="G1382">
        <v>0</v>
      </c>
      <c r="H1382" t="s">
        <v>2378</v>
      </c>
      <c r="I1382" t="str">
        <f t="shared" si="42"/>
        <v>Obesity</v>
      </c>
      <c r="J1382" t="str">
        <f t="shared" si="43"/>
        <v>Normal</v>
      </c>
    </row>
    <row r="1383" spans="1:10" x14ac:dyDescent="0.25">
      <c r="A1383" t="s">
        <v>270</v>
      </c>
      <c r="B1383">
        <v>28.4</v>
      </c>
      <c r="C1383">
        <v>5.97</v>
      </c>
      <c r="D1383" t="s">
        <v>2378</v>
      </c>
      <c r="E1383" t="s">
        <v>2378</v>
      </c>
      <c r="F1383" t="s">
        <v>2379</v>
      </c>
      <c r="G1383">
        <v>0</v>
      </c>
      <c r="H1383" t="s">
        <v>2378</v>
      </c>
      <c r="I1383" t="str">
        <f t="shared" si="42"/>
        <v>Obesity</v>
      </c>
      <c r="J1383" t="str">
        <f t="shared" si="43"/>
        <v>Diabetes</v>
      </c>
    </row>
    <row r="1384" spans="1:10" x14ac:dyDescent="0.25">
      <c r="A1384" t="s">
        <v>196</v>
      </c>
      <c r="B1384">
        <v>28.4</v>
      </c>
      <c r="C1384">
        <v>4.3</v>
      </c>
      <c r="D1384" t="s">
        <v>2378</v>
      </c>
      <c r="E1384" t="s">
        <v>2378</v>
      </c>
      <c r="F1384" t="s">
        <v>2379</v>
      </c>
      <c r="G1384">
        <v>0</v>
      </c>
      <c r="H1384" t="s">
        <v>2378</v>
      </c>
      <c r="I1384" t="str">
        <f t="shared" si="42"/>
        <v>Obesity</v>
      </c>
      <c r="J1384" t="str">
        <f t="shared" si="43"/>
        <v>Normal</v>
      </c>
    </row>
    <row r="1385" spans="1:10" x14ac:dyDescent="0.25">
      <c r="A1385" t="s">
        <v>1864</v>
      </c>
      <c r="B1385">
        <v>28.38</v>
      </c>
      <c r="C1385">
        <v>6.07</v>
      </c>
      <c r="D1385" t="s">
        <v>2378</v>
      </c>
      <c r="E1385" t="s">
        <v>2378</v>
      </c>
      <c r="F1385" t="s">
        <v>2378</v>
      </c>
      <c r="G1385">
        <v>0</v>
      </c>
      <c r="H1385" t="s">
        <v>2378</v>
      </c>
      <c r="I1385" t="str">
        <f t="shared" si="42"/>
        <v>Obesity</v>
      </c>
      <c r="J1385" t="str">
        <f t="shared" si="43"/>
        <v>Diabetes</v>
      </c>
    </row>
    <row r="1386" spans="1:10" x14ac:dyDescent="0.25">
      <c r="A1386" t="s">
        <v>2093</v>
      </c>
      <c r="B1386">
        <v>28.34</v>
      </c>
      <c r="C1386">
        <v>8.18</v>
      </c>
      <c r="D1386" t="s">
        <v>2378</v>
      </c>
      <c r="E1386" t="s">
        <v>2378</v>
      </c>
      <c r="F1386" t="s">
        <v>2378</v>
      </c>
      <c r="G1386">
        <v>0</v>
      </c>
      <c r="H1386" t="s">
        <v>2378</v>
      </c>
      <c r="I1386" t="str">
        <f t="shared" si="42"/>
        <v>Obesity</v>
      </c>
      <c r="J1386" t="str">
        <f t="shared" si="43"/>
        <v>Diabetes</v>
      </c>
    </row>
    <row r="1387" spans="1:10" x14ac:dyDescent="0.25">
      <c r="A1387" t="s">
        <v>2095</v>
      </c>
      <c r="B1387">
        <v>28.31</v>
      </c>
      <c r="C1387">
        <v>5.33</v>
      </c>
      <c r="D1387" t="s">
        <v>2378</v>
      </c>
      <c r="E1387" t="s">
        <v>2378</v>
      </c>
      <c r="F1387" t="s">
        <v>2378</v>
      </c>
      <c r="G1387">
        <v>0</v>
      </c>
      <c r="H1387" t="s">
        <v>2378</v>
      </c>
      <c r="I1387" t="str">
        <f t="shared" si="42"/>
        <v>Obesity</v>
      </c>
      <c r="J1387" t="str">
        <f t="shared" si="43"/>
        <v>Normal</v>
      </c>
    </row>
    <row r="1388" spans="1:10" x14ac:dyDescent="0.25">
      <c r="A1388" t="s">
        <v>2022</v>
      </c>
      <c r="B1388">
        <v>28.31</v>
      </c>
      <c r="C1388">
        <v>8.4700000000000006</v>
      </c>
      <c r="D1388" t="s">
        <v>2378</v>
      </c>
      <c r="E1388" t="s">
        <v>2378</v>
      </c>
      <c r="F1388" t="s">
        <v>2378</v>
      </c>
      <c r="G1388">
        <v>0</v>
      </c>
      <c r="H1388" t="s">
        <v>2378</v>
      </c>
      <c r="I1388" t="str">
        <f t="shared" si="42"/>
        <v>Obesity</v>
      </c>
      <c r="J1388" t="str">
        <f t="shared" si="43"/>
        <v>Diabetes</v>
      </c>
    </row>
    <row r="1389" spans="1:10" x14ac:dyDescent="0.25">
      <c r="A1389" t="s">
        <v>1823</v>
      </c>
      <c r="B1389">
        <v>28.31</v>
      </c>
      <c r="C1389">
        <v>6.35</v>
      </c>
      <c r="D1389" t="s">
        <v>2378</v>
      </c>
      <c r="E1389" t="s">
        <v>2378</v>
      </c>
      <c r="F1389" t="s">
        <v>2378</v>
      </c>
      <c r="G1389">
        <v>0</v>
      </c>
      <c r="H1389" t="s">
        <v>2378</v>
      </c>
      <c r="I1389" t="str">
        <f t="shared" si="42"/>
        <v>Obesity</v>
      </c>
      <c r="J1389" t="str">
        <f t="shared" si="43"/>
        <v>Diabetes</v>
      </c>
    </row>
    <row r="1390" spans="1:10" x14ac:dyDescent="0.25">
      <c r="A1390" t="s">
        <v>1801</v>
      </c>
      <c r="B1390">
        <v>28.31</v>
      </c>
      <c r="C1390">
        <v>6.29</v>
      </c>
      <c r="D1390" t="s">
        <v>2378</v>
      </c>
      <c r="E1390" t="s">
        <v>2378</v>
      </c>
      <c r="F1390" t="s">
        <v>2379</v>
      </c>
      <c r="G1390">
        <v>0</v>
      </c>
      <c r="H1390" t="s">
        <v>2378</v>
      </c>
      <c r="I1390" t="str">
        <f t="shared" si="42"/>
        <v>Obesity</v>
      </c>
      <c r="J1390" t="str">
        <f t="shared" si="43"/>
        <v>Diabetes</v>
      </c>
    </row>
    <row r="1391" spans="1:10" x14ac:dyDescent="0.25">
      <c r="A1391" t="s">
        <v>1629</v>
      </c>
      <c r="B1391">
        <v>28.31</v>
      </c>
      <c r="C1391">
        <v>5.96</v>
      </c>
      <c r="D1391" t="s">
        <v>2378</v>
      </c>
      <c r="E1391" t="s">
        <v>2378</v>
      </c>
      <c r="F1391" t="s">
        <v>2378</v>
      </c>
      <c r="G1391">
        <v>0</v>
      </c>
      <c r="H1391" t="s">
        <v>2378</v>
      </c>
      <c r="I1391" t="str">
        <f t="shared" si="42"/>
        <v>Obesity</v>
      </c>
      <c r="J1391" t="str">
        <f t="shared" si="43"/>
        <v>Diabetes</v>
      </c>
    </row>
    <row r="1392" spans="1:10" x14ac:dyDescent="0.25">
      <c r="A1392" t="s">
        <v>1425</v>
      </c>
      <c r="B1392">
        <v>28.31</v>
      </c>
      <c r="C1392">
        <v>5.43</v>
      </c>
      <c r="D1392" t="s">
        <v>2378</v>
      </c>
      <c r="E1392" t="s">
        <v>2378</v>
      </c>
      <c r="F1392" t="s">
        <v>2378</v>
      </c>
      <c r="G1392">
        <v>0</v>
      </c>
      <c r="H1392" t="s">
        <v>2378</v>
      </c>
      <c r="I1392" t="str">
        <f t="shared" si="42"/>
        <v>Obesity</v>
      </c>
      <c r="J1392" t="str">
        <f t="shared" si="43"/>
        <v>Normal</v>
      </c>
    </row>
    <row r="1393" spans="1:10" x14ac:dyDescent="0.25">
      <c r="A1393" t="s">
        <v>1375</v>
      </c>
      <c r="B1393">
        <v>28.31</v>
      </c>
      <c r="C1393">
        <v>4.55</v>
      </c>
      <c r="D1393" t="s">
        <v>2378</v>
      </c>
      <c r="E1393" t="s">
        <v>2378</v>
      </c>
      <c r="F1393" t="s">
        <v>2378</v>
      </c>
      <c r="G1393">
        <v>0</v>
      </c>
      <c r="H1393" t="s">
        <v>2378</v>
      </c>
      <c r="I1393" t="str">
        <f t="shared" si="42"/>
        <v>Obesity</v>
      </c>
      <c r="J1393" t="str">
        <f t="shared" si="43"/>
        <v>Normal</v>
      </c>
    </row>
    <row r="1394" spans="1:10" x14ac:dyDescent="0.25">
      <c r="A1394" t="s">
        <v>900</v>
      </c>
      <c r="B1394">
        <v>28.31</v>
      </c>
      <c r="C1394">
        <v>7.48</v>
      </c>
      <c r="D1394" t="s">
        <v>2378</v>
      </c>
      <c r="E1394" t="s">
        <v>2378</v>
      </c>
      <c r="F1394" t="s">
        <v>2378</v>
      </c>
      <c r="G1394">
        <v>0</v>
      </c>
      <c r="H1394" t="s">
        <v>2378</v>
      </c>
      <c r="I1394" t="str">
        <f t="shared" si="42"/>
        <v>Obesity</v>
      </c>
      <c r="J1394" t="str">
        <f t="shared" si="43"/>
        <v>Diabetes</v>
      </c>
    </row>
    <row r="1395" spans="1:10" x14ac:dyDescent="0.25">
      <c r="A1395" t="s">
        <v>304</v>
      </c>
      <c r="B1395">
        <v>28.31</v>
      </c>
      <c r="C1395">
        <v>6.41</v>
      </c>
      <c r="D1395" t="s">
        <v>2378</v>
      </c>
      <c r="E1395" t="s">
        <v>2378</v>
      </c>
      <c r="F1395" t="s">
        <v>2378</v>
      </c>
      <c r="G1395">
        <v>0</v>
      </c>
      <c r="H1395" t="s">
        <v>2378</v>
      </c>
      <c r="I1395" t="str">
        <f t="shared" si="42"/>
        <v>Obesity</v>
      </c>
      <c r="J1395" t="str">
        <f t="shared" si="43"/>
        <v>Diabetes</v>
      </c>
    </row>
    <row r="1396" spans="1:10" x14ac:dyDescent="0.25">
      <c r="A1396" t="s">
        <v>1896</v>
      </c>
      <c r="B1396">
        <v>28.3</v>
      </c>
      <c r="C1396">
        <v>5.47</v>
      </c>
      <c r="D1396" t="s">
        <v>2378</v>
      </c>
      <c r="E1396" t="s">
        <v>2378</v>
      </c>
      <c r="F1396" t="s">
        <v>2379</v>
      </c>
      <c r="G1396">
        <v>0</v>
      </c>
      <c r="H1396" t="s">
        <v>2378</v>
      </c>
      <c r="I1396" t="str">
        <f t="shared" si="42"/>
        <v>Obesity</v>
      </c>
      <c r="J1396" t="str">
        <f t="shared" si="43"/>
        <v>Normal</v>
      </c>
    </row>
    <row r="1397" spans="1:10" x14ac:dyDescent="0.25">
      <c r="A1397" t="s">
        <v>1790</v>
      </c>
      <c r="B1397">
        <v>28.3</v>
      </c>
      <c r="C1397">
        <v>5.73</v>
      </c>
      <c r="D1397" t="s">
        <v>2378</v>
      </c>
      <c r="E1397" t="s">
        <v>2378</v>
      </c>
      <c r="F1397" t="s">
        <v>2379</v>
      </c>
      <c r="G1397">
        <v>0</v>
      </c>
      <c r="H1397" t="s">
        <v>2378</v>
      </c>
      <c r="I1397" t="str">
        <f t="shared" si="42"/>
        <v>Obesity</v>
      </c>
      <c r="J1397" t="str">
        <f t="shared" si="43"/>
        <v>Diabetes</v>
      </c>
    </row>
    <row r="1398" spans="1:10" x14ac:dyDescent="0.25">
      <c r="A1398" t="s">
        <v>677</v>
      </c>
      <c r="B1398">
        <v>28.27</v>
      </c>
      <c r="C1398">
        <v>4.62</v>
      </c>
      <c r="D1398" t="s">
        <v>2378</v>
      </c>
      <c r="E1398" t="s">
        <v>2378</v>
      </c>
      <c r="F1398" t="s">
        <v>2378</v>
      </c>
      <c r="G1398">
        <v>0</v>
      </c>
      <c r="H1398" t="s">
        <v>2378</v>
      </c>
      <c r="I1398" t="str">
        <f t="shared" si="42"/>
        <v>Obesity</v>
      </c>
      <c r="J1398" t="str">
        <f t="shared" si="43"/>
        <v>Normal</v>
      </c>
    </row>
    <row r="1399" spans="1:10" x14ac:dyDescent="0.25">
      <c r="A1399" t="s">
        <v>571</v>
      </c>
      <c r="B1399">
        <v>28.27</v>
      </c>
      <c r="C1399">
        <v>5.33</v>
      </c>
      <c r="D1399" t="s">
        <v>2378</v>
      </c>
      <c r="E1399" t="s">
        <v>2378</v>
      </c>
      <c r="F1399" t="s">
        <v>2378</v>
      </c>
      <c r="G1399">
        <v>0</v>
      </c>
      <c r="H1399" t="s">
        <v>2378</v>
      </c>
      <c r="I1399" t="str">
        <f t="shared" si="42"/>
        <v>Obesity</v>
      </c>
      <c r="J1399" t="str">
        <f t="shared" si="43"/>
        <v>Normal</v>
      </c>
    </row>
    <row r="1400" spans="1:10" x14ac:dyDescent="0.25">
      <c r="A1400" t="s">
        <v>1152</v>
      </c>
      <c r="B1400">
        <v>28.24</v>
      </c>
      <c r="C1400">
        <v>5.36</v>
      </c>
      <c r="D1400" t="s">
        <v>2378</v>
      </c>
      <c r="E1400" t="s">
        <v>2378</v>
      </c>
      <c r="F1400" t="s">
        <v>2378</v>
      </c>
      <c r="G1400">
        <v>0</v>
      </c>
      <c r="H1400" t="s">
        <v>2378</v>
      </c>
      <c r="I1400" t="str">
        <f t="shared" si="42"/>
        <v>Obesity</v>
      </c>
      <c r="J1400" t="str">
        <f t="shared" si="43"/>
        <v>Normal</v>
      </c>
    </row>
    <row r="1401" spans="1:10" x14ac:dyDescent="0.25">
      <c r="A1401" t="s">
        <v>1541</v>
      </c>
      <c r="B1401">
        <v>28.22</v>
      </c>
      <c r="C1401">
        <v>7.51</v>
      </c>
      <c r="D1401" t="s">
        <v>2378</v>
      </c>
      <c r="E1401" t="s">
        <v>2378</v>
      </c>
      <c r="F1401" t="s">
        <v>2379</v>
      </c>
      <c r="G1401">
        <v>0</v>
      </c>
      <c r="H1401" t="s">
        <v>2378</v>
      </c>
      <c r="I1401" t="str">
        <f t="shared" si="42"/>
        <v>Obesity</v>
      </c>
      <c r="J1401" t="str">
        <f t="shared" si="43"/>
        <v>Diabetes</v>
      </c>
    </row>
    <row r="1402" spans="1:10" x14ac:dyDescent="0.25">
      <c r="A1402" t="s">
        <v>1959</v>
      </c>
      <c r="B1402">
        <v>28.215</v>
      </c>
      <c r="C1402">
        <v>8.26</v>
      </c>
      <c r="D1402" t="s">
        <v>2378</v>
      </c>
      <c r="E1402" t="s">
        <v>2378</v>
      </c>
      <c r="F1402" t="s">
        <v>2378</v>
      </c>
      <c r="G1402">
        <v>0</v>
      </c>
      <c r="H1402" t="s">
        <v>2378</v>
      </c>
      <c r="I1402" t="str">
        <f t="shared" si="42"/>
        <v>Obesity</v>
      </c>
      <c r="J1402" t="str">
        <f t="shared" si="43"/>
        <v>Diabetes</v>
      </c>
    </row>
    <row r="1403" spans="1:10" x14ac:dyDescent="0.25">
      <c r="A1403" t="s">
        <v>1485</v>
      </c>
      <c r="B1403">
        <v>28.215</v>
      </c>
      <c r="C1403">
        <v>6.29</v>
      </c>
      <c r="D1403" t="s">
        <v>2378</v>
      </c>
      <c r="E1403" t="s">
        <v>2378</v>
      </c>
      <c r="F1403" t="s">
        <v>2378</v>
      </c>
      <c r="G1403">
        <v>0</v>
      </c>
      <c r="H1403" t="s">
        <v>2378</v>
      </c>
      <c r="I1403" t="str">
        <f t="shared" si="42"/>
        <v>Obesity</v>
      </c>
      <c r="J1403" t="str">
        <f t="shared" si="43"/>
        <v>Diabetes</v>
      </c>
    </row>
    <row r="1404" spans="1:10" x14ac:dyDescent="0.25">
      <c r="A1404" t="s">
        <v>1285</v>
      </c>
      <c r="B1404">
        <v>28.215</v>
      </c>
      <c r="C1404">
        <v>7.56</v>
      </c>
      <c r="D1404" t="s">
        <v>2378</v>
      </c>
      <c r="E1404" t="s">
        <v>2378</v>
      </c>
      <c r="F1404" t="s">
        <v>2378</v>
      </c>
      <c r="G1404">
        <v>0</v>
      </c>
      <c r="H1404" t="s">
        <v>2378</v>
      </c>
      <c r="I1404" t="str">
        <f t="shared" si="42"/>
        <v>Obesity</v>
      </c>
      <c r="J1404" t="str">
        <f t="shared" si="43"/>
        <v>Diabetes</v>
      </c>
    </row>
    <row r="1405" spans="1:10" x14ac:dyDescent="0.25">
      <c r="A1405" t="s">
        <v>249</v>
      </c>
      <c r="B1405">
        <v>28.215</v>
      </c>
      <c r="C1405">
        <v>4.21</v>
      </c>
      <c r="D1405" t="s">
        <v>2378</v>
      </c>
      <c r="E1405" t="s">
        <v>2378</v>
      </c>
      <c r="F1405" t="s">
        <v>2378</v>
      </c>
      <c r="G1405">
        <v>0</v>
      </c>
      <c r="H1405" t="s">
        <v>2378</v>
      </c>
      <c r="I1405" t="str">
        <f t="shared" si="42"/>
        <v>Obesity</v>
      </c>
      <c r="J1405" t="str">
        <f t="shared" si="43"/>
        <v>Normal</v>
      </c>
    </row>
    <row r="1406" spans="1:10" x14ac:dyDescent="0.25">
      <c r="A1406" t="s">
        <v>1569</v>
      </c>
      <c r="B1406">
        <v>28.2</v>
      </c>
      <c r="C1406">
        <v>7.19</v>
      </c>
      <c r="D1406" t="s">
        <v>2378</v>
      </c>
      <c r="E1406" t="s">
        <v>2378</v>
      </c>
      <c r="F1406" t="s">
        <v>2378</v>
      </c>
      <c r="G1406">
        <v>0</v>
      </c>
      <c r="H1406" t="s">
        <v>2378</v>
      </c>
      <c r="I1406" t="str">
        <f t="shared" si="42"/>
        <v>Obesity</v>
      </c>
      <c r="J1406" t="str">
        <f t="shared" si="43"/>
        <v>Diabetes</v>
      </c>
    </row>
    <row r="1407" spans="1:10" x14ac:dyDescent="0.25">
      <c r="A1407" t="s">
        <v>2107</v>
      </c>
      <c r="B1407">
        <v>28.16</v>
      </c>
      <c r="C1407">
        <v>5.77</v>
      </c>
      <c r="D1407" t="s">
        <v>2378</v>
      </c>
      <c r="E1407" t="s">
        <v>2378</v>
      </c>
      <c r="F1407" t="s">
        <v>2378</v>
      </c>
      <c r="G1407">
        <v>0</v>
      </c>
      <c r="H1407" t="s">
        <v>2378</v>
      </c>
      <c r="I1407" t="str">
        <f t="shared" si="42"/>
        <v>Obesity</v>
      </c>
      <c r="J1407" t="str">
        <f t="shared" si="43"/>
        <v>Diabetes</v>
      </c>
    </row>
    <row r="1408" spans="1:10" x14ac:dyDescent="0.25">
      <c r="A1408" t="s">
        <v>1320</v>
      </c>
      <c r="B1408">
        <v>28.16</v>
      </c>
      <c r="C1408">
        <v>5.56</v>
      </c>
      <c r="D1408" t="s">
        <v>2378</v>
      </c>
      <c r="E1408" t="s">
        <v>2378</v>
      </c>
      <c r="F1408" t="s">
        <v>2378</v>
      </c>
      <c r="G1408">
        <v>0</v>
      </c>
      <c r="H1408" t="s">
        <v>2378</v>
      </c>
      <c r="I1408" t="str">
        <f t="shared" si="42"/>
        <v>Obesity</v>
      </c>
      <c r="J1408" t="str">
        <f t="shared" si="43"/>
        <v>Normal</v>
      </c>
    </row>
    <row r="1409" spans="1:10" x14ac:dyDescent="0.25">
      <c r="A1409" t="s">
        <v>1020</v>
      </c>
      <c r="B1409">
        <v>28.16</v>
      </c>
      <c r="C1409">
        <v>5.58</v>
      </c>
      <c r="D1409" t="s">
        <v>2378</v>
      </c>
      <c r="E1409" t="s">
        <v>2378</v>
      </c>
      <c r="F1409" t="s">
        <v>2378</v>
      </c>
      <c r="G1409">
        <v>0</v>
      </c>
      <c r="H1409" t="s">
        <v>2378</v>
      </c>
      <c r="I1409" t="str">
        <f t="shared" si="42"/>
        <v>Obesity</v>
      </c>
      <c r="J1409" t="str">
        <f t="shared" si="43"/>
        <v>Normal</v>
      </c>
    </row>
    <row r="1410" spans="1:10" x14ac:dyDescent="0.25">
      <c r="A1410" t="s">
        <v>1920</v>
      </c>
      <c r="B1410">
        <v>28.12</v>
      </c>
      <c r="C1410">
        <v>4.88</v>
      </c>
      <c r="D1410" t="s">
        <v>2378</v>
      </c>
      <c r="E1410" t="s">
        <v>2378</v>
      </c>
      <c r="F1410" t="s">
        <v>2378</v>
      </c>
      <c r="G1410">
        <v>0</v>
      </c>
      <c r="H1410" t="s">
        <v>2378</v>
      </c>
      <c r="I1410" t="str">
        <f t="shared" ref="I1410:I1473" si="44">IF(B1410&lt;18.5, "Underweight",IF(18.5 &lt;B1410&lt;= 24.9,"Healthy Weight",IF( 25&lt; B1410&lt;=29.9,"Overweight", "Obesity")))</f>
        <v>Obesity</v>
      </c>
      <c r="J1410" t="str">
        <f t="shared" ref="J1410:J1473" si="45">IF(C1410&lt;5.7,"Normal",IF(5.7&lt;C1410&lt;=6.4,"Prediabetes","Diabetes"))</f>
        <v>Normal</v>
      </c>
    </row>
    <row r="1411" spans="1:10" x14ac:dyDescent="0.25">
      <c r="A1411" t="s">
        <v>1904</v>
      </c>
      <c r="B1411">
        <v>28.12</v>
      </c>
      <c r="C1411">
        <v>6.15</v>
      </c>
      <c r="D1411" t="s">
        <v>2378</v>
      </c>
      <c r="E1411" t="s">
        <v>2378</v>
      </c>
      <c r="F1411" t="s">
        <v>2378</v>
      </c>
      <c r="G1411">
        <v>0</v>
      </c>
      <c r="H1411" t="s">
        <v>2378</v>
      </c>
      <c r="I1411" t="str">
        <f t="shared" si="44"/>
        <v>Obesity</v>
      </c>
      <c r="J1411" t="str">
        <f t="shared" si="45"/>
        <v>Diabetes</v>
      </c>
    </row>
    <row r="1412" spans="1:10" x14ac:dyDescent="0.25">
      <c r="A1412" t="s">
        <v>1359</v>
      </c>
      <c r="B1412">
        <v>28.12</v>
      </c>
      <c r="C1412">
        <v>4.67</v>
      </c>
      <c r="D1412" t="s">
        <v>2378</v>
      </c>
      <c r="E1412" t="s">
        <v>2378</v>
      </c>
      <c r="F1412" t="s">
        <v>2378</v>
      </c>
      <c r="G1412">
        <v>0</v>
      </c>
      <c r="H1412" t="s">
        <v>2378</v>
      </c>
      <c r="I1412" t="str">
        <f t="shared" si="44"/>
        <v>Obesity</v>
      </c>
      <c r="J1412" t="str">
        <f t="shared" si="45"/>
        <v>Normal</v>
      </c>
    </row>
    <row r="1413" spans="1:10" x14ac:dyDescent="0.25">
      <c r="A1413" t="s">
        <v>335</v>
      </c>
      <c r="B1413">
        <v>28.12</v>
      </c>
      <c r="C1413">
        <v>5.55</v>
      </c>
      <c r="D1413" t="s">
        <v>2378</v>
      </c>
      <c r="E1413" t="s">
        <v>2378</v>
      </c>
      <c r="F1413" t="s">
        <v>2378</v>
      </c>
      <c r="G1413">
        <v>0</v>
      </c>
      <c r="H1413" t="s">
        <v>2378</v>
      </c>
      <c r="I1413" t="str">
        <f t="shared" si="44"/>
        <v>Obesity</v>
      </c>
      <c r="J1413" t="str">
        <f t="shared" si="45"/>
        <v>Normal</v>
      </c>
    </row>
    <row r="1414" spans="1:10" x14ac:dyDescent="0.25">
      <c r="A1414" t="s">
        <v>309</v>
      </c>
      <c r="B1414">
        <v>28.12</v>
      </c>
      <c r="C1414">
        <v>5.05</v>
      </c>
      <c r="D1414" t="s">
        <v>2378</v>
      </c>
      <c r="E1414" t="s">
        <v>2378</v>
      </c>
      <c r="F1414" t="s">
        <v>2378</v>
      </c>
      <c r="G1414">
        <v>0</v>
      </c>
      <c r="H1414" t="s">
        <v>2378</v>
      </c>
      <c r="I1414" t="str">
        <f t="shared" si="44"/>
        <v>Obesity</v>
      </c>
      <c r="J1414" t="str">
        <f t="shared" si="45"/>
        <v>Normal</v>
      </c>
    </row>
    <row r="1415" spans="1:10" x14ac:dyDescent="0.25">
      <c r="A1415" t="s">
        <v>1436</v>
      </c>
      <c r="B1415">
        <v>28.1</v>
      </c>
      <c r="C1415">
        <v>5.79</v>
      </c>
      <c r="D1415" t="s">
        <v>2378</v>
      </c>
      <c r="E1415" t="s">
        <v>2378</v>
      </c>
      <c r="F1415" t="s">
        <v>2379</v>
      </c>
      <c r="G1415">
        <v>0</v>
      </c>
      <c r="H1415" t="s">
        <v>2378</v>
      </c>
      <c r="I1415" t="str">
        <f t="shared" si="44"/>
        <v>Obesity</v>
      </c>
      <c r="J1415" t="str">
        <f t="shared" si="45"/>
        <v>Diabetes</v>
      </c>
    </row>
    <row r="1416" spans="1:10" x14ac:dyDescent="0.25">
      <c r="A1416" t="s">
        <v>1341</v>
      </c>
      <c r="B1416">
        <v>28.1</v>
      </c>
      <c r="C1416">
        <v>11.2</v>
      </c>
      <c r="D1416" t="s">
        <v>2378</v>
      </c>
      <c r="E1416" t="s">
        <v>2378</v>
      </c>
      <c r="F1416" t="s">
        <v>2378</v>
      </c>
      <c r="G1416">
        <v>0</v>
      </c>
      <c r="H1416" t="s">
        <v>2378</v>
      </c>
      <c r="I1416" t="str">
        <f t="shared" si="44"/>
        <v>Obesity</v>
      </c>
      <c r="J1416" t="str">
        <f t="shared" si="45"/>
        <v>Diabetes</v>
      </c>
    </row>
    <row r="1417" spans="1:10" x14ac:dyDescent="0.25">
      <c r="A1417" t="s">
        <v>1179</v>
      </c>
      <c r="B1417">
        <v>28.09</v>
      </c>
      <c r="C1417">
        <v>6.06</v>
      </c>
      <c r="D1417" t="s">
        <v>2378</v>
      </c>
      <c r="E1417" t="s">
        <v>2378</v>
      </c>
      <c r="F1417" t="s">
        <v>2379</v>
      </c>
      <c r="G1417">
        <v>0</v>
      </c>
      <c r="H1417" t="s">
        <v>2378</v>
      </c>
      <c r="I1417" t="str">
        <f t="shared" si="44"/>
        <v>Obesity</v>
      </c>
      <c r="J1417" t="str">
        <f t="shared" si="45"/>
        <v>Diabetes</v>
      </c>
    </row>
    <row r="1418" spans="1:10" x14ac:dyDescent="0.25">
      <c r="A1418" t="s">
        <v>298</v>
      </c>
      <c r="B1418">
        <v>28.06</v>
      </c>
      <c r="C1418">
        <v>8.93</v>
      </c>
      <c r="D1418" t="s">
        <v>2378</v>
      </c>
      <c r="E1418" t="s">
        <v>2378</v>
      </c>
      <c r="F1418" t="s">
        <v>2378</v>
      </c>
      <c r="G1418">
        <v>0</v>
      </c>
      <c r="H1418" t="s">
        <v>2378</v>
      </c>
      <c r="I1418" t="str">
        <f t="shared" si="44"/>
        <v>Obesity</v>
      </c>
      <c r="J1418" t="str">
        <f t="shared" si="45"/>
        <v>Diabetes</v>
      </c>
    </row>
    <row r="1419" spans="1:10" x14ac:dyDescent="0.25">
      <c r="A1419" t="s">
        <v>1046</v>
      </c>
      <c r="B1419">
        <v>28.05</v>
      </c>
      <c r="C1419">
        <v>5.63</v>
      </c>
      <c r="D1419" t="s">
        <v>2378</v>
      </c>
      <c r="E1419" t="s">
        <v>2378</v>
      </c>
      <c r="F1419" t="s">
        <v>2378</v>
      </c>
      <c r="G1419">
        <v>0</v>
      </c>
      <c r="H1419" t="s">
        <v>2378</v>
      </c>
      <c r="I1419" t="str">
        <f t="shared" si="44"/>
        <v>Obesity</v>
      </c>
      <c r="J1419" t="str">
        <f t="shared" si="45"/>
        <v>Normal</v>
      </c>
    </row>
    <row r="1420" spans="1:10" x14ac:dyDescent="0.25">
      <c r="A1420" t="s">
        <v>851</v>
      </c>
      <c r="B1420">
        <v>28.05</v>
      </c>
      <c r="C1420">
        <v>11.85</v>
      </c>
      <c r="D1420" t="s">
        <v>2378</v>
      </c>
      <c r="E1420" t="s">
        <v>2378</v>
      </c>
      <c r="F1420" t="s">
        <v>2378</v>
      </c>
      <c r="G1420">
        <v>0</v>
      </c>
      <c r="H1420" t="s">
        <v>2378</v>
      </c>
      <c r="I1420" t="str">
        <f t="shared" si="44"/>
        <v>Obesity</v>
      </c>
      <c r="J1420" t="str">
        <f t="shared" si="45"/>
        <v>Diabetes</v>
      </c>
    </row>
    <row r="1421" spans="1:10" x14ac:dyDescent="0.25">
      <c r="A1421" t="s">
        <v>240</v>
      </c>
      <c r="B1421">
        <v>28.05</v>
      </c>
      <c r="C1421">
        <v>6.2</v>
      </c>
      <c r="D1421" t="s">
        <v>2378</v>
      </c>
      <c r="E1421" t="s">
        <v>2378</v>
      </c>
      <c r="F1421" t="s">
        <v>2378</v>
      </c>
      <c r="G1421">
        <v>0</v>
      </c>
      <c r="H1421" t="s">
        <v>2378</v>
      </c>
      <c r="I1421" t="str">
        <f t="shared" si="44"/>
        <v>Obesity</v>
      </c>
      <c r="J1421" t="str">
        <f t="shared" si="45"/>
        <v>Diabetes</v>
      </c>
    </row>
    <row r="1422" spans="1:10" x14ac:dyDescent="0.25">
      <c r="A1422" t="s">
        <v>1891</v>
      </c>
      <c r="B1422">
        <v>28.024999999999999</v>
      </c>
      <c r="C1422">
        <v>7.67</v>
      </c>
      <c r="D1422" t="s">
        <v>2378</v>
      </c>
      <c r="E1422" t="s">
        <v>2378</v>
      </c>
      <c r="F1422" t="s">
        <v>2378</v>
      </c>
      <c r="G1422">
        <v>0</v>
      </c>
      <c r="H1422" t="s">
        <v>2378</v>
      </c>
      <c r="I1422" t="str">
        <f t="shared" si="44"/>
        <v>Obesity</v>
      </c>
      <c r="J1422" t="str">
        <f t="shared" si="45"/>
        <v>Diabetes</v>
      </c>
    </row>
    <row r="1423" spans="1:10" x14ac:dyDescent="0.25">
      <c r="A1423" t="s">
        <v>1879</v>
      </c>
      <c r="B1423">
        <v>28.024999999999999</v>
      </c>
      <c r="C1423">
        <v>5.65</v>
      </c>
      <c r="D1423" t="s">
        <v>2378</v>
      </c>
      <c r="E1423" t="s">
        <v>2378</v>
      </c>
      <c r="F1423" t="s">
        <v>2378</v>
      </c>
      <c r="G1423">
        <v>0</v>
      </c>
      <c r="H1423" t="s">
        <v>2378</v>
      </c>
      <c r="I1423" t="str">
        <f t="shared" si="44"/>
        <v>Obesity</v>
      </c>
      <c r="J1423" t="str">
        <f t="shared" si="45"/>
        <v>Normal</v>
      </c>
    </row>
    <row r="1424" spans="1:10" x14ac:dyDescent="0.25">
      <c r="A1424" t="s">
        <v>1807</v>
      </c>
      <c r="B1424">
        <v>28.024999999999999</v>
      </c>
      <c r="C1424">
        <v>7.03</v>
      </c>
      <c r="D1424" t="s">
        <v>2378</v>
      </c>
      <c r="E1424" t="s">
        <v>2378</v>
      </c>
      <c r="F1424" t="s">
        <v>2378</v>
      </c>
      <c r="G1424">
        <v>0</v>
      </c>
      <c r="H1424" t="s">
        <v>2378</v>
      </c>
      <c r="I1424" t="str">
        <f t="shared" si="44"/>
        <v>Obesity</v>
      </c>
      <c r="J1424" t="str">
        <f t="shared" si="45"/>
        <v>Diabetes</v>
      </c>
    </row>
    <row r="1425" spans="1:10" x14ac:dyDescent="0.25">
      <c r="A1425" t="s">
        <v>764</v>
      </c>
      <c r="B1425">
        <v>28.024999999999999</v>
      </c>
      <c r="C1425">
        <v>5.69</v>
      </c>
      <c r="D1425" t="s">
        <v>2378</v>
      </c>
      <c r="E1425" t="s">
        <v>2378</v>
      </c>
      <c r="F1425" t="s">
        <v>2378</v>
      </c>
      <c r="G1425">
        <v>0</v>
      </c>
      <c r="H1425" t="s">
        <v>2378</v>
      </c>
      <c r="I1425" t="str">
        <f t="shared" si="44"/>
        <v>Obesity</v>
      </c>
      <c r="J1425" t="str">
        <f t="shared" si="45"/>
        <v>Normal</v>
      </c>
    </row>
    <row r="1426" spans="1:10" x14ac:dyDescent="0.25">
      <c r="A1426" t="s">
        <v>739</v>
      </c>
      <c r="B1426">
        <v>28.024999999999999</v>
      </c>
      <c r="C1426">
        <v>5</v>
      </c>
      <c r="D1426" t="s">
        <v>2378</v>
      </c>
      <c r="E1426" t="s">
        <v>2378</v>
      </c>
      <c r="F1426" t="s">
        <v>2378</v>
      </c>
      <c r="G1426">
        <v>0</v>
      </c>
      <c r="H1426" t="s">
        <v>2378</v>
      </c>
      <c r="I1426" t="str">
        <f t="shared" si="44"/>
        <v>Obesity</v>
      </c>
      <c r="J1426" t="str">
        <f t="shared" si="45"/>
        <v>Normal</v>
      </c>
    </row>
    <row r="1427" spans="1:10" x14ac:dyDescent="0.25">
      <c r="A1427" t="s">
        <v>1935</v>
      </c>
      <c r="B1427">
        <v>28</v>
      </c>
      <c r="C1427">
        <v>10.52</v>
      </c>
      <c r="D1427" t="s">
        <v>2378</v>
      </c>
      <c r="E1427" t="s">
        <v>2378</v>
      </c>
      <c r="F1427" t="s">
        <v>2378</v>
      </c>
      <c r="G1427">
        <v>0</v>
      </c>
      <c r="H1427" t="s">
        <v>2378</v>
      </c>
      <c r="I1427" t="str">
        <f t="shared" si="44"/>
        <v>Obesity</v>
      </c>
      <c r="J1427" t="str">
        <f t="shared" si="45"/>
        <v>Diabetes</v>
      </c>
    </row>
    <row r="1428" spans="1:10" x14ac:dyDescent="0.25">
      <c r="A1428" t="s">
        <v>1579</v>
      </c>
      <c r="B1428">
        <v>28</v>
      </c>
      <c r="C1428">
        <v>5.57</v>
      </c>
      <c r="D1428" t="s">
        <v>2378</v>
      </c>
      <c r="E1428" t="s">
        <v>2378</v>
      </c>
      <c r="F1428" t="s">
        <v>2378</v>
      </c>
      <c r="G1428">
        <v>0</v>
      </c>
      <c r="H1428" t="s">
        <v>2378</v>
      </c>
      <c r="I1428" t="str">
        <f t="shared" si="44"/>
        <v>Obesity</v>
      </c>
      <c r="J1428" t="str">
        <f t="shared" si="45"/>
        <v>Normal</v>
      </c>
    </row>
    <row r="1429" spans="1:10" x14ac:dyDescent="0.25">
      <c r="A1429" t="s">
        <v>898</v>
      </c>
      <c r="B1429">
        <v>28</v>
      </c>
      <c r="C1429">
        <v>5.19</v>
      </c>
      <c r="D1429" t="s">
        <v>2378</v>
      </c>
      <c r="E1429" t="s">
        <v>2378</v>
      </c>
      <c r="F1429" t="s">
        <v>2378</v>
      </c>
      <c r="G1429">
        <v>0</v>
      </c>
      <c r="H1429" t="s">
        <v>2378</v>
      </c>
      <c r="I1429" t="str">
        <f t="shared" si="44"/>
        <v>Obesity</v>
      </c>
      <c r="J1429" t="str">
        <f t="shared" si="45"/>
        <v>Normal</v>
      </c>
    </row>
    <row r="1430" spans="1:10" x14ac:dyDescent="0.25">
      <c r="A1430" t="s">
        <v>190</v>
      </c>
      <c r="B1430">
        <v>27.98</v>
      </c>
      <c r="C1430">
        <v>4.38</v>
      </c>
      <c r="D1430" t="s">
        <v>2378</v>
      </c>
      <c r="E1430" t="s">
        <v>2378</v>
      </c>
      <c r="F1430" t="s">
        <v>2378</v>
      </c>
      <c r="G1430">
        <v>0</v>
      </c>
      <c r="H1430" t="s">
        <v>2378</v>
      </c>
      <c r="I1430" t="str">
        <f t="shared" si="44"/>
        <v>Obesity</v>
      </c>
      <c r="J1430" t="str">
        <f t="shared" si="45"/>
        <v>Normal</v>
      </c>
    </row>
    <row r="1431" spans="1:10" x14ac:dyDescent="0.25">
      <c r="A1431" t="s">
        <v>1852</v>
      </c>
      <c r="B1431">
        <v>27.94</v>
      </c>
      <c r="C1431">
        <v>4.4800000000000004</v>
      </c>
      <c r="D1431" t="s">
        <v>2378</v>
      </c>
      <c r="E1431" t="s">
        <v>2378</v>
      </c>
      <c r="F1431" t="s">
        <v>2379</v>
      </c>
      <c r="G1431">
        <v>0</v>
      </c>
      <c r="H1431" t="s">
        <v>2378</v>
      </c>
      <c r="I1431" t="str">
        <f t="shared" si="44"/>
        <v>Obesity</v>
      </c>
      <c r="J1431" t="str">
        <f t="shared" si="45"/>
        <v>Normal</v>
      </c>
    </row>
    <row r="1432" spans="1:10" x14ac:dyDescent="0.25">
      <c r="A1432" t="s">
        <v>1420</v>
      </c>
      <c r="B1432">
        <v>27.94</v>
      </c>
      <c r="C1432">
        <v>7.92</v>
      </c>
      <c r="D1432" t="s">
        <v>2378</v>
      </c>
      <c r="E1432" t="s">
        <v>2378</v>
      </c>
      <c r="F1432" t="s">
        <v>2378</v>
      </c>
      <c r="G1432">
        <v>0</v>
      </c>
      <c r="H1432" t="s">
        <v>2378</v>
      </c>
      <c r="I1432" t="str">
        <f t="shared" si="44"/>
        <v>Obesity</v>
      </c>
      <c r="J1432" t="str">
        <f t="shared" si="45"/>
        <v>Diabetes</v>
      </c>
    </row>
    <row r="1433" spans="1:10" x14ac:dyDescent="0.25">
      <c r="A1433" t="s">
        <v>333</v>
      </c>
      <c r="B1433">
        <v>27.94</v>
      </c>
      <c r="C1433">
        <v>6.08</v>
      </c>
      <c r="D1433" t="s">
        <v>2378</v>
      </c>
      <c r="E1433" t="s">
        <v>2378</v>
      </c>
      <c r="F1433" t="s">
        <v>2379</v>
      </c>
      <c r="G1433">
        <v>0</v>
      </c>
      <c r="H1433" t="s">
        <v>2378</v>
      </c>
      <c r="I1433" t="str">
        <f t="shared" si="44"/>
        <v>Obesity</v>
      </c>
      <c r="J1433" t="str">
        <f t="shared" si="45"/>
        <v>Diabetes</v>
      </c>
    </row>
    <row r="1434" spans="1:10" x14ac:dyDescent="0.25">
      <c r="A1434" t="s">
        <v>1842</v>
      </c>
      <c r="B1434">
        <v>27.93</v>
      </c>
      <c r="C1434">
        <v>4.67</v>
      </c>
      <c r="D1434" t="s">
        <v>2378</v>
      </c>
      <c r="E1434" t="s">
        <v>2378</v>
      </c>
      <c r="F1434" t="s">
        <v>2379</v>
      </c>
      <c r="G1434">
        <v>0</v>
      </c>
      <c r="H1434" t="s">
        <v>2378</v>
      </c>
      <c r="I1434" t="str">
        <f t="shared" si="44"/>
        <v>Obesity</v>
      </c>
      <c r="J1434" t="str">
        <f t="shared" si="45"/>
        <v>Normal</v>
      </c>
    </row>
    <row r="1435" spans="1:10" x14ac:dyDescent="0.25">
      <c r="A1435" t="s">
        <v>1347</v>
      </c>
      <c r="B1435">
        <v>27.93</v>
      </c>
      <c r="C1435">
        <v>9.9600000000000009</v>
      </c>
      <c r="D1435" t="s">
        <v>2378</v>
      </c>
      <c r="E1435" t="s">
        <v>2378</v>
      </c>
      <c r="F1435" t="s">
        <v>2378</v>
      </c>
      <c r="G1435">
        <v>0</v>
      </c>
      <c r="H1435" t="s">
        <v>2378</v>
      </c>
      <c r="I1435" t="str">
        <f t="shared" si="44"/>
        <v>Obesity</v>
      </c>
      <c r="J1435" t="str">
        <f t="shared" si="45"/>
        <v>Diabetes</v>
      </c>
    </row>
    <row r="1436" spans="1:10" x14ac:dyDescent="0.25">
      <c r="A1436" t="s">
        <v>483</v>
      </c>
      <c r="B1436">
        <v>27.93</v>
      </c>
      <c r="C1436">
        <v>5.59</v>
      </c>
      <c r="D1436" t="s">
        <v>2378</v>
      </c>
      <c r="E1436" t="s">
        <v>2378</v>
      </c>
      <c r="F1436" t="s">
        <v>2378</v>
      </c>
      <c r="G1436">
        <v>0</v>
      </c>
      <c r="H1436" t="s">
        <v>2378</v>
      </c>
      <c r="I1436" t="str">
        <f t="shared" si="44"/>
        <v>Obesity</v>
      </c>
      <c r="J1436" t="str">
        <f t="shared" si="45"/>
        <v>Normal</v>
      </c>
    </row>
    <row r="1437" spans="1:10" x14ac:dyDescent="0.25">
      <c r="A1437" t="s">
        <v>210</v>
      </c>
      <c r="B1437">
        <v>27.93</v>
      </c>
      <c r="C1437">
        <v>9.8800000000000008</v>
      </c>
      <c r="D1437" t="s">
        <v>2378</v>
      </c>
      <c r="E1437" t="s">
        <v>2378</v>
      </c>
      <c r="F1437" t="s">
        <v>2378</v>
      </c>
      <c r="G1437">
        <v>0</v>
      </c>
      <c r="H1437" t="s">
        <v>2378</v>
      </c>
      <c r="I1437" t="str">
        <f t="shared" si="44"/>
        <v>Obesity</v>
      </c>
      <c r="J1437" t="str">
        <f t="shared" si="45"/>
        <v>Diabetes</v>
      </c>
    </row>
    <row r="1438" spans="1:10" x14ac:dyDescent="0.25">
      <c r="A1438" t="s">
        <v>1004</v>
      </c>
      <c r="B1438">
        <v>27.92</v>
      </c>
      <c r="C1438">
        <v>5.79</v>
      </c>
      <c r="D1438" t="s">
        <v>2378</v>
      </c>
      <c r="E1438" t="s">
        <v>2378</v>
      </c>
      <c r="F1438" t="s">
        <v>2378</v>
      </c>
      <c r="G1438">
        <v>0</v>
      </c>
      <c r="H1438" t="s">
        <v>2378</v>
      </c>
      <c r="I1438" t="str">
        <f t="shared" si="44"/>
        <v>Obesity</v>
      </c>
      <c r="J1438" t="str">
        <f t="shared" si="45"/>
        <v>Diabetes</v>
      </c>
    </row>
    <row r="1439" spans="1:10" x14ac:dyDescent="0.25">
      <c r="A1439" t="s">
        <v>1784</v>
      </c>
      <c r="B1439">
        <v>27.9</v>
      </c>
      <c r="C1439">
        <v>6.02</v>
      </c>
      <c r="D1439" t="s">
        <v>2378</v>
      </c>
      <c r="E1439" t="s">
        <v>2378</v>
      </c>
      <c r="F1439" t="s">
        <v>2379</v>
      </c>
      <c r="G1439">
        <v>0</v>
      </c>
      <c r="H1439" t="s">
        <v>2378</v>
      </c>
      <c r="I1439" t="str">
        <f t="shared" si="44"/>
        <v>Obesity</v>
      </c>
      <c r="J1439" t="str">
        <f t="shared" si="45"/>
        <v>Diabetes</v>
      </c>
    </row>
    <row r="1440" spans="1:10" x14ac:dyDescent="0.25">
      <c r="A1440" t="s">
        <v>1875</v>
      </c>
      <c r="B1440">
        <v>27.835000000000001</v>
      </c>
      <c r="C1440">
        <v>5.9</v>
      </c>
      <c r="D1440" t="s">
        <v>2378</v>
      </c>
      <c r="E1440" t="s">
        <v>2378</v>
      </c>
      <c r="F1440" t="s">
        <v>2378</v>
      </c>
      <c r="G1440">
        <v>0</v>
      </c>
      <c r="H1440" t="s">
        <v>2378</v>
      </c>
      <c r="I1440" t="str">
        <f t="shared" si="44"/>
        <v>Obesity</v>
      </c>
      <c r="J1440" t="str">
        <f t="shared" si="45"/>
        <v>Diabetes</v>
      </c>
    </row>
    <row r="1441" spans="1:10" x14ac:dyDescent="0.25">
      <c r="A1441" t="s">
        <v>895</v>
      </c>
      <c r="B1441">
        <v>27.835000000000001</v>
      </c>
      <c r="C1441">
        <v>6.03</v>
      </c>
      <c r="D1441" t="s">
        <v>2378</v>
      </c>
      <c r="E1441" t="s">
        <v>2378</v>
      </c>
      <c r="F1441" t="s">
        <v>2378</v>
      </c>
      <c r="G1441">
        <v>0</v>
      </c>
      <c r="H1441" t="s">
        <v>2378</v>
      </c>
      <c r="I1441" t="str">
        <f t="shared" si="44"/>
        <v>Obesity</v>
      </c>
      <c r="J1441" t="str">
        <f t="shared" si="45"/>
        <v>Diabetes</v>
      </c>
    </row>
    <row r="1442" spans="1:10" x14ac:dyDescent="0.25">
      <c r="A1442" t="s">
        <v>807</v>
      </c>
      <c r="B1442">
        <v>27.835000000000001</v>
      </c>
      <c r="C1442">
        <v>4.5599999999999996</v>
      </c>
      <c r="D1442" t="s">
        <v>2378</v>
      </c>
      <c r="E1442" t="s">
        <v>2378</v>
      </c>
      <c r="F1442" t="s">
        <v>2378</v>
      </c>
      <c r="G1442">
        <v>0</v>
      </c>
      <c r="H1442" t="s">
        <v>2378</v>
      </c>
      <c r="I1442" t="str">
        <f t="shared" si="44"/>
        <v>Obesity</v>
      </c>
      <c r="J1442" t="str">
        <f t="shared" si="45"/>
        <v>Normal</v>
      </c>
    </row>
    <row r="1443" spans="1:10" x14ac:dyDescent="0.25">
      <c r="A1443" t="s">
        <v>523</v>
      </c>
      <c r="B1443">
        <v>27.835000000000001</v>
      </c>
      <c r="C1443">
        <v>5.37</v>
      </c>
      <c r="D1443" t="s">
        <v>2378</v>
      </c>
      <c r="E1443" t="s">
        <v>2378</v>
      </c>
      <c r="F1443" t="s">
        <v>2378</v>
      </c>
      <c r="G1443">
        <v>0</v>
      </c>
      <c r="H1443" t="s">
        <v>2378</v>
      </c>
      <c r="I1443" t="str">
        <f t="shared" si="44"/>
        <v>Obesity</v>
      </c>
      <c r="J1443" t="str">
        <f t="shared" si="45"/>
        <v>Normal</v>
      </c>
    </row>
    <row r="1444" spans="1:10" x14ac:dyDescent="0.25">
      <c r="A1444" t="s">
        <v>155</v>
      </c>
      <c r="B1444">
        <v>27.835000000000001</v>
      </c>
      <c r="C1444">
        <v>4.4400000000000004</v>
      </c>
      <c r="D1444" t="s">
        <v>2378</v>
      </c>
      <c r="E1444" t="s">
        <v>2378</v>
      </c>
      <c r="F1444" t="s">
        <v>2379</v>
      </c>
      <c r="G1444">
        <v>0</v>
      </c>
      <c r="H1444" t="s">
        <v>2378</v>
      </c>
      <c r="I1444" t="str">
        <f t="shared" si="44"/>
        <v>Obesity</v>
      </c>
      <c r="J1444" t="str">
        <f t="shared" si="45"/>
        <v>Normal</v>
      </c>
    </row>
    <row r="1445" spans="1:10" x14ac:dyDescent="0.25">
      <c r="A1445" t="s">
        <v>1927</v>
      </c>
      <c r="B1445">
        <v>27.83</v>
      </c>
      <c r="C1445">
        <v>9.1999999999999993</v>
      </c>
      <c r="D1445" t="s">
        <v>2378</v>
      </c>
      <c r="E1445" t="s">
        <v>2378</v>
      </c>
      <c r="F1445" t="s">
        <v>2378</v>
      </c>
      <c r="G1445">
        <v>0</v>
      </c>
      <c r="H1445" t="s">
        <v>2378</v>
      </c>
      <c r="I1445" t="str">
        <f t="shared" si="44"/>
        <v>Obesity</v>
      </c>
      <c r="J1445" t="str">
        <f t="shared" si="45"/>
        <v>Diabetes</v>
      </c>
    </row>
    <row r="1446" spans="1:10" x14ac:dyDescent="0.25">
      <c r="A1446" t="s">
        <v>1870</v>
      </c>
      <c r="B1446">
        <v>27.83</v>
      </c>
      <c r="C1446">
        <v>5.36</v>
      </c>
      <c r="D1446" t="s">
        <v>2378</v>
      </c>
      <c r="E1446" t="s">
        <v>2378</v>
      </c>
      <c r="F1446" t="s">
        <v>2378</v>
      </c>
      <c r="G1446">
        <v>0</v>
      </c>
      <c r="H1446" t="s">
        <v>2378</v>
      </c>
      <c r="I1446" t="str">
        <f t="shared" si="44"/>
        <v>Obesity</v>
      </c>
      <c r="J1446" t="str">
        <f t="shared" si="45"/>
        <v>Normal</v>
      </c>
    </row>
    <row r="1447" spans="1:10" x14ac:dyDescent="0.25">
      <c r="A1447" t="s">
        <v>1647</v>
      </c>
      <c r="B1447">
        <v>27.83</v>
      </c>
      <c r="C1447">
        <v>11.61</v>
      </c>
      <c r="D1447" t="s">
        <v>2378</v>
      </c>
      <c r="E1447" t="s">
        <v>2378</v>
      </c>
      <c r="F1447" t="s">
        <v>2379</v>
      </c>
      <c r="G1447">
        <v>0</v>
      </c>
      <c r="H1447" t="s">
        <v>2378</v>
      </c>
      <c r="I1447" t="str">
        <f t="shared" si="44"/>
        <v>Obesity</v>
      </c>
      <c r="J1447" t="str">
        <f t="shared" si="45"/>
        <v>Diabetes</v>
      </c>
    </row>
    <row r="1448" spans="1:10" x14ac:dyDescent="0.25">
      <c r="A1448" t="s">
        <v>1076</v>
      </c>
      <c r="B1448">
        <v>27.83</v>
      </c>
      <c r="C1448">
        <v>5.39</v>
      </c>
      <c r="D1448" t="s">
        <v>2378</v>
      </c>
      <c r="E1448" t="s">
        <v>2378</v>
      </c>
      <c r="F1448" t="s">
        <v>2378</v>
      </c>
      <c r="G1448">
        <v>0</v>
      </c>
      <c r="H1448" t="s">
        <v>2378</v>
      </c>
      <c r="I1448" t="str">
        <f t="shared" si="44"/>
        <v>Obesity</v>
      </c>
      <c r="J1448" t="str">
        <f t="shared" si="45"/>
        <v>Normal</v>
      </c>
    </row>
    <row r="1449" spans="1:10" x14ac:dyDescent="0.25">
      <c r="A1449" t="s">
        <v>1967</v>
      </c>
      <c r="B1449">
        <v>27.82</v>
      </c>
      <c r="C1449">
        <v>5.24</v>
      </c>
      <c r="D1449" t="s">
        <v>2378</v>
      </c>
      <c r="E1449" t="s">
        <v>2378</v>
      </c>
      <c r="F1449" t="s">
        <v>2378</v>
      </c>
      <c r="G1449">
        <v>0</v>
      </c>
      <c r="H1449" t="s">
        <v>2378</v>
      </c>
      <c r="I1449" t="str">
        <f t="shared" si="44"/>
        <v>Obesity</v>
      </c>
      <c r="J1449" t="str">
        <f t="shared" si="45"/>
        <v>Normal</v>
      </c>
    </row>
    <row r="1450" spans="1:10" x14ac:dyDescent="0.25">
      <c r="A1450" t="s">
        <v>2217</v>
      </c>
      <c r="B1450">
        <v>27.8</v>
      </c>
      <c r="C1450">
        <v>4.3600000000000003</v>
      </c>
      <c r="D1450" t="s">
        <v>2378</v>
      </c>
      <c r="E1450" t="s">
        <v>2378</v>
      </c>
      <c r="F1450" t="s">
        <v>2379</v>
      </c>
      <c r="G1450">
        <v>0</v>
      </c>
      <c r="H1450" t="s">
        <v>2378</v>
      </c>
      <c r="I1450" t="str">
        <f t="shared" si="44"/>
        <v>Obesity</v>
      </c>
      <c r="J1450" t="str">
        <f t="shared" si="45"/>
        <v>Normal</v>
      </c>
    </row>
    <row r="1451" spans="1:10" x14ac:dyDescent="0.25">
      <c r="A1451" t="s">
        <v>1972</v>
      </c>
      <c r="B1451">
        <v>27.79</v>
      </c>
      <c r="C1451">
        <v>6.05</v>
      </c>
      <c r="D1451" t="s">
        <v>2378</v>
      </c>
      <c r="E1451" t="s">
        <v>2378</v>
      </c>
      <c r="F1451" t="s">
        <v>2378</v>
      </c>
      <c r="G1451">
        <v>0</v>
      </c>
      <c r="H1451" t="s">
        <v>2378</v>
      </c>
      <c r="I1451" t="str">
        <f t="shared" si="44"/>
        <v>Obesity</v>
      </c>
      <c r="J1451" t="str">
        <f t="shared" si="45"/>
        <v>Diabetes</v>
      </c>
    </row>
    <row r="1452" spans="1:10" x14ac:dyDescent="0.25">
      <c r="A1452" t="s">
        <v>1386</v>
      </c>
      <c r="B1452">
        <v>27.75</v>
      </c>
      <c r="C1452">
        <v>9.8800000000000008</v>
      </c>
      <c r="D1452" t="s">
        <v>2378</v>
      </c>
      <c r="E1452" t="s">
        <v>2378</v>
      </c>
      <c r="F1452" t="s">
        <v>2378</v>
      </c>
      <c r="G1452">
        <v>0</v>
      </c>
      <c r="H1452" t="s">
        <v>2378</v>
      </c>
      <c r="I1452" t="str">
        <f t="shared" si="44"/>
        <v>Obesity</v>
      </c>
      <c r="J1452" t="str">
        <f t="shared" si="45"/>
        <v>Diabetes</v>
      </c>
    </row>
    <row r="1453" spans="1:10" x14ac:dyDescent="0.25">
      <c r="A1453" t="s">
        <v>2036</v>
      </c>
      <c r="B1453">
        <v>27.74</v>
      </c>
      <c r="C1453">
        <v>4.68</v>
      </c>
      <c r="D1453" t="s">
        <v>2378</v>
      </c>
      <c r="E1453" t="s">
        <v>2378</v>
      </c>
      <c r="F1453" t="s">
        <v>2378</v>
      </c>
      <c r="G1453">
        <v>0</v>
      </c>
      <c r="H1453" t="s">
        <v>2378</v>
      </c>
      <c r="I1453" t="str">
        <f t="shared" si="44"/>
        <v>Obesity</v>
      </c>
      <c r="J1453" t="str">
        <f t="shared" si="45"/>
        <v>Normal</v>
      </c>
    </row>
    <row r="1454" spans="1:10" x14ac:dyDescent="0.25">
      <c r="A1454" t="s">
        <v>1242</v>
      </c>
      <c r="B1454">
        <v>27.74</v>
      </c>
      <c r="C1454">
        <v>10.37</v>
      </c>
      <c r="D1454" t="s">
        <v>2378</v>
      </c>
      <c r="E1454" t="s">
        <v>2378</v>
      </c>
      <c r="F1454" t="s">
        <v>2378</v>
      </c>
      <c r="G1454">
        <v>0</v>
      </c>
      <c r="H1454" t="s">
        <v>2378</v>
      </c>
      <c r="I1454" t="str">
        <f t="shared" si="44"/>
        <v>Obesity</v>
      </c>
      <c r="J1454" t="str">
        <f t="shared" si="45"/>
        <v>Diabetes</v>
      </c>
    </row>
    <row r="1455" spans="1:10" x14ac:dyDescent="0.25">
      <c r="A1455" t="s">
        <v>1017</v>
      </c>
      <c r="B1455">
        <v>27.74</v>
      </c>
      <c r="C1455">
        <v>6.06</v>
      </c>
      <c r="D1455" t="s">
        <v>2378</v>
      </c>
      <c r="E1455" t="s">
        <v>2378</v>
      </c>
      <c r="F1455" t="s">
        <v>2378</v>
      </c>
      <c r="G1455">
        <v>0</v>
      </c>
      <c r="H1455" t="s">
        <v>2378</v>
      </c>
      <c r="I1455" t="str">
        <f t="shared" si="44"/>
        <v>Obesity</v>
      </c>
      <c r="J1455" t="str">
        <f t="shared" si="45"/>
        <v>Diabetes</v>
      </c>
    </row>
    <row r="1456" spans="1:10" x14ac:dyDescent="0.25">
      <c r="A1456" t="s">
        <v>920</v>
      </c>
      <c r="B1456">
        <v>27.74</v>
      </c>
      <c r="C1456">
        <v>5.96</v>
      </c>
      <c r="D1456" t="s">
        <v>2378</v>
      </c>
      <c r="E1456" t="s">
        <v>2378</v>
      </c>
      <c r="F1456" t="s">
        <v>2378</v>
      </c>
      <c r="G1456">
        <v>0</v>
      </c>
      <c r="H1456" t="s">
        <v>2378</v>
      </c>
      <c r="I1456" t="str">
        <f t="shared" si="44"/>
        <v>Obesity</v>
      </c>
      <c r="J1456" t="str">
        <f t="shared" si="45"/>
        <v>Diabetes</v>
      </c>
    </row>
    <row r="1457" spans="1:10" x14ac:dyDescent="0.25">
      <c r="A1457" t="s">
        <v>674</v>
      </c>
      <c r="B1457">
        <v>27.74</v>
      </c>
      <c r="C1457">
        <v>7.32</v>
      </c>
      <c r="D1457" t="s">
        <v>2378</v>
      </c>
      <c r="E1457" t="s">
        <v>2378</v>
      </c>
      <c r="F1457" t="s">
        <v>2378</v>
      </c>
      <c r="G1457">
        <v>0</v>
      </c>
      <c r="H1457" t="s">
        <v>2378</v>
      </c>
      <c r="I1457" t="str">
        <f t="shared" si="44"/>
        <v>Obesity</v>
      </c>
      <c r="J1457" t="str">
        <f t="shared" si="45"/>
        <v>Diabetes</v>
      </c>
    </row>
    <row r="1458" spans="1:10" x14ac:dyDescent="0.25">
      <c r="A1458" t="s">
        <v>224</v>
      </c>
      <c r="B1458">
        <v>27.74</v>
      </c>
      <c r="C1458">
        <v>4.29</v>
      </c>
      <c r="D1458" t="s">
        <v>2378</v>
      </c>
      <c r="E1458" t="s">
        <v>2378</v>
      </c>
      <c r="F1458" t="s">
        <v>2378</v>
      </c>
      <c r="G1458">
        <v>0</v>
      </c>
      <c r="H1458" t="s">
        <v>2378</v>
      </c>
      <c r="I1458" t="str">
        <f t="shared" si="44"/>
        <v>Obesity</v>
      </c>
      <c r="J1458" t="str">
        <f t="shared" si="45"/>
        <v>Normal</v>
      </c>
    </row>
    <row r="1459" spans="1:10" x14ac:dyDescent="0.25">
      <c r="A1459" t="s">
        <v>1646</v>
      </c>
      <c r="B1459">
        <v>27.72</v>
      </c>
      <c r="C1459">
        <v>8.16</v>
      </c>
      <c r="D1459" t="s">
        <v>2378</v>
      </c>
      <c r="E1459" t="s">
        <v>2378</v>
      </c>
      <c r="F1459" t="s">
        <v>2379</v>
      </c>
      <c r="G1459">
        <v>0</v>
      </c>
      <c r="H1459" t="s">
        <v>2378</v>
      </c>
      <c r="I1459" t="str">
        <f t="shared" si="44"/>
        <v>Obesity</v>
      </c>
      <c r="J1459" t="str">
        <f t="shared" si="45"/>
        <v>Diabetes</v>
      </c>
    </row>
    <row r="1460" spans="1:10" x14ac:dyDescent="0.25">
      <c r="A1460" t="s">
        <v>1045</v>
      </c>
      <c r="B1460">
        <v>27.72</v>
      </c>
      <c r="C1460">
        <v>5.83</v>
      </c>
      <c r="D1460" t="s">
        <v>2378</v>
      </c>
      <c r="E1460" t="s">
        <v>2378</v>
      </c>
      <c r="F1460" t="s">
        <v>2378</v>
      </c>
      <c r="G1460">
        <v>0</v>
      </c>
      <c r="H1460" t="s">
        <v>2378</v>
      </c>
      <c r="I1460" t="str">
        <f t="shared" si="44"/>
        <v>Obesity</v>
      </c>
      <c r="J1460" t="str">
        <f t="shared" si="45"/>
        <v>Diabetes</v>
      </c>
    </row>
    <row r="1461" spans="1:10" x14ac:dyDescent="0.25">
      <c r="A1461" t="s">
        <v>513</v>
      </c>
      <c r="B1461">
        <v>27.72</v>
      </c>
      <c r="C1461">
        <v>5.03</v>
      </c>
      <c r="D1461" t="s">
        <v>2378</v>
      </c>
      <c r="E1461" t="s">
        <v>2378</v>
      </c>
      <c r="F1461" t="s">
        <v>2378</v>
      </c>
      <c r="G1461">
        <v>0</v>
      </c>
      <c r="H1461" t="s">
        <v>2378</v>
      </c>
      <c r="I1461" t="str">
        <f t="shared" si="44"/>
        <v>Obesity</v>
      </c>
      <c r="J1461" t="str">
        <f t="shared" si="45"/>
        <v>Normal</v>
      </c>
    </row>
    <row r="1462" spans="1:10" x14ac:dyDescent="0.25">
      <c r="A1462" t="s">
        <v>283</v>
      </c>
      <c r="B1462">
        <v>27.72</v>
      </c>
      <c r="C1462">
        <v>6.43</v>
      </c>
      <c r="D1462" t="s">
        <v>2378</v>
      </c>
      <c r="E1462" t="s">
        <v>2378</v>
      </c>
      <c r="F1462" t="s">
        <v>2378</v>
      </c>
      <c r="G1462">
        <v>0</v>
      </c>
      <c r="H1462" t="s">
        <v>2378</v>
      </c>
      <c r="I1462" t="str">
        <f t="shared" si="44"/>
        <v>Obesity</v>
      </c>
      <c r="J1462" t="str">
        <f t="shared" si="45"/>
        <v>Diabetes</v>
      </c>
    </row>
    <row r="1463" spans="1:10" x14ac:dyDescent="0.25">
      <c r="A1463" t="s">
        <v>1766</v>
      </c>
      <c r="B1463">
        <v>27.7</v>
      </c>
      <c r="C1463">
        <v>5.6</v>
      </c>
      <c r="D1463" t="s">
        <v>2378</v>
      </c>
      <c r="E1463" t="s">
        <v>2378</v>
      </c>
      <c r="F1463" t="s">
        <v>2379</v>
      </c>
      <c r="G1463">
        <v>0</v>
      </c>
      <c r="H1463" t="s">
        <v>2378</v>
      </c>
      <c r="I1463" t="str">
        <f t="shared" si="44"/>
        <v>Obesity</v>
      </c>
      <c r="J1463" t="str">
        <f t="shared" si="45"/>
        <v>Normal</v>
      </c>
    </row>
    <row r="1464" spans="1:10" x14ac:dyDescent="0.25">
      <c r="A1464" t="s">
        <v>803</v>
      </c>
      <c r="B1464">
        <v>27.7</v>
      </c>
      <c r="C1464">
        <v>4.71</v>
      </c>
      <c r="D1464" t="s">
        <v>2378</v>
      </c>
      <c r="E1464" t="s">
        <v>2378</v>
      </c>
      <c r="F1464" t="s">
        <v>2378</v>
      </c>
      <c r="G1464">
        <v>0</v>
      </c>
      <c r="H1464" t="s">
        <v>2378</v>
      </c>
      <c r="I1464" t="str">
        <f t="shared" si="44"/>
        <v>Obesity</v>
      </c>
      <c r="J1464" t="str">
        <f t="shared" si="45"/>
        <v>Normal</v>
      </c>
    </row>
    <row r="1465" spans="1:10" x14ac:dyDescent="0.25">
      <c r="A1465" t="s">
        <v>406</v>
      </c>
      <c r="B1465">
        <v>27.7</v>
      </c>
      <c r="C1465">
        <v>5.6</v>
      </c>
      <c r="D1465" t="s">
        <v>2378</v>
      </c>
      <c r="E1465" t="s">
        <v>2378</v>
      </c>
      <c r="F1465" t="s">
        <v>2378</v>
      </c>
      <c r="G1465">
        <v>0</v>
      </c>
      <c r="H1465" t="s">
        <v>2378</v>
      </c>
      <c r="I1465" t="str">
        <f t="shared" si="44"/>
        <v>Obesity</v>
      </c>
      <c r="J1465" t="str">
        <f t="shared" si="45"/>
        <v>Normal</v>
      </c>
    </row>
    <row r="1466" spans="1:10" x14ac:dyDescent="0.25">
      <c r="A1466" t="s">
        <v>2017</v>
      </c>
      <c r="B1466">
        <v>27.645</v>
      </c>
      <c r="C1466">
        <v>4.6900000000000004</v>
      </c>
      <c r="D1466" t="s">
        <v>2378</v>
      </c>
      <c r="E1466" t="s">
        <v>2378</v>
      </c>
      <c r="F1466" t="s">
        <v>2378</v>
      </c>
      <c r="G1466">
        <v>0</v>
      </c>
      <c r="H1466" t="s">
        <v>2378</v>
      </c>
      <c r="I1466" t="str">
        <f t="shared" si="44"/>
        <v>Obesity</v>
      </c>
      <c r="J1466" t="str">
        <f t="shared" si="45"/>
        <v>Normal</v>
      </c>
    </row>
    <row r="1467" spans="1:10" x14ac:dyDescent="0.25">
      <c r="A1467" t="s">
        <v>1949</v>
      </c>
      <c r="B1467">
        <v>27.645</v>
      </c>
      <c r="C1467">
        <v>11.03</v>
      </c>
      <c r="D1467" t="s">
        <v>2378</v>
      </c>
      <c r="E1467" t="s">
        <v>2378</v>
      </c>
      <c r="F1467" t="s">
        <v>2378</v>
      </c>
      <c r="G1467">
        <v>0</v>
      </c>
      <c r="H1467" t="s">
        <v>2378</v>
      </c>
      <c r="I1467" t="str">
        <f t="shared" si="44"/>
        <v>Obesity</v>
      </c>
      <c r="J1467" t="str">
        <f t="shared" si="45"/>
        <v>Diabetes</v>
      </c>
    </row>
    <row r="1468" spans="1:10" x14ac:dyDescent="0.25">
      <c r="A1468" t="s">
        <v>1380</v>
      </c>
      <c r="B1468">
        <v>27.645</v>
      </c>
      <c r="C1468">
        <v>10.56</v>
      </c>
      <c r="D1468" t="s">
        <v>2378</v>
      </c>
      <c r="E1468" t="s">
        <v>2378</v>
      </c>
      <c r="F1468" t="s">
        <v>2378</v>
      </c>
      <c r="G1468">
        <v>0</v>
      </c>
      <c r="H1468" t="s">
        <v>2378</v>
      </c>
      <c r="I1468" t="str">
        <f t="shared" si="44"/>
        <v>Obesity</v>
      </c>
      <c r="J1468" t="str">
        <f t="shared" si="45"/>
        <v>Diabetes</v>
      </c>
    </row>
    <row r="1469" spans="1:10" x14ac:dyDescent="0.25">
      <c r="A1469" t="s">
        <v>1307</v>
      </c>
      <c r="B1469">
        <v>27.645</v>
      </c>
      <c r="C1469">
        <v>8.8699999999999992</v>
      </c>
      <c r="D1469" t="s">
        <v>2378</v>
      </c>
      <c r="E1469" t="s">
        <v>2378</v>
      </c>
      <c r="F1469" t="s">
        <v>2378</v>
      </c>
      <c r="G1469">
        <v>0</v>
      </c>
      <c r="H1469" t="s">
        <v>2378</v>
      </c>
      <c r="I1469" t="str">
        <f t="shared" si="44"/>
        <v>Obesity</v>
      </c>
      <c r="J1469" t="str">
        <f t="shared" si="45"/>
        <v>Diabetes</v>
      </c>
    </row>
    <row r="1470" spans="1:10" x14ac:dyDescent="0.25">
      <c r="A1470" t="s">
        <v>943</v>
      </c>
      <c r="B1470">
        <v>27.645</v>
      </c>
      <c r="C1470">
        <v>9.91</v>
      </c>
      <c r="D1470" t="s">
        <v>2378</v>
      </c>
      <c r="E1470" t="s">
        <v>2378</v>
      </c>
      <c r="F1470" t="s">
        <v>2378</v>
      </c>
      <c r="G1470">
        <v>0</v>
      </c>
      <c r="H1470" t="s">
        <v>2378</v>
      </c>
      <c r="I1470" t="str">
        <f t="shared" si="44"/>
        <v>Obesity</v>
      </c>
      <c r="J1470" t="str">
        <f t="shared" si="45"/>
        <v>Diabetes</v>
      </c>
    </row>
    <row r="1471" spans="1:10" x14ac:dyDescent="0.25">
      <c r="A1471" t="s">
        <v>609</v>
      </c>
      <c r="B1471">
        <v>27.645</v>
      </c>
      <c r="C1471">
        <v>5.7</v>
      </c>
      <c r="D1471" t="s">
        <v>2378</v>
      </c>
      <c r="E1471" t="s">
        <v>2378</v>
      </c>
      <c r="F1471" t="s">
        <v>2378</v>
      </c>
      <c r="G1471">
        <v>0</v>
      </c>
      <c r="H1471" t="s">
        <v>2378</v>
      </c>
      <c r="I1471" t="str">
        <f t="shared" si="44"/>
        <v>Obesity</v>
      </c>
      <c r="J1471" t="str">
        <f t="shared" si="45"/>
        <v>Diabetes</v>
      </c>
    </row>
    <row r="1472" spans="1:10" x14ac:dyDescent="0.25">
      <c r="A1472" t="s">
        <v>492</v>
      </c>
      <c r="B1472">
        <v>27.645</v>
      </c>
      <c r="C1472">
        <v>5.25</v>
      </c>
      <c r="D1472" t="s">
        <v>2378</v>
      </c>
      <c r="E1472" t="s">
        <v>2378</v>
      </c>
      <c r="F1472" t="s">
        <v>2378</v>
      </c>
      <c r="G1472">
        <v>0</v>
      </c>
      <c r="H1472" t="s">
        <v>2378</v>
      </c>
      <c r="I1472" t="str">
        <f t="shared" si="44"/>
        <v>Obesity</v>
      </c>
      <c r="J1472" t="str">
        <f t="shared" si="45"/>
        <v>Normal</v>
      </c>
    </row>
    <row r="1473" spans="1:10" x14ac:dyDescent="0.25">
      <c r="A1473" t="s">
        <v>566</v>
      </c>
      <c r="B1473">
        <v>27.61</v>
      </c>
      <c r="C1473">
        <v>4.5999999999999996</v>
      </c>
      <c r="D1473" t="s">
        <v>2378</v>
      </c>
      <c r="E1473" t="s">
        <v>2378</v>
      </c>
      <c r="F1473" t="s">
        <v>2378</v>
      </c>
      <c r="G1473">
        <v>0</v>
      </c>
      <c r="H1473" t="s">
        <v>2378</v>
      </c>
      <c r="I1473" t="str">
        <f t="shared" si="44"/>
        <v>Obesity</v>
      </c>
      <c r="J1473" t="str">
        <f t="shared" si="45"/>
        <v>Normal</v>
      </c>
    </row>
    <row r="1474" spans="1:10" x14ac:dyDescent="0.25">
      <c r="A1474" t="s">
        <v>1950</v>
      </c>
      <c r="B1474">
        <v>27.6</v>
      </c>
      <c r="C1474">
        <v>4.8499999999999996</v>
      </c>
      <c r="D1474" t="s">
        <v>2378</v>
      </c>
      <c r="E1474" t="s">
        <v>2378</v>
      </c>
      <c r="F1474" t="s">
        <v>2378</v>
      </c>
      <c r="G1474">
        <v>0</v>
      </c>
      <c r="H1474" t="s">
        <v>2378</v>
      </c>
      <c r="I1474" t="str">
        <f t="shared" ref="I1474:I1537" si="46">IF(B1474&lt;18.5, "Underweight",IF(18.5 &lt;B1474&lt;= 24.9,"Healthy Weight",IF( 25&lt; B1474&lt;=29.9,"Overweight", "Obesity")))</f>
        <v>Obesity</v>
      </c>
      <c r="J1474" t="str">
        <f t="shared" ref="J1474:J1537" si="47">IF(C1474&lt;5.7,"Normal",IF(5.7&lt;C1474&lt;=6.4,"Prediabetes","Diabetes"))</f>
        <v>Normal</v>
      </c>
    </row>
    <row r="1475" spans="1:10" x14ac:dyDescent="0.25">
      <c r="A1475" t="s">
        <v>1948</v>
      </c>
      <c r="B1475">
        <v>27.6</v>
      </c>
      <c r="C1475">
        <v>5.22</v>
      </c>
      <c r="D1475" t="s">
        <v>2378</v>
      </c>
      <c r="E1475" t="s">
        <v>2378</v>
      </c>
      <c r="F1475" t="s">
        <v>2378</v>
      </c>
      <c r="G1475">
        <v>0</v>
      </c>
      <c r="H1475" t="s">
        <v>2378</v>
      </c>
      <c r="I1475" t="str">
        <f t="shared" si="46"/>
        <v>Obesity</v>
      </c>
      <c r="J1475" t="str">
        <f t="shared" si="47"/>
        <v>Normal</v>
      </c>
    </row>
    <row r="1476" spans="1:10" x14ac:dyDescent="0.25">
      <c r="A1476" t="s">
        <v>1847</v>
      </c>
      <c r="B1476">
        <v>27.6</v>
      </c>
      <c r="C1476">
        <v>5.36</v>
      </c>
      <c r="D1476" t="s">
        <v>2378</v>
      </c>
      <c r="E1476" t="s">
        <v>2378</v>
      </c>
      <c r="F1476" t="s">
        <v>2378</v>
      </c>
      <c r="G1476">
        <v>0</v>
      </c>
      <c r="H1476" t="s">
        <v>2378</v>
      </c>
      <c r="I1476" t="str">
        <f t="shared" si="46"/>
        <v>Obesity</v>
      </c>
      <c r="J1476" t="str">
        <f t="shared" si="47"/>
        <v>Normal</v>
      </c>
    </row>
    <row r="1477" spans="1:10" x14ac:dyDescent="0.25">
      <c r="A1477" t="s">
        <v>660</v>
      </c>
      <c r="B1477">
        <v>27.6</v>
      </c>
      <c r="C1477">
        <v>5.33</v>
      </c>
      <c r="D1477" t="s">
        <v>2378</v>
      </c>
      <c r="E1477" t="s">
        <v>2378</v>
      </c>
      <c r="F1477" t="s">
        <v>2378</v>
      </c>
      <c r="G1477">
        <v>0</v>
      </c>
      <c r="H1477" t="s">
        <v>2378</v>
      </c>
      <c r="I1477" t="str">
        <f t="shared" si="46"/>
        <v>Obesity</v>
      </c>
      <c r="J1477" t="str">
        <f t="shared" si="47"/>
        <v>Normal</v>
      </c>
    </row>
    <row r="1478" spans="1:10" x14ac:dyDescent="0.25">
      <c r="A1478" t="s">
        <v>95</v>
      </c>
      <c r="B1478">
        <v>27.6</v>
      </c>
      <c r="C1478">
        <v>4.01</v>
      </c>
      <c r="D1478" t="s">
        <v>2378</v>
      </c>
      <c r="E1478" t="s">
        <v>2378</v>
      </c>
      <c r="F1478" t="s">
        <v>2379</v>
      </c>
      <c r="G1478">
        <v>0</v>
      </c>
      <c r="H1478" t="s">
        <v>2378</v>
      </c>
      <c r="I1478" t="str">
        <f t="shared" si="46"/>
        <v>Obesity</v>
      </c>
      <c r="J1478" t="str">
        <f t="shared" si="47"/>
        <v>Normal</v>
      </c>
    </row>
    <row r="1479" spans="1:10" x14ac:dyDescent="0.25">
      <c r="A1479" t="s">
        <v>1642</v>
      </c>
      <c r="B1479">
        <v>27.55</v>
      </c>
      <c r="C1479">
        <v>9.02</v>
      </c>
      <c r="D1479" t="s">
        <v>2378</v>
      </c>
      <c r="E1479" t="s">
        <v>2378</v>
      </c>
      <c r="F1479" t="s">
        <v>2378</v>
      </c>
      <c r="G1479">
        <v>0</v>
      </c>
      <c r="H1479" t="s">
        <v>2378</v>
      </c>
      <c r="I1479" t="str">
        <f t="shared" si="46"/>
        <v>Obesity</v>
      </c>
      <c r="J1479" t="str">
        <f t="shared" si="47"/>
        <v>Diabetes</v>
      </c>
    </row>
    <row r="1480" spans="1:10" x14ac:dyDescent="0.25">
      <c r="A1480" t="s">
        <v>1585</v>
      </c>
      <c r="B1480">
        <v>27.55</v>
      </c>
      <c r="C1480">
        <v>10.98</v>
      </c>
      <c r="D1480" t="s">
        <v>2378</v>
      </c>
      <c r="E1480" t="s">
        <v>2378</v>
      </c>
      <c r="F1480" t="s">
        <v>2378</v>
      </c>
      <c r="G1480">
        <v>0</v>
      </c>
      <c r="H1480" t="s">
        <v>2378</v>
      </c>
      <c r="I1480" t="str">
        <f t="shared" si="46"/>
        <v>Obesity</v>
      </c>
      <c r="J1480" t="str">
        <f t="shared" si="47"/>
        <v>Diabetes</v>
      </c>
    </row>
    <row r="1481" spans="1:10" x14ac:dyDescent="0.25">
      <c r="A1481" t="s">
        <v>846</v>
      </c>
      <c r="B1481">
        <v>27.55</v>
      </c>
      <c r="C1481">
        <v>10.83</v>
      </c>
      <c r="D1481" t="s">
        <v>2378</v>
      </c>
      <c r="E1481" t="s">
        <v>2378</v>
      </c>
      <c r="F1481" t="s">
        <v>2378</v>
      </c>
      <c r="G1481">
        <v>0</v>
      </c>
      <c r="H1481" t="s">
        <v>2378</v>
      </c>
      <c r="I1481" t="str">
        <f t="shared" si="46"/>
        <v>Obesity</v>
      </c>
      <c r="J1481" t="str">
        <f t="shared" si="47"/>
        <v>Diabetes</v>
      </c>
    </row>
    <row r="1482" spans="1:10" x14ac:dyDescent="0.25">
      <c r="A1482" t="s">
        <v>292</v>
      </c>
      <c r="B1482">
        <v>27.55</v>
      </c>
      <c r="C1482">
        <v>4.5599999999999996</v>
      </c>
      <c r="D1482" t="s">
        <v>2378</v>
      </c>
      <c r="E1482" t="s">
        <v>2378</v>
      </c>
      <c r="F1482" t="s">
        <v>2379</v>
      </c>
      <c r="G1482">
        <v>0</v>
      </c>
      <c r="H1482" t="s">
        <v>2378</v>
      </c>
      <c r="I1482" t="str">
        <f t="shared" si="46"/>
        <v>Obesity</v>
      </c>
      <c r="J1482" t="str">
        <f t="shared" si="47"/>
        <v>Normal</v>
      </c>
    </row>
    <row r="1483" spans="1:10" x14ac:dyDescent="0.25">
      <c r="A1483" t="s">
        <v>983</v>
      </c>
      <c r="B1483">
        <v>27.53</v>
      </c>
      <c r="C1483">
        <v>4.1100000000000003</v>
      </c>
      <c r="D1483" t="s">
        <v>2378</v>
      </c>
      <c r="E1483" t="s">
        <v>2378</v>
      </c>
      <c r="F1483" t="s">
        <v>2378</v>
      </c>
      <c r="G1483">
        <v>0</v>
      </c>
      <c r="H1483" t="s">
        <v>2378</v>
      </c>
      <c r="I1483" t="str">
        <f t="shared" si="46"/>
        <v>Obesity</v>
      </c>
      <c r="J1483" t="str">
        <f t="shared" si="47"/>
        <v>Normal</v>
      </c>
    </row>
    <row r="1484" spans="1:10" x14ac:dyDescent="0.25">
      <c r="A1484" t="s">
        <v>1878</v>
      </c>
      <c r="B1484">
        <v>27.5</v>
      </c>
      <c r="C1484">
        <v>4.49</v>
      </c>
      <c r="D1484" t="s">
        <v>2378</v>
      </c>
      <c r="E1484" t="s">
        <v>2378</v>
      </c>
      <c r="F1484" t="s">
        <v>2378</v>
      </c>
      <c r="G1484">
        <v>0</v>
      </c>
      <c r="H1484" t="s">
        <v>2378</v>
      </c>
      <c r="I1484" t="str">
        <f t="shared" si="46"/>
        <v>Obesity</v>
      </c>
      <c r="J1484" t="str">
        <f t="shared" si="47"/>
        <v>Normal</v>
      </c>
    </row>
    <row r="1485" spans="1:10" x14ac:dyDescent="0.25">
      <c r="A1485" t="s">
        <v>1501</v>
      </c>
      <c r="B1485">
        <v>27.5</v>
      </c>
      <c r="C1485">
        <v>10.62</v>
      </c>
      <c r="D1485" t="s">
        <v>2378</v>
      </c>
      <c r="E1485" t="s">
        <v>2378</v>
      </c>
      <c r="F1485" t="s">
        <v>2379</v>
      </c>
      <c r="G1485">
        <v>0</v>
      </c>
      <c r="H1485" t="s">
        <v>2378</v>
      </c>
      <c r="I1485" t="str">
        <f t="shared" si="46"/>
        <v>Obesity</v>
      </c>
      <c r="J1485" t="str">
        <f t="shared" si="47"/>
        <v>Diabetes</v>
      </c>
    </row>
    <row r="1486" spans="1:10" x14ac:dyDescent="0.25">
      <c r="A1486" t="s">
        <v>1487</v>
      </c>
      <c r="B1486">
        <v>27.5</v>
      </c>
      <c r="C1486">
        <v>8.69</v>
      </c>
      <c r="D1486" t="s">
        <v>2378</v>
      </c>
      <c r="E1486" t="s">
        <v>2378</v>
      </c>
      <c r="F1486" t="s">
        <v>2379</v>
      </c>
      <c r="G1486">
        <v>0</v>
      </c>
      <c r="H1486" t="s">
        <v>2378</v>
      </c>
      <c r="I1486" t="str">
        <f t="shared" si="46"/>
        <v>Obesity</v>
      </c>
      <c r="J1486" t="str">
        <f t="shared" si="47"/>
        <v>Diabetes</v>
      </c>
    </row>
    <row r="1487" spans="1:10" x14ac:dyDescent="0.25">
      <c r="A1487" t="s">
        <v>1184</v>
      </c>
      <c r="B1487">
        <v>27.5</v>
      </c>
      <c r="C1487">
        <v>7.58</v>
      </c>
      <c r="D1487" t="s">
        <v>2378</v>
      </c>
      <c r="E1487" t="s">
        <v>2378</v>
      </c>
      <c r="F1487" t="s">
        <v>2378</v>
      </c>
      <c r="G1487">
        <v>0</v>
      </c>
      <c r="H1487" t="s">
        <v>2378</v>
      </c>
      <c r="I1487" t="str">
        <f t="shared" si="46"/>
        <v>Obesity</v>
      </c>
      <c r="J1487" t="str">
        <f t="shared" si="47"/>
        <v>Diabetes</v>
      </c>
    </row>
    <row r="1488" spans="1:10" x14ac:dyDescent="0.25">
      <c r="A1488" t="s">
        <v>1098</v>
      </c>
      <c r="B1488">
        <v>27.5</v>
      </c>
      <c r="C1488">
        <v>6.03</v>
      </c>
      <c r="D1488" t="s">
        <v>2378</v>
      </c>
      <c r="E1488" t="s">
        <v>2378</v>
      </c>
      <c r="F1488" t="s">
        <v>2378</v>
      </c>
      <c r="G1488">
        <v>0</v>
      </c>
      <c r="H1488" t="s">
        <v>2378</v>
      </c>
      <c r="I1488" t="str">
        <f t="shared" si="46"/>
        <v>Obesity</v>
      </c>
      <c r="J1488" t="str">
        <f t="shared" si="47"/>
        <v>Diabetes</v>
      </c>
    </row>
    <row r="1489" spans="1:10" x14ac:dyDescent="0.25">
      <c r="A1489" t="s">
        <v>967</v>
      </c>
      <c r="B1489">
        <v>27.5</v>
      </c>
      <c r="C1489">
        <v>10.75</v>
      </c>
      <c r="D1489" t="s">
        <v>2378</v>
      </c>
      <c r="E1489" t="s">
        <v>2378</v>
      </c>
      <c r="F1489" t="s">
        <v>2378</v>
      </c>
      <c r="G1489">
        <v>0</v>
      </c>
      <c r="H1489" t="s">
        <v>2378</v>
      </c>
      <c r="I1489" t="str">
        <f t="shared" si="46"/>
        <v>Obesity</v>
      </c>
      <c r="J1489" t="str">
        <f t="shared" si="47"/>
        <v>Diabetes</v>
      </c>
    </row>
    <row r="1490" spans="1:10" x14ac:dyDescent="0.25">
      <c r="A1490" t="s">
        <v>606</v>
      </c>
      <c r="B1490">
        <v>27.5</v>
      </c>
      <c r="C1490">
        <v>4.2300000000000004</v>
      </c>
      <c r="D1490" t="s">
        <v>2378</v>
      </c>
      <c r="E1490" t="s">
        <v>2378</v>
      </c>
      <c r="F1490" t="s">
        <v>2378</v>
      </c>
      <c r="G1490">
        <v>0</v>
      </c>
      <c r="H1490" t="s">
        <v>2378</v>
      </c>
      <c r="I1490" t="str">
        <f t="shared" si="46"/>
        <v>Obesity</v>
      </c>
      <c r="J1490" t="str">
        <f t="shared" si="47"/>
        <v>Normal</v>
      </c>
    </row>
    <row r="1491" spans="1:10" x14ac:dyDescent="0.25">
      <c r="A1491" t="s">
        <v>1195</v>
      </c>
      <c r="B1491">
        <v>27.454999999999998</v>
      </c>
      <c r="C1491">
        <v>6.13</v>
      </c>
      <c r="D1491" t="s">
        <v>2378</v>
      </c>
      <c r="E1491" t="s">
        <v>2378</v>
      </c>
      <c r="F1491" t="s">
        <v>2378</v>
      </c>
      <c r="G1491">
        <v>0</v>
      </c>
      <c r="H1491" t="s">
        <v>2378</v>
      </c>
      <c r="I1491" t="str">
        <f t="shared" si="46"/>
        <v>Obesity</v>
      </c>
      <c r="J1491" t="str">
        <f t="shared" si="47"/>
        <v>Diabetes</v>
      </c>
    </row>
    <row r="1492" spans="1:10" x14ac:dyDescent="0.25">
      <c r="A1492" t="s">
        <v>642</v>
      </c>
      <c r="B1492">
        <v>27.454999999999998</v>
      </c>
      <c r="C1492">
        <v>4.54</v>
      </c>
      <c r="D1492" t="s">
        <v>2378</v>
      </c>
      <c r="E1492" t="s">
        <v>2378</v>
      </c>
      <c r="F1492" t="s">
        <v>2378</v>
      </c>
      <c r="G1492">
        <v>0</v>
      </c>
      <c r="H1492" t="s">
        <v>2378</v>
      </c>
      <c r="I1492" t="str">
        <f t="shared" si="46"/>
        <v>Obesity</v>
      </c>
      <c r="J1492" t="str">
        <f t="shared" si="47"/>
        <v>Normal</v>
      </c>
    </row>
    <row r="1493" spans="1:10" x14ac:dyDescent="0.25">
      <c r="A1493" t="s">
        <v>984</v>
      </c>
      <c r="B1493">
        <v>27.4</v>
      </c>
      <c r="C1493">
        <v>8.84</v>
      </c>
      <c r="D1493" t="s">
        <v>2378</v>
      </c>
      <c r="E1493" t="s">
        <v>2378</v>
      </c>
      <c r="F1493" t="s">
        <v>2378</v>
      </c>
      <c r="G1493">
        <v>0</v>
      </c>
      <c r="H1493" t="s">
        <v>2378</v>
      </c>
      <c r="I1493" t="str">
        <f t="shared" si="46"/>
        <v>Obesity</v>
      </c>
      <c r="J1493" t="str">
        <f t="shared" si="47"/>
        <v>Diabetes</v>
      </c>
    </row>
    <row r="1494" spans="1:10" x14ac:dyDescent="0.25">
      <c r="A1494" t="s">
        <v>812</v>
      </c>
      <c r="B1494">
        <v>27.4</v>
      </c>
      <c r="C1494">
        <v>4.6100000000000003</v>
      </c>
      <c r="D1494" t="s">
        <v>2378</v>
      </c>
      <c r="E1494" t="s">
        <v>2378</v>
      </c>
      <c r="F1494" t="s">
        <v>2378</v>
      </c>
      <c r="G1494">
        <v>0</v>
      </c>
      <c r="H1494" t="s">
        <v>2378</v>
      </c>
      <c r="I1494" t="str">
        <f t="shared" si="46"/>
        <v>Obesity</v>
      </c>
      <c r="J1494" t="str">
        <f t="shared" si="47"/>
        <v>Normal</v>
      </c>
    </row>
    <row r="1495" spans="1:10" x14ac:dyDescent="0.25">
      <c r="A1495" t="s">
        <v>358</v>
      </c>
      <c r="B1495">
        <v>27.39</v>
      </c>
      <c r="C1495">
        <v>5.34</v>
      </c>
      <c r="D1495" t="s">
        <v>2378</v>
      </c>
      <c r="E1495" t="s">
        <v>2378</v>
      </c>
      <c r="F1495" t="s">
        <v>2378</v>
      </c>
      <c r="G1495">
        <v>0</v>
      </c>
      <c r="H1495" t="s">
        <v>2378</v>
      </c>
      <c r="I1495" t="str">
        <f t="shared" si="46"/>
        <v>Obesity</v>
      </c>
      <c r="J1495" t="str">
        <f t="shared" si="47"/>
        <v>Normal</v>
      </c>
    </row>
    <row r="1496" spans="1:10" x14ac:dyDescent="0.25">
      <c r="A1496" t="s">
        <v>1968</v>
      </c>
      <c r="B1496">
        <v>27.36</v>
      </c>
      <c r="C1496">
        <v>5.88</v>
      </c>
      <c r="D1496" t="s">
        <v>2378</v>
      </c>
      <c r="E1496" t="s">
        <v>2378</v>
      </c>
      <c r="F1496" t="s">
        <v>2378</v>
      </c>
      <c r="G1496">
        <v>0</v>
      </c>
      <c r="H1496" t="s">
        <v>2378</v>
      </c>
      <c r="I1496" t="str">
        <f t="shared" si="46"/>
        <v>Obesity</v>
      </c>
      <c r="J1496" t="str">
        <f t="shared" si="47"/>
        <v>Diabetes</v>
      </c>
    </row>
    <row r="1497" spans="1:10" x14ac:dyDescent="0.25">
      <c r="A1497" t="s">
        <v>1945</v>
      </c>
      <c r="B1497">
        <v>27.36</v>
      </c>
      <c r="C1497">
        <v>9.4499999999999993</v>
      </c>
      <c r="D1497" t="s">
        <v>2378</v>
      </c>
      <c r="E1497" t="s">
        <v>2378</v>
      </c>
      <c r="F1497" t="s">
        <v>2378</v>
      </c>
      <c r="G1497">
        <v>0</v>
      </c>
      <c r="H1497" t="s">
        <v>2378</v>
      </c>
      <c r="I1497" t="str">
        <f t="shared" si="46"/>
        <v>Obesity</v>
      </c>
      <c r="J1497" t="str">
        <f t="shared" si="47"/>
        <v>Diabetes</v>
      </c>
    </row>
    <row r="1498" spans="1:10" x14ac:dyDescent="0.25">
      <c r="A1498" t="s">
        <v>1795</v>
      </c>
      <c r="B1498">
        <v>27.36</v>
      </c>
      <c r="C1498">
        <v>4.6500000000000004</v>
      </c>
      <c r="D1498" t="s">
        <v>2378</v>
      </c>
      <c r="E1498" t="s">
        <v>2378</v>
      </c>
      <c r="F1498" t="s">
        <v>2378</v>
      </c>
      <c r="G1498">
        <v>0</v>
      </c>
      <c r="H1498" t="s">
        <v>2378</v>
      </c>
      <c r="I1498" t="str">
        <f t="shared" si="46"/>
        <v>Obesity</v>
      </c>
      <c r="J1498" t="str">
        <f t="shared" si="47"/>
        <v>Normal</v>
      </c>
    </row>
    <row r="1499" spans="1:10" x14ac:dyDescent="0.25">
      <c r="A1499" t="s">
        <v>1177</v>
      </c>
      <c r="B1499">
        <v>27.36</v>
      </c>
      <c r="C1499">
        <v>8.9600000000000009</v>
      </c>
      <c r="D1499" t="s">
        <v>2378</v>
      </c>
      <c r="E1499" t="s">
        <v>2378</v>
      </c>
      <c r="F1499" t="s">
        <v>2378</v>
      </c>
      <c r="G1499">
        <v>0</v>
      </c>
      <c r="H1499" t="s">
        <v>2378</v>
      </c>
      <c r="I1499" t="str">
        <f t="shared" si="46"/>
        <v>Obesity</v>
      </c>
      <c r="J1499" t="str">
        <f t="shared" si="47"/>
        <v>Diabetes</v>
      </c>
    </row>
    <row r="1500" spans="1:10" x14ac:dyDescent="0.25">
      <c r="A1500" t="s">
        <v>1097</v>
      </c>
      <c r="B1500">
        <v>27.36</v>
      </c>
      <c r="C1500">
        <v>5.96</v>
      </c>
      <c r="D1500" t="s">
        <v>2378</v>
      </c>
      <c r="E1500" t="s">
        <v>2378</v>
      </c>
      <c r="F1500" t="s">
        <v>2379</v>
      </c>
      <c r="G1500">
        <v>0</v>
      </c>
      <c r="H1500" t="s">
        <v>2378</v>
      </c>
      <c r="I1500" t="str">
        <f t="shared" si="46"/>
        <v>Obesity</v>
      </c>
      <c r="J1500" t="str">
        <f t="shared" si="47"/>
        <v>Diabetes</v>
      </c>
    </row>
    <row r="1501" spans="1:10" x14ac:dyDescent="0.25">
      <c r="A1501" t="s">
        <v>325</v>
      </c>
      <c r="B1501">
        <v>27.36</v>
      </c>
      <c r="C1501">
        <v>6.22</v>
      </c>
      <c r="D1501" t="s">
        <v>2378</v>
      </c>
      <c r="E1501" t="s">
        <v>2378</v>
      </c>
      <c r="F1501" t="s">
        <v>2378</v>
      </c>
      <c r="G1501">
        <v>0</v>
      </c>
      <c r="H1501" t="s">
        <v>2378</v>
      </c>
      <c r="I1501" t="str">
        <f t="shared" si="46"/>
        <v>Obesity</v>
      </c>
      <c r="J1501" t="str">
        <f t="shared" si="47"/>
        <v>Diabetes</v>
      </c>
    </row>
    <row r="1502" spans="1:10" x14ac:dyDescent="0.25">
      <c r="A1502" t="s">
        <v>227</v>
      </c>
      <c r="B1502">
        <v>27.36</v>
      </c>
      <c r="C1502">
        <v>5.59</v>
      </c>
      <c r="D1502" t="s">
        <v>2378</v>
      </c>
      <c r="E1502" t="s">
        <v>2378</v>
      </c>
      <c r="F1502" t="s">
        <v>2378</v>
      </c>
      <c r="G1502">
        <v>0</v>
      </c>
      <c r="H1502" t="s">
        <v>2378</v>
      </c>
      <c r="I1502" t="str">
        <f t="shared" si="46"/>
        <v>Obesity</v>
      </c>
      <c r="J1502" t="str">
        <f t="shared" si="47"/>
        <v>Normal</v>
      </c>
    </row>
    <row r="1503" spans="1:10" x14ac:dyDescent="0.25">
      <c r="A1503" t="s">
        <v>952</v>
      </c>
      <c r="B1503">
        <v>27.34</v>
      </c>
      <c r="C1503">
        <v>5.19</v>
      </c>
      <c r="D1503" t="s">
        <v>2378</v>
      </c>
      <c r="E1503" t="s">
        <v>2378</v>
      </c>
      <c r="F1503" t="s">
        <v>2378</v>
      </c>
      <c r="G1503">
        <v>0</v>
      </c>
      <c r="H1503" t="s">
        <v>2378</v>
      </c>
      <c r="I1503" t="str">
        <f t="shared" si="46"/>
        <v>Obesity</v>
      </c>
      <c r="J1503" t="str">
        <f t="shared" si="47"/>
        <v>Normal</v>
      </c>
    </row>
    <row r="1504" spans="1:10" x14ac:dyDescent="0.25">
      <c r="A1504" t="s">
        <v>1764</v>
      </c>
      <c r="B1504">
        <v>27.3</v>
      </c>
      <c r="C1504">
        <v>11.89</v>
      </c>
      <c r="D1504" t="s">
        <v>2378</v>
      </c>
      <c r="E1504" t="s">
        <v>2378</v>
      </c>
      <c r="F1504" t="s">
        <v>2378</v>
      </c>
      <c r="G1504">
        <v>0</v>
      </c>
      <c r="H1504" t="s">
        <v>2378</v>
      </c>
      <c r="I1504" t="str">
        <f t="shared" si="46"/>
        <v>Obesity</v>
      </c>
      <c r="J1504" t="str">
        <f t="shared" si="47"/>
        <v>Diabetes</v>
      </c>
    </row>
    <row r="1505" spans="1:10" x14ac:dyDescent="0.25">
      <c r="A1505" t="s">
        <v>1260</v>
      </c>
      <c r="B1505">
        <v>27.29</v>
      </c>
      <c r="C1505">
        <v>5.85</v>
      </c>
      <c r="D1505" t="s">
        <v>2378</v>
      </c>
      <c r="E1505" t="s">
        <v>2378</v>
      </c>
      <c r="F1505" t="s">
        <v>2378</v>
      </c>
      <c r="G1505">
        <v>0</v>
      </c>
      <c r="H1505" t="s">
        <v>2378</v>
      </c>
      <c r="I1505" t="str">
        <f t="shared" si="46"/>
        <v>Obesity</v>
      </c>
      <c r="J1505" t="str">
        <f t="shared" si="47"/>
        <v>Diabetes</v>
      </c>
    </row>
    <row r="1506" spans="1:10" x14ac:dyDescent="0.25">
      <c r="A1506" t="s">
        <v>1827</v>
      </c>
      <c r="B1506">
        <v>27.28</v>
      </c>
      <c r="C1506">
        <v>4.72</v>
      </c>
      <c r="D1506" t="s">
        <v>2378</v>
      </c>
      <c r="E1506" t="s">
        <v>2378</v>
      </c>
      <c r="F1506" t="s">
        <v>2378</v>
      </c>
      <c r="G1506">
        <v>0</v>
      </c>
      <c r="H1506" t="s">
        <v>2378</v>
      </c>
      <c r="I1506" t="str">
        <f t="shared" si="46"/>
        <v>Obesity</v>
      </c>
      <c r="J1506" t="str">
        <f t="shared" si="47"/>
        <v>Normal</v>
      </c>
    </row>
    <row r="1507" spans="1:10" x14ac:dyDescent="0.25">
      <c r="A1507" t="s">
        <v>1925</v>
      </c>
      <c r="B1507">
        <v>27.265000000000001</v>
      </c>
      <c r="C1507">
        <v>4.25</v>
      </c>
      <c r="D1507" t="s">
        <v>2378</v>
      </c>
      <c r="E1507" t="s">
        <v>2378</v>
      </c>
      <c r="F1507" t="s">
        <v>2379</v>
      </c>
      <c r="G1507">
        <v>0</v>
      </c>
      <c r="H1507" t="s">
        <v>2378</v>
      </c>
      <c r="I1507" t="str">
        <f t="shared" si="46"/>
        <v>Obesity</v>
      </c>
      <c r="J1507" t="str">
        <f t="shared" si="47"/>
        <v>Normal</v>
      </c>
    </row>
    <row r="1508" spans="1:10" x14ac:dyDescent="0.25">
      <c r="A1508" t="s">
        <v>1176</v>
      </c>
      <c r="B1508">
        <v>27.265000000000001</v>
      </c>
      <c r="C1508">
        <v>11.39</v>
      </c>
      <c r="D1508" t="s">
        <v>2378</v>
      </c>
      <c r="E1508" t="s">
        <v>2378</v>
      </c>
      <c r="F1508" t="s">
        <v>2378</v>
      </c>
      <c r="G1508">
        <v>0</v>
      </c>
      <c r="H1508" t="s">
        <v>2378</v>
      </c>
      <c r="I1508" t="str">
        <f t="shared" si="46"/>
        <v>Obesity</v>
      </c>
      <c r="J1508" t="str">
        <f t="shared" si="47"/>
        <v>Diabetes</v>
      </c>
    </row>
    <row r="1509" spans="1:10" x14ac:dyDescent="0.25">
      <c r="A1509" t="s">
        <v>822</v>
      </c>
      <c r="B1509">
        <v>27.265000000000001</v>
      </c>
      <c r="C1509">
        <v>5.51</v>
      </c>
      <c r="D1509" t="s">
        <v>2378</v>
      </c>
      <c r="E1509" t="s">
        <v>2378</v>
      </c>
      <c r="F1509" t="s">
        <v>2378</v>
      </c>
      <c r="G1509">
        <v>0</v>
      </c>
      <c r="H1509" t="s">
        <v>2378</v>
      </c>
      <c r="I1509" t="str">
        <f t="shared" si="46"/>
        <v>Obesity</v>
      </c>
      <c r="J1509" t="str">
        <f t="shared" si="47"/>
        <v>Normal</v>
      </c>
    </row>
    <row r="1510" spans="1:10" x14ac:dyDescent="0.25">
      <c r="A1510" t="s">
        <v>548</v>
      </c>
      <c r="B1510">
        <v>27.265000000000001</v>
      </c>
      <c r="C1510">
        <v>6.46</v>
      </c>
      <c r="D1510" t="s">
        <v>2378</v>
      </c>
      <c r="E1510" t="s">
        <v>2378</v>
      </c>
      <c r="F1510" t="s">
        <v>2378</v>
      </c>
      <c r="G1510">
        <v>0</v>
      </c>
      <c r="H1510" t="s">
        <v>2378</v>
      </c>
      <c r="I1510" t="str">
        <f t="shared" si="46"/>
        <v>Obesity</v>
      </c>
      <c r="J1510" t="str">
        <f t="shared" si="47"/>
        <v>Diabetes</v>
      </c>
    </row>
    <row r="1511" spans="1:10" x14ac:dyDescent="0.25">
      <c r="A1511" t="s">
        <v>1357</v>
      </c>
      <c r="B1511">
        <v>27.2</v>
      </c>
      <c r="C1511">
        <v>6.06</v>
      </c>
      <c r="D1511" t="s">
        <v>2378</v>
      </c>
      <c r="E1511" t="s">
        <v>2378</v>
      </c>
      <c r="F1511" t="s">
        <v>2378</v>
      </c>
      <c r="G1511">
        <v>0</v>
      </c>
      <c r="H1511" t="s">
        <v>2378</v>
      </c>
      <c r="I1511" t="str">
        <f t="shared" si="46"/>
        <v>Obesity</v>
      </c>
      <c r="J1511" t="str">
        <f t="shared" si="47"/>
        <v>Diabetes</v>
      </c>
    </row>
    <row r="1512" spans="1:10" x14ac:dyDescent="0.25">
      <c r="A1512" t="s">
        <v>332</v>
      </c>
      <c r="B1512">
        <v>27.2</v>
      </c>
      <c r="C1512">
        <v>5.83</v>
      </c>
      <c r="D1512" t="s">
        <v>2378</v>
      </c>
      <c r="E1512" t="s">
        <v>2378</v>
      </c>
      <c r="F1512" t="s">
        <v>2379</v>
      </c>
      <c r="G1512">
        <v>0</v>
      </c>
      <c r="H1512" t="s">
        <v>2378</v>
      </c>
      <c r="I1512" t="str">
        <f t="shared" si="46"/>
        <v>Obesity</v>
      </c>
      <c r="J1512" t="str">
        <f t="shared" si="47"/>
        <v>Diabetes</v>
      </c>
    </row>
    <row r="1513" spans="1:10" x14ac:dyDescent="0.25">
      <c r="A1513" t="s">
        <v>1484</v>
      </c>
      <c r="B1513">
        <v>27.17</v>
      </c>
      <c r="C1513">
        <v>5.84</v>
      </c>
      <c r="D1513" t="s">
        <v>2378</v>
      </c>
      <c r="E1513" t="s">
        <v>2378</v>
      </c>
      <c r="F1513" t="s">
        <v>2378</v>
      </c>
      <c r="G1513">
        <v>0</v>
      </c>
      <c r="H1513" t="s">
        <v>2378</v>
      </c>
      <c r="I1513" t="str">
        <f t="shared" si="46"/>
        <v>Obesity</v>
      </c>
      <c r="J1513" t="str">
        <f t="shared" si="47"/>
        <v>Diabetes</v>
      </c>
    </row>
    <row r="1514" spans="1:10" x14ac:dyDescent="0.25">
      <c r="A1514" t="s">
        <v>1093</v>
      </c>
      <c r="B1514">
        <v>27.17</v>
      </c>
      <c r="C1514">
        <v>10.81</v>
      </c>
      <c r="D1514" t="s">
        <v>2378</v>
      </c>
      <c r="E1514" t="s">
        <v>2378</v>
      </c>
      <c r="F1514" t="s">
        <v>2378</v>
      </c>
      <c r="G1514">
        <v>0</v>
      </c>
      <c r="H1514" t="s">
        <v>2378</v>
      </c>
      <c r="I1514" t="str">
        <f t="shared" si="46"/>
        <v>Obesity</v>
      </c>
      <c r="J1514" t="str">
        <f t="shared" si="47"/>
        <v>Diabetes</v>
      </c>
    </row>
    <row r="1515" spans="1:10" x14ac:dyDescent="0.25">
      <c r="A1515" t="s">
        <v>528</v>
      </c>
      <c r="B1515">
        <v>27.14</v>
      </c>
      <c r="C1515">
        <v>6.01</v>
      </c>
      <c r="D1515" t="s">
        <v>2378</v>
      </c>
      <c r="E1515" t="s">
        <v>2378</v>
      </c>
      <c r="F1515" t="s">
        <v>2378</v>
      </c>
      <c r="G1515">
        <v>0</v>
      </c>
      <c r="H1515" t="s">
        <v>2378</v>
      </c>
      <c r="I1515" t="str">
        <f t="shared" si="46"/>
        <v>Obesity</v>
      </c>
      <c r="J1515" t="str">
        <f t="shared" si="47"/>
        <v>Diabetes</v>
      </c>
    </row>
    <row r="1516" spans="1:10" x14ac:dyDescent="0.25">
      <c r="A1516" t="s">
        <v>1072</v>
      </c>
      <c r="B1516">
        <v>27.13</v>
      </c>
      <c r="C1516">
        <v>5.59</v>
      </c>
      <c r="D1516" t="s">
        <v>2378</v>
      </c>
      <c r="E1516" t="s">
        <v>2378</v>
      </c>
      <c r="F1516" t="s">
        <v>2378</v>
      </c>
      <c r="G1516">
        <v>0</v>
      </c>
      <c r="H1516" t="s">
        <v>2378</v>
      </c>
      <c r="I1516" t="str">
        <f t="shared" si="46"/>
        <v>Obesity</v>
      </c>
      <c r="J1516" t="str">
        <f t="shared" si="47"/>
        <v>Normal</v>
      </c>
    </row>
    <row r="1517" spans="1:10" x14ac:dyDescent="0.25">
      <c r="A1517" t="s">
        <v>1281</v>
      </c>
      <c r="B1517">
        <v>27.11</v>
      </c>
      <c r="C1517">
        <v>6.7</v>
      </c>
      <c r="D1517" t="s">
        <v>2378</v>
      </c>
      <c r="E1517" t="s">
        <v>2378</v>
      </c>
      <c r="F1517" t="s">
        <v>2378</v>
      </c>
      <c r="G1517">
        <v>0</v>
      </c>
      <c r="H1517" t="s">
        <v>2378</v>
      </c>
      <c r="I1517" t="str">
        <f t="shared" si="46"/>
        <v>Obesity</v>
      </c>
      <c r="J1517" t="str">
        <f t="shared" si="47"/>
        <v>Diabetes</v>
      </c>
    </row>
    <row r="1518" spans="1:10" x14ac:dyDescent="0.25">
      <c r="A1518" t="s">
        <v>1975</v>
      </c>
      <c r="B1518">
        <v>27.1</v>
      </c>
      <c r="C1518">
        <v>9.0500000000000007</v>
      </c>
      <c r="D1518" t="s">
        <v>2378</v>
      </c>
      <c r="E1518" t="s">
        <v>2378</v>
      </c>
      <c r="F1518" t="s">
        <v>2378</v>
      </c>
      <c r="G1518">
        <v>0</v>
      </c>
      <c r="H1518" t="s">
        <v>2378</v>
      </c>
      <c r="I1518" t="str">
        <f t="shared" si="46"/>
        <v>Obesity</v>
      </c>
      <c r="J1518" t="str">
        <f t="shared" si="47"/>
        <v>Diabetes</v>
      </c>
    </row>
    <row r="1519" spans="1:10" x14ac:dyDescent="0.25">
      <c r="A1519" t="s">
        <v>1851</v>
      </c>
      <c r="B1519">
        <v>27.1</v>
      </c>
      <c r="C1519">
        <v>5.73</v>
      </c>
      <c r="D1519" t="s">
        <v>2378</v>
      </c>
      <c r="E1519" t="s">
        <v>2378</v>
      </c>
      <c r="F1519" t="s">
        <v>2378</v>
      </c>
      <c r="G1519">
        <v>0</v>
      </c>
      <c r="H1519" t="s">
        <v>2378</v>
      </c>
      <c r="I1519" t="str">
        <f t="shared" si="46"/>
        <v>Obesity</v>
      </c>
      <c r="J1519" t="str">
        <f t="shared" si="47"/>
        <v>Diabetes</v>
      </c>
    </row>
    <row r="1520" spans="1:10" x14ac:dyDescent="0.25">
      <c r="A1520" t="s">
        <v>565</v>
      </c>
      <c r="B1520">
        <v>27.1</v>
      </c>
      <c r="C1520">
        <v>5.08</v>
      </c>
      <c r="D1520" t="s">
        <v>2378</v>
      </c>
      <c r="E1520" t="s">
        <v>2378</v>
      </c>
      <c r="F1520" t="s">
        <v>2378</v>
      </c>
      <c r="G1520">
        <v>0</v>
      </c>
      <c r="H1520" t="s">
        <v>2378</v>
      </c>
      <c r="I1520" t="str">
        <f t="shared" si="46"/>
        <v>Obesity</v>
      </c>
      <c r="J1520" t="str">
        <f t="shared" si="47"/>
        <v>Normal</v>
      </c>
    </row>
    <row r="1521" spans="1:10" x14ac:dyDescent="0.25">
      <c r="A1521" t="s">
        <v>489</v>
      </c>
      <c r="B1521">
        <v>27.1</v>
      </c>
      <c r="C1521">
        <v>4.01</v>
      </c>
      <c r="D1521" t="s">
        <v>2378</v>
      </c>
      <c r="E1521" t="s">
        <v>2378</v>
      </c>
      <c r="F1521" t="s">
        <v>2378</v>
      </c>
      <c r="G1521">
        <v>0</v>
      </c>
      <c r="H1521" t="s">
        <v>2378</v>
      </c>
      <c r="I1521" t="str">
        <f t="shared" si="46"/>
        <v>Obesity</v>
      </c>
      <c r="J1521" t="str">
        <f t="shared" si="47"/>
        <v>Normal</v>
      </c>
    </row>
    <row r="1522" spans="1:10" x14ac:dyDescent="0.25">
      <c r="A1522" t="s">
        <v>239</v>
      </c>
      <c r="B1522">
        <v>27.1</v>
      </c>
      <c r="C1522">
        <v>4.45</v>
      </c>
      <c r="D1522" t="s">
        <v>2378</v>
      </c>
      <c r="E1522" t="s">
        <v>2378</v>
      </c>
      <c r="F1522" t="s">
        <v>2378</v>
      </c>
      <c r="G1522">
        <v>0</v>
      </c>
      <c r="H1522" t="s">
        <v>2378</v>
      </c>
      <c r="I1522" t="str">
        <f t="shared" si="46"/>
        <v>Obesity</v>
      </c>
      <c r="J1522" t="str">
        <f t="shared" si="47"/>
        <v>Normal</v>
      </c>
    </row>
    <row r="1523" spans="1:10" x14ac:dyDescent="0.25">
      <c r="A1523" t="s">
        <v>1252</v>
      </c>
      <c r="B1523">
        <v>27.074999999999999</v>
      </c>
      <c r="C1523">
        <v>4.41</v>
      </c>
      <c r="D1523" t="s">
        <v>2378</v>
      </c>
      <c r="E1523" t="s">
        <v>2378</v>
      </c>
      <c r="F1523" t="s">
        <v>2378</v>
      </c>
      <c r="G1523">
        <v>0</v>
      </c>
      <c r="H1523" t="s">
        <v>2378</v>
      </c>
      <c r="I1523" t="str">
        <f t="shared" si="46"/>
        <v>Obesity</v>
      </c>
      <c r="J1523" t="str">
        <f t="shared" si="47"/>
        <v>Normal</v>
      </c>
    </row>
    <row r="1524" spans="1:10" x14ac:dyDescent="0.25">
      <c r="A1524" t="s">
        <v>1789</v>
      </c>
      <c r="B1524">
        <v>27.06</v>
      </c>
      <c r="C1524">
        <v>5.74</v>
      </c>
      <c r="D1524" t="s">
        <v>2378</v>
      </c>
      <c r="E1524" t="s">
        <v>2378</v>
      </c>
      <c r="F1524" t="s">
        <v>2378</v>
      </c>
      <c r="G1524">
        <v>0</v>
      </c>
      <c r="H1524" t="s">
        <v>2378</v>
      </c>
      <c r="I1524" t="str">
        <f t="shared" si="46"/>
        <v>Obesity</v>
      </c>
      <c r="J1524" t="str">
        <f t="shared" si="47"/>
        <v>Diabetes</v>
      </c>
    </row>
    <row r="1525" spans="1:10" x14ac:dyDescent="0.25">
      <c r="A1525" t="s">
        <v>198</v>
      </c>
      <c r="B1525">
        <v>27.06</v>
      </c>
      <c r="C1525">
        <v>6.14</v>
      </c>
      <c r="D1525" t="s">
        <v>2378</v>
      </c>
      <c r="E1525" t="s">
        <v>2378</v>
      </c>
      <c r="F1525" t="s">
        <v>2378</v>
      </c>
      <c r="G1525">
        <v>0</v>
      </c>
      <c r="H1525" t="s">
        <v>2378</v>
      </c>
      <c r="I1525" t="str">
        <f t="shared" si="46"/>
        <v>Obesity</v>
      </c>
      <c r="J1525" t="str">
        <f t="shared" si="47"/>
        <v>Diabetes</v>
      </c>
    </row>
    <row r="1526" spans="1:10" x14ac:dyDescent="0.25">
      <c r="A1526" t="s">
        <v>2004</v>
      </c>
      <c r="B1526">
        <v>27.04</v>
      </c>
      <c r="C1526">
        <v>4.0999999999999996</v>
      </c>
      <c r="D1526" t="s">
        <v>2378</v>
      </c>
      <c r="E1526" t="s">
        <v>2378</v>
      </c>
      <c r="F1526" t="s">
        <v>2378</v>
      </c>
      <c r="G1526">
        <v>0</v>
      </c>
      <c r="H1526" t="s">
        <v>2378</v>
      </c>
      <c r="I1526" t="str">
        <f t="shared" si="46"/>
        <v>Obesity</v>
      </c>
      <c r="J1526" t="str">
        <f t="shared" si="47"/>
        <v>Normal</v>
      </c>
    </row>
    <row r="1527" spans="1:10" x14ac:dyDescent="0.25">
      <c r="A1527" t="s">
        <v>1435</v>
      </c>
      <c r="B1527">
        <v>27</v>
      </c>
      <c r="C1527">
        <v>4.54</v>
      </c>
      <c r="D1527" t="s">
        <v>2378</v>
      </c>
      <c r="E1527" t="s">
        <v>2378</v>
      </c>
      <c r="F1527" t="s">
        <v>2378</v>
      </c>
      <c r="G1527">
        <v>0</v>
      </c>
      <c r="H1527" t="s">
        <v>2378</v>
      </c>
      <c r="I1527" t="str">
        <f t="shared" si="46"/>
        <v>Obesity</v>
      </c>
      <c r="J1527" t="str">
        <f t="shared" si="47"/>
        <v>Normal</v>
      </c>
    </row>
    <row r="1528" spans="1:10" x14ac:dyDescent="0.25">
      <c r="A1528" t="s">
        <v>2024</v>
      </c>
      <c r="B1528">
        <v>26.98</v>
      </c>
      <c r="C1528">
        <v>5.21</v>
      </c>
      <c r="D1528" t="s">
        <v>2378</v>
      </c>
      <c r="E1528" t="s">
        <v>2378</v>
      </c>
      <c r="F1528" t="s">
        <v>2378</v>
      </c>
      <c r="G1528">
        <v>0</v>
      </c>
      <c r="H1528" t="s">
        <v>2378</v>
      </c>
      <c r="I1528" t="str">
        <f t="shared" si="46"/>
        <v>Obesity</v>
      </c>
      <c r="J1528" t="str">
        <f t="shared" si="47"/>
        <v>Normal</v>
      </c>
    </row>
    <row r="1529" spans="1:10" x14ac:dyDescent="0.25">
      <c r="A1529" t="s">
        <v>1358</v>
      </c>
      <c r="B1529">
        <v>26.98</v>
      </c>
      <c r="C1529">
        <v>9.81</v>
      </c>
      <c r="D1529" t="s">
        <v>2378</v>
      </c>
      <c r="E1529" t="s">
        <v>2378</v>
      </c>
      <c r="F1529" t="s">
        <v>2378</v>
      </c>
      <c r="G1529">
        <v>0</v>
      </c>
      <c r="H1529" t="s">
        <v>2378</v>
      </c>
      <c r="I1529" t="str">
        <f t="shared" si="46"/>
        <v>Obesity</v>
      </c>
      <c r="J1529" t="str">
        <f t="shared" si="47"/>
        <v>Diabetes</v>
      </c>
    </row>
    <row r="1530" spans="1:10" x14ac:dyDescent="0.25">
      <c r="A1530" t="s">
        <v>519</v>
      </c>
      <c r="B1530">
        <v>26.98</v>
      </c>
      <c r="C1530">
        <v>4.41</v>
      </c>
      <c r="D1530" t="s">
        <v>2378</v>
      </c>
      <c r="E1530" t="s">
        <v>2378</v>
      </c>
      <c r="F1530" t="s">
        <v>2378</v>
      </c>
      <c r="G1530">
        <v>0</v>
      </c>
      <c r="H1530" t="s">
        <v>2378</v>
      </c>
      <c r="I1530" t="str">
        <f t="shared" si="46"/>
        <v>Obesity</v>
      </c>
      <c r="J1530" t="str">
        <f t="shared" si="47"/>
        <v>Normal</v>
      </c>
    </row>
    <row r="1531" spans="1:10" x14ac:dyDescent="0.25">
      <c r="A1531" t="s">
        <v>2043</v>
      </c>
      <c r="B1531">
        <v>26.92</v>
      </c>
      <c r="C1531">
        <v>6.09</v>
      </c>
      <c r="D1531" t="s">
        <v>2378</v>
      </c>
      <c r="E1531" t="s">
        <v>2378</v>
      </c>
      <c r="F1531" t="s">
        <v>2378</v>
      </c>
      <c r="G1531">
        <v>0</v>
      </c>
      <c r="H1531" t="s">
        <v>2378</v>
      </c>
      <c r="I1531" t="str">
        <f t="shared" si="46"/>
        <v>Obesity</v>
      </c>
      <c r="J1531" t="str">
        <f t="shared" si="47"/>
        <v>Diabetes</v>
      </c>
    </row>
    <row r="1532" spans="1:10" x14ac:dyDescent="0.25">
      <c r="A1532" t="s">
        <v>726</v>
      </c>
      <c r="B1532">
        <v>26.9</v>
      </c>
      <c r="C1532">
        <v>4.07</v>
      </c>
      <c r="D1532" t="s">
        <v>2378</v>
      </c>
      <c r="E1532" t="s">
        <v>2378</v>
      </c>
      <c r="F1532" t="s">
        <v>2378</v>
      </c>
      <c r="G1532">
        <v>0</v>
      </c>
      <c r="H1532" t="s">
        <v>2378</v>
      </c>
      <c r="I1532" t="str">
        <f t="shared" si="46"/>
        <v>Obesity</v>
      </c>
      <c r="J1532" t="str">
        <f t="shared" si="47"/>
        <v>Normal</v>
      </c>
    </row>
    <row r="1533" spans="1:10" x14ac:dyDescent="0.25">
      <c r="A1533" t="s">
        <v>2033</v>
      </c>
      <c r="B1533">
        <v>26.885000000000002</v>
      </c>
      <c r="C1533">
        <v>9.86</v>
      </c>
      <c r="D1533" t="s">
        <v>2378</v>
      </c>
      <c r="E1533" t="s">
        <v>2378</v>
      </c>
      <c r="F1533" t="s">
        <v>2378</v>
      </c>
      <c r="G1533">
        <v>0</v>
      </c>
      <c r="H1533" t="s">
        <v>2378</v>
      </c>
      <c r="I1533" t="str">
        <f t="shared" si="46"/>
        <v>Obesity</v>
      </c>
      <c r="J1533" t="str">
        <f t="shared" si="47"/>
        <v>Diabetes</v>
      </c>
    </row>
    <row r="1534" spans="1:10" x14ac:dyDescent="0.25">
      <c r="A1534" t="s">
        <v>1910</v>
      </c>
      <c r="B1534">
        <v>26.885000000000002</v>
      </c>
      <c r="C1534">
        <v>5.18</v>
      </c>
      <c r="D1534" t="s">
        <v>2378</v>
      </c>
      <c r="E1534" t="s">
        <v>2378</v>
      </c>
      <c r="F1534" t="s">
        <v>2379</v>
      </c>
      <c r="G1534">
        <v>0</v>
      </c>
      <c r="H1534" t="s">
        <v>2378</v>
      </c>
      <c r="I1534" t="str">
        <f t="shared" si="46"/>
        <v>Obesity</v>
      </c>
      <c r="J1534" t="str">
        <f t="shared" si="47"/>
        <v>Normal</v>
      </c>
    </row>
    <row r="1535" spans="1:10" x14ac:dyDescent="0.25">
      <c r="A1535" t="s">
        <v>644</v>
      </c>
      <c r="B1535">
        <v>26.885000000000002</v>
      </c>
      <c r="C1535">
        <v>8.66</v>
      </c>
      <c r="D1535" t="s">
        <v>2378</v>
      </c>
      <c r="E1535" t="s">
        <v>2378</v>
      </c>
      <c r="F1535" t="s">
        <v>2378</v>
      </c>
      <c r="G1535">
        <v>0</v>
      </c>
      <c r="H1535" t="s">
        <v>2378</v>
      </c>
      <c r="I1535" t="str">
        <f t="shared" si="46"/>
        <v>Obesity</v>
      </c>
      <c r="J1535" t="str">
        <f t="shared" si="47"/>
        <v>Diabetes</v>
      </c>
    </row>
    <row r="1536" spans="1:10" x14ac:dyDescent="0.25">
      <c r="A1536" t="s">
        <v>521</v>
      </c>
      <c r="B1536">
        <v>26.885000000000002</v>
      </c>
      <c r="C1536">
        <v>5.86</v>
      </c>
      <c r="D1536" t="s">
        <v>2378</v>
      </c>
      <c r="E1536" t="s">
        <v>2378</v>
      </c>
      <c r="F1536" t="s">
        <v>2378</v>
      </c>
      <c r="G1536">
        <v>0</v>
      </c>
      <c r="H1536" t="s">
        <v>2378</v>
      </c>
      <c r="I1536" t="str">
        <f t="shared" si="46"/>
        <v>Obesity</v>
      </c>
      <c r="J1536" t="str">
        <f t="shared" si="47"/>
        <v>Diabetes</v>
      </c>
    </row>
    <row r="1537" spans="1:10" x14ac:dyDescent="0.25">
      <c r="A1537" t="s">
        <v>1791</v>
      </c>
      <c r="B1537">
        <v>26.84</v>
      </c>
      <c r="C1537">
        <v>6.5</v>
      </c>
      <c r="D1537" t="s">
        <v>2378</v>
      </c>
      <c r="E1537" t="s">
        <v>2378</v>
      </c>
      <c r="F1537" t="s">
        <v>2378</v>
      </c>
      <c r="G1537">
        <v>0</v>
      </c>
      <c r="H1537" t="s">
        <v>2378</v>
      </c>
      <c r="I1537" t="str">
        <f t="shared" si="46"/>
        <v>Obesity</v>
      </c>
      <c r="J1537" t="str">
        <f t="shared" si="47"/>
        <v>Diabetes</v>
      </c>
    </row>
    <row r="1538" spans="1:10" x14ac:dyDescent="0.25">
      <c r="A1538" t="s">
        <v>159</v>
      </c>
      <c r="B1538">
        <v>26.84</v>
      </c>
      <c r="C1538">
        <v>5.99</v>
      </c>
      <c r="D1538" t="s">
        <v>2378</v>
      </c>
      <c r="E1538" t="s">
        <v>2378</v>
      </c>
      <c r="F1538" t="s">
        <v>2378</v>
      </c>
      <c r="G1538">
        <v>0</v>
      </c>
      <c r="H1538" t="s">
        <v>2378</v>
      </c>
      <c r="I1538" t="str">
        <f t="shared" ref="I1538:I1601" si="48">IF(B1538&lt;18.5, "Underweight",IF(18.5 &lt;B1538&lt;= 24.9,"Healthy Weight",IF( 25&lt; B1538&lt;=29.9,"Overweight", "Obesity")))</f>
        <v>Obesity</v>
      </c>
      <c r="J1538" t="str">
        <f t="shared" ref="J1538:J1601" si="49">IF(C1538&lt;5.7,"Normal",IF(5.7&lt;C1538&lt;=6.4,"Prediabetes","Diabetes"))</f>
        <v>Diabetes</v>
      </c>
    </row>
    <row r="1539" spans="1:10" x14ac:dyDescent="0.25">
      <c r="A1539" t="s">
        <v>2151</v>
      </c>
      <c r="B1539">
        <v>26.8</v>
      </c>
      <c r="C1539">
        <v>10.93</v>
      </c>
      <c r="D1539" t="s">
        <v>2378</v>
      </c>
      <c r="E1539" t="s">
        <v>2378</v>
      </c>
      <c r="F1539" t="s">
        <v>2378</v>
      </c>
      <c r="G1539">
        <v>0</v>
      </c>
      <c r="H1539" t="s">
        <v>2378</v>
      </c>
      <c r="I1539" t="str">
        <f t="shared" si="48"/>
        <v>Obesity</v>
      </c>
      <c r="J1539" t="str">
        <f t="shared" si="49"/>
        <v>Diabetes</v>
      </c>
    </row>
    <row r="1540" spans="1:10" x14ac:dyDescent="0.25">
      <c r="A1540" t="s">
        <v>2001</v>
      </c>
      <c r="B1540">
        <v>26.8</v>
      </c>
      <c r="C1540">
        <v>5.53</v>
      </c>
      <c r="D1540" t="s">
        <v>2378</v>
      </c>
      <c r="E1540" t="s">
        <v>2378</v>
      </c>
      <c r="F1540" t="s">
        <v>2378</v>
      </c>
      <c r="G1540">
        <v>0</v>
      </c>
      <c r="H1540" t="s">
        <v>2378</v>
      </c>
      <c r="I1540" t="str">
        <f t="shared" si="48"/>
        <v>Obesity</v>
      </c>
      <c r="J1540" t="str">
        <f t="shared" si="49"/>
        <v>Normal</v>
      </c>
    </row>
    <row r="1541" spans="1:10" x14ac:dyDescent="0.25">
      <c r="A1541" t="s">
        <v>1455</v>
      </c>
      <c r="B1541">
        <v>26.8</v>
      </c>
      <c r="C1541">
        <v>5.68</v>
      </c>
      <c r="D1541" t="s">
        <v>2378</v>
      </c>
      <c r="E1541" t="s">
        <v>2378</v>
      </c>
      <c r="F1541" t="s">
        <v>2378</v>
      </c>
      <c r="G1541">
        <v>0</v>
      </c>
      <c r="H1541" t="s">
        <v>2378</v>
      </c>
      <c r="I1541" t="str">
        <f t="shared" si="48"/>
        <v>Obesity</v>
      </c>
      <c r="J1541" t="str">
        <f t="shared" si="49"/>
        <v>Normal</v>
      </c>
    </row>
    <row r="1542" spans="1:10" x14ac:dyDescent="0.25">
      <c r="A1542" t="s">
        <v>454</v>
      </c>
      <c r="B1542">
        <v>26.8</v>
      </c>
      <c r="C1542">
        <v>6.18</v>
      </c>
      <c r="D1542" t="s">
        <v>2378</v>
      </c>
      <c r="E1542" t="s">
        <v>2378</v>
      </c>
      <c r="F1542" t="s">
        <v>2379</v>
      </c>
      <c r="G1542">
        <v>0</v>
      </c>
      <c r="H1542" t="s">
        <v>2378</v>
      </c>
      <c r="I1542" t="str">
        <f t="shared" si="48"/>
        <v>Obesity</v>
      </c>
      <c r="J1542" t="str">
        <f t="shared" si="49"/>
        <v>Diabetes</v>
      </c>
    </row>
    <row r="1543" spans="1:10" x14ac:dyDescent="0.25">
      <c r="A1543" t="s">
        <v>1521</v>
      </c>
      <c r="B1543">
        <v>26.79</v>
      </c>
      <c r="C1543">
        <v>5.0599999999999996</v>
      </c>
      <c r="D1543" t="s">
        <v>2378</v>
      </c>
      <c r="E1543" t="s">
        <v>2378</v>
      </c>
      <c r="F1543" t="s">
        <v>2378</v>
      </c>
      <c r="G1543">
        <v>0</v>
      </c>
      <c r="H1543" t="s">
        <v>2378</v>
      </c>
      <c r="I1543" t="str">
        <f t="shared" si="48"/>
        <v>Obesity</v>
      </c>
      <c r="J1543" t="str">
        <f t="shared" si="49"/>
        <v>Normal</v>
      </c>
    </row>
    <row r="1544" spans="1:10" x14ac:dyDescent="0.25">
      <c r="A1544" t="s">
        <v>490</v>
      </c>
      <c r="B1544">
        <v>26.79</v>
      </c>
      <c r="C1544">
        <v>5</v>
      </c>
      <c r="D1544" t="s">
        <v>2378</v>
      </c>
      <c r="E1544" t="s">
        <v>2378</v>
      </c>
      <c r="F1544" t="s">
        <v>2379</v>
      </c>
      <c r="G1544">
        <v>0</v>
      </c>
      <c r="H1544" t="s">
        <v>2378</v>
      </c>
      <c r="I1544" t="str">
        <f t="shared" si="48"/>
        <v>Obesity</v>
      </c>
      <c r="J1544" t="str">
        <f t="shared" si="49"/>
        <v>Normal</v>
      </c>
    </row>
    <row r="1545" spans="1:10" x14ac:dyDescent="0.25">
      <c r="A1545" t="s">
        <v>1499</v>
      </c>
      <c r="B1545">
        <v>26.78</v>
      </c>
      <c r="C1545">
        <v>10.02</v>
      </c>
      <c r="D1545" t="s">
        <v>2378</v>
      </c>
      <c r="E1545" t="s">
        <v>2378</v>
      </c>
      <c r="F1545" t="s">
        <v>2379</v>
      </c>
      <c r="G1545">
        <v>0</v>
      </c>
      <c r="H1545" t="s">
        <v>2378</v>
      </c>
      <c r="I1545" t="str">
        <f t="shared" si="48"/>
        <v>Obesity</v>
      </c>
      <c r="J1545" t="str">
        <f t="shared" si="49"/>
        <v>Diabetes</v>
      </c>
    </row>
    <row r="1546" spans="1:10" x14ac:dyDescent="0.25">
      <c r="A1546" t="s">
        <v>1988</v>
      </c>
      <c r="B1546">
        <v>26.74</v>
      </c>
      <c r="C1546">
        <v>4.3099999999999996</v>
      </c>
      <c r="D1546" t="s">
        <v>2378</v>
      </c>
      <c r="E1546" t="s">
        <v>2378</v>
      </c>
      <c r="F1546" t="s">
        <v>2378</v>
      </c>
      <c r="G1546">
        <v>0</v>
      </c>
      <c r="H1546" t="s">
        <v>2378</v>
      </c>
      <c r="I1546" t="str">
        <f t="shared" si="48"/>
        <v>Obesity</v>
      </c>
      <c r="J1546" t="str">
        <f t="shared" si="49"/>
        <v>Normal</v>
      </c>
    </row>
    <row r="1547" spans="1:10" x14ac:dyDescent="0.25">
      <c r="A1547" t="s">
        <v>604</v>
      </c>
      <c r="B1547">
        <v>26.73</v>
      </c>
      <c r="C1547">
        <v>4.74</v>
      </c>
      <c r="D1547" t="s">
        <v>2378</v>
      </c>
      <c r="E1547" t="s">
        <v>2378</v>
      </c>
      <c r="F1547" t="s">
        <v>2378</v>
      </c>
      <c r="G1547">
        <v>0</v>
      </c>
      <c r="H1547" t="s">
        <v>2378</v>
      </c>
      <c r="I1547" t="str">
        <f t="shared" si="48"/>
        <v>Obesity</v>
      </c>
      <c r="J1547" t="str">
        <f t="shared" si="49"/>
        <v>Normal</v>
      </c>
    </row>
    <row r="1548" spans="1:10" x14ac:dyDescent="0.25">
      <c r="A1548" t="s">
        <v>139</v>
      </c>
      <c r="B1548">
        <v>26.73</v>
      </c>
      <c r="C1548">
        <v>5.08</v>
      </c>
      <c r="D1548" t="s">
        <v>2378</v>
      </c>
      <c r="E1548" t="s">
        <v>2378</v>
      </c>
      <c r="F1548" t="s">
        <v>2378</v>
      </c>
      <c r="G1548">
        <v>0</v>
      </c>
      <c r="H1548" t="s">
        <v>2378</v>
      </c>
      <c r="I1548" t="str">
        <f t="shared" si="48"/>
        <v>Obesity</v>
      </c>
      <c r="J1548" t="str">
        <f t="shared" si="49"/>
        <v>Normal</v>
      </c>
    </row>
    <row r="1549" spans="1:10" x14ac:dyDescent="0.25">
      <c r="A1549" t="s">
        <v>1222</v>
      </c>
      <c r="B1549">
        <v>26.72</v>
      </c>
      <c r="C1549">
        <v>5.75</v>
      </c>
      <c r="D1549" t="s">
        <v>2378</v>
      </c>
      <c r="E1549" t="s">
        <v>2378</v>
      </c>
      <c r="F1549" t="s">
        <v>2378</v>
      </c>
      <c r="G1549">
        <v>0</v>
      </c>
      <c r="H1549" t="s">
        <v>2378</v>
      </c>
      <c r="I1549" t="str">
        <f t="shared" si="48"/>
        <v>Obesity</v>
      </c>
      <c r="J1549" t="str">
        <f t="shared" si="49"/>
        <v>Diabetes</v>
      </c>
    </row>
    <row r="1550" spans="1:10" x14ac:dyDescent="0.25">
      <c r="A1550" t="s">
        <v>831</v>
      </c>
      <c r="B1550">
        <v>26.72</v>
      </c>
      <c r="C1550">
        <v>4.1399999999999997</v>
      </c>
      <c r="D1550" t="s">
        <v>2378</v>
      </c>
      <c r="E1550" t="s">
        <v>2378</v>
      </c>
      <c r="F1550" t="s">
        <v>2378</v>
      </c>
      <c r="G1550">
        <v>0</v>
      </c>
      <c r="H1550" t="s">
        <v>2378</v>
      </c>
      <c r="I1550" t="str">
        <f t="shared" si="48"/>
        <v>Obesity</v>
      </c>
      <c r="J1550" t="str">
        <f t="shared" si="49"/>
        <v>Normal</v>
      </c>
    </row>
    <row r="1551" spans="1:10" x14ac:dyDescent="0.25">
      <c r="A1551" t="s">
        <v>1924</v>
      </c>
      <c r="B1551">
        <v>26.7</v>
      </c>
      <c r="C1551">
        <v>5.23</v>
      </c>
      <c r="D1551" t="s">
        <v>2378</v>
      </c>
      <c r="E1551" t="s">
        <v>2378</v>
      </c>
      <c r="F1551" t="s">
        <v>2379</v>
      </c>
      <c r="G1551">
        <v>0</v>
      </c>
      <c r="H1551" t="s">
        <v>2378</v>
      </c>
      <c r="I1551" t="str">
        <f t="shared" si="48"/>
        <v>Obesity</v>
      </c>
      <c r="J1551" t="str">
        <f t="shared" si="49"/>
        <v>Normal</v>
      </c>
    </row>
    <row r="1552" spans="1:10" x14ac:dyDescent="0.25">
      <c r="A1552" t="s">
        <v>1363</v>
      </c>
      <c r="B1552">
        <v>26.7</v>
      </c>
      <c r="C1552">
        <v>5.09</v>
      </c>
      <c r="D1552" t="s">
        <v>2378</v>
      </c>
      <c r="E1552" t="s">
        <v>2378</v>
      </c>
      <c r="F1552" t="s">
        <v>2379</v>
      </c>
      <c r="G1552">
        <v>0</v>
      </c>
      <c r="H1552" t="s">
        <v>2378</v>
      </c>
      <c r="I1552" t="str">
        <f t="shared" si="48"/>
        <v>Obesity</v>
      </c>
      <c r="J1552" t="str">
        <f t="shared" si="49"/>
        <v>Normal</v>
      </c>
    </row>
    <row r="1553" spans="1:10" x14ac:dyDescent="0.25">
      <c r="A1553" t="s">
        <v>2013</v>
      </c>
      <c r="B1553">
        <v>26.695</v>
      </c>
      <c r="C1553">
        <v>8.31</v>
      </c>
      <c r="D1553" t="s">
        <v>2378</v>
      </c>
      <c r="E1553" t="s">
        <v>2378</v>
      </c>
      <c r="F1553" t="s">
        <v>2378</v>
      </c>
      <c r="G1553">
        <v>0</v>
      </c>
      <c r="H1553" t="s">
        <v>2378</v>
      </c>
      <c r="I1553" t="str">
        <f t="shared" si="48"/>
        <v>Obesity</v>
      </c>
      <c r="J1553" t="str">
        <f t="shared" si="49"/>
        <v>Diabetes</v>
      </c>
    </row>
    <row r="1554" spans="1:10" x14ac:dyDescent="0.25">
      <c r="A1554" t="s">
        <v>1973</v>
      </c>
      <c r="B1554">
        <v>26.695</v>
      </c>
      <c r="C1554">
        <v>4.68</v>
      </c>
      <c r="D1554" t="s">
        <v>2378</v>
      </c>
      <c r="E1554" t="s">
        <v>2378</v>
      </c>
      <c r="F1554" t="s">
        <v>2378</v>
      </c>
      <c r="G1554">
        <v>0</v>
      </c>
      <c r="H1554" t="s">
        <v>2378</v>
      </c>
      <c r="I1554" t="str">
        <f t="shared" si="48"/>
        <v>Obesity</v>
      </c>
      <c r="J1554" t="str">
        <f t="shared" si="49"/>
        <v>Normal</v>
      </c>
    </row>
    <row r="1555" spans="1:10" x14ac:dyDescent="0.25">
      <c r="A1555" t="s">
        <v>1671</v>
      </c>
      <c r="B1555">
        <v>26.695</v>
      </c>
      <c r="C1555">
        <v>10.14</v>
      </c>
      <c r="D1555" t="s">
        <v>2378</v>
      </c>
      <c r="E1555" t="s">
        <v>2378</v>
      </c>
      <c r="F1555" t="s">
        <v>2379</v>
      </c>
      <c r="G1555">
        <v>0</v>
      </c>
      <c r="H1555" t="s">
        <v>2378</v>
      </c>
      <c r="I1555" t="str">
        <f t="shared" si="48"/>
        <v>Obesity</v>
      </c>
      <c r="J1555" t="str">
        <f t="shared" si="49"/>
        <v>Diabetes</v>
      </c>
    </row>
    <row r="1556" spans="1:10" x14ac:dyDescent="0.25">
      <c r="A1556" t="s">
        <v>587</v>
      </c>
      <c r="B1556">
        <v>26.695</v>
      </c>
      <c r="C1556">
        <v>4.21</v>
      </c>
      <c r="D1556" t="s">
        <v>2378</v>
      </c>
      <c r="E1556" t="s">
        <v>2378</v>
      </c>
      <c r="F1556" t="s">
        <v>2379</v>
      </c>
      <c r="G1556">
        <v>0</v>
      </c>
      <c r="H1556" t="s">
        <v>2378</v>
      </c>
      <c r="I1556" t="str">
        <f t="shared" si="48"/>
        <v>Obesity</v>
      </c>
      <c r="J1556" t="str">
        <f t="shared" si="49"/>
        <v>Normal</v>
      </c>
    </row>
    <row r="1557" spans="1:10" x14ac:dyDescent="0.25">
      <c r="A1557" t="s">
        <v>544</v>
      </c>
      <c r="B1557">
        <v>26.695</v>
      </c>
      <c r="C1557">
        <v>5.28</v>
      </c>
      <c r="D1557" t="s">
        <v>2378</v>
      </c>
      <c r="E1557" t="s">
        <v>2378</v>
      </c>
      <c r="F1557" t="s">
        <v>2378</v>
      </c>
      <c r="G1557">
        <v>0</v>
      </c>
      <c r="H1557" t="s">
        <v>2378</v>
      </c>
      <c r="I1557" t="str">
        <f t="shared" si="48"/>
        <v>Obesity</v>
      </c>
      <c r="J1557" t="str">
        <f t="shared" si="49"/>
        <v>Normal</v>
      </c>
    </row>
    <row r="1558" spans="1:10" x14ac:dyDescent="0.25">
      <c r="A1558" t="s">
        <v>1221</v>
      </c>
      <c r="B1558">
        <v>26.67</v>
      </c>
      <c r="C1558">
        <v>5.81</v>
      </c>
      <c r="D1558" t="s">
        <v>2378</v>
      </c>
      <c r="E1558" t="s">
        <v>2378</v>
      </c>
      <c r="F1558" t="s">
        <v>2378</v>
      </c>
      <c r="G1558">
        <v>0</v>
      </c>
      <c r="H1558" t="s">
        <v>2378</v>
      </c>
      <c r="I1558" t="str">
        <f t="shared" si="48"/>
        <v>Obesity</v>
      </c>
      <c r="J1558" t="str">
        <f t="shared" si="49"/>
        <v>Diabetes</v>
      </c>
    </row>
    <row r="1559" spans="1:10" x14ac:dyDescent="0.25">
      <c r="A1559" t="s">
        <v>1406</v>
      </c>
      <c r="B1559">
        <v>26.63</v>
      </c>
      <c r="C1559">
        <v>4.3600000000000003</v>
      </c>
      <c r="D1559" t="s">
        <v>2378</v>
      </c>
      <c r="E1559" t="s">
        <v>2378</v>
      </c>
      <c r="F1559" t="s">
        <v>2378</v>
      </c>
      <c r="G1559">
        <v>0</v>
      </c>
      <c r="H1559" t="s">
        <v>2378</v>
      </c>
      <c r="I1559" t="str">
        <f t="shared" si="48"/>
        <v>Obesity</v>
      </c>
      <c r="J1559" t="str">
        <f t="shared" si="49"/>
        <v>Normal</v>
      </c>
    </row>
    <row r="1560" spans="1:10" x14ac:dyDescent="0.25">
      <c r="A1560" t="s">
        <v>1104</v>
      </c>
      <c r="B1560">
        <v>26.63</v>
      </c>
      <c r="C1560">
        <v>5.7</v>
      </c>
      <c r="D1560" t="s">
        <v>2378</v>
      </c>
      <c r="E1560" t="s">
        <v>2378</v>
      </c>
      <c r="F1560" t="s">
        <v>2378</v>
      </c>
      <c r="G1560">
        <v>0</v>
      </c>
      <c r="H1560" t="s">
        <v>2378</v>
      </c>
      <c r="I1560" t="str">
        <f t="shared" si="48"/>
        <v>Obesity</v>
      </c>
      <c r="J1560" t="str">
        <f t="shared" si="49"/>
        <v>Diabetes</v>
      </c>
    </row>
    <row r="1561" spans="1:10" x14ac:dyDescent="0.25">
      <c r="A1561" t="s">
        <v>2098</v>
      </c>
      <c r="B1561">
        <v>26.62</v>
      </c>
      <c r="C1561">
        <v>10.08</v>
      </c>
      <c r="D1561" t="s">
        <v>2378</v>
      </c>
      <c r="E1561" t="s">
        <v>2378</v>
      </c>
      <c r="F1561" t="s">
        <v>2378</v>
      </c>
      <c r="G1561">
        <v>0</v>
      </c>
      <c r="H1561" t="s">
        <v>2378</v>
      </c>
      <c r="I1561" t="str">
        <f t="shared" si="48"/>
        <v>Obesity</v>
      </c>
      <c r="J1561" t="str">
        <f t="shared" si="49"/>
        <v>Diabetes</v>
      </c>
    </row>
    <row r="1562" spans="1:10" x14ac:dyDescent="0.25">
      <c r="A1562" t="s">
        <v>991</v>
      </c>
      <c r="B1562">
        <v>26.62</v>
      </c>
      <c r="C1562">
        <v>6.15</v>
      </c>
      <c r="D1562" t="s">
        <v>2378</v>
      </c>
      <c r="E1562" t="s">
        <v>2378</v>
      </c>
      <c r="F1562" t="s">
        <v>2378</v>
      </c>
      <c r="G1562">
        <v>0</v>
      </c>
      <c r="H1562" t="s">
        <v>2378</v>
      </c>
      <c r="I1562" t="str">
        <f t="shared" si="48"/>
        <v>Obesity</v>
      </c>
      <c r="J1562" t="str">
        <f t="shared" si="49"/>
        <v>Diabetes</v>
      </c>
    </row>
    <row r="1563" spans="1:10" x14ac:dyDescent="0.25">
      <c r="A1563" t="s">
        <v>436</v>
      </c>
      <c r="B1563">
        <v>26.62</v>
      </c>
      <c r="C1563">
        <v>6.24</v>
      </c>
      <c r="D1563" t="s">
        <v>2378</v>
      </c>
      <c r="E1563" t="s">
        <v>2378</v>
      </c>
      <c r="F1563" t="s">
        <v>2378</v>
      </c>
      <c r="G1563">
        <v>0</v>
      </c>
      <c r="H1563" t="s">
        <v>2378</v>
      </c>
      <c r="I1563" t="str">
        <f t="shared" si="48"/>
        <v>Obesity</v>
      </c>
      <c r="J1563" t="str">
        <f t="shared" si="49"/>
        <v>Diabetes</v>
      </c>
    </row>
    <row r="1564" spans="1:10" x14ac:dyDescent="0.25">
      <c r="A1564" t="s">
        <v>1903</v>
      </c>
      <c r="B1564">
        <v>26.6</v>
      </c>
      <c r="C1564">
        <v>4.53</v>
      </c>
      <c r="D1564" t="s">
        <v>2378</v>
      </c>
      <c r="E1564" t="s">
        <v>2378</v>
      </c>
      <c r="F1564" t="s">
        <v>2378</v>
      </c>
      <c r="G1564">
        <v>0</v>
      </c>
      <c r="H1564" t="s">
        <v>2378</v>
      </c>
      <c r="I1564" t="str">
        <f t="shared" si="48"/>
        <v>Obesity</v>
      </c>
      <c r="J1564" t="str">
        <f t="shared" si="49"/>
        <v>Normal</v>
      </c>
    </row>
    <row r="1565" spans="1:10" x14ac:dyDescent="0.25">
      <c r="A1565" t="s">
        <v>1469</v>
      </c>
      <c r="B1565">
        <v>26.6</v>
      </c>
      <c r="C1565">
        <v>5.07</v>
      </c>
      <c r="D1565" t="s">
        <v>2378</v>
      </c>
      <c r="E1565" t="s">
        <v>2378</v>
      </c>
      <c r="F1565" t="s">
        <v>2378</v>
      </c>
      <c r="G1565">
        <v>0</v>
      </c>
      <c r="H1565" t="s">
        <v>2378</v>
      </c>
      <c r="I1565" t="str">
        <f t="shared" si="48"/>
        <v>Obesity</v>
      </c>
      <c r="J1565" t="str">
        <f t="shared" si="49"/>
        <v>Normal</v>
      </c>
    </row>
    <row r="1566" spans="1:10" x14ac:dyDescent="0.25">
      <c r="A1566" t="s">
        <v>1280</v>
      </c>
      <c r="B1566">
        <v>26.6</v>
      </c>
      <c r="C1566">
        <v>5.27</v>
      </c>
      <c r="D1566" t="s">
        <v>2378</v>
      </c>
      <c r="E1566" t="s">
        <v>2378</v>
      </c>
      <c r="F1566" t="s">
        <v>2379</v>
      </c>
      <c r="G1566">
        <v>0</v>
      </c>
      <c r="H1566" t="s">
        <v>2378</v>
      </c>
      <c r="I1566" t="str">
        <f t="shared" si="48"/>
        <v>Obesity</v>
      </c>
      <c r="J1566" t="str">
        <f t="shared" si="49"/>
        <v>Normal</v>
      </c>
    </row>
    <row r="1567" spans="1:10" x14ac:dyDescent="0.25">
      <c r="A1567" t="s">
        <v>1211</v>
      </c>
      <c r="B1567">
        <v>26.6</v>
      </c>
      <c r="C1567">
        <v>8.4499999999999993</v>
      </c>
      <c r="D1567" t="s">
        <v>2378</v>
      </c>
      <c r="E1567" t="s">
        <v>2378</v>
      </c>
      <c r="F1567" t="s">
        <v>2378</v>
      </c>
      <c r="G1567">
        <v>0</v>
      </c>
      <c r="H1567" t="s">
        <v>2378</v>
      </c>
      <c r="I1567" t="str">
        <f t="shared" si="48"/>
        <v>Obesity</v>
      </c>
      <c r="J1567" t="str">
        <f t="shared" si="49"/>
        <v>Diabetes</v>
      </c>
    </row>
    <row r="1568" spans="1:10" x14ac:dyDescent="0.25">
      <c r="A1568" t="s">
        <v>1185</v>
      </c>
      <c r="B1568">
        <v>26.6</v>
      </c>
      <c r="C1568">
        <v>8.3800000000000008</v>
      </c>
      <c r="D1568" t="s">
        <v>2378</v>
      </c>
      <c r="E1568" t="s">
        <v>2378</v>
      </c>
      <c r="F1568" t="s">
        <v>2378</v>
      </c>
      <c r="G1568">
        <v>0</v>
      </c>
      <c r="H1568" t="s">
        <v>2378</v>
      </c>
      <c r="I1568" t="str">
        <f t="shared" si="48"/>
        <v>Obesity</v>
      </c>
      <c r="J1568" t="str">
        <f t="shared" si="49"/>
        <v>Diabetes</v>
      </c>
    </row>
    <row r="1569" spans="1:10" x14ac:dyDescent="0.25">
      <c r="A1569" t="s">
        <v>1070</v>
      </c>
      <c r="B1569">
        <v>26.6</v>
      </c>
      <c r="C1569">
        <v>6.29</v>
      </c>
      <c r="D1569" t="s">
        <v>2378</v>
      </c>
      <c r="E1569" t="s">
        <v>2378</v>
      </c>
      <c r="F1569" t="s">
        <v>2378</v>
      </c>
      <c r="G1569">
        <v>0</v>
      </c>
      <c r="H1569" t="s">
        <v>2378</v>
      </c>
      <c r="I1569" t="str">
        <f t="shared" si="48"/>
        <v>Obesity</v>
      </c>
      <c r="J1569" t="str">
        <f t="shared" si="49"/>
        <v>Diabetes</v>
      </c>
    </row>
    <row r="1570" spans="1:10" x14ac:dyDescent="0.25">
      <c r="A1570" t="s">
        <v>349</v>
      </c>
      <c r="B1570">
        <v>26.6</v>
      </c>
      <c r="C1570">
        <v>4.33</v>
      </c>
      <c r="D1570" t="s">
        <v>2378</v>
      </c>
      <c r="E1570" t="s">
        <v>2378</v>
      </c>
      <c r="F1570" t="s">
        <v>2378</v>
      </c>
      <c r="G1570">
        <v>0</v>
      </c>
      <c r="H1570" t="s">
        <v>2378</v>
      </c>
      <c r="I1570" t="str">
        <f t="shared" si="48"/>
        <v>Obesity</v>
      </c>
      <c r="J1570" t="str">
        <f t="shared" si="49"/>
        <v>Normal</v>
      </c>
    </row>
    <row r="1571" spans="1:10" x14ac:dyDescent="0.25">
      <c r="A1571" t="s">
        <v>503</v>
      </c>
      <c r="B1571">
        <v>26.51</v>
      </c>
      <c r="C1571">
        <v>6.17</v>
      </c>
      <c r="D1571" t="s">
        <v>2378</v>
      </c>
      <c r="E1571" t="s">
        <v>2378</v>
      </c>
      <c r="F1571" t="s">
        <v>2378</v>
      </c>
      <c r="G1571">
        <v>0</v>
      </c>
      <c r="H1571" t="s">
        <v>2378</v>
      </c>
      <c r="I1571" t="str">
        <f t="shared" si="48"/>
        <v>Obesity</v>
      </c>
      <c r="J1571" t="str">
        <f t="shared" si="49"/>
        <v>Diabetes</v>
      </c>
    </row>
    <row r="1572" spans="1:10" x14ac:dyDescent="0.25">
      <c r="A1572" t="s">
        <v>189</v>
      </c>
      <c r="B1572">
        <v>26.51</v>
      </c>
      <c r="C1572">
        <v>4.58</v>
      </c>
      <c r="D1572" t="s">
        <v>2378</v>
      </c>
      <c r="E1572" t="s">
        <v>2378</v>
      </c>
      <c r="F1572" t="s">
        <v>2378</v>
      </c>
      <c r="G1572">
        <v>0</v>
      </c>
      <c r="H1572" t="s">
        <v>2378</v>
      </c>
      <c r="I1572" t="str">
        <f t="shared" si="48"/>
        <v>Obesity</v>
      </c>
      <c r="J1572" t="str">
        <f t="shared" si="49"/>
        <v>Normal</v>
      </c>
    </row>
    <row r="1573" spans="1:10" x14ac:dyDescent="0.25">
      <c r="A1573" t="s">
        <v>1544</v>
      </c>
      <c r="B1573">
        <v>26.504999999999999</v>
      </c>
      <c r="C1573">
        <v>6.79</v>
      </c>
      <c r="D1573" t="s">
        <v>2378</v>
      </c>
      <c r="E1573" t="s">
        <v>2378</v>
      </c>
      <c r="F1573" t="s">
        <v>2379</v>
      </c>
      <c r="G1573">
        <v>0</v>
      </c>
      <c r="H1573" t="s">
        <v>2378</v>
      </c>
      <c r="I1573" t="str">
        <f t="shared" si="48"/>
        <v>Obesity</v>
      </c>
      <c r="J1573" t="str">
        <f t="shared" si="49"/>
        <v>Diabetes</v>
      </c>
    </row>
    <row r="1574" spans="1:10" x14ac:dyDescent="0.25">
      <c r="A1574" t="s">
        <v>890</v>
      </c>
      <c r="B1574">
        <v>26.48</v>
      </c>
      <c r="C1574">
        <v>4.2</v>
      </c>
      <c r="D1574" t="s">
        <v>2378</v>
      </c>
      <c r="E1574" t="s">
        <v>2378</v>
      </c>
      <c r="F1574" t="s">
        <v>2378</v>
      </c>
      <c r="G1574">
        <v>0</v>
      </c>
      <c r="H1574" t="s">
        <v>2378</v>
      </c>
      <c r="I1574" t="str">
        <f t="shared" si="48"/>
        <v>Obesity</v>
      </c>
      <c r="J1574" t="str">
        <f t="shared" si="49"/>
        <v>Normal</v>
      </c>
    </row>
    <row r="1575" spans="1:10" x14ac:dyDescent="0.25">
      <c r="A1575" t="s">
        <v>1876</v>
      </c>
      <c r="B1575">
        <v>26.41</v>
      </c>
      <c r="C1575">
        <v>4.92</v>
      </c>
      <c r="D1575" t="s">
        <v>2378</v>
      </c>
      <c r="E1575" t="s">
        <v>2378</v>
      </c>
      <c r="F1575" t="s">
        <v>2379</v>
      </c>
      <c r="G1575">
        <v>0</v>
      </c>
      <c r="H1575" t="s">
        <v>2378</v>
      </c>
      <c r="I1575" t="str">
        <f t="shared" si="48"/>
        <v>Obesity</v>
      </c>
      <c r="J1575" t="str">
        <f t="shared" si="49"/>
        <v>Normal</v>
      </c>
    </row>
    <row r="1576" spans="1:10" x14ac:dyDescent="0.25">
      <c r="A1576" t="s">
        <v>1673</v>
      </c>
      <c r="B1576">
        <v>26.41</v>
      </c>
      <c r="C1576">
        <v>8.11</v>
      </c>
      <c r="D1576" t="s">
        <v>2378</v>
      </c>
      <c r="E1576" t="s">
        <v>2378</v>
      </c>
      <c r="F1576" t="s">
        <v>2378</v>
      </c>
      <c r="G1576">
        <v>0</v>
      </c>
      <c r="H1576" t="s">
        <v>2378</v>
      </c>
      <c r="I1576" t="str">
        <f t="shared" si="48"/>
        <v>Obesity</v>
      </c>
      <c r="J1576" t="str">
        <f t="shared" si="49"/>
        <v>Diabetes</v>
      </c>
    </row>
    <row r="1577" spans="1:10" x14ac:dyDescent="0.25">
      <c r="A1577" t="s">
        <v>1369</v>
      </c>
      <c r="B1577">
        <v>26.41</v>
      </c>
      <c r="C1577">
        <v>5.99</v>
      </c>
      <c r="D1577" t="s">
        <v>2378</v>
      </c>
      <c r="E1577" t="s">
        <v>2378</v>
      </c>
      <c r="F1577" t="s">
        <v>2379</v>
      </c>
      <c r="G1577">
        <v>0</v>
      </c>
      <c r="H1577" t="s">
        <v>2378</v>
      </c>
      <c r="I1577" t="str">
        <f t="shared" si="48"/>
        <v>Obesity</v>
      </c>
      <c r="J1577" t="str">
        <f t="shared" si="49"/>
        <v>Diabetes</v>
      </c>
    </row>
    <row r="1578" spans="1:10" x14ac:dyDescent="0.25">
      <c r="A1578" t="s">
        <v>1118</v>
      </c>
      <c r="B1578">
        <v>26.41</v>
      </c>
      <c r="C1578">
        <v>4.08</v>
      </c>
      <c r="D1578" t="s">
        <v>2378</v>
      </c>
      <c r="E1578" t="s">
        <v>2378</v>
      </c>
      <c r="F1578" t="s">
        <v>2378</v>
      </c>
      <c r="G1578">
        <v>0</v>
      </c>
      <c r="H1578" t="s">
        <v>2378</v>
      </c>
      <c r="I1578" t="str">
        <f t="shared" si="48"/>
        <v>Obesity</v>
      </c>
      <c r="J1578" t="str">
        <f t="shared" si="49"/>
        <v>Normal</v>
      </c>
    </row>
    <row r="1579" spans="1:10" x14ac:dyDescent="0.25">
      <c r="A1579" t="s">
        <v>942</v>
      </c>
      <c r="B1579">
        <v>26.41</v>
      </c>
      <c r="C1579">
        <v>11.4</v>
      </c>
      <c r="D1579" t="s">
        <v>2378</v>
      </c>
      <c r="E1579" t="s">
        <v>2378</v>
      </c>
      <c r="F1579" t="s">
        <v>2378</v>
      </c>
      <c r="G1579">
        <v>0</v>
      </c>
      <c r="H1579" t="s">
        <v>2378</v>
      </c>
      <c r="I1579" t="str">
        <f t="shared" si="48"/>
        <v>Obesity</v>
      </c>
      <c r="J1579" t="str">
        <f t="shared" si="49"/>
        <v>Diabetes</v>
      </c>
    </row>
    <row r="1580" spans="1:10" x14ac:dyDescent="0.25">
      <c r="A1580" t="s">
        <v>930</v>
      </c>
      <c r="B1580">
        <v>26.41</v>
      </c>
      <c r="C1580">
        <v>7.32</v>
      </c>
      <c r="D1580" t="s">
        <v>2378</v>
      </c>
      <c r="E1580" t="s">
        <v>2378</v>
      </c>
      <c r="F1580" t="s">
        <v>2378</v>
      </c>
      <c r="G1580">
        <v>0</v>
      </c>
      <c r="H1580" t="s">
        <v>2378</v>
      </c>
      <c r="I1580" t="str">
        <f t="shared" si="48"/>
        <v>Obesity</v>
      </c>
      <c r="J1580" t="str">
        <f t="shared" si="49"/>
        <v>Diabetes</v>
      </c>
    </row>
    <row r="1581" spans="1:10" x14ac:dyDescent="0.25">
      <c r="A1581" t="s">
        <v>661</v>
      </c>
      <c r="B1581">
        <v>26.41</v>
      </c>
      <c r="C1581">
        <v>5.07</v>
      </c>
      <c r="D1581" t="s">
        <v>2378</v>
      </c>
      <c r="E1581" t="s">
        <v>2378</v>
      </c>
      <c r="F1581" t="s">
        <v>2378</v>
      </c>
      <c r="G1581">
        <v>0</v>
      </c>
      <c r="H1581" t="s">
        <v>2378</v>
      </c>
      <c r="I1581" t="str">
        <f t="shared" si="48"/>
        <v>Obesity</v>
      </c>
      <c r="J1581" t="str">
        <f t="shared" si="49"/>
        <v>Normal</v>
      </c>
    </row>
    <row r="1582" spans="1:10" x14ac:dyDescent="0.25">
      <c r="A1582" t="s">
        <v>1970</v>
      </c>
      <c r="B1582">
        <v>26.4</v>
      </c>
      <c r="C1582">
        <v>9.5</v>
      </c>
      <c r="D1582" t="s">
        <v>2378</v>
      </c>
      <c r="E1582" t="s">
        <v>2378</v>
      </c>
      <c r="F1582" t="s">
        <v>2378</v>
      </c>
      <c r="G1582">
        <v>0</v>
      </c>
      <c r="H1582" t="s">
        <v>2378</v>
      </c>
      <c r="I1582" t="str">
        <f t="shared" si="48"/>
        <v>Obesity</v>
      </c>
      <c r="J1582" t="str">
        <f t="shared" si="49"/>
        <v>Diabetes</v>
      </c>
    </row>
    <row r="1583" spans="1:10" x14ac:dyDescent="0.25">
      <c r="A1583" t="s">
        <v>1865</v>
      </c>
      <c r="B1583">
        <v>26.4</v>
      </c>
      <c r="C1583">
        <v>4.87</v>
      </c>
      <c r="D1583" t="s">
        <v>2378</v>
      </c>
      <c r="E1583" t="s">
        <v>2378</v>
      </c>
      <c r="F1583" t="s">
        <v>2378</v>
      </c>
      <c r="G1583">
        <v>0</v>
      </c>
      <c r="H1583" t="s">
        <v>2378</v>
      </c>
      <c r="I1583" t="str">
        <f t="shared" si="48"/>
        <v>Obesity</v>
      </c>
      <c r="J1583" t="str">
        <f t="shared" si="49"/>
        <v>Normal</v>
      </c>
    </row>
    <row r="1584" spans="1:10" x14ac:dyDescent="0.25">
      <c r="A1584" t="s">
        <v>1437</v>
      </c>
      <c r="B1584">
        <v>26.4</v>
      </c>
      <c r="C1584">
        <v>9.2899999999999991</v>
      </c>
      <c r="D1584" t="s">
        <v>2378</v>
      </c>
      <c r="E1584" t="s">
        <v>2378</v>
      </c>
      <c r="F1584" t="s">
        <v>2379</v>
      </c>
      <c r="G1584">
        <v>0</v>
      </c>
      <c r="H1584" t="s">
        <v>2378</v>
      </c>
      <c r="I1584" t="str">
        <f t="shared" si="48"/>
        <v>Obesity</v>
      </c>
      <c r="J1584" t="str">
        <f t="shared" si="49"/>
        <v>Diabetes</v>
      </c>
    </row>
    <row r="1585" spans="1:10" x14ac:dyDescent="0.25">
      <c r="A1585" t="s">
        <v>302</v>
      </c>
      <c r="B1585">
        <v>26.4</v>
      </c>
      <c r="C1585">
        <v>6.22</v>
      </c>
      <c r="D1585" t="s">
        <v>2378</v>
      </c>
      <c r="E1585" t="s">
        <v>2378</v>
      </c>
      <c r="F1585" t="s">
        <v>2378</v>
      </c>
      <c r="G1585">
        <v>0</v>
      </c>
      <c r="H1585" t="s">
        <v>2378</v>
      </c>
      <c r="I1585" t="str">
        <f t="shared" si="48"/>
        <v>Obesity</v>
      </c>
      <c r="J1585" t="str">
        <f t="shared" si="49"/>
        <v>Diabetes</v>
      </c>
    </row>
    <row r="1586" spans="1:10" x14ac:dyDescent="0.25">
      <c r="A1586" t="s">
        <v>2045</v>
      </c>
      <c r="B1586">
        <v>26.39</v>
      </c>
      <c r="C1586">
        <v>4.58</v>
      </c>
      <c r="D1586" t="s">
        <v>2378</v>
      </c>
      <c r="E1586" t="s">
        <v>2378</v>
      </c>
      <c r="F1586" t="s">
        <v>2378</v>
      </c>
      <c r="G1586">
        <v>0</v>
      </c>
      <c r="H1586" t="s">
        <v>2378</v>
      </c>
      <c r="I1586" t="str">
        <f t="shared" si="48"/>
        <v>Obesity</v>
      </c>
      <c r="J1586" t="str">
        <f t="shared" si="49"/>
        <v>Normal</v>
      </c>
    </row>
    <row r="1587" spans="1:10" x14ac:dyDescent="0.25">
      <c r="A1587" t="s">
        <v>1134</v>
      </c>
      <c r="B1587">
        <v>26.36</v>
      </c>
      <c r="C1587">
        <v>4.32</v>
      </c>
      <c r="D1587" t="s">
        <v>2378</v>
      </c>
      <c r="E1587" t="s">
        <v>2378</v>
      </c>
      <c r="F1587" t="s">
        <v>2379</v>
      </c>
      <c r="G1587">
        <v>0</v>
      </c>
      <c r="H1587" t="s">
        <v>2378</v>
      </c>
      <c r="I1587" t="str">
        <f t="shared" si="48"/>
        <v>Obesity</v>
      </c>
      <c r="J1587" t="str">
        <f t="shared" si="49"/>
        <v>Normal</v>
      </c>
    </row>
    <row r="1588" spans="1:10" x14ac:dyDescent="0.25">
      <c r="A1588" t="s">
        <v>1089</v>
      </c>
      <c r="B1588">
        <v>26.36</v>
      </c>
      <c r="C1588">
        <v>5.52</v>
      </c>
      <c r="D1588" t="s">
        <v>2378</v>
      </c>
      <c r="E1588" t="s">
        <v>2378</v>
      </c>
      <c r="F1588" t="s">
        <v>2378</v>
      </c>
      <c r="G1588">
        <v>0</v>
      </c>
      <c r="H1588" t="s">
        <v>2378</v>
      </c>
      <c r="I1588" t="str">
        <f t="shared" si="48"/>
        <v>Obesity</v>
      </c>
      <c r="J1588" t="str">
        <f t="shared" si="49"/>
        <v>Normal</v>
      </c>
    </row>
    <row r="1589" spans="1:10" x14ac:dyDescent="0.25">
      <c r="A1589" t="s">
        <v>1210</v>
      </c>
      <c r="B1589">
        <v>26.35</v>
      </c>
      <c r="C1589">
        <v>6.21</v>
      </c>
      <c r="D1589" t="s">
        <v>2378</v>
      </c>
      <c r="E1589" t="s">
        <v>2378</v>
      </c>
      <c r="F1589" t="s">
        <v>2378</v>
      </c>
      <c r="G1589">
        <v>0</v>
      </c>
      <c r="H1589" t="s">
        <v>2378</v>
      </c>
      <c r="I1589" t="str">
        <f t="shared" si="48"/>
        <v>Obesity</v>
      </c>
      <c r="J1589" t="str">
        <f t="shared" si="49"/>
        <v>Diabetes</v>
      </c>
    </row>
    <row r="1590" spans="1:10" x14ac:dyDescent="0.25">
      <c r="A1590" t="s">
        <v>1186</v>
      </c>
      <c r="B1590">
        <v>26.33</v>
      </c>
      <c r="C1590">
        <v>11.8</v>
      </c>
      <c r="D1590" t="s">
        <v>2378</v>
      </c>
      <c r="E1590" t="s">
        <v>2378</v>
      </c>
      <c r="F1590" t="s">
        <v>2378</v>
      </c>
      <c r="G1590">
        <v>0</v>
      </c>
      <c r="H1590" t="s">
        <v>2378</v>
      </c>
      <c r="I1590" t="str">
        <f t="shared" si="48"/>
        <v>Obesity</v>
      </c>
      <c r="J1590" t="str">
        <f t="shared" si="49"/>
        <v>Diabetes</v>
      </c>
    </row>
    <row r="1591" spans="1:10" x14ac:dyDescent="0.25">
      <c r="A1591" t="s">
        <v>869</v>
      </c>
      <c r="B1591">
        <v>26.33</v>
      </c>
      <c r="C1591">
        <v>4.79</v>
      </c>
      <c r="D1591" t="s">
        <v>2378</v>
      </c>
      <c r="E1591" t="s">
        <v>2378</v>
      </c>
      <c r="F1591" t="s">
        <v>2378</v>
      </c>
      <c r="G1591">
        <v>0</v>
      </c>
      <c r="H1591" t="s">
        <v>2378</v>
      </c>
      <c r="I1591" t="str">
        <f t="shared" si="48"/>
        <v>Obesity</v>
      </c>
      <c r="J1591" t="str">
        <f t="shared" si="49"/>
        <v>Normal</v>
      </c>
    </row>
    <row r="1592" spans="1:10" x14ac:dyDescent="0.25">
      <c r="A1592" t="s">
        <v>908</v>
      </c>
      <c r="B1592">
        <v>26.315000000000001</v>
      </c>
      <c r="C1592">
        <v>4.5599999999999996</v>
      </c>
      <c r="D1592" t="s">
        <v>2378</v>
      </c>
      <c r="E1592" t="s">
        <v>2378</v>
      </c>
      <c r="F1592" t="s">
        <v>2379</v>
      </c>
      <c r="G1592">
        <v>0</v>
      </c>
      <c r="H1592" t="s">
        <v>2378</v>
      </c>
      <c r="I1592" t="str">
        <f t="shared" si="48"/>
        <v>Obesity</v>
      </c>
      <c r="J1592" t="str">
        <f t="shared" si="49"/>
        <v>Normal</v>
      </c>
    </row>
    <row r="1593" spans="1:10" x14ac:dyDescent="0.25">
      <c r="A1593" t="s">
        <v>872</v>
      </c>
      <c r="B1593">
        <v>26.315000000000001</v>
      </c>
      <c r="C1593">
        <v>6.02</v>
      </c>
      <c r="D1593" t="s">
        <v>2378</v>
      </c>
      <c r="E1593" t="s">
        <v>2378</v>
      </c>
      <c r="F1593" t="s">
        <v>2378</v>
      </c>
      <c r="G1593">
        <v>0</v>
      </c>
      <c r="H1593" t="s">
        <v>2378</v>
      </c>
      <c r="I1593" t="str">
        <f t="shared" si="48"/>
        <v>Obesity</v>
      </c>
      <c r="J1593" t="str">
        <f t="shared" si="49"/>
        <v>Diabetes</v>
      </c>
    </row>
    <row r="1594" spans="1:10" x14ac:dyDescent="0.25">
      <c r="A1594" t="s">
        <v>796</v>
      </c>
      <c r="B1594">
        <v>26.315000000000001</v>
      </c>
      <c r="C1594">
        <v>5.89</v>
      </c>
      <c r="D1594" t="s">
        <v>2378</v>
      </c>
      <c r="E1594" t="s">
        <v>2378</v>
      </c>
      <c r="F1594" t="s">
        <v>2378</v>
      </c>
      <c r="G1594">
        <v>0</v>
      </c>
      <c r="H1594" t="s">
        <v>2378</v>
      </c>
      <c r="I1594" t="str">
        <f t="shared" si="48"/>
        <v>Obesity</v>
      </c>
      <c r="J1594" t="str">
        <f t="shared" si="49"/>
        <v>Diabetes</v>
      </c>
    </row>
    <row r="1595" spans="1:10" x14ac:dyDescent="0.25">
      <c r="A1595" t="s">
        <v>650</v>
      </c>
      <c r="B1595">
        <v>26.315000000000001</v>
      </c>
      <c r="C1595">
        <v>5.76</v>
      </c>
      <c r="D1595" t="s">
        <v>2378</v>
      </c>
      <c r="E1595" t="s">
        <v>2378</v>
      </c>
      <c r="F1595" t="s">
        <v>2378</v>
      </c>
      <c r="G1595">
        <v>0</v>
      </c>
      <c r="H1595" t="s">
        <v>2378</v>
      </c>
      <c r="I1595" t="str">
        <f t="shared" si="48"/>
        <v>Obesity</v>
      </c>
      <c r="J1595" t="str">
        <f t="shared" si="49"/>
        <v>Diabetes</v>
      </c>
    </row>
    <row r="1596" spans="1:10" x14ac:dyDescent="0.25">
      <c r="A1596" t="s">
        <v>247</v>
      </c>
      <c r="B1596">
        <v>26.315000000000001</v>
      </c>
      <c r="C1596">
        <v>5.47</v>
      </c>
      <c r="D1596" t="s">
        <v>2378</v>
      </c>
      <c r="E1596" t="s">
        <v>2378</v>
      </c>
      <c r="F1596" t="s">
        <v>2378</v>
      </c>
      <c r="G1596">
        <v>0</v>
      </c>
      <c r="H1596" t="s">
        <v>2378</v>
      </c>
      <c r="I1596" t="str">
        <f t="shared" si="48"/>
        <v>Obesity</v>
      </c>
      <c r="J1596" t="str">
        <f t="shared" si="49"/>
        <v>Normal</v>
      </c>
    </row>
    <row r="1597" spans="1:10" x14ac:dyDescent="0.25">
      <c r="A1597" t="s">
        <v>2006</v>
      </c>
      <c r="B1597">
        <v>26.29</v>
      </c>
      <c r="C1597">
        <v>6.84</v>
      </c>
      <c r="D1597" t="s">
        <v>2378</v>
      </c>
      <c r="E1597" t="s">
        <v>2378</v>
      </c>
      <c r="F1597" t="s">
        <v>2378</v>
      </c>
      <c r="G1597">
        <v>0</v>
      </c>
      <c r="H1597" t="s">
        <v>2378</v>
      </c>
      <c r="I1597" t="str">
        <f t="shared" si="48"/>
        <v>Obesity</v>
      </c>
      <c r="J1597" t="str">
        <f t="shared" si="49"/>
        <v>Diabetes</v>
      </c>
    </row>
    <row r="1598" spans="1:10" x14ac:dyDescent="0.25">
      <c r="A1598" t="s">
        <v>2061</v>
      </c>
      <c r="B1598">
        <v>26.26</v>
      </c>
      <c r="C1598">
        <v>11.8</v>
      </c>
      <c r="D1598" t="s">
        <v>2378</v>
      </c>
      <c r="E1598" t="s">
        <v>2378</v>
      </c>
      <c r="F1598" t="s">
        <v>2378</v>
      </c>
      <c r="G1598">
        <v>0</v>
      </c>
      <c r="H1598" t="s">
        <v>2378</v>
      </c>
      <c r="I1598" t="str">
        <f t="shared" si="48"/>
        <v>Obesity</v>
      </c>
      <c r="J1598" t="str">
        <f t="shared" si="49"/>
        <v>Diabetes</v>
      </c>
    </row>
    <row r="1599" spans="1:10" x14ac:dyDescent="0.25">
      <c r="A1599" t="s">
        <v>2087</v>
      </c>
      <c r="B1599">
        <v>26.24</v>
      </c>
      <c r="C1599">
        <v>6.26</v>
      </c>
      <c r="D1599" t="s">
        <v>2378</v>
      </c>
      <c r="E1599" t="s">
        <v>2378</v>
      </c>
      <c r="F1599" t="s">
        <v>2378</v>
      </c>
      <c r="G1599">
        <v>0</v>
      </c>
      <c r="H1599" t="s">
        <v>2378</v>
      </c>
      <c r="I1599" t="str">
        <f t="shared" si="48"/>
        <v>Obesity</v>
      </c>
      <c r="J1599" t="str">
        <f t="shared" si="49"/>
        <v>Diabetes</v>
      </c>
    </row>
    <row r="1600" spans="1:10" x14ac:dyDescent="0.25">
      <c r="A1600" t="s">
        <v>1504</v>
      </c>
      <c r="B1600">
        <v>26.23</v>
      </c>
      <c r="C1600">
        <v>11.93</v>
      </c>
      <c r="D1600" t="s">
        <v>2378</v>
      </c>
      <c r="E1600" t="s">
        <v>2378</v>
      </c>
      <c r="F1600" t="s">
        <v>2378</v>
      </c>
      <c r="G1600">
        <v>0</v>
      </c>
      <c r="H1600" t="s">
        <v>2378</v>
      </c>
      <c r="I1600" t="str">
        <f t="shared" si="48"/>
        <v>Obesity</v>
      </c>
      <c r="J1600" t="str">
        <f t="shared" si="49"/>
        <v>Diabetes</v>
      </c>
    </row>
    <row r="1601" spans="1:10" x14ac:dyDescent="0.25">
      <c r="A1601" t="s">
        <v>1660</v>
      </c>
      <c r="B1601">
        <v>26.22</v>
      </c>
      <c r="C1601">
        <v>5.37</v>
      </c>
      <c r="D1601" t="s">
        <v>2378</v>
      </c>
      <c r="E1601" t="s">
        <v>2378</v>
      </c>
      <c r="F1601" t="s">
        <v>2378</v>
      </c>
      <c r="G1601">
        <v>0</v>
      </c>
      <c r="H1601" t="s">
        <v>2378</v>
      </c>
      <c r="I1601" t="str">
        <f t="shared" si="48"/>
        <v>Obesity</v>
      </c>
      <c r="J1601" t="str">
        <f t="shared" si="49"/>
        <v>Normal</v>
      </c>
    </row>
    <row r="1602" spans="1:10" x14ac:dyDescent="0.25">
      <c r="A1602" t="s">
        <v>1299</v>
      </c>
      <c r="B1602">
        <v>26.22</v>
      </c>
      <c r="C1602">
        <v>5.83</v>
      </c>
      <c r="D1602" t="s">
        <v>2378</v>
      </c>
      <c r="E1602" t="s">
        <v>2378</v>
      </c>
      <c r="F1602" t="s">
        <v>2378</v>
      </c>
      <c r="G1602">
        <v>0</v>
      </c>
      <c r="H1602" t="s">
        <v>2378</v>
      </c>
      <c r="I1602" t="str">
        <f t="shared" ref="I1602:I1665" si="50">IF(B1602&lt;18.5, "Underweight",IF(18.5 &lt;B1602&lt;= 24.9,"Healthy Weight",IF( 25&lt; B1602&lt;=29.9,"Overweight", "Obesity")))</f>
        <v>Obesity</v>
      </c>
      <c r="J1602" t="str">
        <f t="shared" ref="J1602:J1665" si="51">IF(C1602&lt;5.7,"Normal",IF(5.7&lt;C1602&lt;=6.4,"Prediabetes","Diabetes"))</f>
        <v>Diabetes</v>
      </c>
    </row>
    <row r="1603" spans="1:10" x14ac:dyDescent="0.25">
      <c r="A1603" t="s">
        <v>748</v>
      </c>
      <c r="B1603">
        <v>26.22</v>
      </c>
      <c r="C1603">
        <v>5.57</v>
      </c>
      <c r="D1603" t="s">
        <v>2378</v>
      </c>
      <c r="E1603" t="s">
        <v>2378</v>
      </c>
      <c r="F1603" t="s">
        <v>2379</v>
      </c>
      <c r="G1603">
        <v>0</v>
      </c>
      <c r="H1603" t="s">
        <v>2378</v>
      </c>
      <c r="I1603" t="str">
        <f t="shared" si="50"/>
        <v>Obesity</v>
      </c>
      <c r="J1603" t="str">
        <f t="shared" si="51"/>
        <v>Normal</v>
      </c>
    </row>
    <row r="1604" spans="1:10" x14ac:dyDescent="0.25">
      <c r="A1604" t="s">
        <v>315</v>
      </c>
      <c r="B1604">
        <v>26.22</v>
      </c>
      <c r="C1604">
        <v>4.6500000000000004</v>
      </c>
      <c r="D1604" t="s">
        <v>2378</v>
      </c>
      <c r="E1604" t="s">
        <v>2378</v>
      </c>
      <c r="F1604" t="s">
        <v>2379</v>
      </c>
      <c r="G1604">
        <v>0</v>
      </c>
      <c r="H1604" t="s">
        <v>2378</v>
      </c>
      <c r="I1604" t="str">
        <f t="shared" si="50"/>
        <v>Obesity</v>
      </c>
      <c r="J1604" t="str">
        <f t="shared" si="51"/>
        <v>Normal</v>
      </c>
    </row>
    <row r="1605" spans="1:10" x14ac:dyDescent="0.25">
      <c r="A1605" t="s">
        <v>588</v>
      </c>
      <c r="B1605">
        <v>26.2</v>
      </c>
      <c r="C1605">
        <v>10.93</v>
      </c>
      <c r="D1605" t="s">
        <v>2378</v>
      </c>
      <c r="E1605" t="s">
        <v>2378</v>
      </c>
      <c r="F1605" t="s">
        <v>2378</v>
      </c>
      <c r="G1605">
        <v>0</v>
      </c>
      <c r="H1605" t="s">
        <v>2378</v>
      </c>
      <c r="I1605" t="str">
        <f t="shared" si="50"/>
        <v>Obesity</v>
      </c>
      <c r="J1605" t="str">
        <f t="shared" si="51"/>
        <v>Diabetes</v>
      </c>
    </row>
    <row r="1606" spans="1:10" x14ac:dyDescent="0.25">
      <c r="A1606" t="s">
        <v>884</v>
      </c>
      <c r="B1606">
        <v>26.18</v>
      </c>
      <c r="C1606">
        <v>5.63</v>
      </c>
      <c r="D1606" t="s">
        <v>2378</v>
      </c>
      <c r="E1606" t="s">
        <v>2378</v>
      </c>
      <c r="F1606" t="s">
        <v>2378</v>
      </c>
      <c r="G1606">
        <v>0</v>
      </c>
      <c r="H1606" t="s">
        <v>2378</v>
      </c>
      <c r="I1606" t="str">
        <f t="shared" si="50"/>
        <v>Obesity</v>
      </c>
      <c r="J1606" t="str">
        <f t="shared" si="51"/>
        <v>Normal</v>
      </c>
    </row>
    <row r="1607" spans="1:10" x14ac:dyDescent="0.25">
      <c r="A1607" t="s">
        <v>268</v>
      </c>
      <c r="B1607">
        <v>26.18</v>
      </c>
      <c r="C1607">
        <v>6.12</v>
      </c>
      <c r="D1607" t="s">
        <v>2378</v>
      </c>
      <c r="E1607" t="s">
        <v>2378</v>
      </c>
      <c r="F1607" t="s">
        <v>2378</v>
      </c>
      <c r="G1607">
        <v>0</v>
      </c>
      <c r="H1607" t="s">
        <v>2378</v>
      </c>
      <c r="I1607" t="str">
        <f t="shared" si="50"/>
        <v>Obesity</v>
      </c>
      <c r="J1607" t="str">
        <f t="shared" si="51"/>
        <v>Diabetes</v>
      </c>
    </row>
    <row r="1608" spans="1:10" x14ac:dyDescent="0.25">
      <c r="A1608" t="s">
        <v>1933</v>
      </c>
      <c r="B1608">
        <v>26.125</v>
      </c>
      <c r="C1608">
        <v>8.56</v>
      </c>
      <c r="D1608" t="s">
        <v>2378</v>
      </c>
      <c r="E1608" t="s">
        <v>2378</v>
      </c>
      <c r="F1608" t="s">
        <v>2378</v>
      </c>
      <c r="G1608">
        <v>0</v>
      </c>
      <c r="H1608" t="s">
        <v>2378</v>
      </c>
      <c r="I1608" t="str">
        <f t="shared" si="50"/>
        <v>Obesity</v>
      </c>
      <c r="J1608" t="str">
        <f t="shared" si="51"/>
        <v>Diabetes</v>
      </c>
    </row>
    <row r="1609" spans="1:10" x14ac:dyDescent="0.25">
      <c r="A1609" t="s">
        <v>986</v>
      </c>
      <c r="B1609">
        <v>26.125</v>
      </c>
      <c r="C1609">
        <v>5.22</v>
      </c>
      <c r="D1609" t="s">
        <v>2378</v>
      </c>
      <c r="E1609" t="s">
        <v>2378</v>
      </c>
      <c r="F1609" t="s">
        <v>2378</v>
      </c>
      <c r="G1609">
        <v>0</v>
      </c>
      <c r="H1609" t="s">
        <v>2378</v>
      </c>
      <c r="I1609" t="str">
        <f t="shared" si="50"/>
        <v>Obesity</v>
      </c>
      <c r="J1609" t="str">
        <f t="shared" si="51"/>
        <v>Normal</v>
      </c>
    </row>
    <row r="1610" spans="1:10" x14ac:dyDescent="0.25">
      <c r="A1610" t="s">
        <v>636</v>
      </c>
      <c r="B1610">
        <v>26.125</v>
      </c>
      <c r="C1610">
        <v>5.55</v>
      </c>
      <c r="D1610" t="s">
        <v>2378</v>
      </c>
      <c r="E1610" t="s">
        <v>2378</v>
      </c>
      <c r="F1610" t="s">
        <v>2378</v>
      </c>
      <c r="G1610">
        <v>0</v>
      </c>
      <c r="H1610" t="s">
        <v>2378</v>
      </c>
      <c r="I1610" t="str">
        <f t="shared" si="50"/>
        <v>Obesity</v>
      </c>
      <c r="J1610" t="str">
        <f t="shared" si="51"/>
        <v>Normal</v>
      </c>
    </row>
    <row r="1611" spans="1:10" x14ac:dyDescent="0.25">
      <c r="A1611" t="s">
        <v>172</v>
      </c>
      <c r="B1611">
        <v>26.125</v>
      </c>
      <c r="C1611">
        <v>5.27</v>
      </c>
      <c r="D1611" t="s">
        <v>2378</v>
      </c>
      <c r="E1611" t="s">
        <v>2378</v>
      </c>
      <c r="F1611" t="s">
        <v>2378</v>
      </c>
      <c r="G1611">
        <v>0</v>
      </c>
      <c r="H1611" t="s">
        <v>2378</v>
      </c>
      <c r="I1611" t="str">
        <f t="shared" si="50"/>
        <v>Obesity</v>
      </c>
      <c r="J1611" t="str">
        <f t="shared" si="51"/>
        <v>Normal</v>
      </c>
    </row>
    <row r="1612" spans="1:10" x14ac:dyDescent="0.25">
      <c r="A1612" t="s">
        <v>1284</v>
      </c>
      <c r="B1612">
        <v>26.12</v>
      </c>
      <c r="C1612">
        <v>4.17</v>
      </c>
      <c r="D1612" t="s">
        <v>2378</v>
      </c>
      <c r="E1612" t="s">
        <v>2378</v>
      </c>
      <c r="F1612" t="s">
        <v>2379</v>
      </c>
      <c r="G1612">
        <v>0</v>
      </c>
      <c r="H1612" t="s">
        <v>2378</v>
      </c>
      <c r="I1612" t="str">
        <f t="shared" si="50"/>
        <v>Obesity</v>
      </c>
      <c r="J1612" t="str">
        <f t="shared" si="51"/>
        <v>Normal</v>
      </c>
    </row>
    <row r="1613" spans="1:10" x14ac:dyDescent="0.25">
      <c r="A1613" t="s">
        <v>1269</v>
      </c>
      <c r="B1613">
        <v>26.11</v>
      </c>
      <c r="C1613">
        <v>6.8</v>
      </c>
      <c r="D1613" t="s">
        <v>2378</v>
      </c>
      <c r="E1613" t="s">
        <v>2378</v>
      </c>
      <c r="F1613" t="s">
        <v>2378</v>
      </c>
      <c r="G1613">
        <v>0</v>
      </c>
      <c r="H1613" t="s">
        <v>2378</v>
      </c>
      <c r="I1613" t="str">
        <f t="shared" si="50"/>
        <v>Obesity</v>
      </c>
      <c r="J1613" t="str">
        <f t="shared" si="51"/>
        <v>Diabetes</v>
      </c>
    </row>
    <row r="1614" spans="1:10" x14ac:dyDescent="0.25">
      <c r="A1614" t="s">
        <v>2222</v>
      </c>
      <c r="B1614">
        <v>26.07</v>
      </c>
      <c r="C1614">
        <v>5.32</v>
      </c>
      <c r="D1614" t="s">
        <v>2378</v>
      </c>
      <c r="E1614" t="s">
        <v>2378</v>
      </c>
      <c r="F1614" t="s">
        <v>2378</v>
      </c>
      <c r="G1614">
        <v>0</v>
      </c>
      <c r="H1614" t="s">
        <v>2378</v>
      </c>
      <c r="I1614" t="str">
        <f t="shared" si="50"/>
        <v>Obesity</v>
      </c>
      <c r="J1614" t="str">
        <f t="shared" si="51"/>
        <v>Normal</v>
      </c>
    </row>
    <row r="1615" spans="1:10" x14ac:dyDescent="0.25">
      <c r="A1615" t="s">
        <v>1770</v>
      </c>
      <c r="B1615">
        <v>26.03</v>
      </c>
      <c r="C1615">
        <v>4.01</v>
      </c>
      <c r="D1615" t="s">
        <v>2378</v>
      </c>
      <c r="E1615" t="s">
        <v>2378</v>
      </c>
      <c r="F1615" t="s">
        <v>2379</v>
      </c>
      <c r="G1615">
        <v>0</v>
      </c>
      <c r="H1615" t="s">
        <v>2378</v>
      </c>
      <c r="I1615" t="str">
        <f t="shared" si="50"/>
        <v>Obesity</v>
      </c>
      <c r="J1615" t="str">
        <f t="shared" si="51"/>
        <v>Normal</v>
      </c>
    </row>
    <row r="1616" spans="1:10" x14ac:dyDescent="0.25">
      <c r="A1616" t="s">
        <v>859</v>
      </c>
      <c r="B1616">
        <v>26.03</v>
      </c>
      <c r="C1616">
        <v>4.47</v>
      </c>
      <c r="D1616" t="s">
        <v>2378</v>
      </c>
      <c r="E1616" t="s">
        <v>2378</v>
      </c>
      <c r="F1616" t="s">
        <v>2379</v>
      </c>
      <c r="G1616">
        <v>0</v>
      </c>
      <c r="H1616" t="s">
        <v>2378</v>
      </c>
      <c r="I1616" t="str">
        <f t="shared" si="50"/>
        <v>Obesity</v>
      </c>
      <c r="J1616" t="str">
        <f t="shared" si="51"/>
        <v>Normal</v>
      </c>
    </row>
    <row r="1617" spans="1:10" x14ac:dyDescent="0.25">
      <c r="A1617" t="s">
        <v>433</v>
      </c>
      <c r="B1617">
        <v>26.03</v>
      </c>
      <c r="C1617">
        <v>5.97</v>
      </c>
      <c r="D1617" t="s">
        <v>2378</v>
      </c>
      <c r="E1617" t="s">
        <v>2378</v>
      </c>
      <c r="F1617" t="s">
        <v>2379</v>
      </c>
      <c r="G1617">
        <v>0</v>
      </c>
      <c r="H1617" t="s">
        <v>2378</v>
      </c>
      <c r="I1617" t="str">
        <f t="shared" si="50"/>
        <v>Obesity</v>
      </c>
      <c r="J1617" t="str">
        <f t="shared" si="51"/>
        <v>Diabetes</v>
      </c>
    </row>
    <row r="1618" spans="1:10" x14ac:dyDescent="0.25">
      <c r="A1618" t="s">
        <v>354</v>
      </c>
      <c r="B1618">
        <v>26.03</v>
      </c>
      <c r="C1618">
        <v>5.1100000000000003</v>
      </c>
      <c r="D1618" t="s">
        <v>2378</v>
      </c>
      <c r="E1618" t="s">
        <v>2378</v>
      </c>
      <c r="F1618" t="s">
        <v>2378</v>
      </c>
      <c r="G1618">
        <v>0</v>
      </c>
      <c r="H1618" t="s">
        <v>2378</v>
      </c>
      <c r="I1618" t="str">
        <f t="shared" si="50"/>
        <v>Obesity</v>
      </c>
      <c r="J1618" t="str">
        <f t="shared" si="51"/>
        <v>Normal</v>
      </c>
    </row>
    <row r="1619" spans="1:10" x14ac:dyDescent="0.25">
      <c r="A1619" t="s">
        <v>225</v>
      </c>
      <c r="B1619">
        <v>26.03</v>
      </c>
      <c r="C1619">
        <v>5.81</v>
      </c>
      <c r="D1619" t="s">
        <v>2378</v>
      </c>
      <c r="E1619" t="s">
        <v>2378</v>
      </c>
      <c r="F1619" t="s">
        <v>2378</v>
      </c>
      <c r="G1619">
        <v>0</v>
      </c>
      <c r="H1619" t="s">
        <v>2378</v>
      </c>
      <c r="I1619" t="str">
        <f t="shared" si="50"/>
        <v>Obesity</v>
      </c>
      <c r="J1619" t="str">
        <f t="shared" si="51"/>
        <v>Diabetes</v>
      </c>
    </row>
    <row r="1620" spans="1:10" x14ac:dyDescent="0.25">
      <c r="A1620" t="s">
        <v>1040</v>
      </c>
      <c r="B1620">
        <v>25.96</v>
      </c>
      <c r="C1620">
        <v>4.68</v>
      </c>
      <c r="D1620" t="s">
        <v>2378</v>
      </c>
      <c r="E1620" t="s">
        <v>2378</v>
      </c>
      <c r="F1620" t="s">
        <v>2379</v>
      </c>
      <c r="G1620">
        <v>0</v>
      </c>
      <c r="H1620" t="s">
        <v>2378</v>
      </c>
      <c r="I1620" t="str">
        <f t="shared" si="50"/>
        <v>Obesity</v>
      </c>
      <c r="J1620" t="str">
        <f t="shared" si="51"/>
        <v>Normal</v>
      </c>
    </row>
    <row r="1621" spans="1:10" x14ac:dyDescent="0.25">
      <c r="A1621" t="s">
        <v>1365</v>
      </c>
      <c r="B1621">
        <v>25.934999999999999</v>
      </c>
      <c r="C1621">
        <v>5.96</v>
      </c>
      <c r="D1621" t="s">
        <v>2378</v>
      </c>
      <c r="E1621" t="s">
        <v>2378</v>
      </c>
      <c r="F1621" t="s">
        <v>2378</v>
      </c>
      <c r="G1621">
        <v>0</v>
      </c>
      <c r="H1621" t="s">
        <v>2378</v>
      </c>
      <c r="I1621" t="str">
        <f t="shared" si="50"/>
        <v>Obesity</v>
      </c>
      <c r="J1621" t="str">
        <f t="shared" si="51"/>
        <v>Diabetes</v>
      </c>
    </row>
    <row r="1622" spans="1:10" x14ac:dyDescent="0.25">
      <c r="A1622" t="s">
        <v>493</v>
      </c>
      <c r="B1622">
        <v>25.934999999999999</v>
      </c>
      <c r="C1622">
        <v>4.29</v>
      </c>
      <c r="D1622" t="s">
        <v>2378</v>
      </c>
      <c r="E1622" t="s">
        <v>2378</v>
      </c>
      <c r="F1622" t="s">
        <v>2378</v>
      </c>
      <c r="G1622">
        <v>0</v>
      </c>
      <c r="H1622" t="s">
        <v>2378</v>
      </c>
      <c r="I1622" t="str">
        <f t="shared" si="50"/>
        <v>Obesity</v>
      </c>
      <c r="J1622" t="str">
        <f t="shared" si="51"/>
        <v>Normal</v>
      </c>
    </row>
    <row r="1623" spans="1:10" x14ac:dyDescent="0.25">
      <c r="A1623" t="s">
        <v>481</v>
      </c>
      <c r="B1623">
        <v>25.934999999999999</v>
      </c>
      <c r="C1623">
        <v>4.95</v>
      </c>
      <c r="D1623" t="s">
        <v>2378</v>
      </c>
      <c r="E1623" t="s">
        <v>2378</v>
      </c>
      <c r="F1623" t="s">
        <v>2378</v>
      </c>
      <c r="G1623">
        <v>0</v>
      </c>
      <c r="H1623" t="s">
        <v>2378</v>
      </c>
      <c r="I1623" t="str">
        <f t="shared" si="50"/>
        <v>Obesity</v>
      </c>
      <c r="J1623" t="str">
        <f t="shared" si="51"/>
        <v>Normal</v>
      </c>
    </row>
    <row r="1624" spans="1:10" x14ac:dyDescent="0.25">
      <c r="A1624" t="s">
        <v>1854</v>
      </c>
      <c r="B1624">
        <v>25.9</v>
      </c>
      <c r="C1624">
        <v>4.84</v>
      </c>
      <c r="D1624" t="s">
        <v>2378</v>
      </c>
      <c r="E1624" t="s">
        <v>2378</v>
      </c>
      <c r="F1624" t="s">
        <v>2378</v>
      </c>
      <c r="G1624">
        <v>0</v>
      </c>
      <c r="H1624" t="s">
        <v>2378</v>
      </c>
      <c r="I1624" t="str">
        <f t="shared" si="50"/>
        <v>Obesity</v>
      </c>
      <c r="J1624" t="str">
        <f t="shared" si="51"/>
        <v>Normal</v>
      </c>
    </row>
    <row r="1625" spans="1:10" x14ac:dyDescent="0.25">
      <c r="A1625" t="s">
        <v>675</v>
      </c>
      <c r="B1625">
        <v>25.9</v>
      </c>
      <c r="C1625">
        <v>9.1199999999999992</v>
      </c>
      <c r="D1625" t="s">
        <v>2378</v>
      </c>
      <c r="E1625" t="s">
        <v>2378</v>
      </c>
      <c r="F1625" t="s">
        <v>2378</v>
      </c>
      <c r="G1625">
        <v>0</v>
      </c>
      <c r="H1625" t="s">
        <v>2378</v>
      </c>
      <c r="I1625" t="str">
        <f t="shared" si="50"/>
        <v>Obesity</v>
      </c>
      <c r="J1625" t="str">
        <f t="shared" si="51"/>
        <v>Diabetes</v>
      </c>
    </row>
    <row r="1626" spans="1:10" x14ac:dyDescent="0.25">
      <c r="A1626" t="s">
        <v>514</v>
      </c>
      <c r="B1626">
        <v>25.9</v>
      </c>
      <c r="C1626">
        <v>5.45</v>
      </c>
      <c r="D1626" t="s">
        <v>2378</v>
      </c>
      <c r="E1626" t="s">
        <v>2378</v>
      </c>
      <c r="F1626" t="s">
        <v>2378</v>
      </c>
      <c r="G1626">
        <v>0</v>
      </c>
      <c r="H1626" t="s">
        <v>2378</v>
      </c>
      <c r="I1626" t="str">
        <f t="shared" si="50"/>
        <v>Obesity</v>
      </c>
      <c r="J1626" t="str">
        <f t="shared" si="51"/>
        <v>Normal</v>
      </c>
    </row>
    <row r="1627" spans="1:10" x14ac:dyDescent="0.25">
      <c r="A1627" t="s">
        <v>384</v>
      </c>
      <c r="B1627">
        <v>25.9</v>
      </c>
      <c r="C1627">
        <v>5.12</v>
      </c>
      <c r="D1627" t="s">
        <v>2378</v>
      </c>
      <c r="E1627" t="s">
        <v>2378</v>
      </c>
      <c r="F1627" t="s">
        <v>2379</v>
      </c>
      <c r="G1627">
        <v>0</v>
      </c>
      <c r="H1627" t="s">
        <v>2378</v>
      </c>
      <c r="I1627" t="str">
        <f t="shared" si="50"/>
        <v>Obesity</v>
      </c>
      <c r="J1627" t="str">
        <f t="shared" si="51"/>
        <v>Normal</v>
      </c>
    </row>
    <row r="1628" spans="1:10" x14ac:dyDescent="0.25">
      <c r="A1628" t="s">
        <v>1423</v>
      </c>
      <c r="B1628">
        <v>25.87</v>
      </c>
      <c r="C1628">
        <v>5.63</v>
      </c>
      <c r="D1628" t="s">
        <v>2378</v>
      </c>
      <c r="E1628" t="s">
        <v>2378</v>
      </c>
      <c r="F1628" t="s">
        <v>2378</v>
      </c>
      <c r="G1628">
        <v>0</v>
      </c>
      <c r="H1628" t="s">
        <v>2378</v>
      </c>
      <c r="I1628" t="str">
        <f t="shared" si="50"/>
        <v>Obesity</v>
      </c>
      <c r="J1628" t="str">
        <f t="shared" si="51"/>
        <v>Normal</v>
      </c>
    </row>
    <row r="1629" spans="1:10" x14ac:dyDescent="0.25">
      <c r="A1629" t="s">
        <v>1170</v>
      </c>
      <c r="B1629">
        <v>25.86</v>
      </c>
      <c r="C1629">
        <v>6.68</v>
      </c>
      <c r="D1629" t="s">
        <v>2378</v>
      </c>
      <c r="E1629" t="s">
        <v>2378</v>
      </c>
      <c r="F1629" t="s">
        <v>2378</v>
      </c>
      <c r="G1629">
        <v>0</v>
      </c>
      <c r="H1629" t="s">
        <v>2378</v>
      </c>
      <c r="I1629" t="str">
        <f t="shared" si="50"/>
        <v>Obesity</v>
      </c>
      <c r="J1629" t="str">
        <f t="shared" si="51"/>
        <v>Diabetes</v>
      </c>
    </row>
    <row r="1630" spans="1:10" x14ac:dyDescent="0.25">
      <c r="A1630" t="s">
        <v>1941</v>
      </c>
      <c r="B1630">
        <v>25.85</v>
      </c>
      <c r="C1630">
        <v>10.16</v>
      </c>
      <c r="D1630" t="s">
        <v>2378</v>
      </c>
      <c r="E1630" t="s">
        <v>2378</v>
      </c>
      <c r="F1630" t="s">
        <v>2378</v>
      </c>
      <c r="G1630">
        <v>0</v>
      </c>
      <c r="H1630" t="s">
        <v>2378</v>
      </c>
      <c r="I1630" t="str">
        <f t="shared" si="50"/>
        <v>Obesity</v>
      </c>
      <c r="J1630" t="str">
        <f t="shared" si="51"/>
        <v>Diabetes</v>
      </c>
    </row>
    <row r="1631" spans="1:10" x14ac:dyDescent="0.25">
      <c r="A1631" t="s">
        <v>2023</v>
      </c>
      <c r="B1631">
        <v>25.84</v>
      </c>
      <c r="C1631">
        <v>8.83</v>
      </c>
      <c r="D1631" t="s">
        <v>2378</v>
      </c>
      <c r="E1631" t="s">
        <v>2378</v>
      </c>
      <c r="F1631" t="s">
        <v>2378</v>
      </c>
      <c r="G1631">
        <v>0</v>
      </c>
      <c r="H1631" t="s">
        <v>2378</v>
      </c>
      <c r="I1631" t="str">
        <f t="shared" si="50"/>
        <v>Obesity</v>
      </c>
      <c r="J1631" t="str">
        <f t="shared" si="51"/>
        <v>Diabetes</v>
      </c>
    </row>
    <row r="1632" spans="1:10" x14ac:dyDescent="0.25">
      <c r="A1632" t="s">
        <v>1936</v>
      </c>
      <c r="B1632">
        <v>25.84</v>
      </c>
      <c r="C1632">
        <v>11.64</v>
      </c>
      <c r="D1632" t="s">
        <v>2378</v>
      </c>
      <c r="E1632" t="s">
        <v>2378</v>
      </c>
      <c r="F1632" t="s">
        <v>2378</v>
      </c>
      <c r="G1632">
        <v>0</v>
      </c>
      <c r="H1632" t="s">
        <v>2378</v>
      </c>
      <c r="I1632" t="str">
        <f t="shared" si="50"/>
        <v>Obesity</v>
      </c>
      <c r="J1632" t="str">
        <f t="shared" si="51"/>
        <v>Diabetes</v>
      </c>
    </row>
    <row r="1633" spans="1:10" x14ac:dyDescent="0.25">
      <c r="A1633" t="s">
        <v>1155</v>
      </c>
      <c r="B1633">
        <v>25.84</v>
      </c>
      <c r="C1633">
        <v>8.51</v>
      </c>
      <c r="D1633" t="s">
        <v>2378</v>
      </c>
      <c r="E1633" t="s">
        <v>2378</v>
      </c>
      <c r="F1633" t="s">
        <v>2378</v>
      </c>
      <c r="G1633">
        <v>0</v>
      </c>
      <c r="H1633" t="s">
        <v>2378</v>
      </c>
      <c r="I1633" t="str">
        <f t="shared" si="50"/>
        <v>Obesity</v>
      </c>
      <c r="J1633" t="str">
        <f t="shared" si="51"/>
        <v>Diabetes</v>
      </c>
    </row>
    <row r="1634" spans="1:10" x14ac:dyDescent="0.25">
      <c r="A1634" t="s">
        <v>643</v>
      </c>
      <c r="B1634">
        <v>25.84</v>
      </c>
      <c r="C1634">
        <v>8.5500000000000007</v>
      </c>
      <c r="D1634" t="s">
        <v>2378</v>
      </c>
      <c r="E1634" t="s">
        <v>2378</v>
      </c>
      <c r="F1634" t="s">
        <v>2378</v>
      </c>
      <c r="G1634">
        <v>0</v>
      </c>
      <c r="H1634" t="s">
        <v>2378</v>
      </c>
      <c r="I1634" t="str">
        <f t="shared" si="50"/>
        <v>Obesity</v>
      </c>
      <c r="J1634" t="str">
        <f t="shared" si="51"/>
        <v>Diabetes</v>
      </c>
    </row>
    <row r="1635" spans="1:10" x14ac:dyDescent="0.25">
      <c r="A1635" t="s">
        <v>382</v>
      </c>
      <c r="B1635">
        <v>25.84</v>
      </c>
      <c r="C1635">
        <v>5.81</v>
      </c>
      <c r="D1635" t="s">
        <v>2378</v>
      </c>
      <c r="E1635" t="s">
        <v>2378</v>
      </c>
      <c r="F1635" t="s">
        <v>2379</v>
      </c>
      <c r="G1635">
        <v>0</v>
      </c>
      <c r="H1635" t="s">
        <v>2378</v>
      </c>
      <c r="I1635" t="str">
        <f t="shared" si="50"/>
        <v>Obesity</v>
      </c>
      <c r="J1635" t="str">
        <f t="shared" si="51"/>
        <v>Diabetes</v>
      </c>
    </row>
    <row r="1636" spans="1:10" x14ac:dyDescent="0.25">
      <c r="A1636" t="s">
        <v>1251</v>
      </c>
      <c r="B1636">
        <v>25.8</v>
      </c>
      <c r="C1636">
        <v>5.52</v>
      </c>
      <c r="D1636" t="s">
        <v>2378</v>
      </c>
      <c r="E1636" t="s">
        <v>2378</v>
      </c>
      <c r="F1636" t="s">
        <v>2378</v>
      </c>
      <c r="G1636">
        <v>0</v>
      </c>
      <c r="H1636" t="s">
        <v>2378</v>
      </c>
      <c r="I1636" t="str">
        <f t="shared" si="50"/>
        <v>Obesity</v>
      </c>
      <c r="J1636" t="str">
        <f t="shared" si="51"/>
        <v>Normal</v>
      </c>
    </row>
    <row r="1637" spans="1:10" x14ac:dyDescent="0.25">
      <c r="A1637" t="s">
        <v>1226</v>
      </c>
      <c r="B1637">
        <v>25.8</v>
      </c>
      <c r="C1637">
        <v>9.94</v>
      </c>
      <c r="D1637" t="s">
        <v>2378</v>
      </c>
      <c r="E1637" t="s">
        <v>2378</v>
      </c>
      <c r="F1637" t="s">
        <v>2378</v>
      </c>
      <c r="G1637">
        <v>0</v>
      </c>
      <c r="H1637" t="s">
        <v>2378</v>
      </c>
      <c r="I1637" t="str">
        <f t="shared" si="50"/>
        <v>Obesity</v>
      </c>
      <c r="J1637" t="str">
        <f t="shared" si="51"/>
        <v>Diabetes</v>
      </c>
    </row>
    <row r="1638" spans="1:10" x14ac:dyDescent="0.25">
      <c r="A1638" t="s">
        <v>966</v>
      </c>
      <c r="B1638">
        <v>25.8</v>
      </c>
      <c r="C1638">
        <v>7.8</v>
      </c>
      <c r="D1638" t="s">
        <v>2378</v>
      </c>
      <c r="E1638" t="s">
        <v>2378</v>
      </c>
      <c r="F1638" t="s">
        <v>2378</v>
      </c>
      <c r="G1638">
        <v>0</v>
      </c>
      <c r="H1638" t="s">
        <v>2378</v>
      </c>
      <c r="I1638" t="str">
        <f t="shared" si="50"/>
        <v>Obesity</v>
      </c>
      <c r="J1638" t="str">
        <f t="shared" si="51"/>
        <v>Diabetes</v>
      </c>
    </row>
    <row r="1639" spans="1:10" x14ac:dyDescent="0.25">
      <c r="A1639" t="s">
        <v>598</v>
      </c>
      <c r="B1639">
        <v>25.8</v>
      </c>
      <c r="C1639">
        <v>5.29</v>
      </c>
      <c r="D1639" t="s">
        <v>2378</v>
      </c>
      <c r="E1639" t="s">
        <v>2378</v>
      </c>
      <c r="F1639" t="s">
        <v>2378</v>
      </c>
      <c r="G1639">
        <v>0</v>
      </c>
      <c r="H1639" t="s">
        <v>2378</v>
      </c>
      <c r="I1639" t="str">
        <f t="shared" si="50"/>
        <v>Obesity</v>
      </c>
      <c r="J1639" t="str">
        <f t="shared" si="51"/>
        <v>Normal</v>
      </c>
    </row>
    <row r="1640" spans="1:10" x14ac:dyDescent="0.25">
      <c r="A1640" t="s">
        <v>359</v>
      </c>
      <c r="B1640">
        <v>25.8</v>
      </c>
      <c r="C1640">
        <v>5.49</v>
      </c>
      <c r="D1640" t="s">
        <v>2378</v>
      </c>
      <c r="E1640" t="s">
        <v>2378</v>
      </c>
      <c r="F1640" t="s">
        <v>2378</v>
      </c>
      <c r="G1640">
        <v>0</v>
      </c>
      <c r="H1640" t="s">
        <v>2378</v>
      </c>
      <c r="I1640" t="str">
        <f t="shared" si="50"/>
        <v>Obesity</v>
      </c>
      <c r="J1640" t="str">
        <f t="shared" si="51"/>
        <v>Normal</v>
      </c>
    </row>
    <row r="1641" spans="1:10" x14ac:dyDescent="0.25">
      <c r="A1641" t="s">
        <v>218</v>
      </c>
      <c r="B1641">
        <v>25.8</v>
      </c>
      <c r="C1641">
        <v>6.29</v>
      </c>
      <c r="D1641" t="s">
        <v>2378</v>
      </c>
      <c r="E1641" t="s">
        <v>2378</v>
      </c>
      <c r="F1641" t="s">
        <v>2378</v>
      </c>
      <c r="G1641">
        <v>0</v>
      </c>
      <c r="H1641" t="s">
        <v>2378</v>
      </c>
      <c r="I1641" t="str">
        <f t="shared" si="50"/>
        <v>Obesity</v>
      </c>
      <c r="J1641" t="str">
        <f t="shared" si="51"/>
        <v>Diabetes</v>
      </c>
    </row>
    <row r="1642" spans="1:10" x14ac:dyDescent="0.25">
      <c r="A1642" t="s">
        <v>212</v>
      </c>
      <c r="B1642">
        <v>25.8</v>
      </c>
      <c r="C1642">
        <v>4.13</v>
      </c>
      <c r="D1642" t="s">
        <v>2378</v>
      </c>
      <c r="E1642" t="s">
        <v>2378</v>
      </c>
      <c r="F1642" t="s">
        <v>2378</v>
      </c>
      <c r="G1642">
        <v>0</v>
      </c>
      <c r="H1642" t="s">
        <v>2378</v>
      </c>
      <c r="I1642" t="str">
        <f t="shared" si="50"/>
        <v>Obesity</v>
      </c>
      <c r="J1642" t="str">
        <f t="shared" si="51"/>
        <v>Normal</v>
      </c>
    </row>
    <row r="1643" spans="1:10" x14ac:dyDescent="0.25">
      <c r="A1643" t="s">
        <v>1163</v>
      </c>
      <c r="B1643">
        <v>25.78</v>
      </c>
      <c r="C1643">
        <v>6.25</v>
      </c>
      <c r="D1643" t="s">
        <v>2378</v>
      </c>
      <c r="E1643" t="s">
        <v>2378</v>
      </c>
      <c r="F1643" t="s">
        <v>2378</v>
      </c>
      <c r="G1643">
        <v>0</v>
      </c>
      <c r="H1643" t="s">
        <v>2378</v>
      </c>
      <c r="I1643" t="str">
        <f t="shared" si="50"/>
        <v>Obesity</v>
      </c>
      <c r="J1643" t="str">
        <f t="shared" si="51"/>
        <v>Diabetes</v>
      </c>
    </row>
    <row r="1644" spans="1:10" x14ac:dyDescent="0.25">
      <c r="A1644" t="s">
        <v>981</v>
      </c>
      <c r="B1644">
        <v>25.78</v>
      </c>
      <c r="C1644">
        <v>11.06</v>
      </c>
      <c r="D1644" t="s">
        <v>2378</v>
      </c>
      <c r="E1644" t="s">
        <v>2378</v>
      </c>
      <c r="F1644" t="s">
        <v>2378</v>
      </c>
      <c r="G1644">
        <v>0</v>
      </c>
      <c r="H1644" t="s">
        <v>2378</v>
      </c>
      <c r="I1644" t="str">
        <f t="shared" si="50"/>
        <v>Obesity</v>
      </c>
      <c r="J1644" t="str">
        <f t="shared" si="51"/>
        <v>Diabetes</v>
      </c>
    </row>
    <row r="1645" spans="1:10" x14ac:dyDescent="0.25">
      <c r="A1645" t="s">
        <v>452</v>
      </c>
      <c r="B1645">
        <v>25.77</v>
      </c>
      <c r="C1645">
        <v>4.43</v>
      </c>
      <c r="D1645" t="s">
        <v>2378</v>
      </c>
      <c r="E1645" t="s">
        <v>2378</v>
      </c>
      <c r="F1645" t="s">
        <v>2379</v>
      </c>
      <c r="G1645">
        <v>0</v>
      </c>
      <c r="H1645" t="s">
        <v>2378</v>
      </c>
      <c r="I1645" t="str">
        <f t="shared" si="50"/>
        <v>Obesity</v>
      </c>
      <c r="J1645" t="str">
        <f t="shared" si="51"/>
        <v>Normal</v>
      </c>
    </row>
    <row r="1646" spans="1:10" x14ac:dyDescent="0.25">
      <c r="A1646" t="s">
        <v>1168</v>
      </c>
      <c r="B1646">
        <v>25.76</v>
      </c>
      <c r="C1646">
        <v>6.02</v>
      </c>
      <c r="D1646" t="s">
        <v>2378</v>
      </c>
      <c r="E1646" t="s">
        <v>2378</v>
      </c>
      <c r="F1646" t="s">
        <v>2379</v>
      </c>
      <c r="G1646">
        <v>0</v>
      </c>
      <c r="H1646" t="s">
        <v>2378</v>
      </c>
      <c r="I1646" t="str">
        <f t="shared" si="50"/>
        <v>Obesity</v>
      </c>
      <c r="J1646" t="str">
        <f t="shared" si="51"/>
        <v>Diabetes</v>
      </c>
    </row>
    <row r="1647" spans="1:10" x14ac:dyDescent="0.25">
      <c r="A1647" t="s">
        <v>1202</v>
      </c>
      <c r="B1647">
        <v>25.75</v>
      </c>
      <c r="C1647">
        <v>9.23</v>
      </c>
      <c r="D1647" t="s">
        <v>2378</v>
      </c>
      <c r="E1647" t="s">
        <v>2378</v>
      </c>
      <c r="F1647" t="s">
        <v>2378</v>
      </c>
      <c r="G1647">
        <v>0</v>
      </c>
      <c r="H1647" t="s">
        <v>2378</v>
      </c>
      <c r="I1647" t="str">
        <f t="shared" si="50"/>
        <v>Obesity</v>
      </c>
      <c r="J1647" t="str">
        <f t="shared" si="51"/>
        <v>Diabetes</v>
      </c>
    </row>
    <row r="1648" spans="1:10" x14ac:dyDescent="0.25">
      <c r="A1648" t="s">
        <v>1160</v>
      </c>
      <c r="B1648">
        <v>25.745000000000001</v>
      </c>
      <c r="C1648">
        <v>6.11</v>
      </c>
      <c r="D1648" t="s">
        <v>2378</v>
      </c>
      <c r="E1648" t="s">
        <v>2378</v>
      </c>
      <c r="F1648" t="s">
        <v>2378</v>
      </c>
      <c r="G1648">
        <v>0</v>
      </c>
      <c r="H1648" t="s">
        <v>2378</v>
      </c>
      <c r="I1648" t="str">
        <f t="shared" si="50"/>
        <v>Obesity</v>
      </c>
      <c r="J1648" t="str">
        <f t="shared" si="51"/>
        <v>Diabetes</v>
      </c>
    </row>
    <row r="1649" spans="1:10" x14ac:dyDescent="0.25">
      <c r="A1649" t="s">
        <v>377</v>
      </c>
      <c r="B1649">
        <v>25.745000000000001</v>
      </c>
      <c r="C1649">
        <v>4.62</v>
      </c>
      <c r="D1649" t="s">
        <v>2378</v>
      </c>
      <c r="E1649" t="s">
        <v>2378</v>
      </c>
      <c r="F1649" t="s">
        <v>2378</v>
      </c>
      <c r="G1649">
        <v>0</v>
      </c>
      <c r="H1649" t="s">
        <v>2378</v>
      </c>
      <c r="I1649" t="str">
        <f t="shared" si="50"/>
        <v>Obesity</v>
      </c>
      <c r="J1649" t="str">
        <f t="shared" si="51"/>
        <v>Normal</v>
      </c>
    </row>
    <row r="1650" spans="1:10" x14ac:dyDescent="0.25">
      <c r="A1650" t="s">
        <v>313</v>
      </c>
      <c r="B1650">
        <v>25.745000000000001</v>
      </c>
      <c r="C1650">
        <v>4.34</v>
      </c>
      <c r="D1650" t="s">
        <v>2378</v>
      </c>
      <c r="E1650" t="s">
        <v>2378</v>
      </c>
      <c r="F1650" t="s">
        <v>2379</v>
      </c>
      <c r="G1650">
        <v>0</v>
      </c>
      <c r="H1650" t="s">
        <v>2378</v>
      </c>
      <c r="I1650" t="str">
        <f t="shared" si="50"/>
        <v>Obesity</v>
      </c>
      <c r="J1650" t="str">
        <f t="shared" si="51"/>
        <v>Normal</v>
      </c>
    </row>
    <row r="1651" spans="1:10" x14ac:dyDescent="0.25">
      <c r="A1651" t="s">
        <v>1524</v>
      </c>
      <c r="B1651">
        <v>25.74</v>
      </c>
      <c r="C1651">
        <v>10.93</v>
      </c>
      <c r="D1651" t="s">
        <v>2378</v>
      </c>
      <c r="E1651" t="s">
        <v>2378</v>
      </c>
      <c r="F1651" t="s">
        <v>2378</v>
      </c>
      <c r="G1651">
        <v>0</v>
      </c>
      <c r="H1651" t="s">
        <v>2378</v>
      </c>
      <c r="I1651" t="str">
        <f t="shared" si="50"/>
        <v>Obesity</v>
      </c>
      <c r="J1651" t="str">
        <f t="shared" si="51"/>
        <v>Diabetes</v>
      </c>
    </row>
    <row r="1652" spans="1:10" x14ac:dyDescent="0.25">
      <c r="A1652" t="s">
        <v>1479</v>
      </c>
      <c r="B1652">
        <v>25.74</v>
      </c>
      <c r="C1652">
        <v>7.69</v>
      </c>
      <c r="D1652" t="s">
        <v>2378</v>
      </c>
      <c r="E1652" t="s">
        <v>2378</v>
      </c>
      <c r="F1652" t="s">
        <v>2378</v>
      </c>
      <c r="G1652">
        <v>0</v>
      </c>
      <c r="H1652" t="s">
        <v>2378</v>
      </c>
      <c r="I1652" t="str">
        <f t="shared" si="50"/>
        <v>Obesity</v>
      </c>
      <c r="J1652" t="str">
        <f t="shared" si="51"/>
        <v>Diabetes</v>
      </c>
    </row>
    <row r="1653" spans="1:10" x14ac:dyDescent="0.25">
      <c r="A1653" t="s">
        <v>435</v>
      </c>
      <c r="B1653">
        <v>25.74</v>
      </c>
      <c r="C1653">
        <v>5.99</v>
      </c>
      <c r="D1653" t="s">
        <v>2378</v>
      </c>
      <c r="E1653" t="s">
        <v>2378</v>
      </c>
      <c r="F1653" t="s">
        <v>2378</v>
      </c>
      <c r="G1653">
        <v>0</v>
      </c>
      <c r="H1653" t="s">
        <v>2378</v>
      </c>
      <c r="I1653" t="str">
        <f t="shared" si="50"/>
        <v>Obesity</v>
      </c>
      <c r="J1653" t="str">
        <f t="shared" si="51"/>
        <v>Diabetes</v>
      </c>
    </row>
    <row r="1654" spans="1:10" x14ac:dyDescent="0.25">
      <c r="A1654" t="s">
        <v>235</v>
      </c>
      <c r="B1654">
        <v>25.74</v>
      </c>
      <c r="C1654">
        <v>6.41</v>
      </c>
      <c r="D1654" t="s">
        <v>2378</v>
      </c>
      <c r="E1654" t="s">
        <v>2378</v>
      </c>
      <c r="F1654" t="s">
        <v>2379</v>
      </c>
      <c r="G1654">
        <v>0</v>
      </c>
      <c r="H1654" t="s">
        <v>2378</v>
      </c>
      <c r="I1654" t="str">
        <f t="shared" si="50"/>
        <v>Obesity</v>
      </c>
      <c r="J1654" t="str">
        <f t="shared" si="51"/>
        <v>Diabetes</v>
      </c>
    </row>
    <row r="1655" spans="1:10" x14ac:dyDescent="0.25">
      <c r="A1655" t="s">
        <v>1121</v>
      </c>
      <c r="B1655">
        <v>25.73</v>
      </c>
      <c r="C1655">
        <v>7.99</v>
      </c>
      <c r="D1655" t="s">
        <v>2378</v>
      </c>
      <c r="E1655" t="s">
        <v>2378</v>
      </c>
      <c r="F1655" t="s">
        <v>2378</v>
      </c>
      <c r="G1655">
        <v>0</v>
      </c>
      <c r="H1655" t="s">
        <v>2378</v>
      </c>
      <c r="I1655" t="str">
        <f t="shared" si="50"/>
        <v>Obesity</v>
      </c>
      <c r="J1655" t="str">
        <f t="shared" si="51"/>
        <v>Diabetes</v>
      </c>
    </row>
    <row r="1656" spans="1:10" x14ac:dyDescent="0.25">
      <c r="A1656" t="s">
        <v>1943</v>
      </c>
      <c r="B1656">
        <v>25.71</v>
      </c>
      <c r="C1656">
        <v>4.18</v>
      </c>
      <c r="D1656" t="s">
        <v>2378</v>
      </c>
      <c r="E1656" t="s">
        <v>2378</v>
      </c>
      <c r="F1656" t="s">
        <v>2378</v>
      </c>
      <c r="G1656">
        <v>0</v>
      </c>
      <c r="H1656" t="s">
        <v>2378</v>
      </c>
      <c r="I1656" t="str">
        <f t="shared" si="50"/>
        <v>Obesity</v>
      </c>
      <c r="J1656" t="str">
        <f t="shared" si="51"/>
        <v>Normal</v>
      </c>
    </row>
    <row r="1657" spans="1:10" x14ac:dyDescent="0.25">
      <c r="A1657" t="s">
        <v>1820</v>
      </c>
      <c r="B1657">
        <v>25.7</v>
      </c>
      <c r="C1657">
        <v>4.13</v>
      </c>
      <c r="D1657" t="s">
        <v>2378</v>
      </c>
      <c r="E1657" t="s">
        <v>2378</v>
      </c>
      <c r="F1657" t="s">
        <v>2378</v>
      </c>
      <c r="G1657">
        <v>0</v>
      </c>
      <c r="H1657" t="s">
        <v>2378</v>
      </c>
      <c r="I1657" t="str">
        <f t="shared" si="50"/>
        <v>Obesity</v>
      </c>
      <c r="J1657" t="str">
        <f t="shared" si="51"/>
        <v>Normal</v>
      </c>
    </row>
    <row r="1658" spans="1:10" x14ac:dyDescent="0.25">
      <c r="A1658" t="s">
        <v>1140</v>
      </c>
      <c r="B1658">
        <v>25.7</v>
      </c>
      <c r="C1658">
        <v>5.61</v>
      </c>
      <c r="D1658" t="s">
        <v>2378</v>
      </c>
      <c r="E1658" t="s">
        <v>2378</v>
      </c>
      <c r="F1658" t="s">
        <v>2378</v>
      </c>
      <c r="G1658">
        <v>0</v>
      </c>
      <c r="H1658" t="s">
        <v>2378</v>
      </c>
      <c r="I1658" t="str">
        <f t="shared" si="50"/>
        <v>Obesity</v>
      </c>
      <c r="J1658" t="str">
        <f t="shared" si="51"/>
        <v>Normal</v>
      </c>
    </row>
    <row r="1659" spans="1:10" x14ac:dyDescent="0.25">
      <c r="A1659" t="s">
        <v>2085</v>
      </c>
      <c r="B1659">
        <v>25.69</v>
      </c>
      <c r="C1659">
        <v>4.78</v>
      </c>
      <c r="D1659" t="s">
        <v>2378</v>
      </c>
      <c r="E1659" t="s">
        <v>2378</v>
      </c>
      <c r="F1659" t="s">
        <v>2378</v>
      </c>
      <c r="G1659">
        <v>0</v>
      </c>
      <c r="H1659" t="s">
        <v>2378</v>
      </c>
      <c r="I1659" t="str">
        <f t="shared" si="50"/>
        <v>Obesity</v>
      </c>
      <c r="J1659" t="str">
        <f t="shared" si="51"/>
        <v>Normal</v>
      </c>
    </row>
    <row r="1660" spans="1:10" x14ac:dyDescent="0.25">
      <c r="A1660" t="s">
        <v>1315</v>
      </c>
      <c r="B1660">
        <v>25.66</v>
      </c>
      <c r="C1660">
        <v>4.62</v>
      </c>
      <c r="D1660" t="s">
        <v>2378</v>
      </c>
      <c r="E1660" t="s">
        <v>2378</v>
      </c>
      <c r="F1660" t="s">
        <v>2378</v>
      </c>
      <c r="G1660">
        <v>0</v>
      </c>
      <c r="H1660" t="s">
        <v>2378</v>
      </c>
      <c r="I1660" t="str">
        <f t="shared" si="50"/>
        <v>Obesity</v>
      </c>
      <c r="J1660" t="str">
        <f t="shared" si="51"/>
        <v>Normal</v>
      </c>
    </row>
    <row r="1661" spans="1:10" x14ac:dyDescent="0.25">
      <c r="A1661" t="s">
        <v>1404</v>
      </c>
      <c r="B1661">
        <v>25.65</v>
      </c>
      <c r="C1661">
        <v>4.05</v>
      </c>
      <c r="D1661" t="s">
        <v>2378</v>
      </c>
      <c r="E1661" t="s">
        <v>2378</v>
      </c>
      <c r="F1661" t="s">
        <v>2378</v>
      </c>
      <c r="G1661">
        <v>0</v>
      </c>
      <c r="H1661" t="s">
        <v>2378</v>
      </c>
      <c r="I1661" t="str">
        <f t="shared" si="50"/>
        <v>Obesity</v>
      </c>
      <c r="J1661" t="str">
        <f t="shared" si="51"/>
        <v>Normal</v>
      </c>
    </row>
    <row r="1662" spans="1:10" x14ac:dyDescent="0.25">
      <c r="A1662" t="s">
        <v>186</v>
      </c>
      <c r="B1662">
        <v>25.64</v>
      </c>
      <c r="C1662">
        <v>4.76</v>
      </c>
      <c r="D1662" t="s">
        <v>2378</v>
      </c>
      <c r="E1662" t="s">
        <v>2378</v>
      </c>
      <c r="F1662" t="s">
        <v>2378</v>
      </c>
      <c r="G1662">
        <v>0</v>
      </c>
      <c r="H1662" t="s">
        <v>2378</v>
      </c>
      <c r="I1662" t="str">
        <f t="shared" si="50"/>
        <v>Obesity</v>
      </c>
      <c r="J1662" t="str">
        <f t="shared" si="51"/>
        <v>Normal</v>
      </c>
    </row>
    <row r="1663" spans="1:10" x14ac:dyDescent="0.25">
      <c r="A1663" t="s">
        <v>360</v>
      </c>
      <c r="B1663">
        <v>25.61</v>
      </c>
      <c r="C1663">
        <v>4</v>
      </c>
      <c r="D1663" t="s">
        <v>2378</v>
      </c>
      <c r="E1663" t="s">
        <v>2378</v>
      </c>
      <c r="F1663" t="s">
        <v>2379</v>
      </c>
      <c r="G1663">
        <v>0</v>
      </c>
      <c r="H1663" t="s">
        <v>2378</v>
      </c>
      <c r="I1663" t="str">
        <f t="shared" si="50"/>
        <v>Obesity</v>
      </c>
      <c r="J1663" t="str">
        <f t="shared" si="51"/>
        <v>Normal</v>
      </c>
    </row>
    <row r="1664" spans="1:10" x14ac:dyDescent="0.25">
      <c r="A1664" t="s">
        <v>1932</v>
      </c>
      <c r="B1664">
        <v>25.6</v>
      </c>
      <c r="C1664">
        <v>10.5</v>
      </c>
      <c r="D1664" t="s">
        <v>2378</v>
      </c>
      <c r="E1664" t="s">
        <v>2378</v>
      </c>
      <c r="F1664" t="s">
        <v>2378</v>
      </c>
      <c r="G1664">
        <v>0</v>
      </c>
      <c r="H1664" t="s">
        <v>2378</v>
      </c>
      <c r="I1664" t="str">
        <f t="shared" si="50"/>
        <v>Obesity</v>
      </c>
      <c r="J1664" t="str">
        <f t="shared" si="51"/>
        <v>Diabetes</v>
      </c>
    </row>
    <row r="1665" spans="1:10" x14ac:dyDescent="0.25">
      <c r="A1665" t="s">
        <v>1709</v>
      </c>
      <c r="B1665">
        <v>25.6</v>
      </c>
      <c r="C1665">
        <v>10.95</v>
      </c>
      <c r="D1665" t="s">
        <v>2378</v>
      </c>
      <c r="E1665" t="s">
        <v>2378</v>
      </c>
      <c r="F1665" t="s">
        <v>2378</v>
      </c>
      <c r="G1665">
        <v>0</v>
      </c>
      <c r="H1665" t="s">
        <v>2378</v>
      </c>
      <c r="I1665" t="str">
        <f t="shared" si="50"/>
        <v>Obesity</v>
      </c>
      <c r="J1665" t="str">
        <f t="shared" si="51"/>
        <v>Diabetes</v>
      </c>
    </row>
    <row r="1666" spans="1:10" x14ac:dyDescent="0.25">
      <c r="A1666" t="s">
        <v>1126</v>
      </c>
      <c r="B1666">
        <v>25.6</v>
      </c>
      <c r="C1666">
        <v>5.65</v>
      </c>
      <c r="D1666" t="s">
        <v>2378</v>
      </c>
      <c r="E1666" t="s">
        <v>2378</v>
      </c>
      <c r="F1666" t="s">
        <v>2378</v>
      </c>
      <c r="G1666">
        <v>0</v>
      </c>
      <c r="H1666" t="s">
        <v>2378</v>
      </c>
      <c r="I1666" t="str">
        <f t="shared" ref="I1666:I1729" si="52">IF(B1666&lt;18.5, "Underweight",IF(18.5 &lt;B1666&lt;= 24.9,"Healthy Weight",IF( 25&lt; B1666&lt;=29.9,"Overweight", "Obesity")))</f>
        <v>Obesity</v>
      </c>
      <c r="J1666" t="str">
        <f t="shared" ref="J1666:J1729" si="53">IF(C1666&lt;5.7,"Normal",IF(5.7&lt;C1666&lt;=6.4,"Prediabetes","Diabetes"))</f>
        <v>Normal</v>
      </c>
    </row>
    <row r="1667" spans="1:10" x14ac:dyDescent="0.25">
      <c r="A1667" t="s">
        <v>699</v>
      </c>
      <c r="B1667">
        <v>25.6</v>
      </c>
      <c r="C1667">
        <v>6.03</v>
      </c>
      <c r="D1667" t="s">
        <v>2378</v>
      </c>
      <c r="E1667" t="s">
        <v>2378</v>
      </c>
      <c r="F1667" t="s">
        <v>2379</v>
      </c>
      <c r="G1667">
        <v>0</v>
      </c>
      <c r="H1667" t="s">
        <v>2378</v>
      </c>
      <c r="I1667" t="str">
        <f t="shared" si="52"/>
        <v>Obesity</v>
      </c>
      <c r="J1667" t="str">
        <f t="shared" si="53"/>
        <v>Diabetes</v>
      </c>
    </row>
    <row r="1668" spans="1:10" x14ac:dyDescent="0.25">
      <c r="A1668" t="s">
        <v>1882</v>
      </c>
      <c r="B1668">
        <v>25.555</v>
      </c>
      <c r="C1668">
        <v>4.09</v>
      </c>
      <c r="D1668" t="s">
        <v>2378</v>
      </c>
      <c r="E1668" t="s">
        <v>2378</v>
      </c>
      <c r="F1668" t="s">
        <v>2378</v>
      </c>
      <c r="G1668">
        <v>0</v>
      </c>
      <c r="H1668" t="s">
        <v>2378</v>
      </c>
      <c r="I1668" t="str">
        <f t="shared" si="52"/>
        <v>Obesity</v>
      </c>
      <c r="J1668" t="str">
        <f t="shared" si="53"/>
        <v>Normal</v>
      </c>
    </row>
    <row r="1669" spans="1:10" x14ac:dyDescent="0.25">
      <c r="A1669" t="s">
        <v>260</v>
      </c>
      <c r="B1669">
        <v>25.555</v>
      </c>
      <c r="C1669">
        <v>5.1100000000000003</v>
      </c>
      <c r="D1669" t="s">
        <v>2378</v>
      </c>
      <c r="E1669" t="s">
        <v>2378</v>
      </c>
      <c r="F1669" t="s">
        <v>2379</v>
      </c>
      <c r="G1669">
        <v>0</v>
      </c>
      <c r="H1669" t="s">
        <v>2378</v>
      </c>
      <c r="I1669" t="str">
        <f t="shared" si="52"/>
        <v>Obesity</v>
      </c>
      <c r="J1669" t="str">
        <f t="shared" si="53"/>
        <v>Normal</v>
      </c>
    </row>
    <row r="1670" spans="1:10" x14ac:dyDescent="0.25">
      <c r="A1670" t="s">
        <v>151</v>
      </c>
      <c r="B1670">
        <v>25.555</v>
      </c>
      <c r="C1670">
        <v>4.37</v>
      </c>
      <c r="D1670" t="s">
        <v>2378</v>
      </c>
      <c r="E1670" t="s">
        <v>2378</v>
      </c>
      <c r="F1670" t="s">
        <v>2379</v>
      </c>
      <c r="G1670">
        <v>0</v>
      </c>
      <c r="H1670" t="s">
        <v>2378</v>
      </c>
      <c r="I1670" t="str">
        <f t="shared" si="52"/>
        <v>Obesity</v>
      </c>
      <c r="J1670" t="str">
        <f t="shared" si="53"/>
        <v>Normal</v>
      </c>
    </row>
    <row r="1671" spans="1:10" x14ac:dyDescent="0.25">
      <c r="A1671" t="s">
        <v>1295</v>
      </c>
      <c r="B1671">
        <v>25.55</v>
      </c>
      <c r="C1671">
        <v>4.96</v>
      </c>
      <c r="D1671" t="s">
        <v>2378</v>
      </c>
      <c r="E1671" t="s">
        <v>2378</v>
      </c>
      <c r="F1671" t="s">
        <v>2378</v>
      </c>
      <c r="G1671">
        <v>0</v>
      </c>
      <c r="H1671" t="s">
        <v>2378</v>
      </c>
      <c r="I1671" t="str">
        <f t="shared" si="52"/>
        <v>Obesity</v>
      </c>
      <c r="J1671" t="str">
        <f t="shared" si="53"/>
        <v>Normal</v>
      </c>
    </row>
    <row r="1672" spans="1:10" x14ac:dyDescent="0.25">
      <c r="A1672" t="s">
        <v>1684</v>
      </c>
      <c r="B1672">
        <v>25.52</v>
      </c>
      <c r="C1672">
        <v>6.35</v>
      </c>
      <c r="D1672" t="s">
        <v>2378</v>
      </c>
      <c r="E1672" t="s">
        <v>2378</v>
      </c>
      <c r="F1672" t="s">
        <v>2379</v>
      </c>
      <c r="G1672">
        <v>0</v>
      </c>
      <c r="H1672" t="s">
        <v>2378</v>
      </c>
      <c r="I1672" t="str">
        <f t="shared" si="52"/>
        <v>Obesity</v>
      </c>
      <c r="J1672" t="str">
        <f t="shared" si="53"/>
        <v>Diabetes</v>
      </c>
    </row>
    <row r="1673" spans="1:10" x14ac:dyDescent="0.25">
      <c r="A1673" t="s">
        <v>914</v>
      </c>
      <c r="B1673">
        <v>25.51</v>
      </c>
      <c r="C1673">
        <v>6.05</v>
      </c>
      <c r="D1673" t="s">
        <v>2378</v>
      </c>
      <c r="E1673" t="s">
        <v>2378</v>
      </c>
      <c r="F1673" t="s">
        <v>2378</v>
      </c>
      <c r="G1673">
        <v>0</v>
      </c>
      <c r="H1673" t="s">
        <v>2378</v>
      </c>
      <c r="I1673" t="str">
        <f t="shared" si="52"/>
        <v>Obesity</v>
      </c>
      <c r="J1673" t="str">
        <f t="shared" si="53"/>
        <v>Diabetes</v>
      </c>
    </row>
    <row r="1674" spans="1:10" x14ac:dyDescent="0.25">
      <c r="A1674" t="s">
        <v>1157</v>
      </c>
      <c r="B1674">
        <v>25.49</v>
      </c>
      <c r="C1674">
        <v>5.68</v>
      </c>
      <c r="D1674" t="s">
        <v>2378</v>
      </c>
      <c r="E1674" t="s">
        <v>2378</v>
      </c>
      <c r="F1674" t="s">
        <v>2379</v>
      </c>
      <c r="G1674">
        <v>0</v>
      </c>
      <c r="H1674" t="s">
        <v>2378</v>
      </c>
      <c r="I1674" t="str">
        <f t="shared" si="52"/>
        <v>Obesity</v>
      </c>
      <c r="J1674" t="str">
        <f t="shared" si="53"/>
        <v>Normal</v>
      </c>
    </row>
    <row r="1675" spans="1:10" x14ac:dyDescent="0.25">
      <c r="A1675" t="s">
        <v>2084</v>
      </c>
      <c r="B1675">
        <v>25.46</v>
      </c>
      <c r="C1675">
        <v>6.03</v>
      </c>
      <c r="D1675" t="s">
        <v>2378</v>
      </c>
      <c r="E1675" t="s">
        <v>2378</v>
      </c>
      <c r="F1675" t="s">
        <v>2378</v>
      </c>
      <c r="G1675">
        <v>0</v>
      </c>
      <c r="H1675" t="s">
        <v>2378</v>
      </c>
      <c r="I1675" t="str">
        <f t="shared" si="52"/>
        <v>Obesity</v>
      </c>
      <c r="J1675" t="str">
        <f t="shared" si="53"/>
        <v>Diabetes</v>
      </c>
    </row>
    <row r="1676" spans="1:10" x14ac:dyDescent="0.25">
      <c r="A1676" t="s">
        <v>1966</v>
      </c>
      <c r="B1676">
        <v>25.46</v>
      </c>
      <c r="C1676">
        <v>11.75</v>
      </c>
      <c r="D1676" t="s">
        <v>2378</v>
      </c>
      <c r="E1676" t="s">
        <v>2378</v>
      </c>
      <c r="F1676" t="s">
        <v>2378</v>
      </c>
      <c r="G1676">
        <v>0</v>
      </c>
      <c r="H1676" t="s">
        <v>2378</v>
      </c>
      <c r="I1676" t="str">
        <f t="shared" si="52"/>
        <v>Obesity</v>
      </c>
      <c r="J1676" t="str">
        <f t="shared" si="53"/>
        <v>Diabetes</v>
      </c>
    </row>
    <row r="1677" spans="1:10" x14ac:dyDescent="0.25">
      <c r="A1677" t="s">
        <v>1552</v>
      </c>
      <c r="B1677">
        <v>25.46</v>
      </c>
      <c r="C1677">
        <v>8.77</v>
      </c>
      <c r="D1677" t="s">
        <v>2378</v>
      </c>
      <c r="E1677" t="s">
        <v>2378</v>
      </c>
      <c r="F1677" t="s">
        <v>2379</v>
      </c>
      <c r="G1677">
        <v>0</v>
      </c>
      <c r="H1677" t="s">
        <v>2378</v>
      </c>
      <c r="I1677" t="str">
        <f t="shared" si="52"/>
        <v>Obesity</v>
      </c>
      <c r="J1677" t="str">
        <f t="shared" si="53"/>
        <v>Diabetes</v>
      </c>
    </row>
    <row r="1678" spans="1:10" x14ac:dyDescent="0.25">
      <c r="A1678" t="s">
        <v>1475</v>
      </c>
      <c r="B1678">
        <v>25.46</v>
      </c>
      <c r="C1678">
        <v>11.52</v>
      </c>
      <c r="D1678" t="s">
        <v>2378</v>
      </c>
      <c r="E1678" t="s">
        <v>2378</v>
      </c>
      <c r="F1678" t="s">
        <v>2379</v>
      </c>
      <c r="G1678">
        <v>0</v>
      </c>
      <c r="H1678" t="s">
        <v>2378</v>
      </c>
      <c r="I1678" t="str">
        <f t="shared" si="52"/>
        <v>Obesity</v>
      </c>
      <c r="J1678" t="str">
        <f t="shared" si="53"/>
        <v>Diabetes</v>
      </c>
    </row>
    <row r="1679" spans="1:10" x14ac:dyDescent="0.25">
      <c r="A1679" t="s">
        <v>1151</v>
      </c>
      <c r="B1679">
        <v>25.46</v>
      </c>
      <c r="C1679">
        <v>11.78</v>
      </c>
      <c r="D1679" t="s">
        <v>2378</v>
      </c>
      <c r="E1679" t="s">
        <v>2378</v>
      </c>
      <c r="F1679" t="s">
        <v>2378</v>
      </c>
      <c r="G1679">
        <v>0</v>
      </c>
      <c r="H1679" t="s">
        <v>2378</v>
      </c>
      <c r="I1679" t="str">
        <f t="shared" si="52"/>
        <v>Obesity</v>
      </c>
      <c r="J1679" t="str">
        <f t="shared" si="53"/>
        <v>Diabetes</v>
      </c>
    </row>
    <row r="1680" spans="1:10" x14ac:dyDescent="0.25">
      <c r="A1680" t="s">
        <v>888</v>
      </c>
      <c r="B1680">
        <v>25.46</v>
      </c>
      <c r="C1680">
        <v>4.29</v>
      </c>
      <c r="D1680" t="s">
        <v>2378</v>
      </c>
      <c r="E1680" t="s">
        <v>2378</v>
      </c>
      <c r="F1680" t="s">
        <v>2378</v>
      </c>
      <c r="G1680">
        <v>0</v>
      </c>
      <c r="H1680" t="s">
        <v>2378</v>
      </c>
      <c r="I1680" t="str">
        <f t="shared" si="52"/>
        <v>Obesity</v>
      </c>
      <c r="J1680" t="str">
        <f t="shared" si="53"/>
        <v>Normal</v>
      </c>
    </row>
    <row r="1681" spans="1:10" x14ac:dyDescent="0.25">
      <c r="A1681" t="s">
        <v>787</v>
      </c>
      <c r="B1681">
        <v>25.46</v>
      </c>
      <c r="C1681">
        <v>9.7100000000000009</v>
      </c>
      <c r="D1681" t="s">
        <v>2378</v>
      </c>
      <c r="E1681" t="s">
        <v>2378</v>
      </c>
      <c r="F1681" t="s">
        <v>2378</v>
      </c>
      <c r="G1681">
        <v>0</v>
      </c>
      <c r="H1681" t="s">
        <v>2378</v>
      </c>
      <c r="I1681" t="str">
        <f t="shared" si="52"/>
        <v>Obesity</v>
      </c>
      <c r="J1681" t="str">
        <f t="shared" si="53"/>
        <v>Diabetes</v>
      </c>
    </row>
    <row r="1682" spans="1:10" x14ac:dyDescent="0.25">
      <c r="A1682" t="s">
        <v>421</v>
      </c>
      <c r="B1682">
        <v>25.46</v>
      </c>
      <c r="C1682">
        <v>4.1399999999999997</v>
      </c>
      <c r="D1682" t="s">
        <v>2378</v>
      </c>
      <c r="E1682" t="s">
        <v>2378</v>
      </c>
      <c r="F1682" t="s">
        <v>2378</v>
      </c>
      <c r="G1682">
        <v>0</v>
      </c>
      <c r="H1682" t="s">
        <v>2378</v>
      </c>
      <c r="I1682" t="str">
        <f t="shared" si="52"/>
        <v>Obesity</v>
      </c>
      <c r="J1682" t="str">
        <f t="shared" si="53"/>
        <v>Normal</v>
      </c>
    </row>
    <row r="1683" spans="1:10" x14ac:dyDescent="0.25">
      <c r="A1683" t="s">
        <v>171</v>
      </c>
      <c r="B1683">
        <v>25.46</v>
      </c>
      <c r="C1683">
        <v>5.18</v>
      </c>
      <c r="D1683" t="s">
        <v>2378</v>
      </c>
      <c r="E1683" t="s">
        <v>2378</v>
      </c>
      <c r="F1683" t="s">
        <v>2378</v>
      </c>
      <c r="G1683">
        <v>0</v>
      </c>
      <c r="H1683" t="s">
        <v>2378</v>
      </c>
      <c r="I1683" t="str">
        <f t="shared" si="52"/>
        <v>Obesity</v>
      </c>
      <c r="J1683" t="str">
        <f t="shared" si="53"/>
        <v>Normal</v>
      </c>
    </row>
    <row r="1684" spans="1:10" x14ac:dyDescent="0.25">
      <c r="A1684" t="s">
        <v>322</v>
      </c>
      <c r="B1684">
        <v>25.44</v>
      </c>
      <c r="C1684">
        <v>6.04</v>
      </c>
      <c r="D1684" t="s">
        <v>2378</v>
      </c>
      <c r="E1684" t="s">
        <v>2378</v>
      </c>
      <c r="F1684" t="s">
        <v>2379</v>
      </c>
      <c r="G1684">
        <v>0</v>
      </c>
      <c r="H1684" t="s">
        <v>2378</v>
      </c>
      <c r="I1684" t="str">
        <f t="shared" si="52"/>
        <v>Obesity</v>
      </c>
      <c r="J1684" t="str">
        <f t="shared" si="53"/>
        <v>Diabetes</v>
      </c>
    </row>
    <row r="1685" spans="1:10" x14ac:dyDescent="0.25">
      <c r="A1685" t="s">
        <v>1914</v>
      </c>
      <c r="B1685">
        <v>25.41</v>
      </c>
      <c r="C1685">
        <v>10.53</v>
      </c>
      <c r="D1685" t="s">
        <v>2378</v>
      </c>
      <c r="E1685" t="s">
        <v>2378</v>
      </c>
      <c r="F1685" t="s">
        <v>2378</v>
      </c>
      <c r="G1685">
        <v>0</v>
      </c>
      <c r="H1685" t="s">
        <v>2378</v>
      </c>
      <c r="I1685" t="str">
        <f t="shared" si="52"/>
        <v>Obesity</v>
      </c>
      <c r="J1685" t="str">
        <f t="shared" si="53"/>
        <v>Diabetes</v>
      </c>
    </row>
    <row r="1686" spans="1:10" x14ac:dyDescent="0.25">
      <c r="A1686" t="s">
        <v>1110</v>
      </c>
      <c r="B1686">
        <v>25.4</v>
      </c>
      <c r="C1686">
        <v>11.96</v>
      </c>
      <c r="D1686" t="s">
        <v>2378</v>
      </c>
      <c r="E1686" t="s">
        <v>2378</v>
      </c>
      <c r="F1686" t="s">
        <v>2378</v>
      </c>
      <c r="G1686">
        <v>0</v>
      </c>
      <c r="H1686" t="s">
        <v>2378</v>
      </c>
      <c r="I1686" t="str">
        <f t="shared" si="52"/>
        <v>Obesity</v>
      </c>
      <c r="J1686" t="str">
        <f t="shared" si="53"/>
        <v>Diabetes</v>
      </c>
    </row>
    <row r="1687" spans="1:10" x14ac:dyDescent="0.25">
      <c r="A1687" t="s">
        <v>2055</v>
      </c>
      <c r="B1687">
        <v>25.364999999999998</v>
      </c>
      <c r="C1687">
        <v>5.19</v>
      </c>
      <c r="D1687" t="s">
        <v>2378</v>
      </c>
      <c r="E1687" t="s">
        <v>2378</v>
      </c>
      <c r="F1687" t="s">
        <v>2378</v>
      </c>
      <c r="G1687">
        <v>0</v>
      </c>
      <c r="H1687" t="s">
        <v>2378</v>
      </c>
      <c r="I1687" t="str">
        <f t="shared" si="52"/>
        <v>Obesity</v>
      </c>
      <c r="J1687" t="str">
        <f t="shared" si="53"/>
        <v>Normal</v>
      </c>
    </row>
    <row r="1688" spans="1:10" x14ac:dyDescent="0.25">
      <c r="A1688" t="s">
        <v>1571</v>
      </c>
      <c r="B1688">
        <v>25.364999999999998</v>
      </c>
      <c r="C1688">
        <v>9.19</v>
      </c>
      <c r="D1688" t="s">
        <v>2378</v>
      </c>
      <c r="E1688" t="s">
        <v>2378</v>
      </c>
      <c r="F1688" t="s">
        <v>2378</v>
      </c>
      <c r="G1688">
        <v>0</v>
      </c>
      <c r="H1688" t="s">
        <v>2378</v>
      </c>
      <c r="I1688" t="str">
        <f t="shared" si="52"/>
        <v>Obesity</v>
      </c>
      <c r="J1688" t="str">
        <f t="shared" si="53"/>
        <v>Diabetes</v>
      </c>
    </row>
    <row r="1689" spans="1:10" x14ac:dyDescent="0.25">
      <c r="A1689" t="s">
        <v>955</v>
      </c>
      <c r="B1689">
        <v>25.364999999999998</v>
      </c>
      <c r="C1689">
        <v>11.71</v>
      </c>
      <c r="D1689" t="s">
        <v>2378</v>
      </c>
      <c r="E1689" t="s">
        <v>2378</v>
      </c>
      <c r="F1689" t="s">
        <v>2378</v>
      </c>
      <c r="G1689">
        <v>0</v>
      </c>
      <c r="H1689" t="s">
        <v>2378</v>
      </c>
      <c r="I1689" t="str">
        <f t="shared" si="52"/>
        <v>Obesity</v>
      </c>
      <c r="J1689" t="str">
        <f t="shared" si="53"/>
        <v>Diabetes</v>
      </c>
    </row>
    <row r="1690" spans="1:10" x14ac:dyDescent="0.25">
      <c r="A1690" t="s">
        <v>662</v>
      </c>
      <c r="B1690">
        <v>25.35</v>
      </c>
      <c r="C1690">
        <v>4.9000000000000004</v>
      </c>
      <c r="D1690" t="s">
        <v>2378</v>
      </c>
      <c r="E1690" t="s">
        <v>2378</v>
      </c>
      <c r="F1690" t="s">
        <v>2378</v>
      </c>
      <c r="G1690">
        <v>0</v>
      </c>
      <c r="H1690" t="s">
        <v>2378</v>
      </c>
      <c r="I1690" t="str">
        <f t="shared" si="52"/>
        <v>Obesity</v>
      </c>
      <c r="J1690" t="str">
        <f t="shared" si="53"/>
        <v>Normal</v>
      </c>
    </row>
    <row r="1691" spans="1:10" x14ac:dyDescent="0.25">
      <c r="A1691" t="s">
        <v>1951</v>
      </c>
      <c r="B1691">
        <v>25.3</v>
      </c>
      <c r="C1691">
        <v>9.4700000000000006</v>
      </c>
      <c r="D1691" t="s">
        <v>2378</v>
      </c>
      <c r="E1691" t="s">
        <v>2378</v>
      </c>
      <c r="F1691" t="s">
        <v>2378</v>
      </c>
      <c r="G1691">
        <v>0</v>
      </c>
      <c r="H1691" t="s">
        <v>2378</v>
      </c>
      <c r="I1691" t="str">
        <f t="shared" si="52"/>
        <v>Obesity</v>
      </c>
      <c r="J1691" t="str">
        <f t="shared" si="53"/>
        <v>Diabetes</v>
      </c>
    </row>
    <row r="1692" spans="1:10" x14ac:dyDescent="0.25">
      <c r="A1692" t="s">
        <v>1849</v>
      </c>
      <c r="B1692">
        <v>25.3</v>
      </c>
      <c r="C1692">
        <v>5.0199999999999996</v>
      </c>
      <c r="D1692" t="s">
        <v>2378</v>
      </c>
      <c r="E1692" t="s">
        <v>2378</v>
      </c>
      <c r="F1692" t="s">
        <v>2378</v>
      </c>
      <c r="G1692">
        <v>0</v>
      </c>
      <c r="H1692" t="s">
        <v>2378</v>
      </c>
      <c r="I1692" t="str">
        <f t="shared" si="52"/>
        <v>Obesity</v>
      </c>
      <c r="J1692" t="str">
        <f t="shared" si="53"/>
        <v>Normal</v>
      </c>
    </row>
    <row r="1693" spans="1:10" x14ac:dyDescent="0.25">
      <c r="A1693" t="s">
        <v>1356</v>
      </c>
      <c r="B1693">
        <v>25.3</v>
      </c>
      <c r="C1693">
        <v>5.19</v>
      </c>
      <c r="D1693" t="s">
        <v>2378</v>
      </c>
      <c r="E1693" t="s">
        <v>2378</v>
      </c>
      <c r="F1693" t="s">
        <v>2378</v>
      </c>
      <c r="G1693">
        <v>0</v>
      </c>
      <c r="H1693" t="s">
        <v>2378</v>
      </c>
      <c r="I1693" t="str">
        <f t="shared" si="52"/>
        <v>Obesity</v>
      </c>
      <c r="J1693" t="str">
        <f t="shared" si="53"/>
        <v>Normal</v>
      </c>
    </row>
    <row r="1694" spans="1:10" x14ac:dyDescent="0.25">
      <c r="A1694" t="s">
        <v>1069</v>
      </c>
      <c r="B1694">
        <v>25.3</v>
      </c>
      <c r="C1694">
        <v>4.49</v>
      </c>
      <c r="D1694" t="s">
        <v>2378</v>
      </c>
      <c r="E1694" t="s">
        <v>2378</v>
      </c>
      <c r="F1694" t="s">
        <v>2378</v>
      </c>
      <c r="G1694">
        <v>0</v>
      </c>
      <c r="H1694" t="s">
        <v>2378</v>
      </c>
      <c r="I1694" t="str">
        <f t="shared" si="52"/>
        <v>Obesity</v>
      </c>
      <c r="J1694" t="str">
        <f t="shared" si="53"/>
        <v>Normal</v>
      </c>
    </row>
    <row r="1695" spans="1:10" x14ac:dyDescent="0.25">
      <c r="A1695" t="s">
        <v>883</v>
      </c>
      <c r="B1695">
        <v>25.3</v>
      </c>
      <c r="C1695">
        <v>5.12</v>
      </c>
      <c r="D1695" t="s">
        <v>2378</v>
      </c>
      <c r="E1695" t="s">
        <v>2378</v>
      </c>
      <c r="F1695" t="s">
        <v>2378</v>
      </c>
      <c r="G1695">
        <v>0</v>
      </c>
      <c r="H1695" t="s">
        <v>2378</v>
      </c>
      <c r="I1695" t="str">
        <f t="shared" si="52"/>
        <v>Obesity</v>
      </c>
      <c r="J1695" t="str">
        <f t="shared" si="53"/>
        <v>Normal</v>
      </c>
    </row>
    <row r="1696" spans="1:10" x14ac:dyDescent="0.25">
      <c r="A1696" t="s">
        <v>1909</v>
      </c>
      <c r="B1696">
        <v>25.27</v>
      </c>
      <c r="C1696">
        <v>5.29</v>
      </c>
      <c r="D1696" t="s">
        <v>2378</v>
      </c>
      <c r="E1696" t="s">
        <v>2378</v>
      </c>
      <c r="F1696" t="s">
        <v>2379</v>
      </c>
      <c r="G1696">
        <v>0</v>
      </c>
      <c r="H1696" t="s">
        <v>2378</v>
      </c>
      <c r="I1696" t="str">
        <f t="shared" si="52"/>
        <v>Obesity</v>
      </c>
      <c r="J1696" t="str">
        <f t="shared" si="53"/>
        <v>Normal</v>
      </c>
    </row>
    <row r="1697" spans="1:10" x14ac:dyDescent="0.25">
      <c r="A1697" t="s">
        <v>809</v>
      </c>
      <c r="B1697">
        <v>25.27</v>
      </c>
      <c r="C1697">
        <v>6.98</v>
      </c>
      <c r="D1697" t="s">
        <v>2378</v>
      </c>
      <c r="E1697" t="s">
        <v>2378</v>
      </c>
      <c r="F1697" t="s">
        <v>2378</v>
      </c>
      <c r="G1697">
        <v>0</v>
      </c>
      <c r="H1697" t="s">
        <v>2378</v>
      </c>
      <c r="I1697" t="str">
        <f t="shared" si="52"/>
        <v>Obesity</v>
      </c>
      <c r="J1697" t="str">
        <f t="shared" si="53"/>
        <v>Diabetes</v>
      </c>
    </row>
    <row r="1698" spans="1:10" x14ac:dyDescent="0.25">
      <c r="A1698" t="s">
        <v>592</v>
      </c>
      <c r="B1698">
        <v>25.27</v>
      </c>
      <c r="C1698">
        <v>5.7</v>
      </c>
      <c r="D1698" t="s">
        <v>2378</v>
      </c>
      <c r="E1698" t="s">
        <v>2378</v>
      </c>
      <c r="F1698" t="s">
        <v>2378</v>
      </c>
      <c r="G1698">
        <v>0</v>
      </c>
      <c r="H1698" t="s">
        <v>2378</v>
      </c>
      <c r="I1698" t="str">
        <f t="shared" si="52"/>
        <v>Obesity</v>
      </c>
      <c r="J1698" t="str">
        <f t="shared" si="53"/>
        <v>Diabetes</v>
      </c>
    </row>
    <row r="1699" spans="1:10" x14ac:dyDescent="0.25">
      <c r="A1699" t="s">
        <v>348</v>
      </c>
      <c r="B1699">
        <v>25.27</v>
      </c>
      <c r="C1699">
        <v>5.83</v>
      </c>
      <c r="D1699" t="s">
        <v>2378</v>
      </c>
      <c r="E1699" t="s">
        <v>2378</v>
      </c>
      <c r="F1699" t="s">
        <v>2378</v>
      </c>
      <c r="G1699">
        <v>0</v>
      </c>
      <c r="H1699" t="s">
        <v>2378</v>
      </c>
      <c r="I1699" t="str">
        <f t="shared" si="52"/>
        <v>Obesity</v>
      </c>
      <c r="J1699" t="str">
        <f t="shared" si="53"/>
        <v>Diabetes</v>
      </c>
    </row>
    <row r="1700" spans="1:10" x14ac:dyDescent="0.25">
      <c r="A1700" t="s">
        <v>928</v>
      </c>
      <c r="B1700">
        <v>25.24</v>
      </c>
      <c r="C1700">
        <v>5.82</v>
      </c>
      <c r="D1700" t="s">
        <v>2378</v>
      </c>
      <c r="E1700" t="s">
        <v>2378</v>
      </c>
      <c r="F1700" t="s">
        <v>2378</v>
      </c>
      <c r="G1700">
        <v>0</v>
      </c>
      <c r="H1700" t="s">
        <v>2378</v>
      </c>
      <c r="I1700" t="str">
        <f t="shared" si="52"/>
        <v>Obesity</v>
      </c>
      <c r="J1700" t="str">
        <f t="shared" si="53"/>
        <v>Diabetes</v>
      </c>
    </row>
    <row r="1701" spans="1:10" x14ac:dyDescent="0.25">
      <c r="A1701" t="s">
        <v>1444</v>
      </c>
      <c r="B1701">
        <v>25.2</v>
      </c>
      <c r="C1701">
        <v>6.25</v>
      </c>
      <c r="D1701" t="s">
        <v>2378</v>
      </c>
      <c r="E1701" t="s">
        <v>2378</v>
      </c>
      <c r="F1701" t="s">
        <v>2378</v>
      </c>
      <c r="G1701">
        <v>0</v>
      </c>
      <c r="H1701" t="s">
        <v>2378</v>
      </c>
      <c r="I1701" t="str">
        <f t="shared" si="52"/>
        <v>Obesity</v>
      </c>
      <c r="J1701" t="str">
        <f t="shared" si="53"/>
        <v>Diabetes</v>
      </c>
    </row>
    <row r="1702" spans="1:10" x14ac:dyDescent="0.25">
      <c r="A1702" t="s">
        <v>46</v>
      </c>
      <c r="B1702">
        <v>25.19</v>
      </c>
      <c r="C1702">
        <v>5.64</v>
      </c>
      <c r="D1702" t="s">
        <v>2378</v>
      </c>
      <c r="E1702" t="s">
        <v>2378</v>
      </c>
      <c r="F1702" t="s">
        <v>2378</v>
      </c>
      <c r="G1702">
        <v>0</v>
      </c>
      <c r="H1702" t="s">
        <v>2378</v>
      </c>
      <c r="I1702" t="str">
        <f t="shared" si="52"/>
        <v>Obesity</v>
      </c>
      <c r="J1702" t="str">
        <f t="shared" si="53"/>
        <v>Normal</v>
      </c>
    </row>
    <row r="1703" spans="1:10" x14ac:dyDescent="0.25">
      <c r="A1703" t="s">
        <v>1735</v>
      </c>
      <c r="B1703">
        <v>25.175000000000001</v>
      </c>
      <c r="C1703">
        <v>4.96</v>
      </c>
      <c r="D1703" t="s">
        <v>2378</v>
      </c>
      <c r="E1703" t="s">
        <v>2378</v>
      </c>
      <c r="F1703" t="s">
        <v>2378</v>
      </c>
      <c r="G1703">
        <v>0</v>
      </c>
      <c r="H1703" t="s">
        <v>2378</v>
      </c>
      <c r="I1703" t="str">
        <f t="shared" si="52"/>
        <v>Obesity</v>
      </c>
      <c r="J1703" t="str">
        <f t="shared" si="53"/>
        <v>Normal</v>
      </c>
    </row>
    <row r="1704" spans="1:10" x14ac:dyDescent="0.25">
      <c r="A1704" t="s">
        <v>1456</v>
      </c>
      <c r="B1704">
        <v>25.175000000000001</v>
      </c>
      <c r="C1704">
        <v>5.57</v>
      </c>
      <c r="D1704" t="s">
        <v>2378</v>
      </c>
      <c r="E1704" t="s">
        <v>2378</v>
      </c>
      <c r="F1704" t="s">
        <v>2378</v>
      </c>
      <c r="G1704">
        <v>0</v>
      </c>
      <c r="H1704" t="s">
        <v>2378</v>
      </c>
      <c r="I1704" t="str">
        <f t="shared" si="52"/>
        <v>Obesity</v>
      </c>
      <c r="J1704" t="str">
        <f t="shared" si="53"/>
        <v>Normal</v>
      </c>
    </row>
    <row r="1705" spans="1:10" x14ac:dyDescent="0.25">
      <c r="A1705" t="s">
        <v>1138</v>
      </c>
      <c r="B1705">
        <v>25.175000000000001</v>
      </c>
      <c r="C1705">
        <v>4.74</v>
      </c>
      <c r="D1705" t="s">
        <v>2378</v>
      </c>
      <c r="E1705" t="s">
        <v>2378</v>
      </c>
      <c r="F1705" t="s">
        <v>2378</v>
      </c>
      <c r="G1705">
        <v>0</v>
      </c>
      <c r="H1705" t="s">
        <v>2378</v>
      </c>
      <c r="I1705" t="str">
        <f t="shared" si="52"/>
        <v>Obesity</v>
      </c>
      <c r="J1705" t="str">
        <f t="shared" si="53"/>
        <v>Normal</v>
      </c>
    </row>
    <row r="1706" spans="1:10" x14ac:dyDescent="0.25">
      <c r="A1706" t="s">
        <v>408</v>
      </c>
      <c r="B1706">
        <v>25.175000000000001</v>
      </c>
      <c r="C1706">
        <v>5.21</v>
      </c>
      <c r="D1706" t="s">
        <v>2378</v>
      </c>
      <c r="E1706" t="s">
        <v>2378</v>
      </c>
      <c r="F1706" t="s">
        <v>2378</v>
      </c>
      <c r="G1706">
        <v>0</v>
      </c>
      <c r="H1706" t="s">
        <v>2378</v>
      </c>
      <c r="I1706" t="str">
        <f t="shared" si="52"/>
        <v>Obesity</v>
      </c>
      <c r="J1706" t="str">
        <f t="shared" si="53"/>
        <v>Normal</v>
      </c>
    </row>
    <row r="1707" spans="1:10" x14ac:dyDescent="0.25">
      <c r="A1707" t="s">
        <v>222</v>
      </c>
      <c r="B1707">
        <v>25.175000000000001</v>
      </c>
      <c r="C1707">
        <v>6.29</v>
      </c>
      <c r="D1707" t="s">
        <v>2378</v>
      </c>
      <c r="E1707" t="s">
        <v>2378</v>
      </c>
      <c r="F1707" t="s">
        <v>2378</v>
      </c>
      <c r="G1707">
        <v>0</v>
      </c>
      <c r="H1707" t="s">
        <v>2378</v>
      </c>
      <c r="I1707" t="str">
        <f t="shared" si="52"/>
        <v>Obesity</v>
      </c>
      <c r="J1707" t="str">
        <f t="shared" si="53"/>
        <v>Diabetes</v>
      </c>
    </row>
    <row r="1708" spans="1:10" x14ac:dyDescent="0.25">
      <c r="A1708" t="s">
        <v>150</v>
      </c>
      <c r="B1708">
        <v>25.175000000000001</v>
      </c>
      <c r="C1708">
        <v>5.74</v>
      </c>
      <c r="D1708" t="s">
        <v>2378</v>
      </c>
      <c r="E1708" t="s">
        <v>2378</v>
      </c>
      <c r="F1708" t="s">
        <v>2379</v>
      </c>
      <c r="G1708">
        <v>0</v>
      </c>
      <c r="H1708" t="s">
        <v>2378</v>
      </c>
      <c r="I1708" t="str">
        <f t="shared" si="52"/>
        <v>Obesity</v>
      </c>
      <c r="J1708" t="str">
        <f t="shared" si="53"/>
        <v>Diabetes</v>
      </c>
    </row>
    <row r="1709" spans="1:10" x14ac:dyDescent="0.25">
      <c r="A1709" t="s">
        <v>2076</v>
      </c>
      <c r="B1709">
        <v>25.15</v>
      </c>
      <c r="C1709">
        <v>9.08</v>
      </c>
      <c r="D1709" t="s">
        <v>2378</v>
      </c>
      <c r="E1709" t="s">
        <v>2378</v>
      </c>
      <c r="F1709" t="s">
        <v>2378</v>
      </c>
      <c r="G1709">
        <v>0</v>
      </c>
      <c r="H1709" t="s">
        <v>2378</v>
      </c>
      <c r="I1709" t="str">
        <f t="shared" si="52"/>
        <v>Obesity</v>
      </c>
      <c r="J1709" t="str">
        <f t="shared" si="53"/>
        <v>Diabetes</v>
      </c>
    </row>
    <row r="1710" spans="1:10" x14ac:dyDescent="0.25">
      <c r="A1710" t="s">
        <v>2103</v>
      </c>
      <c r="B1710">
        <v>25.14</v>
      </c>
      <c r="C1710">
        <v>6.02</v>
      </c>
      <c r="D1710" t="s">
        <v>2378</v>
      </c>
      <c r="E1710" t="s">
        <v>2378</v>
      </c>
      <c r="F1710" t="s">
        <v>2379</v>
      </c>
      <c r="G1710">
        <v>0</v>
      </c>
      <c r="H1710" t="s">
        <v>2378</v>
      </c>
      <c r="I1710" t="str">
        <f t="shared" si="52"/>
        <v>Obesity</v>
      </c>
      <c r="J1710" t="str">
        <f t="shared" si="53"/>
        <v>Diabetes</v>
      </c>
    </row>
    <row r="1711" spans="1:10" x14ac:dyDescent="0.25">
      <c r="A1711" t="s">
        <v>1008</v>
      </c>
      <c r="B1711">
        <v>25.13</v>
      </c>
      <c r="C1711">
        <v>8</v>
      </c>
      <c r="D1711" t="s">
        <v>2378</v>
      </c>
      <c r="E1711" t="s">
        <v>2378</v>
      </c>
      <c r="F1711" t="s">
        <v>2378</v>
      </c>
      <c r="G1711">
        <v>0</v>
      </c>
      <c r="H1711" t="s">
        <v>2378</v>
      </c>
      <c r="I1711" t="str">
        <f t="shared" si="52"/>
        <v>Obesity</v>
      </c>
      <c r="J1711" t="str">
        <f t="shared" si="53"/>
        <v>Diabetes</v>
      </c>
    </row>
    <row r="1712" spans="1:10" x14ac:dyDescent="0.25">
      <c r="A1712" t="s">
        <v>1965</v>
      </c>
      <c r="B1712">
        <v>25.1</v>
      </c>
      <c r="C1712">
        <v>6.97</v>
      </c>
      <c r="D1712" t="s">
        <v>2378</v>
      </c>
      <c r="E1712" t="s">
        <v>2378</v>
      </c>
      <c r="F1712" t="s">
        <v>2378</v>
      </c>
      <c r="G1712">
        <v>0</v>
      </c>
      <c r="H1712" t="s">
        <v>2378</v>
      </c>
      <c r="I1712" t="str">
        <f t="shared" si="52"/>
        <v>Obesity</v>
      </c>
      <c r="J1712" t="str">
        <f t="shared" si="53"/>
        <v>Diabetes</v>
      </c>
    </row>
    <row r="1713" spans="1:10" x14ac:dyDescent="0.25">
      <c r="A1713" t="s">
        <v>1947</v>
      </c>
      <c r="B1713">
        <v>25.08</v>
      </c>
      <c r="C1713">
        <v>9.52</v>
      </c>
      <c r="D1713" t="s">
        <v>2378</v>
      </c>
      <c r="E1713" t="s">
        <v>2378</v>
      </c>
      <c r="F1713" t="s">
        <v>2378</v>
      </c>
      <c r="G1713">
        <v>0</v>
      </c>
      <c r="H1713" t="s">
        <v>2378</v>
      </c>
      <c r="I1713" t="str">
        <f t="shared" si="52"/>
        <v>Obesity</v>
      </c>
      <c r="J1713" t="str">
        <f t="shared" si="53"/>
        <v>Diabetes</v>
      </c>
    </row>
    <row r="1714" spans="1:10" x14ac:dyDescent="0.25">
      <c r="A1714" t="s">
        <v>1659</v>
      </c>
      <c r="B1714">
        <v>25.08</v>
      </c>
      <c r="C1714">
        <v>5.75</v>
      </c>
      <c r="D1714" t="s">
        <v>2378</v>
      </c>
      <c r="E1714" t="s">
        <v>2378</v>
      </c>
      <c r="F1714" t="s">
        <v>2378</v>
      </c>
      <c r="G1714">
        <v>0</v>
      </c>
      <c r="H1714" t="s">
        <v>2378</v>
      </c>
      <c r="I1714" t="str">
        <f t="shared" si="52"/>
        <v>Obesity</v>
      </c>
      <c r="J1714" t="str">
        <f t="shared" si="53"/>
        <v>Diabetes</v>
      </c>
    </row>
    <row r="1715" spans="1:10" x14ac:dyDescent="0.25">
      <c r="A1715" t="s">
        <v>927</v>
      </c>
      <c r="B1715">
        <v>25.08</v>
      </c>
      <c r="C1715">
        <v>5.8</v>
      </c>
      <c r="D1715" t="s">
        <v>2378</v>
      </c>
      <c r="E1715" t="s">
        <v>2378</v>
      </c>
      <c r="F1715" t="s">
        <v>2379</v>
      </c>
      <c r="G1715">
        <v>0</v>
      </c>
      <c r="H1715" t="s">
        <v>2378</v>
      </c>
      <c r="I1715" t="str">
        <f t="shared" si="52"/>
        <v>Obesity</v>
      </c>
      <c r="J1715" t="str">
        <f t="shared" si="53"/>
        <v>Diabetes</v>
      </c>
    </row>
    <row r="1716" spans="1:10" x14ac:dyDescent="0.25">
      <c r="A1716" t="s">
        <v>667</v>
      </c>
      <c r="B1716">
        <v>25.08</v>
      </c>
      <c r="C1716">
        <v>4.7699999999999996</v>
      </c>
      <c r="D1716" t="s">
        <v>2378</v>
      </c>
      <c r="E1716" t="s">
        <v>2378</v>
      </c>
      <c r="F1716" t="s">
        <v>2378</v>
      </c>
      <c r="G1716">
        <v>0</v>
      </c>
      <c r="H1716" t="s">
        <v>2378</v>
      </c>
      <c r="I1716" t="str">
        <f t="shared" si="52"/>
        <v>Obesity</v>
      </c>
      <c r="J1716" t="str">
        <f t="shared" si="53"/>
        <v>Normal</v>
      </c>
    </row>
    <row r="1717" spans="1:10" x14ac:dyDescent="0.25">
      <c r="A1717" t="s">
        <v>245</v>
      </c>
      <c r="B1717">
        <v>25.08</v>
      </c>
      <c r="C1717">
        <v>5.09</v>
      </c>
      <c r="D1717" t="s">
        <v>2378</v>
      </c>
      <c r="E1717" t="s">
        <v>2378</v>
      </c>
      <c r="F1717" t="s">
        <v>2378</v>
      </c>
      <c r="G1717">
        <v>0</v>
      </c>
      <c r="H1717" t="s">
        <v>2378</v>
      </c>
      <c r="I1717" t="str">
        <f t="shared" si="52"/>
        <v>Obesity</v>
      </c>
      <c r="J1717" t="str">
        <f t="shared" si="53"/>
        <v>Normal</v>
      </c>
    </row>
    <row r="1718" spans="1:10" x14ac:dyDescent="0.25">
      <c r="A1718" t="s">
        <v>1032</v>
      </c>
      <c r="B1718">
        <v>25.06</v>
      </c>
      <c r="C1718">
        <v>10.53</v>
      </c>
      <c r="D1718" t="s">
        <v>2378</v>
      </c>
      <c r="E1718" t="s">
        <v>2378</v>
      </c>
      <c r="F1718" t="s">
        <v>2378</v>
      </c>
      <c r="G1718">
        <v>0</v>
      </c>
      <c r="H1718" t="s">
        <v>2378</v>
      </c>
      <c r="I1718" t="str">
        <f t="shared" si="52"/>
        <v>Obesity</v>
      </c>
      <c r="J1718" t="str">
        <f t="shared" si="53"/>
        <v>Diabetes</v>
      </c>
    </row>
    <row r="1719" spans="1:10" x14ac:dyDescent="0.25">
      <c r="A1719" t="s">
        <v>2094</v>
      </c>
      <c r="B1719">
        <v>25.05</v>
      </c>
      <c r="C1719">
        <v>4.6100000000000003</v>
      </c>
      <c r="D1719" t="s">
        <v>2378</v>
      </c>
      <c r="E1719" t="s">
        <v>2378</v>
      </c>
      <c r="F1719" t="s">
        <v>2378</v>
      </c>
      <c r="G1719">
        <v>0</v>
      </c>
      <c r="H1719" t="s">
        <v>2378</v>
      </c>
      <c r="I1719" t="str">
        <f t="shared" si="52"/>
        <v>Obesity</v>
      </c>
      <c r="J1719" t="str">
        <f t="shared" si="53"/>
        <v>Normal</v>
      </c>
    </row>
    <row r="1720" spans="1:10" x14ac:dyDescent="0.25">
      <c r="A1720" t="s">
        <v>40</v>
      </c>
      <c r="B1720">
        <v>25.03</v>
      </c>
      <c r="C1720">
        <v>5.91</v>
      </c>
      <c r="D1720" t="s">
        <v>2378</v>
      </c>
      <c r="E1720" t="s">
        <v>2378</v>
      </c>
      <c r="F1720" t="s">
        <v>2378</v>
      </c>
      <c r="G1720">
        <v>0</v>
      </c>
      <c r="H1720" t="s">
        <v>2378</v>
      </c>
      <c r="I1720" t="str">
        <f t="shared" si="52"/>
        <v>Obesity</v>
      </c>
      <c r="J1720" t="str">
        <f t="shared" si="53"/>
        <v>Diabetes</v>
      </c>
    </row>
    <row r="1721" spans="1:10" x14ac:dyDescent="0.25">
      <c r="A1721" t="s">
        <v>1605</v>
      </c>
      <c r="B1721">
        <v>25</v>
      </c>
      <c r="C1721">
        <v>10.45</v>
      </c>
      <c r="D1721" t="s">
        <v>2378</v>
      </c>
      <c r="E1721" t="s">
        <v>2378</v>
      </c>
      <c r="F1721" t="s">
        <v>2378</v>
      </c>
      <c r="G1721">
        <v>0</v>
      </c>
      <c r="H1721" t="s">
        <v>2378</v>
      </c>
      <c r="I1721" t="str">
        <f t="shared" si="52"/>
        <v>Obesity</v>
      </c>
      <c r="J1721" t="str">
        <f t="shared" si="53"/>
        <v>Diabetes</v>
      </c>
    </row>
    <row r="1722" spans="1:10" x14ac:dyDescent="0.25">
      <c r="A1722" t="s">
        <v>1235</v>
      </c>
      <c r="B1722">
        <v>25</v>
      </c>
      <c r="C1722">
        <v>5.32</v>
      </c>
      <c r="D1722" t="s">
        <v>2378</v>
      </c>
      <c r="E1722" t="s">
        <v>2378</v>
      </c>
      <c r="F1722" t="s">
        <v>2378</v>
      </c>
      <c r="G1722">
        <v>0</v>
      </c>
      <c r="H1722" t="s">
        <v>2378</v>
      </c>
      <c r="I1722" t="str">
        <f t="shared" si="52"/>
        <v>Obesity</v>
      </c>
      <c r="J1722" t="str">
        <f t="shared" si="53"/>
        <v>Normal</v>
      </c>
    </row>
    <row r="1723" spans="1:10" x14ac:dyDescent="0.25">
      <c r="A1723" t="s">
        <v>965</v>
      </c>
      <c r="B1723">
        <v>25</v>
      </c>
      <c r="C1723">
        <v>7.04</v>
      </c>
      <c r="D1723" t="s">
        <v>2378</v>
      </c>
      <c r="E1723" t="s">
        <v>2378</v>
      </c>
      <c r="F1723" t="s">
        <v>2378</v>
      </c>
      <c r="G1723">
        <v>0</v>
      </c>
      <c r="H1723" t="s">
        <v>2378</v>
      </c>
      <c r="I1723" t="str">
        <f t="shared" si="52"/>
        <v>Obesity</v>
      </c>
      <c r="J1723" t="str">
        <f t="shared" si="53"/>
        <v>Diabetes</v>
      </c>
    </row>
    <row r="1724" spans="1:10" x14ac:dyDescent="0.25">
      <c r="A1724" t="s">
        <v>1929</v>
      </c>
      <c r="B1724">
        <v>24.984999999999999</v>
      </c>
      <c r="C1724">
        <v>4.43</v>
      </c>
      <c r="D1724" t="s">
        <v>2378</v>
      </c>
      <c r="E1724" t="s">
        <v>2378</v>
      </c>
      <c r="F1724" t="s">
        <v>2379</v>
      </c>
      <c r="G1724">
        <v>0</v>
      </c>
      <c r="H1724" t="s">
        <v>2378</v>
      </c>
      <c r="I1724" t="str">
        <f t="shared" si="52"/>
        <v>Obesity</v>
      </c>
      <c r="J1724" t="str">
        <f t="shared" si="53"/>
        <v>Normal</v>
      </c>
    </row>
    <row r="1725" spans="1:10" x14ac:dyDescent="0.25">
      <c r="A1725" t="s">
        <v>1014</v>
      </c>
      <c r="B1725">
        <v>24.984999999999999</v>
      </c>
      <c r="C1725">
        <v>4.5599999999999996</v>
      </c>
      <c r="D1725" t="s">
        <v>2378</v>
      </c>
      <c r="E1725" t="s">
        <v>2378</v>
      </c>
      <c r="F1725" t="s">
        <v>2378</v>
      </c>
      <c r="G1725">
        <v>0</v>
      </c>
      <c r="H1725" t="s">
        <v>2378</v>
      </c>
      <c r="I1725" t="str">
        <f t="shared" si="52"/>
        <v>Obesity</v>
      </c>
      <c r="J1725" t="str">
        <f t="shared" si="53"/>
        <v>Normal</v>
      </c>
    </row>
    <row r="1726" spans="1:10" x14ac:dyDescent="0.25">
      <c r="A1726" t="s">
        <v>825</v>
      </c>
      <c r="B1726">
        <v>24.97</v>
      </c>
      <c r="C1726">
        <v>5.66</v>
      </c>
      <c r="D1726" t="s">
        <v>2378</v>
      </c>
      <c r="E1726" t="s">
        <v>2378</v>
      </c>
      <c r="F1726" t="s">
        <v>2378</v>
      </c>
      <c r="G1726">
        <v>0</v>
      </c>
      <c r="H1726" t="s">
        <v>2378</v>
      </c>
      <c r="I1726" t="str">
        <f t="shared" si="52"/>
        <v>Obesity</v>
      </c>
      <c r="J1726" t="str">
        <f t="shared" si="53"/>
        <v>Normal</v>
      </c>
    </row>
    <row r="1727" spans="1:10" x14ac:dyDescent="0.25">
      <c r="A1727" t="s">
        <v>307</v>
      </c>
      <c r="B1727">
        <v>24.96</v>
      </c>
      <c r="C1727">
        <v>4.57</v>
      </c>
      <c r="D1727" t="s">
        <v>2378</v>
      </c>
      <c r="E1727" t="s">
        <v>2378</v>
      </c>
      <c r="F1727" t="s">
        <v>2378</v>
      </c>
      <c r="G1727">
        <v>0</v>
      </c>
      <c r="H1727" t="s">
        <v>2378</v>
      </c>
      <c r="I1727" t="str">
        <f t="shared" si="52"/>
        <v>Obesity</v>
      </c>
      <c r="J1727" t="str">
        <f t="shared" si="53"/>
        <v>Normal</v>
      </c>
    </row>
    <row r="1728" spans="1:10" x14ac:dyDescent="0.25">
      <c r="A1728" t="s">
        <v>1383</v>
      </c>
      <c r="B1728">
        <v>24.93</v>
      </c>
      <c r="C1728">
        <v>9.18</v>
      </c>
      <c r="D1728" t="s">
        <v>2378</v>
      </c>
      <c r="E1728" t="s">
        <v>2378</v>
      </c>
      <c r="F1728" t="s">
        <v>2379</v>
      </c>
      <c r="G1728">
        <v>0</v>
      </c>
      <c r="H1728" t="s">
        <v>2378</v>
      </c>
      <c r="I1728" t="str">
        <f t="shared" si="52"/>
        <v>Obesity</v>
      </c>
      <c r="J1728" t="str">
        <f t="shared" si="53"/>
        <v>Diabetes</v>
      </c>
    </row>
    <row r="1729" spans="1:10" x14ac:dyDescent="0.25">
      <c r="A1729" t="s">
        <v>1381</v>
      </c>
      <c r="B1729">
        <v>24.91</v>
      </c>
      <c r="C1729">
        <v>7.33</v>
      </c>
      <c r="D1729" t="s">
        <v>2378</v>
      </c>
      <c r="E1729" t="s">
        <v>2378</v>
      </c>
      <c r="F1729" t="s">
        <v>2379</v>
      </c>
      <c r="G1729">
        <v>0</v>
      </c>
      <c r="H1729" t="s">
        <v>2378</v>
      </c>
      <c r="I1729" t="str">
        <f t="shared" si="52"/>
        <v>Obesity</v>
      </c>
      <c r="J1729" t="str">
        <f t="shared" si="53"/>
        <v>Diabetes</v>
      </c>
    </row>
    <row r="1730" spans="1:10" x14ac:dyDescent="0.25">
      <c r="A1730" t="s">
        <v>1906</v>
      </c>
      <c r="B1730">
        <v>24.89</v>
      </c>
      <c r="C1730">
        <v>6.1</v>
      </c>
      <c r="D1730" t="s">
        <v>2378</v>
      </c>
      <c r="E1730" t="s">
        <v>2378</v>
      </c>
      <c r="F1730" t="s">
        <v>2379</v>
      </c>
      <c r="G1730">
        <v>0</v>
      </c>
      <c r="H1730" t="s">
        <v>2378</v>
      </c>
      <c r="I1730" t="str">
        <f t="shared" ref="I1730:I1793" si="54">IF(B1730&lt;18.5, "Underweight",IF(18.5 &lt;B1730&lt;= 24.9,"Healthy Weight",IF( 25&lt; B1730&lt;=29.9,"Overweight", "Obesity")))</f>
        <v>Obesity</v>
      </c>
      <c r="J1730" t="str">
        <f t="shared" ref="J1730:J1793" si="55">IF(C1730&lt;5.7,"Normal",IF(5.7&lt;C1730&lt;=6.4,"Prediabetes","Diabetes"))</f>
        <v>Diabetes</v>
      </c>
    </row>
    <row r="1731" spans="1:10" x14ac:dyDescent="0.25">
      <c r="A1731" t="s">
        <v>1990</v>
      </c>
      <c r="B1731">
        <v>24.86</v>
      </c>
      <c r="C1731">
        <v>8.92</v>
      </c>
      <c r="D1731" t="s">
        <v>2378</v>
      </c>
      <c r="E1731" t="s">
        <v>2378</v>
      </c>
      <c r="F1731" t="s">
        <v>2378</v>
      </c>
      <c r="G1731">
        <v>0</v>
      </c>
      <c r="H1731" t="s">
        <v>2378</v>
      </c>
      <c r="I1731" t="str">
        <f t="shared" si="54"/>
        <v>Obesity</v>
      </c>
      <c r="J1731" t="str">
        <f t="shared" si="55"/>
        <v>Diabetes</v>
      </c>
    </row>
    <row r="1732" spans="1:10" x14ac:dyDescent="0.25">
      <c r="A1732" t="s">
        <v>725</v>
      </c>
      <c r="B1732">
        <v>24.86</v>
      </c>
      <c r="C1732">
        <v>6.23</v>
      </c>
      <c r="D1732" t="s">
        <v>2378</v>
      </c>
      <c r="E1732" t="s">
        <v>2378</v>
      </c>
      <c r="F1732" t="s">
        <v>2378</v>
      </c>
      <c r="G1732">
        <v>0</v>
      </c>
      <c r="H1732" t="s">
        <v>2378</v>
      </c>
      <c r="I1732" t="str">
        <f t="shared" si="54"/>
        <v>Obesity</v>
      </c>
      <c r="J1732" t="str">
        <f t="shared" si="55"/>
        <v>Diabetes</v>
      </c>
    </row>
    <row r="1733" spans="1:10" x14ac:dyDescent="0.25">
      <c r="A1733" t="s">
        <v>1938</v>
      </c>
      <c r="B1733">
        <v>24.795000000000002</v>
      </c>
      <c r="C1733">
        <v>6.85</v>
      </c>
      <c r="D1733" t="s">
        <v>2378</v>
      </c>
      <c r="E1733" t="s">
        <v>2378</v>
      </c>
      <c r="F1733" t="s">
        <v>2378</v>
      </c>
      <c r="G1733">
        <v>0</v>
      </c>
      <c r="H1733" t="s">
        <v>2378</v>
      </c>
      <c r="I1733" t="str">
        <f t="shared" si="54"/>
        <v>Obesity</v>
      </c>
      <c r="J1733" t="str">
        <f t="shared" si="55"/>
        <v>Diabetes</v>
      </c>
    </row>
    <row r="1734" spans="1:10" x14ac:dyDescent="0.25">
      <c r="A1734" t="s">
        <v>1818</v>
      </c>
      <c r="B1734">
        <v>24.795000000000002</v>
      </c>
      <c r="C1734">
        <v>4.5199999999999996</v>
      </c>
      <c r="D1734" t="s">
        <v>2378</v>
      </c>
      <c r="E1734" t="s">
        <v>2378</v>
      </c>
      <c r="F1734" t="s">
        <v>2378</v>
      </c>
      <c r="G1734">
        <v>0</v>
      </c>
      <c r="H1734" t="s">
        <v>2378</v>
      </c>
      <c r="I1734" t="str">
        <f t="shared" si="54"/>
        <v>Obesity</v>
      </c>
      <c r="J1734" t="str">
        <f t="shared" si="55"/>
        <v>Normal</v>
      </c>
    </row>
    <row r="1735" spans="1:10" x14ac:dyDescent="0.25">
      <c r="A1735" t="s">
        <v>1338</v>
      </c>
      <c r="B1735">
        <v>24.795000000000002</v>
      </c>
      <c r="C1735">
        <v>4.07</v>
      </c>
      <c r="D1735" t="s">
        <v>2378</v>
      </c>
      <c r="E1735" t="s">
        <v>2378</v>
      </c>
      <c r="F1735" t="s">
        <v>2379</v>
      </c>
      <c r="G1735">
        <v>0</v>
      </c>
      <c r="H1735" t="s">
        <v>2378</v>
      </c>
      <c r="I1735" t="str">
        <f t="shared" si="54"/>
        <v>Obesity</v>
      </c>
      <c r="J1735" t="str">
        <f t="shared" si="55"/>
        <v>Normal</v>
      </c>
    </row>
    <row r="1736" spans="1:10" x14ac:dyDescent="0.25">
      <c r="A1736" t="s">
        <v>1181</v>
      </c>
      <c r="B1736">
        <v>24.795000000000002</v>
      </c>
      <c r="C1736">
        <v>6.05</v>
      </c>
      <c r="D1736" t="s">
        <v>2378</v>
      </c>
      <c r="E1736" t="s">
        <v>2378</v>
      </c>
      <c r="F1736" t="s">
        <v>2378</v>
      </c>
      <c r="G1736">
        <v>0</v>
      </c>
      <c r="H1736" t="s">
        <v>2378</v>
      </c>
      <c r="I1736" t="str">
        <f t="shared" si="54"/>
        <v>Obesity</v>
      </c>
      <c r="J1736" t="str">
        <f t="shared" si="55"/>
        <v>Diabetes</v>
      </c>
    </row>
    <row r="1737" spans="1:10" x14ac:dyDescent="0.25">
      <c r="A1737" t="s">
        <v>1207</v>
      </c>
      <c r="B1737">
        <v>24.78</v>
      </c>
      <c r="C1737">
        <v>4.24</v>
      </c>
      <c r="D1737" t="s">
        <v>2378</v>
      </c>
      <c r="E1737" t="s">
        <v>2378</v>
      </c>
      <c r="F1737" t="s">
        <v>2378</v>
      </c>
      <c r="G1737">
        <v>0</v>
      </c>
      <c r="H1737" t="s">
        <v>2378</v>
      </c>
      <c r="I1737" t="str">
        <f t="shared" si="54"/>
        <v>Obesity</v>
      </c>
      <c r="J1737" t="str">
        <f t="shared" si="55"/>
        <v>Normal</v>
      </c>
    </row>
    <row r="1738" spans="1:10" x14ac:dyDescent="0.25">
      <c r="A1738" t="s">
        <v>1064</v>
      </c>
      <c r="B1738">
        <v>24.78</v>
      </c>
      <c r="C1738">
        <v>9.85</v>
      </c>
      <c r="D1738" t="s">
        <v>2378</v>
      </c>
      <c r="E1738" t="s">
        <v>2378</v>
      </c>
      <c r="F1738" t="s">
        <v>2378</v>
      </c>
      <c r="G1738">
        <v>0</v>
      </c>
      <c r="H1738" t="s">
        <v>2378</v>
      </c>
      <c r="I1738" t="str">
        <f t="shared" si="54"/>
        <v>Obesity</v>
      </c>
      <c r="J1738" t="str">
        <f t="shared" si="55"/>
        <v>Diabetes</v>
      </c>
    </row>
    <row r="1739" spans="1:10" x14ac:dyDescent="0.25">
      <c r="A1739" t="s">
        <v>1063</v>
      </c>
      <c r="B1739">
        <v>24.77</v>
      </c>
      <c r="C1739">
        <v>7.59</v>
      </c>
      <c r="D1739" t="s">
        <v>2378</v>
      </c>
      <c r="E1739" t="s">
        <v>2378</v>
      </c>
      <c r="F1739" t="s">
        <v>2378</v>
      </c>
      <c r="G1739">
        <v>0</v>
      </c>
      <c r="H1739" t="s">
        <v>2378</v>
      </c>
      <c r="I1739" t="str">
        <f t="shared" si="54"/>
        <v>Obesity</v>
      </c>
      <c r="J1739" t="str">
        <f t="shared" si="55"/>
        <v>Diabetes</v>
      </c>
    </row>
    <row r="1740" spans="1:10" x14ac:dyDescent="0.25">
      <c r="A1740" t="s">
        <v>28</v>
      </c>
      <c r="B1740">
        <v>24.76</v>
      </c>
      <c r="C1740">
        <v>4.54</v>
      </c>
      <c r="D1740" t="s">
        <v>2378</v>
      </c>
      <c r="E1740" t="s">
        <v>2378</v>
      </c>
      <c r="F1740" t="s">
        <v>2378</v>
      </c>
      <c r="G1740">
        <v>0</v>
      </c>
      <c r="H1740" t="s">
        <v>2378</v>
      </c>
      <c r="I1740" t="str">
        <f t="shared" si="54"/>
        <v>Obesity</v>
      </c>
      <c r="J1740" t="str">
        <f t="shared" si="55"/>
        <v>Normal</v>
      </c>
    </row>
    <row r="1741" spans="1:10" x14ac:dyDescent="0.25">
      <c r="A1741" t="s">
        <v>1772</v>
      </c>
      <c r="B1741">
        <v>24.75</v>
      </c>
      <c r="C1741">
        <v>4.3600000000000003</v>
      </c>
      <c r="D1741" t="s">
        <v>2378</v>
      </c>
      <c r="E1741" t="s">
        <v>2378</v>
      </c>
      <c r="F1741" t="s">
        <v>2378</v>
      </c>
      <c r="G1741">
        <v>0</v>
      </c>
      <c r="H1741" t="s">
        <v>2378</v>
      </c>
      <c r="I1741" t="str">
        <f t="shared" si="54"/>
        <v>Obesity</v>
      </c>
      <c r="J1741" t="str">
        <f t="shared" si="55"/>
        <v>Normal</v>
      </c>
    </row>
    <row r="1742" spans="1:10" x14ac:dyDescent="0.25">
      <c r="A1742" t="s">
        <v>112</v>
      </c>
      <c r="B1742">
        <v>24.75</v>
      </c>
      <c r="C1742">
        <v>4.83</v>
      </c>
      <c r="D1742" t="s">
        <v>2378</v>
      </c>
      <c r="E1742" t="s">
        <v>2378</v>
      </c>
      <c r="F1742" t="s">
        <v>2378</v>
      </c>
      <c r="G1742">
        <v>0</v>
      </c>
      <c r="H1742" t="s">
        <v>2378</v>
      </c>
      <c r="I1742" t="str">
        <f t="shared" si="54"/>
        <v>Obesity</v>
      </c>
      <c r="J1742" t="str">
        <f t="shared" si="55"/>
        <v>Normal</v>
      </c>
    </row>
    <row r="1743" spans="1:10" x14ac:dyDescent="0.25">
      <c r="A1743" t="s">
        <v>2052</v>
      </c>
      <c r="B1743">
        <v>24.7</v>
      </c>
      <c r="C1743">
        <v>10.25</v>
      </c>
      <c r="D1743" t="s">
        <v>2378</v>
      </c>
      <c r="E1743" t="s">
        <v>2378</v>
      </c>
      <c r="F1743" t="s">
        <v>2378</v>
      </c>
      <c r="G1743">
        <v>0</v>
      </c>
      <c r="H1743" t="s">
        <v>2378</v>
      </c>
      <c r="I1743" t="str">
        <f t="shared" si="54"/>
        <v>Obesity</v>
      </c>
      <c r="J1743" t="str">
        <f t="shared" si="55"/>
        <v>Diabetes</v>
      </c>
    </row>
    <row r="1744" spans="1:10" x14ac:dyDescent="0.25">
      <c r="A1744" t="s">
        <v>1912</v>
      </c>
      <c r="B1744">
        <v>24.7</v>
      </c>
      <c r="C1744">
        <v>4.3600000000000003</v>
      </c>
      <c r="D1744" t="s">
        <v>2378</v>
      </c>
      <c r="E1744" t="s">
        <v>2378</v>
      </c>
      <c r="F1744" t="s">
        <v>2379</v>
      </c>
      <c r="G1744">
        <v>0</v>
      </c>
      <c r="H1744" t="s">
        <v>2378</v>
      </c>
      <c r="I1744" t="str">
        <f t="shared" si="54"/>
        <v>Obesity</v>
      </c>
      <c r="J1744" t="str">
        <f t="shared" si="55"/>
        <v>Normal</v>
      </c>
    </row>
    <row r="1745" spans="1:10" x14ac:dyDescent="0.25">
      <c r="A1745" t="s">
        <v>1500</v>
      </c>
      <c r="B1745">
        <v>24.7</v>
      </c>
      <c r="C1745">
        <v>10.7</v>
      </c>
      <c r="D1745" t="s">
        <v>2378</v>
      </c>
      <c r="E1745" t="s">
        <v>2378</v>
      </c>
      <c r="F1745" t="s">
        <v>2379</v>
      </c>
      <c r="G1745">
        <v>0</v>
      </c>
      <c r="H1745" t="s">
        <v>2378</v>
      </c>
      <c r="I1745" t="str">
        <f t="shared" si="54"/>
        <v>Obesity</v>
      </c>
      <c r="J1745" t="str">
        <f t="shared" si="55"/>
        <v>Diabetes</v>
      </c>
    </row>
    <row r="1746" spans="1:10" x14ac:dyDescent="0.25">
      <c r="A1746" t="s">
        <v>182</v>
      </c>
      <c r="B1746">
        <v>24.7</v>
      </c>
      <c r="C1746">
        <v>5.32</v>
      </c>
      <c r="D1746" t="s">
        <v>2378</v>
      </c>
      <c r="E1746" t="s">
        <v>2378</v>
      </c>
      <c r="F1746" t="s">
        <v>2379</v>
      </c>
      <c r="G1746">
        <v>0</v>
      </c>
      <c r="H1746" t="s">
        <v>2378</v>
      </c>
      <c r="I1746" t="str">
        <f t="shared" si="54"/>
        <v>Obesity</v>
      </c>
      <c r="J1746" t="str">
        <f t="shared" si="55"/>
        <v>Normal</v>
      </c>
    </row>
    <row r="1747" spans="1:10" x14ac:dyDescent="0.25">
      <c r="A1747" t="s">
        <v>1863</v>
      </c>
      <c r="B1747">
        <v>24.64</v>
      </c>
      <c r="C1747">
        <v>4.33</v>
      </c>
      <c r="D1747" t="s">
        <v>2378</v>
      </c>
      <c r="E1747" t="s">
        <v>2378</v>
      </c>
      <c r="F1747" t="s">
        <v>2378</v>
      </c>
      <c r="G1747">
        <v>0</v>
      </c>
      <c r="H1747" t="s">
        <v>2378</v>
      </c>
      <c r="I1747" t="str">
        <f t="shared" si="54"/>
        <v>Obesity</v>
      </c>
      <c r="J1747" t="str">
        <f t="shared" si="55"/>
        <v>Normal</v>
      </c>
    </row>
    <row r="1748" spans="1:10" x14ac:dyDescent="0.25">
      <c r="A1748" t="s">
        <v>1901</v>
      </c>
      <c r="B1748">
        <v>24.605</v>
      </c>
      <c r="C1748">
        <v>5.48</v>
      </c>
      <c r="D1748" t="s">
        <v>2378</v>
      </c>
      <c r="E1748" t="s">
        <v>2378</v>
      </c>
      <c r="F1748" t="s">
        <v>2378</v>
      </c>
      <c r="G1748">
        <v>0</v>
      </c>
      <c r="H1748" t="s">
        <v>2378</v>
      </c>
      <c r="I1748" t="str">
        <f t="shared" si="54"/>
        <v>Obesity</v>
      </c>
      <c r="J1748" t="str">
        <f t="shared" si="55"/>
        <v>Normal</v>
      </c>
    </row>
    <row r="1749" spans="1:10" x14ac:dyDescent="0.25">
      <c r="A1749" t="s">
        <v>1511</v>
      </c>
      <c r="B1749">
        <v>24.605</v>
      </c>
      <c r="C1749">
        <v>7.48</v>
      </c>
      <c r="D1749" t="s">
        <v>2378</v>
      </c>
      <c r="E1749" t="s">
        <v>2378</v>
      </c>
      <c r="F1749" t="s">
        <v>2378</v>
      </c>
      <c r="G1749">
        <v>0</v>
      </c>
      <c r="H1749" t="s">
        <v>2378</v>
      </c>
      <c r="I1749" t="str">
        <f t="shared" si="54"/>
        <v>Obesity</v>
      </c>
      <c r="J1749" t="str">
        <f t="shared" si="55"/>
        <v>Diabetes</v>
      </c>
    </row>
    <row r="1750" spans="1:10" x14ac:dyDescent="0.25">
      <c r="A1750" t="s">
        <v>641</v>
      </c>
      <c r="B1750">
        <v>24.605</v>
      </c>
      <c r="C1750">
        <v>5.7</v>
      </c>
      <c r="D1750" t="s">
        <v>2378</v>
      </c>
      <c r="E1750" t="s">
        <v>2378</v>
      </c>
      <c r="F1750" t="s">
        <v>2378</v>
      </c>
      <c r="G1750">
        <v>0</v>
      </c>
      <c r="H1750" t="s">
        <v>2378</v>
      </c>
      <c r="I1750" t="str">
        <f t="shared" si="54"/>
        <v>Obesity</v>
      </c>
      <c r="J1750" t="str">
        <f t="shared" si="55"/>
        <v>Diabetes</v>
      </c>
    </row>
    <row r="1751" spans="1:10" x14ac:dyDescent="0.25">
      <c r="A1751" t="s">
        <v>312</v>
      </c>
      <c r="B1751">
        <v>24.605</v>
      </c>
      <c r="C1751">
        <v>5.62</v>
      </c>
      <c r="D1751" t="s">
        <v>2378</v>
      </c>
      <c r="E1751" t="s">
        <v>2378</v>
      </c>
      <c r="F1751" t="s">
        <v>2379</v>
      </c>
      <c r="G1751">
        <v>0</v>
      </c>
      <c r="H1751" t="s">
        <v>2378</v>
      </c>
      <c r="I1751" t="str">
        <f t="shared" si="54"/>
        <v>Obesity</v>
      </c>
      <c r="J1751" t="str">
        <f t="shared" si="55"/>
        <v>Normal</v>
      </c>
    </row>
    <row r="1752" spans="1:10" x14ac:dyDescent="0.25">
      <c r="A1752" t="s">
        <v>1803</v>
      </c>
      <c r="B1752">
        <v>24.6</v>
      </c>
      <c r="C1752">
        <v>4.8099999999999996</v>
      </c>
      <c r="D1752" t="s">
        <v>2378</v>
      </c>
      <c r="E1752" t="s">
        <v>2378</v>
      </c>
      <c r="F1752" t="s">
        <v>2378</v>
      </c>
      <c r="G1752">
        <v>0</v>
      </c>
      <c r="H1752" t="s">
        <v>2378</v>
      </c>
      <c r="I1752" t="str">
        <f t="shared" si="54"/>
        <v>Obesity</v>
      </c>
      <c r="J1752" t="str">
        <f t="shared" si="55"/>
        <v>Normal</v>
      </c>
    </row>
    <row r="1753" spans="1:10" x14ac:dyDescent="0.25">
      <c r="A1753" t="s">
        <v>538</v>
      </c>
      <c r="B1753">
        <v>24.6</v>
      </c>
      <c r="C1753">
        <v>5.86</v>
      </c>
      <c r="D1753" t="s">
        <v>2378</v>
      </c>
      <c r="E1753" t="s">
        <v>2378</v>
      </c>
      <c r="F1753" t="s">
        <v>2379</v>
      </c>
      <c r="G1753">
        <v>0</v>
      </c>
      <c r="H1753" t="s">
        <v>2378</v>
      </c>
      <c r="I1753" t="str">
        <f t="shared" si="54"/>
        <v>Obesity</v>
      </c>
      <c r="J1753" t="str">
        <f t="shared" si="55"/>
        <v>Diabetes</v>
      </c>
    </row>
    <row r="1754" spans="1:10" x14ac:dyDescent="0.25">
      <c r="A1754" t="s">
        <v>194</v>
      </c>
      <c r="B1754">
        <v>24.6</v>
      </c>
      <c r="C1754">
        <v>6.19</v>
      </c>
      <c r="D1754" t="s">
        <v>2378</v>
      </c>
      <c r="E1754" t="s">
        <v>2378</v>
      </c>
      <c r="F1754" t="s">
        <v>2379</v>
      </c>
      <c r="G1754">
        <v>0</v>
      </c>
      <c r="H1754" t="s">
        <v>2378</v>
      </c>
      <c r="I1754" t="str">
        <f t="shared" si="54"/>
        <v>Obesity</v>
      </c>
      <c r="J1754" t="str">
        <f t="shared" si="55"/>
        <v>Diabetes</v>
      </c>
    </row>
    <row r="1755" spans="1:10" x14ac:dyDescent="0.25">
      <c r="A1755" t="s">
        <v>121</v>
      </c>
      <c r="B1755">
        <v>24.59</v>
      </c>
      <c r="C1755">
        <v>4.38</v>
      </c>
      <c r="D1755" t="s">
        <v>2378</v>
      </c>
      <c r="E1755" t="s">
        <v>2378</v>
      </c>
      <c r="F1755" t="s">
        <v>2378</v>
      </c>
      <c r="G1755">
        <v>0</v>
      </c>
      <c r="H1755" t="s">
        <v>2378</v>
      </c>
      <c r="I1755" t="str">
        <f t="shared" si="54"/>
        <v>Obesity</v>
      </c>
      <c r="J1755" t="str">
        <f t="shared" si="55"/>
        <v>Normal</v>
      </c>
    </row>
    <row r="1756" spans="1:10" x14ac:dyDescent="0.25">
      <c r="A1756" t="s">
        <v>2064</v>
      </c>
      <c r="B1756">
        <v>24.56</v>
      </c>
      <c r="C1756">
        <v>6.18</v>
      </c>
      <c r="D1756" t="s">
        <v>2378</v>
      </c>
      <c r="E1756" t="s">
        <v>2378</v>
      </c>
      <c r="F1756" t="s">
        <v>2379</v>
      </c>
      <c r="G1756">
        <v>0</v>
      </c>
      <c r="H1756" t="s">
        <v>2378</v>
      </c>
      <c r="I1756" t="str">
        <f t="shared" si="54"/>
        <v>Obesity</v>
      </c>
      <c r="J1756" t="str">
        <f t="shared" si="55"/>
        <v>Diabetes</v>
      </c>
    </row>
    <row r="1757" spans="1:10" x14ac:dyDescent="0.25">
      <c r="A1757" t="s">
        <v>1525</v>
      </c>
      <c r="B1757">
        <v>24.53</v>
      </c>
      <c r="C1757">
        <v>9.0500000000000007</v>
      </c>
      <c r="D1757" t="s">
        <v>2378</v>
      </c>
      <c r="E1757" t="s">
        <v>2378</v>
      </c>
      <c r="F1757" t="s">
        <v>2378</v>
      </c>
      <c r="G1757">
        <v>0</v>
      </c>
      <c r="H1757" t="s">
        <v>2378</v>
      </c>
      <c r="I1757" t="str">
        <f t="shared" si="54"/>
        <v>Obesity</v>
      </c>
      <c r="J1757" t="str">
        <f t="shared" si="55"/>
        <v>Diabetes</v>
      </c>
    </row>
    <row r="1758" spans="1:10" x14ac:dyDescent="0.25">
      <c r="A1758" t="s">
        <v>875</v>
      </c>
      <c r="B1758">
        <v>24.52</v>
      </c>
      <c r="C1758">
        <v>4.76</v>
      </c>
      <c r="D1758" t="s">
        <v>2378</v>
      </c>
      <c r="E1758" t="s">
        <v>2378</v>
      </c>
      <c r="F1758" t="s">
        <v>2378</v>
      </c>
      <c r="G1758">
        <v>0</v>
      </c>
      <c r="H1758" t="s">
        <v>2378</v>
      </c>
      <c r="I1758" t="str">
        <f t="shared" si="54"/>
        <v>Obesity</v>
      </c>
      <c r="J1758" t="str">
        <f t="shared" si="55"/>
        <v>Normal</v>
      </c>
    </row>
    <row r="1759" spans="1:10" x14ac:dyDescent="0.25">
      <c r="A1759" t="s">
        <v>842</v>
      </c>
      <c r="B1759">
        <v>24.51</v>
      </c>
      <c r="C1759">
        <v>4.83</v>
      </c>
      <c r="D1759" t="s">
        <v>2378</v>
      </c>
      <c r="E1759" t="s">
        <v>2378</v>
      </c>
      <c r="F1759" t="s">
        <v>2379</v>
      </c>
      <c r="G1759">
        <v>0</v>
      </c>
      <c r="H1759" t="s">
        <v>2378</v>
      </c>
      <c r="I1759" t="str">
        <f t="shared" si="54"/>
        <v>Obesity</v>
      </c>
      <c r="J1759" t="str">
        <f t="shared" si="55"/>
        <v>Normal</v>
      </c>
    </row>
    <row r="1760" spans="1:10" x14ac:dyDescent="0.25">
      <c r="A1760" t="s">
        <v>311</v>
      </c>
      <c r="B1760">
        <v>24.51</v>
      </c>
      <c r="C1760">
        <v>4.24</v>
      </c>
      <c r="D1760" t="s">
        <v>2378</v>
      </c>
      <c r="E1760" t="s">
        <v>2378</v>
      </c>
      <c r="F1760" t="s">
        <v>2379</v>
      </c>
      <c r="G1760">
        <v>0</v>
      </c>
      <c r="H1760" t="s">
        <v>2378</v>
      </c>
      <c r="I1760" t="str">
        <f t="shared" si="54"/>
        <v>Obesity</v>
      </c>
      <c r="J1760" t="str">
        <f t="shared" si="55"/>
        <v>Normal</v>
      </c>
    </row>
    <row r="1761" spans="1:10" x14ac:dyDescent="0.25">
      <c r="A1761" t="s">
        <v>276</v>
      </c>
      <c r="B1761">
        <v>24.51</v>
      </c>
      <c r="C1761">
        <v>4.6900000000000004</v>
      </c>
      <c r="D1761" t="s">
        <v>2378</v>
      </c>
      <c r="E1761" t="s">
        <v>2378</v>
      </c>
      <c r="F1761" t="s">
        <v>2378</v>
      </c>
      <c r="G1761">
        <v>0</v>
      </c>
      <c r="H1761" t="s">
        <v>2378</v>
      </c>
      <c r="I1761" t="str">
        <f t="shared" si="54"/>
        <v>Obesity</v>
      </c>
      <c r="J1761" t="str">
        <f t="shared" si="55"/>
        <v>Normal</v>
      </c>
    </row>
    <row r="1762" spans="1:10" x14ac:dyDescent="0.25">
      <c r="A1762" t="s">
        <v>873</v>
      </c>
      <c r="B1762">
        <v>24.49</v>
      </c>
      <c r="C1762">
        <v>4.67</v>
      </c>
      <c r="D1762" t="s">
        <v>2378</v>
      </c>
      <c r="E1762" t="s">
        <v>2378</v>
      </c>
      <c r="F1762" t="s">
        <v>2378</v>
      </c>
      <c r="G1762">
        <v>0</v>
      </c>
      <c r="H1762" t="s">
        <v>2378</v>
      </c>
      <c r="I1762" t="str">
        <f t="shared" si="54"/>
        <v>Obesity</v>
      </c>
      <c r="J1762" t="str">
        <f t="shared" si="55"/>
        <v>Normal</v>
      </c>
    </row>
    <row r="1763" spans="1:10" x14ac:dyDescent="0.25">
      <c r="A1763" t="s">
        <v>1191</v>
      </c>
      <c r="B1763">
        <v>24.48</v>
      </c>
      <c r="C1763">
        <v>4.37</v>
      </c>
      <c r="D1763" t="s">
        <v>2378</v>
      </c>
      <c r="E1763" t="s">
        <v>2378</v>
      </c>
      <c r="F1763" t="s">
        <v>2378</v>
      </c>
      <c r="G1763">
        <v>0</v>
      </c>
      <c r="H1763" t="s">
        <v>2378</v>
      </c>
      <c r="I1763" t="str">
        <f t="shared" si="54"/>
        <v>Obesity</v>
      </c>
      <c r="J1763" t="str">
        <f t="shared" si="55"/>
        <v>Normal</v>
      </c>
    </row>
    <row r="1764" spans="1:10" x14ac:dyDescent="0.25">
      <c r="A1764" t="s">
        <v>2082</v>
      </c>
      <c r="B1764">
        <v>24.43</v>
      </c>
      <c r="C1764">
        <v>7.59</v>
      </c>
      <c r="D1764" t="s">
        <v>2378</v>
      </c>
      <c r="E1764" t="s">
        <v>2378</v>
      </c>
      <c r="F1764" t="s">
        <v>2378</v>
      </c>
      <c r="G1764">
        <v>0</v>
      </c>
      <c r="H1764" t="s">
        <v>2378</v>
      </c>
      <c r="I1764" t="str">
        <f t="shared" si="54"/>
        <v>Obesity</v>
      </c>
      <c r="J1764" t="str">
        <f t="shared" si="55"/>
        <v>Diabetes</v>
      </c>
    </row>
    <row r="1765" spans="1:10" x14ac:dyDescent="0.25">
      <c r="A1765" t="s">
        <v>1974</v>
      </c>
      <c r="B1765">
        <v>24.42</v>
      </c>
      <c r="C1765">
        <v>11.31</v>
      </c>
      <c r="D1765" t="s">
        <v>2378</v>
      </c>
      <c r="E1765" t="s">
        <v>2378</v>
      </c>
      <c r="F1765" t="s">
        <v>2378</v>
      </c>
      <c r="G1765">
        <v>0</v>
      </c>
      <c r="H1765" t="s">
        <v>2378</v>
      </c>
      <c r="I1765" t="str">
        <f t="shared" si="54"/>
        <v>Obesity</v>
      </c>
      <c r="J1765" t="str">
        <f t="shared" si="55"/>
        <v>Diabetes</v>
      </c>
    </row>
    <row r="1766" spans="1:10" x14ac:dyDescent="0.25">
      <c r="A1766" t="s">
        <v>1899</v>
      </c>
      <c r="B1766">
        <v>24.42</v>
      </c>
      <c r="C1766">
        <v>7.16</v>
      </c>
      <c r="D1766" t="s">
        <v>2378</v>
      </c>
      <c r="E1766" t="s">
        <v>2378</v>
      </c>
      <c r="F1766" t="s">
        <v>2378</v>
      </c>
      <c r="G1766">
        <v>0</v>
      </c>
      <c r="H1766" t="s">
        <v>2378</v>
      </c>
      <c r="I1766" t="str">
        <f t="shared" si="54"/>
        <v>Obesity</v>
      </c>
      <c r="J1766" t="str">
        <f t="shared" si="55"/>
        <v>Diabetes</v>
      </c>
    </row>
    <row r="1767" spans="1:10" x14ac:dyDescent="0.25">
      <c r="A1767" t="s">
        <v>1859</v>
      </c>
      <c r="B1767">
        <v>24.42</v>
      </c>
      <c r="C1767">
        <v>5.81</v>
      </c>
      <c r="D1767" t="s">
        <v>2378</v>
      </c>
      <c r="E1767" t="s">
        <v>2378</v>
      </c>
      <c r="F1767" t="s">
        <v>2378</v>
      </c>
      <c r="G1767">
        <v>0</v>
      </c>
      <c r="H1767" t="s">
        <v>2378</v>
      </c>
      <c r="I1767" t="str">
        <f t="shared" si="54"/>
        <v>Obesity</v>
      </c>
      <c r="J1767" t="str">
        <f t="shared" si="55"/>
        <v>Diabetes</v>
      </c>
    </row>
    <row r="1768" spans="1:10" x14ac:dyDescent="0.25">
      <c r="A1768" t="s">
        <v>1413</v>
      </c>
      <c r="B1768">
        <v>24.414999999999999</v>
      </c>
      <c r="C1768">
        <v>7.16</v>
      </c>
      <c r="D1768" t="s">
        <v>2378</v>
      </c>
      <c r="E1768" t="s">
        <v>2378</v>
      </c>
      <c r="F1768" t="s">
        <v>2378</v>
      </c>
      <c r="G1768">
        <v>0</v>
      </c>
      <c r="H1768" t="s">
        <v>2378</v>
      </c>
      <c r="I1768" t="str">
        <f t="shared" si="54"/>
        <v>Obesity</v>
      </c>
      <c r="J1768" t="str">
        <f t="shared" si="55"/>
        <v>Diabetes</v>
      </c>
    </row>
    <row r="1769" spans="1:10" x14ac:dyDescent="0.25">
      <c r="A1769" t="s">
        <v>1829</v>
      </c>
      <c r="B1769">
        <v>24.4</v>
      </c>
      <c r="C1769">
        <v>4.5199999999999996</v>
      </c>
      <c r="D1769" t="s">
        <v>2378</v>
      </c>
      <c r="E1769" t="s">
        <v>2378</v>
      </c>
      <c r="F1769" t="s">
        <v>2378</v>
      </c>
      <c r="G1769">
        <v>0</v>
      </c>
      <c r="H1769" t="s">
        <v>2378</v>
      </c>
      <c r="I1769" t="str">
        <f t="shared" si="54"/>
        <v>Obesity</v>
      </c>
      <c r="J1769" t="str">
        <f t="shared" si="55"/>
        <v>Normal</v>
      </c>
    </row>
    <row r="1770" spans="1:10" x14ac:dyDescent="0.25">
      <c r="A1770" t="s">
        <v>113</v>
      </c>
      <c r="B1770">
        <v>24.39</v>
      </c>
      <c r="C1770">
        <v>6.24</v>
      </c>
      <c r="D1770" t="s">
        <v>2378</v>
      </c>
      <c r="E1770" t="s">
        <v>2378</v>
      </c>
      <c r="F1770" t="s">
        <v>2378</v>
      </c>
      <c r="G1770">
        <v>0</v>
      </c>
      <c r="H1770" t="s">
        <v>2378</v>
      </c>
      <c r="I1770" t="str">
        <f t="shared" si="54"/>
        <v>Obesity</v>
      </c>
      <c r="J1770" t="str">
        <f t="shared" si="55"/>
        <v>Diabetes</v>
      </c>
    </row>
    <row r="1771" spans="1:10" x14ac:dyDescent="0.25">
      <c r="A1771" t="s">
        <v>879</v>
      </c>
      <c r="B1771">
        <v>24.36</v>
      </c>
      <c r="C1771">
        <v>5.57</v>
      </c>
      <c r="D1771" t="s">
        <v>2378</v>
      </c>
      <c r="E1771" t="s">
        <v>2378</v>
      </c>
      <c r="F1771" t="s">
        <v>2378</v>
      </c>
      <c r="G1771">
        <v>0</v>
      </c>
      <c r="H1771" t="s">
        <v>2378</v>
      </c>
      <c r="I1771" t="str">
        <f t="shared" si="54"/>
        <v>Obesity</v>
      </c>
      <c r="J1771" t="str">
        <f t="shared" si="55"/>
        <v>Normal</v>
      </c>
    </row>
    <row r="1772" spans="1:10" x14ac:dyDescent="0.25">
      <c r="A1772" t="s">
        <v>1312</v>
      </c>
      <c r="B1772">
        <v>24.35</v>
      </c>
      <c r="C1772">
        <v>9.08</v>
      </c>
      <c r="D1772" t="s">
        <v>2378</v>
      </c>
      <c r="E1772" t="s">
        <v>2378</v>
      </c>
      <c r="F1772" t="s">
        <v>2378</v>
      </c>
      <c r="G1772">
        <v>0</v>
      </c>
      <c r="H1772" t="s">
        <v>2378</v>
      </c>
      <c r="I1772" t="str">
        <f t="shared" si="54"/>
        <v>Obesity</v>
      </c>
      <c r="J1772" t="str">
        <f t="shared" si="55"/>
        <v>Diabetes</v>
      </c>
    </row>
    <row r="1773" spans="1:10" x14ac:dyDescent="0.25">
      <c r="A1773" t="s">
        <v>957</v>
      </c>
      <c r="B1773">
        <v>24.33</v>
      </c>
      <c r="C1773">
        <v>8</v>
      </c>
      <c r="D1773" t="s">
        <v>2378</v>
      </c>
      <c r="E1773" t="s">
        <v>2378</v>
      </c>
      <c r="F1773" t="s">
        <v>2378</v>
      </c>
      <c r="G1773">
        <v>0</v>
      </c>
      <c r="H1773" t="s">
        <v>2378</v>
      </c>
      <c r="I1773" t="str">
        <f t="shared" si="54"/>
        <v>Obesity</v>
      </c>
      <c r="J1773" t="str">
        <f t="shared" si="55"/>
        <v>Diabetes</v>
      </c>
    </row>
    <row r="1774" spans="1:10" x14ac:dyDescent="0.25">
      <c r="A1774" t="s">
        <v>1956</v>
      </c>
      <c r="B1774">
        <v>24.32</v>
      </c>
      <c r="C1774">
        <v>10.47</v>
      </c>
      <c r="D1774" t="s">
        <v>2378</v>
      </c>
      <c r="E1774" t="s">
        <v>2378</v>
      </c>
      <c r="F1774" t="s">
        <v>2378</v>
      </c>
      <c r="G1774">
        <v>0</v>
      </c>
      <c r="H1774" t="s">
        <v>2378</v>
      </c>
      <c r="I1774" t="str">
        <f t="shared" si="54"/>
        <v>Obesity</v>
      </c>
      <c r="J1774" t="str">
        <f t="shared" si="55"/>
        <v>Diabetes</v>
      </c>
    </row>
    <row r="1775" spans="1:10" x14ac:dyDescent="0.25">
      <c r="A1775" t="s">
        <v>1931</v>
      </c>
      <c r="B1775">
        <v>24.32</v>
      </c>
      <c r="C1775">
        <v>6.39</v>
      </c>
      <c r="D1775" t="s">
        <v>2378</v>
      </c>
      <c r="E1775" t="s">
        <v>2378</v>
      </c>
      <c r="F1775" t="s">
        <v>2378</v>
      </c>
      <c r="G1775">
        <v>0</v>
      </c>
      <c r="H1775" t="s">
        <v>2378</v>
      </c>
      <c r="I1775" t="str">
        <f t="shared" si="54"/>
        <v>Obesity</v>
      </c>
      <c r="J1775" t="str">
        <f t="shared" si="55"/>
        <v>Diabetes</v>
      </c>
    </row>
    <row r="1776" spans="1:10" x14ac:dyDescent="0.25">
      <c r="A1776" t="s">
        <v>1576</v>
      </c>
      <c r="B1776">
        <v>24.32</v>
      </c>
      <c r="C1776">
        <v>10.220000000000001</v>
      </c>
      <c r="D1776" t="s">
        <v>2378</v>
      </c>
      <c r="E1776" t="s">
        <v>2378</v>
      </c>
      <c r="F1776" t="s">
        <v>2378</v>
      </c>
      <c r="G1776">
        <v>0</v>
      </c>
      <c r="H1776" t="s">
        <v>2378</v>
      </c>
      <c r="I1776" t="str">
        <f t="shared" si="54"/>
        <v>Obesity</v>
      </c>
      <c r="J1776" t="str">
        <f t="shared" si="55"/>
        <v>Diabetes</v>
      </c>
    </row>
    <row r="1777" spans="1:10" x14ac:dyDescent="0.25">
      <c r="A1777" t="s">
        <v>1515</v>
      </c>
      <c r="B1777">
        <v>24.32</v>
      </c>
      <c r="C1777">
        <v>7.48</v>
      </c>
      <c r="D1777" t="s">
        <v>2378</v>
      </c>
      <c r="E1777" t="s">
        <v>2378</v>
      </c>
      <c r="F1777" t="s">
        <v>2378</v>
      </c>
      <c r="G1777">
        <v>0</v>
      </c>
      <c r="H1777" t="s">
        <v>2378</v>
      </c>
      <c r="I1777" t="str">
        <f t="shared" si="54"/>
        <v>Obesity</v>
      </c>
      <c r="J1777" t="str">
        <f t="shared" si="55"/>
        <v>Diabetes</v>
      </c>
    </row>
    <row r="1778" spans="1:10" x14ac:dyDescent="0.25">
      <c r="A1778" t="s">
        <v>1227</v>
      </c>
      <c r="B1778">
        <v>24.32</v>
      </c>
      <c r="C1778">
        <v>6.15</v>
      </c>
      <c r="D1778" t="s">
        <v>2378</v>
      </c>
      <c r="E1778" t="s">
        <v>2378</v>
      </c>
      <c r="F1778" t="s">
        <v>2379</v>
      </c>
      <c r="G1778">
        <v>0</v>
      </c>
      <c r="H1778" t="s">
        <v>2378</v>
      </c>
      <c r="I1778" t="str">
        <f t="shared" si="54"/>
        <v>Obesity</v>
      </c>
      <c r="J1778" t="str">
        <f t="shared" si="55"/>
        <v>Diabetes</v>
      </c>
    </row>
    <row r="1779" spans="1:10" x14ac:dyDescent="0.25">
      <c r="A1779" t="s">
        <v>1081</v>
      </c>
      <c r="B1779">
        <v>24.32</v>
      </c>
      <c r="C1779">
        <v>11.56</v>
      </c>
      <c r="D1779" t="s">
        <v>2378</v>
      </c>
      <c r="E1779" t="s">
        <v>2378</v>
      </c>
      <c r="F1779" t="s">
        <v>2378</v>
      </c>
      <c r="G1779">
        <v>0</v>
      </c>
      <c r="H1779" t="s">
        <v>2378</v>
      </c>
      <c r="I1779" t="str">
        <f t="shared" si="54"/>
        <v>Obesity</v>
      </c>
      <c r="J1779" t="str">
        <f t="shared" si="55"/>
        <v>Diabetes</v>
      </c>
    </row>
    <row r="1780" spans="1:10" x14ac:dyDescent="0.25">
      <c r="A1780" t="s">
        <v>763</v>
      </c>
      <c r="B1780">
        <v>24.32</v>
      </c>
      <c r="C1780">
        <v>5.56</v>
      </c>
      <c r="D1780" t="s">
        <v>2378</v>
      </c>
      <c r="E1780" t="s">
        <v>2378</v>
      </c>
      <c r="F1780" t="s">
        <v>2378</v>
      </c>
      <c r="G1780">
        <v>0</v>
      </c>
      <c r="H1780" t="s">
        <v>2378</v>
      </c>
      <c r="I1780" t="str">
        <f t="shared" si="54"/>
        <v>Obesity</v>
      </c>
      <c r="J1780" t="str">
        <f t="shared" si="55"/>
        <v>Normal</v>
      </c>
    </row>
    <row r="1781" spans="1:10" x14ac:dyDescent="0.25">
      <c r="A1781" t="s">
        <v>1219</v>
      </c>
      <c r="B1781">
        <v>24.31</v>
      </c>
      <c r="C1781">
        <v>6.37</v>
      </c>
      <c r="D1781" t="s">
        <v>2378</v>
      </c>
      <c r="E1781" t="s">
        <v>2378</v>
      </c>
      <c r="F1781" t="s">
        <v>2378</v>
      </c>
      <c r="G1781">
        <v>0</v>
      </c>
      <c r="H1781" t="s">
        <v>2378</v>
      </c>
      <c r="I1781" t="str">
        <f t="shared" si="54"/>
        <v>Obesity</v>
      </c>
      <c r="J1781" t="str">
        <f t="shared" si="55"/>
        <v>Diabetes</v>
      </c>
    </row>
    <row r="1782" spans="1:10" x14ac:dyDescent="0.25">
      <c r="A1782" t="s">
        <v>488</v>
      </c>
      <c r="B1782">
        <v>24.31</v>
      </c>
      <c r="C1782">
        <v>5.4</v>
      </c>
      <c r="D1782" t="s">
        <v>2378</v>
      </c>
      <c r="E1782" t="s">
        <v>2378</v>
      </c>
      <c r="F1782" t="s">
        <v>2378</v>
      </c>
      <c r="G1782">
        <v>0</v>
      </c>
      <c r="H1782" t="s">
        <v>2378</v>
      </c>
      <c r="I1782" t="str">
        <f t="shared" si="54"/>
        <v>Obesity</v>
      </c>
      <c r="J1782" t="str">
        <f t="shared" si="55"/>
        <v>Normal</v>
      </c>
    </row>
    <row r="1783" spans="1:10" x14ac:dyDescent="0.25">
      <c r="A1783" t="s">
        <v>1009</v>
      </c>
      <c r="B1783">
        <v>24.3</v>
      </c>
      <c r="C1783">
        <v>5.43</v>
      </c>
      <c r="D1783" t="s">
        <v>2378</v>
      </c>
      <c r="E1783" t="s">
        <v>2378</v>
      </c>
      <c r="F1783" t="s">
        <v>2378</v>
      </c>
      <c r="G1783">
        <v>0</v>
      </c>
      <c r="H1783" t="s">
        <v>2378</v>
      </c>
      <c r="I1783" t="str">
        <f t="shared" si="54"/>
        <v>Obesity</v>
      </c>
      <c r="J1783" t="str">
        <f t="shared" si="55"/>
        <v>Normal</v>
      </c>
    </row>
    <row r="1784" spans="1:10" x14ac:dyDescent="0.25">
      <c r="A1784" t="s">
        <v>689</v>
      </c>
      <c r="B1784">
        <v>24.3</v>
      </c>
      <c r="C1784">
        <v>6.23</v>
      </c>
      <c r="D1784" t="s">
        <v>2378</v>
      </c>
      <c r="E1784" t="s">
        <v>2378</v>
      </c>
      <c r="F1784" t="s">
        <v>2378</v>
      </c>
      <c r="G1784">
        <v>0</v>
      </c>
      <c r="H1784" t="s">
        <v>2378</v>
      </c>
      <c r="I1784" t="str">
        <f t="shared" si="54"/>
        <v>Obesity</v>
      </c>
      <c r="J1784" t="str">
        <f t="shared" si="55"/>
        <v>Diabetes</v>
      </c>
    </row>
    <row r="1785" spans="1:10" x14ac:dyDescent="0.25">
      <c r="A1785" t="s">
        <v>508</v>
      </c>
      <c r="B1785">
        <v>24.3</v>
      </c>
      <c r="C1785">
        <v>4.9000000000000004</v>
      </c>
      <c r="D1785" t="s">
        <v>2378</v>
      </c>
      <c r="E1785" t="s">
        <v>2378</v>
      </c>
      <c r="F1785" t="s">
        <v>2379</v>
      </c>
      <c r="G1785">
        <v>0</v>
      </c>
      <c r="H1785" t="s">
        <v>2378</v>
      </c>
      <c r="I1785" t="str">
        <f t="shared" si="54"/>
        <v>Obesity</v>
      </c>
      <c r="J1785" t="str">
        <f t="shared" si="55"/>
        <v>Normal</v>
      </c>
    </row>
    <row r="1786" spans="1:10" x14ac:dyDescent="0.25">
      <c r="A1786" t="s">
        <v>238</v>
      </c>
      <c r="B1786">
        <v>24.3</v>
      </c>
      <c r="C1786">
        <v>6.1</v>
      </c>
      <c r="D1786" t="s">
        <v>2378</v>
      </c>
      <c r="E1786" t="s">
        <v>2378</v>
      </c>
      <c r="F1786" t="s">
        <v>2378</v>
      </c>
      <c r="G1786">
        <v>0</v>
      </c>
      <c r="H1786" t="s">
        <v>2378</v>
      </c>
      <c r="I1786" t="str">
        <f t="shared" si="54"/>
        <v>Obesity</v>
      </c>
      <c r="J1786" t="str">
        <f t="shared" si="55"/>
        <v>Diabetes</v>
      </c>
    </row>
    <row r="1787" spans="1:10" x14ac:dyDescent="0.25">
      <c r="A1787" t="s">
        <v>1317</v>
      </c>
      <c r="B1787">
        <v>24.29</v>
      </c>
      <c r="C1787">
        <v>9.0500000000000007</v>
      </c>
      <c r="D1787" t="s">
        <v>2378</v>
      </c>
      <c r="E1787" t="s">
        <v>2378</v>
      </c>
      <c r="F1787" t="s">
        <v>2378</v>
      </c>
      <c r="G1787">
        <v>0</v>
      </c>
      <c r="H1787" t="s">
        <v>2378</v>
      </c>
      <c r="I1787" t="str">
        <f t="shared" si="54"/>
        <v>Obesity</v>
      </c>
      <c r="J1787" t="str">
        <f t="shared" si="55"/>
        <v>Diabetes</v>
      </c>
    </row>
    <row r="1788" spans="1:10" x14ac:dyDescent="0.25">
      <c r="A1788" t="s">
        <v>2072</v>
      </c>
      <c r="B1788">
        <v>24.25</v>
      </c>
      <c r="C1788">
        <v>8.6999999999999993</v>
      </c>
      <c r="D1788" t="s">
        <v>2378</v>
      </c>
      <c r="E1788" t="s">
        <v>2378</v>
      </c>
      <c r="F1788" t="s">
        <v>2378</v>
      </c>
      <c r="G1788">
        <v>0</v>
      </c>
      <c r="H1788" t="s">
        <v>2378</v>
      </c>
      <c r="I1788" t="str">
        <f t="shared" si="54"/>
        <v>Obesity</v>
      </c>
      <c r="J1788" t="str">
        <f t="shared" si="55"/>
        <v>Diabetes</v>
      </c>
    </row>
    <row r="1789" spans="1:10" x14ac:dyDescent="0.25">
      <c r="A1789" t="s">
        <v>591</v>
      </c>
      <c r="B1789">
        <v>24.24</v>
      </c>
      <c r="C1789">
        <v>6.15</v>
      </c>
      <c r="D1789" t="s">
        <v>2378</v>
      </c>
      <c r="E1789" t="s">
        <v>2378</v>
      </c>
      <c r="F1789" t="s">
        <v>2378</v>
      </c>
      <c r="G1789">
        <v>0</v>
      </c>
      <c r="H1789" t="s">
        <v>2378</v>
      </c>
      <c r="I1789" t="str">
        <f t="shared" si="54"/>
        <v>Obesity</v>
      </c>
      <c r="J1789" t="str">
        <f t="shared" si="55"/>
        <v>Diabetes</v>
      </c>
    </row>
    <row r="1790" spans="1:10" x14ac:dyDescent="0.25">
      <c r="A1790" t="s">
        <v>1921</v>
      </c>
      <c r="B1790">
        <v>24.225000000000001</v>
      </c>
      <c r="C1790">
        <v>4.09</v>
      </c>
      <c r="D1790" t="s">
        <v>2378</v>
      </c>
      <c r="E1790" t="s">
        <v>2378</v>
      </c>
      <c r="F1790" t="s">
        <v>2378</v>
      </c>
      <c r="G1790">
        <v>0</v>
      </c>
      <c r="H1790" t="s">
        <v>2378</v>
      </c>
      <c r="I1790" t="str">
        <f t="shared" si="54"/>
        <v>Obesity</v>
      </c>
      <c r="J1790" t="str">
        <f t="shared" si="55"/>
        <v>Normal</v>
      </c>
    </row>
    <row r="1791" spans="1:10" x14ac:dyDescent="0.25">
      <c r="A1791" t="s">
        <v>1130</v>
      </c>
      <c r="B1791">
        <v>24.225000000000001</v>
      </c>
      <c r="C1791">
        <v>4.25</v>
      </c>
      <c r="D1791" t="s">
        <v>2378</v>
      </c>
      <c r="E1791" t="s">
        <v>2378</v>
      </c>
      <c r="F1791" t="s">
        <v>2379</v>
      </c>
      <c r="G1791">
        <v>0</v>
      </c>
      <c r="H1791" t="s">
        <v>2378</v>
      </c>
      <c r="I1791" t="str">
        <f t="shared" si="54"/>
        <v>Obesity</v>
      </c>
      <c r="J1791" t="str">
        <f t="shared" si="55"/>
        <v>Normal</v>
      </c>
    </row>
    <row r="1792" spans="1:10" x14ac:dyDescent="0.25">
      <c r="A1792" t="s">
        <v>329</v>
      </c>
      <c r="B1792">
        <v>24.225000000000001</v>
      </c>
      <c r="C1792">
        <v>4.42</v>
      </c>
      <c r="D1792" t="s">
        <v>2378</v>
      </c>
      <c r="E1792" t="s">
        <v>2378</v>
      </c>
      <c r="F1792" t="s">
        <v>2378</v>
      </c>
      <c r="G1792">
        <v>0</v>
      </c>
      <c r="H1792" t="s">
        <v>2378</v>
      </c>
      <c r="I1792" t="str">
        <f t="shared" si="54"/>
        <v>Obesity</v>
      </c>
      <c r="J1792" t="str">
        <f t="shared" si="55"/>
        <v>Normal</v>
      </c>
    </row>
    <row r="1793" spans="1:10" x14ac:dyDescent="0.25">
      <c r="A1793" t="s">
        <v>2035</v>
      </c>
      <c r="B1793">
        <v>24.2</v>
      </c>
      <c r="C1793">
        <v>6.15</v>
      </c>
      <c r="D1793" t="s">
        <v>2378</v>
      </c>
      <c r="E1793" t="s">
        <v>2378</v>
      </c>
      <c r="F1793" t="s">
        <v>2378</v>
      </c>
      <c r="G1793">
        <v>0</v>
      </c>
      <c r="H1793" t="s">
        <v>2378</v>
      </c>
      <c r="I1793" t="str">
        <f t="shared" si="54"/>
        <v>Obesity</v>
      </c>
      <c r="J1793" t="str">
        <f t="shared" si="55"/>
        <v>Diabetes</v>
      </c>
    </row>
    <row r="1794" spans="1:10" x14ac:dyDescent="0.25">
      <c r="A1794" t="s">
        <v>935</v>
      </c>
      <c r="B1794">
        <v>24.19</v>
      </c>
      <c r="C1794">
        <v>6.22</v>
      </c>
      <c r="D1794" t="s">
        <v>2378</v>
      </c>
      <c r="E1794" t="s">
        <v>2378</v>
      </c>
      <c r="F1794" t="s">
        <v>2379</v>
      </c>
      <c r="G1794">
        <v>0</v>
      </c>
      <c r="H1794" t="s">
        <v>2378</v>
      </c>
      <c r="I1794" t="str">
        <f t="shared" ref="I1794:I1857" si="56">IF(B1794&lt;18.5, "Underweight",IF(18.5 &lt;B1794&lt;= 24.9,"Healthy Weight",IF( 25&lt; B1794&lt;=29.9,"Overweight", "Obesity")))</f>
        <v>Obesity</v>
      </c>
      <c r="J1794" t="str">
        <f t="shared" ref="J1794:J1857" si="57">IF(C1794&lt;5.7,"Normal",IF(5.7&lt;C1794&lt;=6.4,"Prediabetes","Diabetes"))</f>
        <v>Diabetes</v>
      </c>
    </row>
    <row r="1795" spans="1:10" x14ac:dyDescent="0.25">
      <c r="A1795" t="s">
        <v>2077</v>
      </c>
      <c r="B1795">
        <v>24.14</v>
      </c>
      <c r="C1795">
        <v>5.87</v>
      </c>
      <c r="D1795" t="s">
        <v>2378</v>
      </c>
      <c r="E1795" t="s">
        <v>2378</v>
      </c>
      <c r="F1795" t="s">
        <v>2378</v>
      </c>
      <c r="G1795">
        <v>0</v>
      </c>
      <c r="H1795" t="s">
        <v>2378</v>
      </c>
      <c r="I1795" t="str">
        <f t="shared" si="56"/>
        <v>Obesity</v>
      </c>
      <c r="J1795" t="str">
        <f t="shared" si="57"/>
        <v>Diabetes</v>
      </c>
    </row>
    <row r="1796" spans="1:10" x14ac:dyDescent="0.25">
      <c r="A1796" t="s">
        <v>42</v>
      </c>
      <c r="B1796">
        <v>24.14</v>
      </c>
      <c r="C1796">
        <v>5.29</v>
      </c>
      <c r="D1796" t="s">
        <v>2378</v>
      </c>
      <c r="E1796" t="s">
        <v>2378</v>
      </c>
      <c r="F1796" t="s">
        <v>2378</v>
      </c>
      <c r="G1796">
        <v>0</v>
      </c>
      <c r="H1796" t="s">
        <v>2378</v>
      </c>
      <c r="I1796" t="str">
        <f t="shared" si="56"/>
        <v>Obesity</v>
      </c>
      <c r="J1796" t="str">
        <f t="shared" si="57"/>
        <v>Normal</v>
      </c>
    </row>
    <row r="1797" spans="1:10" x14ac:dyDescent="0.25">
      <c r="A1797" t="s">
        <v>1937</v>
      </c>
      <c r="B1797">
        <v>24.13</v>
      </c>
      <c r="C1797">
        <v>7.05</v>
      </c>
      <c r="D1797" t="s">
        <v>2378</v>
      </c>
      <c r="E1797" t="s">
        <v>2378</v>
      </c>
      <c r="F1797" t="s">
        <v>2378</v>
      </c>
      <c r="G1797">
        <v>0</v>
      </c>
      <c r="H1797" t="s">
        <v>2378</v>
      </c>
      <c r="I1797" t="str">
        <f t="shared" si="56"/>
        <v>Obesity</v>
      </c>
      <c r="J1797" t="str">
        <f t="shared" si="57"/>
        <v>Diabetes</v>
      </c>
    </row>
    <row r="1798" spans="1:10" x14ac:dyDescent="0.25">
      <c r="A1798" t="s">
        <v>1745</v>
      </c>
      <c r="B1798">
        <v>24.13</v>
      </c>
      <c r="C1798">
        <v>5.29</v>
      </c>
      <c r="D1798" t="s">
        <v>2378</v>
      </c>
      <c r="E1798" t="s">
        <v>2378</v>
      </c>
      <c r="F1798" t="s">
        <v>2379</v>
      </c>
      <c r="G1798">
        <v>0</v>
      </c>
      <c r="H1798" t="s">
        <v>2378</v>
      </c>
      <c r="I1798" t="str">
        <f t="shared" si="56"/>
        <v>Obesity</v>
      </c>
      <c r="J1798" t="str">
        <f t="shared" si="57"/>
        <v>Normal</v>
      </c>
    </row>
    <row r="1799" spans="1:10" x14ac:dyDescent="0.25">
      <c r="A1799" t="s">
        <v>621</v>
      </c>
      <c r="B1799">
        <v>24.13</v>
      </c>
      <c r="C1799">
        <v>5.2</v>
      </c>
      <c r="D1799" t="s">
        <v>2378</v>
      </c>
      <c r="E1799" t="s">
        <v>2378</v>
      </c>
      <c r="F1799" t="s">
        <v>2378</v>
      </c>
      <c r="G1799">
        <v>0</v>
      </c>
      <c r="H1799" t="s">
        <v>2378</v>
      </c>
      <c r="I1799" t="str">
        <f t="shared" si="56"/>
        <v>Obesity</v>
      </c>
      <c r="J1799" t="str">
        <f t="shared" si="57"/>
        <v>Normal</v>
      </c>
    </row>
    <row r="1800" spans="1:10" x14ac:dyDescent="0.25">
      <c r="A1800" t="s">
        <v>470</v>
      </c>
      <c r="B1800">
        <v>24.13</v>
      </c>
      <c r="C1800">
        <v>4.3899999999999997</v>
      </c>
      <c r="D1800" t="s">
        <v>2378</v>
      </c>
      <c r="E1800" t="s">
        <v>2378</v>
      </c>
      <c r="F1800" t="s">
        <v>2378</v>
      </c>
      <c r="G1800">
        <v>0</v>
      </c>
      <c r="H1800" t="s">
        <v>2378</v>
      </c>
      <c r="I1800" t="str">
        <f t="shared" si="56"/>
        <v>Obesity</v>
      </c>
      <c r="J1800" t="str">
        <f t="shared" si="57"/>
        <v>Normal</v>
      </c>
    </row>
    <row r="1801" spans="1:10" x14ac:dyDescent="0.25">
      <c r="A1801" t="s">
        <v>1976</v>
      </c>
      <c r="B1801">
        <v>24.1</v>
      </c>
      <c r="C1801">
        <v>11.14</v>
      </c>
      <c r="D1801" t="s">
        <v>2378</v>
      </c>
      <c r="E1801" t="s">
        <v>2378</v>
      </c>
      <c r="F1801" t="s">
        <v>2378</v>
      </c>
      <c r="G1801">
        <v>0</v>
      </c>
      <c r="H1801" t="s">
        <v>2378</v>
      </c>
      <c r="I1801" t="str">
        <f t="shared" si="56"/>
        <v>Obesity</v>
      </c>
      <c r="J1801" t="str">
        <f t="shared" si="57"/>
        <v>Diabetes</v>
      </c>
    </row>
    <row r="1802" spans="1:10" x14ac:dyDescent="0.25">
      <c r="A1802" t="s">
        <v>342</v>
      </c>
      <c r="B1802">
        <v>24.1</v>
      </c>
      <c r="C1802">
        <v>4.4000000000000004</v>
      </c>
      <c r="D1802" t="s">
        <v>2378</v>
      </c>
      <c r="E1802" t="s">
        <v>2378</v>
      </c>
      <c r="F1802" t="s">
        <v>2378</v>
      </c>
      <c r="G1802">
        <v>0</v>
      </c>
      <c r="H1802" t="s">
        <v>2378</v>
      </c>
      <c r="I1802" t="str">
        <f t="shared" si="56"/>
        <v>Obesity</v>
      </c>
      <c r="J1802" t="str">
        <f t="shared" si="57"/>
        <v>Normal</v>
      </c>
    </row>
    <row r="1803" spans="1:10" x14ac:dyDescent="0.25">
      <c r="A1803" t="s">
        <v>250</v>
      </c>
      <c r="B1803">
        <v>24.09</v>
      </c>
      <c r="C1803">
        <v>4.79</v>
      </c>
      <c r="D1803" t="s">
        <v>2378</v>
      </c>
      <c r="E1803" t="s">
        <v>2378</v>
      </c>
      <c r="F1803" t="s">
        <v>2378</v>
      </c>
      <c r="G1803">
        <v>0</v>
      </c>
      <c r="H1803" t="s">
        <v>2378</v>
      </c>
      <c r="I1803" t="str">
        <f t="shared" si="56"/>
        <v>Obesity</v>
      </c>
      <c r="J1803" t="str">
        <f t="shared" si="57"/>
        <v>Normal</v>
      </c>
    </row>
    <row r="1804" spans="1:10" x14ac:dyDescent="0.25">
      <c r="A1804" t="s">
        <v>105</v>
      </c>
      <c r="B1804">
        <v>24.09</v>
      </c>
      <c r="C1804">
        <v>4.0999999999999996</v>
      </c>
      <c r="D1804" t="s">
        <v>2378</v>
      </c>
      <c r="E1804" t="s">
        <v>2378</v>
      </c>
      <c r="F1804" t="s">
        <v>2378</v>
      </c>
      <c r="G1804">
        <v>0</v>
      </c>
      <c r="H1804" t="s">
        <v>2378</v>
      </c>
      <c r="I1804" t="str">
        <f t="shared" si="56"/>
        <v>Obesity</v>
      </c>
      <c r="J1804" t="str">
        <f t="shared" si="57"/>
        <v>Normal</v>
      </c>
    </row>
    <row r="1805" spans="1:10" x14ac:dyDescent="0.25">
      <c r="A1805" t="s">
        <v>1566</v>
      </c>
      <c r="B1805">
        <v>24.035</v>
      </c>
      <c r="C1805">
        <v>11.71</v>
      </c>
      <c r="D1805" t="s">
        <v>2378</v>
      </c>
      <c r="E1805" t="s">
        <v>2378</v>
      </c>
      <c r="F1805" t="s">
        <v>2378</v>
      </c>
      <c r="G1805">
        <v>0</v>
      </c>
      <c r="H1805" t="s">
        <v>2378</v>
      </c>
      <c r="I1805" t="str">
        <f t="shared" si="56"/>
        <v>Obesity</v>
      </c>
      <c r="J1805" t="str">
        <f t="shared" si="57"/>
        <v>Diabetes</v>
      </c>
    </row>
    <row r="1806" spans="1:10" x14ac:dyDescent="0.25">
      <c r="A1806" t="s">
        <v>1289</v>
      </c>
      <c r="B1806">
        <v>24.035</v>
      </c>
      <c r="C1806">
        <v>8.5</v>
      </c>
      <c r="D1806" t="s">
        <v>2378</v>
      </c>
      <c r="E1806" t="s">
        <v>2378</v>
      </c>
      <c r="F1806" t="s">
        <v>2378</v>
      </c>
      <c r="G1806">
        <v>0</v>
      </c>
      <c r="H1806" t="s">
        <v>2378</v>
      </c>
      <c r="I1806" t="str">
        <f t="shared" si="56"/>
        <v>Obesity</v>
      </c>
      <c r="J1806" t="str">
        <f t="shared" si="57"/>
        <v>Diabetes</v>
      </c>
    </row>
    <row r="1807" spans="1:10" x14ac:dyDescent="0.25">
      <c r="A1807" t="s">
        <v>1095</v>
      </c>
      <c r="B1807">
        <v>24.035</v>
      </c>
      <c r="C1807">
        <v>6.11</v>
      </c>
      <c r="D1807" t="s">
        <v>2378</v>
      </c>
      <c r="E1807" t="s">
        <v>2378</v>
      </c>
      <c r="F1807" t="s">
        <v>2378</v>
      </c>
      <c r="G1807">
        <v>0</v>
      </c>
      <c r="H1807" t="s">
        <v>2378</v>
      </c>
      <c r="I1807" t="str">
        <f t="shared" si="56"/>
        <v>Obesity</v>
      </c>
      <c r="J1807" t="str">
        <f t="shared" si="57"/>
        <v>Diabetes</v>
      </c>
    </row>
    <row r="1808" spans="1:10" x14ac:dyDescent="0.25">
      <c r="A1808" t="s">
        <v>854</v>
      </c>
      <c r="B1808">
        <v>24.02</v>
      </c>
      <c r="C1808">
        <v>4.38</v>
      </c>
      <c r="D1808" t="s">
        <v>2378</v>
      </c>
      <c r="E1808" t="s">
        <v>2378</v>
      </c>
      <c r="F1808" t="s">
        <v>2378</v>
      </c>
      <c r="G1808">
        <v>0</v>
      </c>
      <c r="H1808" t="s">
        <v>2378</v>
      </c>
      <c r="I1808" t="str">
        <f t="shared" si="56"/>
        <v>Obesity</v>
      </c>
      <c r="J1808" t="str">
        <f t="shared" si="57"/>
        <v>Normal</v>
      </c>
    </row>
    <row r="1809" spans="1:10" x14ac:dyDescent="0.25">
      <c r="A1809" t="s">
        <v>1962</v>
      </c>
      <c r="B1809">
        <v>24.01</v>
      </c>
      <c r="C1809">
        <v>4.76</v>
      </c>
      <c r="D1809" t="s">
        <v>2378</v>
      </c>
      <c r="E1809" t="s">
        <v>2378</v>
      </c>
      <c r="F1809" t="s">
        <v>2378</v>
      </c>
      <c r="G1809">
        <v>0</v>
      </c>
      <c r="H1809" t="s">
        <v>2378</v>
      </c>
      <c r="I1809" t="str">
        <f t="shared" si="56"/>
        <v>Obesity</v>
      </c>
      <c r="J1809" t="str">
        <f t="shared" si="57"/>
        <v>Normal</v>
      </c>
    </row>
    <row r="1810" spans="1:10" x14ac:dyDescent="0.25">
      <c r="A1810" t="s">
        <v>1241</v>
      </c>
      <c r="B1810">
        <v>24</v>
      </c>
      <c r="C1810">
        <v>4.01</v>
      </c>
      <c r="D1810" t="s">
        <v>2378</v>
      </c>
      <c r="E1810" t="s">
        <v>2378</v>
      </c>
      <c r="F1810" t="s">
        <v>2378</v>
      </c>
      <c r="G1810">
        <v>0</v>
      </c>
      <c r="H1810" t="s">
        <v>2378</v>
      </c>
      <c r="I1810" t="str">
        <f t="shared" si="56"/>
        <v>Obesity</v>
      </c>
      <c r="J1810" t="str">
        <f t="shared" si="57"/>
        <v>Normal</v>
      </c>
    </row>
    <row r="1811" spans="1:10" x14ac:dyDescent="0.25">
      <c r="A1811" t="s">
        <v>1918</v>
      </c>
      <c r="B1811">
        <v>23.98</v>
      </c>
      <c r="C1811">
        <v>10.67</v>
      </c>
      <c r="D1811" t="s">
        <v>2378</v>
      </c>
      <c r="E1811" t="s">
        <v>2378</v>
      </c>
      <c r="F1811" t="s">
        <v>2378</v>
      </c>
      <c r="G1811">
        <v>0</v>
      </c>
      <c r="H1811" t="s">
        <v>2378</v>
      </c>
      <c r="I1811" t="str">
        <f t="shared" si="56"/>
        <v>Obesity</v>
      </c>
      <c r="J1811" t="str">
        <f t="shared" si="57"/>
        <v>Diabetes</v>
      </c>
    </row>
    <row r="1812" spans="1:10" x14ac:dyDescent="0.25">
      <c r="A1812" t="s">
        <v>1810</v>
      </c>
      <c r="B1812">
        <v>23.98</v>
      </c>
      <c r="C1812">
        <v>4.9000000000000004</v>
      </c>
      <c r="D1812" t="s">
        <v>2378</v>
      </c>
      <c r="E1812" t="s">
        <v>2378</v>
      </c>
      <c r="F1812" t="s">
        <v>2378</v>
      </c>
      <c r="G1812">
        <v>0</v>
      </c>
      <c r="H1812" t="s">
        <v>2378</v>
      </c>
      <c r="I1812" t="str">
        <f t="shared" si="56"/>
        <v>Obesity</v>
      </c>
      <c r="J1812" t="str">
        <f t="shared" si="57"/>
        <v>Normal</v>
      </c>
    </row>
    <row r="1813" spans="1:10" x14ac:dyDescent="0.25">
      <c r="A1813" t="s">
        <v>1043</v>
      </c>
      <c r="B1813">
        <v>23.98</v>
      </c>
      <c r="C1813">
        <v>9.89</v>
      </c>
      <c r="D1813" t="s">
        <v>2378</v>
      </c>
      <c r="E1813" t="s">
        <v>2378</v>
      </c>
      <c r="F1813" t="s">
        <v>2378</v>
      </c>
      <c r="G1813">
        <v>0</v>
      </c>
      <c r="H1813" t="s">
        <v>2378</v>
      </c>
      <c r="I1813" t="str">
        <f t="shared" si="56"/>
        <v>Obesity</v>
      </c>
      <c r="J1813" t="str">
        <f t="shared" si="57"/>
        <v>Diabetes</v>
      </c>
    </row>
    <row r="1814" spans="1:10" x14ac:dyDescent="0.25">
      <c r="A1814" t="s">
        <v>1271</v>
      </c>
      <c r="B1814">
        <v>23.96</v>
      </c>
      <c r="C1814">
        <v>9.58</v>
      </c>
      <c r="D1814" t="s">
        <v>2378</v>
      </c>
      <c r="E1814" t="s">
        <v>2378</v>
      </c>
      <c r="F1814" t="s">
        <v>2379</v>
      </c>
      <c r="G1814">
        <v>0</v>
      </c>
      <c r="H1814" t="s">
        <v>2378</v>
      </c>
      <c r="I1814" t="str">
        <f t="shared" si="56"/>
        <v>Obesity</v>
      </c>
      <c r="J1814" t="str">
        <f t="shared" si="57"/>
        <v>Diabetes</v>
      </c>
    </row>
    <row r="1815" spans="1:10" x14ac:dyDescent="0.25">
      <c r="A1815" t="s">
        <v>2021</v>
      </c>
      <c r="B1815">
        <v>23.94</v>
      </c>
      <c r="C1815">
        <v>4.2</v>
      </c>
      <c r="D1815" t="s">
        <v>2378</v>
      </c>
      <c r="E1815" t="s">
        <v>2378</v>
      </c>
      <c r="F1815" t="s">
        <v>2378</v>
      </c>
      <c r="G1815">
        <v>0</v>
      </c>
      <c r="H1815" t="s">
        <v>2378</v>
      </c>
      <c r="I1815" t="str">
        <f t="shared" si="56"/>
        <v>Obesity</v>
      </c>
      <c r="J1815" t="str">
        <f t="shared" si="57"/>
        <v>Normal</v>
      </c>
    </row>
    <row r="1816" spans="1:10" x14ac:dyDescent="0.25">
      <c r="A1816" t="s">
        <v>1108</v>
      </c>
      <c r="B1816">
        <v>23.94</v>
      </c>
      <c r="C1816">
        <v>4.54</v>
      </c>
      <c r="D1816" t="s">
        <v>2378</v>
      </c>
      <c r="E1816" t="s">
        <v>2378</v>
      </c>
      <c r="F1816" t="s">
        <v>2379</v>
      </c>
      <c r="G1816">
        <v>0</v>
      </c>
      <c r="H1816" t="s">
        <v>2378</v>
      </c>
      <c r="I1816" t="str">
        <f t="shared" si="56"/>
        <v>Obesity</v>
      </c>
      <c r="J1816" t="str">
        <f t="shared" si="57"/>
        <v>Normal</v>
      </c>
    </row>
    <row r="1817" spans="1:10" x14ac:dyDescent="0.25">
      <c r="A1817" t="s">
        <v>863</v>
      </c>
      <c r="B1817">
        <v>23.94</v>
      </c>
      <c r="C1817">
        <v>10.74</v>
      </c>
      <c r="D1817" t="s">
        <v>2378</v>
      </c>
      <c r="E1817" t="s">
        <v>2378</v>
      </c>
      <c r="F1817" t="s">
        <v>2378</v>
      </c>
      <c r="G1817">
        <v>0</v>
      </c>
      <c r="H1817" t="s">
        <v>2378</v>
      </c>
      <c r="I1817" t="str">
        <f t="shared" si="56"/>
        <v>Obesity</v>
      </c>
      <c r="J1817" t="str">
        <f t="shared" si="57"/>
        <v>Diabetes</v>
      </c>
    </row>
    <row r="1818" spans="1:10" x14ac:dyDescent="0.25">
      <c r="A1818" t="s">
        <v>1145</v>
      </c>
      <c r="B1818">
        <v>23.9</v>
      </c>
      <c r="C1818">
        <v>7.67</v>
      </c>
      <c r="D1818" t="s">
        <v>2378</v>
      </c>
      <c r="E1818" t="s">
        <v>2378</v>
      </c>
      <c r="F1818" t="s">
        <v>2378</v>
      </c>
      <c r="G1818">
        <v>0</v>
      </c>
      <c r="H1818" t="s">
        <v>2378</v>
      </c>
      <c r="I1818" t="str">
        <f t="shared" si="56"/>
        <v>Obesity</v>
      </c>
      <c r="J1818" t="str">
        <f t="shared" si="57"/>
        <v>Diabetes</v>
      </c>
    </row>
    <row r="1819" spans="1:10" x14ac:dyDescent="0.25">
      <c r="A1819" t="s">
        <v>617</v>
      </c>
      <c r="B1819">
        <v>23.9</v>
      </c>
      <c r="C1819">
        <v>6.06</v>
      </c>
      <c r="D1819" t="s">
        <v>2378</v>
      </c>
      <c r="E1819" t="s">
        <v>2378</v>
      </c>
      <c r="F1819" t="s">
        <v>2379</v>
      </c>
      <c r="G1819">
        <v>0</v>
      </c>
      <c r="H1819" t="s">
        <v>2378</v>
      </c>
      <c r="I1819" t="str">
        <f t="shared" si="56"/>
        <v>Obesity</v>
      </c>
      <c r="J1819" t="str">
        <f t="shared" si="57"/>
        <v>Diabetes</v>
      </c>
    </row>
    <row r="1820" spans="1:10" x14ac:dyDescent="0.25">
      <c r="A1820" t="s">
        <v>107</v>
      </c>
      <c r="B1820">
        <v>23.88</v>
      </c>
      <c r="C1820">
        <v>4.51</v>
      </c>
      <c r="D1820" t="s">
        <v>2378</v>
      </c>
      <c r="E1820" t="s">
        <v>2378</v>
      </c>
      <c r="F1820" t="s">
        <v>2378</v>
      </c>
      <c r="G1820">
        <v>0</v>
      </c>
      <c r="H1820" t="s">
        <v>2378</v>
      </c>
      <c r="I1820" t="str">
        <f t="shared" si="56"/>
        <v>Obesity</v>
      </c>
      <c r="J1820" t="str">
        <f t="shared" si="57"/>
        <v>Normal</v>
      </c>
    </row>
    <row r="1821" spans="1:10" x14ac:dyDescent="0.25">
      <c r="A1821" t="s">
        <v>1091</v>
      </c>
      <c r="B1821">
        <v>23.87</v>
      </c>
      <c r="C1821">
        <v>4.7699999999999996</v>
      </c>
      <c r="D1821" t="s">
        <v>2378</v>
      </c>
      <c r="E1821" t="s">
        <v>2378</v>
      </c>
      <c r="F1821" t="s">
        <v>2379</v>
      </c>
      <c r="G1821">
        <v>0</v>
      </c>
      <c r="H1821" t="s">
        <v>2378</v>
      </c>
      <c r="I1821" t="str">
        <f t="shared" si="56"/>
        <v>Obesity</v>
      </c>
      <c r="J1821" t="str">
        <f t="shared" si="57"/>
        <v>Normal</v>
      </c>
    </row>
    <row r="1822" spans="1:10" x14ac:dyDescent="0.25">
      <c r="A1822" t="s">
        <v>2071</v>
      </c>
      <c r="B1822">
        <v>23.85</v>
      </c>
      <c r="C1822">
        <v>7.84</v>
      </c>
      <c r="D1822" t="s">
        <v>2378</v>
      </c>
      <c r="E1822" t="s">
        <v>2378</v>
      </c>
      <c r="F1822" t="s">
        <v>2378</v>
      </c>
      <c r="G1822">
        <v>0</v>
      </c>
      <c r="H1822" t="s">
        <v>2378</v>
      </c>
      <c r="I1822" t="str">
        <f t="shared" si="56"/>
        <v>Obesity</v>
      </c>
      <c r="J1822" t="str">
        <f t="shared" si="57"/>
        <v>Diabetes</v>
      </c>
    </row>
    <row r="1823" spans="1:10" x14ac:dyDescent="0.25">
      <c r="A1823" t="s">
        <v>1940</v>
      </c>
      <c r="B1823">
        <v>23.844999999999999</v>
      </c>
      <c r="C1823">
        <v>11.71</v>
      </c>
      <c r="D1823" t="s">
        <v>2378</v>
      </c>
      <c r="E1823" t="s">
        <v>2378</v>
      </c>
      <c r="F1823" t="s">
        <v>2378</v>
      </c>
      <c r="G1823">
        <v>0</v>
      </c>
      <c r="H1823" t="s">
        <v>2378</v>
      </c>
      <c r="I1823" t="str">
        <f t="shared" si="56"/>
        <v>Obesity</v>
      </c>
      <c r="J1823" t="str">
        <f t="shared" si="57"/>
        <v>Diabetes</v>
      </c>
    </row>
    <row r="1824" spans="1:10" x14ac:dyDescent="0.25">
      <c r="A1824" t="s">
        <v>560</v>
      </c>
      <c r="B1824">
        <v>23.844999999999999</v>
      </c>
      <c r="C1824">
        <v>4.3600000000000003</v>
      </c>
      <c r="D1824" t="s">
        <v>2378</v>
      </c>
      <c r="E1824" t="s">
        <v>2378</v>
      </c>
      <c r="F1824" t="s">
        <v>2378</v>
      </c>
      <c r="G1824">
        <v>0</v>
      </c>
      <c r="H1824" t="s">
        <v>2378</v>
      </c>
      <c r="I1824" t="str">
        <f t="shared" si="56"/>
        <v>Obesity</v>
      </c>
      <c r="J1824" t="str">
        <f t="shared" si="57"/>
        <v>Normal</v>
      </c>
    </row>
    <row r="1825" spans="1:10" x14ac:dyDescent="0.25">
      <c r="A1825" t="s">
        <v>274</v>
      </c>
      <c r="B1825">
        <v>23.844999999999999</v>
      </c>
      <c r="C1825">
        <v>4.43</v>
      </c>
      <c r="D1825" t="s">
        <v>2378</v>
      </c>
      <c r="E1825" t="s">
        <v>2378</v>
      </c>
      <c r="F1825" t="s">
        <v>2378</v>
      </c>
      <c r="G1825">
        <v>0</v>
      </c>
      <c r="H1825" t="s">
        <v>2378</v>
      </c>
      <c r="I1825" t="str">
        <f t="shared" si="56"/>
        <v>Obesity</v>
      </c>
      <c r="J1825" t="str">
        <f t="shared" si="57"/>
        <v>Normal</v>
      </c>
    </row>
    <row r="1826" spans="1:10" x14ac:dyDescent="0.25">
      <c r="A1826" t="s">
        <v>243</v>
      </c>
      <c r="B1826">
        <v>23.83</v>
      </c>
      <c r="C1826">
        <v>5.68</v>
      </c>
      <c r="D1826" t="s">
        <v>2378</v>
      </c>
      <c r="E1826" t="s">
        <v>2378</v>
      </c>
      <c r="F1826" t="s">
        <v>2378</v>
      </c>
      <c r="G1826">
        <v>0</v>
      </c>
      <c r="H1826" t="s">
        <v>2378</v>
      </c>
      <c r="I1826" t="str">
        <f t="shared" si="56"/>
        <v>Obesity</v>
      </c>
      <c r="J1826" t="str">
        <f t="shared" si="57"/>
        <v>Normal</v>
      </c>
    </row>
    <row r="1827" spans="1:10" x14ac:dyDescent="0.25">
      <c r="A1827" t="s">
        <v>2100</v>
      </c>
      <c r="B1827">
        <v>23.82</v>
      </c>
      <c r="C1827">
        <v>10.85</v>
      </c>
      <c r="D1827" t="s">
        <v>2378</v>
      </c>
      <c r="E1827" t="s">
        <v>2378</v>
      </c>
      <c r="F1827" t="s">
        <v>2378</v>
      </c>
      <c r="G1827">
        <v>0</v>
      </c>
      <c r="H1827" t="s">
        <v>2378</v>
      </c>
      <c r="I1827" t="str">
        <f t="shared" si="56"/>
        <v>Obesity</v>
      </c>
      <c r="J1827" t="str">
        <f t="shared" si="57"/>
        <v>Diabetes</v>
      </c>
    </row>
    <row r="1828" spans="1:10" x14ac:dyDescent="0.25">
      <c r="A1828" t="s">
        <v>444</v>
      </c>
      <c r="B1828">
        <v>23.8</v>
      </c>
      <c r="C1828">
        <v>4.08</v>
      </c>
      <c r="D1828" t="s">
        <v>2378</v>
      </c>
      <c r="E1828" t="s">
        <v>2378</v>
      </c>
      <c r="F1828" t="s">
        <v>2378</v>
      </c>
      <c r="G1828">
        <v>0</v>
      </c>
      <c r="H1828" t="s">
        <v>2378</v>
      </c>
      <c r="I1828" t="str">
        <f t="shared" si="56"/>
        <v>Obesity</v>
      </c>
      <c r="J1828" t="str">
        <f t="shared" si="57"/>
        <v>Normal</v>
      </c>
    </row>
    <row r="1829" spans="1:10" x14ac:dyDescent="0.25">
      <c r="A1829" t="s">
        <v>627</v>
      </c>
      <c r="B1829">
        <v>23.79</v>
      </c>
      <c r="C1829">
        <v>4.74</v>
      </c>
      <c r="D1829" t="s">
        <v>2378</v>
      </c>
      <c r="E1829" t="s">
        <v>2378</v>
      </c>
      <c r="F1829" t="s">
        <v>2378</v>
      </c>
      <c r="G1829">
        <v>0</v>
      </c>
      <c r="H1829" t="s">
        <v>2378</v>
      </c>
      <c r="I1829" t="str">
        <f t="shared" si="56"/>
        <v>Obesity</v>
      </c>
      <c r="J1829" t="str">
        <f t="shared" si="57"/>
        <v>Normal</v>
      </c>
    </row>
    <row r="1830" spans="1:10" x14ac:dyDescent="0.25">
      <c r="A1830" t="s">
        <v>1983</v>
      </c>
      <c r="B1830">
        <v>23.76</v>
      </c>
      <c r="C1830">
        <v>10.96</v>
      </c>
      <c r="D1830" t="s">
        <v>2378</v>
      </c>
      <c r="E1830" t="s">
        <v>2378</v>
      </c>
      <c r="F1830" t="s">
        <v>2378</v>
      </c>
      <c r="G1830">
        <v>0</v>
      </c>
      <c r="H1830" t="s">
        <v>2378</v>
      </c>
      <c r="I1830" t="str">
        <f t="shared" si="56"/>
        <v>Obesity</v>
      </c>
      <c r="J1830" t="str">
        <f t="shared" si="57"/>
        <v>Diabetes</v>
      </c>
    </row>
    <row r="1831" spans="1:10" x14ac:dyDescent="0.25">
      <c r="A1831" t="s">
        <v>1432</v>
      </c>
      <c r="B1831">
        <v>23.75</v>
      </c>
      <c r="C1831">
        <v>5.42</v>
      </c>
      <c r="D1831" t="s">
        <v>2378</v>
      </c>
      <c r="E1831" t="s">
        <v>2378</v>
      </c>
      <c r="F1831" t="s">
        <v>2379</v>
      </c>
      <c r="G1831">
        <v>0</v>
      </c>
      <c r="H1831" t="s">
        <v>2378</v>
      </c>
      <c r="I1831" t="str">
        <f t="shared" si="56"/>
        <v>Obesity</v>
      </c>
      <c r="J1831" t="str">
        <f t="shared" si="57"/>
        <v>Normal</v>
      </c>
    </row>
    <row r="1832" spans="1:10" x14ac:dyDescent="0.25">
      <c r="A1832" t="s">
        <v>775</v>
      </c>
      <c r="B1832">
        <v>23.75</v>
      </c>
      <c r="C1832">
        <v>5.03</v>
      </c>
      <c r="D1832" t="s">
        <v>2378</v>
      </c>
      <c r="E1832" t="s">
        <v>2378</v>
      </c>
      <c r="F1832" t="s">
        <v>2378</v>
      </c>
      <c r="G1832">
        <v>0</v>
      </c>
      <c r="H1832" t="s">
        <v>2378</v>
      </c>
      <c r="I1832" t="str">
        <f t="shared" si="56"/>
        <v>Obesity</v>
      </c>
      <c r="J1832" t="str">
        <f t="shared" si="57"/>
        <v>Normal</v>
      </c>
    </row>
    <row r="1833" spans="1:10" x14ac:dyDescent="0.25">
      <c r="A1833" t="s">
        <v>356</v>
      </c>
      <c r="B1833">
        <v>23.75</v>
      </c>
      <c r="C1833">
        <v>5.49</v>
      </c>
      <c r="D1833" t="s">
        <v>2378</v>
      </c>
      <c r="E1833" t="s">
        <v>2378</v>
      </c>
      <c r="F1833" t="s">
        <v>2378</v>
      </c>
      <c r="G1833">
        <v>0</v>
      </c>
      <c r="H1833" t="s">
        <v>2378</v>
      </c>
      <c r="I1833" t="str">
        <f t="shared" si="56"/>
        <v>Obesity</v>
      </c>
      <c r="J1833" t="str">
        <f t="shared" si="57"/>
        <v>Normal</v>
      </c>
    </row>
    <row r="1834" spans="1:10" x14ac:dyDescent="0.25">
      <c r="A1834" t="s">
        <v>170</v>
      </c>
      <c r="B1834">
        <v>23.75</v>
      </c>
      <c r="C1834">
        <v>5.27</v>
      </c>
      <c r="D1834" t="s">
        <v>2378</v>
      </c>
      <c r="E1834" t="s">
        <v>2378</v>
      </c>
      <c r="F1834" t="s">
        <v>2378</v>
      </c>
      <c r="G1834">
        <v>0</v>
      </c>
      <c r="H1834" t="s">
        <v>2378</v>
      </c>
      <c r="I1834" t="str">
        <f t="shared" si="56"/>
        <v>Obesity</v>
      </c>
      <c r="J1834" t="str">
        <f t="shared" si="57"/>
        <v>Normal</v>
      </c>
    </row>
    <row r="1835" spans="1:10" x14ac:dyDescent="0.25">
      <c r="A1835" t="s">
        <v>1339</v>
      </c>
      <c r="B1835">
        <v>23.7</v>
      </c>
      <c r="C1835">
        <v>10.45</v>
      </c>
      <c r="D1835" t="s">
        <v>2378</v>
      </c>
      <c r="E1835" t="s">
        <v>2378</v>
      </c>
      <c r="F1835" t="s">
        <v>2378</v>
      </c>
      <c r="G1835">
        <v>0</v>
      </c>
      <c r="H1835" t="s">
        <v>2378</v>
      </c>
      <c r="I1835" t="str">
        <f t="shared" si="56"/>
        <v>Obesity</v>
      </c>
      <c r="J1835" t="str">
        <f t="shared" si="57"/>
        <v>Diabetes</v>
      </c>
    </row>
    <row r="1836" spans="1:10" x14ac:dyDescent="0.25">
      <c r="A1836" t="s">
        <v>400</v>
      </c>
      <c r="B1836">
        <v>23.7</v>
      </c>
      <c r="C1836">
        <v>5.55</v>
      </c>
      <c r="D1836" t="s">
        <v>2378</v>
      </c>
      <c r="E1836" t="s">
        <v>2378</v>
      </c>
      <c r="F1836" t="s">
        <v>2378</v>
      </c>
      <c r="G1836">
        <v>0</v>
      </c>
      <c r="H1836" t="s">
        <v>2378</v>
      </c>
      <c r="I1836" t="str">
        <f t="shared" si="56"/>
        <v>Obesity</v>
      </c>
      <c r="J1836" t="str">
        <f t="shared" si="57"/>
        <v>Normal</v>
      </c>
    </row>
    <row r="1837" spans="1:10" x14ac:dyDescent="0.25">
      <c r="A1837" t="s">
        <v>1101</v>
      </c>
      <c r="B1837">
        <v>23.66</v>
      </c>
      <c r="C1837">
        <v>5.1100000000000003</v>
      </c>
      <c r="D1837" t="s">
        <v>2378</v>
      </c>
      <c r="E1837" t="s">
        <v>2378</v>
      </c>
      <c r="F1837" t="s">
        <v>2379</v>
      </c>
      <c r="G1837">
        <v>0</v>
      </c>
      <c r="H1837" t="s">
        <v>2378</v>
      </c>
      <c r="I1837" t="str">
        <f t="shared" si="56"/>
        <v>Obesity</v>
      </c>
      <c r="J1837" t="str">
        <f t="shared" si="57"/>
        <v>Normal</v>
      </c>
    </row>
    <row r="1838" spans="1:10" x14ac:dyDescent="0.25">
      <c r="A1838" t="s">
        <v>1969</v>
      </c>
      <c r="B1838">
        <v>23.655000000000001</v>
      </c>
      <c r="C1838">
        <v>10.84</v>
      </c>
      <c r="D1838" t="s">
        <v>2378</v>
      </c>
      <c r="E1838" t="s">
        <v>2378</v>
      </c>
      <c r="F1838" t="s">
        <v>2379</v>
      </c>
      <c r="G1838">
        <v>0</v>
      </c>
      <c r="H1838" t="s">
        <v>2378</v>
      </c>
      <c r="I1838" t="str">
        <f t="shared" si="56"/>
        <v>Obesity</v>
      </c>
      <c r="J1838" t="str">
        <f t="shared" si="57"/>
        <v>Diabetes</v>
      </c>
    </row>
    <row r="1839" spans="1:10" x14ac:dyDescent="0.25">
      <c r="A1839" t="s">
        <v>1908</v>
      </c>
      <c r="B1839">
        <v>23.655000000000001</v>
      </c>
      <c r="C1839">
        <v>4.8600000000000003</v>
      </c>
      <c r="D1839" t="s">
        <v>2378</v>
      </c>
      <c r="E1839" t="s">
        <v>2378</v>
      </c>
      <c r="F1839" t="s">
        <v>2378</v>
      </c>
      <c r="G1839">
        <v>0</v>
      </c>
      <c r="H1839" t="s">
        <v>2378</v>
      </c>
      <c r="I1839" t="str">
        <f t="shared" si="56"/>
        <v>Obesity</v>
      </c>
      <c r="J1839" t="str">
        <f t="shared" si="57"/>
        <v>Normal</v>
      </c>
    </row>
    <row r="1840" spans="1:10" x14ac:dyDescent="0.25">
      <c r="A1840" t="s">
        <v>1837</v>
      </c>
      <c r="B1840">
        <v>23.655000000000001</v>
      </c>
      <c r="C1840">
        <v>5.14</v>
      </c>
      <c r="D1840" t="s">
        <v>2378</v>
      </c>
      <c r="E1840" t="s">
        <v>2378</v>
      </c>
      <c r="F1840" t="s">
        <v>2378</v>
      </c>
      <c r="G1840">
        <v>0</v>
      </c>
      <c r="H1840" t="s">
        <v>2378</v>
      </c>
      <c r="I1840" t="str">
        <f t="shared" si="56"/>
        <v>Obesity</v>
      </c>
      <c r="J1840" t="str">
        <f t="shared" si="57"/>
        <v>Normal</v>
      </c>
    </row>
    <row r="1841" spans="1:10" x14ac:dyDescent="0.25">
      <c r="A1841" t="s">
        <v>1580</v>
      </c>
      <c r="B1841">
        <v>23.655000000000001</v>
      </c>
      <c r="C1841">
        <v>8.48</v>
      </c>
      <c r="D1841" t="s">
        <v>2378</v>
      </c>
      <c r="E1841" t="s">
        <v>2378</v>
      </c>
      <c r="F1841" t="s">
        <v>2378</v>
      </c>
      <c r="G1841">
        <v>0</v>
      </c>
      <c r="H1841" t="s">
        <v>2378</v>
      </c>
      <c r="I1841" t="str">
        <f t="shared" si="56"/>
        <v>Obesity</v>
      </c>
      <c r="J1841" t="str">
        <f t="shared" si="57"/>
        <v>Diabetes</v>
      </c>
    </row>
    <row r="1842" spans="1:10" x14ac:dyDescent="0.25">
      <c r="A1842" t="s">
        <v>271</v>
      </c>
      <c r="B1842">
        <v>23.655000000000001</v>
      </c>
      <c r="C1842">
        <v>5.92</v>
      </c>
      <c r="D1842" t="s">
        <v>2378</v>
      </c>
      <c r="E1842" t="s">
        <v>2378</v>
      </c>
      <c r="F1842" t="s">
        <v>2378</v>
      </c>
      <c r="G1842">
        <v>0</v>
      </c>
      <c r="H1842" t="s">
        <v>2378</v>
      </c>
      <c r="I1842" t="str">
        <f t="shared" si="56"/>
        <v>Obesity</v>
      </c>
      <c r="J1842" t="str">
        <f t="shared" si="57"/>
        <v>Diabetes</v>
      </c>
    </row>
    <row r="1843" spans="1:10" x14ac:dyDescent="0.25">
      <c r="A1843" t="s">
        <v>1809</v>
      </c>
      <c r="B1843">
        <v>23.65</v>
      </c>
      <c r="C1843">
        <v>4.5</v>
      </c>
      <c r="D1843" t="s">
        <v>2378</v>
      </c>
      <c r="E1843" t="s">
        <v>2378</v>
      </c>
      <c r="F1843" t="s">
        <v>2378</v>
      </c>
      <c r="G1843">
        <v>0</v>
      </c>
      <c r="H1843" t="s">
        <v>2378</v>
      </c>
      <c r="I1843" t="str">
        <f t="shared" si="56"/>
        <v>Obesity</v>
      </c>
      <c r="J1843" t="str">
        <f t="shared" si="57"/>
        <v>Normal</v>
      </c>
    </row>
    <row r="1844" spans="1:10" x14ac:dyDescent="0.25">
      <c r="A1844" t="s">
        <v>714</v>
      </c>
      <c r="B1844">
        <v>23.65</v>
      </c>
      <c r="C1844">
        <v>5.75</v>
      </c>
      <c r="D1844" t="s">
        <v>2378</v>
      </c>
      <c r="E1844" t="s">
        <v>2378</v>
      </c>
      <c r="F1844" t="s">
        <v>2378</v>
      </c>
      <c r="G1844">
        <v>0</v>
      </c>
      <c r="H1844" t="s">
        <v>2378</v>
      </c>
      <c r="I1844" t="str">
        <f t="shared" si="56"/>
        <v>Obesity</v>
      </c>
      <c r="J1844" t="str">
        <f t="shared" si="57"/>
        <v>Diabetes</v>
      </c>
    </row>
    <row r="1845" spans="1:10" x14ac:dyDescent="0.25">
      <c r="A1845" t="s">
        <v>1083</v>
      </c>
      <c r="B1845">
        <v>23.6</v>
      </c>
      <c r="C1845">
        <v>7.4</v>
      </c>
      <c r="D1845" t="s">
        <v>2378</v>
      </c>
      <c r="E1845" t="s">
        <v>2378</v>
      </c>
      <c r="F1845" t="s">
        <v>2378</v>
      </c>
      <c r="G1845">
        <v>0</v>
      </c>
      <c r="H1845" t="s">
        <v>2378</v>
      </c>
      <c r="I1845" t="str">
        <f t="shared" si="56"/>
        <v>Obesity</v>
      </c>
      <c r="J1845" t="str">
        <f t="shared" si="57"/>
        <v>Diabetes</v>
      </c>
    </row>
    <row r="1846" spans="1:10" x14ac:dyDescent="0.25">
      <c r="A1846" t="s">
        <v>597</v>
      </c>
      <c r="B1846">
        <v>23.6</v>
      </c>
      <c r="C1846">
        <v>4.33</v>
      </c>
      <c r="D1846" t="s">
        <v>2378</v>
      </c>
      <c r="E1846" t="s">
        <v>2378</v>
      </c>
      <c r="F1846" t="s">
        <v>2378</v>
      </c>
      <c r="G1846">
        <v>0</v>
      </c>
      <c r="H1846" t="s">
        <v>2378</v>
      </c>
      <c r="I1846" t="str">
        <f t="shared" si="56"/>
        <v>Obesity</v>
      </c>
      <c r="J1846" t="str">
        <f t="shared" si="57"/>
        <v>Normal</v>
      </c>
    </row>
    <row r="1847" spans="1:10" x14ac:dyDescent="0.25">
      <c r="A1847" t="s">
        <v>256</v>
      </c>
      <c r="B1847">
        <v>23.57</v>
      </c>
      <c r="C1847">
        <v>6.14</v>
      </c>
      <c r="D1847" t="s">
        <v>2378</v>
      </c>
      <c r="E1847" t="s">
        <v>2378</v>
      </c>
      <c r="F1847" t="s">
        <v>2378</v>
      </c>
      <c r="G1847">
        <v>0</v>
      </c>
      <c r="H1847" t="s">
        <v>2378</v>
      </c>
      <c r="I1847" t="str">
        <f t="shared" si="56"/>
        <v>Obesity</v>
      </c>
      <c r="J1847" t="str">
        <f t="shared" si="57"/>
        <v>Diabetes</v>
      </c>
    </row>
    <row r="1848" spans="1:10" x14ac:dyDescent="0.25">
      <c r="A1848" t="s">
        <v>2041</v>
      </c>
      <c r="B1848">
        <v>23.56</v>
      </c>
      <c r="C1848">
        <v>11.74</v>
      </c>
      <c r="D1848" t="s">
        <v>2378</v>
      </c>
      <c r="E1848" t="s">
        <v>2378</v>
      </c>
      <c r="F1848" t="s">
        <v>2378</v>
      </c>
      <c r="G1848">
        <v>0</v>
      </c>
      <c r="H1848" t="s">
        <v>2378</v>
      </c>
      <c r="I1848" t="str">
        <f t="shared" si="56"/>
        <v>Obesity</v>
      </c>
      <c r="J1848" t="str">
        <f t="shared" si="57"/>
        <v>Diabetes</v>
      </c>
    </row>
    <row r="1849" spans="1:10" x14ac:dyDescent="0.25">
      <c r="A1849" t="s">
        <v>1094</v>
      </c>
      <c r="B1849">
        <v>23.56</v>
      </c>
      <c r="C1849">
        <v>5.97</v>
      </c>
      <c r="D1849" t="s">
        <v>2378</v>
      </c>
      <c r="E1849" t="s">
        <v>2378</v>
      </c>
      <c r="F1849" t="s">
        <v>2378</v>
      </c>
      <c r="G1849">
        <v>0</v>
      </c>
      <c r="H1849" t="s">
        <v>2378</v>
      </c>
      <c r="I1849" t="str">
        <f t="shared" si="56"/>
        <v>Obesity</v>
      </c>
      <c r="J1849" t="str">
        <f t="shared" si="57"/>
        <v>Diabetes</v>
      </c>
    </row>
    <row r="1850" spans="1:10" x14ac:dyDescent="0.25">
      <c r="A1850" t="s">
        <v>602</v>
      </c>
      <c r="B1850">
        <v>23.56</v>
      </c>
      <c r="C1850">
        <v>5.45</v>
      </c>
      <c r="D1850" t="s">
        <v>2378</v>
      </c>
      <c r="E1850" t="s">
        <v>2378</v>
      </c>
      <c r="F1850" t="s">
        <v>2378</v>
      </c>
      <c r="G1850">
        <v>0</v>
      </c>
      <c r="H1850" t="s">
        <v>2378</v>
      </c>
      <c r="I1850" t="str">
        <f t="shared" si="56"/>
        <v>Obesity</v>
      </c>
      <c r="J1850" t="str">
        <f t="shared" si="57"/>
        <v>Normal</v>
      </c>
    </row>
    <row r="1851" spans="1:10" x14ac:dyDescent="0.25">
      <c r="A1851" t="s">
        <v>2126</v>
      </c>
      <c r="B1851">
        <v>23.55</v>
      </c>
      <c r="C1851">
        <v>10.38</v>
      </c>
      <c r="D1851" t="s">
        <v>2378</v>
      </c>
      <c r="E1851" t="s">
        <v>2378</v>
      </c>
      <c r="F1851" t="s">
        <v>2378</v>
      </c>
      <c r="G1851">
        <v>0</v>
      </c>
      <c r="H1851" t="s">
        <v>2378</v>
      </c>
      <c r="I1851" t="str">
        <f t="shared" si="56"/>
        <v>Obesity</v>
      </c>
      <c r="J1851" t="str">
        <f t="shared" si="57"/>
        <v>Diabetes</v>
      </c>
    </row>
    <row r="1852" spans="1:10" x14ac:dyDescent="0.25">
      <c r="A1852" t="s">
        <v>1253</v>
      </c>
      <c r="B1852">
        <v>23.54</v>
      </c>
      <c r="C1852">
        <v>5.0999999999999996</v>
      </c>
      <c r="D1852" t="s">
        <v>2378</v>
      </c>
      <c r="E1852" t="s">
        <v>2378</v>
      </c>
      <c r="F1852" t="s">
        <v>2378</v>
      </c>
      <c r="G1852">
        <v>0</v>
      </c>
      <c r="H1852" t="s">
        <v>2378</v>
      </c>
      <c r="I1852" t="str">
        <f t="shared" si="56"/>
        <v>Obesity</v>
      </c>
      <c r="J1852" t="str">
        <f t="shared" si="57"/>
        <v>Normal</v>
      </c>
    </row>
    <row r="1853" spans="1:10" x14ac:dyDescent="0.25">
      <c r="A1853" t="s">
        <v>646</v>
      </c>
      <c r="B1853">
        <v>23.48</v>
      </c>
      <c r="C1853">
        <v>6.24</v>
      </c>
      <c r="D1853" t="s">
        <v>2378</v>
      </c>
      <c r="E1853" t="s">
        <v>2378</v>
      </c>
      <c r="F1853" t="s">
        <v>2378</v>
      </c>
      <c r="G1853">
        <v>0</v>
      </c>
      <c r="H1853" t="s">
        <v>2378</v>
      </c>
      <c r="I1853" t="str">
        <f t="shared" si="56"/>
        <v>Obesity</v>
      </c>
      <c r="J1853" t="str">
        <f t="shared" si="57"/>
        <v>Diabetes</v>
      </c>
    </row>
    <row r="1854" spans="1:10" x14ac:dyDescent="0.25">
      <c r="A1854" t="s">
        <v>799</v>
      </c>
      <c r="B1854">
        <v>23.465</v>
      </c>
      <c r="C1854">
        <v>5.56</v>
      </c>
      <c r="D1854" t="s">
        <v>2378</v>
      </c>
      <c r="E1854" t="s">
        <v>2378</v>
      </c>
      <c r="F1854" t="s">
        <v>2378</v>
      </c>
      <c r="G1854">
        <v>0</v>
      </c>
      <c r="H1854" t="s">
        <v>2378</v>
      </c>
      <c r="I1854" t="str">
        <f t="shared" si="56"/>
        <v>Obesity</v>
      </c>
      <c r="J1854" t="str">
        <f t="shared" si="57"/>
        <v>Normal</v>
      </c>
    </row>
    <row r="1855" spans="1:10" x14ac:dyDescent="0.25">
      <c r="A1855" t="s">
        <v>369</v>
      </c>
      <c r="B1855">
        <v>23.465</v>
      </c>
      <c r="C1855">
        <v>6.26</v>
      </c>
      <c r="D1855" t="s">
        <v>2378</v>
      </c>
      <c r="E1855" t="s">
        <v>2378</v>
      </c>
      <c r="F1855" t="s">
        <v>2379</v>
      </c>
      <c r="G1855">
        <v>0</v>
      </c>
      <c r="H1855" t="s">
        <v>2378</v>
      </c>
      <c r="I1855" t="str">
        <f t="shared" si="56"/>
        <v>Obesity</v>
      </c>
      <c r="J1855" t="str">
        <f t="shared" si="57"/>
        <v>Diabetes</v>
      </c>
    </row>
    <row r="1856" spans="1:10" x14ac:dyDescent="0.25">
      <c r="A1856" t="s">
        <v>756</v>
      </c>
      <c r="B1856">
        <v>23.46</v>
      </c>
      <c r="C1856">
        <v>4.21</v>
      </c>
      <c r="D1856" t="s">
        <v>2378</v>
      </c>
      <c r="E1856" t="s">
        <v>2378</v>
      </c>
      <c r="F1856" t="s">
        <v>2378</v>
      </c>
      <c r="G1856">
        <v>0</v>
      </c>
      <c r="H1856" t="s">
        <v>2378</v>
      </c>
      <c r="I1856" t="str">
        <f t="shared" si="56"/>
        <v>Obesity</v>
      </c>
      <c r="J1856" t="str">
        <f t="shared" si="57"/>
        <v>Normal</v>
      </c>
    </row>
    <row r="1857" spans="1:10" x14ac:dyDescent="0.25">
      <c r="A1857" t="s">
        <v>622</v>
      </c>
      <c r="B1857">
        <v>23.44</v>
      </c>
      <c r="C1857">
        <v>4.6500000000000004</v>
      </c>
      <c r="D1857" t="s">
        <v>2378</v>
      </c>
      <c r="E1857" t="s">
        <v>2378</v>
      </c>
      <c r="F1857" t="s">
        <v>2378</v>
      </c>
      <c r="G1857">
        <v>0</v>
      </c>
      <c r="H1857" t="s">
        <v>2378</v>
      </c>
      <c r="I1857" t="str">
        <f t="shared" si="56"/>
        <v>Obesity</v>
      </c>
      <c r="J1857" t="str">
        <f t="shared" si="57"/>
        <v>Normal</v>
      </c>
    </row>
    <row r="1858" spans="1:10" x14ac:dyDescent="0.25">
      <c r="A1858" t="s">
        <v>836</v>
      </c>
      <c r="B1858">
        <v>23.4</v>
      </c>
      <c r="C1858">
        <v>4.47</v>
      </c>
      <c r="D1858" t="s">
        <v>2378</v>
      </c>
      <c r="E1858" t="s">
        <v>2378</v>
      </c>
      <c r="F1858" t="s">
        <v>2378</v>
      </c>
      <c r="G1858">
        <v>0</v>
      </c>
      <c r="H1858" t="s">
        <v>2378</v>
      </c>
      <c r="I1858" t="str">
        <f t="shared" ref="I1858:I1921" si="58">IF(B1858&lt;18.5, "Underweight",IF(18.5 &lt;B1858&lt;= 24.9,"Healthy Weight",IF( 25&lt; B1858&lt;=29.9,"Overweight", "Obesity")))</f>
        <v>Obesity</v>
      </c>
      <c r="J1858" t="str">
        <f t="shared" ref="J1858:J1921" si="59">IF(C1858&lt;5.7,"Normal",IF(5.7&lt;C1858&lt;=6.4,"Prediabetes","Diabetes"))</f>
        <v>Normal</v>
      </c>
    </row>
    <row r="1859" spans="1:10" x14ac:dyDescent="0.25">
      <c r="A1859" t="s">
        <v>339</v>
      </c>
      <c r="B1859">
        <v>23.4</v>
      </c>
      <c r="C1859">
        <v>5.53</v>
      </c>
      <c r="D1859" t="s">
        <v>2378</v>
      </c>
      <c r="E1859" t="s">
        <v>2378</v>
      </c>
      <c r="F1859" t="s">
        <v>2379</v>
      </c>
      <c r="G1859">
        <v>0</v>
      </c>
      <c r="H1859" t="s">
        <v>2378</v>
      </c>
      <c r="I1859" t="str">
        <f t="shared" si="58"/>
        <v>Obesity</v>
      </c>
      <c r="J1859" t="str">
        <f t="shared" si="59"/>
        <v>Normal</v>
      </c>
    </row>
    <row r="1860" spans="1:10" x14ac:dyDescent="0.25">
      <c r="A1860" t="s">
        <v>211</v>
      </c>
      <c r="B1860">
        <v>23.4</v>
      </c>
      <c r="C1860">
        <v>4.24</v>
      </c>
      <c r="D1860" t="s">
        <v>2378</v>
      </c>
      <c r="E1860" t="s">
        <v>2378</v>
      </c>
      <c r="F1860" t="s">
        <v>2378</v>
      </c>
      <c r="G1860">
        <v>0</v>
      </c>
      <c r="H1860" t="s">
        <v>2378</v>
      </c>
      <c r="I1860" t="str">
        <f t="shared" si="58"/>
        <v>Obesity</v>
      </c>
      <c r="J1860" t="str">
        <f t="shared" si="59"/>
        <v>Normal</v>
      </c>
    </row>
    <row r="1861" spans="1:10" x14ac:dyDescent="0.25">
      <c r="A1861" t="s">
        <v>1873</v>
      </c>
      <c r="B1861">
        <v>23.37</v>
      </c>
      <c r="C1861">
        <v>5.8</v>
      </c>
      <c r="D1861" t="s">
        <v>2378</v>
      </c>
      <c r="E1861" t="s">
        <v>2378</v>
      </c>
      <c r="F1861" t="s">
        <v>2378</v>
      </c>
      <c r="G1861">
        <v>0</v>
      </c>
      <c r="H1861" t="s">
        <v>2378</v>
      </c>
      <c r="I1861" t="str">
        <f t="shared" si="58"/>
        <v>Obesity</v>
      </c>
      <c r="J1861" t="str">
        <f t="shared" si="59"/>
        <v>Diabetes</v>
      </c>
    </row>
    <row r="1862" spans="1:10" x14ac:dyDescent="0.25">
      <c r="A1862" t="s">
        <v>1048</v>
      </c>
      <c r="B1862">
        <v>23.37</v>
      </c>
      <c r="C1862">
        <v>4.2300000000000004</v>
      </c>
      <c r="D1862" t="s">
        <v>2378</v>
      </c>
      <c r="E1862" t="s">
        <v>2378</v>
      </c>
      <c r="F1862" t="s">
        <v>2378</v>
      </c>
      <c r="G1862">
        <v>0</v>
      </c>
      <c r="H1862" t="s">
        <v>2378</v>
      </c>
      <c r="I1862" t="str">
        <f t="shared" si="58"/>
        <v>Obesity</v>
      </c>
      <c r="J1862" t="str">
        <f t="shared" si="59"/>
        <v>Normal</v>
      </c>
    </row>
    <row r="1863" spans="1:10" x14ac:dyDescent="0.25">
      <c r="A1863" t="s">
        <v>839</v>
      </c>
      <c r="B1863">
        <v>23.37</v>
      </c>
      <c r="C1863">
        <v>5.59</v>
      </c>
      <c r="D1863" t="s">
        <v>2378</v>
      </c>
      <c r="E1863" t="s">
        <v>2378</v>
      </c>
      <c r="F1863" t="s">
        <v>2378</v>
      </c>
      <c r="G1863">
        <v>0</v>
      </c>
      <c r="H1863" t="s">
        <v>2378</v>
      </c>
      <c r="I1863" t="str">
        <f t="shared" si="58"/>
        <v>Obesity</v>
      </c>
      <c r="J1863" t="str">
        <f t="shared" si="59"/>
        <v>Normal</v>
      </c>
    </row>
    <row r="1864" spans="1:10" x14ac:dyDescent="0.25">
      <c r="A1864" t="s">
        <v>31</v>
      </c>
      <c r="B1864">
        <v>23.35</v>
      </c>
      <c r="C1864">
        <v>5.94</v>
      </c>
      <c r="D1864" t="s">
        <v>2378</v>
      </c>
      <c r="E1864" t="s">
        <v>2378</v>
      </c>
      <c r="F1864" t="s">
        <v>2378</v>
      </c>
      <c r="G1864">
        <v>0</v>
      </c>
      <c r="H1864" t="s">
        <v>2378</v>
      </c>
      <c r="I1864" t="str">
        <f t="shared" si="58"/>
        <v>Obesity</v>
      </c>
      <c r="J1864" t="str">
        <f t="shared" si="59"/>
        <v>Diabetes</v>
      </c>
    </row>
    <row r="1865" spans="1:10" x14ac:dyDescent="0.25">
      <c r="A1865" t="s">
        <v>173</v>
      </c>
      <c r="B1865">
        <v>23.32</v>
      </c>
      <c r="C1865">
        <v>5.62</v>
      </c>
      <c r="D1865" t="s">
        <v>2378</v>
      </c>
      <c r="E1865" t="s">
        <v>2378</v>
      </c>
      <c r="F1865" t="s">
        <v>2378</v>
      </c>
      <c r="G1865">
        <v>0</v>
      </c>
      <c r="H1865" t="s">
        <v>2378</v>
      </c>
      <c r="I1865" t="str">
        <f t="shared" si="58"/>
        <v>Obesity</v>
      </c>
      <c r="J1865" t="str">
        <f t="shared" si="59"/>
        <v>Normal</v>
      </c>
    </row>
    <row r="1866" spans="1:10" x14ac:dyDescent="0.25">
      <c r="A1866" t="s">
        <v>887</v>
      </c>
      <c r="B1866">
        <v>23.31</v>
      </c>
      <c r="C1866">
        <v>8.27</v>
      </c>
      <c r="D1866" t="s">
        <v>2378</v>
      </c>
      <c r="E1866" t="s">
        <v>2378</v>
      </c>
      <c r="F1866" t="s">
        <v>2378</v>
      </c>
      <c r="G1866">
        <v>0</v>
      </c>
      <c r="H1866" t="s">
        <v>2378</v>
      </c>
      <c r="I1866" t="str">
        <f t="shared" si="58"/>
        <v>Obesity</v>
      </c>
      <c r="J1866" t="str">
        <f t="shared" si="59"/>
        <v>Diabetes</v>
      </c>
    </row>
    <row r="1867" spans="1:10" x14ac:dyDescent="0.25">
      <c r="A1867" t="s">
        <v>1387</v>
      </c>
      <c r="B1867">
        <v>23.3</v>
      </c>
      <c r="C1867">
        <v>5.36</v>
      </c>
      <c r="D1867" t="s">
        <v>2378</v>
      </c>
      <c r="E1867" t="s">
        <v>2378</v>
      </c>
      <c r="F1867" t="s">
        <v>2378</v>
      </c>
      <c r="G1867">
        <v>0</v>
      </c>
      <c r="H1867" t="s">
        <v>2378</v>
      </c>
      <c r="I1867" t="str">
        <f t="shared" si="58"/>
        <v>Obesity</v>
      </c>
      <c r="J1867" t="str">
        <f t="shared" si="59"/>
        <v>Normal</v>
      </c>
    </row>
    <row r="1868" spans="1:10" x14ac:dyDescent="0.25">
      <c r="A1868" t="s">
        <v>1011</v>
      </c>
      <c r="B1868">
        <v>23.274999999999999</v>
      </c>
      <c r="C1868">
        <v>6.26</v>
      </c>
      <c r="D1868" t="s">
        <v>2378</v>
      </c>
      <c r="E1868" t="s">
        <v>2378</v>
      </c>
      <c r="F1868" t="s">
        <v>2379</v>
      </c>
      <c r="G1868">
        <v>0</v>
      </c>
      <c r="H1868" t="s">
        <v>2378</v>
      </c>
      <c r="I1868" t="str">
        <f t="shared" si="58"/>
        <v>Obesity</v>
      </c>
      <c r="J1868" t="str">
        <f t="shared" si="59"/>
        <v>Diabetes</v>
      </c>
    </row>
    <row r="1869" spans="1:10" x14ac:dyDescent="0.25">
      <c r="A1869" t="s">
        <v>1124</v>
      </c>
      <c r="B1869">
        <v>23.25</v>
      </c>
      <c r="C1869">
        <v>11.96</v>
      </c>
      <c r="D1869" t="s">
        <v>2378</v>
      </c>
      <c r="E1869" t="s">
        <v>2378</v>
      </c>
      <c r="F1869" t="s">
        <v>2378</v>
      </c>
      <c r="G1869">
        <v>0</v>
      </c>
      <c r="H1869" t="s">
        <v>2378</v>
      </c>
      <c r="I1869" t="str">
        <f t="shared" si="58"/>
        <v>Obesity</v>
      </c>
      <c r="J1869" t="str">
        <f t="shared" si="59"/>
        <v>Diabetes</v>
      </c>
    </row>
    <row r="1870" spans="1:10" x14ac:dyDescent="0.25">
      <c r="A1870" t="s">
        <v>1961</v>
      </c>
      <c r="B1870">
        <v>23.21</v>
      </c>
      <c r="C1870">
        <v>6.03</v>
      </c>
      <c r="D1870" t="s">
        <v>2378</v>
      </c>
      <c r="E1870" t="s">
        <v>2378</v>
      </c>
      <c r="F1870" t="s">
        <v>2378</v>
      </c>
      <c r="G1870">
        <v>0</v>
      </c>
      <c r="H1870" t="s">
        <v>2378</v>
      </c>
      <c r="I1870" t="str">
        <f t="shared" si="58"/>
        <v>Obesity</v>
      </c>
      <c r="J1870" t="str">
        <f t="shared" si="59"/>
        <v>Diabetes</v>
      </c>
    </row>
    <row r="1871" spans="1:10" x14ac:dyDescent="0.25">
      <c r="A1871" t="s">
        <v>1919</v>
      </c>
      <c r="B1871">
        <v>23.21</v>
      </c>
      <c r="C1871">
        <v>6.76</v>
      </c>
      <c r="D1871" t="s">
        <v>2378</v>
      </c>
      <c r="E1871" t="s">
        <v>2378</v>
      </c>
      <c r="F1871" t="s">
        <v>2378</v>
      </c>
      <c r="G1871">
        <v>0</v>
      </c>
      <c r="H1871" t="s">
        <v>2378</v>
      </c>
      <c r="I1871" t="str">
        <f t="shared" si="58"/>
        <v>Obesity</v>
      </c>
      <c r="J1871" t="str">
        <f t="shared" si="59"/>
        <v>Diabetes</v>
      </c>
    </row>
    <row r="1872" spans="1:10" x14ac:dyDescent="0.25">
      <c r="A1872" t="s">
        <v>409</v>
      </c>
      <c r="B1872">
        <v>23.21</v>
      </c>
      <c r="C1872">
        <v>5.14</v>
      </c>
      <c r="D1872" t="s">
        <v>2378</v>
      </c>
      <c r="E1872" t="s">
        <v>2378</v>
      </c>
      <c r="F1872" t="s">
        <v>2378</v>
      </c>
      <c r="G1872">
        <v>0</v>
      </c>
      <c r="H1872" t="s">
        <v>2378</v>
      </c>
      <c r="I1872" t="str">
        <f t="shared" si="58"/>
        <v>Obesity</v>
      </c>
      <c r="J1872" t="str">
        <f t="shared" si="59"/>
        <v>Normal</v>
      </c>
    </row>
    <row r="1873" spans="1:10" x14ac:dyDescent="0.25">
      <c r="A1873" t="s">
        <v>133</v>
      </c>
      <c r="B1873">
        <v>23.21</v>
      </c>
      <c r="C1873">
        <v>5.24</v>
      </c>
      <c r="D1873" t="s">
        <v>2378</v>
      </c>
      <c r="E1873" t="s">
        <v>2378</v>
      </c>
      <c r="F1873" t="s">
        <v>2378</v>
      </c>
      <c r="G1873">
        <v>0</v>
      </c>
      <c r="H1873" t="s">
        <v>2378</v>
      </c>
      <c r="I1873" t="str">
        <f t="shared" si="58"/>
        <v>Obesity</v>
      </c>
      <c r="J1873" t="str">
        <f t="shared" si="59"/>
        <v>Normal</v>
      </c>
    </row>
    <row r="1874" spans="1:10" x14ac:dyDescent="0.25">
      <c r="A1874" t="s">
        <v>60</v>
      </c>
      <c r="B1874">
        <v>23.21</v>
      </c>
      <c r="C1874">
        <v>4.37</v>
      </c>
      <c r="D1874" t="s">
        <v>2378</v>
      </c>
      <c r="E1874" t="s">
        <v>2378</v>
      </c>
      <c r="F1874" t="s">
        <v>2378</v>
      </c>
      <c r="G1874">
        <v>0</v>
      </c>
      <c r="H1874" t="s">
        <v>2378</v>
      </c>
      <c r="I1874" t="str">
        <f t="shared" si="58"/>
        <v>Obesity</v>
      </c>
      <c r="J1874" t="str">
        <f t="shared" si="59"/>
        <v>Normal</v>
      </c>
    </row>
    <row r="1875" spans="1:10" x14ac:dyDescent="0.25">
      <c r="A1875" t="s">
        <v>770</v>
      </c>
      <c r="B1875">
        <v>23.2</v>
      </c>
      <c r="C1875">
        <v>4.41</v>
      </c>
      <c r="D1875" t="s">
        <v>2378</v>
      </c>
      <c r="E1875" t="s">
        <v>2378</v>
      </c>
      <c r="F1875" t="s">
        <v>2379</v>
      </c>
      <c r="G1875">
        <v>0</v>
      </c>
      <c r="H1875" t="s">
        <v>2378</v>
      </c>
      <c r="I1875" t="str">
        <f t="shared" si="58"/>
        <v>Obesity</v>
      </c>
      <c r="J1875" t="str">
        <f t="shared" si="59"/>
        <v>Normal</v>
      </c>
    </row>
    <row r="1876" spans="1:10" x14ac:dyDescent="0.25">
      <c r="A1876" t="s">
        <v>2090</v>
      </c>
      <c r="B1876">
        <v>23.19</v>
      </c>
      <c r="C1876">
        <v>7.66</v>
      </c>
      <c r="D1876" t="s">
        <v>2378</v>
      </c>
      <c r="E1876" t="s">
        <v>2378</v>
      </c>
      <c r="F1876" t="s">
        <v>2378</v>
      </c>
      <c r="G1876">
        <v>0</v>
      </c>
      <c r="H1876" t="s">
        <v>2378</v>
      </c>
      <c r="I1876" t="str">
        <f t="shared" si="58"/>
        <v>Obesity</v>
      </c>
      <c r="J1876" t="str">
        <f t="shared" si="59"/>
        <v>Diabetes</v>
      </c>
    </row>
    <row r="1877" spans="1:10" x14ac:dyDescent="0.25">
      <c r="A1877" t="s">
        <v>1676</v>
      </c>
      <c r="B1877">
        <v>23.18</v>
      </c>
      <c r="C1877">
        <v>6.13</v>
      </c>
      <c r="D1877" t="s">
        <v>2378</v>
      </c>
      <c r="E1877" t="s">
        <v>2378</v>
      </c>
      <c r="F1877" t="s">
        <v>2378</v>
      </c>
      <c r="G1877">
        <v>0</v>
      </c>
      <c r="H1877" t="s">
        <v>2378</v>
      </c>
      <c r="I1877" t="str">
        <f t="shared" si="58"/>
        <v>Obesity</v>
      </c>
      <c r="J1877" t="str">
        <f t="shared" si="59"/>
        <v>Diabetes</v>
      </c>
    </row>
    <row r="1878" spans="1:10" x14ac:dyDescent="0.25">
      <c r="A1878" t="s">
        <v>1442</v>
      </c>
      <c r="B1878">
        <v>23.18</v>
      </c>
      <c r="C1878">
        <v>8.31</v>
      </c>
      <c r="D1878" t="s">
        <v>2378</v>
      </c>
      <c r="E1878" t="s">
        <v>2378</v>
      </c>
      <c r="F1878" t="s">
        <v>2378</v>
      </c>
      <c r="G1878">
        <v>0</v>
      </c>
      <c r="H1878" t="s">
        <v>2378</v>
      </c>
      <c r="I1878" t="str">
        <f t="shared" si="58"/>
        <v>Obesity</v>
      </c>
      <c r="J1878" t="str">
        <f t="shared" si="59"/>
        <v>Diabetes</v>
      </c>
    </row>
    <row r="1879" spans="1:10" x14ac:dyDescent="0.25">
      <c r="A1879" t="s">
        <v>1262</v>
      </c>
      <c r="B1879">
        <v>23.18</v>
      </c>
      <c r="C1879">
        <v>6.96</v>
      </c>
      <c r="D1879" t="s">
        <v>2378</v>
      </c>
      <c r="E1879" t="s">
        <v>2378</v>
      </c>
      <c r="F1879" t="s">
        <v>2378</v>
      </c>
      <c r="G1879">
        <v>0</v>
      </c>
      <c r="H1879" t="s">
        <v>2378</v>
      </c>
      <c r="I1879" t="str">
        <f t="shared" si="58"/>
        <v>Obesity</v>
      </c>
      <c r="J1879" t="str">
        <f t="shared" si="59"/>
        <v>Diabetes</v>
      </c>
    </row>
    <row r="1880" spans="1:10" x14ac:dyDescent="0.25">
      <c r="A1880" t="s">
        <v>1259</v>
      </c>
      <c r="B1880">
        <v>23.18</v>
      </c>
      <c r="C1880">
        <v>10.56</v>
      </c>
      <c r="D1880" t="s">
        <v>2378</v>
      </c>
      <c r="E1880" t="s">
        <v>2378</v>
      </c>
      <c r="F1880" t="s">
        <v>2378</v>
      </c>
      <c r="G1880">
        <v>0</v>
      </c>
      <c r="H1880" t="s">
        <v>2378</v>
      </c>
      <c r="I1880" t="str">
        <f t="shared" si="58"/>
        <v>Obesity</v>
      </c>
      <c r="J1880" t="str">
        <f t="shared" si="59"/>
        <v>Diabetes</v>
      </c>
    </row>
    <row r="1881" spans="1:10" x14ac:dyDescent="0.25">
      <c r="A1881" t="s">
        <v>319</v>
      </c>
      <c r="B1881">
        <v>23.18</v>
      </c>
      <c r="C1881">
        <v>4.24</v>
      </c>
      <c r="D1881" t="s">
        <v>2378</v>
      </c>
      <c r="E1881" t="s">
        <v>2378</v>
      </c>
      <c r="F1881" t="s">
        <v>2378</v>
      </c>
      <c r="G1881">
        <v>0</v>
      </c>
      <c r="H1881" t="s">
        <v>2378</v>
      </c>
      <c r="I1881" t="str">
        <f t="shared" si="58"/>
        <v>Obesity</v>
      </c>
      <c r="J1881" t="str">
        <f t="shared" si="59"/>
        <v>Normal</v>
      </c>
    </row>
    <row r="1882" spans="1:10" x14ac:dyDescent="0.25">
      <c r="A1882" t="s">
        <v>586</v>
      </c>
      <c r="B1882">
        <v>23.16</v>
      </c>
      <c r="C1882">
        <v>5.5</v>
      </c>
      <c r="D1882" t="s">
        <v>2378</v>
      </c>
      <c r="E1882" t="s">
        <v>2378</v>
      </c>
      <c r="F1882" t="s">
        <v>2378</v>
      </c>
      <c r="G1882">
        <v>0</v>
      </c>
      <c r="H1882" t="s">
        <v>2378</v>
      </c>
      <c r="I1882" t="str">
        <f t="shared" si="58"/>
        <v>Obesity</v>
      </c>
      <c r="J1882" t="str">
        <f t="shared" si="59"/>
        <v>Normal</v>
      </c>
    </row>
    <row r="1883" spans="1:10" x14ac:dyDescent="0.25">
      <c r="A1883" t="s">
        <v>1293</v>
      </c>
      <c r="B1883">
        <v>23.14</v>
      </c>
      <c r="C1883">
        <v>4.1500000000000004</v>
      </c>
      <c r="D1883" t="s">
        <v>2378</v>
      </c>
      <c r="E1883" t="s">
        <v>2378</v>
      </c>
      <c r="F1883" t="s">
        <v>2378</v>
      </c>
      <c r="G1883">
        <v>0</v>
      </c>
      <c r="H1883" t="s">
        <v>2378</v>
      </c>
      <c r="I1883" t="str">
        <f t="shared" si="58"/>
        <v>Obesity</v>
      </c>
      <c r="J1883" t="str">
        <f t="shared" si="59"/>
        <v>Normal</v>
      </c>
    </row>
    <row r="1884" spans="1:10" x14ac:dyDescent="0.25">
      <c r="A1884" t="s">
        <v>286</v>
      </c>
      <c r="B1884">
        <v>23.1</v>
      </c>
      <c r="C1884">
        <v>5.92</v>
      </c>
      <c r="D1884" t="s">
        <v>2378</v>
      </c>
      <c r="E1884" t="s">
        <v>2378</v>
      </c>
      <c r="F1884" t="s">
        <v>2378</v>
      </c>
      <c r="G1884">
        <v>0</v>
      </c>
      <c r="H1884" t="s">
        <v>2378</v>
      </c>
      <c r="I1884" t="str">
        <f t="shared" si="58"/>
        <v>Obesity</v>
      </c>
      <c r="J1884" t="str">
        <f t="shared" si="59"/>
        <v>Diabetes</v>
      </c>
    </row>
    <row r="1885" spans="1:10" x14ac:dyDescent="0.25">
      <c r="A1885" t="s">
        <v>1680</v>
      </c>
      <c r="B1885">
        <v>23.085000000000001</v>
      </c>
      <c r="C1885">
        <v>4.2699999999999996</v>
      </c>
      <c r="D1885" t="s">
        <v>2378</v>
      </c>
      <c r="E1885" t="s">
        <v>2378</v>
      </c>
      <c r="F1885" t="s">
        <v>2378</v>
      </c>
      <c r="G1885">
        <v>0</v>
      </c>
      <c r="H1885" t="s">
        <v>2378</v>
      </c>
      <c r="I1885" t="str">
        <f t="shared" si="58"/>
        <v>Obesity</v>
      </c>
      <c r="J1885" t="str">
        <f t="shared" si="59"/>
        <v>Normal</v>
      </c>
    </row>
    <row r="1886" spans="1:10" x14ac:dyDescent="0.25">
      <c r="A1886" t="s">
        <v>168</v>
      </c>
      <c r="B1886">
        <v>23.085000000000001</v>
      </c>
      <c r="C1886">
        <v>5.62</v>
      </c>
      <c r="D1886" t="s">
        <v>2378</v>
      </c>
      <c r="E1886" t="s">
        <v>2378</v>
      </c>
      <c r="F1886" t="s">
        <v>2378</v>
      </c>
      <c r="G1886">
        <v>0</v>
      </c>
      <c r="H1886" t="s">
        <v>2378</v>
      </c>
      <c r="I1886" t="str">
        <f t="shared" si="58"/>
        <v>Obesity</v>
      </c>
      <c r="J1886" t="str">
        <f t="shared" si="59"/>
        <v>Normal</v>
      </c>
    </row>
    <row r="1887" spans="1:10" x14ac:dyDescent="0.25">
      <c r="A1887" t="s">
        <v>206</v>
      </c>
      <c r="B1887">
        <v>23.06</v>
      </c>
      <c r="C1887">
        <v>4.47</v>
      </c>
      <c r="D1887" t="s">
        <v>2378</v>
      </c>
      <c r="E1887" t="s">
        <v>2378</v>
      </c>
      <c r="F1887" t="s">
        <v>2378</v>
      </c>
      <c r="G1887">
        <v>0</v>
      </c>
      <c r="H1887" t="s">
        <v>2378</v>
      </c>
      <c r="I1887" t="str">
        <f t="shared" si="58"/>
        <v>Obesity</v>
      </c>
      <c r="J1887" t="str">
        <f t="shared" si="59"/>
        <v>Normal</v>
      </c>
    </row>
    <row r="1888" spans="1:10" x14ac:dyDescent="0.25">
      <c r="A1888" t="s">
        <v>1194</v>
      </c>
      <c r="B1888">
        <v>23.01</v>
      </c>
      <c r="C1888">
        <v>6.04</v>
      </c>
      <c r="D1888" t="s">
        <v>2378</v>
      </c>
      <c r="E1888" t="s">
        <v>2378</v>
      </c>
      <c r="F1888" t="s">
        <v>2378</v>
      </c>
      <c r="G1888">
        <v>0</v>
      </c>
      <c r="H1888" t="s">
        <v>2378</v>
      </c>
      <c r="I1888" t="str">
        <f t="shared" si="58"/>
        <v>Obesity</v>
      </c>
      <c r="J1888" t="str">
        <f t="shared" si="59"/>
        <v>Diabetes</v>
      </c>
    </row>
    <row r="1889" spans="1:10" x14ac:dyDescent="0.25">
      <c r="A1889" t="s">
        <v>816</v>
      </c>
      <c r="B1889">
        <v>23.01</v>
      </c>
      <c r="C1889">
        <v>4.68</v>
      </c>
      <c r="D1889" t="s">
        <v>2378</v>
      </c>
      <c r="E1889" t="s">
        <v>2378</v>
      </c>
      <c r="F1889" t="s">
        <v>2378</v>
      </c>
      <c r="G1889">
        <v>0</v>
      </c>
      <c r="H1889" t="s">
        <v>2378</v>
      </c>
      <c r="I1889" t="str">
        <f t="shared" si="58"/>
        <v>Obesity</v>
      </c>
      <c r="J1889" t="str">
        <f t="shared" si="59"/>
        <v>Normal</v>
      </c>
    </row>
    <row r="1890" spans="1:10" x14ac:dyDescent="0.25">
      <c r="A1890" t="s">
        <v>2074</v>
      </c>
      <c r="B1890">
        <v>23</v>
      </c>
      <c r="C1890">
        <v>5.48</v>
      </c>
      <c r="D1890" t="s">
        <v>2378</v>
      </c>
      <c r="E1890" t="s">
        <v>2378</v>
      </c>
      <c r="F1890" t="s">
        <v>2378</v>
      </c>
      <c r="G1890">
        <v>0</v>
      </c>
      <c r="H1890" t="s">
        <v>2378</v>
      </c>
      <c r="I1890" t="str">
        <f t="shared" si="58"/>
        <v>Obesity</v>
      </c>
      <c r="J1890" t="str">
        <f t="shared" si="59"/>
        <v>Normal</v>
      </c>
    </row>
    <row r="1891" spans="1:10" x14ac:dyDescent="0.25">
      <c r="A1891" t="s">
        <v>1472</v>
      </c>
      <c r="B1891">
        <v>23</v>
      </c>
      <c r="C1891">
        <v>9.8800000000000008</v>
      </c>
      <c r="D1891" t="s">
        <v>2378</v>
      </c>
      <c r="E1891" t="s">
        <v>2378</v>
      </c>
      <c r="F1891" t="s">
        <v>2378</v>
      </c>
      <c r="G1891">
        <v>0</v>
      </c>
      <c r="H1891" t="s">
        <v>2378</v>
      </c>
      <c r="I1891" t="str">
        <f t="shared" si="58"/>
        <v>Obesity</v>
      </c>
      <c r="J1891" t="str">
        <f t="shared" si="59"/>
        <v>Diabetes</v>
      </c>
    </row>
    <row r="1892" spans="1:10" x14ac:dyDescent="0.25">
      <c r="A1892" t="s">
        <v>1987</v>
      </c>
      <c r="B1892">
        <v>22.99</v>
      </c>
      <c r="C1892">
        <v>10.46</v>
      </c>
      <c r="D1892" t="s">
        <v>2378</v>
      </c>
      <c r="E1892" t="s">
        <v>2378</v>
      </c>
      <c r="F1892" t="s">
        <v>2378</v>
      </c>
      <c r="G1892">
        <v>0</v>
      </c>
      <c r="H1892" t="s">
        <v>2378</v>
      </c>
      <c r="I1892" t="str">
        <f t="shared" si="58"/>
        <v>Obesity</v>
      </c>
      <c r="J1892" t="str">
        <f t="shared" si="59"/>
        <v>Diabetes</v>
      </c>
    </row>
    <row r="1893" spans="1:10" x14ac:dyDescent="0.25">
      <c r="A1893" t="s">
        <v>1800</v>
      </c>
      <c r="B1893">
        <v>22.99</v>
      </c>
      <c r="C1893">
        <v>6.29</v>
      </c>
      <c r="D1893" t="s">
        <v>2378</v>
      </c>
      <c r="E1893" t="s">
        <v>2378</v>
      </c>
      <c r="F1893" t="s">
        <v>2378</v>
      </c>
      <c r="G1893">
        <v>0</v>
      </c>
      <c r="H1893" t="s">
        <v>2378</v>
      </c>
      <c r="I1893" t="str">
        <f t="shared" si="58"/>
        <v>Obesity</v>
      </c>
      <c r="J1893" t="str">
        <f t="shared" si="59"/>
        <v>Diabetes</v>
      </c>
    </row>
    <row r="1894" spans="1:10" x14ac:dyDescent="0.25">
      <c r="A1894" t="s">
        <v>166</v>
      </c>
      <c r="B1894">
        <v>22.99</v>
      </c>
      <c r="C1894">
        <v>5.0599999999999996</v>
      </c>
      <c r="D1894" t="s">
        <v>2378</v>
      </c>
      <c r="E1894" t="s">
        <v>2378</v>
      </c>
      <c r="F1894" t="s">
        <v>2378</v>
      </c>
      <c r="G1894">
        <v>0</v>
      </c>
      <c r="H1894" t="s">
        <v>2378</v>
      </c>
      <c r="I1894" t="str">
        <f t="shared" si="58"/>
        <v>Obesity</v>
      </c>
      <c r="J1894" t="str">
        <f t="shared" si="59"/>
        <v>Normal</v>
      </c>
    </row>
    <row r="1895" spans="1:10" x14ac:dyDescent="0.25">
      <c r="A1895" t="s">
        <v>977</v>
      </c>
      <c r="B1895">
        <v>22.98</v>
      </c>
      <c r="C1895">
        <v>6.14</v>
      </c>
      <c r="D1895" t="s">
        <v>2378</v>
      </c>
      <c r="E1895" t="s">
        <v>2378</v>
      </c>
      <c r="F1895" t="s">
        <v>2378</v>
      </c>
      <c r="G1895">
        <v>0</v>
      </c>
      <c r="H1895" t="s">
        <v>2378</v>
      </c>
      <c r="I1895" t="str">
        <f t="shared" si="58"/>
        <v>Obesity</v>
      </c>
      <c r="J1895" t="str">
        <f t="shared" si="59"/>
        <v>Diabetes</v>
      </c>
    </row>
    <row r="1896" spans="1:10" x14ac:dyDescent="0.25">
      <c r="A1896" t="s">
        <v>917</v>
      </c>
      <c r="B1896">
        <v>22.95</v>
      </c>
      <c r="C1896">
        <v>10.53</v>
      </c>
      <c r="D1896" t="s">
        <v>2378</v>
      </c>
      <c r="E1896" t="s">
        <v>2378</v>
      </c>
      <c r="F1896" t="s">
        <v>2378</v>
      </c>
      <c r="G1896">
        <v>0</v>
      </c>
      <c r="H1896" t="s">
        <v>2378</v>
      </c>
      <c r="I1896" t="str">
        <f t="shared" si="58"/>
        <v>Obesity</v>
      </c>
      <c r="J1896" t="str">
        <f t="shared" si="59"/>
        <v>Diabetes</v>
      </c>
    </row>
    <row r="1897" spans="1:10" x14ac:dyDescent="0.25">
      <c r="A1897" t="s">
        <v>1208</v>
      </c>
      <c r="B1897">
        <v>22.92</v>
      </c>
      <c r="C1897">
        <v>5.87</v>
      </c>
      <c r="D1897" t="s">
        <v>2378</v>
      </c>
      <c r="E1897" t="s">
        <v>2378</v>
      </c>
      <c r="F1897" t="s">
        <v>2378</v>
      </c>
      <c r="G1897">
        <v>0</v>
      </c>
      <c r="H1897" t="s">
        <v>2378</v>
      </c>
      <c r="I1897" t="str">
        <f t="shared" si="58"/>
        <v>Obesity</v>
      </c>
      <c r="J1897" t="str">
        <f t="shared" si="59"/>
        <v>Diabetes</v>
      </c>
    </row>
    <row r="1898" spans="1:10" x14ac:dyDescent="0.25">
      <c r="A1898" t="s">
        <v>2149</v>
      </c>
      <c r="B1898">
        <v>22.895</v>
      </c>
      <c r="C1898">
        <v>5.72</v>
      </c>
      <c r="D1898" t="s">
        <v>2378</v>
      </c>
      <c r="E1898" t="s">
        <v>2378</v>
      </c>
      <c r="F1898" t="s">
        <v>2378</v>
      </c>
      <c r="G1898">
        <v>0</v>
      </c>
      <c r="H1898" t="s">
        <v>2378</v>
      </c>
      <c r="I1898" t="str">
        <f t="shared" si="58"/>
        <v>Obesity</v>
      </c>
      <c r="J1898" t="str">
        <f t="shared" si="59"/>
        <v>Diabetes</v>
      </c>
    </row>
    <row r="1899" spans="1:10" x14ac:dyDescent="0.25">
      <c r="A1899" t="s">
        <v>1897</v>
      </c>
      <c r="B1899">
        <v>22.895</v>
      </c>
      <c r="C1899">
        <v>6.03</v>
      </c>
      <c r="D1899" t="s">
        <v>2378</v>
      </c>
      <c r="E1899" t="s">
        <v>2378</v>
      </c>
      <c r="F1899" t="s">
        <v>2378</v>
      </c>
      <c r="G1899">
        <v>0</v>
      </c>
      <c r="H1899" t="s">
        <v>2378</v>
      </c>
      <c r="I1899" t="str">
        <f t="shared" si="58"/>
        <v>Obesity</v>
      </c>
      <c r="J1899" t="str">
        <f t="shared" si="59"/>
        <v>Diabetes</v>
      </c>
    </row>
    <row r="1900" spans="1:10" x14ac:dyDescent="0.25">
      <c r="A1900" t="s">
        <v>1759</v>
      </c>
      <c r="B1900">
        <v>22.895</v>
      </c>
      <c r="C1900">
        <v>4.0599999999999996</v>
      </c>
      <c r="D1900" t="s">
        <v>2378</v>
      </c>
      <c r="E1900" t="s">
        <v>2378</v>
      </c>
      <c r="F1900" t="s">
        <v>2379</v>
      </c>
      <c r="G1900">
        <v>0</v>
      </c>
      <c r="H1900" t="s">
        <v>2378</v>
      </c>
      <c r="I1900" t="str">
        <f t="shared" si="58"/>
        <v>Obesity</v>
      </c>
      <c r="J1900" t="str">
        <f t="shared" si="59"/>
        <v>Normal</v>
      </c>
    </row>
    <row r="1901" spans="1:10" x14ac:dyDescent="0.25">
      <c r="A1901" t="s">
        <v>559</v>
      </c>
      <c r="B1901">
        <v>22.895</v>
      </c>
      <c r="C1901">
        <v>5.24</v>
      </c>
      <c r="D1901" t="s">
        <v>2378</v>
      </c>
      <c r="E1901" t="s">
        <v>2378</v>
      </c>
      <c r="F1901" t="s">
        <v>2378</v>
      </c>
      <c r="G1901">
        <v>0</v>
      </c>
      <c r="H1901" t="s">
        <v>2378</v>
      </c>
      <c r="I1901" t="str">
        <f t="shared" si="58"/>
        <v>Obesity</v>
      </c>
      <c r="J1901" t="str">
        <f t="shared" si="59"/>
        <v>Normal</v>
      </c>
    </row>
    <row r="1902" spans="1:10" x14ac:dyDescent="0.25">
      <c r="A1902" t="s">
        <v>2080</v>
      </c>
      <c r="B1902">
        <v>22.88</v>
      </c>
      <c r="C1902">
        <v>5.9</v>
      </c>
      <c r="D1902" t="s">
        <v>2378</v>
      </c>
      <c r="E1902" t="s">
        <v>2378</v>
      </c>
      <c r="F1902" t="s">
        <v>2379</v>
      </c>
      <c r="G1902">
        <v>0</v>
      </c>
      <c r="H1902" t="s">
        <v>2378</v>
      </c>
      <c r="I1902" t="str">
        <f t="shared" si="58"/>
        <v>Obesity</v>
      </c>
      <c r="J1902" t="str">
        <f t="shared" si="59"/>
        <v>Diabetes</v>
      </c>
    </row>
    <row r="1903" spans="1:10" x14ac:dyDescent="0.25">
      <c r="A1903" t="s">
        <v>1930</v>
      </c>
      <c r="B1903">
        <v>22.88</v>
      </c>
      <c r="C1903">
        <v>5.71</v>
      </c>
      <c r="D1903" t="s">
        <v>2378</v>
      </c>
      <c r="E1903" t="s">
        <v>2378</v>
      </c>
      <c r="F1903" t="s">
        <v>2379</v>
      </c>
      <c r="G1903">
        <v>0</v>
      </c>
      <c r="H1903" t="s">
        <v>2378</v>
      </c>
      <c r="I1903" t="str">
        <f t="shared" si="58"/>
        <v>Obesity</v>
      </c>
      <c r="J1903" t="str">
        <f t="shared" si="59"/>
        <v>Diabetes</v>
      </c>
    </row>
    <row r="1904" spans="1:10" x14ac:dyDescent="0.25">
      <c r="A1904" t="s">
        <v>881</v>
      </c>
      <c r="B1904">
        <v>22.86</v>
      </c>
      <c r="C1904">
        <v>7.5</v>
      </c>
      <c r="D1904" t="s">
        <v>2378</v>
      </c>
      <c r="E1904" t="s">
        <v>2378</v>
      </c>
      <c r="F1904" t="s">
        <v>2378</v>
      </c>
      <c r="G1904">
        <v>0</v>
      </c>
      <c r="H1904" t="s">
        <v>2378</v>
      </c>
      <c r="I1904" t="str">
        <f t="shared" si="58"/>
        <v>Obesity</v>
      </c>
      <c r="J1904" t="str">
        <f t="shared" si="59"/>
        <v>Diabetes</v>
      </c>
    </row>
    <row r="1905" spans="1:10" x14ac:dyDescent="0.25">
      <c r="A1905" t="s">
        <v>1050</v>
      </c>
      <c r="B1905">
        <v>22.8</v>
      </c>
      <c r="C1905">
        <v>6.98</v>
      </c>
      <c r="D1905" t="s">
        <v>2378</v>
      </c>
      <c r="E1905" t="s">
        <v>2378</v>
      </c>
      <c r="F1905" t="s">
        <v>2378</v>
      </c>
      <c r="G1905">
        <v>0</v>
      </c>
      <c r="H1905" t="s">
        <v>2378</v>
      </c>
      <c r="I1905" t="str">
        <f t="shared" si="58"/>
        <v>Obesity</v>
      </c>
      <c r="J1905" t="str">
        <f t="shared" si="59"/>
        <v>Diabetes</v>
      </c>
    </row>
    <row r="1906" spans="1:10" x14ac:dyDescent="0.25">
      <c r="A1906" t="s">
        <v>1010</v>
      </c>
      <c r="B1906">
        <v>22.8</v>
      </c>
      <c r="C1906">
        <v>4.29</v>
      </c>
      <c r="D1906" t="s">
        <v>2378</v>
      </c>
      <c r="E1906" t="s">
        <v>2378</v>
      </c>
      <c r="F1906" t="s">
        <v>2379</v>
      </c>
      <c r="G1906">
        <v>0</v>
      </c>
      <c r="H1906" t="s">
        <v>2378</v>
      </c>
      <c r="I1906" t="str">
        <f t="shared" si="58"/>
        <v>Obesity</v>
      </c>
      <c r="J1906" t="str">
        <f t="shared" si="59"/>
        <v>Normal</v>
      </c>
    </row>
    <row r="1907" spans="1:10" x14ac:dyDescent="0.25">
      <c r="A1907" t="s">
        <v>80</v>
      </c>
      <c r="B1907">
        <v>22.79</v>
      </c>
      <c r="C1907">
        <v>6.15</v>
      </c>
      <c r="D1907" t="s">
        <v>2378</v>
      </c>
      <c r="E1907" t="s">
        <v>2378</v>
      </c>
      <c r="F1907" t="s">
        <v>2379</v>
      </c>
      <c r="G1907">
        <v>0</v>
      </c>
      <c r="H1907" t="s">
        <v>2378</v>
      </c>
      <c r="I1907" t="str">
        <f t="shared" si="58"/>
        <v>Obesity</v>
      </c>
      <c r="J1907" t="str">
        <f t="shared" si="59"/>
        <v>Diabetes</v>
      </c>
    </row>
    <row r="1908" spans="1:10" x14ac:dyDescent="0.25">
      <c r="A1908" t="s">
        <v>2009</v>
      </c>
      <c r="B1908">
        <v>22.77</v>
      </c>
      <c r="C1908">
        <v>6</v>
      </c>
      <c r="D1908" t="s">
        <v>2378</v>
      </c>
      <c r="E1908" t="s">
        <v>2378</v>
      </c>
      <c r="F1908" t="s">
        <v>2378</v>
      </c>
      <c r="G1908">
        <v>0</v>
      </c>
      <c r="H1908" t="s">
        <v>2378</v>
      </c>
      <c r="I1908" t="str">
        <f t="shared" si="58"/>
        <v>Obesity</v>
      </c>
      <c r="J1908" t="str">
        <f t="shared" si="59"/>
        <v>Diabetes</v>
      </c>
    </row>
    <row r="1909" spans="1:10" x14ac:dyDescent="0.25">
      <c r="A1909" t="s">
        <v>1443</v>
      </c>
      <c r="B1909">
        <v>22.77</v>
      </c>
      <c r="C1909">
        <v>4.47</v>
      </c>
      <c r="D1909" t="s">
        <v>2378</v>
      </c>
      <c r="E1909" t="s">
        <v>2378</v>
      </c>
      <c r="F1909" t="s">
        <v>2378</v>
      </c>
      <c r="G1909">
        <v>0</v>
      </c>
      <c r="H1909" t="s">
        <v>2378</v>
      </c>
      <c r="I1909" t="str">
        <f t="shared" si="58"/>
        <v>Obesity</v>
      </c>
      <c r="J1909" t="str">
        <f t="shared" si="59"/>
        <v>Normal</v>
      </c>
    </row>
    <row r="1910" spans="1:10" x14ac:dyDescent="0.25">
      <c r="A1910" t="s">
        <v>81</v>
      </c>
      <c r="B1910">
        <v>22.76</v>
      </c>
      <c r="C1910">
        <v>9.44</v>
      </c>
      <c r="D1910" t="s">
        <v>2378</v>
      </c>
      <c r="E1910" t="s">
        <v>2378</v>
      </c>
      <c r="F1910" t="s">
        <v>2378</v>
      </c>
      <c r="G1910">
        <v>0</v>
      </c>
      <c r="H1910" t="s">
        <v>2378</v>
      </c>
      <c r="I1910" t="str">
        <f t="shared" si="58"/>
        <v>Obesity</v>
      </c>
      <c r="J1910" t="str">
        <f t="shared" si="59"/>
        <v>Diabetes</v>
      </c>
    </row>
    <row r="1911" spans="1:10" x14ac:dyDescent="0.25">
      <c r="A1911" t="s">
        <v>2016</v>
      </c>
      <c r="B1911">
        <v>22.72</v>
      </c>
      <c r="C1911">
        <v>5.71</v>
      </c>
      <c r="D1911" t="s">
        <v>2378</v>
      </c>
      <c r="E1911" t="s">
        <v>2378</v>
      </c>
      <c r="F1911" t="s">
        <v>2378</v>
      </c>
      <c r="G1911">
        <v>0</v>
      </c>
      <c r="H1911" t="s">
        <v>2378</v>
      </c>
      <c r="I1911" t="str">
        <f t="shared" si="58"/>
        <v>Obesity</v>
      </c>
      <c r="J1911" t="str">
        <f t="shared" si="59"/>
        <v>Diabetes</v>
      </c>
    </row>
    <row r="1912" spans="1:10" x14ac:dyDescent="0.25">
      <c r="A1912" t="s">
        <v>1007</v>
      </c>
      <c r="B1912">
        <v>22.72</v>
      </c>
      <c r="C1912">
        <v>9.9600000000000009</v>
      </c>
      <c r="D1912" t="s">
        <v>2378</v>
      </c>
      <c r="E1912" t="s">
        <v>2378</v>
      </c>
      <c r="F1912" t="s">
        <v>2378</v>
      </c>
      <c r="G1912">
        <v>0</v>
      </c>
      <c r="H1912" t="s">
        <v>2378</v>
      </c>
      <c r="I1912" t="str">
        <f t="shared" si="58"/>
        <v>Obesity</v>
      </c>
      <c r="J1912" t="str">
        <f t="shared" si="59"/>
        <v>Diabetes</v>
      </c>
    </row>
    <row r="1913" spans="1:10" x14ac:dyDescent="0.25">
      <c r="A1913" t="s">
        <v>1915</v>
      </c>
      <c r="B1913">
        <v>22.704999999999998</v>
      </c>
      <c r="C1913">
        <v>5.27</v>
      </c>
      <c r="D1913" t="s">
        <v>2378</v>
      </c>
      <c r="E1913" t="s">
        <v>2378</v>
      </c>
      <c r="F1913" t="s">
        <v>2378</v>
      </c>
      <c r="G1913">
        <v>0</v>
      </c>
      <c r="H1913" t="s">
        <v>2378</v>
      </c>
      <c r="I1913" t="str">
        <f t="shared" si="58"/>
        <v>Obesity</v>
      </c>
      <c r="J1913" t="str">
        <f t="shared" si="59"/>
        <v>Normal</v>
      </c>
    </row>
    <row r="1914" spans="1:10" x14ac:dyDescent="0.25">
      <c r="A1914" t="s">
        <v>904</v>
      </c>
      <c r="B1914">
        <v>22.704999999999998</v>
      </c>
      <c r="C1914">
        <v>6.14</v>
      </c>
      <c r="D1914" t="s">
        <v>2378</v>
      </c>
      <c r="E1914" t="s">
        <v>2378</v>
      </c>
      <c r="F1914" t="s">
        <v>2378</v>
      </c>
      <c r="G1914">
        <v>0</v>
      </c>
      <c r="H1914" t="s">
        <v>2378</v>
      </c>
      <c r="I1914" t="str">
        <f t="shared" si="58"/>
        <v>Obesity</v>
      </c>
      <c r="J1914" t="str">
        <f t="shared" si="59"/>
        <v>Diabetes</v>
      </c>
    </row>
    <row r="1915" spans="1:10" x14ac:dyDescent="0.25">
      <c r="A1915" t="s">
        <v>877</v>
      </c>
      <c r="B1915">
        <v>22.704999999999998</v>
      </c>
      <c r="C1915">
        <v>4.57</v>
      </c>
      <c r="D1915" t="s">
        <v>2378</v>
      </c>
      <c r="E1915" t="s">
        <v>2378</v>
      </c>
      <c r="F1915" t="s">
        <v>2378</v>
      </c>
      <c r="G1915">
        <v>0</v>
      </c>
      <c r="H1915" t="s">
        <v>2378</v>
      </c>
      <c r="I1915" t="str">
        <f t="shared" si="58"/>
        <v>Obesity</v>
      </c>
      <c r="J1915" t="str">
        <f t="shared" si="59"/>
        <v>Normal</v>
      </c>
    </row>
    <row r="1916" spans="1:10" x14ac:dyDescent="0.25">
      <c r="A1916" t="s">
        <v>980</v>
      </c>
      <c r="B1916">
        <v>22.66</v>
      </c>
      <c r="C1916">
        <v>10.68</v>
      </c>
      <c r="D1916" t="s">
        <v>2378</v>
      </c>
      <c r="E1916" t="s">
        <v>2378</v>
      </c>
      <c r="F1916" t="s">
        <v>2378</v>
      </c>
      <c r="G1916">
        <v>0</v>
      </c>
      <c r="H1916" t="s">
        <v>2378</v>
      </c>
      <c r="I1916" t="str">
        <f t="shared" si="58"/>
        <v>Obesity</v>
      </c>
      <c r="J1916" t="str">
        <f t="shared" si="59"/>
        <v>Diabetes</v>
      </c>
    </row>
    <row r="1917" spans="1:10" x14ac:dyDescent="0.25">
      <c r="A1917" t="s">
        <v>1022</v>
      </c>
      <c r="B1917">
        <v>22.64</v>
      </c>
      <c r="C1917">
        <v>6.54</v>
      </c>
      <c r="D1917" t="s">
        <v>2378</v>
      </c>
      <c r="E1917" t="s">
        <v>2378</v>
      </c>
      <c r="F1917" t="s">
        <v>2378</v>
      </c>
      <c r="G1917">
        <v>0</v>
      </c>
      <c r="H1917" t="s">
        <v>2378</v>
      </c>
      <c r="I1917" t="str">
        <f t="shared" si="58"/>
        <v>Obesity</v>
      </c>
      <c r="J1917" t="str">
        <f t="shared" si="59"/>
        <v>Diabetes</v>
      </c>
    </row>
    <row r="1918" spans="1:10" x14ac:dyDescent="0.25">
      <c r="A1918" t="s">
        <v>757</v>
      </c>
      <c r="B1918">
        <v>22.63</v>
      </c>
      <c r="C1918">
        <v>5.09</v>
      </c>
      <c r="D1918" t="s">
        <v>2378</v>
      </c>
      <c r="E1918" t="s">
        <v>2378</v>
      </c>
      <c r="F1918" t="s">
        <v>2378</v>
      </c>
      <c r="G1918">
        <v>0</v>
      </c>
      <c r="H1918" t="s">
        <v>2378</v>
      </c>
      <c r="I1918" t="str">
        <f t="shared" si="58"/>
        <v>Obesity</v>
      </c>
      <c r="J1918" t="str">
        <f t="shared" si="59"/>
        <v>Normal</v>
      </c>
    </row>
    <row r="1919" spans="1:10" x14ac:dyDescent="0.25">
      <c r="A1919" t="s">
        <v>1957</v>
      </c>
      <c r="B1919">
        <v>22.61</v>
      </c>
      <c r="C1919">
        <v>6.13</v>
      </c>
      <c r="D1919" t="s">
        <v>2378</v>
      </c>
      <c r="E1919" t="s">
        <v>2378</v>
      </c>
      <c r="F1919" t="s">
        <v>2379</v>
      </c>
      <c r="G1919">
        <v>0</v>
      </c>
      <c r="H1919" t="s">
        <v>2378</v>
      </c>
      <c r="I1919" t="str">
        <f t="shared" si="58"/>
        <v>Obesity</v>
      </c>
      <c r="J1919" t="str">
        <f t="shared" si="59"/>
        <v>Diabetes</v>
      </c>
    </row>
    <row r="1920" spans="1:10" x14ac:dyDescent="0.25">
      <c r="A1920" t="s">
        <v>1190</v>
      </c>
      <c r="B1920">
        <v>22.61</v>
      </c>
      <c r="C1920">
        <v>9.6300000000000008</v>
      </c>
      <c r="D1920" t="s">
        <v>2378</v>
      </c>
      <c r="E1920" t="s">
        <v>2378</v>
      </c>
      <c r="F1920" t="s">
        <v>2378</v>
      </c>
      <c r="G1920">
        <v>0</v>
      </c>
      <c r="H1920" t="s">
        <v>2378</v>
      </c>
      <c r="I1920" t="str">
        <f t="shared" si="58"/>
        <v>Obesity</v>
      </c>
      <c r="J1920" t="str">
        <f t="shared" si="59"/>
        <v>Diabetes</v>
      </c>
    </row>
    <row r="1921" spans="1:10" x14ac:dyDescent="0.25">
      <c r="A1921" t="s">
        <v>365</v>
      </c>
      <c r="B1921">
        <v>22.61</v>
      </c>
      <c r="C1921">
        <v>4.25</v>
      </c>
      <c r="D1921" t="s">
        <v>2378</v>
      </c>
      <c r="E1921" t="s">
        <v>2378</v>
      </c>
      <c r="F1921" t="s">
        <v>2378</v>
      </c>
      <c r="G1921">
        <v>0</v>
      </c>
      <c r="H1921" t="s">
        <v>2378</v>
      </c>
      <c r="I1921" t="str">
        <f t="shared" si="58"/>
        <v>Obesity</v>
      </c>
      <c r="J1921" t="str">
        <f t="shared" si="59"/>
        <v>Normal</v>
      </c>
    </row>
    <row r="1922" spans="1:10" x14ac:dyDescent="0.25">
      <c r="A1922" t="s">
        <v>146</v>
      </c>
      <c r="B1922">
        <v>22.61</v>
      </c>
      <c r="C1922">
        <v>5.68</v>
      </c>
      <c r="D1922" t="s">
        <v>2378</v>
      </c>
      <c r="E1922" t="s">
        <v>2378</v>
      </c>
      <c r="F1922" t="s">
        <v>2379</v>
      </c>
      <c r="G1922">
        <v>0</v>
      </c>
      <c r="H1922" t="s">
        <v>2378</v>
      </c>
      <c r="I1922" t="str">
        <f t="shared" ref="I1922:I1985" si="60">IF(B1922&lt;18.5, "Underweight",IF(18.5 &lt;B1922&lt;= 24.9,"Healthy Weight",IF( 25&lt; B1922&lt;=29.9,"Overweight", "Obesity")))</f>
        <v>Obesity</v>
      </c>
      <c r="J1922" t="str">
        <f t="shared" ref="J1922:J1985" si="61">IF(C1922&lt;5.7,"Normal",IF(5.7&lt;C1922&lt;=6.4,"Prediabetes","Diabetes"))</f>
        <v>Normal</v>
      </c>
    </row>
    <row r="1923" spans="1:10" x14ac:dyDescent="0.25">
      <c r="A1923" t="s">
        <v>1833</v>
      </c>
      <c r="B1923">
        <v>22.6</v>
      </c>
      <c r="C1923">
        <v>10.43</v>
      </c>
      <c r="D1923" t="s">
        <v>2378</v>
      </c>
      <c r="E1923" t="s">
        <v>2378</v>
      </c>
      <c r="F1923" t="s">
        <v>2378</v>
      </c>
      <c r="G1923">
        <v>0</v>
      </c>
      <c r="H1923" t="s">
        <v>2378</v>
      </c>
      <c r="I1923" t="str">
        <f t="shared" si="60"/>
        <v>Obesity</v>
      </c>
      <c r="J1923" t="str">
        <f t="shared" si="61"/>
        <v>Diabetes</v>
      </c>
    </row>
    <row r="1924" spans="1:10" x14ac:dyDescent="0.25">
      <c r="A1924" t="s">
        <v>281</v>
      </c>
      <c r="B1924">
        <v>22.6</v>
      </c>
      <c r="C1924">
        <v>6.04</v>
      </c>
      <c r="D1924" t="s">
        <v>2378</v>
      </c>
      <c r="E1924" t="s">
        <v>2378</v>
      </c>
      <c r="F1924" t="s">
        <v>2378</v>
      </c>
      <c r="G1924">
        <v>0</v>
      </c>
      <c r="H1924" t="s">
        <v>2378</v>
      </c>
      <c r="I1924" t="str">
        <f t="shared" si="60"/>
        <v>Obesity</v>
      </c>
      <c r="J1924" t="str">
        <f t="shared" si="61"/>
        <v>Diabetes</v>
      </c>
    </row>
    <row r="1925" spans="1:10" x14ac:dyDescent="0.25">
      <c r="A1925" t="s">
        <v>871</v>
      </c>
      <c r="B1925">
        <v>22.58</v>
      </c>
      <c r="C1925">
        <v>7.46</v>
      </c>
      <c r="D1925" t="s">
        <v>2378</v>
      </c>
      <c r="E1925" t="s">
        <v>2378</v>
      </c>
      <c r="F1925" t="s">
        <v>2378</v>
      </c>
      <c r="G1925">
        <v>0</v>
      </c>
      <c r="H1925" t="s">
        <v>2378</v>
      </c>
      <c r="I1925" t="str">
        <f t="shared" si="60"/>
        <v>Obesity</v>
      </c>
      <c r="J1925" t="str">
        <f t="shared" si="61"/>
        <v>Diabetes</v>
      </c>
    </row>
    <row r="1926" spans="1:10" x14ac:dyDescent="0.25">
      <c r="A1926" t="s">
        <v>140</v>
      </c>
      <c r="B1926">
        <v>22.57</v>
      </c>
      <c r="C1926">
        <v>5.8</v>
      </c>
      <c r="D1926" t="s">
        <v>2378</v>
      </c>
      <c r="E1926" t="s">
        <v>2378</v>
      </c>
      <c r="F1926" t="s">
        <v>2378</v>
      </c>
      <c r="G1926">
        <v>0</v>
      </c>
      <c r="H1926" t="s">
        <v>2378</v>
      </c>
      <c r="I1926" t="str">
        <f t="shared" si="60"/>
        <v>Obesity</v>
      </c>
      <c r="J1926" t="str">
        <f t="shared" si="61"/>
        <v>Diabetes</v>
      </c>
    </row>
    <row r="1927" spans="1:10" x14ac:dyDescent="0.25">
      <c r="A1927" t="s">
        <v>755</v>
      </c>
      <c r="B1927">
        <v>22.56</v>
      </c>
      <c r="C1927">
        <v>4.34</v>
      </c>
      <c r="D1927" t="s">
        <v>2378</v>
      </c>
      <c r="E1927" t="s">
        <v>2378</v>
      </c>
      <c r="F1927" t="s">
        <v>2378</v>
      </c>
      <c r="G1927">
        <v>0</v>
      </c>
      <c r="H1927" t="s">
        <v>2378</v>
      </c>
      <c r="I1927" t="str">
        <f t="shared" si="60"/>
        <v>Obesity</v>
      </c>
      <c r="J1927" t="str">
        <f t="shared" si="61"/>
        <v>Normal</v>
      </c>
    </row>
    <row r="1928" spans="1:10" x14ac:dyDescent="0.25">
      <c r="A1928" t="s">
        <v>1103</v>
      </c>
      <c r="B1928">
        <v>22.515000000000001</v>
      </c>
      <c r="C1928">
        <v>11.18</v>
      </c>
      <c r="D1928" t="s">
        <v>2378</v>
      </c>
      <c r="E1928" t="s">
        <v>2378</v>
      </c>
      <c r="F1928" t="s">
        <v>2378</v>
      </c>
      <c r="G1928">
        <v>0</v>
      </c>
      <c r="H1928" t="s">
        <v>2378</v>
      </c>
      <c r="I1928" t="str">
        <f t="shared" si="60"/>
        <v>Obesity</v>
      </c>
      <c r="J1928" t="str">
        <f t="shared" si="61"/>
        <v>Diabetes</v>
      </c>
    </row>
    <row r="1929" spans="1:10" x14ac:dyDescent="0.25">
      <c r="A1929" t="s">
        <v>633</v>
      </c>
      <c r="B1929">
        <v>22.515000000000001</v>
      </c>
      <c r="C1929">
        <v>4.37</v>
      </c>
      <c r="D1929" t="s">
        <v>2378</v>
      </c>
      <c r="E1929" t="s">
        <v>2378</v>
      </c>
      <c r="F1929" t="s">
        <v>2379</v>
      </c>
      <c r="G1929">
        <v>0</v>
      </c>
      <c r="H1929" t="s">
        <v>2378</v>
      </c>
      <c r="I1929" t="str">
        <f t="shared" si="60"/>
        <v>Obesity</v>
      </c>
      <c r="J1929" t="str">
        <f t="shared" si="61"/>
        <v>Normal</v>
      </c>
    </row>
    <row r="1930" spans="1:10" x14ac:dyDescent="0.25">
      <c r="A1930" t="s">
        <v>516</v>
      </c>
      <c r="B1930">
        <v>22.515000000000001</v>
      </c>
      <c r="C1930">
        <v>4.24</v>
      </c>
      <c r="D1930" t="s">
        <v>2378</v>
      </c>
      <c r="E1930" t="s">
        <v>2378</v>
      </c>
      <c r="F1930" t="s">
        <v>2378</v>
      </c>
      <c r="G1930">
        <v>0</v>
      </c>
      <c r="H1930" t="s">
        <v>2378</v>
      </c>
      <c r="I1930" t="str">
        <f t="shared" si="60"/>
        <v>Obesity</v>
      </c>
      <c r="J1930" t="str">
        <f t="shared" si="61"/>
        <v>Normal</v>
      </c>
    </row>
    <row r="1931" spans="1:10" x14ac:dyDescent="0.25">
      <c r="A1931" t="s">
        <v>416</v>
      </c>
      <c r="B1931">
        <v>22.515000000000001</v>
      </c>
      <c r="C1931">
        <v>4.91</v>
      </c>
      <c r="D1931" t="s">
        <v>2378</v>
      </c>
      <c r="E1931" t="s">
        <v>2378</v>
      </c>
      <c r="F1931" t="s">
        <v>2379</v>
      </c>
      <c r="G1931">
        <v>0</v>
      </c>
      <c r="H1931" t="s">
        <v>2378</v>
      </c>
      <c r="I1931" t="str">
        <f t="shared" si="60"/>
        <v>Obesity</v>
      </c>
      <c r="J1931" t="str">
        <f t="shared" si="61"/>
        <v>Normal</v>
      </c>
    </row>
    <row r="1932" spans="1:10" x14ac:dyDescent="0.25">
      <c r="A1932" t="s">
        <v>229</v>
      </c>
      <c r="B1932">
        <v>22.515000000000001</v>
      </c>
      <c r="C1932">
        <v>5.93</v>
      </c>
      <c r="D1932" t="s">
        <v>2378</v>
      </c>
      <c r="E1932" t="s">
        <v>2378</v>
      </c>
      <c r="F1932" t="s">
        <v>2379</v>
      </c>
      <c r="G1932">
        <v>0</v>
      </c>
      <c r="H1932" t="s">
        <v>2378</v>
      </c>
      <c r="I1932" t="str">
        <f t="shared" si="60"/>
        <v>Obesity</v>
      </c>
      <c r="J1932" t="str">
        <f t="shared" si="61"/>
        <v>Diabetes</v>
      </c>
    </row>
    <row r="1933" spans="1:10" x14ac:dyDescent="0.25">
      <c r="A1933" t="s">
        <v>679</v>
      </c>
      <c r="B1933">
        <v>22.51</v>
      </c>
      <c r="C1933">
        <v>6.08</v>
      </c>
      <c r="D1933" t="s">
        <v>2378</v>
      </c>
      <c r="E1933" t="s">
        <v>2378</v>
      </c>
      <c r="F1933" t="s">
        <v>2378</v>
      </c>
      <c r="G1933">
        <v>0</v>
      </c>
      <c r="H1933" t="s">
        <v>2378</v>
      </c>
      <c r="I1933" t="str">
        <f t="shared" si="60"/>
        <v>Obesity</v>
      </c>
      <c r="J1933" t="str">
        <f t="shared" si="61"/>
        <v>Diabetes</v>
      </c>
    </row>
    <row r="1934" spans="1:10" x14ac:dyDescent="0.25">
      <c r="A1934" t="s">
        <v>919</v>
      </c>
      <c r="B1934">
        <v>22.44</v>
      </c>
      <c r="C1934">
        <v>4.62</v>
      </c>
      <c r="D1934" t="s">
        <v>2378</v>
      </c>
      <c r="E1934" t="s">
        <v>2378</v>
      </c>
      <c r="F1934" t="s">
        <v>2378</v>
      </c>
      <c r="G1934">
        <v>0</v>
      </c>
      <c r="H1934" t="s">
        <v>2378</v>
      </c>
      <c r="I1934" t="str">
        <f t="shared" si="60"/>
        <v>Obesity</v>
      </c>
      <c r="J1934" t="str">
        <f t="shared" si="61"/>
        <v>Normal</v>
      </c>
    </row>
    <row r="1935" spans="1:10" x14ac:dyDescent="0.25">
      <c r="A1935" t="s">
        <v>1995</v>
      </c>
      <c r="B1935">
        <v>22.42</v>
      </c>
      <c r="C1935">
        <v>4.68</v>
      </c>
      <c r="D1935" t="s">
        <v>2378</v>
      </c>
      <c r="E1935" t="s">
        <v>2378</v>
      </c>
      <c r="F1935" t="s">
        <v>2378</v>
      </c>
      <c r="G1935">
        <v>0</v>
      </c>
      <c r="H1935" t="s">
        <v>2378</v>
      </c>
      <c r="I1935" t="str">
        <f t="shared" si="60"/>
        <v>Obesity</v>
      </c>
      <c r="J1935" t="str">
        <f t="shared" si="61"/>
        <v>Normal</v>
      </c>
    </row>
    <row r="1936" spans="1:10" x14ac:dyDescent="0.25">
      <c r="A1936" t="s">
        <v>1698</v>
      </c>
      <c r="B1936">
        <v>22.42</v>
      </c>
      <c r="C1936">
        <v>6.74</v>
      </c>
      <c r="D1936" t="s">
        <v>2378</v>
      </c>
      <c r="E1936" t="s">
        <v>2378</v>
      </c>
      <c r="F1936" t="s">
        <v>2378</v>
      </c>
      <c r="G1936">
        <v>0</v>
      </c>
      <c r="H1936" t="s">
        <v>2378</v>
      </c>
      <c r="I1936" t="str">
        <f t="shared" si="60"/>
        <v>Obesity</v>
      </c>
      <c r="J1936" t="str">
        <f t="shared" si="61"/>
        <v>Diabetes</v>
      </c>
    </row>
    <row r="1937" spans="1:10" x14ac:dyDescent="0.25">
      <c r="A1937" t="s">
        <v>1167</v>
      </c>
      <c r="B1937">
        <v>22.42</v>
      </c>
      <c r="C1937">
        <v>7.96</v>
      </c>
      <c r="D1937" t="s">
        <v>2378</v>
      </c>
      <c r="E1937" t="s">
        <v>2378</v>
      </c>
      <c r="F1937" t="s">
        <v>2378</v>
      </c>
      <c r="G1937">
        <v>0</v>
      </c>
      <c r="H1937" t="s">
        <v>2378</v>
      </c>
      <c r="I1937" t="str">
        <f t="shared" si="60"/>
        <v>Obesity</v>
      </c>
      <c r="J1937" t="str">
        <f t="shared" si="61"/>
        <v>Diabetes</v>
      </c>
    </row>
    <row r="1938" spans="1:10" x14ac:dyDescent="0.25">
      <c r="A1938" t="s">
        <v>1237</v>
      </c>
      <c r="B1938">
        <v>22.41</v>
      </c>
      <c r="C1938">
        <v>8.68</v>
      </c>
      <c r="D1938" t="s">
        <v>2378</v>
      </c>
      <c r="E1938" t="s">
        <v>2378</v>
      </c>
      <c r="F1938" t="s">
        <v>2378</v>
      </c>
      <c r="G1938">
        <v>0</v>
      </c>
      <c r="H1938" t="s">
        <v>2378</v>
      </c>
      <c r="I1938" t="str">
        <f t="shared" si="60"/>
        <v>Obesity</v>
      </c>
      <c r="J1938" t="str">
        <f t="shared" si="61"/>
        <v>Diabetes</v>
      </c>
    </row>
    <row r="1939" spans="1:10" x14ac:dyDescent="0.25">
      <c r="A1939" t="s">
        <v>905</v>
      </c>
      <c r="B1939">
        <v>22.41</v>
      </c>
      <c r="C1939">
        <v>11.37</v>
      </c>
      <c r="D1939" t="s">
        <v>2378</v>
      </c>
      <c r="E1939" t="s">
        <v>2378</v>
      </c>
      <c r="F1939" t="s">
        <v>2378</v>
      </c>
      <c r="G1939">
        <v>0</v>
      </c>
      <c r="H1939" t="s">
        <v>2378</v>
      </c>
      <c r="I1939" t="str">
        <f t="shared" si="60"/>
        <v>Obesity</v>
      </c>
      <c r="J1939" t="str">
        <f t="shared" si="61"/>
        <v>Diabetes</v>
      </c>
    </row>
    <row r="1940" spans="1:10" x14ac:dyDescent="0.25">
      <c r="A1940" t="s">
        <v>2048</v>
      </c>
      <c r="B1940">
        <v>22.39</v>
      </c>
      <c r="C1940">
        <v>9.5299999999999994</v>
      </c>
      <c r="D1940" t="s">
        <v>2378</v>
      </c>
      <c r="E1940" t="s">
        <v>2378</v>
      </c>
      <c r="F1940" t="s">
        <v>2378</v>
      </c>
      <c r="G1940">
        <v>0</v>
      </c>
      <c r="H1940" t="s">
        <v>2378</v>
      </c>
      <c r="I1940" t="str">
        <f t="shared" si="60"/>
        <v>Obesity</v>
      </c>
      <c r="J1940" t="str">
        <f t="shared" si="61"/>
        <v>Diabetes</v>
      </c>
    </row>
    <row r="1941" spans="1:10" x14ac:dyDescent="0.25">
      <c r="A1941" t="s">
        <v>2060</v>
      </c>
      <c r="B1941">
        <v>22.37</v>
      </c>
      <c r="C1941">
        <v>5.86</v>
      </c>
      <c r="D1941" t="s">
        <v>2378</v>
      </c>
      <c r="E1941" t="s">
        <v>2378</v>
      </c>
      <c r="F1941" t="s">
        <v>2379</v>
      </c>
      <c r="G1941">
        <v>0</v>
      </c>
      <c r="H1941" t="s">
        <v>2378</v>
      </c>
      <c r="I1941" t="str">
        <f t="shared" si="60"/>
        <v>Obesity</v>
      </c>
      <c r="J1941" t="str">
        <f t="shared" si="61"/>
        <v>Diabetes</v>
      </c>
    </row>
    <row r="1942" spans="1:10" x14ac:dyDescent="0.25">
      <c r="A1942" t="s">
        <v>864</v>
      </c>
      <c r="B1942">
        <v>22.36</v>
      </c>
      <c r="C1942">
        <v>8.6</v>
      </c>
      <c r="D1942" t="s">
        <v>2378</v>
      </c>
      <c r="E1942" t="s">
        <v>2378</v>
      </c>
      <c r="F1942" t="s">
        <v>2378</v>
      </c>
      <c r="G1942">
        <v>0</v>
      </c>
      <c r="H1942" t="s">
        <v>2378</v>
      </c>
      <c r="I1942" t="str">
        <f t="shared" si="60"/>
        <v>Obesity</v>
      </c>
      <c r="J1942" t="str">
        <f t="shared" si="61"/>
        <v>Diabetes</v>
      </c>
    </row>
    <row r="1943" spans="1:10" x14ac:dyDescent="0.25">
      <c r="A1943" t="s">
        <v>665</v>
      </c>
      <c r="B1943">
        <v>22.34</v>
      </c>
      <c r="C1943">
        <v>5.19</v>
      </c>
      <c r="D1943" t="s">
        <v>2378</v>
      </c>
      <c r="E1943" t="s">
        <v>2378</v>
      </c>
      <c r="F1943" t="s">
        <v>2378</v>
      </c>
      <c r="G1943">
        <v>0</v>
      </c>
      <c r="H1943" t="s">
        <v>2378</v>
      </c>
      <c r="I1943" t="str">
        <f t="shared" si="60"/>
        <v>Obesity</v>
      </c>
      <c r="J1943" t="str">
        <f t="shared" si="61"/>
        <v>Normal</v>
      </c>
    </row>
    <row r="1944" spans="1:10" x14ac:dyDescent="0.25">
      <c r="A1944" t="s">
        <v>21</v>
      </c>
      <c r="B1944">
        <v>22.34</v>
      </c>
      <c r="C1944">
        <v>5.57</v>
      </c>
      <c r="D1944" t="s">
        <v>2378</v>
      </c>
      <c r="E1944" t="s">
        <v>2378</v>
      </c>
      <c r="F1944" t="s">
        <v>2378</v>
      </c>
      <c r="G1944">
        <v>0</v>
      </c>
      <c r="H1944" t="s">
        <v>2378</v>
      </c>
      <c r="I1944" t="str">
        <f t="shared" si="60"/>
        <v>Obesity</v>
      </c>
      <c r="J1944" t="str">
        <f t="shared" si="61"/>
        <v>Normal</v>
      </c>
    </row>
    <row r="1945" spans="1:10" x14ac:dyDescent="0.25">
      <c r="A1945" t="s">
        <v>896</v>
      </c>
      <c r="B1945">
        <v>22.3</v>
      </c>
      <c r="C1945">
        <v>4.95</v>
      </c>
      <c r="D1945" t="s">
        <v>2378</v>
      </c>
      <c r="E1945" t="s">
        <v>2378</v>
      </c>
      <c r="F1945" t="s">
        <v>2378</v>
      </c>
      <c r="G1945">
        <v>0</v>
      </c>
      <c r="H1945" t="s">
        <v>2378</v>
      </c>
      <c r="I1945" t="str">
        <f t="shared" si="60"/>
        <v>Obesity</v>
      </c>
      <c r="J1945" t="str">
        <f t="shared" si="61"/>
        <v>Normal</v>
      </c>
    </row>
    <row r="1946" spans="1:10" x14ac:dyDescent="0.25">
      <c r="A1946" t="s">
        <v>226</v>
      </c>
      <c r="B1946">
        <v>22.3</v>
      </c>
      <c r="C1946">
        <v>4.8899999999999997</v>
      </c>
      <c r="D1946" t="s">
        <v>2378</v>
      </c>
      <c r="E1946" t="s">
        <v>2378</v>
      </c>
      <c r="F1946" t="s">
        <v>2378</v>
      </c>
      <c r="G1946">
        <v>0</v>
      </c>
      <c r="H1946" t="s">
        <v>2378</v>
      </c>
      <c r="I1946" t="str">
        <f t="shared" si="60"/>
        <v>Obesity</v>
      </c>
      <c r="J1946" t="str">
        <f t="shared" si="61"/>
        <v>Normal</v>
      </c>
    </row>
    <row r="1947" spans="1:10" x14ac:dyDescent="0.25">
      <c r="A1947" t="s">
        <v>29</v>
      </c>
      <c r="B1947">
        <v>22.24</v>
      </c>
      <c r="C1947">
        <v>5.04</v>
      </c>
      <c r="D1947" t="s">
        <v>2378</v>
      </c>
      <c r="E1947" t="s">
        <v>2378</v>
      </c>
      <c r="F1947" t="s">
        <v>2378</v>
      </c>
      <c r="G1947">
        <v>0</v>
      </c>
      <c r="H1947" t="s">
        <v>2378</v>
      </c>
      <c r="I1947" t="str">
        <f t="shared" si="60"/>
        <v>Obesity</v>
      </c>
      <c r="J1947" t="str">
        <f t="shared" si="61"/>
        <v>Normal</v>
      </c>
    </row>
    <row r="1948" spans="1:10" x14ac:dyDescent="0.25">
      <c r="A1948" t="s">
        <v>22</v>
      </c>
      <c r="B1948">
        <v>22.24</v>
      </c>
      <c r="C1948">
        <v>4.29</v>
      </c>
      <c r="D1948" t="s">
        <v>2378</v>
      </c>
      <c r="E1948" t="s">
        <v>2378</v>
      </c>
      <c r="F1948" t="s">
        <v>2378</v>
      </c>
      <c r="G1948">
        <v>0</v>
      </c>
      <c r="H1948" t="s">
        <v>2378</v>
      </c>
      <c r="I1948" t="str">
        <f t="shared" si="60"/>
        <v>Obesity</v>
      </c>
      <c r="J1948" t="str">
        <f t="shared" si="61"/>
        <v>Normal</v>
      </c>
    </row>
    <row r="1949" spans="1:10" x14ac:dyDescent="0.25">
      <c r="A1949" t="s">
        <v>1466</v>
      </c>
      <c r="B1949">
        <v>22.23</v>
      </c>
      <c r="C1949">
        <v>9.65</v>
      </c>
      <c r="D1949" t="s">
        <v>2378</v>
      </c>
      <c r="E1949" t="s">
        <v>2378</v>
      </c>
      <c r="F1949" t="s">
        <v>2378</v>
      </c>
      <c r="G1949">
        <v>0</v>
      </c>
      <c r="H1949" t="s">
        <v>2378</v>
      </c>
      <c r="I1949" t="str">
        <f t="shared" si="60"/>
        <v>Obesity</v>
      </c>
      <c r="J1949" t="str">
        <f t="shared" si="61"/>
        <v>Diabetes</v>
      </c>
    </row>
    <row r="1950" spans="1:10" x14ac:dyDescent="0.25">
      <c r="A1950" t="s">
        <v>364</v>
      </c>
      <c r="B1950">
        <v>22.23</v>
      </c>
      <c r="C1950">
        <v>6.09</v>
      </c>
      <c r="D1950" t="s">
        <v>2378</v>
      </c>
      <c r="E1950" t="s">
        <v>2378</v>
      </c>
      <c r="F1950" t="s">
        <v>2378</v>
      </c>
      <c r="G1950">
        <v>0</v>
      </c>
      <c r="H1950" t="s">
        <v>2378</v>
      </c>
      <c r="I1950" t="str">
        <f t="shared" si="60"/>
        <v>Obesity</v>
      </c>
      <c r="J1950" t="str">
        <f t="shared" si="61"/>
        <v>Diabetes</v>
      </c>
    </row>
    <row r="1951" spans="1:10" x14ac:dyDescent="0.25">
      <c r="A1951" t="s">
        <v>1861</v>
      </c>
      <c r="B1951">
        <v>22.22</v>
      </c>
      <c r="C1951">
        <v>5.5</v>
      </c>
      <c r="D1951" t="s">
        <v>2378</v>
      </c>
      <c r="E1951" t="s">
        <v>2378</v>
      </c>
      <c r="F1951" t="s">
        <v>2378</v>
      </c>
      <c r="G1951">
        <v>0</v>
      </c>
      <c r="H1951" t="s">
        <v>2378</v>
      </c>
      <c r="I1951" t="str">
        <f t="shared" si="60"/>
        <v>Obesity</v>
      </c>
      <c r="J1951" t="str">
        <f t="shared" si="61"/>
        <v>Normal</v>
      </c>
    </row>
    <row r="1952" spans="1:10" x14ac:dyDescent="0.25">
      <c r="A1952" t="s">
        <v>1944</v>
      </c>
      <c r="B1952">
        <v>22.2</v>
      </c>
      <c r="C1952">
        <v>5.51</v>
      </c>
      <c r="D1952" t="s">
        <v>2378</v>
      </c>
      <c r="E1952" t="s">
        <v>2378</v>
      </c>
      <c r="F1952" t="s">
        <v>2378</v>
      </c>
      <c r="G1952">
        <v>0</v>
      </c>
      <c r="H1952" t="s">
        <v>2378</v>
      </c>
      <c r="I1952" t="str">
        <f t="shared" si="60"/>
        <v>Obesity</v>
      </c>
      <c r="J1952" t="str">
        <f t="shared" si="61"/>
        <v>Normal</v>
      </c>
    </row>
    <row r="1953" spans="1:10" x14ac:dyDescent="0.25">
      <c r="A1953" t="s">
        <v>2116</v>
      </c>
      <c r="B1953">
        <v>22.18</v>
      </c>
      <c r="C1953">
        <v>9.9</v>
      </c>
      <c r="D1953" t="s">
        <v>2378</v>
      </c>
      <c r="E1953" t="s">
        <v>2378</v>
      </c>
      <c r="F1953" t="s">
        <v>2378</v>
      </c>
      <c r="G1953">
        <v>0</v>
      </c>
      <c r="H1953" t="s">
        <v>2378</v>
      </c>
      <c r="I1953" t="str">
        <f t="shared" si="60"/>
        <v>Obesity</v>
      </c>
      <c r="J1953" t="str">
        <f t="shared" si="61"/>
        <v>Diabetes</v>
      </c>
    </row>
    <row r="1954" spans="1:10" x14ac:dyDescent="0.25">
      <c r="A1954" t="s">
        <v>1055</v>
      </c>
      <c r="B1954">
        <v>22.135000000000002</v>
      </c>
      <c r="C1954">
        <v>8.17</v>
      </c>
      <c r="D1954" t="s">
        <v>2378</v>
      </c>
      <c r="E1954" t="s">
        <v>2378</v>
      </c>
      <c r="F1954" t="s">
        <v>2378</v>
      </c>
      <c r="G1954">
        <v>0</v>
      </c>
      <c r="H1954" t="s">
        <v>2378</v>
      </c>
      <c r="I1954" t="str">
        <f t="shared" si="60"/>
        <v>Obesity</v>
      </c>
      <c r="J1954" t="str">
        <f t="shared" si="61"/>
        <v>Diabetes</v>
      </c>
    </row>
    <row r="1955" spans="1:10" x14ac:dyDescent="0.25">
      <c r="A1955" t="s">
        <v>912</v>
      </c>
      <c r="B1955">
        <v>22.135000000000002</v>
      </c>
      <c r="C1955">
        <v>10.81</v>
      </c>
      <c r="D1955" t="s">
        <v>2378</v>
      </c>
      <c r="E1955" t="s">
        <v>2378</v>
      </c>
      <c r="F1955" t="s">
        <v>2378</v>
      </c>
      <c r="G1955">
        <v>0</v>
      </c>
      <c r="H1955" t="s">
        <v>2378</v>
      </c>
      <c r="I1955" t="str">
        <f t="shared" si="60"/>
        <v>Obesity</v>
      </c>
      <c r="J1955" t="str">
        <f t="shared" si="61"/>
        <v>Diabetes</v>
      </c>
    </row>
    <row r="1956" spans="1:10" x14ac:dyDescent="0.25">
      <c r="A1956" t="s">
        <v>655</v>
      </c>
      <c r="B1956">
        <v>22.135000000000002</v>
      </c>
      <c r="C1956">
        <v>5.0999999999999996</v>
      </c>
      <c r="D1956" t="s">
        <v>2378</v>
      </c>
      <c r="E1956" t="s">
        <v>2378</v>
      </c>
      <c r="F1956" t="s">
        <v>2378</v>
      </c>
      <c r="G1956">
        <v>0</v>
      </c>
      <c r="H1956" t="s">
        <v>2378</v>
      </c>
      <c r="I1956" t="str">
        <f t="shared" si="60"/>
        <v>Obesity</v>
      </c>
      <c r="J1956" t="str">
        <f t="shared" si="61"/>
        <v>Normal</v>
      </c>
    </row>
    <row r="1957" spans="1:10" x14ac:dyDescent="0.25">
      <c r="A1957" t="s">
        <v>301</v>
      </c>
      <c r="B1957">
        <v>22.135000000000002</v>
      </c>
      <c r="C1957">
        <v>4.46</v>
      </c>
      <c r="D1957" t="s">
        <v>2378</v>
      </c>
      <c r="E1957" t="s">
        <v>2378</v>
      </c>
      <c r="F1957" t="s">
        <v>2378</v>
      </c>
      <c r="G1957">
        <v>0</v>
      </c>
      <c r="H1957" t="s">
        <v>2378</v>
      </c>
      <c r="I1957" t="str">
        <f t="shared" si="60"/>
        <v>Obesity</v>
      </c>
      <c r="J1957" t="str">
        <f t="shared" si="61"/>
        <v>Normal</v>
      </c>
    </row>
    <row r="1958" spans="1:10" x14ac:dyDescent="0.25">
      <c r="A1958" t="s">
        <v>680</v>
      </c>
      <c r="B1958">
        <v>22.13</v>
      </c>
      <c r="C1958">
        <v>9.1999999999999993</v>
      </c>
      <c r="D1958" t="s">
        <v>2378</v>
      </c>
      <c r="E1958" t="s">
        <v>2378</v>
      </c>
      <c r="F1958" t="s">
        <v>2378</v>
      </c>
      <c r="G1958">
        <v>0</v>
      </c>
      <c r="H1958" t="s">
        <v>2378</v>
      </c>
      <c r="I1958" t="str">
        <f t="shared" si="60"/>
        <v>Obesity</v>
      </c>
      <c r="J1958" t="str">
        <f t="shared" si="61"/>
        <v>Diabetes</v>
      </c>
    </row>
    <row r="1959" spans="1:10" x14ac:dyDescent="0.25">
      <c r="A1959" t="s">
        <v>1304</v>
      </c>
      <c r="B1959">
        <v>22.1</v>
      </c>
      <c r="C1959">
        <v>4.6500000000000004</v>
      </c>
      <c r="D1959" t="s">
        <v>2378</v>
      </c>
      <c r="E1959" t="s">
        <v>2378</v>
      </c>
      <c r="F1959" t="s">
        <v>2378</v>
      </c>
      <c r="G1959">
        <v>0</v>
      </c>
      <c r="H1959" t="s">
        <v>2378</v>
      </c>
      <c r="I1959" t="str">
        <f t="shared" si="60"/>
        <v>Obesity</v>
      </c>
      <c r="J1959" t="str">
        <f t="shared" si="61"/>
        <v>Normal</v>
      </c>
    </row>
    <row r="1960" spans="1:10" x14ac:dyDescent="0.25">
      <c r="A1960" t="s">
        <v>200</v>
      </c>
      <c r="B1960">
        <v>22.05</v>
      </c>
      <c r="C1960">
        <v>4.43</v>
      </c>
      <c r="D1960" t="s">
        <v>2378</v>
      </c>
      <c r="E1960" t="s">
        <v>2378</v>
      </c>
      <c r="F1960" t="s">
        <v>2378</v>
      </c>
      <c r="G1960">
        <v>0</v>
      </c>
      <c r="H1960" t="s">
        <v>2378</v>
      </c>
      <c r="I1960" t="str">
        <f t="shared" si="60"/>
        <v>Obesity</v>
      </c>
      <c r="J1960" t="str">
        <f t="shared" si="61"/>
        <v>Normal</v>
      </c>
    </row>
    <row r="1961" spans="1:10" x14ac:dyDescent="0.25">
      <c r="A1961" t="s">
        <v>1618</v>
      </c>
      <c r="B1961">
        <v>22.04</v>
      </c>
      <c r="C1961">
        <v>10.9</v>
      </c>
      <c r="D1961" t="s">
        <v>2378</v>
      </c>
      <c r="E1961" t="s">
        <v>2378</v>
      </c>
      <c r="F1961" t="s">
        <v>2378</v>
      </c>
      <c r="G1961">
        <v>0</v>
      </c>
      <c r="H1961" t="s">
        <v>2378</v>
      </c>
      <c r="I1961" t="str">
        <f t="shared" si="60"/>
        <v>Obesity</v>
      </c>
      <c r="J1961" t="str">
        <f t="shared" si="61"/>
        <v>Diabetes</v>
      </c>
    </row>
    <row r="1962" spans="1:10" x14ac:dyDescent="0.25">
      <c r="A1962" t="s">
        <v>572</v>
      </c>
      <c r="B1962">
        <v>22.04</v>
      </c>
      <c r="C1962">
        <v>5.86</v>
      </c>
      <c r="D1962" t="s">
        <v>2378</v>
      </c>
      <c r="E1962" t="s">
        <v>2378</v>
      </c>
      <c r="F1962" t="s">
        <v>2378</v>
      </c>
      <c r="G1962">
        <v>0</v>
      </c>
      <c r="H1962" t="s">
        <v>2378</v>
      </c>
      <c r="I1962" t="str">
        <f t="shared" si="60"/>
        <v>Obesity</v>
      </c>
      <c r="J1962" t="str">
        <f t="shared" si="61"/>
        <v>Diabetes</v>
      </c>
    </row>
    <row r="1963" spans="1:10" x14ac:dyDescent="0.25">
      <c r="A1963" t="s">
        <v>2034</v>
      </c>
      <c r="B1963">
        <v>22.03</v>
      </c>
      <c r="C1963">
        <v>4.28</v>
      </c>
      <c r="D1963" t="s">
        <v>2378</v>
      </c>
      <c r="E1963" t="s">
        <v>2378</v>
      </c>
      <c r="F1963" t="s">
        <v>2378</v>
      </c>
      <c r="G1963">
        <v>0</v>
      </c>
      <c r="H1963" t="s">
        <v>2378</v>
      </c>
      <c r="I1963" t="str">
        <f t="shared" si="60"/>
        <v>Obesity</v>
      </c>
      <c r="J1963" t="str">
        <f t="shared" si="61"/>
        <v>Normal</v>
      </c>
    </row>
    <row r="1964" spans="1:10" x14ac:dyDescent="0.25">
      <c r="A1964" t="s">
        <v>694</v>
      </c>
      <c r="B1964">
        <v>22.01</v>
      </c>
      <c r="C1964">
        <v>5.01</v>
      </c>
      <c r="D1964" t="s">
        <v>2378</v>
      </c>
      <c r="E1964" t="s">
        <v>2378</v>
      </c>
      <c r="F1964" t="s">
        <v>2378</v>
      </c>
      <c r="G1964">
        <v>0</v>
      </c>
      <c r="H1964" t="s">
        <v>2378</v>
      </c>
      <c r="I1964" t="str">
        <f t="shared" si="60"/>
        <v>Obesity</v>
      </c>
      <c r="J1964" t="str">
        <f t="shared" si="61"/>
        <v>Normal</v>
      </c>
    </row>
    <row r="1965" spans="1:10" x14ac:dyDescent="0.25">
      <c r="A1965" t="s">
        <v>610</v>
      </c>
      <c r="B1965">
        <v>22.01</v>
      </c>
      <c r="C1965">
        <v>6.72</v>
      </c>
      <c r="D1965" t="s">
        <v>2378</v>
      </c>
      <c r="E1965" t="s">
        <v>2378</v>
      </c>
      <c r="F1965" t="s">
        <v>2378</v>
      </c>
      <c r="G1965">
        <v>0</v>
      </c>
      <c r="H1965" t="s">
        <v>2378</v>
      </c>
      <c r="I1965" t="str">
        <f t="shared" si="60"/>
        <v>Obesity</v>
      </c>
      <c r="J1965" t="str">
        <f t="shared" si="61"/>
        <v>Diabetes</v>
      </c>
    </row>
    <row r="1966" spans="1:10" x14ac:dyDescent="0.25">
      <c r="A1966" t="s">
        <v>209</v>
      </c>
      <c r="B1966">
        <v>22</v>
      </c>
      <c r="C1966">
        <v>9.5</v>
      </c>
      <c r="D1966" t="s">
        <v>2378</v>
      </c>
      <c r="E1966" t="s">
        <v>2378</v>
      </c>
      <c r="F1966" t="s">
        <v>2378</v>
      </c>
      <c r="G1966">
        <v>0</v>
      </c>
      <c r="H1966" t="s">
        <v>2378</v>
      </c>
      <c r="I1966" t="str">
        <f t="shared" si="60"/>
        <v>Obesity</v>
      </c>
      <c r="J1966" t="str">
        <f t="shared" si="61"/>
        <v>Diabetes</v>
      </c>
    </row>
    <row r="1967" spans="1:10" x14ac:dyDescent="0.25">
      <c r="A1967" t="s">
        <v>844</v>
      </c>
      <c r="B1967">
        <v>21.99</v>
      </c>
      <c r="C1967">
        <v>11.17</v>
      </c>
      <c r="D1967" t="s">
        <v>2378</v>
      </c>
      <c r="E1967" t="s">
        <v>2378</v>
      </c>
      <c r="F1967" t="s">
        <v>2378</v>
      </c>
      <c r="G1967">
        <v>0</v>
      </c>
      <c r="H1967" t="s">
        <v>2378</v>
      </c>
      <c r="I1967" t="str">
        <f t="shared" si="60"/>
        <v>Obesity</v>
      </c>
      <c r="J1967" t="str">
        <f t="shared" si="61"/>
        <v>Diabetes</v>
      </c>
    </row>
    <row r="1968" spans="1:10" x14ac:dyDescent="0.25">
      <c r="A1968" t="s">
        <v>89</v>
      </c>
      <c r="B1968">
        <v>21.98</v>
      </c>
      <c r="C1968">
        <v>7.03</v>
      </c>
      <c r="D1968" t="s">
        <v>2378</v>
      </c>
      <c r="E1968" t="s">
        <v>2378</v>
      </c>
      <c r="F1968" t="s">
        <v>2378</v>
      </c>
      <c r="G1968">
        <v>0</v>
      </c>
      <c r="H1968" t="s">
        <v>2378</v>
      </c>
      <c r="I1968" t="str">
        <f t="shared" si="60"/>
        <v>Obesity</v>
      </c>
      <c r="J1968" t="str">
        <f t="shared" si="61"/>
        <v>Diabetes</v>
      </c>
    </row>
    <row r="1969" spans="1:10" x14ac:dyDescent="0.25">
      <c r="A1969" t="s">
        <v>558</v>
      </c>
      <c r="B1969">
        <v>21.945</v>
      </c>
      <c r="C1969">
        <v>5.37</v>
      </c>
      <c r="D1969" t="s">
        <v>2378</v>
      </c>
      <c r="E1969" t="s">
        <v>2378</v>
      </c>
      <c r="F1969" t="s">
        <v>2378</v>
      </c>
      <c r="G1969">
        <v>0</v>
      </c>
      <c r="H1969" t="s">
        <v>2378</v>
      </c>
      <c r="I1969" t="str">
        <f t="shared" si="60"/>
        <v>Obesity</v>
      </c>
      <c r="J1969" t="str">
        <f t="shared" si="61"/>
        <v>Normal</v>
      </c>
    </row>
    <row r="1970" spans="1:10" x14ac:dyDescent="0.25">
      <c r="A1970" t="s">
        <v>861</v>
      </c>
      <c r="B1970">
        <v>21.93</v>
      </c>
      <c r="C1970">
        <v>6.3</v>
      </c>
      <c r="D1970" t="s">
        <v>2378</v>
      </c>
      <c r="E1970" t="s">
        <v>2378</v>
      </c>
      <c r="F1970" t="s">
        <v>2378</v>
      </c>
      <c r="G1970">
        <v>0</v>
      </c>
      <c r="H1970" t="s">
        <v>2378</v>
      </c>
      <c r="I1970" t="str">
        <f t="shared" si="60"/>
        <v>Obesity</v>
      </c>
      <c r="J1970" t="str">
        <f t="shared" si="61"/>
        <v>Diabetes</v>
      </c>
    </row>
    <row r="1971" spans="1:10" x14ac:dyDescent="0.25">
      <c r="A1971" t="s">
        <v>367</v>
      </c>
      <c r="B1971">
        <v>21.89</v>
      </c>
      <c r="C1971">
        <v>5.72</v>
      </c>
      <c r="D1971" t="s">
        <v>2378</v>
      </c>
      <c r="E1971" t="s">
        <v>2378</v>
      </c>
      <c r="F1971" t="s">
        <v>2378</v>
      </c>
      <c r="G1971">
        <v>0</v>
      </c>
      <c r="H1971" t="s">
        <v>2378</v>
      </c>
      <c r="I1971" t="str">
        <f t="shared" si="60"/>
        <v>Obesity</v>
      </c>
      <c r="J1971" t="str">
        <f t="shared" si="61"/>
        <v>Diabetes</v>
      </c>
    </row>
    <row r="1972" spans="1:10" x14ac:dyDescent="0.25">
      <c r="A1972" t="s">
        <v>91</v>
      </c>
      <c r="B1972">
        <v>21.87</v>
      </c>
      <c r="C1972">
        <v>8.59</v>
      </c>
      <c r="D1972" t="s">
        <v>2378</v>
      </c>
      <c r="E1972" t="s">
        <v>2378</v>
      </c>
      <c r="F1972" t="s">
        <v>2378</v>
      </c>
      <c r="G1972">
        <v>0</v>
      </c>
      <c r="H1972" t="s">
        <v>2378</v>
      </c>
      <c r="I1972" t="str">
        <f t="shared" si="60"/>
        <v>Obesity</v>
      </c>
      <c r="J1972" t="str">
        <f t="shared" si="61"/>
        <v>Diabetes</v>
      </c>
    </row>
    <row r="1973" spans="1:10" x14ac:dyDescent="0.25">
      <c r="A1973" t="s">
        <v>1216</v>
      </c>
      <c r="B1973">
        <v>21.86</v>
      </c>
      <c r="C1973">
        <v>10.95</v>
      </c>
      <c r="D1973" t="s">
        <v>2378</v>
      </c>
      <c r="E1973" t="s">
        <v>2378</v>
      </c>
      <c r="F1973" t="s">
        <v>2378</v>
      </c>
      <c r="G1973">
        <v>0</v>
      </c>
      <c r="H1973" t="s">
        <v>2378</v>
      </c>
      <c r="I1973" t="str">
        <f t="shared" si="60"/>
        <v>Obesity</v>
      </c>
      <c r="J1973" t="str">
        <f t="shared" si="61"/>
        <v>Diabetes</v>
      </c>
    </row>
    <row r="1974" spans="1:10" x14ac:dyDescent="0.25">
      <c r="A1974" t="s">
        <v>1757</v>
      </c>
      <c r="B1974">
        <v>21.85</v>
      </c>
      <c r="C1974">
        <v>5.52</v>
      </c>
      <c r="D1974" t="s">
        <v>2378</v>
      </c>
      <c r="E1974" t="s">
        <v>2378</v>
      </c>
      <c r="F1974" t="s">
        <v>2379</v>
      </c>
      <c r="G1974">
        <v>0</v>
      </c>
      <c r="H1974" t="s">
        <v>2378</v>
      </c>
      <c r="I1974" t="str">
        <f t="shared" si="60"/>
        <v>Obesity</v>
      </c>
      <c r="J1974" t="str">
        <f t="shared" si="61"/>
        <v>Normal</v>
      </c>
    </row>
    <row r="1975" spans="1:10" x14ac:dyDescent="0.25">
      <c r="A1975" t="s">
        <v>1728</v>
      </c>
      <c r="B1975">
        <v>21.85</v>
      </c>
      <c r="C1975">
        <v>5.56</v>
      </c>
      <c r="D1975" t="s">
        <v>2378</v>
      </c>
      <c r="E1975" t="s">
        <v>2378</v>
      </c>
      <c r="F1975" t="s">
        <v>2378</v>
      </c>
      <c r="G1975">
        <v>0</v>
      </c>
      <c r="H1975" t="s">
        <v>2378</v>
      </c>
      <c r="I1975" t="str">
        <f t="shared" si="60"/>
        <v>Obesity</v>
      </c>
      <c r="J1975" t="str">
        <f t="shared" si="61"/>
        <v>Normal</v>
      </c>
    </row>
    <row r="1976" spans="1:10" x14ac:dyDescent="0.25">
      <c r="A1976" t="s">
        <v>1122</v>
      </c>
      <c r="B1976">
        <v>21.85</v>
      </c>
      <c r="C1976">
        <v>8.76</v>
      </c>
      <c r="D1976" t="s">
        <v>2378</v>
      </c>
      <c r="E1976" t="s">
        <v>2378</v>
      </c>
      <c r="F1976" t="s">
        <v>2378</v>
      </c>
      <c r="G1976">
        <v>0</v>
      </c>
      <c r="H1976" t="s">
        <v>2378</v>
      </c>
      <c r="I1976" t="str">
        <f t="shared" si="60"/>
        <v>Obesity</v>
      </c>
      <c r="J1976" t="str">
        <f t="shared" si="61"/>
        <v>Diabetes</v>
      </c>
    </row>
    <row r="1977" spans="1:10" x14ac:dyDescent="0.25">
      <c r="A1977" t="s">
        <v>747</v>
      </c>
      <c r="B1977">
        <v>21.85</v>
      </c>
      <c r="C1977">
        <v>5.26</v>
      </c>
      <c r="D1977" t="s">
        <v>2378</v>
      </c>
      <c r="E1977" t="s">
        <v>2378</v>
      </c>
      <c r="F1977" t="s">
        <v>2379</v>
      </c>
      <c r="G1977">
        <v>0</v>
      </c>
      <c r="H1977" t="s">
        <v>2378</v>
      </c>
      <c r="I1977" t="str">
        <f t="shared" si="60"/>
        <v>Obesity</v>
      </c>
      <c r="J1977" t="str">
        <f t="shared" si="61"/>
        <v>Normal</v>
      </c>
    </row>
    <row r="1978" spans="1:10" x14ac:dyDescent="0.25">
      <c r="A1978" t="s">
        <v>63</v>
      </c>
      <c r="B1978">
        <v>21.84</v>
      </c>
      <c r="C1978">
        <v>5.71</v>
      </c>
      <c r="D1978" t="s">
        <v>2378</v>
      </c>
      <c r="E1978" t="s">
        <v>2378</v>
      </c>
      <c r="F1978" t="s">
        <v>2378</v>
      </c>
      <c r="G1978">
        <v>0</v>
      </c>
      <c r="H1978" t="s">
        <v>2378</v>
      </c>
      <c r="I1978" t="str">
        <f t="shared" si="60"/>
        <v>Obesity</v>
      </c>
      <c r="J1978" t="str">
        <f t="shared" si="61"/>
        <v>Diabetes</v>
      </c>
    </row>
    <row r="1979" spans="1:10" x14ac:dyDescent="0.25">
      <c r="A1979" t="s">
        <v>1877</v>
      </c>
      <c r="B1979">
        <v>21.8</v>
      </c>
      <c r="C1979">
        <v>10.55</v>
      </c>
      <c r="D1979" t="s">
        <v>2378</v>
      </c>
      <c r="E1979" t="s">
        <v>2378</v>
      </c>
      <c r="F1979" t="s">
        <v>2378</v>
      </c>
      <c r="G1979">
        <v>0</v>
      </c>
      <c r="H1979" t="s">
        <v>2378</v>
      </c>
      <c r="I1979" t="str">
        <f t="shared" si="60"/>
        <v>Obesity</v>
      </c>
      <c r="J1979" t="str">
        <f t="shared" si="61"/>
        <v>Diabetes</v>
      </c>
    </row>
    <row r="1980" spans="1:10" x14ac:dyDescent="0.25">
      <c r="A1980" t="s">
        <v>876</v>
      </c>
      <c r="B1980">
        <v>21.79</v>
      </c>
      <c r="C1980">
        <v>8.6999999999999993</v>
      </c>
      <c r="D1980" t="s">
        <v>2378</v>
      </c>
      <c r="E1980" t="s">
        <v>2378</v>
      </c>
      <c r="F1980" t="s">
        <v>2378</v>
      </c>
      <c r="G1980">
        <v>0</v>
      </c>
      <c r="H1980" t="s">
        <v>2378</v>
      </c>
      <c r="I1980" t="str">
        <f t="shared" si="60"/>
        <v>Obesity</v>
      </c>
      <c r="J1980" t="str">
        <f t="shared" si="61"/>
        <v>Diabetes</v>
      </c>
    </row>
    <row r="1981" spans="1:10" x14ac:dyDescent="0.25">
      <c r="A1981" t="s">
        <v>1454</v>
      </c>
      <c r="B1981">
        <v>21.78</v>
      </c>
      <c r="C1981">
        <v>5.3</v>
      </c>
      <c r="D1981" t="s">
        <v>2378</v>
      </c>
      <c r="E1981" t="s">
        <v>2378</v>
      </c>
      <c r="F1981" t="s">
        <v>2378</v>
      </c>
      <c r="G1981">
        <v>0</v>
      </c>
      <c r="H1981" t="s">
        <v>2378</v>
      </c>
      <c r="I1981" t="str">
        <f t="shared" si="60"/>
        <v>Obesity</v>
      </c>
      <c r="J1981" t="str">
        <f t="shared" si="61"/>
        <v>Normal</v>
      </c>
    </row>
    <row r="1982" spans="1:10" x14ac:dyDescent="0.25">
      <c r="A1982" t="s">
        <v>776</v>
      </c>
      <c r="B1982">
        <v>21.78</v>
      </c>
      <c r="C1982">
        <v>9.31</v>
      </c>
      <c r="D1982" t="s">
        <v>2378</v>
      </c>
      <c r="E1982" t="s">
        <v>2378</v>
      </c>
      <c r="F1982" t="s">
        <v>2378</v>
      </c>
      <c r="G1982">
        <v>0</v>
      </c>
      <c r="H1982" t="s">
        <v>2378</v>
      </c>
      <c r="I1982" t="str">
        <f t="shared" si="60"/>
        <v>Obesity</v>
      </c>
      <c r="J1982" t="str">
        <f t="shared" si="61"/>
        <v>Diabetes</v>
      </c>
    </row>
    <row r="1983" spans="1:10" x14ac:dyDescent="0.25">
      <c r="A1983" t="s">
        <v>26</v>
      </c>
      <c r="B1983">
        <v>21.77</v>
      </c>
      <c r="C1983">
        <v>10.67</v>
      </c>
      <c r="D1983" t="s">
        <v>2378</v>
      </c>
      <c r="E1983" t="s">
        <v>2378</v>
      </c>
      <c r="F1983" t="s">
        <v>2378</v>
      </c>
      <c r="G1983">
        <v>0</v>
      </c>
      <c r="H1983" t="s">
        <v>2378</v>
      </c>
      <c r="I1983" t="str">
        <f t="shared" si="60"/>
        <v>Obesity</v>
      </c>
      <c r="J1983" t="str">
        <f t="shared" si="61"/>
        <v>Diabetes</v>
      </c>
    </row>
    <row r="1984" spans="1:10" x14ac:dyDescent="0.25">
      <c r="A1984" t="s">
        <v>1778</v>
      </c>
      <c r="B1984">
        <v>21.754999999999999</v>
      </c>
      <c r="C1984">
        <v>4.63</v>
      </c>
      <c r="D1984" t="s">
        <v>2378</v>
      </c>
      <c r="E1984" t="s">
        <v>2378</v>
      </c>
      <c r="F1984" t="s">
        <v>2379</v>
      </c>
      <c r="G1984">
        <v>0</v>
      </c>
      <c r="H1984" t="s">
        <v>2378</v>
      </c>
      <c r="I1984" t="str">
        <f t="shared" si="60"/>
        <v>Obesity</v>
      </c>
      <c r="J1984" t="str">
        <f t="shared" si="61"/>
        <v>Normal</v>
      </c>
    </row>
    <row r="1985" spans="1:10" x14ac:dyDescent="0.25">
      <c r="A1985" t="s">
        <v>1625</v>
      </c>
      <c r="B1985">
        <v>21.754999999999999</v>
      </c>
      <c r="C1985">
        <v>7.79</v>
      </c>
      <c r="D1985" t="s">
        <v>2378</v>
      </c>
      <c r="E1985" t="s">
        <v>2378</v>
      </c>
      <c r="F1985" t="s">
        <v>2378</v>
      </c>
      <c r="G1985">
        <v>0</v>
      </c>
      <c r="H1985" t="s">
        <v>2378</v>
      </c>
      <c r="I1985" t="str">
        <f t="shared" si="60"/>
        <v>Obesity</v>
      </c>
      <c r="J1985" t="str">
        <f t="shared" si="61"/>
        <v>Diabetes</v>
      </c>
    </row>
    <row r="1986" spans="1:10" x14ac:dyDescent="0.25">
      <c r="A1986" t="s">
        <v>482</v>
      </c>
      <c r="B1986">
        <v>21.754999999999999</v>
      </c>
      <c r="C1986">
        <v>5.12</v>
      </c>
      <c r="D1986" t="s">
        <v>2378</v>
      </c>
      <c r="E1986" t="s">
        <v>2378</v>
      </c>
      <c r="F1986" t="s">
        <v>2378</v>
      </c>
      <c r="G1986">
        <v>0</v>
      </c>
      <c r="H1986" t="s">
        <v>2378</v>
      </c>
      <c r="I1986" t="str">
        <f t="shared" ref="I1986:I2049" si="62">IF(B1986&lt;18.5, "Underweight",IF(18.5 &lt;B1986&lt;= 24.9,"Healthy Weight",IF( 25&lt; B1986&lt;=29.9,"Overweight", "Obesity")))</f>
        <v>Obesity</v>
      </c>
      <c r="J1986" t="str">
        <f t="shared" ref="J1986:J2049" si="63">IF(C1986&lt;5.7,"Normal",IF(5.7&lt;C1986&lt;=6.4,"Prediabetes","Diabetes"))</f>
        <v>Normal</v>
      </c>
    </row>
    <row r="1987" spans="1:10" x14ac:dyDescent="0.25">
      <c r="A1987" t="s">
        <v>145</v>
      </c>
      <c r="B1987">
        <v>21.754999999999999</v>
      </c>
      <c r="C1987">
        <v>6.09</v>
      </c>
      <c r="D1987" t="s">
        <v>2378</v>
      </c>
      <c r="E1987" t="s">
        <v>2378</v>
      </c>
      <c r="F1987" t="s">
        <v>2379</v>
      </c>
      <c r="G1987">
        <v>0</v>
      </c>
      <c r="H1987" t="s">
        <v>2378</v>
      </c>
      <c r="I1987" t="str">
        <f t="shared" si="62"/>
        <v>Obesity</v>
      </c>
      <c r="J1987" t="str">
        <f t="shared" si="63"/>
        <v>Diabetes</v>
      </c>
    </row>
    <row r="1988" spans="1:10" x14ac:dyDescent="0.25">
      <c r="A1988" t="s">
        <v>1634</v>
      </c>
      <c r="B1988">
        <v>21.7</v>
      </c>
      <c r="C1988">
        <v>4.9000000000000004</v>
      </c>
      <c r="D1988" t="s">
        <v>2378</v>
      </c>
      <c r="E1988" t="s">
        <v>2378</v>
      </c>
      <c r="F1988" t="s">
        <v>2379</v>
      </c>
      <c r="G1988">
        <v>0</v>
      </c>
      <c r="H1988" t="s">
        <v>2378</v>
      </c>
      <c r="I1988" t="str">
        <f t="shared" si="62"/>
        <v>Obesity</v>
      </c>
      <c r="J1988" t="str">
        <f t="shared" si="63"/>
        <v>Normal</v>
      </c>
    </row>
    <row r="1989" spans="1:10" x14ac:dyDescent="0.25">
      <c r="A1989" t="s">
        <v>1139</v>
      </c>
      <c r="B1989">
        <v>21.68</v>
      </c>
      <c r="C1989">
        <v>8.1199999999999992</v>
      </c>
      <c r="D1989" t="s">
        <v>2378</v>
      </c>
      <c r="E1989" t="s">
        <v>2378</v>
      </c>
      <c r="F1989" t="s">
        <v>2378</v>
      </c>
      <c r="G1989">
        <v>0</v>
      </c>
      <c r="H1989" t="s">
        <v>2378</v>
      </c>
      <c r="I1989" t="str">
        <f t="shared" si="62"/>
        <v>Obesity</v>
      </c>
      <c r="J1989" t="str">
        <f t="shared" si="63"/>
        <v>Diabetes</v>
      </c>
    </row>
    <row r="1990" spans="1:10" x14ac:dyDescent="0.25">
      <c r="A1990" t="s">
        <v>1679</v>
      </c>
      <c r="B1990">
        <v>21.66</v>
      </c>
      <c r="C1990">
        <v>5.2</v>
      </c>
      <c r="D1990" t="s">
        <v>2378</v>
      </c>
      <c r="E1990" t="s">
        <v>2378</v>
      </c>
      <c r="F1990" t="s">
        <v>2378</v>
      </c>
      <c r="G1990">
        <v>0</v>
      </c>
      <c r="H1990" t="s">
        <v>2378</v>
      </c>
      <c r="I1990" t="str">
        <f t="shared" si="62"/>
        <v>Obesity</v>
      </c>
      <c r="J1990" t="str">
        <f t="shared" si="63"/>
        <v>Normal</v>
      </c>
    </row>
    <row r="1991" spans="1:10" x14ac:dyDescent="0.25">
      <c r="A1991" t="s">
        <v>1668</v>
      </c>
      <c r="B1991">
        <v>21.66</v>
      </c>
      <c r="C1991">
        <v>4.1399999999999997</v>
      </c>
      <c r="D1991" t="s">
        <v>2378</v>
      </c>
      <c r="E1991" t="s">
        <v>2378</v>
      </c>
      <c r="F1991" t="s">
        <v>2378</v>
      </c>
      <c r="G1991">
        <v>0</v>
      </c>
      <c r="H1991" t="s">
        <v>2378</v>
      </c>
      <c r="I1991" t="str">
        <f t="shared" si="62"/>
        <v>Obesity</v>
      </c>
      <c r="J1991" t="str">
        <f t="shared" si="63"/>
        <v>Normal</v>
      </c>
    </row>
    <row r="1992" spans="1:10" x14ac:dyDescent="0.25">
      <c r="A1992" t="s">
        <v>1663</v>
      </c>
      <c r="B1992">
        <v>21.66</v>
      </c>
      <c r="C1992">
        <v>4.37</v>
      </c>
      <c r="D1992" t="s">
        <v>2378</v>
      </c>
      <c r="E1992" t="s">
        <v>2378</v>
      </c>
      <c r="F1992" t="s">
        <v>2378</v>
      </c>
      <c r="G1992">
        <v>0</v>
      </c>
      <c r="H1992" t="s">
        <v>2378</v>
      </c>
      <c r="I1992" t="str">
        <f t="shared" si="62"/>
        <v>Obesity</v>
      </c>
      <c r="J1992" t="str">
        <f t="shared" si="63"/>
        <v>Normal</v>
      </c>
    </row>
    <row r="1993" spans="1:10" x14ac:dyDescent="0.25">
      <c r="A1993" t="s">
        <v>56</v>
      </c>
      <c r="B1993">
        <v>21.64</v>
      </c>
      <c r="C1993">
        <v>5.5</v>
      </c>
      <c r="D1993" t="s">
        <v>2378</v>
      </c>
      <c r="E1993" t="s">
        <v>2378</v>
      </c>
      <c r="F1993" t="s">
        <v>2378</v>
      </c>
      <c r="G1993">
        <v>0</v>
      </c>
      <c r="H1993" t="s">
        <v>2378</v>
      </c>
      <c r="I1993" t="str">
        <f t="shared" si="62"/>
        <v>Obesity</v>
      </c>
      <c r="J1993" t="str">
        <f t="shared" si="63"/>
        <v>Normal</v>
      </c>
    </row>
    <row r="1994" spans="1:10" x14ac:dyDescent="0.25">
      <c r="A1994" t="s">
        <v>1628</v>
      </c>
      <c r="B1994">
        <v>21.565000000000001</v>
      </c>
      <c r="C1994">
        <v>4.95</v>
      </c>
      <c r="D1994" t="s">
        <v>2378</v>
      </c>
      <c r="E1994" t="s">
        <v>2378</v>
      </c>
      <c r="F1994" t="s">
        <v>2378</v>
      </c>
      <c r="G1994">
        <v>0</v>
      </c>
      <c r="H1994" t="s">
        <v>2378</v>
      </c>
      <c r="I1994" t="str">
        <f t="shared" si="62"/>
        <v>Obesity</v>
      </c>
      <c r="J1994" t="str">
        <f t="shared" si="63"/>
        <v>Normal</v>
      </c>
    </row>
    <row r="1995" spans="1:10" x14ac:dyDescent="0.25">
      <c r="A1995" t="s">
        <v>1225</v>
      </c>
      <c r="B1995">
        <v>21.56</v>
      </c>
      <c r="C1995">
        <v>10.56</v>
      </c>
      <c r="D1995" t="s">
        <v>2378</v>
      </c>
      <c r="E1995" t="s">
        <v>2378</v>
      </c>
      <c r="F1995" t="s">
        <v>2378</v>
      </c>
      <c r="G1995">
        <v>0</v>
      </c>
      <c r="H1995" t="s">
        <v>2378</v>
      </c>
      <c r="I1995" t="str">
        <f t="shared" si="62"/>
        <v>Obesity</v>
      </c>
      <c r="J1995" t="str">
        <f t="shared" si="63"/>
        <v>Diabetes</v>
      </c>
    </row>
    <row r="1996" spans="1:10" x14ac:dyDescent="0.25">
      <c r="A1996" t="s">
        <v>1327</v>
      </c>
      <c r="B1996">
        <v>21.5</v>
      </c>
      <c r="C1996">
        <v>9.77</v>
      </c>
      <c r="D1996" t="s">
        <v>2378</v>
      </c>
      <c r="E1996" t="s">
        <v>2378</v>
      </c>
      <c r="F1996" t="s">
        <v>2378</v>
      </c>
      <c r="G1996">
        <v>0</v>
      </c>
      <c r="H1996" t="s">
        <v>2378</v>
      </c>
      <c r="I1996" t="str">
        <f t="shared" si="62"/>
        <v>Obesity</v>
      </c>
      <c r="J1996" t="str">
        <f t="shared" si="63"/>
        <v>Diabetes</v>
      </c>
    </row>
    <row r="1997" spans="1:10" x14ac:dyDescent="0.25">
      <c r="A1997" t="s">
        <v>1510</v>
      </c>
      <c r="B1997">
        <v>21.47</v>
      </c>
      <c r="C1997">
        <v>7.82</v>
      </c>
      <c r="D1997" t="s">
        <v>2378</v>
      </c>
      <c r="E1997" t="s">
        <v>2378</v>
      </c>
      <c r="F1997" t="s">
        <v>2378</v>
      </c>
      <c r="G1997">
        <v>0</v>
      </c>
      <c r="H1997" t="s">
        <v>2378</v>
      </c>
      <c r="I1997" t="str">
        <f t="shared" si="62"/>
        <v>Obesity</v>
      </c>
      <c r="J1997" t="str">
        <f t="shared" si="63"/>
        <v>Diabetes</v>
      </c>
    </row>
    <row r="1998" spans="1:10" x14ac:dyDescent="0.25">
      <c r="A1998" t="s">
        <v>385</v>
      </c>
      <c r="B1998">
        <v>21.47</v>
      </c>
      <c r="C1998">
        <v>4.0199999999999996</v>
      </c>
      <c r="D1998" t="s">
        <v>2378</v>
      </c>
      <c r="E1998" t="s">
        <v>2378</v>
      </c>
      <c r="F1998" t="s">
        <v>2378</v>
      </c>
      <c r="G1998">
        <v>0</v>
      </c>
      <c r="H1998" t="s">
        <v>2378</v>
      </c>
      <c r="I1998" t="str">
        <f t="shared" si="62"/>
        <v>Obesity</v>
      </c>
      <c r="J1998" t="str">
        <f t="shared" si="63"/>
        <v>Normal</v>
      </c>
    </row>
    <row r="1999" spans="1:10" x14ac:dyDescent="0.25">
      <c r="A1999" t="s">
        <v>164</v>
      </c>
      <c r="B1999">
        <v>21.47</v>
      </c>
      <c r="C1999">
        <v>4.6900000000000004</v>
      </c>
      <c r="D1999" t="s">
        <v>2378</v>
      </c>
      <c r="E1999" t="s">
        <v>2378</v>
      </c>
      <c r="F1999" t="s">
        <v>2378</v>
      </c>
      <c r="G1999">
        <v>0</v>
      </c>
      <c r="H1999" t="s">
        <v>2378</v>
      </c>
      <c r="I1999" t="str">
        <f t="shared" si="62"/>
        <v>Obesity</v>
      </c>
      <c r="J1999" t="str">
        <f t="shared" si="63"/>
        <v>Normal</v>
      </c>
    </row>
    <row r="2000" spans="1:10" x14ac:dyDescent="0.25">
      <c r="A2000" t="s">
        <v>1557</v>
      </c>
      <c r="B2000">
        <v>21.4</v>
      </c>
      <c r="C2000">
        <v>9.0299999999999994</v>
      </c>
      <c r="D2000" t="s">
        <v>2378</v>
      </c>
      <c r="E2000" t="s">
        <v>2378</v>
      </c>
      <c r="F2000" t="s">
        <v>2378</v>
      </c>
      <c r="G2000">
        <v>0</v>
      </c>
      <c r="H2000" t="s">
        <v>2378</v>
      </c>
      <c r="I2000" t="str">
        <f t="shared" si="62"/>
        <v>Obesity</v>
      </c>
      <c r="J2000" t="str">
        <f t="shared" si="63"/>
        <v>Diabetes</v>
      </c>
    </row>
    <row r="2001" spans="1:10" x14ac:dyDescent="0.25">
      <c r="A2001" t="s">
        <v>1248</v>
      </c>
      <c r="B2001">
        <v>21.4</v>
      </c>
      <c r="C2001">
        <v>6.3</v>
      </c>
      <c r="D2001" t="s">
        <v>2378</v>
      </c>
      <c r="E2001" t="s">
        <v>2378</v>
      </c>
      <c r="F2001" t="s">
        <v>2379</v>
      </c>
      <c r="G2001">
        <v>0</v>
      </c>
      <c r="H2001" t="s">
        <v>2378</v>
      </c>
      <c r="I2001" t="str">
        <f t="shared" si="62"/>
        <v>Obesity</v>
      </c>
      <c r="J2001" t="str">
        <f t="shared" si="63"/>
        <v>Diabetes</v>
      </c>
    </row>
    <row r="2002" spans="1:10" x14ac:dyDescent="0.25">
      <c r="A2002" t="s">
        <v>817</v>
      </c>
      <c r="B2002">
        <v>21.4</v>
      </c>
      <c r="C2002">
        <v>5.6</v>
      </c>
      <c r="D2002" t="s">
        <v>2378</v>
      </c>
      <c r="E2002" t="s">
        <v>2378</v>
      </c>
      <c r="F2002" t="s">
        <v>2378</v>
      </c>
      <c r="G2002">
        <v>0</v>
      </c>
      <c r="H2002" t="s">
        <v>2378</v>
      </c>
      <c r="I2002" t="str">
        <f t="shared" si="62"/>
        <v>Obesity</v>
      </c>
      <c r="J2002" t="str">
        <f t="shared" si="63"/>
        <v>Normal</v>
      </c>
    </row>
    <row r="2003" spans="1:10" x14ac:dyDescent="0.25">
      <c r="A2003" t="s">
        <v>32</v>
      </c>
      <c r="B2003">
        <v>21.38</v>
      </c>
      <c r="C2003">
        <v>8.01</v>
      </c>
      <c r="D2003" t="s">
        <v>2378</v>
      </c>
      <c r="E2003" t="s">
        <v>2378</v>
      </c>
      <c r="F2003" t="s">
        <v>2378</v>
      </c>
      <c r="G2003">
        <v>0</v>
      </c>
      <c r="H2003" t="s">
        <v>2378</v>
      </c>
      <c r="I2003" t="str">
        <f t="shared" si="62"/>
        <v>Obesity</v>
      </c>
      <c r="J2003" t="str">
        <f t="shared" si="63"/>
        <v>Diabetes</v>
      </c>
    </row>
    <row r="2004" spans="1:10" x14ac:dyDescent="0.25">
      <c r="A2004" t="s">
        <v>911</v>
      </c>
      <c r="B2004">
        <v>21.375</v>
      </c>
      <c r="C2004">
        <v>4.32</v>
      </c>
      <c r="D2004" t="s">
        <v>2378</v>
      </c>
      <c r="E2004" t="s">
        <v>2378</v>
      </c>
      <c r="F2004" t="s">
        <v>2378</v>
      </c>
      <c r="G2004">
        <v>0</v>
      </c>
      <c r="H2004" t="s">
        <v>2378</v>
      </c>
      <c r="I2004" t="str">
        <f t="shared" si="62"/>
        <v>Obesity</v>
      </c>
      <c r="J2004" t="str">
        <f t="shared" si="63"/>
        <v>Normal</v>
      </c>
    </row>
    <row r="2005" spans="1:10" x14ac:dyDescent="0.25">
      <c r="A2005" t="s">
        <v>529</v>
      </c>
      <c r="B2005">
        <v>21.375</v>
      </c>
      <c r="C2005">
        <v>6.19</v>
      </c>
      <c r="D2005" t="s">
        <v>2378</v>
      </c>
      <c r="E2005" t="s">
        <v>2378</v>
      </c>
      <c r="F2005" t="s">
        <v>2378</v>
      </c>
      <c r="G2005">
        <v>0</v>
      </c>
      <c r="H2005" t="s">
        <v>2378</v>
      </c>
      <c r="I2005" t="str">
        <f t="shared" si="62"/>
        <v>Obesity</v>
      </c>
      <c r="J2005" t="str">
        <f t="shared" si="63"/>
        <v>Diabetes</v>
      </c>
    </row>
    <row r="2006" spans="1:10" x14ac:dyDescent="0.25">
      <c r="A2006" t="s">
        <v>686</v>
      </c>
      <c r="B2006">
        <v>21.37</v>
      </c>
      <c r="C2006">
        <v>4.54</v>
      </c>
      <c r="D2006" t="s">
        <v>2378</v>
      </c>
      <c r="E2006" t="s">
        <v>2378</v>
      </c>
      <c r="F2006" t="s">
        <v>2379</v>
      </c>
      <c r="G2006">
        <v>0</v>
      </c>
      <c r="H2006" t="s">
        <v>2378</v>
      </c>
      <c r="I2006" t="str">
        <f t="shared" si="62"/>
        <v>Obesity</v>
      </c>
      <c r="J2006" t="str">
        <f t="shared" si="63"/>
        <v>Normal</v>
      </c>
    </row>
    <row r="2007" spans="1:10" x14ac:dyDescent="0.25">
      <c r="A2007" t="s">
        <v>735</v>
      </c>
      <c r="B2007">
        <v>21.31</v>
      </c>
      <c r="C2007">
        <v>4.17</v>
      </c>
      <c r="D2007" t="s">
        <v>2378</v>
      </c>
      <c r="E2007" t="s">
        <v>2378</v>
      </c>
      <c r="F2007" t="s">
        <v>2378</v>
      </c>
      <c r="G2007">
        <v>0</v>
      </c>
      <c r="H2007" t="s">
        <v>2378</v>
      </c>
      <c r="I2007" t="str">
        <f t="shared" si="62"/>
        <v>Obesity</v>
      </c>
      <c r="J2007" t="str">
        <f t="shared" si="63"/>
        <v>Normal</v>
      </c>
    </row>
    <row r="2008" spans="1:10" x14ac:dyDescent="0.25">
      <c r="A2008" t="s">
        <v>1147</v>
      </c>
      <c r="B2008">
        <v>21.3</v>
      </c>
      <c r="C2008">
        <v>10.42</v>
      </c>
      <c r="D2008" t="s">
        <v>2378</v>
      </c>
      <c r="E2008" t="s">
        <v>2378</v>
      </c>
      <c r="F2008" t="s">
        <v>2378</v>
      </c>
      <c r="G2008">
        <v>0</v>
      </c>
      <c r="H2008" t="s">
        <v>2378</v>
      </c>
      <c r="I2008" t="str">
        <f t="shared" si="62"/>
        <v>Obesity</v>
      </c>
      <c r="J2008" t="str">
        <f t="shared" si="63"/>
        <v>Diabetes</v>
      </c>
    </row>
    <row r="2009" spans="1:10" x14ac:dyDescent="0.25">
      <c r="A2009" t="s">
        <v>500</v>
      </c>
      <c r="B2009">
        <v>21.28</v>
      </c>
      <c r="C2009">
        <v>4.05</v>
      </c>
      <c r="D2009" t="s">
        <v>2378</v>
      </c>
      <c r="E2009" t="s">
        <v>2378</v>
      </c>
      <c r="F2009" t="s">
        <v>2378</v>
      </c>
      <c r="G2009">
        <v>0</v>
      </c>
      <c r="H2009" t="s">
        <v>2378</v>
      </c>
      <c r="I2009" t="str">
        <f t="shared" si="62"/>
        <v>Obesity</v>
      </c>
      <c r="J2009" t="str">
        <f t="shared" si="63"/>
        <v>Normal</v>
      </c>
    </row>
    <row r="2010" spans="1:10" x14ac:dyDescent="0.25">
      <c r="A2010" t="s">
        <v>510</v>
      </c>
      <c r="B2010">
        <v>21.26</v>
      </c>
      <c r="C2010">
        <v>5.36</v>
      </c>
      <c r="D2010" t="s">
        <v>2378</v>
      </c>
      <c r="E2010" t="s">
        <v>2378</v>
      </c>
      <c r="F2010" t="s">
        <v>2378</v>
      </c>
      <c r="G2010">
        <v>0</v>
      </c>
      <c r="H2010" t="s">
        <v>2378</v>
      </c>
      <c r="I2010" t="str">
        <f t="shared" si="62"/>
        <v>Obesity</v>
      </c>
      <c r="J2010" t="str">
        <f t="shared" si="63"/>
        <v>Normal</v>
      </c>
    </row>
    <row r="2011" spans="1:10" x14ac:dyDescent="0.25">
      <c r="A2011" t="s">
        <v>115</v>
      </c>
      <c r="B2011">
        <v>21.26</v>
      </c>
      <c r="C2011">
        <v>5.65</v>
      </c>
      <c r="D2011" t="s">
        <v>2378</v>
      </c>
      <c r="E2011" t="s">
        <v>2378</v>
      </c>
      <c r="F2011" t="s">
        <v>2379</v>
      </c>
      <c r="G2011">
        <v>0</v>
      </c>
      <c r="H2011" t="s">
        <v>2378</v>
      </c>
      <c r="I2011" t="str">
        <f t="shared" si="62"/>
        <v>Obesity</v>
      </c>
      <c r="J2011" t="str">
        <f t="shared" si="63"/>
        <v>Normal</v>
      </c>
    </row>
    <row r="2012" spans="1:10" x14ac:dyDescent="0.25">
      <c r="A2012" t="s">
        <v>2008</v>
      </c>
      <c r="B2012">
        <v>21.24</v>
      </c>
      <c r="C2012">
        <v>5.13</v>
      </c>
      <c r="D2012" t="s">
        <v>2378</v>
      </c>
      <c r="E2012" t="s">
        <v>2378</v>
      </c>
      <c r="F2012" t="s">
        <v>2378</v>
      </c>
      <c r="G2012">
        <v>0</v>
      </c>
      <c r="H2012" t="s">
        <v>2378</v>
      </c>
      <c r="I2012" t="str">
        <f t="shared" si="62"/>
        <v>Obesity</v>
      </c>
      <c r="J2012" t="str">
        <f t="shared" si="63"/>
        <v>Normal</v>
      </c>
    </row>
    <row r="2013" spans="1:10" x14ac:dyDescent="0.25">
      <c r="A2013" t="s">
        <v>468</v>
      </c>
      <c r="B2013">
        <v>21.24</v>
      </c>
      <c r="C2013">
        <v>4.49</v>
      </c>
      <c r="D2013" t="s">
        <v>2378</v>
      </c>
      <c r="E2013" t="s">
        <v>2378</v>
      </c>
      <c r="F2013" t="s">
        <v>2378</v>
      </c>
      <c r="G2013">
        <v>0</v>
      </c>
      <c r="H2013" t="s">
        <v>2378</v>
      </c>
      <c r="I2013" t="str">
        <f t="shared" si="62"/>
        <v>Obesity</v>
      </c>
      <c r="J2013" t="str">
        <f t="shared" si="63"/>
        <v>Normal</v>
      </c>
    </row>
    <row r="2014" spans="1:10" x14ac:dyDescent="0.25">
      <c r="A2014" t="s">
        <v>1960</v>
      </c>
      <c r="B2014">
        <v>21.2</v>
      </c>
      <c r="C2014">
        <v>4.07</v>
      </c>
      <c r="D2014" t="s">
        <v>2378</v>
      </c>
      <c r="E2014" t="s">
        <v>2378</v>
      </c>
      <c r="F2014" t="s">
        <v>2378</v>
      </c>
      <c r="G2014">
        <v>0</v>
      </c>
      <c r="H2014" t="s">
        <v>2378</v>
      </c>
      <c r="I2014" t="str">
        <f t="shared" si="62"/>
        <v>Obesity</v>
      </c>
      <c r="J2014" t="str">
        <f t="shared" si="63"/>
        <v>Normal</v>
      </c>
    </row>
    <row r="2015" spans="1:10" x14ac:dyDescent="0.25">
      <c r="A2015" t="s">
        <v>1272</v>
      </c>
      <c r="B2015">
        <v>21.2</v>
      </c>
      <c r="C2015">
        <v>10.72</v>
      </c>
      <c r="D2015" t="s">
        <v>2378</v>
      </c>
      <c r="E2015" t="s">
        <v>2378</v>
      </c>
      <c r="F2015" t="s">
        <v>2378</v>
      </c>
      <c r="G2015">
        <v>0</v>
      </c>
      <c r="H2015" t="s">
        <v>2378</v>
      </c>
      <c r="I2015" t="str">
        <f t="shared" si="62"/>
        <v>Obesity</v>
      </c>
      <c r="J2015" t="str">
        <f t="shared" si="63"/>
        <v>Diabetes</v>
      </c>
    </row>
    <row r="2016" spans="1:10" x14ac:dyDescent="0.25">
      <c r="A2016" t="s">
        <v>834</v>
      </c>
      <c r="B2016">
        <v>21.12</v>
      </c>
      <c r="C2016">
        <v>4.99</v>
      </c>
      <c r="D2016" t="s">
        <v>2378</v>
      </c>
      <c r="E2016" t="s">
        <v>2378</v>
      </c>
      <c r="F2016" t="s">
        <v>2378</v>
      </c>
      <c r="G2016">
        <v>0</v>
      </c>
      <c r="H2016" t="s">
        <v>2378</v>
      </c>
      <c r="I2016" t="str">
        <f t="shared" si="62"/>
        <v>Obesity</v>
      </c>
      <c r="J2016" t="str">
        <f t="shared" si="63"/>
        <v>Normal</v>
      </c>
    </row>
    <row r="2017" spans="1:10" x14ac:dyDescent="0.25">
      <c r="A2017" t="s">
        <v>1600</v>
      </c>
      <c r="B2017">
        <v>21.09</v>
      </c>
      <c r="C2017">
        <v>9.2200000000000006</v>
      </c>
      <c r="D2017" t="s">
        <v>2378</v>
      </c>
      <c r="E2017" t="s">
        <v>2378</v>
      </c>
      <c r="F2017" t="s">
        <v>2378</v>
      </c>
      <c r="G2017">
        <v>0</v>
      </c>
      <c r="H2017" t="s">
        <v>2378</v>
      </c>
      <c r="I2017" t="str">
        <f t="shared" si="62"/>
        <v>Obesity</v>
      </c>
      <c r="J2017" t="str">
        <f t="shared" si="63"/>
        <v>Diabetes</v>
      </c>
    </row>
    <row r="2018" spans="1:10" x14ac:dyDescent="0.25">
      <c r="A2018" t="s">
        <v>2050</v>
      </c>
      <c r="B2018">
        <v>21.08</v>
      </c>
      <c r="C2018">
        <v>4.83</v>
      </c>
      <c r="D2018" t="s">
        <v>2378</v>
      </c>
      <c r="E2018" t="s">
        <v>2378</v>
      </c>
      <c r="F2018" t="s">
        <v>2379</v>
      </c>
      <c r="G2018">
        <v>0</v>
      </c>
      <c r="H2018" t="s">
        <v>2378</v>
      </c>
      <c r="I2018" t="str">
        <f t="shared" si="62"/>
        <v>Obesity</v>
      </c>
      <c r="J2018" t="str">
        <f t="shared" si="63"/>
        <v>Normal</v>
      </c>
    </row>
    <row r="2019" spans="1:10" x14ac:dyDescent="0.25">
      <c r="A2019" t="s">
        <v>1112</v>
      </c>
      <c r="B2019">
        <v>21.03</v>
      </c>
      <c r="C2019">
        <v>6.5</v>
      </c>
      <c r="D2019" t="s">
        <v>2378</v>
      </c>
      <c r="E2019" t="s">
        <v>2378</v>
      </c>
      <c r="F2019" t="s">
        <v>2378</v>
      </c>
      <c r="G2019">
        <v>0</v>
      </c>
      <c r="H2019" t="s">
        <v>2378</v>
      </c>
      <c r="I2019" t="str">
        <f t="shared" si="62"/>
        <v>Obesity</v>
      </c>
      <c r="J2019" t="str">
        <f t="shared" si="63"/>
        <v>Diabetes</v>
      </c>
    </row>
    <row r="2020" spans="1:10" x14ac:dyDescent="0.25">
      <c r="A2020" t="s">
        <v>1162</v>
      </c>
      <c r="B2020">
        <v>21.02</v>
      </c>
      <c r="C2020">
        <v>9.6199999999999992</v>
      </c>
      <c r="D2020" t="s">
        <v>2378</v>
      </c>
      <c r="E2020" t="s">
        <v>2378</v>
      </c>
      <c r="F2020" t="s">
        <v>2379</v>
      </c>
      <c r="G2020">
        <v>0</v>
      </c>
      <c r="H2020" t="s">
        <v>2378</v>
      </c>
      <c r="I2020" t="str">
        <f t="shared" si="62"/>
        <v>Obesity</v>
      </c>
      <c r="J2020" t="str">
        <f t="shared" si="63"/>
        <v>Diabetes</v>
      </c>
    </row>
    <row r="2021" spans="1:10" x14ac:dyDescent="0.25">
      <c r="A2021" t="s">
        <v>1346</v>
      </c>
      <c r="B2021">
        <v>21.01</v>
      </c>
      <c r="C2021">
        <v>7.37</v>
      </c>
      <c r="D2021" t="s">
        <v>2378</v>
      </c>
      <c r="E2021" t="s">
        <v>2378</v>
      </c>
      <c r="F2021" t="s">
        <v>2378</v>
      </c>
      <c r="G2021">
        <v>0</v>
      </c>
      <c r="H2021" t="s">
        <v>2378</v>
      </c>
      <c r="I2021" t="str">
        <f t="shared" si="62"/>
        <v>Obesity</v>
      </c>
      <c r="J2021" t="str">
        <f t="shared" si="63"/>
        <v>Diabetes</v>
      </c>
    </row>
    <row r="2022" spans="1:10" x14ac:dyDescent="0.25">
      <c r="A2022" t="s">
        <v>1955</v>
      </c>
      <c r="B2022">
        <v>20.96</v>
      </c>
      <c r="C2022">
        <v>4.04</v>
      </c>
      <c r="D2022" t="s">
        <v>2378</v>
      </c>
      <c r="E2022" t="s">
        <v>2378</v>
      </c>
      <c r="F2022" t="s">
        <v>2378</v>
      </c>
      <c r="G2022">
        <v>0</v>
      </c>
      <c r="H2022" t="s">
        <v>2378</v>
      </c>
      <c r="I2022" t="str">
        <f t="shared" si="62"/>
        <v>Obesity</v>
      </c>
      <c r="J2022" t="str">
        <f t="shared" si="63"/>
        <v>Normal</v>
      </c>
    </row>
    <row r="2023" spans="1:10" x14ac:dyDescent="0.25">
      <c r="A2023" t="s">
        <v>1898</v>
      </c>
      <c r="B2023">
        <v>20.9</v>
      </c>
      <c r="C2023">
        <v>4.55</v>
      </c>
      <c r="D2023" t="s">
        <v>2378</v>
      </c>
      <c r="E2023" t="s">
        <v>2378</v>
      </c>
      <c r="F2023" t="s">
        <v>2379</v>
      </c>
      <c r="G2023">
        <v>0</v>
      </c>
      <c r="H2023" t="s">
        <v>2378</v>
      </c>
      <c r="I2023" t="str">
        <f t="shared" si="62"/>
        <v>Obesity</v>
      </c>
      <c r="J2023" t="str">
        <f t="shared" si="63"/>
        <v>Normal</v>
      </c>
    </row>
    <row r="2024" spans="1:10" x14ac:dyDescent="0.25">
      <c r="A2024" t="s">
        <v>768</v>
      </c>
      <c r="B2024">
        <v>20.9</v>
      </c>
      <c r="C2024">
        <v>6.94</v>
      </c>
      <c r="D2024" t="s">
        <v>2378</v>
      </c>
      <c r="E2024" t="s">
        <v>2378</v>
      </c>
      <c r="F2024" t="s">
        <v>2378</v>
      </c>
      <c r="G2024">
        <v>0</v>
      </c>
      <c r="H2024" t="s">
        <v>2378</v>
      </c>
      <c r="I2024" t="str">
        <f t="shared" si="62"/>
        <v>Obesity</v>
      </c>
      <c r="J2024" t="str">
        <f t="shared" si="63"/>
        <v>Diabetes</v>
      </c>
    </row>
    <row r="2025" spans="1:10" x14ac:dyDescent="0.25">
      <c r="A2025" t="s">
        <v>193</v>
      </c>
      <c r="B2025">
        <v>20.9</v>
      </c>
      <c r="C2025">
        <v>5.12</v>
      </c>
      <c r="D2025" t="s">
        <v>2378</v>
      </c>
      <c r="E2025" t="s">
        <v>2378</v>
      </c>
      <c r="F2025" t="s">
        <v>2379</v>
      </c>
      <c r="G2025">
        <v>0</v>
      </c>
      <c r="H2025" t="s">
        <v>2378</v>
      </c>
      <c r="I2025" t="str">
        <f t="shared" si="62"/>
        <v>Obesity</v>
      </c>
      <c r="J2025" t="str">
        <f t="shared" si="63"/>
        <v>Normal</v>
      </c>
    </row>
    <row r="2026" spans="1:10" x14ac:dyDescent="0.25">
      <c r="A2026" t="s">
        <v>111</v>
      </c>
      <c r="B2026">
        <v>20.88</v>
      </c>
      <c r="C2026">
        <v>7.4</v>
      </c>
      <c r="D2026" t="s">
        <v>2378</v>
      </c>
      <c r="E2026" t="s">
        <v>2378</v>
      </c>
      <c r="F2026" t="s">
        <v>2378</v>
      </c>
      <c r="G2026">
        <v>0</v>
      </c>
      <c r="H2026" t="s">
        <v>2378</v>
      </c>
      <c r="I2026" t="str">
        <f t="shared" si="62"/>
        <v>Obesity</v>
      </c>
      <c r="J2026" t="str">
        <f t="shared" si="63"/>
        <v>Diabetes</v>
      </c>
    </row>
    <row r="2027" spans="1:10" x14ac:dyDescent="0.25">
      <c r="A2027" t="s">
        <v>684</v>
      </c>
      <c r="B2027">
        <v>20.86</v>
      </c>
      <c r="C2027">
        <v>4.3600000000000003</v>
      </c>
      <c r="D2027" t="s">
        <v>2378</v>
      </c>
      <c r="E2027" t="s">
        <v>2378</v>
      </c>
      <c r="F2027" t="s">
        <v>2378</v>
      </c>
      <c r="G2027">
        <v>0</v>
      </c>
      <c r="H2027" t="s">
        <v>2378</v>
      </c>
      <c r="I2027" t="str">
        <f t="shared" si="62"/>
        <v>Obesity</v>
      </c>
      <c r="J2027" t="str">
        <f t="shared" si="63"/>
        <v>Normal</v>
      </c>
    </row>
    <row r="2028" spans="1:10" x14ac:dyDescent="0.25">
      <c r="A2028" t="s">
        <v>50</v>
      </c>
      <c r="B2028">
        <v>20.85</v>
      </c>
      <c r="C2028">
        <v>4.45</v>
      </c>
      <c r="D2028" t="s">
        <v>2378</v>
      </c>
      <c r="E2028" t="s">
        <v>2378</v>
      </c>
      <c r="F2028" t="s">
        <v>2378</v>
      </c>
      <c r="G2028">
        <v>0</v>
      </c>
      <c r="H2028" t="s">
        <v>2378</v>
      </c>
      <c r="I2028" t="str">
        <f t="shared" si="62"/>
        <v>Obesity</v>
      </c>
      <c r="J2028" t="str">
        <f t="shared" si="63"/>
        <v>Normal</v>
      </c>
    </row>
    <row r="2029" spans="1:10" x14ac:dyDescent="0.25">
      <c r="A2029" t="s">
        <v>419</v>
      </c>
      <c r="B2029">
        <v>20.83</v>
      </c>
      <c r="C2029">
        <v>5.12</v>
      </c>
      <c r="D2029" t="s">
        <v>2378</v>
      </c>
      <c r="E2029" t="s">
        <v>2378</v>
      </c>
      <c r="F2029" t="s">
        <v>2378</v>
      </c>
      <c r="G2029">
        <v>0</v>
      </c>
      <c r="H2029" t="s">
        <v>2378</v>
      </c>
      <c r="I2029" t="str">
        <f t="shared" si="62"/>
        <v>Obesity</v>
      </c>
      <c r="J2029" t="str">
        <f t="shared" si="63"/>
        <v>Normal</v>
      </c>
    </row>
    <row r="2030" spans="1:10" x14ac:dyDescent="0.25">
      <c r="A2030" t="s">
        <v>624</v>
      </c>
      <c r="B2030">
        <v>20.82</v>
      </c>
      <c r="C2030">
        <v>5.55</v>
      </c>
      <c r="D2030" t="s">
        <v>2378</v>
      </c>
      <c r="E2030" t="s">
        <v>2378</v>
      </c>
      <c r="F2030" t="s">
        <v>2378</v>
      </c>
      <c r="G2030">
        <v>0</v>
      </c>
      <c r="H2030" t="s">
        <v>2378</v>
      </c>
      <c r="I2030" t="str">
        <f t="shared" si="62"/>
        <v>Obesity</v>
      </c>
      <c r="J2030" t="str">
        <f t="shared" si="63"/>
        <v>Normal</v>
      </c>
    </row>
    <row r="2031" spans="1:10" x14ac:dyDescent="0.25">
      <c r="A2031" t="s">
        <v>383</v>
      </c>
      <c r="B2031">
        <v>20.81</v>
      </c>
      <c r="C2031">
        <v>5.52</v>
      </c>
      <c r="D2031" t="s">
        <v>2378</v>
      </c>
      <c r="E2031" t="s">
        <v>2378</v>
      </c>
      <c r="F2031" t="s">
        <v>2378</v>
      </c>
      <c r="G2031">
        <v>0</v>
      </c>
      <c r="H2031" t="s">
        <v>2378</v>
      </c>
      <c r="I2031" t="str">
        <f t="shared" si="62"/>
        <v>Obesity</v>
      </c>
      <c r="J2031" t="str">
        <f t="shared" si="63"/>
        <v>Normal</v>
      </c>
    </row>
    <row r="2032" spans="1:10" x14ac:dyDescent="0.25">
      <c r="A2032" t="s">
        <v>370</v>
      </c>
      <c r="B2032">
        <v>20.8</v>
      </c>
      <c r="C2032">
        <v>4.07</v>
      </c>
      <c r="D2032" t="s">
        <v>2378</v>
      </c>
      <c r="E2032" t="s">
        <v>2378</v>
      </c>
      <c r="F2032" t="s">
        <v>2379</v>
      </c>
      <c r="G2032">
        <v>0</v>
      </c>
      <c r="H2032" t="s">
        <v>2378</v>
      </c>
      <c r="I2032" t="str">
        <f t="shared" si="62"/>
        <v>Obesity</v>
      </c>
      <c r="J2032" t="str">
        <f t="shared" si="63"/>
        <v>Normal</v>
      </c>
    </row>
    <row r="2033" spans="1:10" x14ac:dyDescent="0.25">
      <c r="A2033" t="s">
        <v>267</v>
      </c>
      <c r="B2033">
        <v>20.8</v>
      </c>
      <c r="C2033">
        <v>4.87</v>
      </c>
      <c r="D2033" t="s">
        <v>2378</v>
      </c>
      <c r="E2033" t="s">
        <v>2378</v>
      </c>
      <c r="F2033" t="s">
        <v>2378</v>
      </c>
      <c r="G2033">
        <v>0</v>
      </c>
      <c r="H2033" t="s">
        <v>2378</v>
      </c>
      <c r="I2033" t="str">
        <f t="shared" si="62"/>
        <v>Obesity</v>
      </c>
      <c r="J2033" t="str">
        <f t="shared" si="63"/>
        <v>Normal</v>
      </c>
    </row>
    <row r="2034" spans="1:10" x14ac:dyDescent="0.25">
      <c r="A2034" t="s">
        <v>138</v>
      </c>
      <c r="B2034">
        <v>20.79</v>
      </c>
      <c r="C2034">
        <v>5.84</v>
      </c>
      <c r="D2034" t="s">
        <v>2378</v>
      </c>
      <c r="E2034" t="s">
        <v>2378</v>
      </c>
      <c r="F2034" t="s">
        <v>2378</v>
      </c>
      <c r="G2034">
        <v>0</v>
      </c>
      <c r="H2034" t="s">
        <v>2378</v>
      </c>
      <c r="I2034" t="str">
        <f t="shared" si="62"/>
        <v>Obesity</v>
      </c>
      <c r="J2034" t="str">
        <f t="shared" si="63"/>
        <v>Diabetes</v>
      </c>
    </row>
    <row r="2035" spans="1:10" x14ac:dyDescent="0.25">
      <c r="A2035" t="s">
        <v>707</v>
      </c>
      <c r="B2035">
        <v>20.76</v>
      </c>
      <c r="C2035">
        <v>6.26</v>
      </c>
      <c r="D2035" t="s">
        <v>2378</v>
      </c>
      <c r="E2035" t="s">
        <v>2378</v>
      </c>
      <c r="F2035" t="s">
        <v>2378</v>
      </c>
      <c r="G2035">
        <v>0</v>
      </c>
      <c r="H2035" t="s">
        <v>2378</v>
      </c>
      <c r="I2035" t="str">
        <f t="shared" si="62"/>
        <v>Obesity</v>
      </c>
      <c r="J2035" t="str">
        <f t="shared" si="63"/>
        <v>Diabetes</v>
      </c>
    </row>
    <row r="2036" spans="1:10" x14ac:dyDescent="0.25">
      <c r="A2036" t="s">
        <v>1071</v>
      </c>
      <c r="B2036">
        <v>20.75</v>
      </c>
      <c r="C2036">
        <v>5.18</v>
      </c>
      <c r="D2036" t="s">
        <v>2378</v>
      </c>
      <c r="E2036" t="s">
        <v>2378</v>
      </c>
      <c r="F2036" t="s">
        <v>2378</v>
      </c>
      <c r="G2036">
        <v>0</v>
      </c>
      <c r="H2036" t="s">
        <v>2378</v>
      </c>
      <c r="I2036" t="str">
        <f t="shared" si="62"/>
        <v>Obesity</v>
      </c>
      <c r="J2036" t="str">
        <f t="shared" si="63"/>
        <v>Normal</v>
      </c>
    </row>
    <row r="2037" spans="1:10" x14ac:dyDescent="0.25">
      <c r="A2037" t="s">
        <v>562</v>
      </c>
      <c r="B2037">
        <v>20.74</v>
      </c>
      <c r="C2037">
        <v>11.69</v>
      </c>
      <c r="D2037" t="s">
        <v>2378</v>
      </c>
      <c r="E2037" t="s">
        <v>2378</v>
      </c>
      <c r="F2037" t="s">
        <v>2378</v>
      </c>
      <c r="G2037">
        <v>0</v>
      </c>
      <c r="H2037" t="s">
        <v>2378</v>
      </c>
      <c r="I2037" t="str">
        <f t="shared" si="62"/>
        <v>Obesity</v>
      </c>
      <c r="J2037" t="str">
        <f t="shared" si="63"/>
        <v>Diabetes</v>
      </c>
    </row>
    <row r="2038" spans="1:10" x14ac:dyDescent="0.25">
      <c r="A2038" t="s">
        <v>102</v>
      </c>
      <c r="B2038">
        <v>20.72</v>
      </c>
      <c r="C2038">
        <v>9.4600000000000009</v>
      </c>
      <c r="D2038" t="s">
        <v>2378</v>
      </c>
      <c r="E2038" t="s">
        <v>2378</v>
      </c>
      <c r="F2038" t="s">
        <v>2378</v>
      </c>
      <c r="G2038">
        <v>0</v>
      </c>
      <c r="H2038" t="s">
        <v>2378</v>
      </c>
      <c r="I2038" t="str">
        <f t="shared" si="62"/>
        <v>Obesity</v>
      </c>
      <c r="J2038" t="str">
        <f t="shared" si="63"/>
        <v>Diabetes</v>
      </c>
    </row>
    <row r="2039" spans="1:10" x14ac:dyDescent="0.25">
      <c r="A2039" t="s">
        <v>94</v>
      </c>
      <c r="B2039">
        <v>20.7</v>
      </c>
      <c r="C2039">
        <v>4.49</v>
      </c>
      <c r="D2039" t="s">
        <v>2378</v>
      </c>
      <c r="E2039" t="s">
        <v>2378</v>
      </c>
      <c r="F2039" t="s">
        <v>2379</v>
      </c>
      <c r="G2039">
        <v>0</v>
      </c>
      <c r="H2039" t="s">
        <v>2378</v>
      </c>
      <c r="I2039" t="str">
        <f t="shared" si="62"/>
        <v>Obesity</v>
      </c>
      <c r="J2039" t="str">
        <f t="shared" si="63"/>
        <v>Normal</v>
      </c>
    </row>
    <row r="2040" spans="1:10" x14ac:dyDescent="0.25">
      <c r="A2040" t="s">
        <v>829</v>
      </c>
      <c r="B2040">
        <v>20.69</v>
      </c>
      <c r="C2040">
        <v>6.93</v>
      </c>
      <c r="D2040" t="s">
        <v>2378</v>
      </c>
      <c r="E2040" t="s">
        <v>2378</v>
      </c>
      <c r="F2040" t="s">
        <v>2378</v>
      </c>
      <c r="G2040">
        <v>0</v>
      </c>
      <c r="H2040" t="s">
        <v>2378</v>
      </c>
      <c r="I2040" t="str">
        <f t="shared" si="62"/>
        <v>Obesity</v>
      </c>
      <c r="J2040" t="str">
        <f t="shared" si="63"/>
        <v>Diabetes</v>
      </c>
    </row>
    <row r="2041" spans="1:10" x14ac:dyDescent="0.25">
      <c r="A2041" t="s">
        <v>48</v>
      </c>
      <c r="B2041">
        <v>20.66</v>
      </c>
      <c r="C2041">
        <v>5.8</v>
      </c>
      <c r="D2041" t="s">
        <v>2378</v>
      </c>
      <c r="E2041" t="s">
        <v>2378</v>
      </c>
      <c r="F2041" t="s">
        <v>2378</v>
      </c>
      <c r="G2041">
        <v>0</v>
      </c>
      <c r="H2041" t="s">
        <v>2378</v>
      </c>
      <c r="I2041" t="str">
        <f t="shared" si="62"/>
        <v>Obesity</v>
      </c>
      <c r="J2041" t="str">
        <f t="shared" si="63"/>
        <v>Diabetes</v>
      </c>
    </row>
    <row r="2042" spans="1:10" x14ac:dyDescent="0.25">
      <c r="A2042" t="s">
        <v>327</v>
      </c>
      <c r="B2042">
        <v>20.614999999999998</v>
      </c>
      <c r="C2042">
        <v>6.05</v>
      </c>
      <c r="D2042" t="s">
        <v>2378</v>
      </c>
      <c r="E2042" t="s">
        <v>2378</v>
      </c>
      <c r="F2042" t="s">
        <v>2379</v>
      </c>
      <c r="G2042">
        <v>0</v>
      </c>
      <c r="H2042" t="s">
        <v>2378</v>
      </c>
      <c r="I2042" t="str">
        <f t="shared" si="62"/>
        <v>Obesity</v>
      </c>
      <c r="J2042" t="str">
        <f t="shared" si="63"/>
        <v>Diabetes</v>
      </c>
    </row>
    <row r="2043" spans="1:10" x14ac:dyDescent="0.25">
      <c r="A2043" t="s">
        <v>751</v>
      </c>
      <c r="B2043">
        <v>20.61</v>
      </c>
      <c r="C2043">
        <v>6.89</v>
      </c>
      <c r="D2043" t="s">
        <v>2378</v>
      </c>
      <c r="E2043" t="s">
        <v>2378</v>
      </c>
      <c r="F2043" t="s">
        <v>2378</v>
      </c>
      <c r="G2043">
        <v>0</v>
      </c>
      <c r="H2043" t="s">
        <v>2378</v>
      </c>
      <c r="I2043" t="str">
        <f t="shared" si="62"/>
        <v>Obesity</v>
      </c>
      <c r="J2043" t="str">
        <f t="shared" si="63"/>
        <v>Diabetes</v>
      </c>
    </row>
    <row r="2044" spans="1:10" x14ac:dyDescent="0.25">
      <c r="A2044" t="s">
        <v>1154</v>
      </c>
      <c r="B2044">
        <v>20.6</v>
      </c>
      <c r="C2044">
        <v>7.62</v>
      </c>
      <c r="D2044" t="s">
        <v>2378</v>
      </c>
      <c r="E2044" t="s">
        <v>2378</v>
      </c>
      <c r="F2044" t="s">
        <v>2378</v>
      </c>
      <c r="G2044">
        <v>0</v>
      </c>
      <c r="H2044" t="s">
        <v>2378</v>
      </c>
      <c r="I2044" t="str">
        <f t="shared" si="62"/>
        <v>Obesity</v>
      </c>
      <c r="J2044" t="str">
        <f t="shared" si="63"/>
        <v>Diabetes</v>
      </c>
    </row>
    <row r="2045" spans="1:10" x14ac:dyDescent="0.25">
      <c r="A2045" t="s">
        <v>181</v>
      </c>
      <c r="B2045">
        <v>20.6</v>
      </c>
      <c r="C2045">
        <v>5.14</v>
      </c>
      <c r="D2045" t="s">
        <v>2378</v>
      </c>
      <c r="E2045" t="s">
        <v>2378</v>
      </c>
      <c r="F2045" t="s">
        <v>2379</v>
      </c>
      <c r="G2045">
        <v>0</v>
      </c>
      <c r="H2045" t="s">
        <v>2378</v>
      </c>
      <c r="I2045" t="str">
        <f t="shared" si="62"/>
        <v>Obesity</v>
      </c>
      <c r="J2045" t="str">
        <f t="shared" si="63"/>
        <v>Normal</v>
      </c>
    </row>
    <row r="2046" spans="1:10" x14ac:dyDescent="0.25">
      <c r="A2046" t="s">
        <v>805</v>
      </c>
      <c r="B2046">
        <v>20.58</v>
      </c>
      <c r="C2046">
        <v>11.04</v>
      </c>
      <c r="D2046" t="s">
        <v>2378</v>
      </c>
      <c r="E2046" t="s">
        <v>2378</v>
      </c>
      <c r="F2046" t="s">
        <v>2378</v>
      </c>
      <c r="G2046">
        <v>0</v>
      </c>
      <c r="H2046" t="s">
        <v>2378</v>
      </c>
      <c r="I2046" t="str">
        <f t="shared" si="62"/>
        <v>Obesity</v>
      </c>
      <c r="J2046" t="str">
        <f t="shared" si="63"/>
        <v>Diabetes</v>
      </c>
    </row>
    <row r="2047" spans="1:10" x14ac:dyDescent="0.25">
      <c r="A2047" t="s">
        <v>124</v>
      </c>
      <c r="B2047">
        <v>20.58</v>
      </c>
      <c r="C2047">
        <v>5.64</v>
      </c>
      <c r="D2047" t="s">
        <v>2378</v>
      </c>
      <c r="E2047" t="s">
        <v>2378</v>
      </c>
      <c r="F2047" t="s">
        <v>2378</v>
      </c>
      <c r="G2047">
        <v>0</v>
      </c>
      <c r="H2047" t="s">
        <v>2378</v>
      </c>
      <c r="I2047" t="str">
        <f t="shared" si="62"/>
        <v>Obesity</v>
      </c>
      <c r="J2047" t="str">
        <f t="shared" si="63"/>
        <v>Normal</v>
      </c>
    </row>
    <row r="2048" spans="1:10" x14ac:dyDescent="0.25">
      <c r="A2048" t="s">
        <v>45</v>
      </c>
      <c r="B2048">
        <v>20.54</v>
      </c>
      <c r="C2048">
        <v>4.2</v>
      </c>
      <c r="D2048" t="s">
        <v>2378</v>
      </c>
      <c r="E2048" t="s">
        <v>2378</v>
      </c>
      <c r="F2048" t="s">
        <v>2378</v>
      </c>
      <c r="G2048">
        <v>0</v>
      </c>
      <c r="H2048" t="s">
        <v>2378</v>
      </c>
      <c r="I2048" t="str">
        <f t="shared" si="62"/>
        <v>Obesity</v>
      </c>
      <c r="J2048" t="str">
        <f t="shared" si="63"/>
        <v>Normal</v>
      </c>
    </row>
    <row r="2049" spans="1:10" x14ac:dyDescent="0.25">
      <c r="A2049" t="s">
        <v>628</v>
      </c>
      <c r="B2049">
        <v>20.53</v>
      </c>
      <c r="C2049">
        <v>4.8600000000000003</v>
      </c>
      <c r="D2049" t="s">
        <v>2378</v>
      </c>
      <c r="E2049" t="s">
        <v>2378</v>
      </c>
      <c r="F2049" t="s">
        <v>2378</v>
      </c>
      <c r="G2049">
        <v>0</v>
      </c>
      <c r="H2049" t="s">
        <v>2378</v>
      </c>
      <c r="I2049" t="str">
        <f t="shared" si="62"/>
        <v>Obesity</v>
      </c>
      <c r="J2049" t="str">
        <f t="shared" si="63"/>
        <v>Normal</v>
      </c>
    </row>
    <row r="2050" spans="1:10" x14ac:dyDescent="0.25">
      <c r="A2050" t="s">
        <v>1687</v>
      </c>
      <c r="B2050">
        <v>20.52</v>
      </c>
      <c r="C2050">
        <v>5.45</v>
      </c>
      <c r="D2050" t="s">
        <v>2378</v>
      </c>
      <c r="E2050" t="s">
        <v>2378</v>
      </c>
      <c r="F2050" t="s">
        <v>2378</v>
      </c>
      <c r="G2050">
        <v>0</v>
      </c>
      <c r="H2050" t="s">
        <v>2378</v>
      </c>
      <c r="I2050" t="str">
        <f t="shared" ref="I2050:I2113" si="64">IF(B2050&lt;18.5, "Underweight",IF(18.5 &lt;B2050&lt;= 24.9,"Healthy Weight",IF( 25&lt; B2050&lt;=29.9,"Overweight", "Obesity")))</f>
        <v>Obesity</v>
      </c>
      <c r="J2050" t="str">
        <f t="shared" ref="J2050:J2113" si="65">IF(C2050&lt;5.7,"Normal",IF(5.7&lt;C2050&lt;=6.4,"Prediabetes","Diabetes"))</f>
        <v>Normal</v>
      </c>
    </row>
    <row r="2051" spans="1:10" x14ac:dyDescent="0.25">
      <c r="A2051" t="s">
        <v>540</v>
      </c>
      <c r="B2051">
        <v>20.52</v>
      </c>
      <c r="C2051">
        <v>4.83</v>
      </c>
      <c r="D2051" t="s">
        <v>2378</v>
      </c>
      <c r="E2051" t="s">
        <v>2378</v>
      </c>
      <c r="F2051" t="s">
        <v>2378</v>
      </c>
      <c r="G2051">
        <v>0</v>
      </c>
      <c r="H2051" t="s">
        <v>2378</v>
      </c>
      <c r="I2051" t="str">
        <f t="shared" si="64"/>
        <v>Obesity</v>
      </c>
      <c r="J2051" t="str">
        <f t="shared" si="65"/>
        <v>Normal</v>
      </c>
    </row>
    <row r="2052" spans="1:10" x14ac:dyDescent="0.25">
      <c r="A2052" t="s">
        <v>197</v>
      </c>
      <c r="B2052">
        <v>20.49</v>
      </c>
      <c r="C2052">
        <v>4.87</v>
      </c>
      <c r="D2052" t="s">
        <v>2378</v>
      </c>
      <c r="E2052" t="s">
        <v>2378</v>
      </c>
      <c r="F2052" t="s">
        <v>2378</v>
      </c>
      <c r="G2052">
        <v>0</v>
      </c>
      <c r="H2052" t="s">
        <v>2378</v>
      </c>
      <c r="I2052" t="str">
        <f t="shared" si="64"/>
        <v>Obesity</v>
      </c>
      <c r="J2052" t="str">
        <f t="shared" si="65"/>
        <v>Normal</v>
      </c>
    </row>
    <row r="2053" spans="1:10" x14ac:dyDescent="0.25">
      <c r="A2053" t="s">
        <v>781</v>
      </c>
      <c r="B2053">
        <v>20.48</v>
      </c>
      <c r="C2053">
        <v>11.09</v>
      </c>
      <c r="D2053" t="s">
        <v>2378</v>
      </c>
      <c r="E2053" t="s">
        <v>2378</v>
      </c>
      <c r="F2053" t="s">
        <v>2378</v>
      </c>
      <c r="G2053">
        <v>0</v>
      </c>
      <c r="H2053" t="s">
        <v>2378</v>
      </c>
      <c r="I2053" t="str">
        <f t="shared" si="64"/>
        <v>Obesity</v>
      </c>
      <c r="J2053" t="str">
        <f t="shared" si="65"/>
        <v>Diabetes</v>
      </c>
    </row>
    <row r="2054" spans="1:10" x14ac:dyDescent="0.25">
      <c r="A2054" t="s">
        <v>39</v>
      </c>
      <c r="B2054">
        <v>20.47</v>
      </c>
      <c r="C2054">
        <v>5.81</v>
      </c>
      <c r="D2054" t="s">
        <v>2378</v>
      </c>
      <c r="E2054" t="s">
        <v>2378</v>
      </c>
      <c r="F2054" t="s">
        <v>2378</v>
      </c>
      <c r="G2054">
        <v>0</v>
      </c>
      <c r="H2054" t="s">
        <v>2378</v>
      </c>
      <c r="I2054" t="str">
        <f t="shared" si="64"/>
        <v>Obesity</v>
      </c>
      <c r="J2054" t="str">
        <f t="shared" si="65"/>
        <v>Diabetes</v>
      </c>
    </row>
    <row r="2055" spans="1:10" x14ac:dyDescent="0.25">
      <c r="A2055" t="s">
        <v>75</v>
      </c>
      <c r="B2055">
        <v>20.46</v>
      </c>
      <c r="C2055">
        <v>4.0199999999999996</v>
      </c>
      <c r="D2055" t="s">
        <v>2378</v>
      </c>
      <c r="E2055" t="s">
        <v>2378</v>
      </c>
      <c r="F2055" t="s">
        <v>2378</v>
      </c>
      <c r="G2055">
        <v>0</v>
      </c>
      <c r="H2055" t="s">
        <v>2378</v>
      </c>
      <c r="I2055" t="str">
        <f t="shared" si="64"/>
        <v>Obesity</v>
      </c>
      <c r="J2055" t="str">
        <f t="shared" si="65"/>
        <v>Normal</v>
      </c>
    </row>
    <row r="2056" spans="1:10" x14ac:dyDescent="0.25">
      <c r="A2056" t="s">
        <v>110</v>
      </c>
      <c r="B2056">
        <v>20.43</v>
      </c>
      <c r="C2056">
        <v>4.54</v>
      </c>
      <c r="D2056" t="s">
        <v>2378</v>
      </c>
      <c r="E2056" t="s">
        <v>2378</v>
      </c>
      <c r="F2056" t="s">
        <v>2378</v>
      </c>
      <c r="G2056">
        <v>0</v>
      </c>
      <c r="H2056" t="s">
        <v>2378</v>
      </c>
      <c r="I2056" t="str">
        <f t="shared" si="64"/>
        <v>Obesity</v>
      </c>
      <c r="J2056" t="str">
        <f t="shared" si="65"/>
        <v>Normal</v>
      </c>
    </row>
    <row r="2057" spans="1:10" x14ac:dyDescent="0.25">
      <c r="A2057" t="s">
        <v>144</v>
      </c>
      <c r="B2057">
        <v>20.425000000000001</v>
      </c>
      <c r="C2057">
        <v>5.53</v>
      </c>
      <c r="D2057" t="s">
        <v>2378</v>
      </c>
      <c r="E2057" t="s">
        <v>2378</v>
      </c>
      <c r="F2057" t="s">
        <v>2379</v>
      </c>
      <c r="G2057">
        <v>0</v>
      </c>
      <c r="H2057" t="s">
        <v>2378</v>
      </c>
      <c r="I2057" t="str">
        <f t="shared" si="64"/>
        <v>Obesity</v>
      </c>
      <c r="J2057" t="str">
        <f t="shared" si="65"/>
        <v>Normal</v>
      </c>
    </row>
    <row r="2058" spans="1:10" x14ac:dyDescent="0.25">
      <c r="A2058" t="s">
        <v>374</v>
      </c>
      <c r="B2058">
        <v>20.399999999999999</v>
      </c>
      <c r="C2058">
        <v>4.83</v>
      </c>
      <c r="D2058" t="s">
        <v>2378</v>
      </c>
      <c r="E2058" t="s">
        <v>2378</v>
      </c>
      <c r="F2058" t="s">
        <v>2378</v>
      </c>
      <c r="G2058">
        <v>0</v>
      </c>
      <c r="H2058" t="s">
        <v>2378</v>
      </c>
      <c r="I2058" t="str">
        <f t="shared" si="64"/>
        <v>Obesity</v>
      </c>
      <c r="J2058" t="str">
        <f t="shared" si="65"/>
        <v>Normal</v>
      </c>
    </row>
    <row r="2059" spans="1:10" x14ac:dyDescent="0.25">
      <c r="A2059" t="s">
        <v>47</v>
      </c>
      <c r="B2059">
        <v>20.399999999999999</v>
      </c>
      <c r="C2059">
        <v>5.27</v>
      </c>
      <c r="D2059" t="s">
        <v>2378</v>
      </c>
      <c r="E2059" t="s">
        <v>2378</v>
      </c>
      <c r="F2059" t="s">
        <v>2378</v>
      </c>
      <c r="G2059">
        <v>0</v>
      </c>
      <c r="H2059" t="s">
        <v>2378</v>
      </c>
      <c r="I2059" t="str">
        <f t="shared" si="64"/>
        <v>Obesity</v>
      </c>
      <c r="J2059" t="str">
        <f t="shared" si="65"/>
        <v>Normal</v>
      </c>
    </row>
    <row r="2060" spans="1:10" x14ac:dyDescent="0.25">
      <c r="A2060" t="s">
        <v>422</v>
      </c>
      <c r="B2060">
        <v>20.36</v>
      </c>
      <c r="C2060">
        <v>4.49</v>
      </c>
      <c r="D2060" t="s">
        <v>2378</v>
      </c>
      <c r="E2060" t="s">
        <v>2378</v>
      </c>
      <c r="F2060" t="s">
        <v>2378</v>
      </c>
      <c r="G2060">
        <v>0</v>
      </c>
      <c r="H2060" t="s">
        <v>2378</v>
      </c>
      <c r="I2060" t="str">
        <f t="shared" si="64"/>
        <v>Obesity</v>
      </c>
      <c r="J2060" t="str">
        <f t="shared" si="65"/>
        <v>Normal</v>
      </c>
    </row>
    <row r="2061" spans="1:10" x14ac:dyDescent="0.25">
      <c r="A2061" t="s">
        <v>1096</v>
      </c>
      <c r="B2061">
        <v>20.350000000000001</v>
      </c>
      <c r="C2061">
        <v>4.16</v>
      </c>
      <c r="D2061" t="s">
        <v>2378</v>
      </c>
      <c r="E2061" t="s">
        <v>2378</v>
      </c>
      <c r="F2061" t="s">
        <v>2378</v>
      </c>
      <c r="G2061">
        <v>0</v>
      </c>
      <c r="H2061" t="s">
        <v>2378</v>
      </c>
      <c r="I2061" t="str">
        <f t="shared" si="64"/>
        <v>Obesity</v>
      </c>
      <c r="J2061" t="str">
        <f t="shared" si="65"/>
        <v>Normal</v>
      </c>
    </row>
    <row r="2062" spans="1:10" x14ac:dyDescent="0.25">
      <c r="A2062" t="s">
        <v>93</v>
      </c>
      <c r="B2062">
        <v>20.3</v>
      </c>
      <c r="C2062">
        <v>6.37</v>
      </c>
      <c r="D2062" t="s">
        <v>2378</v>
      </c>
      <c r="E2062" t="s">
        <v>2378</v>
      </c>
      <c r="F2062" t="s">
        <v>2379</v>
      </c>
      <c r="G2062">
        <v>0</v>
      </c>
      <c r="H2062" t="s">
        <v>2378</v>
      </c>
      <c r="I2062" t="str">
        <f t="shared" si="64"/>
        <v>Obesity</v>
      </c>
      <c r="J2062" t="str">
        <f t="shared" si="65"/>
        <v>Diabetes</v>
      </c>
    </row>
    <row r="2063" spans="1:10" x14ac:dyDescent="0.25">
      <c r="A2063" t="s">
        <v>594</v>
      </c>
      <c r="B2063">
        <v>20.28</v>
      </c>
      <c r="C2063">
        <v>11.07</v>
      </c>
      <c r="D2063" t="s">
        <v>2378</v>
      </c>
      <c r="E2063" t="s">
        <v>2378</v>
      </c>
      <c r="F2063" t="s">
        <v>2378</v>
      </c>
      <c r="G2063">
        <v>0</v>
      </c>
      <c r="H2063" t="s">
        <v>2378</v>
      </c>
      <c r="I2063" t="str">
        <f t="shared" si="64"/>
        <v>Obesity</v>
      </c>
      <c r="J2063" t="str">
        <f t="shared" si="65"/>
        <v>Diabetes</v>
      </c>
    </row>
    <row r="2064" spans="1:10" x14ac:dyDescent="0.25">
      <c r="A2064" t="s">
        <v>1867</v>
      </c>
      <c r="B2064">
        <v>20.234999999999999</v>
      </c>
      <c r="C2064">
        <v>6.84</v>
      </c>
      <c r="D2064" t="s">
        <v>2378</v>
      </c>
      <c r="E2064" t="s">
        <v>2378</v>
      </c>
      <c r="F2064" t="s">
        <v>2378</v>
      </c>
      <c r="G2064">
        <v>0</v>
      </c>
      <c r="H2064" t="s">
        <v>2378</v>
      </c>
      <c r="I2064" t="str">
        <f t="shared" si="64"/>
        <v>Obesity</v>
      </c>
      <c r="J2064" t="str">
        <f t="shared" si="65"/>
        <v>Diabetes</v>
      </c>
    </row>
    <row r="2065" spans="1:10" x14ac:dyDescent="0.25">
      <c r="A2065" t="s">
        <v>593</v>
      </c>
      <c r="B2065">
        <v>20.234999999999999</v>
      </c>
      <c r="C2065">
        <v>5.19</v>
      </c>
      <c r="D2065" t="s">
        <v>2378</v>
      </c>
      <c r="E2065" t="s">
        <v>2378</v>
      </c>
      <c r="F2065" t="s">
        <v>2379</v>
      </c>
      <c r="G2065">
        <v>0</v>
      </c>
      <c r="H2065" t="s">
        <v>2378</v>
      </c>
      <c r="I2065" t="str">
        <f t="shared" si="64"/>
        <v>Obesity</v>
      </c>
      <c r="J2065" t="str">
        <f t="shared" si="65"/>
        <v>Normal</v>
      </c>
    </row>
    <row r="2066" spans="1:10" x14ac:dyDescent="0.25">
      <c r="A2066" t="s">
        <v>447</v>
      </c>
      <c r="B2066">
        <v>20.234999999999999</v>
      </c>
      <c r="C2066">
        <v>5.01</v>
      </c>
      <c r="D2066" t="s">
        <v>2378</v>
      </c>
      <c r="E2066" t="s">
        <v>2378</v>
      </c>
      <c r="F2066" t="s">
        <v>2378</v>
      </c>
      <c r="G2066">
        <v>0</v>
      </c>
      <c r="H2066" t="s">
        <v>2378</v>
      </c>
      <c r="I2066" t="str">
        <f t="shared" si="64"/>
        <v>Obesity</v>
      </c>
      <c r="J2066" t="str">
        <f t="shared" si="65"/>
        <v>Normal</v>
      </c>
    </row>
    <row r="2067" spans="1:10" x14ac:dyDescent="0.25">
      <c r="A2067" t="s">
        <v>293</v>
      </c>
      <c r="B2067">
        <v>20.234999999999999</v>
      </c>
      <c r="C2067">
        <v>6.17</v>
      </c>
      <c r="D2067" t="s">
        <v>2378</v>
      </c>
      <c r="E2067" t="s">
        <v>2378</v>
      </c>
      <c r="F2067" t="s">
        <v>2378</v>
      </c>
      <c r="G2067">
        <v>0</v>
      </c>
      <c r="H2067" t="s">
        <v>2378</v>
      </c>
      <c r="I2067" t="str">
        <f t="shared" si="64"/>
        <v>Obesity</v>
      </c>
      <c r="J2067" t="str">
        <f t="shared" si="65"/>
        <v>Diabetes</v>
      </c>
    </row>
    <row r="2068" spans="1:10" x14ac:dyDescent="0.25">
      <c r="A2068" t="s">
        <v>474</v>
      </c>
      <c r="B2068">
        <v>20.23</v>
      </c>
      <c r="C2068">
        <v>6.16</v>
      </c>
      <c r="D2068" t="s">
        <v>2378</v>
      </c>
      <c r="E2068" t="s">
        <v>2378</v>
      </c>
      <c r="F2068" t="s">
        <v>2378</v>
      </c>
      <c r="G2068">
        <v>0</v>
      </c>
      <c r="H2068" t="s">
        <v>2378</v>
      </c>
      <c r="I2068" t="str">
        <f t="shared" si="64"/>
        <v>Obesity</v>
      </c>
      <c r="J2068" t="str">
        <f t="shared" si="65"/>
        <v>Diabetes</v>
      </c>
    </row>
    <row r="2069" spans="1:10" x14ac:dyDescent="0.25">
      <c r="A2069" t="s">
        <v>2102</v>
      </c>
      <c r="B2069">
        <v>20.18</v>
      </c>
      <c r="C2069">
        <v>11.19</v>
      </c>
      <c r="D2069" t="s">
        <v>2378</v>
      </c>
      <c r="E2069" t="s">
        <v>2378</v>
      </c>
      <c r="F2069" t="s">
        <v>2378</v>
      </c>
      <c r="G2069">
        <v>0</v>
      </c>
      <c r="H2069" t="s">
        <v>2378</v>
      </c>
      <c r="I2069" t="str">
        <f t="shared" si="64"/>
        <v>Obesity</v>
      </c>
      <c r="J2069" t="str">
        <f t="shared" si="65"/>
        <v>Diabetes</v>
      </c>
    </row>
    <row r="2070" spans="1:10" x14ac:dyDescent="0.25">
      <c r="A2070" t="s">
        <v>137</v>
      </c>
      <c r="B2070">
        <v>20.149999999999999</v>
      </c>
      <c r="C2070">
        <v>4.1500000000000004</v>
      </c>
      <c r="D2070" t="s">
        <v>2378</v>
      </c>
      <c r="E2070" t="s">
        <v>2378</v>
      </c>
      <c r="F2070" t="s">
        <v>2378</v>
      </c>
      <c r="G2070">
        <v>0</v>
      </c>
      <c r="H2070" t="s">
        <v>2378</v>
      </c>
      <c r="I2070" t="str">
        <f t="shared" si="64"/>
        <v>Obesity</v>
      </c>
      <c r="J2070" t="str">
        <f t="shared" si="65"/>
        <v>Normal</v>
      </c>
    </row>
    <row r="2071" spans="1:10" x14ac:dyDescent="0.25">
      <c r="A2071" t="s">
        <v>1838</v>
      </c>
      <c r="B2071">
        <v>20.13</v>
      </c>
      <c r="C2071">
        <v>6.47</v>
      </c>
      <c r="D2071" t="s">
        <v>2378</v>
      </c>
      <c r="E2071" t="s">
        <v>2378</v>
      </c>
      <c r="F2071" t="s">
        <v>2379</v>
      </c>
      <c r="G2071">
        <v>0</v>
      </c>
      <c r="H2071" t="s">
        <v>2378</v>
      </c>
      <c r="I2071" t="str">
        <f t="shared" si="64"/>
        <v>Obesity</v>
      </c>
      <c r="J2071" t="str">
        <f t="shared" si="65"/>
        <v>Diabetes</v>
      </c>
    </row>
    <row r="2072" spans="1:10" x14ac:dyDescent="0.25">
      <c r="A2072" t="s">
        <v>44</v>
      </c>
      <c r="B2072">
        <v>20.13</v>
      </c>
      <c r="C2072">
        <v>5.42</v>
      </c>
      <c r="D2072" t="s">
        <v>2378</v>
      </c>
      <c r="E2072" t="s">
        <v>2378</v>
      </c>
      <c r="F2072" t="s">
        <v>2378</v>
      </c>
      <c r="G2072">
        <v>0</v>
      </c>
      <c r="H2072" t="s">
        <v>2378</v>
      </c>
      <c r="I2072" t="str">
        <f t="shared" si="64"/>
        <v>Obesity</v>
      </c>
      <c r="J2072" t="str">
        <f t="shared" si="65"/>
        <v>Normal</v>
      </c>
    </row>
    <row r="2073" spans="1:10" x14ac:dyDescent="0.25">
      <c r="A2073" t="s">
        <v>1467</v>
      </c>
      <c r="B2073">
        <v>20.100000000000001</v>
      </c>
      <c r="C2073">
        <v>10.52</v>
      </c>
      <c r="D2073" t="s">
        <v>2378</v>
      </c>
      <c r="E2073" t="s">
        <v>2378</v>
      </c>
      <c r="F2073" t="s">
        <v>2378</v>
      </c>
      <c r="G2073">
        <v>0</v>
      </c>
      <c r="H2073" t="s">
        <v>2378</v>
      </c>
      <c r="I2073" t="str">
        <f t="shared" si="64"/>
        <v>Obesity</v>
      </c>
      <c r="J2073" t="str">
        <f t="shared" si="65"/>
        <v>Diabetes</v>
      </c>
    </row>
    <row r="2074" spans="1:10" x14ac:dyDescent="0.25">
      <c r="A2074" t="s">
        <v>27</v>
      </c>
      <c r="B2074">
        <v>20.100000000000001</v>
      </c>
      <c r="C2074">
        <v>5.6</v>
      </c>
      <c r="D2074" t="s">
        <v>2378</v>
      </c>
      <c r="E2074" t="s">
        <v>2378</v>
      </c>
      <c r="F2074" t="s">
        <v>2379</v>
      </c>
      <c r="G2074">
        <v>0</v>
      </c>
      <c r="H2074" t="s">
        <v>2378</v>
      </c>
      <c r="I2074" t="str">
        <f t="shared" si="64"/>
        <v>Obesity</v>
      </c>
      <c r="J2074" t="str">
        <f t="shared" si="65"/>
        <v>Normal</v>
      </c>
    </row>
    <row r="2075" spans="1:10" x14ac:dyDescent="0.25">
      <c r="A2075" t="s">
        <v>1871</v>
      </c>
      <c r="B2075">
        <v>20.045000000000002</v>
      </c>
      <c r="C2075">
        <v>6.17</v>
      </c>
      <c r="D2075" t="s">
        <v>2378</v>
      </c>
      <c r="E2075" t="s">
        <v>2378</v>
      </c>
      <c r="F2075" t="s">
        <v>2379</v>
      </c>
      <c r="G2075">
        <v>0</v>
      </c>
      <c r="H2075" t="s">
        <v>2378</v>
      </c>
      <c r="I2075" t="str">
        <f t="shared" si="64"/>
        <v>Obesity</v>
      </c>
      <c r="J2075" t="str">
        <f t="shared" si="65"/>
        <v>Diabetes</v>
      </c>
    </row>
    <row r="2076" spans="1:10" x14ac:dyDescent="0.25">
      <c r="A2076" t="s">
        <v>1769</v>
      </c>
      <c r="B2076">
        <v>20.045000000000002</v>
      </c>
      <c r="C2076">
        <v>4.7699999999999996</v>
      </c>
      <c r="D2076" t="s">
        <v>2378</v>
      </c>
      <c r="E2076" t="s">
        <v>2378</v>
      </c>
      <c r="F2076" t="s">
        <v>2378</v>
      </c>
      <c r="G2076">
        <v>0</v>
      </c>
      <c r="H2076" t="s">
        <v>2378</v>
      </c>
      <c r="I2076" t="str">
        <f t="shared" si="64"/>
        <v>Obesity</v>
      </c>
      <c r="J2076" t="str">
        <f t="shared" si="65"/>
        <v>Normal</v>
      </c>
    </row>
    <row r="2077" spans="1:10" x14ac:dyDescent="0.25">
      <c r="A2077" t="s">
        <v>2020</v>
      </c>
      <c r="B2077">
        <v>20.03</v>
      </c>
      <c r="C2077">
        <v>6.14</v>
      </c>
      <c r="D2077" t="s">
        <v>2378</v>
      </c>
      <c r="E2077" t="s">
        <v>2378</v>
      </c>
      <c r="F2077" t="s">
        <v>2378</v>
      </c>
      <c r="G2077">
        <v>0</v>
      </c>
      <c r="H2077" t="s">
        <v>2378</v>
      </c>
      <c r="I2077" t="str">
        <f t="shared" si="64"/>
        <v>Obesity</v>
      </c>
      <c r="J2077" t="str">
        <f t="shared" si="65"/>
        <v>Diabetes</v>
      </c>
    </row>
    <row r="2078" spans="1:10" x14ac:dyDescent="0.25">
      <c r="A2078" t="s">
        <v>575</v>
      </c>
      <c r="B2078">
        <v>20.03</v>
      </c>
      <c r="C2078">
        <v>9.25</v>
      </c>
      <c r="D2078" t="s">
        <v>2378</v>
      </c>
      <c r="E2078" t="s">
        <v>2378</v>
      </c>
      <c r="F2078" t="s">
        <v>2378</v>
      </c>
      <c r="G2078">
        <v>0</v>
      </c>
      <c r="H2078" t="s">
        <v>2378</v>
      </c>
      <c r="I2078" t="str">
        <f t="shared" si="64"/>
        <v>Obesity</v>
      </c>
      <c r="J2078" t="str">
        <f t="shared" si="65"/>
        <v>Diabetes</v>
      </c>
    </row>
    <row r="2079" spans="1:10" x14ac:dyDescent="0.25">
      <c r="A2079" t="s">
        <v>1922</v>
      </c>
      <c r="B2079">
        <v>19.95</v>
      </c>
      <c r="C2079">
        <v>4.29</v>
      </c>
      <c r="D2079" t="s">
        <v>2378</v>
      </c>
      <c r="E2079" t="s">
        <v>2378</v>
      </c>
      <c r="F2079" t="s">
        <v>2378</v>
      </c>
      <c r="G2079">
        <v>0</v>
      </c>
      <c r="H2079" t="s">
        <v>2378</v>
      </c>
      <c r="I2079" t="str">
        <f t="shared" si="64"/>
        <v>Obesity</v>
      </c>
      <c r="J2079" t="str">
        <f t="shared" si="65"/>
        <v>Normal</v>
      </c>
    </row>
    <row r="2080" spans="1:10" x14ac:dyDescent="0.25">
      <c r="A2080" t="s">
        <v>1148</v>
      </c>
      <c r="B2080">
        <v>19.95</v>
      </c>
      <c r="C2080">
        <v>6.24</v>
      </c>
      <c r="D2080" t="s">
        <v>2378</v>
      </c>
      <c r="E2080" t="s">
        <v>2378</v>
      </c>
      <c r="F2080" t="s">
        <v>2378</v>
      </c>
      <c r="G2080">
        <v>0</v>
      </c>
      <c r="H2080" t="s">
        <v>2378</v>
      </c>
      <c r="I2080" t="str">
        <f t="shared" si="64"/>
        <v>Obesity</v>
      </c>
      <c r="J2080" t="str">
        <f t="shared" si="65"/>
        <v>Diabetes</v>
      </c>
    </row>
    <row r="2081" spans="1:10" x14ac:dyDescent="0.25">
      <c r="A2081" t="s">
        <v>924</v>
      </c>
      <c r="B2081">
        <v>19.95</v>
      </c>
      <c r="C2081">
        <v>4.3600000000000003</v>
      </c>
      <c r="D2081" t="s">
        <v>2378</v>
      </c>
      <c r="E2081" t="s">
        <v>2378</v>
      </c>
      <c r="F2081" t="s">
        <v>2378</v>
      </c>
      <c r="G2081">
        <v>0</v>
      </c>
      <c r="H2081" t="s">
        <v>2378</v>
      </c>
      <c r="I2081" t="str">
        <f t="shared" si="64"/>
        <v>Obesity</v>
      </c>
      <c r="J2081" t="str">
        <f t="shared" si="65"/>
        <v>Normal</v>
      </c>
    </row>
    <row r="2082" spans="1:10" x14ac:dyDescent="0.25">
      <c r="A2082" t="s">
        <v>893</v>
      </c>
      <c r="B2082">
        <v>19.95</v>
      </c>
      <c r="C2082">
        <v>6.11</v>
      </c>
      <c r="D2082" t="s">
        <v>2378</v>
      </c>
      <c r="E2082" t="s">
        <v>2378</v>
      </c>
      <c r="F2082" t="s">
        <v>2378</v>
      </c>
      <c r="G2082">
        <v>0</v>
      </c>
      <c r="H2082" t="s">
        <v>2378</v>
      </c>
      <c r="I2082" t="str">
        <f t="shared" si="64"/>
        <v>Obesity</v>
      </c>
      <c r="J2082" t="str">
        <f t="shared" si="65"/>
        <v>Diabetes</v>
      </c>
    </row>
    <row r="2083" spans="1:10" x14ac:dyDescent="0.25">
      <c r="A2083" t="s">
        <v>715</v>
      </c>
      <c r="B2083">
        <v>19.95</v>
      </c>
      <c r="C2083">
        <v>5.39</v>
      </c>
      <c r="D2083" t="s">
        <v>2378</v>
      </c>
      <c r="E2083" t="s">
        <v>2378</v>
      </c>
      <c r="F2083" t="s">
        <v>2378</v>
      </c>
      <c r="G2083">
        <v>0</v>
      </c>
      <c r="H2083" t="s">
        <v>2378</v>
      </c>
      <c r="I2083" t="str">
        <f t="shared" si="64"/>
        <v>Obesity</v>
      </c>
      <c r="J2083" t="str">
        <f t="shared" si="65"/>
        <v>Normal</v>
      </c>
    </row>
    <row r="2084" spans="1:10" x14ac:dyDescent="0.25">
      <c r="A2084" t="s">
        <v>696</v>
      </c>
      <c r="B2084">
        <v>19.95</v>
      </c>
      <c r="C2084">
        <v>4.05</v>
      </c>
      <c r="D2084" t="s">
        <v>2378</v>
      </c>
      <c r="E2084" t="s">
        <v>2378</v>
      </c>
      <c r="F2084" t="s">
        <v>2378</v>
      </c>
      <c r="G2084">
        <v>0</v>
      </c>
      <c r="H2084" t="s">
        <v>2378</v>
      </c>
      <c r="I2084" t="str">
        <f t="shared" si="64"/>
        <v>Obesity</v>
      </c>
      <c r="J2084" t="str">
        <f t="shared" si="65"/>
        <v>Normal</v>
      </c>
    </row>
    <row r="2085" spans="1:10" x14ac:dyDescent="0.25">
      <c r="A2085" t="s">
        <v>469</v>
      </c>
      <c r="B2085">
        <v>19.95</v>
      </c>
      <c r="C2085">
        <v>5.13</v>
      </c>
      <c r="D2085" t="s">
        <v>2378</v>
      </c>
      <c r="E2085" t="s">
        <v>2378</v>
      </c>
      <c r="F2085" t="s">
        <v>2378</v>
      </c>
      <c r="G2085">
        <v>0</v>
      </c>
      <c r="H2085" t="s">
        <v>2378</v>
      </c>
      <c r="I2085" t="str">
        <f t="shared" si="64"/>
        <v>Obesity</v>
      </c>
      <c r="J2085" t="str">
        <f t="shared" si="65"/>
        <v>Normal</v>
      </c>
    </row>
    <row r="2086" spans="1:10" x14ac:dyDescent="0.25">
      <c r="A2086" t="s">
        <v>815</v>
      </c>
      <c r="B2086">
        <v>19.86</v>
      </c>
      <c r="C2086">
        <v>5.62</v>
      </c>
      <c r="D2086" t="s">
        <v>2378</v>
      </c>
      <c r="E2086" t="s">
        <v>2378</v>
      </c>
      <c r="F2086" t="s">
        <v>2378</v>
      </c>
      <c r="G2086">
        <v>0</v>
      </c>
      <c r="H2086" t="s">
        <v>2378</v>
      </c>
      <c r="I2086" t="str">
        <f t="shared" si="64"/>
        <v>Obesity</v>
      </c>
      <c r="J2086" t="str">
        <f t="shared" si="65"/>
        <v>Normal</v>
      </c>
    </row>
    <row r="2087" spans="1:10" x14ac:dyDescent="0.25">
      <c r="A2087" t="s">
        <v>956</v>
      </c>
      <c r="B2087">
        <v>19.855</v>
      </c>
      <c r="C2087">
        <v>5.71</v>
      </c>
      <c r="D2087" t="s">
        <v>2378</v>
      </c>
      <c r="E2087" t="s">
        <v>2378</v>
      </c>
      <c r="F2087" t="s">
        <v>2378</v>
      </c>
      <c r="G2087">
        <v>0</v>
      </c>
      <c r="H2087" t="s">
        <v>2378</v>
      </c>
      <c r="I2087" t="str">
        <f t="shared" si="64"/>
        <v>Obesity</v>
      </c>
      <c r="J2087" t="str">
        <f t="shared" si="65"/>
        <v>Diabetes</v>
      </c>
    </row>
    <row r="2088" spans="1:10" x14ac:dyDescent="0.25">
      <c r="A2088" t="s">
        <v>672</v>
      </c>
      <c r="B2088">
        <v>19.855</v>
      </c>
      <c r="C2088">
        <v>6.64</v>
      </c>
      <c r="D2088" t="s">
        <v>2378</v>
      </c>
      <c r="E2088" t="s">
        <v>2378</v>
      </c>
      <c r="F2088" t="s">
        <v>2378</v>
      </c>
      <c r="G2088">
        <v>0</v>
      </c>
      <c r="H2088" t="s">
        <v>2378</v>
      </c>
      <c r="I2088" t="str">
        <f t="shared" si="64"/>
        <v>Obesity</v>
      </c>
      <c r="J2088" t="str">
        <f t="shared" si="65"/>
        <v>Diabetes</v>
      </c>
    </row>
    <row r="2089" spans="1:10" x14ac:dyDescent="0.25">
      <c r="A2089" t="s">
        <v>1796</v>
      </c>
      <c r="B2089">
        <v>19.8</v>
      </c>
      <c r="C2089">
        <v>4.82</v>
      </c>
      <c r="D2089" t="s">
        <v>2378</v>
      </c>
      <c r="E2089" t="s">
        <v>2378</v>
      </c>
      <c r="F2089" t="s">
        <v>2378</v>
      </c>
      <c r="G2089">
        <v>0</v>
      </c>
      <c r="H2089" t="s">
        <v>2378</v>
      </c>
      <c r="I2089" t="str">
        <f t="shared" si="64"/>
        <v>Obesity</v>
      </c>
      <c r="J2089" t="str">
        <f t="shared" si="65"/>
        <v>Normal</v>
      </c>
    </row>
    <row r="2090" spans="1:10" x14ac:dyDescent="0.25">
      <c r="A2090" t="s">
        <v>387</v>
      </c>
      <c r="B2090">
        <v>19.8</v>
      </c>
      <c r="C2090">
        <v>4</v>
      </c>
      <c r="D2090" t="s">
        <v>2378</v>
      </c>
      <c r="E2090" t="s">
        <v>2378</v>
      </c>
      <c r="F2090" t="s">
        <v>2378</v>
      </c>
      <c r="G2090">
        <v>0</v>
      </c>
      <c r="H2090" t="s">
        <v>2378</v>
      </c>
      <c r="I2090" t="str">
        <f t="shared" si="64"/>
        <v>Obesity</v>
      </c>
      <c r="J2090" t="str">
        <f t="shared" si="65"/>
        <v>Normal</v>
      </c>
    </row>
    <row r="2091" spans="1:10" x14ac:dyDescent="0.25">
      <c r="A2091" t="s">
        <v>92</v>
      </c>
      <c r="B2091">
        <v>19.8</v>
      </c>
      <c r="C2091">
        <v>5.12</v>
      </c>
      <c r="D2091" t="s">
        <v>2378</v>
      </c>
      <c r="E2091" t="s">
        <v>2378</v>
      </c>
      <c r="F2091" t="s">
        <v>2379</v>
      </c>
      <c r="G2091">
        <v>0</v>
      </c>
      <c r="H2091" t="s">
        <v>2378</v>
      </c>
      <c r="I2091" t="str">
        <f t="shared" si="64"/>
        <v>Obesity</v>
      </c>
      <c r="J2091" t="str">
        <f t="shared" si="65"/>
        <v>Normal</v>
      </c>
    </row>
    <row r="2092" spans="1:10" x14ac:dyDescent="0.25">
      <c r="A2092" t="s">
        <v>795</v>
      </c>
      <c r="B2092">
        <v>19.79</v>
      </c>
      <c r="C2092">
        <v>4.8099999999999996</v>
      </c>
      <c r="D2092" t="s">
        <v>2378</v>
      </c>
      <c r="E2092" t="s">
        <v>2378</v>
      </c>
      <c r="F2092" t="s">
        <v>2378</v>
      </c>
      <c r="G2092">
        <v>0</v>
      </c>
      <c r="H2092" t="s">
        <v>2378</v>
      </c>
      <c r="I2092" t="str">
        <f t="shared" si="64"/>
        <v>Obesity</v>
      </c>
      <c r="J2092" t="str">
        <f t="shared" si="65"/>
        <v>Normal</v>
      </c>
    </row>
    <row r="2093" spans="1:10" x14ac:dyDescent="0.25">
      <c r="A2093" t="s">
        <v>2042</v>
      </c>
      <c r="B2093">
        <v>19.73</v>
      </c>
      <c r="C2093">
        <v>4.3600000000000003</v>
      </c>
      <c r="D2093" t="s">
        <v>2378</v>
      </c>
      <c r="E2093" t="s">
        <v>2378</v>
      </c>
      <c r="F2093" t="s">
        <v>2378</v>
      </c>
      <c r="G2093">
        <v>0</v>
      </c>
      <c r="H2093" t="s">
        <v>2378</v>
      </c>
      <c r="I2093" t="str">
        <f t="shared" si="64"/>
        <v>Obesity</v>
      </c>
      <c r="J2093" t="str">
        <f t="shared" si="65"/>
        <v>Normal</v>
      </c>
    </row>
    <row r="2094" spans="1:10" x14ac:dyDescent="0.25">
      <c r="A2094" t="s">
        <v>88</v>
      </c>
      <c r="B2094">
        <v>19.7</v>
      </c>
      <c r="C2094">
        <v>5.51</v>
      </c>
      <c r="D2094" t="s">
        <v>2378</v>
      </c>
      <c r="E2094" t="s">
        <v>2378</v>
      </c>
      <c r="F2094" t="s">
        <v>2378</v>
      </c>
      <c r="G2094">
        <v>0</v>
      </c>
      <c r="H2094" t="s">
        <v>2378</v>
      </c>
      <c r="I2094" t="str">
        <f t="shared" si="64"/>
        <v>Obesity</v>
      </c>
      <c r="J2094" t="str">
        <f t="shared" si="65"/>
        <v>Normal</v>
      </c>
    </row>
    <row r="2095" spans="1:10" x14ac:dyDescent="0.25">
      <c r="A2095" t="s">
        <v>1954</v>
      </c>
      <c r="B2095">
        <v>19.68</v>
      </c>
      <c r="C2095">
        <v>5.74</v>
      </c>
      <c r="D2095" t="s">
        <v>2378</v>
      </c>
      <c r="E2095" t="s">
        <v>2378</v>
      </c>
      <c r="F2095" t="s">
        <v>2378</v>
      </c>
      <c r="G2095">
        <v>0</v>
      </c>
      <c r="H2095" t="s">
        <v>2378</v>
      </c>
      <c r="I2095" t="str">
        <f t="shared" si="64"/>
        <v>Obesity</v>
      </c>
      <c r="J2095" t="str">
        <f t="shared" si="65"/>
        <v>Diabetes</v>
      </c>
    </row>
    <row r="2096" spans="1:10" x14ac:dyDescent="0.25">
      <c r="A2096" t="s">
        <v>428</v>
      </c>
      <c r="B2096">
        <v>19.59</v>
      </c>
      <c r="C2096">
        <v>6.04</v>
      </c>
      <c r="D2096" t="s">
        <v>2378</v>
      </c>
      <c r="E2096" t="s">
        <v>2378</v>
      </c>
      <c r="F2096" t="s">
        <v>2378</v>
      </c>
      <c r="G2096">
        <v>0</v>
      </c>
      <c r="H2096" t="s">
        <v>2378</v>
      </c>
      <c r="I2096" t="str">
        <f t="shared" si="64"/>
        <v>Obesity</v>
      </c>
      <c r="J2096" t="str">
        <f t="shared" si="65"/>
        <v>Diabetes</v>
      </c>
    </row>
    <row r="2097" spans="1:10" x14ac:dyDescent="0.25">
      <c r="A2097" t="s">
        <v>1067</v>
      </c>
      <c r="B2097">
        <v>19.57</v>
      </c>
      <c r="C2097">
        <v>7.41</v>
      </c>
      <c r="D2097" t="s">
        <v>2378</v>
      </c>
      <c r="E2097" t="s">
        <v>2378</v>
      </c>
      <c r="F2097" t="s">
        <v>2378</v>
      </c>
      <c r="G2097">
        <v>0</v>
      </c>
      <c r="H2097" t="s">
        <v>2378</v>
      </c>
      <c r="I2097" t="str">
        <f t="shared" si="64"/>
        <v>Obesity</v>
      </c>
      <c r="J2097" t="str">
        <f t="shared" si="65"/>
        <v>Diabetes</v>
      </c>
    </row>
    <row r="2098" spans="1:10" x14ac:dyDescent="0.25">
      <c r="A2098" t="s">
        <v>734</v>
      </c>
      <c r="B2098">
        <v>19.559999999999999</v>
      </c>
      <c r="C2098">
        <v>11.96</v>
      </c>
      <c r="D2098" t="s">
        <v>2378</v>
      </c>
      <c r="E2098" t="s">
        <v>2378</v>
      </c>
      <c r="F2098" t="s">
        <v>2378</v>
      </c>
      <c r="G2098">
        <v>0</v>
      </c>
      <c r="H2098" t="s">
        <v>2378</v>
      </c>
      <c r="I2098" t="str">
        <f t="shared" si="64"/>
        <v>Obesity</v>
      </c>
      <c r="J2098" t="str">
        <f t="shared" si="65"/>
        <v>Diabetes</v>
      </c>
    </row>
    <row r="2099" spans="1:10" x14ac:dyDescent="0.25">
      <c r="A2099" t="s">
        <v>1989</v>
      </c>
      <c r="B2099">
        <v>19.54</v>
      </c>
      <c r="C2099">
        <v>5.37</v>
      </c>
      <c r="D2099" t="s">
        <v>2378</v>
      </c>
      <c r="E2099" t="s">
        <v>2378</v>
      </c>
      <c r="F2099" t="s">
        <v>2378</v>
      </c>
      <c r="G2099">
        <v>0</v>
      </c>
      <c r="H2099" t="s">
        <v>2378</v>
      </c>
      <c r="I2099" t="str">
        <f t="shared" si="64"/>
        <v>Obesity</v>
      </c>
      <c r="J2099" t="str">
        <f t="shared" si="65"/>
        <v>Normal</v>
      </c>
    </row>
    <row r="2100" spans="1:10" x14ac:dyDescent="0.25">
      <c r="A2100" t="s">
        <v>804</v>
      </c>
      <c r="B2100">
        <v>19.53</v>
      </c>
      <c r="C2100">
        <v>6.09</v>
      </c>
      <c r="D2100" t="s">
        <v>2378</v>
      </c>
      <c r="E2100" t="s">
        <v>2378</v>
      </c>
      <c r="F2100" t="s">
        <v>2378</v>
      </c>
      <c r="G2100">
        <v>0</v>
      </c>
      <c r="H2100" t="s">
        <v>2378</v>
      </c>
      <c r="I2100" t="str">
        <f t="shared" si="64"/>
        <v>Obesity</v>
      </c>
      <c r="J2100" t="str">
        <f t="shared" si="65"/>
        <v>Diabetes</v>
      </c>
    </row>
    <row r="2101" spans="1:10" x14ac:dyDescent="0.25">
      <c r="A2101" t="s">
        <v>732</v>
      </c>
      <c r="B2101">
        <v>19.53</v>
      </c>
      <c r="C2101">
        <v>11.68</v>
      </c>
      <c r="D2101" t="s">
        <v>2378</v>
      </c>
      <c r="E2101" t="s">
        <v>2378</v>
      </c>
      <c r="F2101" t="s">
        <v>2378</v>
      </c>
      <c r="G2101">
        <v>0</v>
      </c>
      <c r="H2101" t="s">
        <v>2378</v>
      </c>
      <c r="I2101" t="str">
        <f t="shared" si="64"/>
        <v>Obesity</v>
      </c>
      <c r="J2101" t="str">
        <f t="shared" si="65"/>
        <v>Diabetes</v>
      </c>
    </row>
    <row r="2102" spans="1:10" x14ac:dyDescent="0.25">
      <c r="A2102" t="s">
        <v>441</v>
      </c>
      <c r="B2102">
        <v>19.48</v>
      </c>
      <c r="C2102">
        <v>5.63</v>
      </c>
      <c r="D2102" t="s">
        <v>2378</v>
      </c>
      <c r="E2102" t="s">
        <v>2378</v>
      </c>
      <c r="F2102" t="s">
        <v>2378</v>
      </c>
      <c r="G2102">
        <v>0</v>
      </c>
      <c r="H2102" t="s">
        <v>2378</v>
      </c>
      <c r="I2102" t="str">
        <f t="shared" si="64"/>
        <v>Obesity</v>
      </c>
      <c r="J2102" t="str">
        <f t="shared" si="65"/>
        <v>Normal</v>
      </c>
    </row>
    <row r="2103" spans="1:10" x14ac:dyDescent="0.25">
      <c r="A2103" t="s">
        <v>870</v>
      </c>
      <c r="B2103">
        <v>19.475000000000001</v>
      </c>
      <c r="C2103">
        <v>4.74</v>
      </c>
      <c r="D2103" t="s">
        <v>2378</v>
      </c>
      <c r="E2103" t="s">
        <v>2378</v>
      </c>
      <c r="F2103" t="s">
        <v>2378</v>
      </c>
      <c r="G2103">
        <v>0</v>
      </c>
      <c r="H2103" t="s">
        <v>2378</v>
      </c>
      <c r="I2103" t="str">
        <f t="shared" si="64"/>
        <v>Obesity</v>
      </c>
      <c r="J2103" t="str">
        <f t="shared" si="65"/>
        <v>Normal</v>
      </c>
    </row>
    <row r="2104" spans="1:10" x14ac:dyDescent="0.25">
      <c r="A2104" t="s">
        <v>557</v>
      </c>
      <c r="B2104">
        <v>19.47</v>
      </c>
      <c r="C2104">
        <v>6.6</v>
      </c>
      <c r="D2104" t="s">
        <v>2378</v>
      </c>
      <c r="E2104" t="s">
        <v>2378</v>
      </c>
      <c r="F2104" t="s">
        <v>2378</v>
      </c>
      <c r="G2104">
        <v>0</v>
      </c>
      <c r="H2104" t="s">
        <v>2378</v>
      </c>
      <c r="I2104" t="str">
        <f t="shared" si="64"/>
        <v>Obesity</v>
      </c>
      <c r="J2104" t="str">
        <f t="shared" si="65"/>
        <v>Diabetes</v>
      </c>
    </row>
    <row r="2105" spans="1:10" x14ac:dyDescent="0.25">
      <c r="A2105" t="s">
        <v>104</v>
      </c>
      <c r="B2105">
        <v>19.43</v>
      </c>
      <c r="C2105">
        <v>5.85</v>
      </c>
      <c r="D2105" t="s">
        <v>2378</v>
      </c>
      <c r="E2105" t="s">
        <v>2378</v>
      </c>
      <c r="F2105" t="s">
        <v>2378</v>
      </c>
      <c r="G2105">
        <v>0</v>
      </c>
      <c r="H2105" t="s">
        <v>2378</v>
      </c>
      <c r="I2105" t="str">
        <f t="shared" si="64"/>
        <v>Obesity</v>
      </c>
      <c r="J2105" t="str">
        <f t="shared" si="65"/>
        <v>Diabetes</v>
      </c>
    </row>
    <row r="2106" spans="1:10" x14ac:dyDescent="0.25">
      <c r="A2106" t="s">
        <v>841</v>
      </c>
      <c r="B2106">
        <v>19.399999999999999</v>
      </c>
      <c r="C2106">
        <v>11.93</v>
      </c>
      <c r="D2106" t="s">
        <v>2378</v>
      </c>
      <c r="E2106" t="s">
        <v>2378</v>
      </c>
      <c r="F2106" t="s">
        <v>2378</v>
      </c>
      <c r="G2106">
        <v>0</v>
      </c>
      <c r="H2106" t="s">
        <v>2378</v>
      </c>
      <c r="I2106" t="str">
        <f t="shared" si="64"/>
        <v>Obesity</v>
      </c>
      <c r="J2106" t="str">
        <f t="shared" si="65"/>
        <v>Diabetes</v>
      </c>
    </row>
    <row r="2107" spans="1:10" x14ac:dyDescent="0.25">
      <c r="A2107" t="s">
        <v>128</v>
      </c>
      <c r="B2107">
        <v>19.39</v>
      </c>
      <c r="C2107">
        <v>5.59</v>
      </c>
      <c r="D2107" t="s">
        <v>2378</v>
      </c>
      <c r="E2107" t="s">
        <v>2378</v>
      </c>
      <c r="F2107" t="s">
        <v>2379</v>
      </c>
      <c r="G2107">
        <v>0</v>
      </c>
      <c r="H2107" t="s">
        <v>2378</v>
      </c>
      <c r="I2107" t="str">
        <f t="shared" si="64"/>
        <v>Obesity</v>
      </c>
      <c r="J2107" t="str">
        <f t="shared" si="65"/>
        <v>Normal</v>
      </c>
    </row>
    <row r="2108" spans="1:10" x14ac:dyDescent="0.25">
      <c r="A2108" t="s">
        <v>1982</v>
      </c>
      <c r="B2108">
        <v>19.38</v>
      </c>
      <c r="C2108">
        <v>6.28</v>
      </c>
      <c r="D2108" t="s">
        <v>2378</v>
      </c>
      <c r="E2108" t="s">
        <v>2378</v>
      </c>
      <c r="F2108" t="s">
        <v>2378</v>
      </c>
      <c r="G2108">
        <v>0</v>
      </c>
      <c r="H2108" t="s">
        <v>2378</v>
      </c>
      <c r="I2108" t="str">
        <f t="shared" si="64"/>
        <v>Obesity</v>
      </c>
      <c r="J2108" t="str">
        <f t="shared" si="65"/>
        <v>Diabetes</v>
      </c>
    </row>
    <row r="2109" spans="1:10" x14ac:dyDescent="0.25">
      <c r="A2109" t="s">
        <v>344</v>
      </c>
      <c r="B2109">
        <v>19.37</v>
      </c>
      <c r="C2109">
        <v>4.18</v>
      </c>
      <c r="D2109" t="s">
        <v>2378</v>
      </c>
      <c r="E2109" t="s">
        <v>2378</v>
      </c>
      <c r="F2109" t="s">
        <v>2378</v>
      </c>
      <c r="G2109">
        <v>0</v>
      </c>
      <c r="H2109" t="s">
        <v>2378</v>
      </c>
      <c r="I2109" t="str">
        <f t="shared" si="64"/>
        <v>Obesity</v>
      </c>
      <c r="J2109" t="str">
        <f t="shared" si="65"/>
        <v>Normal</v>
      </c>
    </row>
    <row r="2110" spans="1:10" x14ac:dyDescent="0.25">
      <c r="A2110" t="s">
        <v>961</v>
      </c>
      <c r="B2110">
        <v>19.350000000000001</v>
      </c>
      <c r="C2110">
        <v>8.2200000000000006</v>
      </c>
      <c r="D2110" t="s">
        <v>2378</v>
      </c>
      <c r="E2110" t="s">
        <v>2378</v>
      </c>
      <c r="F2110" t="s">
        <v>2378</v>
      </c>
      <c r="G2110">
        <v>0</v>
      </c>
      <c r="H2110" t="s">
        <v>2378</v>
      </c>
      <c r="I2110" t="str">
        <f t="shared" si="64"/>
        <v>Obesity</v>
      </c>
      <c r="J2110" t="str">
        <f t="shared" si="65"/>
        <v>Diabetes</v>
      </c>
    </row>
    <row r="2111" spans="1:10" x14ac:dyDescent="0.25">
      <c r="A2111" t="s">
        <v>2027</v>
      </c>
      <c r="B2111">
        <v>19.329999999999998</v>
      </c>
      <c r="C2111">
        <v>4.2699999999999996</v>
      </c>
      <c r="D2111" t="s">
        <v>2378</v>
      </c>
      <c r="E2111" t="s">
        <v>2378</v>
      </c>
      <c r="F2111" t="s">
        <v>2378</v>
      </c>
      <c r="G2111">
        <v>0</v>
      </c>
      <c r="H2111" t="s">
        <v>2378</v>
      </c>
      <c r="I2111" t="str">
        <f t="shared" si="64"/>
        <v>Obesity</v>
      </c>
      <c r="J2111" t="str">
        <f t="shared" si="65"/>
        <v>Normal</v>
      </c>
    </row>
    <row r="2112" spans="1:10" x14ac:dyDescent="0.25">
      <c r="A2112" t="s">
        <v>116</v>
      </c>
      <c r="B2112">
        <v>19.329999999999998</v>
      </c>
      <c r="C2112">
        <v>4.32</v>
      </c>
      <c r="D2112" t="s">
        <v>2378</v>
      </c>
      <c r="E2112" t="s">
        <v>2378</v>
      </c>
      <c r="F2112" t="s">
        <v>2378</v>
      </c>
      <c r="G2112">
        <v>0</v>
      </c>
      <c r="H2112" t="s">
        <v>2378</v>
      </c>
      <c r="I2112" t="str">
        <f t="shared" si="64"/>
        <v>Obesity</v>
      </c>
      <c r="J2112" t="str">
        <f t="shared" si="65"/>
        <v>Normal</v>
      </c>
    </row>
    <row r="2113" spans="1:10" x14ac:dyDescent="0.25">
      <c r="A2113" t="s">
        <v>857</v>
      </c>
      <c r="B2113">
        <v>19.32</v>
      </c>
      <c r="C2113">
        <v>11.58</v>
      </c>
      <c r="D2113" t="s">
        <v>2378</v>
      </c>
      <c r="E2113" t="s">
        <v>2378</v>
      </c>
      <c r="F2113" t="s">
        <v>2378</v>
      </c>
      <c r="G2113">
        <v>0</v>
      </c>
      <c r="H2113" t="s">
        <v>2378</v>
      </c>
      <c r="I2113" t="str">
        <f t="shared" si="64"/>
        <v>Obesity</v>
      </c>
      <c r="J2113" t="str">
        <f t="shared" si="65"/>
        <v>Diabetes</v>
      </c>
    </row>
    <row r="2114" spans="1:10" x14ac:dyDescent="0.25">
      <c r="A2114" t="s">
        <v>78</v>
      </c>
      <c r="B2114">
        <v>19.32</v>
      </c>
      <c r="C2114">
        <v>4.96</v>
      </c>
      <c r="D2114" t="s">
        <v>2378</v>
      </c>
      <c r="E2114" t="s">
        <v>2378</v>
      </c>
      <c r="F2114" t="s">
        <v>2378</v>
      </c>
      <c r="G2114">
        <v>0</v>
      </c>
      <c r="H2114" t="s">
        <v>2378</v>
      </c>
      <c r="I2114" t="str">
        <f t="shared" ref="I2114:I2177" si="66">IF(B2114&lt;18.5, "Underweight",IF(18.5 &lt;B2114&lt;= 24.9,"Healthy Weight",IF( 25&lt; B2114&lt;=29.9,"Overweight", "Obesity")))</f>
        <v>Obesity</v>
      </c>
      <c r="J2114" t="str">
        <f t="shared" ref="J2114:J2177" si="67">IF(C2114&lt;5.7,"Normal",IF(5.7&lt;C2114&lt;=6.4,"Prediabetes","Diabetes"))</f>
        <v>Normal</v>
      </c>
    </row>
    <row r="2115" spans="1:10" x14ac:dyDescent="0.25">
      <c r="A2115" t="s">
        <v>1746</v>
      </c>
      <c r="B2115">
        <v>19.3</v>
      </c>
      <c r="C2115">
        <v>4.46</v>
      </c>
      <c r="D2115" t="s">
        <v>2378</v>
      </c>
      <c r="E2115" t="s">
        <v>2378</v>
      </c>
      <c r="F2115" t="s">
        <v>2378</v>
      </c>
      <c r="G2115">
        <v>0</v>
      </c>
      <c r="H2115" t="s">
        <v>2378</v>
      </c>
      <c r="I2115" t="str">
        <f t="shared" si="66"/>
        <v>Obesity</v>
      </c>
      <c r="J2115" t="str">
        <f t="shared" si="67"/>
        <v>Normal</v>
      </c>
    </row>
    <row r="2116" spans="1:10" x14ac:dyDescent="0.25">
      <c r="A2116" t="s">
        <v>86</v>
      </c>
      <c r="B2116">
        <v>19.3</v>
      </c>
      <c r="C2116">
        <v>4.7</v>
      </c>
      <c r="D2116" t="s">
        <v>2378</v>
      </c>
      <c r="E2116" t="s">
        <v>2378</v>
      </c>
      <c r="F2116" t="s">
        <v>2378</v>
      </c>
      <c r="G2116">
        <v>0</v>
      </c>
      <c r="H2116" t="s">
        <v>2378</v>
      </c>
      <c r="I2116" t="str">
        <f t="shared" si="66"/>
        <v>Obesity</v>
      </c>
      <c r="J2116" t="str">
        <f t="shared" si="67"/>
        <v>Normal</v>
      </c>
    </row>
    <row r="2117" spans="1:10" x14ac:dyDescent="0.25">
      <c r="A2117" t="s">
        <v>66</v>
      </c>
      <c r="B2117">
        <v>19.3</v>
      </c>
      <c r="C2117">
        <v>10.36</v>
      </c>
      <c r="D2117" t="s">
        <v>2378</v>
      </c>
      <c r="E2117" t="s">
        <v>2378</v>
      </c>
      <c r="F2117" t="s">
        <v>2378</v>
      </c>
      <c r="G2117">
        <v>0</v>
      </c>
      <c r="H2117" t="s">
        <v>2378</v>
      </c>
      <c r="I2117" t="str">
        <f t="shared" si="66"/>
        <v>Obesity</v>
      </c>
      <c r="J2117" t="str">
        <f t="shared" si="67"/>
        <v>Diabetes</v>
      </c>
    </row>
    <row r="2118" spans="1:10" x14ac:dyDescent="0.25">
      <c r="A2118" t="s">
        <v>754</v>
      </c>
      <c r="B2118">
        <v>19.28</v>
      </c>
      <c r="C2118">
        <v>11.85</v>
      </c>
      <c r="D2118" t="s">
        <v>2378</v>
      </c>
      <c r="E2118" t="s">
        <v>2378</v>
      </c>
      <c r="F2118" t="s">
        <v>2378</v>
      </c>
      <c r="G2118">
        <v>0</v>
      </c>
      <c r="H2118" t="s">
        <v>2378</v>
      </c>
      <c r="I2118" t="str">
        <f t="shared" si="66"/>
        <v>Obesity</v>
      </c>
      <c r="J2118" t="str">
        <f t="shared" si="67"/>
        <v>Diabetes</v>
      </c>
    </row>
    <row r="2119" spans="1:10" x14ac:dyDescent="0.25">
      <c r="A2119" t="s">
        <v>2044</v>
      </c>
      <c r="B2119">
        <v>19.260000000000002</v>
      </c>
      <c r="C2119">
        <v>8.9600000000000009</v>
      </c>
      <c r="D2119" t="s">
        <v>2378</v>
      </c>
      <c r="E2119" t="s">
        <v>2378</v>
      </c>
      <c r="F2119" t="s">
        <v>2378</v>
      </c>
      <c r="G2119">
        <v>0</v>
      </c>
      <c r="H2119" t="s">
        <v>2378</v>
      </c>
      <c r="I2119" t="str">
        <f t="shared" si="66"/>
        <v>Obesity</v>
      </c>
      <c r="J2119" t="str">
        <f t="shared" si="67"/>
        <v>Diabetes</v>
      </c>
    </row>
    <row r="2120" spans="1:10" x14ac:dyDescent="0.25">
      <c r="A2120" t="s">
        <v>771</v>
      </c>
      <c r="B2120">
        <v>19.21</v>
      </c>
      <c r="C2120">
        <v>5.52</v>
      </c>
      <c r="D2120" t="s">
        <v>2378</v>
      </c>
      <c r="E2120" t="s">
        <v>2378</v>
      </c>
      <c r="F2120" t="s">
        <v>2378</v>
      </c>
      <c r="G2120">
        <v>0</v>
      </c>
      <c r="H2120" t="s">
        <v>2378</v>
      </c>
      <c r="I2120" t="str">
        <f t="shared" si="66"/>
        <v>Obesity</v>
      </c>
      <c r="J2120" t="str">
        <f t="shared" si="67"/>
        <v>Normal</v>
      </c>
    </row>
    <row r="2121" spans="1:10" x14ac:dyDescent="0.25">
      <c r="A2121" t="s">
        <v>87</v>
      </c>
      <c r="B2121">
        <v>19.21</v>
      </c>
      <c r="C2121">
        <v>4.76</v>
      </c>
      <c r="D2121" t="s">
        <v>2378</v>
      </c>
      <c r="E2121" t="s">
        <v>2378</v>
      </c>
      <c r="F2121" t="s">
        <v>2378</v>
      </c>
      <c r="G2121">
        <v>0</v>
      </c>
      <c r="H2121" t="s">
        <v>2378</v>
      </c>
      <c r="I2121" t="str">
        <f t="shared" si="66"/>
        <v>Obesity</v>
      </c>
      <c r="J2121" t="str">
        <f t="shared" si="67"/>
        <v>Normal</v>
      </c>
    </row>
    <row r="2122" spans="1:10" x14ac:dyDescent="0.25">
      <c r="A2122" t="s">
        <v>35</v>
      </c>
      <c r="B2122">
        <v>19.21</v>
      </c>
      <c r="C2122">
        <v>5.53</v>
      </c>
      <c r="D2122" t="s">
        <v>2378</v>
      </c>
      <c r="E2122" t="s">
        <v>2378</v>
      </c>
      <c r="F2122" t="s">
        <v>2378</v>
      </c>
      <c r="G2122">
        <v>0</v>
      </c>
      <c r="H2122" t="s">
        <v>2378</v>
      </c>
      <c r="I2122" t="str">
        <f t="shared" si="66"/>
        <v>Obesity</v>
      </c>
      <c r="J2122" t="str">
        <f t="shared" si="67"/>
        <v>Normal</v>
      </c>
    </row>
    <row r="2123" spans="1:10" x14ac:dyDescent="0.25">
      <c r="A2123" t="s">
        <v>1099</v>
      </c>
      <c r="B2123">
        <v>19.190000000000001</v>
      </c>
      <c r="C2123">
        <v>7.71</v>
      </c>
      <c r="D2123" t="s">
        <v>2378</v>
      </c>
      <c r="E2123" t="s">
        <v>2378</v>
      </c>
      <c r="F2123" t="s">
        <v>2378</v>
      </c>
      <c r="G2123">
        <v>0</v>
      </c>
      <c r="H2123" t="s">
        <v>2378</v>
      </c>
      <c r="I2123" t="str">
        <f t="shared" si="66"/>
        <v>Obesity</v>
      </c>
      <c r="J2123" t="str">
        <f t="shared" si="67"/>
        <v>Diabetes</v>
      </c>
    </row>
    <row r="2124" spans="1:10" x14ac:dyDescent="0.25">
      <c r="A2124" t="s">
        <v>2069</v>
      </c>
      <c r="B2124">
        <v>19.170000000000002</v>
      </c>
      <c r="C2124">
        <v>8.41</v>
      </c>
      <c r="D2124" t="s">
        <v>2378</v>
      </c>
      <c r="E2124" t="s">
        <v>2378</v>
      </c>
      <c r="F2124" t="s">
        <v>2378</v>
      </c>
      <c r="G2124">
        <v>0</v>
      </c>
      <c r="H2124" t="s">
        <v>2378</v>
      </c>
      <c r="I2124" t="str">
        <f t="shared" si="66"/>
        <v>Obesity</v>
      </c>
      <c r="J2124" t="str">
        <f t="shared" si="67"/>
        <v>Diabetes</v>
      </c>
    </row>
    <row r="2125" spans="1:10" x14ac:dyDescent="0.25">
      <c r="A2125" t="s">
        <v>692</v>
      </c>
      <c r="B2125">
        <v>19.170000000000002</v>
      </c>
      <c r="C2125">
        <v>7.94</v>
      </c>
      <c r="D2125" t="s">
        <v>2378</v>
      </c>
      <c r="E2125" t="s">
        <v>2378</v>
      </c>
      <c r="F2125" t="s">
        <v>2378</v>
      </c>
      <c r="G2125">
        <v>0</v>
      </c>
      <c r="H2125" t="s">
        <v>2378</v>
      </c>
      <c r="I2125" t="str">
        <f t="shared" si="66"/>
        <v>Obesity</v>
      </c>
      <c r="J2125" t="str">
        <f t="shared" si="67"/>
        <v>Diabetes</v>
      </c>
    </row>
    <row r="2126" spans="1:10" x14ac:dyDescent="0.25">
      <c r="A2126" t="s">
        <v>405</v>
      </c>
      <c r="B2126">
        <v>19.12</v>
      </c>
      <c r="C2126">
        <v>4.72</v>
      </c>
      <c r="D2126" t="s">
        <v>2378</v>
      </c>
      <c r="E2126" t="s">
        <v>2378</v>
      </c>
      <c r="F2126" t="s">
        <v>2378</v>
      </c>
      <c r="G2126">
        <v>0</v>
      </c>
      <c r="H2126" t="s">
        <v>2378</v>
      </c>
      <c r="I2126" t="str">
        <f t="shared" si="66"/>
        <v>Obesity</v>
      </c>
      <c r="J2126" t="str">
        <f t="shared" si="67"/>
        <v>Normal</v>
      </c>
    </row>
    <row r="2127" spans="1:10" x14ac:dyDescent="0.25">
      <c r="A2127" t="s">
        <v>767</v>
      </c>
      <c r="B2127">
        <v>19.11</v>
      </c>
      <c r="C2127">
        <v>4.3499999999999996</v>
      </c>
      <c r="D2127" t="s">
        <v>2378</v>
      </c>
      <c r="E2127" t="s">
        <v>2378</v>
      </c>
      <c r="F2127" t="s">
        <v>2378</v>
      </c>
      <c r="G2127">
        <v>0</v>
      </c>
      <c r="H2127" t="s">
        <v>2378</v>
      </c>
      <c r="I2127" t="str">
        <f t="shared" si="66"/>
        <v>Obesity</v>
      </c>
      <c r="J2127" t="str">
        <f t="shared" si="67"/>
        <v>Normal</v>
      </c>
    </row>
    <row r="2128" spans="1:10" x14ac:dyDescent="0.25">
      <c r="A2128" t="s">
        <v>1780</v>
      </c>
      <c r="B2128">
        <v>19.094999999999999</v>
      </c>
      <c r="C2128">
        <v>6.19</v>
      </c>
      <c r="D2128" t="s">
        <v>2378</v>
      </c>
      <c r="E2128" t="s">
        <v>2378</v>
      </c>
      <c r="F2128" t="s">
        <v>2378</v>
      </c>
      <c r="G2128">
        <v>0</v>
      </c>
      <c r="H2128" t="s">
        <v>2378</v>
      </c>
      <c r="I2128" t="str">
        <f t="shared" si="66"/>
        <v>Obesity</v>
      </c>
      <c r="J2128" t="str">
        <f t="shared" si="67"/>
        <v>Diabetes</v>
      </c>
    </row>
    <row r="2129" spans="1:10" x14ac:dyDescent="0.25">
      <c r="A2129" t="s">
        <v>1049</v>
      </c>
      <c r="B2129">
        <v>19.09</v>
      </c>
      <c r="C2129">
        <v>4</v>
      </c>
      <c r="D2129" t="s">
        <v>2378</v>
      </c>
      <c r="E2129" t="s">
        <v>2378</v>
      </c>
      <c r="F2129" t="s">
        <v>2378</v>
      </c>
      <c r="G2129">
        <v>0</v>
      </c>
      <c r="H2129" t="s">
        <v>2378</v>
      </c>
      <c r="I2129" t="str">
        <f t="shared" si="66"/>
        <v>Obesity</v>
      </c>
      <c r="J2129" t="str">
        <f t="shared" si="67"/>
        <v>Normal</v>
      </c>
    </row>
    <row r="2130" spans="1:10" x14ac:dyDescent="0.25">
      <c r="A2130" t="s">
        <v>83</v>
      </c>
      <c r="B2130">
        <v>19.07</v>
      </c>
      <c r="C2130">
        <v>5.45</v>
      </c>
      <c r="D2130" t="s">
        <v>2378</v>
      </c>
      <c r="E2130" t="s">
        <v>2378</v>
      </c>
      <c r="F2130" t="s">
        <v>2378</v>
      </c>
      <c r="G2130">
        <v>0</v>
      </c>
      <c r="H2130" t="s">
        <v>2378</v>
      </c>
      <c r="I2130" t="str">
        <f t="shared" si="66"/>
        <v>Obesity</v>
      </c>
      <c r="J2130" t="str">
        <f t="shared" si="67"/>
        <v>Normal</v>
      </c>
    </row>
    <row r="2131" spans="1:10" x14ac:dyDescent="0.25">
      <c r="A2131" t="s">
        <v>688</v>
      </c>
      <c r="B2131">
        <v>19.059999999999999</v>
      </c>
      <c r="C2131">
        <v>7.41</v>
      </c>
      <c r="D2131" t="s">
        <v>2378</v>
      </c>
      <c r="E2131" t="s">
        <v>2378</v>
      </c>
      <c r="F2131" t="s">
        <v>2378</v>
      </c>
      <c r="G2131">
        <v>0</v>
      </c>
      <c r="H2131" t="s">
        <v>2378</v>
      </c>
      <c r="I2131" t="str">
        <f t="shared" si="66"/>
        <v>Obesity</v>
      </c>
      <c r="J2131" t="str">
        <f t="shared" si="67"/>
        <v>Diabetes</v>
      </c>
    </row>
    <row r="2132" spans="1:10" x14ac:dyDescent="0.25">
      <c r="A2132" t="s">
        <v>439</v>
      </c>
      <c r="B2132">
        <v>19.05</v>
      </c>
      <c r="C2132">
        <v>4.92</v>
      </c>
      <c r="D2132" t="s">
        <v>2378</v>
      </c>
      <c r="E2132" t="s">
        <v>2378</v>
      </c>
      <c r="F2132" t="s">
        <v>2378</v>
      </c>
      <c r="G2132">
        <v>0</v>
      </c>
      <c r="H2132" t="s">
        <v>2378</v>
      </c>
      <c r="I2132" t="str">
        <f t="shared" si="66"/>
        <v>Obesity</v>
      </c>
      <c r="J2132" t="str">
        <f t="shared" si="67"/>
        <v>Normal</v>
      </c>
    </row>
    <row r="2133" spans="1:10" x14ac:dyDescent="0.25">
      <c r="A2133" t="s">
        <v>850</v>
      </c>
      <c r="B2133">
        <v>19</v>
      </c>
      <c r="C2133">
        <v>5.46</v>
      </c>
      <c r="D2133" t="s">
        <v>2378</v>
      </c>
      <c r="E2133" t="s">
        <v>2378</v>
      </c>
      <c r="F2133" t="s">
        <v>2378</v>
      </c>
      <c r="G2133">
        <v>0</v>
      </c>
      <c r="H2133" t="s">
        <v>2378</v>
      </c>
      <c r="I2133" t="str">
        <f t="shared" si="66"/>
        <v>Obesity</v>
      </c>
      <c r="J2133" t="str">
        <f t="shared" si="67"/>
        <v>Normal</v>
      </c>
    </row>
    <row r="2134" spans="1:10" x14ac:dyDescent="0.25">
      <c r="A2134" t="s">
        <v>950</v>
      </c>
      <c r="B2134">
        <v>18.989999999999998</v>
      </c>
      <c r="C2134">
        <v>10.82</v>
      </c>
      <c r="D2134" t="s">
        <v>2378</v>
      </c>
      <c r="E2134" t="s">
        <v>2378</v>
      </c>
      <c r="F2134" t="s">
        <v>2378</v>
      </c>
      <c r="G2134">
        <v>0</v>
      </c>
      <c r="H2134" t="s">
        <v>2378</v>
      </c>
      <c r="I2134" t="str">
        <f t="shared" si="66"/>
        <v>Obesity</v>
      </c>
      <c r="J2134" t="str">
        <f t="shared" si="67"/>
        <v>Diabetes</v>
      </c>
    </row>
    <row r="2135" spans="1:10" x14ac:dyDescent="0.25">
      <c r="A2135" t="s">
        <v>43</v>
      </c>
      <c r="B2135">
        <v>18.93</v>
      </c>
      <c r="C2135">
        <v>6.11</v>
      </c>
      <c r="D2135" t="s">
        <v>2378</v>
      </c>
      <c r="E2135" t="s">
        <v>2378</v>
      </c>
      <c r="F2135" t="s">
        <v>2379</v>
      </c>
      <c r="G2135">
        <v>0</v>
      </c>
      <c r="H2135" t="s">
        <v>2378</v>
      </c>
      <c r="I2135" t="str">
        <f t="shared" si="66"/>
        <v>Obesity</v>
      </c>
      <c r="J2135" t="str">
        <f t="shared" si="67"/>
        <v>Diabetes</v>
      </c>
    </row>
    <row r="2136" spans="1:10" x14ac:dyDescent="0.25">
      <c r="A2136" t="s">
        <v>802</v>
      </c>
      <c r="B2136">
        <v>18.920000000000002</v>
      </c>
      <c r="C2136">
        <v>8.18</v>
      </c>
      <c r="D2136" t="s">
        <v>2378</v>
      </c>
      <c r="E2136" t="s">
        <v>2378</v>
      </c>
      <c r="F2136" t="s">
        <v>2378</v>
      </c>
      <c r="G2136">
        <v>0</v>
      </c>
      <c r="H2136" t="s">
        <v>2378</v>
      </c>
      <c r="I2136" t="str">
        <f t="shared" si="66"/>
        <v>Obesity</v>
      </c>
      <c r="J2136" t="str">
        <f t="shared" si="67"/>
        <v>Diabetes</v>
      </c>
    </row>
    <row r="2137" spans="1:10" x14ac:dyDescent="0.25">
      <c r="A2137" t="s">
        <v>418</v>
      </c>
      <c r="B2137">
        <v>18.920000000000002</v>
      </c>
      <c r="C2137">
        <v>5.98</v>
      </c>
      <c r="D2137" t="s">
        <v>2378</v>
      </c>
      <c r="E2137" t="s">
        <v>2378</v>
      </c>
      <c r="F2137" t="s">
        <v>2378</v>
      </c>
      <c r="G2137">
        <v>0</v>
      </c>
      <c r="H2137" t="s">
        <v>2378</v>
      </c>
      <c r="I2137" t="str">
        <f t="shared" si="66"/>
        <v>Obesity</v>
      </c>
      <c r="J2137" t="str">
        <f t="shared" si="67"/>
        <v>Diabetes</v>
      </c>
    </row>
    <row r="2138" spans="1:10" x14ac:dyDescent="0.25">
      <c r="A2138" t="s">
        <v>906</v>
      </c>
      <c r="B2138">
        <v>18.91</v>
      </c>
      <c r="C2138">
        <v>11.44</v>
      </c>
      <c r="D2138" t="s">
        <v>2378</v>
      </c>
      <c r="E2138" t="s">
        <v>2378</v>
      </c>
      <c r="F2138" t="s">
        <v>2378</v>
      </c>
      <c r="G2138">
        <v>0</v>
      </c>
      <c r="H2138" t="s">
        <v>2378</v>
      </c>
      <c r="I2138" t="str">
        <f t="shared" si="66"/>
        <v>Obesity</v>
      </c>
      <c r="J2138" t="str">
        <f t="shared" si="67"/>
        <v>Diabetes</v>
      </c>
    </row>
    <row r="2139" spans="1:10" x14ac:dyDescent="0.25">
      <c r="A2139" t="s">
        <v>576</v>
      </c>
      <c r="B2139">
        <v>18.905000000000001</v>
      </c>
      <c r="C2139">
        <v>4.91</v>
      </c>
      <c r="D2139" t="s">
        <v>2378</v>
      </c>
      <c r="E2139" t="s">
        <v>2378</v>
      </c>
      <c r="F2139" t="s">
        <v>2378</v>
      </c>
      <c r="G2139">
        <v>0</v>
      </c>
      <c r="H2139" t="s">
        <v>2378</v>
      </c>
      <c r="I2139" t="str">
        <f t="shared" si="66"/>
        <v>Obesity</v>
      </c>
      <c r="J2139" t="str">
        <f t="shared" si="67"/>
        <v>Normal</v>
      </c>
    </row>
    <row r="2140" spans="1:10" x14ac:dyDescent="0.25">
      <c r="A2140" t="s">
        <v>1024</v>
      </c>
      <c r="B2140">
        <v>18.87</v>
      </c>
      <c r="C2140">
        <v>8.06</v>
      </c>
      <c r="D2140" t="s">
        <v>2378</v>
      </c>
      <c r="E2140" t="s">
        <v>2378</v>
      </c>
      <c r="F2140" t="s">
        <v>2378</v>
      </c>
      <c r="G2140">
        <v>0</v>
      </c>
      <c r="H2140" t="s">
        <v>2378</v>
      </c>
      <c r="I2140" t="str">
        <f t="shared" si="66"/>
        <v>Obesity</v>
      </c>
      <c r="J2140" t="str">
        <f t="shared" si="67"/>
        <v>Diabetes</v>
      </c>
    </row>
    <row r="2141" spans="1:10" x14ac:dyDescent="0.25">
      <c r="A2141" t="s">
        <v>535</v>
      </c>
      <c r="B2141">
        <v>18.850000000000001</v>
      </c>
      <c r="C2141">
        <v>6.03</v>
      </c>
      <c r="D2141" t="s">
        <v>2378</v>
      </c>
      <c r="E2141" t="s">
        <v>2378</v>
      </c>
      <c r="F2141" t="s">
        <v>2378</v>
      </c>
      <c r="G2141">
        <v>0</v>
      </c>
      <c r="H2141" t="s">
        <v>2378</v>
      </c>
      <c r="I2141" t="str">
        <f t="shared" si="66"/>
        <v>Obesity</v>
      </c>
      <c r="J2141" t="str">
        <f t="shared" si="67"/>
        <v>Diabetes</v>
      </c>
    </row>
    <row r="2142" spans="1:10" x14ac:dyDescent="0.25">
      <c r="A2142" t="s">
        <v>1068</v>
      </c>
      <c r="B2142">
        <v>18.84</v>
      </c>
      <c r="C2142">
        <v>11.82</v>
      </c>
      <c r="D2142" t="s">
        <v>2378</v>
      </c>
      <c r="E2142" t="s">
        <v>2378</v>
      </c>
      <c r="F2142" t="s">
        <v>2379</v>
      </c>
      <c r="G2142">
        <v>0</v>
      </c>
      <c r="H2142" t="s">
        <v>2378</v>
      </c>
      <c r="I2142" t="str">
        <f t="shared" si="66"/>
        <v>Obesity</v>
      </c>
      <c r="J2142" t="str">
        <f t="shared" si="67"/>
        <v>Diabetes</v>
      </c>
    </row>
    <row r="2143" spans="1:10" x14ac:dyDescent="0.25">
      <c r="A2143" t="s">
        <v>1031</v>
      </c>
      <c r="B2143">
        <v>18.829999999999998</v>
      </c>
      <c r="C2143">
        <v>10.08</v>
      </c>
      <c r="D2143" t="s">
        <v>2378</v>
      </c>
      <c r="E2143" t="s">
        <v>2378</v>
      </c>
      <c r="F2143" t="s">
        <v>2378</v>
      </c>
      <c r="G2143">
        <v>0</v>
      </c>
      <c r="H2143" t="s">
        <v>2378</v>
      </c>
      <c r="I2143" t="str">
        <f t="shared" si="66"/>
        <v>Obesity</v>
      </c>
      <c r="J2143" t="str">
        <f t="shared" si="67"/>
        <v>Diabetes</v>
      </c>
    </row>
    <row r="2144" spans="1:10" x14ac:dyDescent="0.25">
      <c r="A2144" t="s">
        <v>38</v>
      </c>
      <c r="B2144">
        <v>18.82</v>
      </c>
      <c r="C2144">
        <v>5.51</v>
      </c>
      <c r="D2144" t="s">
        <v>2378</v>
      </c>
      <c r="E2144" t="s">
        <v>2378</v>
      </c>
      <c r="F2144" t="s">
        <v>2378</v>
      </c>
      <c r="G2144">
        <v>0</v>
      </c>
      <c r="H2144" t="s">
        <v>2378</v>
      </c>
      <c r="I2144" t="str">
        <f t="shared" si="66"/>
        <v>Obesity</v>
      </c>
      <c r="J2144" t="str">
        <f t="shared" si="67"/>
        <v>Normal</v>
      </c>
    </row>
    <row r="2145" spans="1:10" x14ac:dyDescent="0.25">
      <c r="A2145" t="s">
        <v>740</v>
      </c>
      <c r="B2145">
        <v>18.78</v>
      </c>
      <c r="C2145">
        <v>4.45</v>
      </c>
      <c r="D2145" t="s">
        <v>2378</v>
      </c>
      <c r="E2145" t="s">
        <v>2378</v>
      </c>
      <c r="F2145" t="s">
        <v>2379</v>
      </c>
      <c r="G2145">
        <v>0</v>
      </c>
      <c r="H2145" t="s">
        <v>2378</v>
      </c>
      <c r="I2145" t="str">
        <f t="shared" si="66"/>
        <v>Obesity</v>
      </c>
      <c r="J2145" t="str">
        <f t="shared" si="67"/>
        <v>Normal</v>
      </c>
    </row>
    <row r="2146" spans="1:10" x14ac:dyDescent="0.25">
      <c r="A2146" t="s">
        <v>848</v>
      </c>
      <c r="B2146">
        <v>18.77</v>
      </c>
      <c r="C2146">
        <v>11.98</v>
      </c>
      <c r="D2146" t="s">
        <v>2378</v>
      </c>
      <c r="E2146" t="s">
        <v>2378</v>
      </c>
      <c r="F2146" t="s">
        <v>2378</v>
      </c>
      <c r="G2146">
        <v>0</v>
      </c>
      <c r="H2146" t="s">
        <v>2378</v>
      </c>
      <c r="I2146" t="str">
        <f t="shared" si="66"/>
        <v>Obesity</v>
      </c>
      <c r="J2146" t="str">
        <f t="shared" si="67"/>
        <v>Diabetes</v>
      </c>
    </row>
    <row r="2147" spans="1:10" x14ac:dyDescent="0.25">
      <c r="A2147" t="s">
        <v>880</v>
      </c>
      <c r="B2147">
        <v>18.760000000000002</v>
      </c>
      <c r="C2147">
        <v>4.88</v>
      </c>
      <c r="D2147" t="s">
        <v>2378</v>
      </c>
      <c r="E2147" t="s">
        <v>2378</v>
      </c>
      <c r="F2147" t="s">
        <v>2379</v>
      </c>
      <c r="G2147">
        <v>0</v>
      </c>
      <c r="H2147" t="s">
        <v>2378</v>
      </c>
      <c r="I2147" t="str">
        <f t="shared" si="66"/>
        <v>Obesity</v>
      </c>
      <c r="J2147" t="str">
        <f t="shared" si="67"/>
        <v>Normal</v>
      </c>
    </row>
    <row r="2148" spans="1:10" x14ac:dyDescent="0.25">
      <c r="A2148" t="s">
        <v>891</v>
      </c>
      <c r="B2148">
        <v>18.75</v>
      </c>
      <c r="C2148">
        <v>6.72</v>
      </c>
      <c r="D2148" t="s">
        <v>2378</v>
      </c>
      <c r="E2148" t="s">
        <v>2378</v>
      </c>
      <c r="F2148" t="s">
        <v>2378</v>
      </c>
      <c r="G2148">
        <v>0</v>
      </c>
      <c r="H2148" t="s">
        <v>2378</v>
      </c>
      <c r="I2148" t="str">
        <f t="shared" si="66"/>
        <v>Obesity</v>
      </c>
      <c r="J2148" t="str">
        <f t="shared" si="67"/>
        <v>Diabetes</v>
      </c>
    </row>
    <row r="2149" spans="1:10" x14ac:dyDescent="0.25">
      <c r="A2149" t="s">
        <v>865</v>
      </c>
      <c r="B2149">
        <v>18.75</v>
      </c>
      <c r="C2149">
        <v>5.47</v>
      </c>
      <c r="D2149" t="s">
        <v>2378</v>
      </c>
      <c r="E2149" t="s">
        <v>2378</v>
      </c>
      <c r="F2149" t="s">
        <v>2379</v>
      </c>
      <c r="G2149">
        <v>0</v>
      </c>
      <c r="H2149" t="s">
        <v>2378</v>
      </c>
      <c r="I2149" t="str">
        <f t="shared" si="66"/>
        <v>Obesity</v>
      </c>
      <c r="J2149" t="str">
        <f t="shared" si="67"/>
        <v>Normal</v>
      </c>
    </row>
    <row r="2150" spans="1:10" x14ac:dyDescent="0.25">
      <c r="A2150" t="s">
        <v>2039</v>
      </c>
      <c r="B2150">
        <v>18.73</v>
      </c>
      <c r="C2150">
        <v>10.64</v>
      </c>
      <c r="D2150" t="s">
        <v>2378</v>
      </c>
      <c r="E2150" t="s">
        <v>2378</v>
      </c>
      <c r="F2150" t="s">
        <v>2378</v>
      </c>
      <c r="G2150">
        <v>0</v>
      </c>
      <c r="H2150" t="s">
        <v>2378</v>
      </c>
      <c r="I2150" t="str">
        <f t="shared" si="66"/>
        <v>Obesity</v>
      </c>
      <c r="J2150" t="str">
        <f t="shared" si="67"/>
        <v>Diabetes</v>
      </c>
    </row>
    <row r="2151" spans="1:10" x14ac:dyDescent="0.25">
      <c r="A2151" t="s">
        <v>1905</v>
      </c>
      <c r="B2151">
        <v>18.715</v>
      </c>
      <c r="C2151">
        <v>4.4400000000000004</v>
      </c>
      <c r="D2151" t="s">
        <v>2378</v>
      </c>
      <c r="E2151" t="s">
        <v>2378</v>
      </c>
      <c r="F2151" t="s">
        <v>2378</v>
      </c>
      <c r="G2151">
        <v>0</v>
      </c>
      <c r="H2151" t="s">
        <v>2378</v>
      </c>
      <c r="I2151" t="str">
        <f t="shared" si="66"/>
        <v>Obesity</v>
      </c>
      <c r="J2151" t="str">
        <f t="shared" si="67"/>
        <v>Normal</v>
      </c>
    </row>
    <row r="2152" spans="1:10" x14ac:dyDescent="0.25">
      <c r="A2152" t="s">
        <v>752</v>
      </c>
      <c r="B2152">
        <v>18.71</v>
      </c>
      <c r="C2152">
        <v>5.29</v>
      </c>
      <c r="D2152" t="s">
        <v>2378</v>
      </c>
      <c r="E2152" t="s">
        <v>2378</v>
      </c>
      <c r="F2152" t="s">
        <v>2378</v>
      </c>
      <c r="G2152">
        <v>0</v>
      </c>
      <c r="H2152" t="s">
        <v>2378</v>
      </c>
      <c r="I2152" t="str">
        <f t="shared" si="66"/>
        <v>Obesity</v>
      </c>
      <c r="J2152" t="str">
        <f t="shared" si="67"/>
        <v>Normal</v>
      </c>
    </row>
    <row r="2153" spans="1:10" x14ac:dyDescent="0.25">
      <c r="A2153" t="s">
        <v>1026</v>
      </c>
      <c r="B2153">
        <v>18.66</v>
      </c>
      <c r="C2153">
        <v>11.35</v>
      </c>
      <c r="D2153" t="s">
        <v>2378</v>
      </c>
      <c r="E2153" t="s">
        <v>2378</v>
      </c>
      <c r="F2153" t="s">
        <v>2378</v>
      </c>
      <c r="G2153">
        <v>0</v>
      </c>
      <c r="H2153" t="s">
        <v>2378</v>
      </c>
      <c r="I2153" t="str">
        <f t="shared" si="66"/>
        <v>Obesity</v>
      </c>
      <c r="J2153" t="str">
        <f t="shared" si="67"/>
        <v>Diabetes</v>
      </c>
    </row>
    <row r="2154" spans="1:10" x14ac:dyDescent="0.25">
      <c r="A2154" t="s">
        <v>2062</v>
      </c>
      <c r="B2154">
        <v>18.63</v>
      </c>
      <c r="C2154">
        <v>9.81</v>
      </c>
      <c r="D2154" t="s">
        <v>2378</v>
      </c>
      <c r="E2154" t="s">
        <v>2378</v>
      </c>
      <c r="F2154" t="s">
        <v>2378</v>
      </c>
      <c r="G2154">
        <v>0</v>
      </c>
      <c r="H2154" t="s">
        <v>2378</v>
      </c>
      <c r="I2154" t="str">
        <f t="shared" si="66"/>
        <v>Obesity</v>
      </c>
      <c r="J2154" t="str">
        <f t="shared" si="67"/>
        <v>Diabetes</v>
      </c>
    </row>
    <row r="2155" spans="1:10" x14ac:dyDescent="0.25">
      <c r="A2155" t="s">
        <v>1100</v>
      </c>
      <c r="B2155">
        <v>18.62</v>
      </c>
      <c r="C2155">
        <v>10.24</v>
      </c>
      <c r="D2155" t="s">
        <v>2378</v>
      </c>
      <c r="E2155" t="s">
        <v>2378</v>
      </c>
      <c r="F2155" t="s">
        <v>2378</v>
      </c>
      <c r="G2155">
        <v>0</v>
      </c>
      <c r="H2155" t="s">
        <v>2378</v>
      </c>
      <c r="I2155" t="str">
        <f t="shared" si="66"/>
        <v>Obesity</v>
      </c>
      <c r="J2155" t="str">
        <f t="shared" si="67"/>
        <v>Diabetes</v>
      </c>
    </row>
    <row r="2156" spans="1:10" x14ac:dyDescent="0.25">
      <c r="A2156" t="s">
        <v>180</v>
      </c>
      <c r="B2156">
        <v>18.600000000000001</v>
      </c>
      <c r="C2156">
        <v>5</v>
      </c>
      <c r="D2156" t="s">
        <v>2378</v>
      </c>
      <c r="E2156" t="s">
        <v>2378</v>
      </c>
      <c r="F2156" t="s">
        <v>2379</v>
      </c>
      <c r="G2156">
        <v>0</v>
      </c>
      <c r="H2156" t="s">
        <v>2378</v>
      </c>
      <c r="I2156" t="str">
        <f t="shared" si="66"/>
        <v>Obesity</v>
      </c>
      <c r="J2156" t="str">
        <f t="shared" si="67"/>
        <v>Normal</v>
      </c>
    </row>
    <row r="2157" spans="1:10" x14ac:dyDescent="0.25">
      <c r="A2157" t="s">
        <v>118</v>
      </c>
      <c r="B2157">
        <v>18.579999999999998</v>
      </c>
      <c r="C2157">
        <v>6.22</v>
      </c>
      <c r="D2157" t="s">
        <v>2378</v>
      </c>
      <c r="E2157" t="s">
        <v>2378</v>
      </c>
      <c r="F2157" t="s">
        <v>2378</v>
      </c>
      <c r="G2157">
        <v>0</v>
      </c>
      <c r="H2157" t="s">
        <v>2378</v>
      </c>
      <c r="I2157" t="str">
        <f t="shared" si="66"/>
        <v>Obesity</v>
      </c>
      <c r="J2157" t="str">
        <f t="shared" si="67"/>
        <v>Diabetes</v>
      </c>
    </row>
    <row r="2158" spans="1:10" x14ac:dyDescent="0.25">
      <c r="A2158" t="s">
        <v>614</v>
      </c>
      <c r="B2158">
        <v>18.54</v>
      </c>
      <c r="C2158">
        <v>4.95</v>
      </c>
      <c r="D2158" t="s">
        <v>2378</v>
      </c>
      <c r="E2158" t="s">
        <v>2378</v>
      </c>
      <c r="F2158" t="s">
        <v>2378</v>
      </c>
      <c r="G2158">
        <v>0</v>
      </c>
      <c r="H2158" t="s">
        <v>2378</v>
      </c>
      <c r="I2158" t="str">
        <f t="shared" si="66"/>
        <v>Obesity</v>
      </c>
      <c r="J2158" t="str">
        <f t="shared" si="67"/>
        <v>Normal</v>
      </c>
    </row>
    <row r="2159" spans="1:10" x14ac:dyDescent="0.25">
      <c r="A2159" t="s">
        <v>570</v>
      </c>
      <c r="B2159">
        <v>18.5</v>
      </c>
      <c r="C2159">
        <v>5.33</v>
      </c>
      <c r="D2159" t="s">
        <v>2378</v>
      </c>
      <c r="E2159" t="s">
        <v>2378</v>
      </c>
      <c r="F2159" t="s">
        <v>2378</v>
      </c>
      <c r="G2159">
        <v>0</v>
      </c>
      <c r="H2159" t="s">
        <v>2378</v>
      </c>
      <c r="I2159" t="str">
        <f t="shared" si="66"/>
        <v>Obesity</v>
      </c>
      <c r="J2159" t="str">
        <f t="shared" si="67"/>
        <v>Normal</v>
      </c>
    </row>
    <row r="2160" spans="1:10" x14ac:dyDescent="0.25">
      <c r="A2160" t="s">
        <v>119</v>
      </c>
      <c r="B2160">
        <v>18.5</v>
      </c>
      <c r="C2160">
        <v>11.84</v>
      </c>
      <c r="D2160" t="s">
        <v>2378</v>
      </c>
      <c r="E2160" t="s">
        <v>2378</v>
      </c>
      <c r="F2160" t="s">
        <v>2378</v>
      </c>
      <c r="G2160">
        <v>0</v>
      </c>
      <c r="H2160" t="s">
        <v>2378</v>
      </c>
      <c r="I2160" t="str">
        <f t="shared" si="66"/>
        <v>Obesity</v>
      </c>
      <c r="J2160" t="str">
        <f t="shared" si="67"/>
        <v>Diabetes</v>
      </c>
    </row>
    <row r="2161" spans="1:10" x14ac:dyDescent="0.25">
      <c r="A2161" t="s">
        <v>833</v>
      </c>
      <c r="B2161">
        <v>18.48</v>
      </c>
      <c r="C2161">
        <v>10.84</v>
      </c>
      <c r="D2161" t="s">
        <v>2378</v>
      </c>
      <c r="E2161" t="s">
        <v>2378</v>
      </c>
      <c r="F2161" t="s">
        <v>2378</v>
      </c>
      <c r="G2161">
        <v>0</v>
      </c>
      <c r="H2161" t="s">
        <v>2378</v>
      </c>
      <c r="I2161" t="str">
        <f t="shared" si="66"/>
        <v>Underweight</v>
      </c>
      <c r="J2161" t="str">
        <f t="shared" si="67"/>
        <v>Diabetes</v>
      </c>
    </row>
    <row r="2162" spans="1:10" x14ac:dyDescent="0.25">
      <c r="A2162" t="s">
        <v>296</v>
      </c>
      <c r="B2162">
        <v>18.46</v>
      </c>
      <c r="C2162">
        <v>5.25</v>
      </c>
      <c r="D2162" t="s">
        <v>2378</v>
      </c>
      <c r="E2162" t="s">
        <v>2378</v>
      </c>
      <c r="F2162" t="s">
        <v>2378</v>
      </c>
      <c r="G2162">
        <v>0</v>
      </c>
      <c r="H2162" t="s">
        <v>2378</v>
      </c>
      <c r="I2162" t="str">
        <f t="shared" si="66"/>
        <v>Underweight</v>
      </c>
      <c r="J2162" t="str">
        <f t="shared" si="67"/>
        <v>Normal</v>
      </c>
    </row>
    <row r="2163" spans="1:10" x14ac:dyDescent="0.25">
      <c r="A2163" t="s">
        <v>2012</v>
      </c>
      <c r="B2163">
        <v>18.45</v>
      </c>
      <c r="C2163">
        <v>5.07</v>
      </c>
      <c r="D2163" t="s">
        <v>2378</v>
      </c>
      <c r="E2163" t="s">
        <v>2378</v>
      </c>
      <c r="F2163" t="s">
        <v>2378</v>
      </c>
      <c r="G2163">
        <v>0</v>
      </c>
      <c r="H2163" t="s">
        <v>2378</v>
      </c>
      <c r="I2163" t="str">
        <f t="shared" si="66"/>
        <v>Underweight</v>
      </c>
      <c r="J2163" t="str">
        <f t="shared" si="67"/>
        <v>Normal</v>
      </c>
    </row>
    <row r="2164" spans="1:10" x14ac:dyDescent="0.25">
      <c r="A2164" t="s">
        <v>132</v>
      </c>
      <c r="B2164">
        <v>18.36</v>
      </c>
      <c r="C2164">
        <v>5.96</v>
      </c>
      <c r="D2164" t="s">
        <v>2378</v>
      </c>
      <c r="E2164" t="s">
        <v>2378</v>
      </c>
      <c r="F2164" t="s">
        <v>2378</v>
      </c>
      <c r="G2164">
        <v>0</v>
      </c>
      <c r="H2164" t="s">
        <v>2378</v>
      </c>
      <c r="I2164" t="str">
        <f t="shared" si="66"/>
        <v>Underweight</v>
      </c>
      <c r="J2164" t="str">
        <f t="shared" si="67"/>
        <v>Diabetes</v>
      </c>
    </row>
    <row r="2165" spans="1:10" x14ac:dyDescent="0.25">
      <c r="A2165" t="s">
        <v>681</v>
      </c>
      <c r="B2165">
        <v>18.350000000000001</v>
      </c>
      <c r="C2165">
        <v>5.12</v>
      </c>
      <c r="D2165" t="s">
        <v>2378</v>
      </c>
      <c r="E2165" t="s">
        <v>2378</v>
      </c>
      <c r="F2165" t="s">
        <v>2378</v>
      </c>
      <c r="G2165">
        <v>0</v>
      </c>
      <c r="H2165" t="s">
        <v>2378</v>
      </c>
      <c r="I2165" t="str">
        <f t="shared" si="66"/>
        <v>Underweight</v>
      </c>
      <c r="J2165" t="str">
        <f t="shared" si="67"/>
        <v>Normal</v>
      </c>
    </row>
    <row r="2166" spans="1:10" x14ac:dyDescent="0.25">
      <c r="A2166" t="s">
        <v>683</v>
      </c>
      <c r="B2166">
        <v>18.34</v>
      </c>
      <c r="C2166">
        <v>10.01</v>
      </c>
      <c r="D2166" t="s">
        <v>2378</v>
      </c>
      <c r="E2166" t="s">
        <v>2378</v>
      </c>
      <c r="F2166" t="s">
        <v>2378</v>
      </c>
      <c r="G2166">
        <v>0</v>
      </c>
      <c r="H2166" t="s">
        <v>2378</v>
      </c>
      <c r="I2166" t="str">
        <f t="shared" si="66"/>
        <v>Underweight</v>
      </c>
      <c r="J2166" t="str">
        <f t="shared" si="67"/>
        <v>Diabetes</v>
      </c>
    </row>
    <row r="2167" spans="1:10" x14ac:dyDescent="0.25">
      <c r="A2167" t="s">
        <v>1583</v>
      </c>
      <c r="B2167">
        <v>18.335000000000001</v>
      </c>
      <c r="C2167">
        <v>10.97</v>
      </c>
      <c r="D2167" t="s">
        <v>2378</v>
      </c>
      <c r="E2167" t="s">
        <v>2378</v>
      </c>
      <c r="F2167" t="s">
        <v>2378</v>
      </c>
      <c r="G2167">
        <v>0</v>
      </c>
      <c r="H2167" t="s">
        <v>2378</v>
      </c>
      <c r="I2167" t="str">
        <f t="shared" si="66"/>
        <v>Underweight</v>
      </c>
      <c r="J2167" t="str">
        <f t="shared" si="67"/>
        <v>Diabetes</v>
      </c>
    </row>
    <row r="2168" spans="1:10" x14ac:dyDescent="0.25">
      <c r="A2168" t="s">
        <v>1416</v>
      </c>
      <c r="B2168">
        <v>18.335000000000001</v>
      </c>
      <c r="C2168">
        <v>11.83</v>
      </c>
      <c r="D2168" t="s">
        <v>2378</v>
      </c>
      <c r="E2168" t="s">
        <v>2378</v>
      </c>
      <c r="F2168" t="s">
        <v>2378</v>
      </c>
      <c r="G2168">
        <v>0</v>
      </c>
      <c r="H2168" t="s">
        <v>2378</v>
      </c>
      <c r="I2168" t="str">
        <f t="shared" si="66"/>
        <v>Underweight</v>
      </c>
      <c r="J2168" t="str">
        <f t="shared" si="67"/>
        <v>Diabetes</v>
      </c>
    </row>
    <row r="2169" spans="1:10" x14ac:dyDescent="0.25">
      <c r="A2169" t="s">
        <v>1244</v>
      </c>
      <c r="B2169">
        <v>18.335000000000001</v>
      </c>
      <c r="C2169">
        <v>10.01</v>
      </c>
      <c r="D2169" t="s">
        <v>2378</v>
      </c>
      <c r="E2169" t="s">
        <v>2378</v>
      </c>
      <c r="F2169" t="s">
        <v>2378</v>
      </c>
      <c r="G2169">
        <v>0</v>
      </c>
      <c r="H2169" t="s">
        <v>2378</v>
      </c>
      <c r="I2169" t="str">
        <f t="shared" si="66"/>
        <v>Underweight</v>
      </c>
      <c r="J2169" t="str">
        <f t="shared" si="67"/>
        <v>Diabetes</v>
      </c>
    </row>
    <row r="2170" spans="1:10" x14ac:dyDescent="0.25">
      <c r="A2170" t="s">
        <v>2058</v>
      </c>
      <c r="B2170">
        <v>18.329999999999998</v>
      </c>
      <c r="C2170">
        <v>4.16</v>
      </c>
      <c r="D2170" t="s">
        <v>2378</v>
      </c>
      <c r="E2170" t="s">
        <v>2378</v>
      </c>
      <c r="F2170" t="s">
        <v>2378</v>
      </c>
      <c r="G2170">
        <v>0</v>
      </c>
      <c r="H2170" t="s">
        <v>2378</v>
      </c>
      <c r="I2170" t="str">
        <f t="shared" si="66"/>
        <v>Underweight</v>
      </c>
      <c r="J2170" t="str">
        <f t="shared" si="67"/>
        <v>Normal</v>
      </c>
    </row>
    <row r="2171" spans="1:10" x14ac:dyDescent="0.25">
      <c r="A2171" t="s">
        <v>2046</v>
      </c>
      <c r="B2171">
        <v>18.329999999999998</v>
      </c>
      <c r="C2171">
        <v>5.57</v>
      </c>
      <c r="D2171" t="s">
        <v>2378</v>
      </c>
      <c r="E2171" t="s">
        <v>2378</v>
      </c>
      <c r="F2171" t="s">
        <v>2378</v>
      </c>
      <c r="G2171">
        <v>0</v>
      </c>
      <c r="H2171" t="s">
        <v>2378</v>
      </c>
      <c r="I2171" t="str">
        <f t="shared" si="66"/>
        <v>Underweight</v>
      </c>
      <c r="J2171" t="str">
        <f t="shared" si="67"/>
        <v>Normal</v>
      </c>
    </row>
    <row r="2172" spans="1:10" x14ac:dyDescent="0.25">
      <c r="A2172" t="s">
        <v>2037</v>
      </c>
      <c r="B2172">
        <v>18.329999999999998</v>
      </c>
      <c r="C2172">
        <v>7.46</v>
      </c>
      <c r="D2172" t="s">
        <v>2378</v>
      </c>
      <c r="E2172" t="s">
        <v>2378</v>
      </c>
      <c r="F2172" t="s">
        <v>2378</v>
      </c>
      <c r="G2172">
        <v>0</v>
      </c>
      <c r="H2172" t="s">
        <v>2378</v>
      </c>
      <c r="I2172" t="str">
        <f t="shared" si="66"/>
        <v>Underweight</v>
      </c>
      <c r="J2172" t="str">
        <f t="shared" si="67"/>
        <v>Diabetes</v>
      </c>
    </row>
    <row r="2173" spans="1:10" x14ac:dyDescent="0.25">
      <c r="A2173" t="s">
        <v>1850</v>
      </c>
      <c r="B2173">
        <v>18.3</v>
      </c>
      <c r="C2173">
        <v>5.46</v>
      </c>
      <c r="D2173" t="s">
        <v>2378</v>
      </c>
      <c r="E2173" t="s">
        <v>2378</v>
      </c>
      <c r="F2173" t="s">
        <v>2379</v>
      </c>
      <c r="G2173">
        <v>0</v>
      </c>
      <c r="H2173" t="s">
        <v>2378</v>
      </c>
      <c r="I2173" t="str">
        <f t="shared" si="66"/>
        <v>Underweight</v>
      </c>
      <c r="J2173" t="str">
        <f t="shared" si="67"/>
        <v>Normal</v>
      </c>
    </row>
    <row r="2174" spans="1:10" x14ac:dyDescent="0.25">
      <c r="A2174" t="s">
        <v>989</v>
      </c>
      <c r="B2174">
        <v>18.28</v>
      </c>
      <c r="C2174">
        <v>7.95</v>
      </c>
      <c r="D2174" t="s">
        <v>2378</v>
      </c>
      <c r="E2174" t="s">
        <v>2378</v>
      </c>
      <c r="F2174" t="s">
        <v>2378</v>
      </c>
      <c r="G2174">
        <v>0</v>
      </c>
      <c r="H2174" t="s">
        <v>2378</v>
      </c>
      <c r="I2174" t="str">
        <f t="shared" si="66"/>
        <v>Underweight</v>
      </c>
      <c r="J2174" t="str">
        <f t="shared" si="67"/>
        <v>Diabetes</v>
      </c>
    </row>
    <row r="2175" spans="1:10" x14ac:dyDescent="0.25">
      <c r="A2175" t="s">
        <v>53</v>
      </c>
      <c r="B2175">
        <v>18.27</v>
      </c>
      <c r="C2175">
        <v>11.46</v>
      </c>
      <c r="D2175" t="s">
        <v>2378</v>
      </c>
      <c r="E2175" t="s">
        <v>2378</v>
      </c>
      <c r="F2175" t="s">
        <v>2378</v>
      </c>
      <c r="G2175">
        <v>0</v>
      </c>
      <c r="H2175" t="s">
        <v>2378</v>
      </c>
      <c r="I2175" t="str">
        <f t="shared" si="66"/>
        <v>Underweight</v>
      </c>
      <c r="J2175" t="str">
        <f t="shared" si="67"/>
        <v>Diabetes</v>
      </c>
    </row>
    <row r="2176" spans="1:10" x14ac:dyDescent="0.25">
      <c r="A2176" t="s">
        <v>77</v>
      </c>
      <c r="B2176">
        <v>18.25</v>
      </c>
      <c r="C2176">
        <v>10.95</v>
      </c>
      <c r="D2176" t="s">
        <v>2378</v>
      </c>
      <c r="E2176" t="s">
        <v>2378</v>
      </c>
      <c r="F2176" t="s">
        <v>2378</v>
      </c>
      <c r="G2176">
        <v>0</v>
      </c>
      <c r="H2176" t="s">
        <v>2378</v>
      </c>
      <c r="I2176" t="str">
        <f t="shared" si="66"/>
        <v>Underweight</v>
      </c>
      <c r="J2176" t="str">
        <f t="shared" si="67"/>
        <v>Diabetes</v>
      </c>
    </row>
    <row r="2177" spans="1:10" x14ac:dyDescent="0.25">
      <c r="A2177" t="s">
        <v>632</v>
      </c>
      <c r="B2177">
        <v>18.239999999999998</v>
      </c>
      <c r="C2177">
        <v>5.31</v>
      </c>
      <c r="D2177" t="s">
        <v>2378</v>
      </c>
      <c r="E2177" t="s">
        <v>2378</v>
      </c>
      <c r="F2177" t="s">
        <v>2379</v>
      </c>
      <c r="G2177">
        <v>0</v>
      </c>
      <c r="H2177" t="s">
        <v>2378</v>
      </c>
      <c r="I2177" t="str">
        <f t="shared" si="66"/>
        <v>Underweight</v>
      </c>
      <c r="J2177" t="str">
        <f t="shared" si="67"/>
        <v>Normal</v>
      </c>
    </row>
    <row r="2178" spans="1:10" x14ac:dyDescent="0.25">
      <c r="A2178" t="s">
        <v>1913</v>
      </c>
      <c r="B2178">
        <v>18.23</v>
      </c>
      <c r="C2178">
        <v>5.78</v>
      </c>
      <c r="D2178" t="s">
        <v>2378</v>
      </c>
      <c r="E2178" t="s">
        <v>2378</v>
      </c>
      <c r="F2178" t="s">
        <v>2379</v>
      </c>
      <c r="G2178">
        <v>0</v>
      </c>
      <c r="H2178" t="s">
        <v>2378</v>
      </c>
      <c r="I2178" t="str">
        <f t="shared" ref="I2178:I2241" si="68">IF(B2178&lt;18.5, "Underweight",IF(18.5 &lt;B2178&lt;= 24.9,"Healthy Weight",IF( 25&lt; B2178&lt;=29.9,"Overweight", "Obesity")))</f>
        <v>Underweight</v>
      </c>
      <c r="J2178" t="str">
        <f t="shared" ref="J2178:J2241" si="69">IF(C2178&lt;5.7,"Normal",IF(5.7&lt;C2178&lt;=6.4,"Prediabetes","Diabetes"))</f>
        <v>Diabetes</v>
      </c>
    </row>
    <row r="2179" spans="1:10" x14ac:dyDescent="0.25">
      <c r="A2179" t="s">
        <v>434</v>
      </c>
      <c r="B2179">
        <v>18.22</v>
      </c>
      <c r="C2179">
        <v>10.27</v>
      </c>
      <c r="D2179" t="s">
        <v>2378</v>
      </c>
      <c r="E2179" t="s">
        <v>2378</v>
      </c>
      <c r="F2179" t="s">
        <v>2378</v>
      </c>
      <c r="G2179">
        <v>0</v>
      </c>
      <c r="H2179" t="s">
        <v>2378</v>
      </c>
      <c r="I2179" t="str">
        <f t="shared" si="68"/>
        <v>Underweight</v>
      </c>
      <c r="J2179" t="str">
        <f t="shared" si="69"/>
        <v>Diabetes</v>
      </c>
    </row>
    <row r="2180" spans="1:10" x14ac:dyDescent="0.25">
      <c r="A2180" t="s">
        <v>629</v>
      </c>
      <c r="B2180">
        <v>18.2</v>
      </c>
      <c r="C2180">
        <v>6.19</v>
      </c>
      <c r="D2180" t="s">
        <v>2378</v>
      </c>
      <c r="E2180" t="s">
        <v>2378</v>
      </c>
      <c r="F2180" t="s">
        <v>2379</v>
      </c>
      <c r="G2180">
        <v>0</v>
      </c>
      <c r="H2180" t="s">
        <v>2378</v>
      </c>
      <c r="I2180" t="str">
        <f t="shared" si="68"/>
        <v>Underweight</v>
      </c>
      <c r="J2180" t="str">
        <f t="shared" si="69"/>
        <v>Diabetes</v>
      </c>
    </row>
    <row r="2181" spans="1:10" x14ac:dyDescent="0.25">
      <c r="A2181" t="s">
        <v>431</v>
      </c>
      <c r="B2181">
        <v>18.170000000000002</v>
      </c>
      <c r="C2181">
        <v>6.91</v>
      </c>
      <c r="D2181" t="s">
        <v>2378</v>
      </c>
      <c r="E2181" t="s">
        <v>2378</v>
      </c>
      <c r="F2181" t="s">
        <v>2378</v>
      </c>
      <c r="G2181">
        <v>0</v>
      </c>
      <c r="H2181" t="s">
        <v>2378</v>
      </c>
      <c r="I2181" t="str">
        <f t="shared" si="68"/>
        <v>Underweight</v>
      </c>
      <c r="J2181" t="str">
        <f t="shared" si="69"/>
        <v>Diabetes</v>
      </c>
    </row>
    <row r="2182" spans="1:10" x14ac:dyDescent="0.25">
      <c r="A2182" t="s">
        <v>1953</v>
      </c>
      <c r="B2182">
        <v>18.100000000000001</v>
      </c>
      <c r="C2182">
        <v>6.33</v>
      </c>
      <c r="D2182" t="s">
        <v>2378</v>
      </c>
      <c r="E2182" t="s">
        <v>2378</v>
      </c>
      <c r="F2182" t="s">
        <v>2378</v>
      </c>
      <c r="G2182">
        <v>0</v>
      </c>
      <c r="H2182" t="s">
        <v>2378</v>
      </c>
      <c r="I2182" t="str">
        <f t="shared" si="68"/>
        <v>Underweight</v>
      </c>
      <c r="J2182" t="str">
        <f t="shared" si="69"/>
        <v>Diabetes</v>
      </c>
    </row>
    <row r="2183" spans="1:10" x14ac:dyDescent="0.25">
      <c r="A2183" t="s">
        <v>1204</v>
      </c>
      <c r="B2183">
        <v>18.05</v>
      </c>
      <c r="C2183">
        <v>6.94</v>
      </c>
      <c r="D2183" t="s">
        <v>2378</v>
      </c>
      <c r="E2183" t="s">
        <v>2378</v>
      </c>
      <c r="F2183" t="s">
        <v>2378</v>
      </c>
      <c r="G2183">
        <v>0</v>
      </c>
      <c r="H2183" t="s">
        <v>2378</v>
      </c>
      <c r="I2183" t="str">
        <f t="shared" si="68"/>
        <v>Underweight</v>
      </c>
      <c r="J2183" t="str">
        <f t="shared" si="69"/>
        <v>Diabetes</v>
      </c>
    </row>
    <row r="2184" spans="1:10" x14ac:dyDescent="0.25">
      <c r="A2184" t="s">
        <v>793</v>
      </c>
      <c r="B2184">
        <v>18.03</v>
      </c>
      <c r="C2184">
        <v>10.66</v>
      </c>
      <c r="D2184" t="s">
        <v>2378</v>
      </c>
      <c r="E2184" t="s">
        <v>2378</v>
      </c>
      <c r="F2184" t="s">
        <v>2378</v>
      </c>
      <c r="G2184">
        <v>0</v>
      </c>
      <c r="H2184" t="s">
        <v>2378</v>
      </c>
      <c r="I2184" t="str">
        <f t="shared" si="68"/>
        <v>Underweight</v>
      </c>
      <c r="J2184" t="str">
        <f t="shared" si="69"/>
        <v>Diabetes</v>
      </c>
    </row>
    <row r="2185" spans="1:10" x14ac:dyDescent="0.25">
      <c r="A2185" t="s">
        <v>811</v>
      </c>
      <c r="B2185">
        <v>17.98</v>
      </c>
      <c r="C2185">
        <v>6.57</v>
      </c>
      <c r="D2185" t="s">
        <v>2378</v>
      </c>
      <c r="E2185" t="s">
        <v>2378</v>
      </c>
      <c r="F2185" t="s">
        <v>2378</v>
      </c>
      <c r="G2185">
        <v>0</v>
      </c>
      <c r="H2185" t="s">
        <v>2378</v>
      </c>
      <c r="I2185" t="str">
        <f t="shared" si="68"/>
        <v>Underweight</v>
      </c>
      <c r="J2185" t="str">
        <f t="shared" si="69"/>
        <v>Diabetes</v>
      </c>
    </row>
    <row r="2186" spans="1:10" x14ac:dyDescent="0.25">
      <c r="A2186" t="s">
        <v>57</v>
      </c>
      <c r="B2186">
        <v>17.98</v>
      </c>
      <c r="C2186">
        <v>5.33</v>
      </c>
      <c r="D2186" t="s">
        <v>2378</v>
      </c>
      <c r="E2186" t="s">
        <v>2378</v>
      </c>
      <c r="F2186" t="s">
        <v>2379</v>
      </c>
      <c r="G2186">
        <v>0</v>
      </c>
      <c r="H2186" t="s">
        <v>2378</v>
      </c>
      <c r="I2186" t="str">
        <f t="shared" si="68"/>
        <v>Underweight</v>
      </c>
      <c r="J2186" t="str">
        <f t="shared" si="69"/>
        <v>Normal</v>
      </c>
    </row>
    <row r="2187" spans="1:10" x14ac:dyDescent="0.25">
      <c r="A2187" t="s">
        <v>291</v>
      </c>
      <c r="B2187">
        <v>17.97</v>
      </c>
      <c r="C2187">
        <v>6.3</v>
      </c>
      <c r="D2187" t="s">
        <v>2378</v>
      </c>
      <c r="E2187" t="s">
        <v>2378</v>
      </c>
      <c r="F2187" t="s">
        <v>2378</v>
      </c>
      <c r="G2187">
        <v>0</v>
      </c>
      <c r="H2187" t="s">
        <v>2378</v>
      </c>
      <c r="I2187" t="str">
        <f t="shared" si="68"/>
        <v>Underweight</v>
      </c>
      <c r="J2187" t="str">
        <f t="shared" si="69"/>
        <v>Diabetes</v>
      </c>
    </row>
    <row r="2188" spans="1:10" x14ac:dyDescent="0.25">
      <c r="A2188" t="s">
        <v>1710</v>
      </c>
      <c r="B2188">
        <v>17.954999999999998</v>
      </c>
      <c r="C2188">
        <v>5.29</v>
      </c>
      <c r="D2188" t="s">
        <v>2378</v>
      </c>
      <c r="E2188" t="s">
        <v>2378</v>
      </c>
      <c r="F2188" t="s">
        <v>2378</v>
      </c>
      <c r="G2188">
        <v>0</v>
      </c>
      <c r="H2188" t="s">
        <v>2378</v>
      </c>
      <c r="I2188" t="str">
        <f t="shared" si="68"/>
        <v>Underweight</v>
      </c>
      <c r="J2188" t="str">
        <f t="shared" si="69"/>
        <v>Normal</v>
      </c>
    </row>
    <row r="2189" spans="1:10" x14ac:dyDescent="0.25">
      <c r="A2189" t="s">
        <v>2051</v>
      </c>
      <c r="B2189">
        <v>17.940000000000001</v>
      </c>
      <c r="C2189">
        <v>9.77</v>
      </c>
      <c r="D2189" t="s">
        <v>2378</v>
      </c>
      <c r="E2189" t="s">
        <v>2378</v>
      </c>
      <c r="F2189" t="s">
        <v>2378</v>
      </c>
      <c r="G2189">
        <v>0</v>
      </c>
      <c r="H2189" t="s">
        <v>2378</v>
      </c>
      <c r="I2189" t="str">
        <f t="shared" si="68"/>
        <v>Underweight</v>
      </c>
      <c r="J2189" t="str">
        <f t="shared" si="69"/>
        <v>Diabetes</v>
      </c>
    </row>
    <row r="2190" spans="1:10" x14ac:dyDescent="0.25">
      <c r="A2190" t="s">
        <v>455</v>
      </c>
      <c r="B2190">
        <v>17.940000000000001</v>
      </c>
      <c r="C2190">
        <v>5.17</v>
      </c>
      <c r="D2190" t="s">
        <v>2378</v>
      </c>
      <c r="E2190" t="s">
        <v>2378</v>
      </c>
      <c r="F2190" t="s">
        <v>2378</v>
      </c>
      <c r="G2190">
        <v>0</v>
      </c>
      <c r="H2190" t="s">
        <v>2378</v>
      </c>
      <c r="I2190" t="str">
        <f t="shared" si="68"/>
        <v>Underweight</v>
      </c>
      <c r="J2190" t="str">
        <f t="shared" si="69"/>
        <v>Normal</v>
      </c>
    </row>
    <row r="2191" spans="1:10" x14ac:dyDescent="0.25">
      <c r="A2191" t="s">
        <v>126</v>
      </c>
      <c r="B2191">
        <v>17.940000000000001</v>
      </c>
      <c r="C2191">
        <v>4.1900000000000004</v>
      </c>
      <c r="D2191" t="s">
        <v>2378</v>
      </c>
      <c r="E2191" t="s">
        <v>2378</v>
      </c>
      <c r="F2191" t="s">
        <v>2378</v>
      </c>
      <c r="G2191">
        <v>0</v>
      </c>
      <c r="H2191" t="s">
        <v>2378</v>
      </c>
      <c r="I2191" t="str">
        <f t="shared" si="68"/>
        <v>Underweight</v>
      </c>
      <c r="J2191" t="str">
        <f t="shared" si="69"/>
        <v>Normal</v>
      </c>
    </row>
    <row r="2192" spans="1:10" x14ac:dyDescent="0.25">
      <c r="A2192" t="s">
        <v>708</v>
      </c>
      <c r="B2192">
        <v>17.91</v>
      </c>
      <c r="C2192">
        <v>4.66</v>
      </c>
      <c r="D2192" t="s">
        <v>2378</v>
      </c>
      <c r="E2192" t="s">
        <v>2378</v>
      </c>
      <c r="F2192" t="s">
        <v>2378</v>
      </c>
      <c r="G2192">
        <v>0</v>
      </c>
      <c r="H2192" t="s">
        <v>2378</v>
      </c>
      <c r="I2192" t="str">
        <f t="shared" si="68"/>
        <v>Underweight</v>
      </c>
      <c r="J2192" t="str">
        <f t="shared" si="69"/>
        <v>Normal</v>
      </c>
    </row>
    <row r="2193" spans="1:10" x14ac:dyDescent="0.25">
      <c r="A2193" t="s">
        <v>580</v>
      </c>
      <c r="B2193">
        <v>17.91</v>
      </c>
      <c r="C2193">
        <v>5.65</v>
      </c>
      <c r="D2193" t="s">
        <v>2378</v>
      </c>
      <c r="E2193" t="s">
        <v>2378</v>
      </c>
      <c r="F2193" t="s">
        <v>2378</v>
      </c>
      <c r="G2193">
        <v>0</v>
      </c>
      <c r="H2193" t="s">
        <v>2378</v>
      </c>
      <c r="I2193" t="str">
        <f t="shared" si="68"/>
        <v>Underweight</v>
      </c>
      <c r="J2193" t="str">
        <f t="shared" si="69"/>
        <v>Normal</v>
      </c>
    </row>
    <row r="2194" spans="1:10" x14ac:dyDescent="0.25">
      <c r="A2194" t="s">
        <v>619</v>
      </c>
      <c r="B2194">
        <v>17.86</v>
      </c>
      <c r="C2194">
        <v>4.1100000000000003</v>
      </c>
      <c r="D2194" t="s">
        <v>2378</v>
      </c>
      <c r="E2194" t="s">
        <v>2378</v>
      </c>
      <c r="F2194" t="s">
        <v>2378</v>
      </c>
      <c r="G2194">
        <v>0</v>
      </c>
      <c r="H2194" t="s">
        <v>2378</v>
      </c>
      <c r="I2194" t="str">
        <f t="shared" si="68"/>
        <v>Underweight</v>
      </c>
      <c r="J2194" t="str">
        <f t="shared" si="69"/>
        <v>Normal</v>
      </c>
    </row>
    <row r="2195" spans="1:10" x14ac:dyDescent="0.25">
      <c r="A2195" t="s">
        <v>33</v>
      </c>
      <c r="B2195">
        <v>17.86</v>
      </c>
      <c r="C2195">
        <v>5.43</v>
      </c>
      <c r="D2195" t="s">
        <v>2378</v>
      </c>
      <c r="E2195" t="s">
        <v>2378</v>
      </c>
      <c r="F2195" t="s">
        <v>2379</v>
      </c>
      <c r="G2195">
        <v>0</v>
      </c>
      <c r="H2195" t="s">
        <v>2378</v>
      </c>
      <c r="I2195" t="str">
        <f t="shared" si="68"/>
        <v>Underweight</v>
      </c>
      <c r="J2195" t="str">
        <f t="shared" si="69"/>
        <v>Normal</v>
      </c>
    </row>
    <row r="2196" spans="1:10" x14ac:dyDescent="0.25">
      <c r="A2196" t="s">
        <v>25</v>
      </c>
      <c r="B2196">
        <v>17.82</v>
      </c>
      <c r="C2196">
        <v>5.26</v>
      </c>
      <c r="D2196" t="s">
        <v>2378</v>
      </c>
      <c r="E2196" t="s">
        <v>2378</v>
      </c>
      <c r="F2196" t="s">
        <v>2378</v>
      </c>
      <c r="G2196">
        <v>0</v>
      </c>
      <c r="H2196" t="s">
        <v>2378</v>
      </c>
      <c r="I2196" t="str">
        <f t="shared" si="68"/>
        <v>Underweight</v>
      </c>
      <c r="J2196" t="str">
        <f t="shared" si="69"/>
        <v>Normal</v>
      </c>
    </row>
    <row r="2197" spans="1:10" x14ac:dyDescent="0.25">
      <c r="A2197" t="s">
        <v>818</v>
      </c>
      <c r="B2197">
        <v>17.8</v>
      </c>
      <c r="C2197">
        <v>5.75</v>
      </c>
      <c r="D2197" t="s">
        <v>2378</v>
      </c>
      <c r="E2197" t="s">
        <v>2378</v>
      </c>
      <c r="F2197" t="s">
        <v>2379</v>
      </c>
      <c r="G2197">
        <v>0</v>
      </c>
      <c r="H2197" t="s">
        <v>2378</v>
      </c>
      <c r="I2197" t="str">
        <f t="shared" si="68"/>
        <v>Underweight</v>
      </c>
      <c r="J2197" t="str">
        <f t="shared" si="69"/>
        <v>Diabetes</v>
      </c>
    </row>
    <row r="2198" spans="1:10" x14ac:dyDescent="0.25">
      <c r="A2198" t="s">
        <v>179</v>
      </c>
      <c r="B2198">
        <v>17.8</v>
      </c>
      <c r="C2198">
        <v>4.55</v>
      </c>
      <c r="D2198" t="s">
        <v>2378</v>
      </c>
      <c r="E2198" t="s">
        <v>2378</v>
      </c>
      <c r="F2198" t="s">
        <v>2379</v>
      </c>
      <c r="G2198">
        <v>0</v>
      </c>
      <c r="H2198" t="s">
        <v>2378</v>
      </c>
      <c r="I2198" t="str">
        <f t="shared" si="68"/>
        <v>Underweight</v>
      </c>
      <c r="J2198" t="str">
        <f t="shared" si="69"/>
        <v>Normal</v>
      </c>
    </row>
    <row r="2199" spans="1:10" x14ac:dyDescent="0.25">
      <c r="A2199" t="s">
        <v>963</v>
      </c>
      <c r="B2199">
        <v>17.78</v>
      </c>
      <c r="C2199">
        <v>8.19</v>
      </c>
      <c r="D2199" t="s">
        <v>2378</v>
      </c>
      <c r="E2199" t="s">
        <v>2378</v>
      </c>
      <c r="F2199" t="s">
        <v>2378</v>
      </c>
      <c r="G2199">
        <v>0</v>
      </c>
      <c r="H2199" t="s">
        <v>2378</v>
      </c>
      <c r="I2199" t="str">
        <f t="shared" si="68"/>
        <v>Underweight</v>
      </c>
      <c r="J2199" t="str">
        <f t="shared" si="69"/>
        <v>Diabetes</v>
      </c>
    </row>
    <row r="2200" spans="1:10" x14ac:dyDescent="0.25">
      <c r="A2200" t="s">
        <v>2092</v>
      </c>
      <c r="B2200">
        <v>17.765000000000001</v>
      </c>
      <c r="C2200">
        <v>5.62</v>
      </c>
      <c r="D2200" t="s">
        <v>2378</v>
      </c>
      <c r="E2200" t="s">
        <v>2378</v>
      </c>
      <c r="F2200" t="s">
        <v>2378</v>
      </c>
      <c r="G2200">
        <v>0</v>
      </c>
      <c r="H2200" t="s">
        <v>2378</v>
      </c>
      <c r="I2200" t="str">
        <f t="shared" si="68"/>
        <v>Underweight</v>
      </c>
      <c r="J2200" t="str">
        <f t="shared" si="69"/>
        <v>Normal</v>
      </c>
    </row>
    <row r="2201" spans="1:10" x14ac:dyDescent="0.25">
      <c r="A2201" t="s">
        <v>801</v>
      </c>
      <c r="B2201">
        <v>17.760000000000002</v>
      </c>
      <c r="C2201">
        <v>11.18</v>
      </c>
      <c r="D2201" t="s">
        <v>2378</v>
      </c>
      <c r="E2201" t="s">
        <v>2378</v>
      </c>
      <c r="F2201" t="s">
        <v>2378</v>
      </c>
      <c r="G2201">
        <v>0</v>
      </c>
      <c r="H2201" t="s">
        <v>2378</v>
      </c>
      <c r="I2201" t="str">
        <f t="shared" si="68"/>
        <v>Underweight</v>
      </c>
      <c r="J2201" t="str">
        <f t="shared" si="69"/>
        <v>Diabetes</v>
      </c>
    </row>
    <row r="2202" spans="1:10" x14ac:dyDescent="0.25">
      <c r="A2202" t="s">
        <v>414</v>
      </c>
      <c r="B2202">
        <v>17.75</v>
      </c>
      <c r="C2202">
        <v>6.8</v>
      </c>
      <c r="D2202" t="s">
        <v>2378</v>
      </c>
      <c r="E2202" t="s">
        <v>2378</v>
      </c>
      <c r="F2202" t="s">
        <v>2378</v>
      </c>
      <c r="G2202">
        <v>0</v>
      </c>
      <c r="H2202" t="s">
        <v>2378</v>
      </c>
      <c r="I2202" t="str">
        <f t="shared" si="68"/>
        <v>Underweight</v>
      </c>
      <c r="J2202" t="str">
        <f t="shared" si="69"/>
        <v>Diabetes</v>
      </c>
    </row>
    <row r="2203" spans="1:10" x14ac:dyDescent="0.25">
      <c r="A2203" t="s">
        <v>773</v>
      </c>
      <c r="B2203">
        <v>17.7</v>
      </c>
      <c r="C2203">
        <v>10.42</v>
      </c>
      <c r="D2203" t="s">
        <v>2378</v>
      </c>
      <c r="E2203" t="s">
        <v>2378</v>
      </c>
      <c r="F2203" t="s">
        <v>2378</v>
      </c>
      <c r="G2203">
        <v>0</v>
      </c>
      <c r="H2203" t="s">
        <v>2378</v>
      </c>
      <c r="I2203" t="str">
        <f t="shared" si="68"/>
        <v>Underweight</v>
      </c>
      <c r="J2203" t="str">
        <f t="shared" si="69"/>
        <v>Diabetes</v>
      </c>
    </row>
    <row r="2204" spans="1:10" x14ac:dyDescent="0.25">
      <c r="A2204" t="s">
        <v>703</v>
      </c>
      <c r="B2204">
        <v>17.7</v>
      </c>
      <c r="C2204">
        <v>6.38</v>
      </c>
      <c r="D2204" t="s">
        <v>2378</v>
      </c>
      <c r="E2204" t="s">
        <v>2378</v>
      </c>
      <c r="F2204" t="s">
        <v>2378</v>
      </c>
      <c r="G2204">
        <v>0</v>
      </c>
      <c r="H2204" t="s">
        <v>2378</v>
      </c>
      <c r="I2204" t="str">
        <f t="shared" si="68"/>
        <v>Underweight</v>
      </c>
      <c r="J2204" t="str">
        <f t="shared" si="69"/>
        <v>Diabetes</v>
      </c>
    </row>
    <row r="2205" spans="1:10" x14ac:dyDescent="0.25">
      <c r="A2205" t="s">
        <v>19</v>
      </c>
      <c r="B2205">
        <v>17.7</v>
      </c>
      <c r="C2205">
        <v>6.28</v>
      </c>
      <c r="D2205" t="s">
        <v>2378</v>
      </c>
      <c r="E2205" t="s">
        <v>2378</v>
      </c>
      <c r="F2205" t="s">
        <v>2378</v>
      </c>
      <c r="G2205">
        <v>0</v>
      </c>
      <c r="H2205" t="s">
        <v>2378</v>
      </c>
      <c r="I2205" t="str">
        <f t="shared" si="68"/>
        <v>Underweight</v>
      </c>
      <c r="J2205" t="str">
        <f t="shared" si="69"/>
        <v>Diabetes</v>
      </c>
    </row>
    <row r="2206" spans="1:10" x14ac:dyDescent="0.25">
      <c r="A2206" t="s">
        <v>453</v>
      </c>
      <c r="B2206">
        <v>17.690000000000001</v>
      </c>
      <c r="C2206">
        <v>9.07</v>
      </c>
      <c r="D2206" t="s">
        <v>2378</v>
      </c>
      <c r="E2206" t="s">
        <v>2378</v>
      </c>
      <c r="F2206" t="s">
        <v>2378</v>
      </c>
      <c r="G2206">
        <v>0</v>
      </c>
      <c r="H2206" t="s">
        <v>2378</v>
      </c>
      <c r="I2206" t="str">
        <f t="shared" si="68"/>
        <v>Underweight</v>
      </c>
      <c r="J2206" t="str">
        <f t="shared" si="69"/>
        <v>Diabetes</v>
      </c>
    </row>
    <row r="2207" spans="1:10" x14ac:dyDescent="0.25">
      <c r="A2207" t="s">
        <v>1039</v>
      </c>
      <c r="B2207">
        <v>17.68</v>
      </c>
      <c r="C2207">
        <v>8.57</v>
      </c>
      <c r="D2207" t="s">
        <v>2378</v>
      </c>
      <c r="E2207" t="s">
        <v>2378</v>
      </c>
      <c r="F2207" t="s">
        <v>2379</v>
      </c>
      <c r="G2207">
        <v>0</v>
      </c>
      <c r="H2207" t="s">
        <v>2378</v>
      </c>
      <c r="I2207" t="str">
        <f t="shared" si="68"/>
        <v>Underweight</v>
      </c>
      <c r="J2207" t="str">
        <f t="shared" si="69"/>
        <v>Diabetes</v>
      </c>
    </row>
    <row r="2208" spans="1:10" x14ac:dyDescent="0.25">
      <c r="A2208" t="s">
        <v>306</v>
      </c>
      <c r="B2208">
        <v>17.670000000000002</v>
      </c>
      <c r="C2208">
        <v>5.53</v>
      </c>
      <c r="D2208" t="s">
        <v>2378</v>
      </c>
      <c r="E2208" t="s">
        <v>2378</v>
      </c>
      <c r="F2208" t="s">
        <v>2378</v>
      </c>
      <c r="G2208">
        <v>0</v>
      </c>
      <c r="H2208" t="s">
        <v>2378</v>
      </c>
      <c r="I2208" t="str">
        <f t="shared" si="68"/>
        <v>Underweight</v>
      </c>
      <c r="J2208" t="str">
        <f t="shared" si="69"/>
        <v>Normal</v>
      </c>
    </row>
    <row r="2209" spans="1:10" x14ac:dyDescent="0.25">
      <c r="A2209" t="s">
        <v>265</v>
      </c>
      <c r="B2209">
        <v>17.670000000000002</v>
      </c>
      <c r="C2209">
        <v>4.78</v>
      </c>
      <c r="D2209" t="s">
        <v>2378</v>
      </c>
      <c r="E2209" t="s">
        <v>2378</v>
      </c>
      <c r="F2209" t="s">
        <v>2378</v>
      </c>
      <c r="G2209">
        <v>0</v>
      </c>
      <c r="H2209" t="s">
        <v>2378</v>
      </c>
      <c r="I2209" t="str">
        <f t="shared" si="68"/>
        <v>Underweight</v>
      </c>
      <c r="J2209" t="str">
        <f t="shared" si="69"/>
        <v>Normal</v>
      </c>
    </row>
    <row r="2210" spans="1:10" x14ac:dyDescent="0.25">
      <c r="A2210" t="s">
        <v>2007</v>
      </c>
      <c r="B2210">
        <v>17.600000000000001</v>
      </c>
      <c r="C2210">
        <v>5.26</v>
      </c>
      <c r="D2210" t="s">
        <v>2378</v>
      </c>
      <c r="E2210" t="s">
        <v>2378</v>
      </c>
      <c r="F2210" t="s">
        <v>2378</v>
      </c>
      <c r="G2210">
        <v>0</v>
      </c>
      <c r="H2210" t="s">
        <v>2378</v>
      </c>
      <c r="I2210" t="str">
        <f t="shared" si="68"/>
        <v>Underweight</v>
      </c>
      <c r="J2210" t="str">
        <f t="shared" si="69"/>
        <v>Normal</v>
      </c>
    </row>
    <row r="2211" spans="1:10" x14ac:dyDescent="0.25">
      <c r="A2211" t="s">
        <v>14</v>
      </c>
      <c r="B2211">
        <v>17.600000000000001</v>
      </c>
      <c r="C2211">
        <v>4.3899999999999997</v>
      </c>
      <c r="D2211" t="s">
        <v>2378</v>
      </c>
      <c r="E2211" t="s">
        <v>2378</v>
      </c>
      <c r="F2211" t="s">
        <v>2378</v>
      </c>
      <c r="G2211">
        <v>0</v>
      </c>
      <c r="H2211" t="s">
        <v>2378</v>
      </c>
      <c r="I2211" t="str">
        <f t="shared" si="68"/>
        <v>Underweight</v>
      </c>
      <c r="J2211" t="str">
        <f t="shared" si="69"/>
        <v>Normal</v>
      </c>
    </row>
    <row r="2212" spans="1:10" x14ac:dyDescent="0.25">
      <c r="A2212" t="s">
        <v>9</v>
      </c>
      <c r="B2212">
        <v>17.579999999999998</v>
      </c>
      <c r="C2212">
        <v>4.51</v>
      </c>
      <c r="D2212" t="s">
        <v>2378</v>
      </c>
      <c r="E2212" t="s">
        <v>2378</v>
      </c>
      <c r="F2212" t="s">
        <v>2378</v>
      </c>
      <c r="G2212">
        <v>0</v>
      </c>
      <c r="H2212" t="s">
        <v>2378</v>
      </c>
      <c r="I2212" t="str">
        <f t="shared" si="68"/>
        <v>Underweight</v>
      </c>
      <c r="J2212" t="str">
        <f t="shared" si="69"/>
        <v>Normal</v>
      </c>
    </row>
    <row r="2213" spans="1:10" x14ac:dyDescent="0.25">
      <c r="A2213" t="s">
        <v>471</v>
      </c>
      <c r="B2213">
        <v>17.559999999999999</v>
      </c>
      <c r="C2213">
        <v>6.2</v>
      </c>
      <c r="D2213" t="s">
        <v>2378</v>
      </c>
      <c r="E2213" t="s">
        <v>2378</v>
      </c>
      <c r="F2213" t="s">
        <v>2378</v>
      </c>
      <c r="G2213">
        <v>0</v>
      </c>
      <c r="H2213" t="s">
        <v>2378</v>
      </c>
      <c r="I2213" t="str">
        <f t="shared" si="68"/>
        <v>Underweight</v>
      </c>
      <c r="J2213" t="str">
        <f t="shared" si="69"/>
        <v>Diabetes</v>
      </c>
    </row>
    <row r="2214" spans="1:10" x14ac:dyDescent="0.25">
      <c r="A2214" t="s">
        <v>695</v>
      </c>
      <c r="B2214">
        <v>17.55</v>
      </c>
      <c r="C2214">
        <v>4.2300000000000004</v>
      </c>
      <c r="D2214" t="s">
        <v>2378</v>
      </c>
      <c r="E2214" t="s">
        <v>2378</v>
      </c>
      <c r="F2214" t="s">
        <v>2378</v>
      </c>
      <c r="G2214">
        <v>0</v>
      </c>
      <c r="H2214" t="s">
        <v>2378</v>
      </c>
      <c r="I2214" t="str">
        <f t="shared" si="68"/>
        <v>Underweight</v>
      </c>
      <c r="J2214" t="str">
        <f t="shared" si="69"/>
        <v>Normal</v>
      </c>
    </row>
    <row r="2215" spans="1:10" x14ac:dyDescent="0.25">
      <c r="A2215" t="s">
        <v>582</v>
      </c>
      <c r="B2215">
        <v>17.55</v>
      </c>
      <c r="C2215">
        <v>5.93</v>
      </c>
      <c r="D2215" t="s">
        <v>2378</v>
      </c>
      <c r="E2215" t="s">
        <v>2378</v>
      </c>
      <c r="F2215" t="s">
        <v>2379</v>
      </c>
      <c r="G2215">
        <v>0</v>
      </c>
      <c r="H2215" t="s">
        <v>2378</v>
      </c>
      <c r="I2215" t="str">
        <f t="shared" si="68"/>
        <v>Underweight</v>
      </c>
      <c r="J2215" t="str">
        <f t="shared" si="69"/>
        <v>Diabetes</v>
      </c>
    </row>
    <row r="2216" spans="1:10" x14ac:dyDescent="0.25">
      <c r="A2216" t="s">
        <v>396</v>
      </c>
      <c r="B2216">
        <v>17.5</v>
      </c>
      <c r="C2216">
        <v>4.5599999999999996</v>
      </c>
      <c r="D2216" t="s">
        <v>2378</v>
      </c>
      <c r="E2216" t="s">
        <v>2378</v>
      </c>
      <c r="F2216" t="s">
        <v>2378</v>
      </c>
      <c r="G2216">
        <v>0</v>
      </c>
      <c r="H2216" t="s">
        <v>2378</v>
      </c>
      <c r="I2216" t="str">
        <f t="shared" si="68"/>
        <v>Underweight</v>
      </c>
      <c r="J2216" t="str">
        <f t="shared" si="69"/>
        <v>Normal</v>
      </c>
    </row>
    <row r="2217" spans="1:10" x14ac:dyDescent="0.25">
      <c r="A2217" t="s">
        <v>141</v>
      </c>
      <c r="B2217">
        <v>17.48</v>
      </c>
      <c r="C2217">
        <v>4.59</v>
      </c>
      <c r="D2217" t="s">
        <v>2378</v>
      </c>
      <c r="E2217" t="s">
        <v>2378</v>
      </c>
      <c r="F2217" t="s">
        <v>2379</v>
      </c>
      <c r="G2217">
        <v>0</v>
      </c>
      <c r="H2217" t="s">
        <v>2378</v>
      </c>
      <c r="I2217" t="str">
        <f t="shared" si="68"/>
        <v>Underweight</v>
      </c>
      <c r="J2217" t="str">
        <f t="shared" si="69"/>
        <v>Normal</v>
      </c>
    </row>
    <row r="2218" spans="1:10" x14ac:dyDescent="0.25">
      <c r="A2218" t="s">
        <v>531</v>
      </c>
      <c r="B2218">
        <v>17.440000000000001</v>
      </c>
      <c r="C2218">
        <v>6.26</v>
      </c>
      <c r="D2218" t="s">
        <v>2378</v>
      </c>
      <c r="E2218" t="s">
        <v>2378</v>
      </c>
      <c r="F2218" t="s">
        <v>2378</v>
      </c>
      <c r="G2218">
        <v>0</v>
      </c>
      <c r="H2218" t="s">
        <v>2378</v>
      </c>
      <c r="I2218" t="str">
        <f t="shared" si="68"/>
        <v>Underweight</v>
      </c>
      <c r="J2218" t="str">
        <f t="shared" si="69"/>
        <v>Diabetes</v>
      </c>
    </row>
    <row r="2219" spans="1:10" x14ac:dyDescent="0.25">
      <c r="A2219" t="s">
        <v>96</v>
      </c>
      <c r="B2219">
        <v>17.440000000000001</v>
      </c>
      <c r="C2219">
        <v>4.42</v>
      </c>
      <c r="D2219" t="s">
        <v>2378</v>
      </c>
      <c r="E2219" t="s">
        <v>2378</v>
      </c>
      <c r="F2219" t="s">
        <v>2379</v>
      </c>
      <c r="G2219">
        <v>0</v>
      </c>
      <c r="H2219" t="s">
        <v>2378</v>
      </c>
      <c r="I2219" t="str">
        <f t="shared" si="68"/>
        <v>Underweight</v>
      </c>
      <c r="J2219" t="str">
        <f t="shared" si="69"/>
        <v>Normal</v>
      </c>
    </row>
    <row r="2220" spans="1:10" x14ac:dyDescent="0.25">
      <c r="A2220" t="s">
        <v>2028</v>
      </c>
      <c r="B2220">
        <v>17.43</v>
      </c>
      <c r="C2220">
        <v>8.64</v>
      </c>
      <c r="D2220" t="s">
        <v>2378</v>
      </c>
      <c r="E2220" t="s">
        <v>2378</v>
      </c>
      <c r="F2220" t="s">
        <v>2378</v>
      </c>
      <c r="G2220">
        <v>0</v>
      </c>
      <c r="H2220" t="s">
        <v>2378</v>
      </c>
      <c r="I2220" t="str">
        <f t="shared" si="68"/>
        <v>Underweight</v>
      </c>
      <c r="J2220" t="str">
        <f t="shared" si="69"/>
        <v>Diabetes</v>
      </c>
    </row>
    <row r="2221" spans="1:10" x14ac:dyDescent="0.25">
      <c r="A2221" t="s">
        <v>79</v>
      </c>
      <c r="B2221">
        <v>17.41</v>
      </c>
      <c r="C2221">
        <v>5.13</v>
      </c>
      <c r="D2221" t="s">
        <v>2378</v>
      </c>
      <c r="E2221" t="s">
        <v>2378</v>
      </c>
      <c r="F2221" t="s">
        <v>2378</v>
      </c>
      <c r="G2221">
        <v>0</v>
      </c>
      <c r="H2221" t="s">
        <v>2378</v>
      </c>
      <c r="I2221" t="str">
        <f t="shared" si="68"/>
        <v>Underweight</v>
      </c>
      <c r="J2221" t="str">
        <f t="shared" si="69"/>
        <v>Normal</v>
      </c>
    </row>
    <row r="2222" spans="1:10" x14ac:dyDescent="0.25">
      <c r="A2222" t="s">
        <v>300</v>
      </c>
      <c r="B2222">
        <v>17.399999999999999</v>
      </c>
      <c r="C2222">
        <v>4.5</v>
      </c>
      <c r="D2222" t="s">
        <v>2378</v>
      </c>
      <c r="E2222" t="s">
        <v>2378</v>
      </c>
      <c r="F2222" t="s">
        <v>2378</v>
      </c>
      <c r="G2222">
        <v>0</v>
      </c>
      <c r="H2222" t="s">
        <v>2378</v>
      </c>
      <c r="I2222" t="str">
        <f t="shared" si="68"/>
        <v>Underweight</v>
      </c>
      <c r="J2222" t="str">
        <f t="shared" si="69"/>
        <v>Normal</v>
      </c>
    </row>
    <row r="2223" spans="1:10" x14ac:dyDescent="0.25">
      <c r="A2223" t="s">
        <v>324</v>
      </c>
      <c r="B2223">
        <v>17.385000000000002</v>
      </c>
      <c r="C2223">
        <v>5.84</v>
      </c>
      <c r="D2223" t="s">
        <v>2378</v>
      </c>
      <c r="E2223" t="s">
        <v>2378</v>
      </c>
      <c r="F2223" t="s">
        <v>2378</v>
      </c>
      <c r="G2223">
        <v>0</v>
      </c>
      <c r="H2223" t="s">
        <v>2378</v>
      </c>
      <c r="I2223" t="str">
        <f t="shared" si="68"/>
        <v>Underweight</v>
      </c>
      <c r="J2223" t="str">
        <f t="shared" si="69"/>
        <v>Diabetes</v>
      </c>
    </row>
    <row r="2224" spans="1:10" x14ac:dyDescent="0.25">
      <c r="A2224" t="s">
        <v>1916</v>
      </c>
      <c r="B2224">
        <v>17.350000000000001</v>
      </c>
      <c r="C2224">
        <v>5.03</v>
      </c>
      <c r="D2224" t="s">
        <v>2378</v>
      </c>
      <c r="E2224" t="s">
        <v>2378</v>
      </c>
      <c r="F2224" t="s">
        <v>2378</v>
      </c>
      <c r="G2224">
        <v>0</v>
      </c>
      <c r="H2224" t="s">
        <v>2378</v>
      </c>
      <c r="I2224" t="str">
        <f t="shared" si="68"/>
        <v>Underweight</v>
      </c>
      <c r="J2224" t="str">
        <f t="shared" si="69"/>
        <v>Normal</v>
      </c>
    </row>
    <row r="2225" spans="1:10" x14ac:dyDescent="0.25">
      <c r="A2225" t="s">
        <v>1042</v>
      </c>
      <c r="B2225">
        <v>17.34</v>
      </c>
      <c r="C2225">
        <v>12</v>
      </c>
      <c r="D2225" t="s">
        <v>2378</v>
      </c>
      <c r="E2225" t="s">
        <v>2378</v>
      </c>
      <c r="F2225" t="s">
        <v>2378</v>
      </c>
      <c r="G2225">
        <v>0</v>
      </c>
      <c r="H2225" t="s">
        <v>2378</v>
      </c>
      <c r="I2225" t="str">
        <f t="shared" si="68"/>
        <v>Underweight</v>
      </c>
      <c r="J2225" t="str">
        <f t="shared" si="69"/>
        <v>Diabetes</v>
      </c>
    </row>
    <row r="2226" spans="1:10" x14ac:dyDescent="0.25">
      <c r="A2226" t="s">
        <v>532</v>
      </c>
      <c r="B2226">
        <v>17.34</v>
      </c>
      <c r="C2226">
        <v>5.05</v>
      </c>
      <c r="D2226" t="s">
        <v>2378</v>
      </c>
      <c r="E2226" t="s">
        <v>2378</v>
      </c>
      <c r="F2226" t="s">
        <v>2378</v>
      </c>
      <c r="G2226">
        <v>0</v>
      </c>
      <c r="H2226" t="s">
        <v>2378</v>
      </c>
      <c r="I2226" t="str">
        <f t="shared" si="68"/>
        <v>Underweight</v>
      </c>
      <c r="J2226" t="str">
        <f t="shared" si="69"/>
        <v>Normal</v>
      </c>
    </row>
    <row r="2227" spans="1:10" x14ac:dyDescent="0.25">
      <c r="A2227" t="s">
        <v>127</v>
      </c>
      <c r="B2227">
        <v>17.34</v>
      </c>
      <c r="C2227">
        <v>6.29</v>
      </c>
      <c r="D2227" t="s">
        <v>2378</v>
      </c>
      <c r="E2227" t="s">
        <v>2378</v>
      </c>
      <c r="F2227" t="s">
        <v>2379</v>
      </c>
      <c r="G2227">
        <v>0</v>
      </c>
      <c r="H2227" t="s">
        <v>2378</v>
      </c>
      <c r="I2227" t="str">
        <f t="shared" si="68"/>
        <v>Underweight</v>
      </c>
      <c r="J2227" t="str">
        <f t="shared" si="69"/>
        <v>Diabetes</v>
      </c>
    </row>
    <row r="2228" spans="1:10" x14ac:dyDescent="0.25">
      <c r="A2228" t="s">
        <v>940</v>
      </c>
      <c r="B2228">
        <v>17.3</v>
      </c>
      <c r="C2228">
        <v>9.2799999999999994</v>
      </c>
      <c r="D2228" t="s">
        <v>2378</v>
      </c>
      <c r="E2228" t="s">
        <v>2378</v>
      </c>
      <c r="F2228" t="s">
        <v>2378</v>
      </c>
      <c r="G2228">
        <v>0</v>
      </c>
      <c r="H2228" t="s">
        <v>2378</v>
      </c>
      <c r="I2228" t="str">
        <f t="shared" si="68"/>
        <v>Underweight</v>
      </c>
      <c r="J2228" t="str">
        <f t="shared" si="69"/>
        <v>Diabetes</v>
      </c>
    </row>
    <row r="2229" spans="1:10" x14ac:dyDescent="0.25">
      <c r="A2229" t="s">
        <v>394</v>
      </c>
      <c r="B2229">
        <v>17.3</v>
      </c>
      <c r="C2229">
        <v>7.66</v>
      </c>
      <c r="D2229" t="s">
        <v>2378</v>
      </c>
      <c r="E2229" t="s">
        <v>2378</v>
      </c>
      <c r="F2229" t="s">
        <v>2378</v>
      </c>
      <c r="G2229">
        <v>0</v>
      </c>
      <c r="H2229" t="s">
        <v>2378</v>
      </c>
      <c r="I2229" t="str">
        <f t="shared" si="68"/>
        <v>Underweight</v>
      </c>
      <c r="J2229" t="str">
        <f t="shared" si="69"/>
        <v>Diabetes</v>
      </c>
    </row>
    <row r="2230" spans="1:10" x14ac:dyDescent="0.25">
      <c r="A2230" t="s">
        <v>295</v>
      </c>
      <c r="B2230">
        <v>17.3</v>
      </c>
      <c r="C2230">
        <v>4.75</v>
      </c>
      <c r="D2230" t="s">
        <v>2378</v>
      </c>
      <c r="E2230" t="s">
        <v>2378</v>
      </c>
      <c r="F2230" t="s">
        <v>2378</v>
      </c>
      <c r="G2230">
        <v>0</v>
      </c>
      <c r="H2230" t="s">
        <v>2378</v>
      </c>
      <c r="I2230" t="str">
        <f t="shared" si="68"/>
        <v>Underweight</v>
      </c>
      <c r="J2230" t="str">
        <f t="shared" si="69"/>
        <v>Normal</v>
      </c>
    </row>
    <row r="2231" spans="1:10" x14ac:dyDescent="0.25">
      <c r="A2231" t="s">
        <v>1546</v>
      </c>
      <c r="B2231">
        <v>17.29</v>
      </c>
      <c r="C2231">
        <v>4.62</v>
      </c>
      <c r="D2231" t="s">
        <v>2378</v>
      </c>
      <c r="E2231" t="s">
        <v>2378</v>
      </c>
      <c r="F2231" t="s">
        <v>2378</v>
      </c>
      <c r="G2231">
        <v>0</v>
      </c>
      <c r="H2231" t="s">
        <v>2378</v>
      </c>
      <c r="I2231" t="str">
        <f t="shared" si="68"/>
        <v>Underweight</v>
      </c>
      <c r="J2231" t="str">
        <f t="shared" si="69"/>
        <v>Normal</v>
      </c>
    </row>
    <row r="2232" spans="1:10" x14ac:dyDescent="0.25">
      <c r="A2232" t="s">
        <v>868</v>
      </c>
      <c r="B2232">
        <v>17.29</v>
      </c>
      <c r="C2232">
        <v>5.35</v>
      </c>
      <c r="D2232" t="s">
        <v>2378</v>
      </c>
      <c r="E2232" t="s">
        <v>2378</v>
      </c>
      <c r="F2232" t="s">
        <v>2378</v>
      </c>
      <c r="G2232">
        <v>0</v>
      </c>
      <c r="H2232" t="s">
        <v>2378</v>
      </c>
      <c r="I2232" t="str">
        <f t="shared" si="68"/>
        <v>Underweight</v>
      </c>
      <c r="J2232" t="str">
        <f t="shared" si="69"/>
        <v>Normal</v>
      </c>
    </row>
    <row r="2233" spans="1:10" x14ac:dyDescent="0.25">
      <c r="A2233" t="s">
        <v>432</v>
      </c>
      <c r="B2233">
        <v>17.29</v>
      </c>
      <c r="C2233">
        <v>4.9800000000000004</v>
      </c>
      <c r="D2233" t="s">
        <v>2378</v>
      </c>
      <c r="E2233" t="s">
        <v>2378</v>
      </c>
      <c r="F2233" t="s">
        <v>2378</v>
      </c>
      <c r="G2233">
        <v>0</v>
      </c>
      <c r="H2233" t="s">
        <v>2378</v>
      </c>
      <c r="I2233" t="str">
        <f t="shared" si="68"/>
        <v>Underweight</v>
      </c>
      <c r="J2233" t="str">
        <f t="shared" si="69"/>
        <v>Normal</v>
      </c>
    </row>
    <row r="2234" spans="1:10" x14ac:dyDescent="0.25">
      <c r="A2234" t="s">
        <v>1005</v>
      </c>
      <c r="B2234">
        <v>17.28</v>
      </c>
      <c r="C2234">
        <v>6.22</v>
      </c>
      <c r="D2234" t="s">
        <v>2378</v>
      </c>
      <c r="E2234" t="s">
        <v>2378</v>
      </c>
      <c r="F2234" t="s">
        <v>2378</v>
      </c>
      <c r="G2234">
        <v>0</v>
      </c>
      <c r="H2234" t="s">
        <v>2378</v>
      </c>
      <c r="I2234" t="str">
        <f t="shared" si="68"/>
        <v>Underweight</v>
      </c>
      <c r="J2234" t="str">
        <f t="shared" si="69"/>
        <v>Diabetes</v>
      </c>
    </row>
    <row r="2235" spans="1:10" x14ac:dyDescent="0.25">
      <c r="A2235" t="s">
        <v>673</v>
      </c>
      <c r="B2235">
        <v>17.260000000000002</v>
      </c>
      <c r="C2235">
        <v>11.73</v>
      </c>
      <c r="D2235" t="s">
        <v>2378</v>
      </c>
      <c r="E2235" t="s">
        <v>2378</v>
      </c>
      <c r="F2235" t="s">
        <v>2378</v>
      </c>
      <c r="G2235">
        <v>0</v>
      </c>
      <c r="H2235" t="s">
        <v>2378</v>
      </c>
      <c r="I2235" t="str">
        <f t="shared" si="68"/>
        <v>Underweight</v>
      </c>
      <c r="J2235" t="str">
        <f t="shared" si="69"/>
        <v>Diabetes</v>
      </c>
    </row>
    <row r="2236" spans="1:10" x14ac:dyDescent="0.25">
      <c r="A2236" t="s">
        <v>772</v>
      </c>
      <c r="B2236">
        <v>17.2</v>
      </c>
      <c r="C2236">
        <v>6.45</v>
      </c>
      <c r="D2236" t="s">
        <v>2378</v>
      </c>
      <c r="E2236" t="s">
        <v>2378</v>
      </c>
      <c r="F2236" t="s">
        <v>2378</v>
      </c>
      <c r="G2236">
        <v>0</v>
      </c>
      <c r="H2236" t="s">
        <v>2378</v>
      </c>
      <c r="I2236" t="str">
        <f t="shared" si="68"/>
        <v>Underweight</v>
      </c>
      <c r="J2236" t="str">
        <f t="shared" si="69"/>
        <v>Diabetes</v>
      </c>
    </row>
    <row r="2237" spans="1:10" x14ac:dyDescent="0.25">
      <c r="A2237" t="s">
        <v>1681</v>
      </c>
      <c r="B2237">
        <v>17.195</v>
      </c>
      <c r="C2237">
        <v>5.29</v>
      </c>
      <c r="D2237" t="s">
        <v>2378</v>
      </c>
      <c r="E2237" t="s">
        <v>2378</v>
      </c>
      <c r="F2237" t="s">
        <v>2378</v>
      </c>
      <c r="G2237">
        <v>0</v>
      </c>
      <c r="H2237" t="s">
        <v>2378</v>
      </c>
      <c r="I2237" t="str">
        <f t="shared" si="68"/>
        <v>Underweight</v>
      </c>
      <c r="J2237" t="str">
        <f t="shared" si="69"/>
        <v>Normal</v>
      </c>
    </row>
    <row r="2238" spans="1:10" x14ac:dyDescent="0.25">
      <c r="A2238" t="s">
        <v>59</v>
      </c>
      <c r="B2238">
        <v>17.170000000000002</v>
      </c>
      <c r="C2238">
        <v>8.4600000000000009</v>
      </c>
      <c r="D2238" t="s">
        <v>2378</v>
      </c>
      <c r="E2238" t="s">
        <v>2378</v>
      </c>
      <c r="F2238" t="s">
        <v>2378</v>
      </c>
      <c r="G2238">
        <v>0</v>
      </c>
      <c r="H2238" t="s">
        <v>2378</v>
      </c>
      <c r="I2238" t="str">
        <f t="shared" si="68"/>
        <v>Underweight</v>
      </c>
      <c r="J2238" t="str">
        <f t="shared" si="69"/>
        <v>Diabetes</v>
      </c>
    </row>
    <row r="2239" spans="1:10" x14ac:dyDescent="0.25">
      <c r="A2239" t="s">
        <v>84</v>
      </c>
      <c r="B2239">
        <v>17.12</v>
      </c>
      <c r="C2239">
        <v>4.5199999999999996</v>
      </c>
      <c r="D2239" t="s">
        <v>2378</v>
      </c>
      <c r="E2239" t="s">
        <v>2378</v>
      </c>
      <c r="F2239" t="s">
        <v>2378</v>
      </c>
      <c r="G2239">
        <v>0</v>
      </c>
      <c r="H2239" t="s">
        <v>2378</v>
      </c>
      <c r="I2239" t="str">
        <f t="shared" si="68"/>
        <v>Underweight</v>
      </c>
      <c r="J2239" t="str">
        <f t="shared" si="69"/>
        <v>Normal</v>
      </c>
    </row>
    <row r="2240" spans="1:10" x14ac:dyDescent="0.25">
      <c r="A2240" t="s">
        <v>2057</v>
      </c>
      <c r="B2240">
        <v>17.11</v>
      </c>
      <c r="C2240">
        <v>4.9800000000000004</v>
      </c>
      <c r="D2240" t="s">
        <v>2378</v>
      </c>
      <c r="E2240" t="s">
        <v>2378</v>
      </c>
      <c r="F2240" t="s">
        <v>2379</v>
      </c>
      <c r="G2240">
        <v>0</v>
      </c>
      <c r="H2240" t="s">
        <v>2378</v>
      </c>
      <c r="I2240" t="str">
        <f t="shared" si="68"/>
        <v>Underweight</v>
      </c>
      <c r="J2240" t="str">
        <f t="shared" si="69"/>
        <v>Normal</v>
      </c>
    </row>
    <row r="2241" spans="1:10" x14ac:dyDescent="0.25">
      <c r="A2241" t="s">
        <v>509</v>
      </c>
      <c r="B2241">
        <v>17.09</v>
      </c>
      <c r="C2241">
        <v>5.69</v>
      </c>
      <c r="D2241" t="s">
        <v>2378</v>
      </c>
      <c r="E2241" t="s">
        <v>2378</v>
      </c>
      <c r="F2241" t="s">
        <v>2378</v>
      </c>
      <c r="G2241">
        <v>0</v>
      </c>
      <c r="H2241" t="s">
        <v>2378</v>
      </c>
      <c r="I2241" t="str">
        <f t="shared" si="68"/>
        <v>Underweight</v>
      </c>
      <c r="J2241" t="str">
        <f t="shared" si="69"/>
        <v>Normal</v>
      </c>
    </row>
    <row r="2242" spans="1:10" x14ac:dyDescent="0.25">
      <c r="A2242" t="s">
        <v>420</v>
      </c>
      <c r="B2242">
        <v>17.09</v>
      </c>
      <c r="C2242">
        <v>5.8</v>
      </c>
      <c r="D2242" t="s">
        <v>2378</v>
      </c>
      <c r="E2242" t="s">
        <v>2378</v>
      </c>
      <c r="F2242" t="s">
        <v>2378</v>
      </c>
      <c r="G2242">
        <v>0</v>
      </c>
      <c r="H2242" t="s">
        <v>2378</v>
      </c>
      <c r="I2242" t="str">
        <f t="shared" ref="I2242:I2305" si="70">IF(B2242&lt;18.5, "Underweight",IF(18.5 &lt;B2242&lt;= 24.9,"Healthy Weight",IF( 25&lt; B2242&lt;=29.9,"Overweight", "Obesity")))</f>
        <v>Underweight</v>
      </c>
      <c r="J2242" t="str">
        <f t="shared" ref="J2242:J2305" si="71">IF(C2242&lt;5.7,"Normal",IF(5.7&lt;C2242&lt;=6.4,"Prediabetes","Diabetes"))</f>
        <v>Diabetes</v>
      </c>
    </row>
    <row r="2243" spans="1:10" x14ac:dyDescent="0.25">
      <c r="A2243" t="s">
        <v>37</v>
      </c>
      <c r="B2243">
        <v>17.079999999999998</v>
      </c>
      <c r="C2243">
        <v>5.73</v>
      </c>
      <c r="D2243" t="s">
        <v>2378</v>
      </c>
      <c r="E2243" t="s">
        <v>2378</v>
      </c>
      <c r="F2243" t="s">
        <v>2379</v>
      </c>
      <c r="G2243">
        <v>0</v>
      </c>
      <c r="H2243" t="s">
        <v>2378</v>
      </c>
      <c r="I2243" t="str">
        <f t="shared" si="70"/>
        <v>Underweight</v>
      </c>
      <c r="J2243" t="str">
        <f t="shared" si="71"/>
        <v>Diabetes</v>
      </c>
    </row>
    <row r="2244" spans="1:10" x14ac:dyDescent="0.25">
      <c r="A2244" t="s">
        <v>24</v>
      </c>
      <c r="B2244">
        <v>17.07</v>
      </c>
      <c r="C2244">
        <v>5.22</v>
      </c>
      <c r="D2244" t="s">
        <v>2378</v>
      </c>
      <c r="E2244" t="s">
        <v>2378</v>
      </c>
      <c r="F2244" t="s">
        <v>2379</v>
      </c>
      <c r="G2244">
        <v>0</v>
      </c>
      <c r="H2244" t="s">
        <v>2378</v>
      </c>
      <c r="I2244" t="str">
        <f t="shared" si="70"/>
        <v>Underweight</v>
      </c>
      <c r="J2244" t="str">
        <f t="shared" si="71"/>
        <v>Normal</v>
      </c>
    </row>
    <row r="2245" spans="1:10" x14ac:dyDescent="0.25">
      <c r="A2245" t="s">
        <v>821</v>
      </c>
      <c r="B2245">
        <v>17.059999999999999</v>
      </c>
      <c r="C2245">
        <v>8.5</v>
      </c>
      <c r="D2245" t="s">
        <v>2378</v>
      </c>
      <c r="E2245" t="s">
        <v>2378</v>
      </c>
      <c r="F2245" t="s">
        <v>2378</v>
      </c>
      <c r="G2245">
        <v>0</v>
      </c>
      <c r="H2245" t="s">
        <v>2378</v>
      </c>
      <c r="I2245" t="str">
        <f t="shared" si="70"/>
        <v>Underweight</v>
      </c>
      <c r="J2245" t="str">
        <f t="shared" si="71"/>
        <v>Diabetes</v>
      </c>
    </row>
    <row r="2246" spans="1:10" x14ac:dyDescent="0.25">
      <c r="A2246" t="s">
        <v>426</v>
      </c>
      <c r="B2246">
        <v>17.059999999999999</v>
      </c>
      <c r="C2246">
        <v>8.75</v>
      </c>
      <c r="D2246" t="s">
        <v>2378</v>
      </c>
      <c r="E2246" t="s">
        <v>2378</v>
      </c>
      <c r="F2246" t="s">
        <v>2378</v>
      </c>
      <c r="G2246">
        <v>0</v>
      </c>
      <c r="H2246" t="s">
        <v>2378</v>
      </c>
      <c r="I2246" t="str">
        <f t="shared" si="70"/>
        <v>Underweight</v>
      </c>
      <c r="J2246" t="str">
        <f t="shared" si="71"/>
        <v>Diabetes</v>
      </c>
    </row>
    <row r="2247" spans="1:10" x14ac:dyDescent="0.25">
      <c r="A2247" t="s">
        <v>552</v>
      </c>
      <c r="B2247">
        <v>17.05</v>
      </c>
      <c r="C2247">
        <v>5.3</v>
      </c>
      <c r="D2247" t="s">
        <v>2378</v>
      </c>
      <c r="E2247" t="s">
        <v>2378</v>
      </c>
      <c r="F2247" t="s">
        <v>2379</v>
      </c>
      <c r="G2247">
        <v>0</v>
      </c>
      <c r="H2247" t="s">
        <v>2378</v>
      </c>
      <c r="I2247" t="str">
        <f t="shared" si="70"/>
        <v>Underweight</v>
      </c>
      <c r="J2247" t="str">
        <f t="shared" si="71"/>
        <v>Normal</v>
      </c>
    </row>
    <row r="2248" spans="1:10" x14ac:dyDescent="0.25">
      <c r="A2248" t="s">
        <v>357</v>
      </c>
      <c r="B2248">
        <v>17.03</v>
      </c>
      <c r="C2248">
        <v>4.12</v>
      </c>
      <c r="D2248" t="s">
        <v>2378</v>
      </c>
      <c r="E2248" t="s">
        <v>2378</v>
      </c>
      <c r="F2248" t="s">
        <v>2378</v>
      </c>
      <c r="G2248">
        <v>0</v>
      </c>
      <c r="H2248" t="s">
        <v>2378</v>
      </c>
      <c r="I2248" t="str">
        <f t="shared" si="70"/>
        <v>Underweight</v>
      </c>
      <c r="J2248" t="str">
        <f t="shared" si="71"/>
        <v>Normal</v>
      </c>
    </row>
    <row r="2249" spans="1:10" x14ac:dyDescent="0.25">
      <c r="A2249" t="s">
        <v>440</v>
      </c>
      <c r="B2249">
        <v>16.96</v>
      </c>
      <c r="C2249">
        <v>11.47</v>
      </c>
      <c r="D2249" t="s">
        <v>2378</v>
      </c>
      <c r="E2249" t="s">
        <v>2378</v>
      </c>
      <c r="F2249" t="s">
        <v>2378</v>
      </c>
      <c r="G2249">
        <v>0</v>
      </c>
      <c r="H2249" t="s">
        <v>2378</v>
      </c>
      <c r="I2249" t="str">
        <f t="shared" si="70"/>
        <v>Underweight</v>
      </c>
      <c r="J2249" t="str">
        <f t="shared" si="71"/>
        <v>Diabetes</v>
      </c>
    </row>
    <row r="2250" spans="1:10" x14ac:dyDescent="0.25">
      <c r="A2250" t="s">
        <v>701</v>
      </c>
      <c r="B2250">
        <v>16.88</v>
      </c>
      <c r="C2250">
        <v>9.9600000000000009</v>
      </c>
      <c r="D2250" t="s">
        <v>2378</v>
      </c>
      <c r="E2250" t="s">
        <v>2378</v>
      </c>
      <c r="F2250" t="s">
        <v>2378</v>
      </c>
      <c r="G2250">
        <v>0</v>
      </c>
      <c r="H2250" t="s">
        <v>2378</v>
      </c>
      <c r="I2250" t="str">
        <f t="shared" si="70"/>
        <v>Underweight</v>
      </c>
      <c r="J2250" t="str">
        <f t="shared" si="71"/>
        <v>Diabetes</v>
      </c>
    </row>
    <row r="2251" spans="1:10" x14ac:dyDescent="0.25">
      <c r="A2251" t="s">
        <v>62</v>
      </c>
      <c r="B2251">
        <v>16.87</v>
      </c>
      <c r="C2251">
        <v>9.1300000000000008</v>
      </c>
      <c r="D2251" t="s">
        <v>2378</v>
      </c>
      <c r="E2251" t="s">
        <v>2378</v>
      </c>
      <c r="F2251" t="s">
        <v>2378</v>
      </c>
      <c r="G2251">
        <v>0</v>
      </c>
      <c r="H2251" t="s">
        <v>2378</v>
      </c>
      <c r="I2251" t="str">
        <f t="shared" si="70"/>
        <v>Underweight</v>
      </c>
      <c r="J2251" t="str">
        <f t="shared" si="71"/>
        <v>Diabetes</v>
      </c>
    </row>
    <row r="2252" spans="1:10" x14ac:dyDescent="0.25">
      <c r="A2252" t="s">
        <v>2000</v>
      </c>
      <c r="B2252">
        <v>16.86</v>
      </c>
      <c r="C2252">
        <v>4.07</v>
      </c>
      <c r="D2252" t="s">
        <v>2378</v>
      </c>
      <c r="E2252" t="s">
        <v>2378</v>
      </c>
      <c r="F2252" t="s">
        <v>2378</v>
      </c>
      <c r="G2252">
        <v>0</v>
      </c>
      <c r="H2252" t="s">
        <v>2378</v>
      </c>
      <c r="I2252" t="str">
        <f t="shared" si="70"/>
        <v>Underweight</v>
      </c>
      <c r="J2252" t="str">
        <f t="shared" si="71"/>
        <v>Normal</v>
      </c>
    </row>
    <row r="2253" spans="1:10" x14ac:dyDescent="0.25">
      <c r="A2253" t="s">
        <v>743</v>
      </c>
      <c r="B2253">
        <v>16.850000000000001</v>
      </c>
      <c r="C2253">
        <v>11.75</v>
      </c>
      <c r="D2253" t="s">
        <v>2378</v>
      </c>
      <c r="E2253" t="s">
        <v>2378</v>
      </c>
      <c r="F2253" t="s">
        <v>2378</v>
      </c>
      <c r="G2253">
        <v>0</v>
      </c>
      <c r="H2253" t="s">
        <v>2378</v>
      </c>
      <c r="I2253" t="str">
        <f t="shared" si="70"/>
        <v>Underweight</v>
      </c>
      <c r="J2253" t="str">
        <f t="shared" si="71"/>
        <v>Diabetes</v>
      </c>
    </row>
    <row r="2254" spans="1:10" x14ac:dyDescent="0.25">
      <c r="A2254" t="s">
        <v>832</v>
      </c>
      <c r="B2254">
        <v>16.815000000000001</v>
      </c>
      <c r="C2254">
        <v>5.63</v>
      </c>
      <c r="D2254" t="s">
        <v>2378</v>
      </c>
      <c r="E2254" t="s">
        <v>2378</v>
      </c>
      <c r="F2254" t="s">
        <v>2378</v>
      </c>
      <c r="G2254">
        <v>0</v>
      </c>
      <c r="H2254" t="s">
        <v>2378</v>
      </c>
      <c r="I2254" t="str">
        <f t="shared" si="70"/>
        <v>Underweight</v>
      </c>
      <c r="J2254" t="str">
        <f t="shared" si="71"/>
        <v>Normal</v>
      </c>
    </row>
    <row r="2255" spans="1:10" x14ac:dyDescent="0.25">
      <c r="A2255" t="s">
        <v>361</v>
      </c>
      <c r="B2255">
        <v>16.815000000000001</v>
      </c>
      <c r="C2255">
        <v>5.29</v>
      </c>
      <c r="D2255" t="s">
        <v>2378</v>
      </c>
      <c r="E2255" t="s">
        <v>2378</v>
      </c>
      <c r="F2255" t="s">
        <v>2378</v>
      </c>
      <c r="G2255">
        <v>0</v>
      </c>
      <c r="H2255" t="s">
        <v>2378</v>
      </c>
      <c r="I2255" t="str">
        <f t="shared" si="70"/>
        <v>Underweight</v>
      </c>
      <c r="J2255" t="str">
        <f t="shared" si="71"/>
        <v>Normal</v>
      </c>
    </row>
    <row r="2256" spans="1:10" x14ac:dyDescent="0.25">
      <c r="A2256" t="s">
        <v>411</v>
      </c>
      <c r="B2256">
        <v>16.809999999999999</v>
      </c>
      <c r="C2256">
        <v>5.51</v>
      </c>
      <c r="D2256" t="s">
        <v>2378</v>
      </c>
      <c r="E2256" t="s">
        <v>2378</v>
      </c>
      <c r="F2256" t="s">
        <v>2378</v>
      </c>
      <c r="G2256">
        <v>0</v>
      </c>
      <c r="H2256" t="s">
        <v>2378</v>
      </c>
      <c r="I2256" t="str">
        <f t="shared" si="70"/>
        <v>Underweight</v>
      </c>
      <c r="J2256" t="str">
        <f t="shared" si="71"/>
        <v>Normal</v>
      </c>
    </row>
    <row r="2257" spans="1:10" x14ac:dyDescent="0.25">
      <c r="A2257" t="s">
        <v>1012</v>
      </c>
      <c r="B2257">
        <v>16.8</v>
      </c>
      <c r="C2257">
        <v>7.98</v>
      </c>
      <c r="D2257" t="s">
        <v>2378</v>
      </c>
      <c r="E2257" t="s">
        <v>2378</v>
      </c>
      <c r="F2257" t="s">
        <v>2378</v>
      </c>
      <c r="G2257">
        <v>0</v>
      </c>
      <c r="H2257" t="s">
        <v>2378</v>
      </c>
      <c r="I2257" t="str">
        <f t="shared" si="70"/>
        <v>Underweight</v>
      </c>
      <c r="J2257" t="str">
        <f t="shared" si="71"/>
        <v>Diabetes</v>
      </c>
    </row>
    <row r="2258" spans="1:10" x14ac:dyDescent="0.25">
      <c r="A2258" t="s">
        <v>937</v>
      </c>
      <c r="B2258">
        <v>16.79</v>
      </c>
      <c r="C2258">
        <v>11.4</v>
      </c>
      <c r="D2258" t="s">
        <v>2378</v>
      </c>
      <c r="E2258" t="s">
        <v>2378</v>
      </c>
      <c r="F2258" t="s">
        <v>2378</v>
      </c>
      <c r="G2258">
        <v>0</v>
      </c>
      <c r="H2258" t="s">
        <v>2378</v>
      </c>
      <c r="I2258" t="str">
        <f t="shared" si="70"/>
        <v>Underweight</v>
      </c>
      <c r="J2258" t="str">
        <f t="shared" si="71"/>
        <v>Diabetes</v>
      </c>
    </row>
    <row r="2259" spans="1:10" x14ac:dyDescent="0.25">
      <c r="A2259" t="s">
        <v>69</v>
      </c>
      <c r="B2259">
        <v>16.739999999999998</v>
      </c>
      <c r="C2259">
        <v>4.08</v>
      </c>
      <c r="D2259" t="s">
        <v>2378</v>
      </c>
      <c r="E2259" t="s">
        <v>2378</v>
      </c>
      <c r="F2259" t="s">
        <v>2378</v>
      </c>
      <c r="G2259">
        <v>0</v>
      </c>
      <c r="H2259" t="s">
        <v>2378</v>
      </c>
      <c r="I2259" t="str">
        <f t="shared" si="70"/>
        <v>Underweight</v>
      </c>
      <c r="J2259" t="str">
        <f t="shared" si="71"/>
        <v>Normal</v>
      </c>
    </row>
    <row r="2260" spans="1:10" x14ac:dyDescent="0.25">
      <c r="A2260" t="s">
        <v>316</v>
      </c>
      <c r="B2260">
        <v>16.72</v>
      </c>
      <c r="C2260">
        <v>4.38</v>
      </c>
      <c r="D2260" t="s">
        <v>2378</v>
      </c>
      <c r="E2260" t="s">
        <v>2378</v>
      </c>
      <c r="F2260" t="s">
        <v>2378</v>
      </c>
      <c r="G2260">
        <v>0</v>
      </c>
      <c r="H2260" t="s">
        <v>2378</v>
      </c>
      <c r="I2260" t="str">
        <f t="shared" si="70"/>
        <v>Underweight</v>
      </c>
      <c r="J2260" t="str">
        <f t="shared" si="71"/>
        <v>Normal</v>
      </c>
    </row>
    <row r="2261" spans="1:10" x14ac:dyDescent="0.25">
      <c r="A2261" t="s">
        <v>343</v>
      </c>
      <c r="B2261">
        <v>16.71</v>
      </c>
      <c r="C2261">
        <v>4.18</v>
      </c>
      <c r="D2261" t="s">
        <v>2378</v>
      </c>
      <c r="E2261" t="s">
        <v>2378</v>
      </c>
      <c r="F2261" t="s">
        <v>2378</v>
      </c>
      <c r="G2261">
        <v>0</v>
      </c>
      <c r="H2261" t="s">
        <v>2378</v>
      </c>
      <c r="I2261" t="str">
        <f t="shared" si="70"/>
        <v>Underweight</v>
      </c>
      <c r="J2261" t="str">
        <f t="shared" si="71"/>
        <v>Normal</v>
      </c>
    </row>
    <row r="2262" spans="1:10" x14ac:dyDescent="0.25">
      <c r="A2262" t="s">
        <v>574</v>
      </c>
      <c r="B2262">
        <v>16.7</v>
      </c>
      <c r="C2262">
        <v>11.48</v>
      </c>
      <c r="D2262" t="s">
        <v>2378</v>
      </c>
      <c r="E2262" t="s">
        <v>2378</v>
      </c>
      <c r="F2262" t="s">
        <v>2378</v>
      </c>
      <c r="G2262">
        <v>0</v>
      </c>
      <c r="H2262" t="s">
        <v>2378</v>
      </c>
      <c r="I2262" t="str">
        <f t="shared" si="70"/>
        <v>Underweight</v>
      </c>
      <c r="J2262" t="str">
        <f t="shared" si="71"/>
        <v>Diabetes</v>
      </c>
    </row>
    <row r="2263" spans="1:10" x14ac:dyDescent="0.25">
      <c r="A2263" t="s">
        <v>697</v>
      </c>
      <c r="B2263">
        <v>16.690000000000001</v>
      </c>
      <c r="C2263">
        <v>10.66</v>
      </c>
      <c r="D2263" t="s">
        <v>2378</v>
      </c>
      <c r="E2263" t="s">
        <v>2378</v>
      </c>
      <c r="F2263" t="s">
        <v>2378</v>
      </c>
      <c r="G2263">
        <v>0</v>
      </c>
      <c r="H2263" t="s">
        <v>2378</v>
      </c>
      <c r="I2263" t="str">
        <f t="shared" si="70"/>
        <v>Underweight</v>
      </c>
      <c r="J2263" t="str">
        <f t="shared" si="71"/>
        <v>Diabetes</v>
      </c>
    </row>
    <row r="2264" spans="1:10" x14ac:dyDescent="0.25">
      <c r="A2264" t="s">
        <v>410</v>
      </c>
      <c r="B2264">
        <v>16.690000000000001</v>
      </c>
      <c r="C2264">
        <v>8.4</v>
      </c>
      <c r="D2264" t="s">
        <v>2378</v>
      </c>
      <c r="E2264" t="s">
        <v>2378</v>
      </c>
      <c r="F2264" t="s">
        <v>2378</v>
      </c>
      <c r="G2264">
        <v>0</v>
      </c>
      <c r="H2264" t="s">
        <v>2378</v>
      </c>
      <c r="I2264" t="str">
        <f t="shared" si="70"/>
        <v>Underweight</v>
      </c>
      <c r="J2264" t="str">
        <f t="shared" si="71"/>
        <v>Diabetes</v>
      </c>
    </row>
    <row r="2265" spans="1:10" x14ac:dyDescent="0.25">
      <c r="A2265" t="s">
        <v>495</v>
      </c>
      <c r="B2265">
        <v>16.670000000000002</v>
      </c>
      <c r="C2265">
        <v>5.46</v>
      </c>
      <c r="D2265" t="s">
        <v>2378</v>
      </c>
      <c r="E2265" t="s">
        <v>2378</v>
      </c>
      <c r="F2265" t="s">
        <v>2378</v>
      </c>
      <c r="G2265">
        <v>0</v>
      </c>
      <c r="H2265" t="s">
        <v>2378</v>
      </c>
      <c r="I2265" t="str">
        <f t="shared" si="70"/>
        <v>Underweight</v>
      </c>
      <c r="J2265" t="str">
        <f t="shared" si="71"/>
        <v>Normal</v>
      </c>
    </row>
    <row r="2266" spans="1:10" x14ac:dyDescent="0.25">
      <c r="A2266" t="s">
        <v>125</v>
      </c>
      <c r="B2266">
        <v>16.670000000000002</v>
      </c>
      <c r="C2266">
        <v>4.7</v>
      </c>
      <c r="D2266" t="s">
        <v>2378</v>
      </c>
      <c r="E2266" t="s">
        <v>2378</v>
      </c>
      <c r="F2266" t="s">
        <v>2379</v>
      </c>
      <c r="G2266">
        <v>0</v>
      </c>
      <c r="H2266" t="s">
        <v>2378</v>
      </c>
      <c r="I2266" t="str">
        <f t="shared" si="70"/>
        <v>Underweight</v>
      </c>
      <c r="J2266" t="str">
        <f t="shared" si="71"/>
        <v>Normal</v>
      </c>
    </row>
    <row r="2267" spans="1:10" x14ac:dyDescent="0.25">
      <c r="A2267" t="s">
        <v>923</v>
      </c>
      <c r="B2267">
        <v>16.66</v>
      </c>
      <c r="C2267">
        <v>9.16</v>
      </c>
      <c r="D2267" t="s">
        <v>2378</v>
      </c>
      <c r="E2267" t="s">
        <v>2378</v>
      </c>
      <c r="F2267" t="s">
        <v>2378</v>
      </c>
      <c r="G2267">
        <v>0</v>
      </c>
      <c r="H2267" t="s">
        <v>2378</v>
      </c>
      <c r="I2267" t="str">
        <f t="shared" si="70"/>
        <v>Underweight</v>
      </c>
      <c r="J2267" t="str">
        <f t="shared" si="71"/>
        <v>Diabetes</v>
      </c>
    </row>
    <row r="2268" spans="1:10" x14ac:dyDescent="0.25">
      <c r="A2268" t="s">
        <v>117</v>
      </c>
      <c r="B2268">
        <v>16.64</v>
      </c>
      <c r="C2268">
        <v>10.01</v>
      </c>
      <c r="D2268" t="s">
        <v>2378</v>
      </c>
      <c r="E2268" t="s">
        <v>2378</v>
      </c>
      <c r="F2268" t="s">
        <v>2378</v>
      </c>
      <c r="G2268">
        <v>0</v>
      </c>
      <c r="H2268" t="s">
        <v>2378</v>
      </c>
      <c r="I2268" t="str">
        <f t="shared" si="70"/>
        <v>Underweight</v>
      </c>
      <c r="J2268" t="str">
        <f t="shared" si="71"/>
        <v>Diabetes</v>
      </c>
    </row>
    <row r="2269" spans="1:10" x14ac:dyDescent="0.25">
      <c r="A2269" t="s">
        <v>129</v>
      </c>
      <c r="B2269">
        <v>16.63</v>
      </c>
      <c r="C2269">
        <v>4.5</v>
      </c>
      <c r="D2269" t="s">
        <v>2378</v>
      </c>
      <c r="E2269" t="s">
        <v>2378</v>
      </c>
      <c r="F2269" t="s">
        <v>2378</v>
      </c>
      <c r="G2269">
        <v>0</v>
      </c>
      <c r="H2269" t="s">
        <v>2378</v>
      </c>
      <c r="I2269" t="str">
        <f t="shared" si="70"/>
        <v>Underweight</v>
      </c>
      <c r="J2269" t="str">
        <f t="shared" si="71"/>
        <v>Normal</v>
      </c>
    </row>
    <row r="2270" spans="1:10" x14ac:dyDescent="0.25">
      <c r="A2270" t="s">
        <v>922</v>
      </c>
      <c r="B2270">
        <v>16.62</v>
      </c>
      <c r="C2270">
        <v>9.14</v>
      </c>
      <c r="D2270" t="s">
        <v>2378</v>
      </c>
      <c r="E2270" t="s">
        <v>2378</v>
      </c>
      <c r="F2270" t="s">
        <v>2378</v>
      </c>
      <c r="G2270">
        <v>0</v>
      </c>
      <c r="H2270" t="s">
        <v>2378</v>
      </c>
      <c r="I2270" t="str">
        <f t="shared" si="70"/>
        <v>Underweight</v>
      </c>
      <c r="J2270" t="str">
        <f t="shared" si="71"/>
        <v>Diabetes</v>
      </c>
    </row>
    <row r="2271" spans="1:10" x14ac:dyDescent="0.25">
      <c r="A2271" t="s">
        <v>90</v>
      </c>
      <c r="B2271">
        <v>16.600000000000001</v>
      </c>
      <c r="C2271">
        <v>5.87</v>
      </c>
      <c r="D2271" t="s">
        <v>2378</v>
      </c>
      <c r="E2271" t="s">
        <v>2378</v>
      </c>
      <c r="F2271" t="s">
        <v>2378</v>
      </c>
      <c r="G2271">
        <v>0</v>
      </c>
      <c r="H2271" t="s">
        <v>2378</v>
      </c>
      <c r="I2271" t="str">
        <f t="shared" si="70"/>
        <v>Underweight</v>
      </c>
      <c r="J2271" t="str">
        <f t="shared" si="71"/>
        <v>Diabetes</v>
      </c>
    </row>
    <row r="2272" spans="1:10" x14ac:dyDescent="0.25">
      <c r="A2272" t="s">
        <v>1062</v>
      </c>
      <c r="B2272">
        <v>16.579999999999998</v>
      </c>
      <c r="C2272">
        <v>6.98</v>
      </c>
      <c r="D2272" t="s">
        <v>2378</v>
      </c>
      <c r="E2272" t="s">
        <v>2378</v>
      </c>
      <c r="F2272" t="s">
        <v>2379</v>
      </c>
      <c r="G2272">
        <v>0</v>
      </c>
      <c r="H2272" t="s">
        <v>2378</v>
      </c>
      <c r="I2272" t="str">
        <f t="shared" si="70"/>
        <v>Underweight</v>
      </c>
      <c r="J2272" t="str">
        <f t="shared" si="71"/>
        <v>Diabetes</v>
      </c>
    </row>
    <row r="2273" spans="1:10" x14ac:dyDescent="0.25">
      <c r="A2273" t="s">
        <v>583</v>
      </c>
      <c r="B2273">
        <v>16.57</v>
      </c>
      <c r="C2273">
        <v>9.99</v>
      </c>
      <c r="D2273" t="s">
        <v>2378</v>
      </c>
      <c r="E2273" t="s">
        <v>2378</v>
      </c>
      <c r="F2273" t="s">
        <v>2378</v>
      </c>
      <c r="G2273">
        <v>0</v>
      </c>
      <c r="H2273" t="s">
        <v>2378</v>
      </c>
      <c r="I2273" t="str">
        <f t="shared" si="70"/>
        <v>Underweight</v>
      </c>
      <c r="J2273" t="str">
        <f t="shared" si="71"/>
        <v>Diabetes</v>
      </c>
    </row>
    <row r="2274" spans="1:10" x14ac:dyDescent="0.25">
      <c r="A2274" t="s">
        <v>71</v>
      </c>
      <c r="B2274">
        <v>16.55</v>
      </c>
      <c r="C2274">
        <v>7.73</v>
      </c>
      <c r="D2274" t="s">
        <v>2378</v>
      </c>
      <c r="E2274" t="s">
        <v>2378</v>
      </c>
      <c r="F2274" t="s">
        <v>2378</v>
      </c>
      <c r="G2274">
        <v>0</v>
      </c>
      <c r="H2274" t="s">
        <v>2378</v>
      </c>
      <c r="I2274" t="str">
        <f t="shared" si="70"/>
        <v>Underweight</v>
      </c>
      <c r="J2274" t="str">
        <f t="shared" si="71"/>
        <v>Diabetes</v>
      </c>
    </row>
    <row r="2275" spans="1:10" x14ac:dyDescent="0.25">
      <c r="A2275" t="s">
        <v>654</v>
      </c>
      <c r="B2275">
        <v>16.53</v>
      </c>
      <c r="C2275">
        <v>5.08</v>
      </c>
      <c r="D2275" t="s">
        <v>2378</v>
      </c>
      <c r="E2275" t="s">
        <v>2378</v>
      </c>
      <c r="F2275" t="s">
        <v>2378</v>
      </c>
      <c r="G2275">
        <v>0</v>
      </c>
      <c r="H2275" t="s">
        <v>2378</v>
      </c>
      <c r="I2275" t="str">
        <f t="shared" si="70"/>
        <v>Underweight</v>
      </c>
      <c r="J2275" t="str">
        <f t="shared" si="71"/>
        <v>Normal</v>
      </c>
    </row>
    <row r="2276" spans="1:10" x14ac:dyDescent="0.25">
      <c r="A2276" t="s">
        <v>477</v>
      </c>
      <c r="B2276">
        <v>16.510000000000002</v>
      </c>
      <c r="C2276">
        <v>4.42</v>
      </c>
      <c r="D2276" t="s">
        <v>2378</v>
      </c>
      <c r="E2276" t="s">
        <v>2378</v>
      </c>
      <c r="F2276" t="s">
        <v>2379</v>
      </c>
      <c r="G2276">
        <v>0</v>
      </c>
      <c r="H2276" t="s">
        <v>2378</v>
      </c>
      <c r="I2276" t="str">
        <f t="shared" si="70"/>
        <v>Underweight</v>
      </c>
      <c r="J2276" t="str">
        <f t="shared" si="71"/>
        <v>Normal</v>
      </c>
    </row>
    <row r="2277" spans="1:10" x14ac:dyDescent="0.25">
      <c r="A2277" t="s">
        <v>730</v>
      </c>
      <c r="B2277">
        <v>16.5</v>
      </c>
      <c r="C2277">
        <v>6.9</v>
      </c>
      <c r="D2277" t="s">
        <v>2378</v>
      </c>
      <c r="E2277" t="s">
        <v>2378</v>
      </c>
      <c r="F2277" t="s">
        <v>2378</v>
      </c>
      <c r="G2277">
        <v>0</v>
      </c>
      <c r="H2277" t="s">
        <v>2378</v>
      </c>
      <c r="I2277" t="str">
        <f t="shared" si="70"/>
        <v>Underweight</v>
      </c>
      <c r="J2277" t="str">
        <f t="shared" si="71"/>
        <v>Diabetes</v>
      </c>
    </row>
    <row r="2278" spans="1:10" x14ac:dyDescent="0.25">
      <c r="A2278" t="s">
        <v>424</v>
      </c>
      <c r="B2278">
        <v>16.5</v>
      </c>
      <c r="C2278">
        <v>5.03</v>
      </c>
      <c r="D2278" t="s">
        <v>2378</v>
      </c>
      <c r="E2278" t="s">
        <v>2378</v>
      </c>
      <c r="F2278" t="s">
        <v>2378</v>
      </c>
      <c r="G2278">
        <v>0</v>
      </c>
      <c r="H2278" t="s">
        <v>2378</v>
      </c>
      <c r="I2278" t="str">
        <f t="shared" si="70"/>
        <v>Underweight</v>
      </c>
      <c r="J2278" t="str">
        <f t="shared" si="71"/>
        <v>Normal</v>
      </c>
    </row>
    <row r="2279" spans="1:10" x14ac:dyDescent="0.25">
      <c r="A2279" t="s">
        <v>123</v>
      </c>
      <c r="B2279">
        <v>16.5</v>
      </c>
      <c r="C2279">
        <v>4.1100000000000003</v>
      </c>
      <c r="D2279" t="s">
        <v>2378</v>
      </c>
      <c r="E2279" t="s">
        <v>2378</v>
      </c>
      <c r="F2279" t="s">
        <v>2378</v>
      </c>
      <c r="G2279">
        <v>0</v>
      </c>
      <c r="H2279" t="s">
        <v>2378</v>
      </c>
      <c r="I2279" t="str">
        <f t="shared" si="70"/>
        <v>Underweight</v>
      </c>
      <c r="J2279" t="str">
        <f t="shared" si="71"/>
        <v>Normal</v>
      </c>
    </row>
    <row r="2280" spans="1:10" x14ac:dyDescent="0.25">
      <c r="A2280" t="s">
        <v>52</v>
      </c>
      <c r="B2280">
        <v>16.489999999999998</v>
      </c>
      <c r="C2280">
        <v>8.48</v>
      </c>
      <c r="D2280" t="s">
        <v>2378</v>
      </c>
      <c r="E2280" t="s">
        <v>2378</v>
      </c>
      <c r="F2280" t="s">
        <v>2378</v>
      </c>
      <c r="G2280">
        <v>0</v>
      </c>
      <c r="H2280" t="s">
        <v>2378</v>
      </c>
      <c r="I2280" t="str">
        <f t="shared" si="70"/>
        <v>Underweight</v>
      </c>
      <c r="J2280" t="str">
        <f t="shared" si="71"/>
        <v>Diabetes</v>
      </c>
    </row>
    <row r="2281" spans="1:10" x14ac:dyDescent="0.25">
      <c r="A2281" t="s">
        <v>1002</v>
      </c>
      <c r="B2281">
        <v>16.48</v>
      </c>
      <c r="C2281">
        <v>11.05</v>
      </c>
      <c r="D2281" t="s">
        <v>2378</v>
      </c>
      <c r="E2281" t="s">
        <v>2378</v>
      </c>
      <c r="F2281" t="s">
        <v>2378</v>
      </c>
      <c r="G2281">
        <v>0</v>
      </c>
      <c r="H2281" t="s">
        <v>2378</v>
      </c>
      <c r="I2281" t="str">
        <f t="shared" si="70"/>
        <v>Underweight</v>
      </c>
      <c r="J2281" t="str">
        <f t="shared" si="71"/>
        <v>Diabetes</v>
      </c>
    </row>
    <row r="2282" spans="1:10" x14ac:dyDescent="0.25">
      <c r="A2282" t="s">
        <v>599</v>
      </c>
      <c r="B2282">
        <v>16.47</v>
      </c>
      <c r="C2282">
        <v>11.72</v>
      </c>
      <c r="D2282" t="s">
        <v>2378</v>
      </c>
      <c r="E2282" t="s">
        <v>2378</v>
      </c>
      <c r="F2282" t="s">
        <v>2378</v>
      </c>
      <c r="G2282">
        <v>0</v>
      </c>
      <c r="H2282" t="s">
        <v>2378</v>
      </c>
      <c r="I2282" t="str">
        <f t="shared" si="70"/>
        <v>Underweight</v>
      </c>
      <c r="J2282" t="str">
        <f t="shared" si="71"/>
        <v>Diabetes</v>
      </c>
    </row>
    <row r="2283" spans="1:10" x14ac:dyDescent="0.25">
      <c r="A2283" t="s">
        <v>17</v>
      </c>
      <c r="B2283">
        <v>16.47</v>
      </c>
      <c r="C2283">
        <v>6.35</v>
      </c>
      <c r="D2283" t="s">
        <v>2378</v>
      </c>
      <c r="E2283" t="s">
        <v>2378</v>
      </c>
      <c r="F2283" t="s">
        <v>2379</v>
      </c>
      <c r="G2283">
        <v>0</v>
      </c>
      <c r="H2283" t="s">
        <v>2378</v>
      </c>
      <c r="I2283" t="str">
        <f t="shared" si="70"/>
        <v>Underweight</v>
      </c>
      <c r="J2283" t="str">
        <f t="shared" si="71"/>
        <v>Diabetes</v>
      </c>
    </row>
    <row r="2284" spans="1:10" x14ac:dyDescent="0.25">
      <c r="A2284" t="s">
        <v>472</v>
      </c>
      <c r="B2284">
        <v>16.420000000000002</v>
      </c>
      <c r="C2284">
        <v>5.77</v>
      </c>
      <c r="D2284" t="s">
        <v>2378</v>
      </c>
      <c r="E2284" t="s">
        <v>2378</v>
      </c>
      <c r="F2284" t="s">
        <v>2379</v>
      </c>
      <c r="G2284">
        <v>0</v>
      </c>
      <c r="H2284" t="s">
        <v>2378</v>
      </c>
      <c r="I2284" t="str">
        <f t="shared" si="70"/>
        <v>Underweight</v>
      </c>
      <c r="J2284" t="str">
        <f t="shared" si="71"/>
        <v>Diabetes</v>
      </c>
    </row>
    <row r="2285" spans="1:10" x14ac:dyDescent="0.25">
      <c r="A2285" t="s">
        <v>55</v>
      </c>
      <c r="B2285">
        <v>16.399999999999999</v>
      </c>
      <c r="C2285">
        <v>5.4</v>
      </c>
      <c r="D2285" t="s">
        <v>2378</v>
      </c>
      <c r="E2285" t="s">
        <v>2378</v>
      </c>
      <c r="F2285" t="s">
        <v>2379</v>
      </c>
      <c r="G2285">
        <v>0</v>
      </c>
      <c r="H2285" t="s">
        <v>2378</v>
      </c>
      <c r="I2285" t="str">
        <f t="shared" si="70"/>
        <v>Underweight</v>
      </c>
      <c r="J2285" t="str">
        <f t="shared" si="71"/>
        <v>Normal</v>
      </c>
    </row>
    <row r="2286" spans="1:10" x14ac:dyDescent="0.25">
      <c r="A2286" t="s">
        <v>1996</v>
      </c>
      <c r="B2286">
        <v>16.37</v>
      </c>
      <c r="C2286">
        <v>4.79</v>
      </c>
      <c r="D2286" t="s">
        <v>2378</v>
      </c>
      <c r="E2286" t="s">
        <v>2378</v>
      </c>
      <c r="F2286" t="s">
        <v>2378</v>
      </c>
      <c r="G2286">
        <v>0</v>
      </c>
      <c r="H2286" t="s">
        <v>2378</v>
      </c>
      <c r="I2286" t="str">
        <f t="shared" si="70"/>
        <v>Underweight</v>
      </c>
      <c r="J2286" t="str">
        <f t="shared" si="71"/>
        <v>Normal</v>
      </c>
    </row>
    <row r="2287" spans="1:10" x14ac:dyDescent="0.25">
      <c r="A2287" t="s">
        <v>2032</v>
      </c>
      <c r="B2287">
        <v>16.36</v>
      </c>
      <c r="C2287">
        <v>11.19</v>
      </c>
      <c r="D2287" t="s">
        <v>2378</v>
      </c>
      <c r="E2287" t="s">
        <v>2378</v>
      </c>
      <c r="F2287" t="s">
        <v>2378</v>
      </c>
      <c r="G2287">
        <v>0</v>
      </c>
      <c r="H2287" t="s">
        <v>2378</v>
      </c>
      <c r="I2287" t="str">
        <f t="shared" si="70"/>
        <v>Underweight</v>
      </c>
      <c r="J2287" t="str">
        <f t="shared" si="71"/>
        <v>Diabetes</v>
      </c>
    </row>
    <row r="2288" spans="1:10" x14ac:dyDescent="0.25">
      <c r="A2288" t="s">
        <v>1997</v>
      </c>
      <c r="B2288">
        <v>16.329999999999998</v>
      </c>
      <c r="C2288">
        <v>7.26</v>
      </c>
      <c r="D2288" t="s">
        <v>2378</v>
      </c>
      <c r="E2288" t="s">
        <v>2378</v>
      </c>
      <c r="F2288" t="s">
        <v>2378</v>
      </c>
      <c r="G2288">
        <v>0</v>
      </c>
      <c r="H2288" t="s">
        <v>2378</v>
      </c>
      <c r="I2288" t="str">
        <f t="shared" si="70"/>
        <v>Underweight</v>
      </c>
      <c r="J2288" t="str">
        <f t="shared" si="71"/>
        <v>Diabetes</v>
      </c>
    </row>
    <row r="2289" spans="1:10" x14ac:dyDescent="0.25">
      <c r="A2289" t="s">
        <v>1999</v>
      </c>
      <c r="B2289">
        <v>16.3</v>
      </c>
      <c r="C2289">
        <v>5.51</v>
      </c>
      <c r="D2289" t="s">
        <v>2378</v>
      </c>
      <c r="E2289" t="s">
        <v>2378</v>
      </c>
      <c r="F2289" t="s">
        <v>2378</v>
      </c>
      <c r="G2289">
        <v>0</v>
      </c>
      <c r="H2289" t="s">
        <v>2378</v>
      </c>
      <c r="I2289" t="str">
        <f t="shared" si="70"/>
        <v>Underweight</v>
      </c>
      <c r="J2289" t="str">
        <f t="shared" si="71"/>
        <v>Normal</v>
      </c>
    </row>
    <row r="2290" spans="1:10" x14ac:dyDescent="0.25">
      <c r="A2290" t="s">
        <v>85</v>
      </c>
      <c r="B2290">
        <v>16.22</v>
      </c>
      <c r="C2290">
        <v>6.21</v>
      </c>
      <c r="D2290" t="s">
        <v>2378</v>
      </c>
      <c r="E2290" t="s">
        <v>2378</v>
      </c>
      <c r="F2290" t="s">
        <v>2378</v>
      </c>
      <c r="G2290">
        <v>0</v>
      </c>
      <c r="H2290" t="s">
        <v>2378</v>
      </c>
      <c r="I2290" t="str">
        <f t="shared" si="70"/>
        <v>Underweight</v>
      </c>
      <c r="J2290" t="str">
        <f t="shared" si="71"/>
        <v>Diabetes</v>
      </c>
    </row>
    <row r="2291" spans="1:10" x14ac:dyDescent="0.25">
      <c r="A2291" t="s">
        <v>1981</v>
      </c>
      <c r="B2291">
        <v>16.21</v>
      </c>
      <c r="C2291">
        <v>6.29</v>
      </c>
      <c r="D2291" t="s">
        <v>2378</v>
      </c>
      <c r="E2291" t="s">
        <v>2378</v>
      </c>
      <c r="F2291" t="s">
        <v>2378</v>
      </c>
      <c r="G2291">
        <v>0</v>
      </c>
      <c r="H2291" t="s">
        <v>2378</v>
      </c>
      <c r="I2291" t="str">
        <f t="shared" si="70"/>
        <v>Underweight</v>
      </c>
      <c r="J2291" t="str">
        <f t="shared" si="71"/>
        <v>Diabetes</v>
      </c>
    </row>
    <row r="2292" spans="1:10" x14ac:dyDescent="0.25">
      <c r="A2292" t="s">
        <v>51</v>
      </c>
      <c r="B2292">
        <v>16.14</v>
      </c>
      <c r="C2292">
        <v>4.8600000000000003</v>
      </c>
      <c r="D2292" t="s">
        <v>2378</v>
      </c>
      <c r="E2292" t="s">
        <v>2378</v>
      </c>
      <c r="F2292" t="s">
        <v>2378</v>
      </c>
      <c r="G2292">
        <v>0</v>
      </c>
      <c r="H2292" t="s">
        <v>2378</v>
      </c>
      <c r="I2292" t="str">
        <f t="shared" si="70"/>
        <v>Underweight</v>
      </c>
      <c r="J2292" t="str">
        <f t="shared" si="71"/>
        <v>Normal</v>
      </c>
    </row>
    <row r="2293" spans="1:10" x14ac:dyDescent="0.25">
      <c r="A2293" t="s">
        <v>849</v>
      </c>
      <c r="B2293">
        <v>16.13</v>
      </c>
      <c r="C2293">
        <v>4.54</v>
      </c>
      <c r="D2293" t="s">
        <v>2378</v>
      </c>
      <c r="E2293" t="s">
        <v>2378</v>
      </c>
      <c r="F2293" t="s">
        <v>2378</v>
      </c>
      <c r="G2293">
        <v>0</v>
      </c>
      <c r="H2293" t="s">
        <v>2378</v>
      </c>
      <c r="I2293" t="str">
        <f t="shared" si="70"/>
        <v>Underweight</v>
      </c>
      <c r="J2293" t="str">
        <f t="shared" si="71"/>
        <v>Normal</v>
      </c>
    </row>
    <row r="2294" spans="1:10" x14ac:dyDescent="0.25">
      <c r="A2294" t="s">
        <v>106</v>
      </c>
      <c r="B2294">
        <v>16.13</v>
      </c>
      <c r="C2294">
        <v>5.56</v>
      </c>
      <c r="D2294" t="s">
        <v>2378</v>
      </c>
      <c r="E2294" t="s">
        <v>2378</v>
      </c>
      <c r="F2294" t="s">
        <v>2378</v>
      </c>
      <c r="G2294">
        <v>0</v>
      </c>
      <c r="H2294" t="s">
        <v>2378</v>
      </c>
      <c r="I2294" t="str">
        <f t="shared" si="70"/>
        <v>Underweight</v>
      </c>
      <c r="J2294" t="str">
        <f t="shared" si="71"/>
        <v>Normal</v>
      </c>
    </row>
    <row r="2295" spans="1:10" x14ac:dyDescent="0.25">
      <c r="A2295" t="s">
        <v>670</v>
      </c>
      <c r="B2295">
        <v>16.12</v>
      </c>
      <c r="C2295">
        <v>10.45</v>
      </c>
      <c r="D2295" t="s">
        <v>2378</v>
      </c>
      <c r="E2295" t="s">
        <v>2378</v>
      </c>
      <c r="F2295" t="s">
        <v>2378</v>
      </c>
      <c r="G2295">
        <v>0</v>
      </c>
      <c r="H2295" t="s">
        <v>2378</v>
      </c>
      <c r="I2295" t="str">
        <f t="shared" si="70"/>
        <v>Underweight</v>
      </c>
      <c r="J2295" t="str">
        <f t="shared" si="71"/>
        <v>Diabetes</v>
      </c>
    </row>
    <row r="2296" spans="1:10" x14ac:dyDescent="0.25">
      <c r="A2296" t="s">
        <v>605</v>
      </c>
      <c r="B2296">
        <v>16.12</v>
      </c>
      <c r="C2296">
        <v>6.09</v>
      </c>
      <c r="D2296" t="s">
        <v>2378</v>
      </c>
      <c r="E2296" t="s">
        <v>2378</v>
      </c>
      <c r="F2296" t="s">
        <v>2378</v>
      </c>
      <c r="G2296">
        <v>0</v>
      </c>
      <c r="H2296" t="s">
        <v>2378</v>
      </c>
      <c r="I2296" t="str">
        <f t="shared" si="70"/>
        <v>Underweight</v>
      </c>
      <c r="J2296" t="str">
        <f t="shared" si="71"/>
        <v>Diabetes</v>
      </c>
    </row>
    <row r="2297" spans="1:10" x14ac:dyDescent="0.25">
      <c r="A2297" t="s">
        <v>353</v>
      </c>
      <c r="B2297">
        <v>16.079999999999998</v>
      </c>
      <c r="C2297">
        <v>5.94</v>
      </c>
      <c r="D2297" t="s">
        <v>2378</v>
      </c>
      <c r="E2297" t="s">
        <v>2378</v>
      </c>
      <c r="F2297" t="s">
        <v>2378</v>
      </c>
      <c r="G2297">
        <v>0</v>
      </c>
      <c r="H2297" t="s">
        <v>2378</v>
      </c>
      <c r="I2297" t="str">
        <f t="shared" si="70"/>
        <v>Underweight</v>
      </c>
      <c r="J2297" t="str">
        <f t="shared" si="71"/>
        <v>Diabetes</v>
      </c>
    </row>
    <row r="2298" spans="1:10" x14ac:dyDescent="0.25">
      <c r="A2298" t="s">
        <v>2030</v>
      </c>
      <c r="B2298">
        <v>16.05</v>
      </c>
      <c r="C2298">
        <v>4.3499999999999996</v>
      </c>
      <c r="D2298" t="s">
        <v>2378</v>
      </c>
      <c r="E2298" t="s">
        <v>2378</v>
      </c>
      <c r="F2298" t="s">
        <v>2378</v>
      </c>
      <c r="G2298">
        <v>0</v>
      </c>
      <c r="H2298" t="s">
        <v>2378</v>
      </c>
      <c r="I2298" t="str">
        <f t="shared" si="70"/>
        <v>Underweight</v>
      </c>
      <c r="J2298" t="str">
        <f t="shared" si="71"/>
        <v>Normal</v>
      </c>
    </row>
    <row r="2299" spans="1:10" x14ac:dyDescent="0.25">
      <c r="A2299" t="s">
        <v>750</v>
      </c>
      <c r="B2299">
        <v>15.99</v>
      </c>
      <c r="C2299">
        <v>4.57</v>
      </c>
      <c r="D2299" t="s">
        <v>2378</v>
      </c>
      <c r="E2299" t="s">
        <v>2378</v>
      </c>
      <c r="F2299" t="s">
        <v>2379</v>
      </c>
      <c r="G2299">
        <v>0</v>
      </c>
      <c r="H2299" t="s">
        <v>2378</v>
      </c>
      <c r="I2299" t="str">
        <f t="shared" si="70"/>
        <v>Underweight</v>
      </c>
      <c r="J2299" t="str">
        <f t="shared" si="71"/>
        <v>Normal</v>
      </c>
    </row>
    <row r="2300" spans="1:10" x14ac:dyDescent="0.25">
      <c r="A2300" t="s">
        <v>162</v>
      </c>
      <c r="B2300">
        <v>15.96</v>
      </c>
      <c r="C2300">
        <v>5.44</v>
      </c>
      <c r="D2300" t="s">
        <v>2378</v>
      </c>
      <c r="E2300" t="s">
        <v>2378</v>
      </c>
      <c r="F2300" t="s">
        <v>2378</v>
      </c>
      <c r="G2300">
        <v>0</v>
      </c>
      <c r="H2300" t="s">
        <v>2378</v>
      </c>
      <c r="I2300" t="str">
        <f t="shared" si="70"/>
        <v>Underweight</v>
      </c>
      <c r="J2300" t="str">
        <f t="shared" si="71"/>
        <v>Normal</v>
      </c>
    </row>
    <row r="2301" spans="1:10" x14ac:dyDescent="0.25">
      <c r="A2301" t="s">
        <v>131</v>
      </c>
      <c r="B2301">
        <v>15.92</v>
      </c>
      <c r="C2301">
        <v>4.76</v>
      </c>
      <c r="D2301" t="s">
        <v>2378</v>
      </c>
      <c r="E2301" t="s">
        <v>2378</v>
      </c>
      <c r="F2301" t="s">
        <v>2378</v>
      </c>
      <c r="G2301">
        <v>0</v>
      </c>
      <c r="H2301" t="s">
        <v>2378</v>
      </c>
      <c r="I2301" t="str">
        <f t="shared" si="70"/>
        <v>Underweight</v>
      </c>
      <c r="J2301" t="str">
        <f t="shared" si="71"/>
        <v>Normal</v>
      </c>
    </row>
    <row r="2302" spans="1:10" x14ac:dyDescent="0.25">
      <c r="A2302" t="s">
        <v>49</v>
      </c>
      <c r="B2302">
        <v>15.88</v>
      </c>
      <c r="C2302">
        <v>4.3600000000000003</v>
      </c>
      <c r="D2302" t="s">
        <v>2378</v>
      </c>
      <c r="E2302" t="s">
        <v>2378</v>
      </c>
      <c r="F2302" t="s">
        <v>2378</v>
      </c>
      <c r="G2302">
        <v>0</v>
      </c>
      <c r="H2302" t="s">
        <v>2378</v>
      </c>
      <c r="I2302" t="str">
        <f t="shared" si="70"/>
        <v>Underweight</v>
      </c>
      <c r="J2302" t="str">
        <f t="shared" si="71"/>
        <v>Normal</v>
      </c>
    </row>
    <row r="2303" spans="1:10" x14ac:dyDescent="0.25">
      <c r="A2303" t="s">
        <v>601</v>
      </c>
      <c r="B2303">
        <v>15.84</v>
      </c>
      <c r="C2303">
        <v>10.34</v>
      </c>
      <c r="D2303" t="s">
        <v>2378</v>
      </c>
      <c r="E2303" t="s">
        <v>2378</v>
      </c>
      <c r="F2303" t="s">
        <v>2378</v>
      </c>
      <c r="G2303">
        <v>0</v>
      </c>
      <c r="H2303" t="s">
        <v>2378</v>
      </c>
      <c r="I2303" t="str">
        <f t="shared" si="70"/>
        <v>Underweight</v>
      </c>
      <c r="J2303" t="str">
        <f t="shared" si="71"/>
        <v>Diabetes</v>
      </c>
    </row>
    <row r="2304" spans="1:10" x14ac:dyDescent="0.25">
      <c r="A2304" t="s">
        <v>266</v>
      </c>
      <c r="B2304">
        <v>15.82</v>
      </c>
      <c r="C2304">
        <v>4.5999999999999996</v>
      </c>
      <c r="D2304" t="s">
        <v>2378</v>
      </c>
      <c r="E2304" t="s">
        <v>2378</v>
      </c>
      <c r="F2304" t="s">
        <v>2378</v>
      </c>
      <c r="G2304">
        <v>0</v>
      </c>
      <c r="H2304" t="s">
        <v>2378</v>
      </c>
      <c r="I2304" t="str">
        <f t="shared" si="70"/>
        <v>Underweight</v>
      </c>
      <c r="J2304" t="str">
        <f t="shared" si="71"/>
        <v>Normal</v>
      </c>
    </row>
    <row r="2305" spans="1:10" x14ac:dyDescent="0.25">
      <c r="A2305" t="s">
        <v>54</v>
      </c>
      <c r="B2305">
        <v>15.77</v>
      </c>
      <c r="C2305">
        <v>6.05</v>
      </c>
      <c r="D2305" t="s">
        <v>2378</v>
      </c>
      <c r="E2305" t="s">
        <v>2378</v>
      </c>
      <c r="F2305" t="s">
        <v>2378</v>
      </c>
      <c r="G2305">
        <v>0</v>
      </c>
      <c r="H2305" t="s">
        <v>2378</v>
      </c>
      <c r="I2305" t="str">
        <f t="shared" si="70"/>
        <v>Underweight</v>
      </c>
      <c r="J2305" t="str">
        <f t="shared" si="71"/>
        <v>Diabetes</v>
      </c>
    </row>
    <row r="2306" spans="1:10" x14ac:dyDescent="0.25">
      <c r="A2306" t="s">
        <v>273</v>
      </c>
      <c r="B2306">
        <v>15.68</v>
      </c>
      <c r="C2306">
        <v>6.16</v>
      </c>
      <c r="D2306" t="s">
        <v>2378</v>
      </c>
      <c r="E2306" t="s">
        <v>2378</v>
      </c>
      <c r="F2306" t="s">
        <v>2378</v>
      </c>
      <c r="G2306">
        <v>0</v>
      </c>
      <c r="H2306" t="s">
        <v>2378</v>
      </c>
      <c r="I2306" t="str">
        <f t="shared" ref="I2306:I2336" si="72">IF(B2306&lt;18.5, "Underweight",IF(18.5 &lt;B2306&lt;= 24.9,"Healthy Weight",IF( 25&lt; B2306&lt;=29.9,"Overweight", "Obesity")))</f>
        <v>Underweight</v>
      </c>
      <c r="J2306" t="str">
        <f t="shared" ref="J2306:J2336" si="73">IF(C2306&lt;5.7,"Normal",IF(5.7&lt;C2306&lt;=6.4,"Prediabetes","Diabetes"))</f>
        <v>Diabetes</v>
      </c>
    </row>
    <row r="2307" spans="1:10" x14ac:dyDescent="0.25">
      <c r="A2307" t="s">
        <v>976</v>
      </c>
      <c r="B2307">
        <v>15.65</v>
      </c>
      <c r="C2307">
        <v>7.85</v>
      </c>
      <c r="D2307" t="s">
        <v>2378</v>
      </c>
      <c r="E2307" t="s">
        <v>2378</v>
      </c>
      <c r="F2307" t="s">
        <v>2378</v>
      </c>
      <c r="G2307">
        <v>0</v>
      </c>
      <c r="H2307" t="s">
        <v>2378</v>
      </c>
      <c r="I2307" t="str">
        <f t="shared" si="72"/>
        <v>Underweight</v>
      </c>
      <c r="J2307" t="str">
        <f t="shared" si="73"/>
        <v>Diabetes</v>
      </c>
    </row>
    <row r="2308" spans="1:10" x14ac:dyDescent="0.25">
      <c r="A2308" t="s">
        <v>228</v>
      </c>
      <c r="B2308">
        <v>15.65</v>
      </c>
      <c r="C2308">
        <v>4.2300000000000004</v>
      </c>
      <c r="D2308" t="s">
        <v>2378</v>
      </c>
      <c r="E2308" t="s">
        <v>2378</v>
      </c>
      <c r="F2308" t="s">
        <v>2378</v>
      </c>
      <c r="G2308">
        <v>0</v>
      </c>
      <c r="H2308" t="s">
        <v>2378</v>
      </c>
      <c r="I2308" t="str">
        <f t="shared" si="72"/>
        <v>Underweight</v>
      </c>
      <c r="J2308" t="str">
        <f t="shared" si="73"/>
        <v>Normal</v>
      </c>
    </row>
    <row r="2309" spans="1:10" x14ac:dyDescent="0.25">
      <c r="A2309" t="s">
        <v>556</v>
      </c>
      <c r="B2309">
        <v>15.61</v>
      </c>
      <c r="C2309">
        <v>5.77</v>
      </c>
      <c r="D2309" t="s">
        <v>2378</v>
      </c>
      <c r="E2309" t="s">
        <v>2378</v>
      </c>
      <c r="F2309" t="s">
        <v>2378</v>
      </c>
      <c r="G2309">
        <v>0</v>
      </c>
      <c r="H2309" t="s">
        <v>2378</v>
      </c>
      <c r="I2309" t="str">
        <f t="shared" si="72"/>
        <v>Underweight</v>
      </c>
      <c r="J2309" t="str">
        <f t="shared" si="73"/>
        <v>Diabetes</v>
      </c>
    </row>
    <row r="2310" spans="1:10" x14ac:dyDescent="0.25">
      <c r="A2310" t="s">
        <v>58</v>
      </c>
      <c r="B2310">
        <v>15.61</v>
      </c>
      <c r="C2310">
        <v>5.28</v>
      </c>
      <c r="D2310" t="s">
        <v>2378</v>
      </c>
      <c r="E2310" t="s">
        <v>2378</v>
      </c>
      <c r="F2310" t="s">
        <v>2378</v>
      </c>
      <c r="G2310">
        <v>0</v>
      </c>
      <c r="H2310" t="s">
        <v>2378</v>
      </c>
      <c r="I2310" t="str">
        <f t="shared" si="72"/>
        <v>Underweight</v>
      </c>
      <c r="J2310" t="str">
        <f t="shared" si="73"/>
        <v>Normal</v>
      </c>
    </row>
    <row r="2311" spans="1:10" x14ac:dyDescent="0.25">
      <c r="A2311" t="s">
        <v>845</v>
      </c>
      <c r="B2311">
        <v>15.6</v>
      </c>
      <c r="C2311">
        <v>8.6</v>
      </c>
      <c r="D2311" t="s">
        <v>2378</v>
      </c>
      <c r="E2311" t="s">
        <v>2378</v>
      </c>
      <c r="F2311" t="s">
        <v>2378</v>
      </c>
      <c r="G2311">
        <v>0</v>
      </c>
      <c r="H2311" t="s">
        <v>2378</v>
      </c>
      <c r="I2311" t="str">
        <f t="shared" si="72"/>
        <v>Underweight</v>
      </c>
      <c r="J2311" t="str">
        <f t="shared" si="73"/>
        <v>Diabetes</v>
      </c>
    </row>
    <row r="2312" spans="1:10" x14ac:dyDescent="0.25">
      <c r="A2312" t="s">
        <v>114</v>
      </c>
      <c r="B2312">
        <v>15.6</v>
      </c>
      <c r="C2312">
        <v>4.12</v>
      </c>
      <c r="D2312" t="s">
        <v>2378</v>
      </c>
      <c r="E2312" t="s">
        <v>2378</v>
      </c>
      <c r="F2312" t="s">
        <v>2378</v>
      </c>
      <c r="G2312">
        <v>0</v>
      </c>
      <c r="H2312" t="s">
        <v>2378</v>
      </c>
      <c r="I2312" t="str">
        <f t="shared" si="72"/>
        <v>Underweight</v>
      </c>
      <c r="J2312" t="str">
        <f t="shared" si="73"/>
        <v>Normal</v>
      </c>
    </row>
    <row r="2313" spans="1:10" x14ac:dyDescent="0.25">
      <c r="A2313" t="s">
        <v>651</v>
      </c>
      <c r="B2313">
        <v>15.58</v>
      </c>
      <c r="C2313">
        <v>11.56</v>
      </c>
      <c r="D2313" t="s">
        <v>2378</v>
      </c>
      <c r="E2313" t="s">
        <v>2378</v>
      </c>
      <c r="F2313" t="s">
        <v>2378</v>
      </c>
      <c r="G2313">
        <v>0</v>
      </c>
      <c r="H2313" t="s">
        <v>2378</v>
      </c>
      <c r="I2313" t="str">
        <f t="shared" si="72"/>
        <v>Underweight</v>
      </c>
      <c r="J2313" t="str">
        <f t="shared" si="73"/>
        <v>Diabetes</v>
      </c>
    </row>
    <row r="2314" spans="1:10" x14ac:dyDescent="0.25">
      <c r="A2314" t="s">
        <v>561</v>
      </c>
      <c r="B2314">
        <v>15.57</v>
      </c>
      <c r="C2314">
        <v>6.07</v>
      </c>
      <c r="D2314" t="s">
        <v>2378</v>
      </c>
      <c r="E2314" t="s">
        <v>2378</v>
      </c>
      <c r="F2314" t="s">
        <v>2378</v>
      </c>
      <c r="G2314">
        <v>0</v>
      </c>
      <c r="H2314" t="s">
        <v>2378</v>
      </c>
      <c r="I2314" t="str">
        <f t="shared" si="72"/>
        <v>Underweight</v>
      </c>
      <c r="J2314" t="str">
        <f t="shared" si="73"/>
        <v>Diabetes</v>
      </c>
    </row>
    <row r="2315" spans="1:10" x14ac:dyDescent="0.25">
      <c r="A2315" t="s">
        <v>346</v>
      </c>
      <c r="B2315">
        <v>15.57</v>
      </c>
      <c r="C2315">
        <v>4.07</v>
      </c>
      <c r="D2315" t="s">
        <v>2378</v>
      </c>
      <c r="E2315" t="s">
        <v>2378</v>
      </c>
      <c r="F2315" t="s">
        <v>2378</v>
      </c>
      <c r="G2315">
        <v>0</v>
      </c>
      <c r="H2315" t="s">
        <v>2378</v>
      </c>
      <c r="I2315" t="str">
        <f t="shared" si="72"/>
        <v>Underweight</v>
      </c>
      <c r="J2315" t="str">
        <f t="shared" si="73"/>
        <v>Normal</v>
      </c>
    </row>
    <row r="2316" spans="1:10" x14ac:dyDescent="0.25">
      <c r="A2316" t="s">
        <v>82</v>
      </c>
      <c r="B2316">
        <v>15.56</v>
      </c>
      <c r="C2316">
        <v>4.42</v>
      </c>
      <c r="D2316" t="s">
        <v>2378</v>
      </c>
      <c r="E2316" t="s">
        <v>2378</v>
      </c>
      <c r="F2316" t="s">
        <v>2378</v>
      </c>
      <c r="G2316">
        <v>0</v>
      </c>
      <c r="H2316" t="s">
        <v>2378</v>
      </c>
      <c r="I2316" t="str">
        <f t="shared" si="72"/>
        <v>Underweight</v>
      </c>
      <c r="J2316" t="str">
        <f t="shared" si="73"/>
        <v>Normal</v>
      </c>
    </row>
    <row r="2317" spans="1:10" x14ac:dyDescent="0.25">
      <c r="A2317" t="s">
        <v>487</v>
      </c>
      <c r="B2317">
        <v>15.53</v>
      </c>
      <c r="C2317">
        <v>5.81</v>
      </c>
      <c r="D2317" t="s">
        <v>2378</v>
      </c>
      <c r="E2317" t="s">
        <v>2378</v>
      </c>
      <c r="F2317" t="s">
        <v>2378</v>
      </c>
      <c r="G2317">
        <v>0</v>
      </c>
      <c r="H2317" t="s">
        <v>2378</v>
      </c>
      <c r="I2317" t="str">
        <f t="shared" si="72"/>
        <v>Underweight</v>
      </c>
      <c r="J2317" t="str">
        <f t="shared" si="73"/>
        <v>Diabetes</v>
      </c>
    </row>
    <row r="2318" spans="1:10" x14ac:dyDescent="0.25">
      <c r="A2318" t="s">
        <v>647</v>
      </c>
      <c r="B2318">
        <v>15.49</v>
      </c>
      <c r="C2318">
        <v>9.6</v>
      </c>
      <c r="D2318" t="s">
        <v>2378</v>
      </c>
      <c r="E2318" t="s">
        <v>2378</v>
      </c>
      <c r="F2318" t="s">
        <v>2378</v>
      </c>
      <c r="G2318">
        <v>0</v>
      </c>
      <c r="H2318" t="s">
        <v>2378</v>
      </c>
      <c r="I2318" t="str">
        <f t="shared" si="72"/>
        <v>Underweight</v>
      </c>
      <c r="J2318" t="str">
        <f t="shared" si="73"/>
        <v>Diabetes</v>
      </c>
    </row>
    <row r="2319" spans="1:10" x14ac:dyDescent="0.25">
      <c r="A2319" t="s">
        <v>616</v>
      </c>
      <c r="B2319">
        <v>15.47</v>
      </c>
      <c r="C2319">
        <v>8.43</v>
      </c>
      <c r="D2319" t="s">
        <v>2378</v>
      </c>
      <c r="E2319" t="s">
        <v>2378</v>
      </c>
      <c r="F2319" t="s">
        <v>2378</v>
      </c>
      <c r="G2319">
        <v>0</v>
      </c>
      <c r="H2319" t="s">
        <v>2378</v>
      </c>
      <c r="I2319" t="str">
        <f t="shared" si="72"/>
        <v>Underweight</v>
      </c>
      <c r="J2319" t="str">
        <f t="shared" si="73"/>
        <v>Diabetes</v>
      </c>
    </row>
    <row r="2320" spans="1:10" x14ac:dyDescent="0.25">
      <c r="A2320" t="s">
        <v>497</v>
      </c>
      <c r="B2320">
        <v>15.46</v>
      </c>
      <c r="C2320">
        <v>4.99</v>
      </c>
      <c r="D2320" t="s">
        <v>2378</v>
      </c>
      <c r="E2320" t="s">
        <v>2378</v>
      </c>
      <c r="F2320" t="s">
        <v>2379</v>
      </c>
      <c r="G2320">
        <v>0</v>
      </c>
      <c r="H2320" t="s">
        <v>2378</v>
      </c>
      <c r="I2320" t="str">
        <f t="shared" si="72"/>
        <v>Underweight</v>
      </c>
      <c r="J2320" t="str">
        <f t="shared" si="73"/>
        <v>Normal</v>
      </c>
    </row>
    <row r="2321" spans="1:10" x14ac:dyDescent="0.25">
      <c r="A2321" t="s">
        <v>244</v>
      </c>
      <c r="B2321">
        <v>15.41</v>
      </c>
      <c r="C2321">
        <v>5.08</v>
      </c>
      <c r="D2321" t="s">
        <v>2378</v>
      </c>
      <c r="E2321" t="s">
        <v>2378</v>
      </c>
      <c r="F2321" t="s">
        <v>2378</v>
      </c>
      <c r="G2321">
        <v>0</v>
      </c>
      <c r="H2321" t="s">
        <v>2378</v>
      </c>
      <c r="I2321" t="str">
        <f t="shared" si="72"/>
        <v>Underweight</v>
      </c>
      <c r="J2321" t="str">
        <f t="shared" si="73"/>
        <v>Normal</v>
      </c>
    </row>
    <row r="2322" spans="1:10" x14ac:dyDescent="0.25">
      <c r="A2322" t="s">
        <v>122</v>
      </c>
      <c r="B2322">
        <v>15.41</v>
      </c>
      <c r="C2322">
        <v>5.43</v>
      </c>
      <c r="D2322" t="s">
        <v>2378</v>
      </c>
      <c r="E2322" t="s">
        <v>2378</v>
      </c>
      <c r="F2322" t="s">
        <v>2379</v>
      </c>
      <c r="G2322">
        <v>0</v>
      </c>
      <c r="H2322" t="s">
        <v>2378</v>
      </c>
      <c r="I2322" t="str">
        <f t="shared" si="72"/>
        <v>Underweight</v>
      </c>
      <c r="J2322" t="str">
        <f t="shared" si="73"/>
        <v>Normal</v>
      </c>
    </row>
    <row r="2323" spans="1:10" x14ac:dyDescent="0.25">
      <c r="A2323" t="s">
        <v>753</v>
      </c>
      <c r="B2323">
        <v>15.37</v>
      </c>
      <c r="C2323">
        <v>9.61</v>
      </c>
      <c r="D2323" t="s">
        <v>2378</v>
      </c>
      <c r="E2323" t="s">
        <v>2378</v>
      </c>
      <c r="F2323" t="s">
        <v>2378</v>
      </c>
      <c r="G2323">
        <v>0</v>
      </c>
      <c r="H2323" t="s">
        <v>2378</v>
      </c>
      <c r="I2323" t="str">
        <f t="shared" si="72"/>
        <v>Underweight</v>
      </c>
      <c r="J2323" t="str">
        <f t="shared" si="73"/>
        <v>Diabetes</v>
      </c>
    </row>
    <row r="2324" spans="1:10" x14ac:dyDescent="0.25">
      <c r="A2324" t="s">
        <v>443</v>
      </c>
      <c r="B2324">
        <v>15.37</v>
      </c>
      <c r="C2324">
        <v>8.6300000000000008</v>
      </c>
      <c r="D2324" t="s">
        <v>2378</v>
      </c>
      <c r="E2324" t="s">
        <v>2378</v>
      </c>
      <c r="F2324" t="s">
        <v>2378</v>
      </c>
      <c r="G2324">
        <v>0</v>
      </c>
      <c r="H2324" t="s">
        <v>2378</v>
      </c>
      <c r="I2324" t="str">
        <f t="shared" si="72"/>
        <v>Underweight</v>
      </c>
      <c r="J2324" t="str">
        <f t="shared" si="73"/>
        <v>Diabetes</v>
      </c>
    </row>
    <row r="2325" spans="1:10" x14ac:dyDescent="0.25">
      <c r="A2325" t="s">
        <v>921</v>
      </c>
      <c r="B2325">
        <v>15.36</v>
      </c>
      <c r="C2325">
        <v>5.49</v>
      </c>
      <c r="D2325" t="s">
        <v>2378</v>
      </c>
      <c r="E2325" t="s">
        <v>2378</v>
      </c>
      <c r="F2325" t="s">
        <v>2378</v>
      </c>
      <c r="G2325">
        <v>0</v>
      </c>
      <c r="H2325" t="s">
        <v>2378</v>
      </c>
      <c r="I2325" t="str">
        <f t="shared" si="72"/>
        <v>Underweight</v>
      </c>
      <c r="J2325" t="str">
        <f t="shared" si="73"/>
        <v>Normal</v>
      </c>
    </row>
    <row r="2326" spans="1:10" x14ac:dyDescent="0.25">
      <c r="A2326" t="s">
        <v>103</v>
      </c>
      <c r="B2326">
        <v>15.22</v>
      </c>
      <c r="C2326">
        <v>4.92</v>
      </c>
      <c r="D2326" t="s">
        <v>2378</v>
      </c>
      <c r="E2326" t="s">
        <v>2378</v>
      </c>
      <c r="F2326" t="s">
        <v>2379</v>
      </c>
      <c r="G2326">
        <v>0</v>
      </c>
      <c r="H2326" t="s">
        <v>2378</v>
      </c>
      <c r="I2326" t="str">
        <f t="shared" si="72"/>
        <v>Underweight</v>
      </c>
      <c r="J2326" t="str">
        <f t="shared" si="73"/>
        <v>Normal</v>
      </c>
    </row>
    <row r="2327" spans="1:10" x14ac:dyDescent="0.25">
      <c r="A2327" t="s">
        <v>710</v>
      </c>
      <c r="B2327">
        <v>15.2</v>
      </c>
      <c r="C2327">
        <v>8.82</v>
      </c>
      <c r="D2327" t="s">
        <v>2378</v>
      </c>
      <c r="E2327" t="s">
        <v>2378</v>
      </c>
      <c r="F2327" t="s">
        <v>2378</v>
      </c>
      <c r="G2327">
        <v>0</v>
      </c>
      <c r="H2327" t="s">
        <v>2378</v>
      </c>
      <c r="I2327" t="str">
        <f t="shared" si="72"/>
        <v>Underweight</v>
      </c>
      <c r="J2327" t="str">
        <f t="shared" si="73"/>
        <v>Diabetes</v>
      </c>
    </row>
    <row r="2328" spans="1:10" x14ac:dyDescent="0.25">
      <c r="A2328" t="s">
        <v>666</v>
      </c>
      <c r="B2328">
        <v>15.2</v>
      </c>
      <c r="C2328">
        <v>7.81</v>
      </c>
      <c r="D2328" t="s">
        <v>2378</v>
      </c>
      <c r="E2328" t="s">
        <v>2378</v>
      </c>
      <c r="F2328" t="s">
        <v>2378</v>
      </c>
      <c r="G2328">
        <v>0</v>
      </c>
      <c r="H2328" t="s">
        <v>2378</v>
      </c>
      <c r="I2328" t="str">
        <f t="shared" si="72"/>
        <v>Underweight</v>
      </c>
      <c r="J2328" t="str">
        <f t="shared" si="73"/>
        <v>Diabetes</v>
      </c>
    </row>
    <row r="2329" spans="1:10" x14ac:dyDescent="0.25">
      <c r="A2329" t="s">
        <v>109</v>
      </c>
      <c r="B2329">
        <v>15.18</v>
      </c>
      <c r="C2329">
        <v>11.11</v>
      </c>
      <c r="D2329" t="s">
        <v>2378</v>
      </c>
      <c r="E2329" t="s">
        <v>2378</v>
      </c>
      <c r="F2329" t="s">
        <v>2378</v>
      </c>
      <c r="G2329">
        <v>0</v>
      </c>
      <c r="H2329" t="s">
        <v>2378</v>
      </c>
      <c r="I2329" t="str">
        <f t="shared" si="72"/>
        <v>Underweight</v>
      </c>
      <c r="J2329" t="str">
        <f t="shared" si="73"/>
        <v>Diabetes</v>
      </c>
    </row>
    <row r="2330" spans="1:10" x14ac:dyDescent="0.25">
      <c r="A2330" t="s">
        <v>130</v>
      </c>
      <c r="B2330">
        <v>15.17</v>
      </c>
      <c r="C2330">
        <v>4.3</v>
      </c>
      <c r="D2330" t="s">
        <v>2378</v>
      </c>
      <c r="E2330" t="s">
        <v>2378</v>
      </c>
      <c r="F2330" t="s">
        <v>2379</v>
      </c>
      <c r="G2330">
        <v>0</v>
      </c>
      <c r="H2330" t="s">
        <v>2378</v>
      </c>
      <c r="I2330" t="str">
        <f t="shared" si="72"/>
        <v>Underweight</v>
      </c>
      <c r="J2330" t="str">
        <f t="shared" si="73"/>
        <v>Normal</v>
      </c>
    </row>
    <row r="2331" spans="1:10" x14ac:dyDescent="0.25">
      <c r="A2331" t="s">
        <v>108</v>
      </c>
      <c r="B2331">
        <v>15.12</v>
      </c>
      <c r="C2331">
        <v>4.03</v>
      </c>
      <c r="D2331" t="s">
        <v>2378</v>
      </c>
      <c r="E2331" t="s">
        <v>2378</v>
      </c>
      <c r="F2331" t="s">
        <v>2378</v>
      </c>
      <c r="G2331">
        <v>0</v>
      </c>
      <c r="H2331" t="s">
        <v>2378</v>
      </c>
      <c r="I2331" t="str">
        <f t="shared" si="72"/>
        <v>Underweight</v>
      </c>
      <c r="J2331" t="str">
        <f t="shared" si="73"/>
        <v>Normal</v>
      </c>
    </row>
    <row r="2332" spans="1:10" x14ac:dyDescent="0.25">
      <c r="A2332" t="s">
        <v>840</v>
      </c>
      <c r="B2332">
        <v>15.1</v>
      </c>
      <c r="C2332">
        <v>8.41</v>
      </c>
      <c r="D2332" t="s">
        <v>2378</v>
      </c>
      <c r="E2332" t="s">
        <v>2378</v>
      </c>
      <c r="F2332" t="s">
        <v>2378</v>
      </c>
      <c r="G2332">
        <v>0</v>
      </c>
      <c r="H2332" t="s">
        <v>2378</v>
      </c>
      <c r="I2332" t="str">
        <f t="shared" si="72"/>
        <v>Underweight</v>
      </c>
      <c r="J2332" t="str">
        <f t="shared" si="73"/>
        <v>Diabetes</v>
      </c>
    </row>
    <row r="2333" spans="1:10" x14ac:dyDescent="0.25">
      <c r="A2333" t="s">
        <v>758</v>
      </c>
      <c r="B2333">
        <v>15.09</v>
      </c>
      <c r="C2333">
        <v>7.59</v>
      </c>
      <c r="D2333" t="s">
        <v>2378</v>
      </c>
      <c r="E2333" t="s">
        <v>2378</v>
      </c>
      <c r="F2333" t="s">
        <v>2378</v>
      </c>
      <c r="G2333">
        <v>0</v>
      </c>
      <c r="H2333" t="s">
        <v>2378</v>
      </c>
      <c r="I2333" t="str">
        <f t="shared" si="72"/>
        <v>Underweight</v>
      </c>
      <c r="J2333" t="str">
        <f t="shared" si="73"/>
        <v>Diabetes</v>
      </c>
    </row>
    <row r="2334" spans="1:10" x14ac:dyDescent="0.25">
      <c r="A2334" t="s">
        <v>782</v>
      </c>
      <c r="B2334">
        <v>15.08</v>
      </c>
      <c r="C2334">
        <v>4.8499999999999996</v>
      </c>
      <c r="D2334" t="s">
        <v>2378</v>
      </c>
      <c r="E2334" t="s">
        <v>2378</v>
      </c>
      <c r="F2334" t="s">
        <v>2379</v>
      </c>
      <c r="G2334">
        <v>0</v>
      </c>
      <c r="H2334" t="s">
        <v>2378</v>
      </c>
      <c r="I2334" t="str">
        <f t="shared" si="72"/>
        <v>Underweight</v>
      </c>
      <c r="J2334" t="str">
        <f t="shared" si="73"/>
        <v>Normal</v>
      </c>
    </row>
    <row r="2335" spans="1:10" x14ac:dyDescent="0.25">
      <c r="A2335" t="s">
        <v>925</v>
      </c>
      <c r="B2335">
        <v>15.05</v>
      </c>
      <c r="C2335">
        <v>8.1199999999999992</v>
      </c>
      <c r="D2335" t="s">
        <v>2378</v>
      </c>
      <c r="E2335" t="s">
        <v>2378</v>
      </c>
      <c r="F2335" t="s">
        <v>2378</v>
      </c>
      <c r="G2335">
        <v>0</v>
      </c>
      <c r="H2335" t="s">
        <v>2378</v>
      </c>
      <c r="I2335" t="str">
        <f t="shared" si="72"/>
        <v>Underweight</v>
      </c>
      <c r="J2335" t="str">
        <f t="shared" si="73"/>
        <v>Diabetes</v>
      </c>
    </row>
    <row r="2336" spans="1:10" x14ac:dyDescent="0.25">
      <c r="A2336" t="s">
        <v>73</v>
      </c>
      <c r="B2336">
        <v>15.01</v>
      </c>
      <c r="C2336">
        <v>4.1500000000000004</v>
      </c>
      <c r="D2336" t="s">
        <v>2378</v>
      </c>
      <c r="E2336" t="s">
        <v>2378</v>
      </c>
      <c r="F2336" t="s">
        <v>2379</v>
      </c>
      <c r="G2336">
        <v>0</v>
      </c>
      <c r="H2336" t="s">
        <v>2378</v>
      </c>
      <c r="I2336" t="str">
        <f t="shared" si="72"/>
        <v>Underweight</v>
      </c>
      <c r="J2336" t="str">
        <f t="shared" si="73"/>
        <v>Normal</v>
      </c>
    </row>
  </sheetData>
  <sortState ref="A1:N2336">
    <sortCondition descending="1" ref="G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44"/>
  <sheetViews>
    <sheetView topLeftCell="I1" workbookViewId="0">
      <selection activeCell="N24" sqref="N24:O26"/>
    </sheetView>
  </sheetViews>
  <sheetFormatPr defaultRowHeight="15" x14ac:dyDescent="0.25"/>
  <cols>
    <col min="1" max="1" width="12.85546875" bestFit="1" customWidth="1"/>
    <col min="2" max="2" width="9.140625" customWidth="1"/>
    <col min="6" max="6" width="10.7109375" style="14" bestFit="1" customWidth="1"/>
    <col min="7" max="7" width="13.140625" bestFit="1" customWidth="1"/>
    <col min="8" max="8" width="11.5703125" customWidth="1"/>
    <col min="10" max="10" width="17" customWidth="1"/>
    <col min="11" max="11" width="17" style="13" customWidth="1"/>
    <col min="12" max="12" width="17" customWidth="1"/>
    <col min="13" max="13" width="7.28515625" customWidth="1"/>
    <col min="14" max="14" width="19.28515625" customWidth="1"/>
    <col min="15" max="15" width="16.140625" customWidth="1"/>
    <col min="16" max="16" width="15" bestFit="1" customWidth="1"/>
    <col min="18" max="18" width="10.7109375" bestFit="1" customWidth="1"/>
  </cols>
  <sheetData>
    <row r="1" spans="1:18" s="2" customFormat="1" ht="18.9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9" t="s">
        <v>5</v>
      </c>
      <c r="G1" s="3" t="s">
        <v>6</v>
      </c>
      <c r="H1" s="3" t="s">
        <v>7</v>
      </c>
      <c r="I1" s="3" t="s">
        <v>8</v>
      </c>
      <c r="J1" s="9" t="s">
        <v>5992</v>
      </c>
      <c r="K1" s="28" t="s">
        <v>5993</v>
      </c>
      <c r="L1" s="12" t="s">
        <v>5994</v>
      </c>
      <c r="N1" s="31"/>
      <c r="O1" s="31"/>
      <c r="P1" s="31"/>
      <c r="R1" s="31"/>
    </row>
    <row r="2" spans="1:18" x14ac:dyDescent="0.25">
      <c r="A2" t="s">
        <v>2033</v>
      </c>
      <c r="B2">
        <v>1958</v>
      </c>
      <c r="C2" t="s">
        <v>18</v>
      </c>
      <c r="D2">
        <v>5</v>
      </c>
      <c r="E2">
        <v>0</v>
      </c>
      <c r="F2" s="14">
        <v>29330.98</v>
      </c>
      <c r="G2" t="s">
        <v>16</v>
      </c>
      <c r="H2" t="s">
        <v>11</v>
      </c>
      <c r="I2" t="s">
        <v>23</v>
      </c>
      <c r="J2" s="10" t="str">
        <f t="shared" ref="J2:J65" si="0">CONCATENATE(D2,C2,B2)</f>
        <v>5Jun1958</v>
      </c>
      <c r="K2" s="13">
        <f t="shared" ref="K2:K65" si="1">DATEDIF(J2,$P$2,"y")</f>
        <v>65</v>
      </c>
      <c r="L2" s="14">
        <v>29330.98</v>
      </c>
      <c r="P2" s="10">
        <v>45085</v>
      </c>
    </row>
    <row r="3" spans="1:18" x14ac:dyDescent="0.25">
      <c r="A3" t="s">
        <v>2052</v>
      </c>
      <c r="B3">
        <v>1958</v>
      </c>
      <c r="C3" t="s">
        <v>34</v>
      </c>
      <c r="D3">
        <v>11</v>
      </c>
      <c r="E3">
        <v>1</v>
      </c>
      <c r="F3" s="14">
        <v>30166.62</v>
      </c>
      <c r="G3" t="s">
        <v>16</v>
      </c>
      <c r="H3" t="s">
        <v>12</v>
      </c>
      <c r="I3" t="s">
        <v>23</v>
      </c>
      <c r="J3" s="10" t="str">
        <f t="shared" si="0"/>
        <v>11Aug1958</v>
      </c>
      <c r="K3" s="13">
        <f t="shared" si="1"/>
        <v>64</v>
      </c>
      <c r="L3" s="14">
        <v>30166.62</v>
      </c>
      <c r="N3" s="23" t="s">
        <v>6066</v>
      </c>
      <c r="O3" s="25">
        <f>AVERAGE(L2:L2344)</f>
        <v>13559.067870251809</v>
      </c>
    </row>
    <row r="4" spans="1:18" x14ac:dyDescent="0.25">
      <c r="A4" t="s">
        <v>1657</v>
      </c>
      <c r="B4">
        <v>1958</v>
      </c>
      <c r="C4" t="s">
        <v>20</v>
      </c>
      <c r="D4">
        <v>21</v>
      </c>
      <c r="E4">
        <v>0</v>
      </c>
      <c r="F4" s="14">
        <v>14210.54</v>
      </c>
      <c r="G4" t="s">
        <v>11</v>
      </c>
      <c r="H4" t="s">
        <v>11</v>
      </c>
      <c r="I4" t="s">
        <v>23</v>
      </c>
      <c r="J4" s="10" t="str">
        <f t="shared" si="0"/>
        <v>21Sep1958</v>
      </c>
      <c r="K4" s="13">
        <f t="shared" si="1"/>
        <v>64</v>
      </c>
      <c r="L4" s="14">
        <v>14210.54</v>
      </c>
      <c r="N4" s="23" t="s">
        <v>6067</v>
      </c>
      <c r="O4" s="25">
        <f>MEDIAN(L2:L2344)</f>
        <v>9634.5400000000009</v>
      </c>
    </row>
    <row r="5" spans="1:18" x14ac:dyDescent="0.25">
      <c r="A5" t="s">
        <v>1665</v>
      </c>
      <c r="B5">
        <v>1958</v>
      </c>
      <c r="C5" t="s">
        <v>36</v>
      </c>
      <c r="D5">
        <v>15</v>
      </c>
      <c r="E5">
        <v>0</v>
      </c>
      <c r="F5" s="14">
        <v>14313.85</v>
      </c>
      <c r="G5" t="s">
        <v>11</v>
      </c>
      <c r="H5" t="s">
        <v>12</v>
      </c>
      <c r="I5" t="s">
        <v>13</v>
      </c>
      <c r="J5" s="10" t="str">
        <f t="shared" si="0"/>
        <v>15Oct1958</v>
      </c>
      <c r="K5" s="13">
        <f t="shared" si="1"/>
        <v>64</v>
      </c>
      <c r="L5" s="14">
        <v>14313.85</v>
      </c>
      <c r="N5" s="23" t="s">
        <v>6068</v>
      </c>
      <c r="O5" s="22">
        <f>MODE(L2:L2344)</f>
        <v>6203.9</v>
      </c>
    </row>
    <row r="6" spans="1:18" x14ac:dyDescent="0.25">
      <c r="A6" t="s">
        <v>1666</v>
      </c>
      <c r="B6">
        <v>1958</v>
      </c>
      <c r="C6" t="s">
        <v>10</v>
      </c>
      <c r="D6">
        <v>10</v>
      </c>
      <c r="E6">
        <v>0</v>
      </c>
      <c r="F6" s="14">
        <v>14319.03</v>
      </c>
      <c r="G6" t="s">
        <v>11</v>
      </c>
      <c r="H6" t="s">
        <v>11</v>
      </c>
      <c r="I6" t="s">
        <v>41</v>
      </c>
      <c r="J6" s="10" t="str">
        <f t="shared" si="0"/>
        <v>10Jul1958</v>
      </c>
      <c r="K6" s="13">
        <f t="shared" si="1"/>
        <v>64</v>
      </c>
      <c r="L6" s="14">
        <v>14319.03</v>
      </c>
      <c r="N6" s="23" t="s">
        <v>6069</v>
      </c>
      <c r="O6" s="22">
        <f>_xlfn.STDEV.P(L2:L2344)</f>
        <v>11920.113828841617</v>
      </c>
      <c r="P6">
        <f>AVERAGE(B2:B2344)</f>
        <v>1982.8408023900981</v>
      </c>
    </row>
    <row r="7" spans="1:18" x14ac:dyDescent="0.25">
      <c r="A7" t="s">
        <v>1673</v>
      </c>
      <c r="B7">
        <v>1958</v>
      </c>
      <c r="C7" t="s">
        <v>20</v>
      </c>
      <c r="D7">
        <v>14</v>
      </c>
      <c r="E7">
        <v>0</v>
      </c>
      <c r="F7" s="14">
        <v>14394.56</v>
      </c>
      <c r="G7" t="s">
        <v>11</v>
      </c>
      <c r="H7" t="s">
        <v>16</v>
      </c>
      <c r="I7" t="s">
        <v>169</v>
      </c>
      <c r="J7" s="10" t="str">
        <f t="shared" si="0"/>
        <v>14Sep1958</v>
      </c>
      <c r="K7" s="13">
        <f t="shared" si="1"/>
        <v>64</v>
      </c>
      <c r="L7" s="14">
        <v>14394.56</v>
      </c>
      <c r="N7" s="23" t="s">
        <v>6070</v>
      </c>
      <c r="O7" s="25">
        <f>MIN(L2:L2344)</f>
        <v>563.84</v>
      </c>
      <c r="P7">
        <v>1982</v>
      </c>
    </row>
    <row r="8" spans="1:18" x14ac:dyDescent="0.25">
      <c r="A8" t="s">
        <v>1674</v>
      </c>
      <c r="B8">
        <v>1958</v>
      </c>
      <c r="C8" t="s">
        <v>10</v>
      </c>
      <c r="D8">
        <v>29</v>
      </c>
      <c r="E8">
        <v>0</v>
      </c>
      <c r="F8" s="14">
        <v>14410.93</v>
      </c>
      <c r="G8" t="s">
        <v>11</v>
      </c>
      <c r="H8" t="s">
        <v>11</v>
      </c>
      <c r="I8" t="s">
        <v>167</v>
      </c>
      <c r="J8" s="10" t="str">
        <f t="shared" si="0"/>
        <v>29Jul1958</v>
      </c>
      <c r="K8" s="13">
        <f t="shared" si="1"/>
        <v>64</v>
      </c>
      <c r="L8" s="14">
        <v>14410.93</v>
      </c>
      <c r="N8" s="23" t="s">
        <v>6071</v>
      </c>
      <c r="O8" s="25">
        <f>MAX(L2:L2344)</f>
        <v>63770.43</v>
      </c>
    </row>
    <row r="9" spans="1:18" x14ac:dyDescent="0.25">
      <c r="A9" t="s">
        <v>1675</v>
      </c>
      <c r="B9">
        <v>1958</v>
      </c>
      <c r="C9" t="s">
        <v>20</v>
      </c>
      <c r="D9">
        <v>20</v>
      </c>
      <c r="E9">
        <v>1</v>
      </c>
      <c r="F9" s="14">
        <v>14418.28</v>
      </c>
      <c r="G9" t="s">
        <v>11</v>
      </c>
      <c r="H9" t="s">
        <v>12</v>
      </c>
      <c r="I9" t="s">
        <v>13</v>
      </c>
      <c r="J9" s="10" t="str">
        <f t="shared" si="0"/>
        <v>20Sep1958</v>
      </c>
      <c r="K9" s="13">
        <f t="shared" si="1"/>
        <v>64</v>
      </c>
      <c r="L9" s="14">
        <v>14418.28</v>
      </c>
      <c r="N9" s="23" t="s">
        <v>6072</v>
      </c>
      <c r="O9" s="25">
        <f>SUM(L2:L2344)</f>
        <v>31768896.019999988</v>
      </c>
    </row>
    <row r="10" spans="1:18" x14ac:dyDescent="0.25">
      <c r="A10" t="s">
        <v>1696</v>
      </c>
      <c r="B10">
        <v>1958</v>
      </c>
      <c r="C10" t="s">
        <v>10</v>
      </c>
      <c r="D10">
        <v>23</v>
      </c>
      <c r="E10">
        <v>0</v>
      </c>
      <c r="F10" s="14">
        <v>14692.67</v>
      </c>
      <c r="G10" t="s">
        <v>11</v>
      </c>
      <c r="H10" t="s">
        <v>16</v>
      </c>
      <c r="I10" t="s">
        <v>23</v>
      </c>
      <c r="J10" s="10" t="str">
        <f t="shared" si="0"/>
        <v>23Jul1958</v>
      </c>
      <c r="K10" s="13">
        <f t="shared" si="1"/>
        <v>64</v>
      </c>
      <c r="L10" s="14">
        <v>14692.67</v>
      </c>
      <c r="N10" s="23" t="s">
        <v>6073</v>
      </c>
      <c r="O10" s="25">
        <f>COUNT(L2:L2344)</f>
        <v>2343</v>
      </c>
      <c r="P10">
        <f>COUNTIF(H2:H2344,"tier - 3")</f>
        <v>796</v>
      </c>
    </row>
    <row r="11" spans="1:18" x14ac:dyDescent="0.25">
      <c r="A11" t="s">
        <v>1705</v>
      </c>
      <c r="B11">
        <v>1958</v>
      </c>
      <c r="C11" t="s">
        <v>36</v>
      </c>
      <c r="D11">
        <v>17</v>
      </c>
      <c r="E11">
        <v>0</v>
      </c>
      <c r="F11" s="14">
        <v>14901.52</v>
      </c>
      <c r="G11" t="s">
        <v>11</v>
      </c>
      <c r="H11" t="s">
        <v>11</v>
      </c>
      <c r="I11" t="s">
        <v>246</v>
      </c>
      <c r="J11" s="10" t="str">
        <f t="shared" si="0"/>
        <v>17Oct1958</v>
      </c>
      <c r="K11" s="13">
        <f t="shared" si="1"/>
        <v>64</v>
      </c>
      <c r="L11" s="14">
        <v>14901.52</v>
      </c>
    </row>
    <row r="12" spans="1:18" x14ac:dyDescent="0.25">
      <c r="A12" t="s">
        <v>1709</v>
      </c>
      <c r="B12">
        <v>1958</v>
      </c>
      <c r="C12" t="s">
        <v>10</v>
      </c>
      <c r="D12">
        <v>29</v>
      </c>
      <c r="E12">
        <v>2</v>
      </c>
      <c r="F12" s="14">
        <v>14988.43</v>
      </c>
      <c r="G12" t="s">
        <v>11</v>
      </c>
      <c r="H12" t="s">
        <v>12</v>
      </c>
      <c r="I12" t="s">
        <v>41</v>
      </c>
      <c r="J12" s="10" t="str">
        <f t="shared" si="0"/>
        <v>29Jul1958</v>
      </c>
      <c r="K12" s="13">
        <f t="shared" si="1"/>
        <v>64</v>
      </c>
      <c r="L12" s="14">
        <v>14988.43</v>
      </c>
      <c r="P12" t="s">
        <v>2381</v>
      </c>
      <c r="Q12">
        <f>COUNTIF(A2:A2344,"?")</f>
        <v>0</v>
      </c>
    </row>
    <row r="13" spans="1:18" x14ac:dyDescent="0.25">
      <c r="A13" t="s">
        <v>1721</v>
      </c>
      <c r="B13">
        <v>1959</v>
      </c>
      <c r="C13" t="s">
        <v>18</v>
      </c>
      <c r="D13">
        <v>4</v>
      </c>
      <c r="E13">
        <v>3</v>
      </c>
      <c r="F13" s="14">
        <v>15161.53</v>
      </c>
      <c r="G13" t="s">
        <v>11</v>
      </c>
      <c r="H13" t="s">
        <v>16</v>
      </c>
      <c r="I13" t="s">
        <v>13</v>
      </c>
      <c r="J13" s="10" t="str">
        <f t="shared" si="0"/>
        <v>4Jun1959</v>
      </c>
      <c r="K13" s="13">
        <f t="shared" si="1"/>
        <v>64</v>
      </c>
      <c r="L13" s="14">
        <v>15161.53</v>
      </c>
    </row>
    <row r="14" spans="1:18" x14ac:dyDescent="0.25">
      <c r="A14" t="s">
        <v>1754</v>
      </c>
      <c r="B14">
        <v>1958</v>
      </c>
      <c r="C14" t="s">
        <v>36</v>
      </c>
      <c r="D14">
        <v>22</v>
      </c>
      <c r="E14">
        <v>2</v>
      </c>
      <c r="F14" s="14">
        <v>16069.08</v>
      </c>
      <c r="G14" t="s">
        <v>11</v>
      </c>
      <c r="H14" t="s">
        <v>11</v>
      </c>
      <c r="I14" t="s">
        <v>246</v>
      </c>
      <c r="J14" s="10" t="str">
        <f t="shared" si="0"/>
        <v>22Oct1958</v>
      </c>
      <c r="K14" s="13">
        <f t="shared" si="1"/>
        <v>64</v>
      </c>
      <c r="L14" s="14">
        <v>16069.08</v>
      </c>
      <c r="N14" s="27" t="s">
        <v>6075</v>
      </c>
      <c r="O14" s="24">
        <f>MEDIAN(K2:K2344)</f>
        <v>39</v>
      </c>
    </row>
    <row r="15" spans="1:18" x14ac:dyDescent="0.25">
      <c r="A15" t="s">
        <v>1755</v>
      </c>
      <c r="B15">
        <v>1958</v>
      </c>
      <c r="C15" t="s">
        <v>18</v>
      </c>
      <c r="D15">
        <v>21</v>
      </c>
      <c r="E15">
        <v>3</v>
      </c>
      <c r="F15" s="14">
        <v>16085.13</v>
      </c>
      <c r="G15" t="s">
        <v>11</v>
      </c>
      <c r="H15" t="s">
        <v>11</v>
      </c>
      <c r="I15" t="s">
        <v>13</v>
      </c>
      <c r="J15" s="10" t="str">
        <f t="shared" si="0"/>
        <v>21Jun1958</v>
      </c>
      <c r="K15" s="13">
        <f t="shared" si="1"/>
        <v>64</v>
      </c>
      <c r="L15" s="14">
        <v>16085.13</v>
      </c>
      <c r="N15" s="27" t="s">
        <v>6076</v>
      </c>
      <c r="O15" s="24">
        <f>MODE(K3:K2345)</f>
        <v>18</v>
      </c>
    </row>
    <row r="16" spans="1:18" x14ac:dyDescent="0.25">
      <c r="A16" t="s">
        <v>1771</v>
      </c>
      <c r="B16">
        <v>1958</v>
      </c>
      <c r="C16" t="s">
        <v>36</v>
      </c>
      <c r="D16">
        <v>10</v>
      </c>
      <c r="E16">
        <v>3</v>
      </c>
      <c r="F16" s="14">
        <v>16455.71</v>
      </c>
      <c r="G16" t="s">
        <v>11</v>
      </c>
      <c r="H16" t="s">
        <v>11</v>
      </c>
      <c r="I16" t="s">
        <v>23</v>
      </c>
      <c r="J16" s="10" t="str">
        <f t="shared" si="0"/>
        <v>10Oct1958</v>
      </c>
      <c r="K16" s="13">
        <f t="shared" si="1"/>
        <v>64</v>
      </c>
      <c r="L16" s="14">
        <v>16455.71</v>
      </c>
      <c r="N16" s="23" t="s">
        <v>6078</v>
      </c>
      <c r="O16" s="26">
        <f>AVERAGE($L$2:$L$595)</f>
        <v>17856.790858585871</v>
      </c>
    </row>
    <row r="17" spans="1:15" x14ac:dyDescent="0.25">
      <c r="A17" t="s">
        <v>1983</v>
      </c>
      <c r="B17">
        <v>1958</v>
      </c>
      <c r="C17" t="s">
        <v>30</v>
      </c>
      <c r="D17">
        <v>25</v>
      </c>
      <c r="E17">
        <v>0</v>
      </c>
      <c r="F17" s="14">
        <v>26926.51</v>
      </c>
      <c r="G17" t="s">
        <v>11</v>
      </c>
      <c r="H17" t="s">
        <v>16</v>
      </c>
      <c r="I17" t="s">
        <v>13</v>
      </c>
      <c r="J17" s="10" t="str">
        <f t="shared" si="0"/>
        <v>25Dec1958</v>
      </c>
      <c r="K17" s="13">
        <f t="shared" si="1"/>
        <v>64</v>
      </c>
      <c r="L17" s="14">
        <v>26926.51</v>
      </c>
    </row>
    <row r="18" spans="1:15" x14ac:dyDescent="0.25">
      <c r="A18" t="s">
        <v>1987</v>
      </c>
      <c r="B18">
        <v>1958</v>
      </c>
      <c r="C18" t="s">
        <v>18</v>
      </c>
      <c r="D18">
        <v>30</v>
      </c>
      <c r="E18">
        <v>0</v>
      </c>
      <c r="F18" s="14">
        <v>27037.91</v>
      </c>
      <c r="G18" t="s">
        <v>11</v>
      </c>
      <c r="H18" t="s">
        <v>11</v>
      </c>
      <c r="I18" t="s">
        <v>13</v>
      </c>
      <c r="J18" s="10" t="str">
        <f t="shared" si="0"/>
        <v>30Jun1958</v>
      </c>
      <c r="K18" s="13">
        <f t="shared" si="1"/>
        <v>64</v>
      </c>
      <c r="L18" s="14">
        <v>27037.91</v>
      </c>
      <c r="N18" t="s">
        <v>6093</v>
      </c>
      <c r="O18" s="14" t="s">
        <v>6088</v>
      </c>
    </row>
    <row r="19" spans="1:15" x14ac:dyDescent="0.25">
      <c r="A19" t="s">
        <v>2346</v>
      </c>
      <c r="B19">
        <v>1958</v>
      </c>
      <c r="C19" t="s">
        <v>20</v>
      </c>
      <c r="D19">
        <v>15</v>
      </c>
      <c r="E19">
        <v>0</v>
      </c>
      <c r="F19" s="14">
        <v>46889.26</v>
      </c>
      <c r="G19" t="s">
        <v>11</v>
      </c>
      <c r="H19" t="s">
        <v>12</v>
      </c>
      <c r="I19" t="s">
        <v>13</v>
      </c>
      <c r="J19" s="10" t="str">
        <f t="shared" si="0"/>
        <v>15Sep1958</v>
      </c>
      <c r="K19" s="13">
        <f t="shared" si="1"/>
        <v>64</v>
      </c>
      <c r="L19" s="14">
        <v>46889.26</v>
      </c>
      <c r="N19" t="s">
        <v>6082</v>
      </c>
      <c r="O19" s="14">
        <f>SUMIF(G2:G2344, "tier - 1", F1:F2344)</f>
        <v>8047507.8700000001</v>
      </c>
    </row>
    <row r="20" spans="1:15" x14ac:dyDescent="0.25">
      <c r="A20" t="s">
        <v>2349</v>
      </c>
      <c r="B20">
        <v>1958</v>
      </c>
      <c r="C20" t="s">
        <v>20</v>
      </c>
      <c r="D20">
        <v>3</v>
      </c>
      <c r="E20">
        <v>2</v>
      </c>
      <c r="F20" s="14">
        <v>47291.06</v>
      </c>
      <c r="G20" t="s">
        <v>11</v>
      </c>
      <c r="H20" t="s">
        <v>16</v>
      </c>
      <c r="I20" t="s">
        <v>41</v>
      </c>
      <c r="J20" s="10" t="str">
        <f t="shared" si="0"/>
        <v>3Sep1958</v>
      </c>
      <c r="K20" s="13">
        <f t="shared" si="1"/>
        <v>64</v>
      </c>
      <c r="L20" s="14">
        <v>47291.06</v>
      </c>
      <c r="N20" t="s">
        <v>6083</v>
      </c>
      <c r="O20" s="14">
        <f>SUMIF(G2:G2344, "tier - 2", F1:F2344)</f>
        <v>16022504.149999997</v>
      </c>
    </row>
    <row r="21" spans="1:15" x14ac:dyDescent="0.25">
      <c r="A21" t="s">
        <v>2355</v>
      </c>
      <c r="B21">
        <v>1958</v>
      </c>
      <c r="C21" t="s">
        <v>15</v>
      </c>
      <c r="D21">
        <v>16</v>
      </c>
      <c r="E21">
        <v>1</v>
      </c>
      <c r="F21" s="14">
        <v>47928.03</v>
      </c>
      <c r="G21" t="s">
        <v>11</v>
      </c>
      <c r="H21" t="s">
        <v>12</v>
      </c>
      <c r="I21" t="s">
        <v>41</v>
      </c>
      <c r="J21" s="10" t="str">
        <f t="shared" si="0"/>
        <v>16Nov1958</v>
      </c>
      <c r="K21" s="13">
        <f t="shared" si="1"/>
        <v>64</v>
      </c>
      <c r="L21" s="14">
        <v>47928.03</v>
      </c>
      <c r="N21" t="s">
        <v>6084</v>
      </c>
      <c r="O21" s="14">
        <f>SUMIF(G3:G2345, "tier - 3", F2:F2345)</f>
        <v>7677539.1499999976</v>
      </c>
    </row>
    <row r="22" spans="1:15" x14ac:dyDescent="0.25">
      <c r="A22" t="s">
        <v>2364</v>
      </c>
      <c r="B22">
        <v>1958</v>
      </c>
      <c r="C22" t="s">
        <v>18</v>
      </c>
      <c r="D22">
        <v>27</v>
      </c>
      <c r="E22">
        <v>2</v>
      </c>
      <c r="F22" s="14">
        <v>49577.66</v>
      </c>
      <c r="G22" t="s">
        <v>11</v>
      </c>
      <c r="H22" t="s">
        <v>11</v>
      </c>
      <c r="I22" t="s">
        <v>13</v>
      </c>
      <c r="J22" s="10" t="str">
        <f t="shared" si="0"/>
        <v>27Jun1958</v>
      </c>
      <c r="K22" s="13">
        <f t="shared" si="1"/>
        <v>64</v>
      </c>
      <c r="L22" s="14">
        <v>49577.66</v>
      </c>
    </row>
    <row r="23" spans="1:15" x14ac:dyDescent="0.25">
      <c r="A23" t="s">
        <v>1632</v>
      </c>
      <c r="B23">
        <v>1958</v>
      </c>
      <c r="C23" t="s">
        <v>15</v>
      </c>
      <c r="D23">
        <v>25</v>
      </c>
      <c r="E23">
        <v>0</v>
      </c>
      <c r="F23" s="14">
        <v>13822.8</v>
      </c>
      <c r="G23" t="s">
        <v>12</v>
      </c>
      <c r="H23" t="s">
        <v>12</v>
      </c>
      <c r="I23" t="s">
        <v>41</v>
      </c>
      <c r="J23" s="10" t="str">
        <f t="shared" si="0"/>
        <v>25Nov1958</v>
      </c>
      <c r="K23" s="13">
        <f t="shared" si="1"/>
        <v>64</v>
      </c>
      <c r="L23" s="14">
        <v>13822.8</v>
      </c>
      <c r="N23" t="s">
        <v>6089</v>
      </c>
      <c r="O23" s="13" t="s">
        <v>6090</v>
      </c>
    </row>
    <row r="24" spans="1:15" x14ac:dyDescent="0.25">
      <c r="A24" t="s">
        <v>1633</v>
      </c>
      <c r="B24">
        <v>1958</v>
      </c>
      <c r="C24" t="s">
        <v>30</v>
      </c>
      <c r="D24">
        <v>10</v>
      </c>
      <c r="E24">
        <v>0</v>
      </c>
      <c r="F24" s="14">
        <v>13831.12</v>
      </c>
      <c r="G24" t="s">
        <v>12</v>
      </c>
      <c r="H24" t="s">
        <v>16</v>
      </c>
      <c r="I24" t="s">
        <v>13</v>
      </c>
      <c r="J24" s="10" t="str">
        <f t="shared" si="0"/>
        <v>10Dec1958</v>
      </c>
      <c r="K24" s="13">
        <f t="shared" si="1"/>
        <v>64</v>
      </c>
      <c r="L24" s="14">
        <v>13831.12</v>
      </c>
      <c r="N24" t="s">
        <v>6082</v>
      </c>
      <c r="O24" s="14">
        <f>AVERAGEIF(H2:H2344, "tier - 1", F1:F2344)</f>
        <v>12768.562888283377</v>
      </c>
    </row>
    <row r="25" spans="1:15" x14ac:dyDescent="0.25">
      <c r="A25" t="s">
        <v>2024</v>
      </c>
      <c r="B25">
        <v>1959</v>
      </c>
      <c r="C25" t="s">
        <v>30</v>
      </c>
      <c r="D25">
        <v>5</v>
      </c>
      <c r="E25">
        <v>0</v>
      </c>
      <c r="F25" s="14">
        <v>28950.47</v>
      </c>
      <c r="G25" t="s">
        <v>16</v>
      </c>
      <c r="H25" t="s">
        <v>16</v>
      </c>
      <c r="I25" t="s">
        <v>23</v>
      </c>
      <c r="J25" s="10" t="str">
        <f t="shared" si="0"/>
        <v>5Dec1959</v>
      </c>
      <c r="K25" s="13">
        <f t="shared" si="1"/>
        <v>63</v>
      </c>
      <c r="L25" s="14">
        <v>28950.47</v>
      </c>
      <c r="N25" t="s">
        <v>6083</v>
      </c>
      <c r="O25" s="14">
        <f>AVERAGEIF(H2:H2344, "tier - 2", F1:F2344)</f>
        <v>13636.385246305435</v>
      </c>
    </row>
    <row r="26" spans="1:15" x14ac:dyDescent="0.25">
      <c r="A26" t="s">
        <v>2036</v>
      </c>
      <c r="B26">
        <v>1959</v>
      </c>
      <c r="C26" t="s">
        <v>36</v>
      </c>
      <c r="D26">
        <v>20</v>
      </c>
      <c r="E26">
        <v>0</v>
      </c>
      <c r="F26" s="14">
        <v>29523.17</v>
      </c>
      <c r="G26" t="s">
        <v>16</v>
      </c>
      <c r="H26" t="s">
        <v>11</v>
      </c>
      <c r="I26" t="s">
        <v>246</v>
      </c>
      <c r="J26" s="10" t="str">
        <f t="shared" si="0"/>
        <v>20Oct1959</v>
      </c>
      <c r="K26" s="13">
        <f t="shared" si="1"/>
        <v>63</v>
      </c>
      <c r="L26" s="14">
        <v>29523.17</v>
      </c>
      <c r="N26" t="s">
        <v>6084</v>
      </c>
      <c r="O26" s="14">
        <f>AVERAGEIF(H3:H2345, "tier - 3", F2:F2345)</f>
        <v>14199.348228643208</v>
      </c>
    </row>
    <row r="27" spans="1:15" x14ac:dyDescent="0.25">
      <c r="A27" t="s">
        <v>1637</v>
      </c>
      <c r="B27">
        <v>1959</v>
      </c>
      <c r="C27" t="s">
        <v>36</v>
      </c>
      <c r="D27">
        <v>5</v>
      </c>
      <c r="E27">
        <v>0</v>
      </c>
      <c r="F27" s="14">
        <v>13880.95</v>
      </c>
      <c r="G27" t="s">
        <v>11</v>
      </c>
      <c r="H27" t="s">
        <v>11</v>
      </c>
      <c r="I27" t="s">
        <v>41</v>
      </c>
      <c r="J27" s="10" t="str">
        <f t="shared" si="0"/>
        <v>5Oct1959</v>
      </c>
      <c r="K27" s="13">
        <f t="shared" si="1"/>
        <v>63</v>
      </c>
      <c r="L27" s="14">
        <v>13880.95</v>
      </c>
    </row>
    <row r="28" spans="1:15" x14ac:dyDescent="0.25">
      <c r="A28" t="s">
        <v>1639</v>
      </c>
      <c r="B28">
        <v>1959</v>
      </c>
      <c r="C28" t="s">
        <v>30</v>
      </c>
      <c r="D28">
        <v>29</v>
      </c>
      <c r="E28">
        <v>0</v>
      </c>
      <c r="F28" s="14">
        <v>13887.2</v>
      </c>
      <c r="G28" t="s">
        <v>11</v>
      </c>
      <c r="H28" t="s">
        <v>12</v>
      </c>
      <c r="I28" t="s">
        <v>13</v>
      </c>
      <c r="J28" s="10" t="str">
        <f t="shared" si="0"/>
        <v>29Dec1959</v>
      </c>
      <c r="K28" s="13">
        <f t="shared" si="1"/>
        <v>63</v>
      </c>
      <c r="L28" s="14">
        <v>13887.2</v>
      </c>
      <c r="N28" s="32" t="s">
        <v>6094</v>
      </c>
      <c r="O28" s="33">
        <f>AVERAGEIF(E2:E2344, "&gt;2", F2:F2344)</f>
        <v>14217.520498812355</v>
      </c>
    </row>
    <row r="29" spans="1:15" x14ac:dyDescent="0.25">
      <c r="A29" t="s">
        <v>1640</v>
      </c>
      <c r="B29">
        <v>1959</v>
      </c>
      <c r="C29" t="s">
        <v>10</v>
      </c>
      <c r="D29">
        <v>7</v>
      </c>
      <c r="E29">
        <v>0</v>
      </c>
      <c r="F29" s="14">
        <v>13887.97</v>
      </c>
      <c r="G29" t="s">
        <v>11</v>
      </c>
      <c r="H29" t="s">
        <v>11</v>
      </c>
      <c r="I29" t="s">
        <v>13</v>
      </c>
      <c r="J29" s="10" t="str">
        <f t="shared" si="0"/>
        <v>7Jul1959</v>
      </c>
      <c r="K29" s="13">
        <f t="shared" si="1"/>
        <v>63</v>
      </c>
      <c r="L29" s="14">
        <v>13887.97</v>
      </c>
    </row>
    <row r="30" spans="1:15" x14ac:dyDescent="0.25">
      <c r="A30" t="s">
        <v>1643</v>
      </c>
      <c r="B30">
        <v>1959</v>
      </c>
      <c r="C30" t="s">
        <v>34</v>
      </c>
      <c r="D30">
        <v>29</v>
      </c>
      <c r="E30">
        <v>0</v>
      </c>
      <c r="F30" s="14">
        <v>13974.46</v>
      </c>
      <c r="G30" t="s">
        <v>11</v>
      </c>
      <c r="H30" t="s">
        <v>11</v>
      </c>
      <c r="I30" t="s">
        <v>165</v>
      </c>
      <c r="J30" s="10" t="str">
        <f t="shared" si="0"/>
        <v>29Aug1959</v>
      </c>
      <c r="K30" s="13">
        <f t="shared" si="1"/>
        <v>63</v>
      </c>
      <c r="L30" s="14">
        <v>13974.46</v>
      </c>
      <c r="N30" s="23" t="s">
        <v>6096</v>
      </c>
      <c r="O30" s="22">
        <f>INT(AVERAGEIFS(E2:E2344, K2:K2344, "&lt;40"))</f>
        <v>1</v>
      </c>
    </row>
    <row r="31" spans="1:15" x14ac:dyDescent="0.25">
      <c r="A31" t="s">
        <v>1645</v>
      </c>
      <c r="B31">
        <v>1959</v>
      </c>
      <c r="C31" t="s">
        <v>20</v>
      </c>
      <c r="D31">
        <v>6</v>
      </c>
      <c r="E31">
        <v>0</v>
      </c>
      <c r="F31" s="14">
        <v>13981.85</v>
      </c>
      <c r="G31" t="s">
        <v>11</v>
      </c>
      <c r="H31" t="s">
        <v>16</v>
      </c>
      <c r="I31" t="s">
        <v>167</v>
      </c>
      <c r="J31" s="10" t="str">
        <f t="shared" si="0"/>
        <v>6Sep1959</v>
      </c>
      <c r="K31" s="13">
        <f t="shared" si="1"/>
        <v>63</v>
      </c>
      <c r="L31" s="14">
        <v>13981.85</v>
      </c>
    </row>
    <row r="32" spans="1:15" x14ac:dyDescent="0.25">
      <c r="A32" t="s">
        <v>1659</v>
      </c>
      <c r="B32">
        <v>1959</v>
      </c>
      <c r="C32" t="s">
        <v>36</v>
      </c>
      <c r="D32">
        <v>10</v>
      </c>
      <c r="E32">
        <v>0</v>
      </c>
      <c r="F32" s="14">
        <v>14254.61</v>
      </c>
      <c r="G32" t="s">
        <v>11</v>
      </c>
      <c r="H32" t="s">
        <v>16</v>
      </c>
      <c r="I32" t="s">
        <v>23</v>
      </c>
      <c r="J32" s="10" t="str">
        <f t="shared" si="0"/>
        <v>10Oct1959</v>
      </c>
      <c r="K32" s="13">
        <f t="shared" si="1"/>
        <v>63</v>
      </c>
      <c r="L32" s="14">
        <v>14254.61</v>
      </c>
    </row>
    <row r="33" spans="1:12" x14ac:dyDescent="0.25">
      <c r="A33" t="s">
        <v>1660</v>
      </c>
      <c r="B33">
        <v>1959</v>
      </c>
      <c r="C33" t="s">
        <v>15</v>
      </c>
      <c r="D33">
        <v>8</v>
      </c>
      <c r="E33">
        <v>0</v>
      </c>
      <c r="F33" s="14">
        <v>14256.19</v>
      </c>
      <c r="G33" t="s">
        <v>11</v>
      </c>
      <c r="H33" t="s">
        <v>12</v>
      </c>
      <c r="I33" t="s">
        <v>23</v>
      </c>
      <c r="J33" s="10" t="str">
        <f t="shared" si="0"/>
        <v>8Nov1959</v>
      </c>
      <c r="K33" s="13">
        <f t="shared" si="1"/>
        <v>63</v>
      </c>
      <c r="L33" s="14">
        <v>14256.19</v>
      </c>
    </row>
    <row r="34" spans="1:12" x14ac:dyDescent="0.25">
      <c r="A34" t="s">
        <v>1668</v>
      </c>
      <c r="B34">
        <v>1959</v>
      </c>
      <c r="C34" t="s">
        <v>30</v>
      </c>
      <c r="D34">
        <v>24</v>
      </c>
      <c r="E34">
        <v>1</v>
      </c>
      <c r="F34" s="14">
        <v>14349.85</v>
      </c>
      <c r="G34" t="s">
        <v>11</v>
      </c>
      <c r="H34" t="s">
        <v>11</v>
      </c>
      <c r="I34" t="s">
        <v>23</v>
      </c>
      <c r="J34" s="10" t="str">
        <f t="shared" si="0"/>
        <v>24Dec1959</v>
      </c>
      <c r="K34" s="13">
        <f t="shared" si="1"/>
        <v>63</v>
      </c>
      <c r="L34" s="14">
        <v>14349.85</v>
      </c>
    </row>
    <row r="35" spans="1:12" x14ac:dyDescent="0.25">
      <c r="A35" t="s">
        <v>1679</v>
      </c>
      <c r="B35">
        <v>1959</v>
      </c>
      <c r="C35" t="s">
        <v>18</v>
      </c>
      <c r="D35">
        <v>29</v>
      </c>
      <c r="E35">
        <v>0</v>
      </c>
      <c r="F35" s="14">
        <v>14449.85</v>
      </c>
      <c r="G35" t="s">
        <v>11</v>
      </c>
      <c r="H35" t="s">
        <v>16</v>
      </c>
      <c r="I35" t="s">
        <v>246</v>
      </c>
      <c r="J35" s="10" t="str">
        <f t="shared" si="0"/>
        <v>29Jun1959</v>
      </c>
      <c r="K35" s="13">
        <f t="shared" si="1"/>
        <v>63</v>
      </c>
      <c r="L35" s="14">
        <v>14449.85</v>
      </c>
    </row>
    <row r="36" spans="1:12" x14ac:dyDescent="0.25">
      <c r="A36" t="s">
        <v>1680</v>
      </c>
      <c r="B36">
        <v>1959</v>
      </c>
      <c r="C36" t="s">
        <v>34</v>
      </c>
      <c r="D36">
        <v>3</v>
      </c>
      <c r="E36">
        <v>0</v>
      </c>
      <c r="F36" s="14">
        <v>14451.84</v>
      </c>
      <c r="G36" t="s">
        <v>11</v>
      </c>
      <c r="H36" t="s">
        <v>12</v>
      </c>
      <c r="I36" t="s">
        <v>248</v>
      </c>
      <c r="J36" s="10" t="str">
        <f t="shared" si="0"/>
        <v>3Aug1959</v>
      </c>
      <c r="K36" s="13">
        <f t="shared" si="1"/>
        <v>63</v>
      </c>
      <c r="L36" s="14">
        <v>14451.84</v>
      </c>
    </row>
    <row r="37" spans="1:12" x14ac:dyDescent="0.25">
      <c r="A37" t="s">
        <v>1683</v>
      </c>
      <c r="B37">
        <v>1959</v>
      </c>
      <c r="C37" t="s">
        <v>15</v>
      </c>
      <c r="D37">
        <v>20</v>
      </c>
      <c r="E37">
        <v>1</v>
      </c>
      <c r="F37" s="14">
        <v>14474.68</v>
      </c>
      <c r="G37" t="s">
        <v>11</v>
      </c>
      <c r="H37" t="s">
        <v>11</v>
      </c>
      <c r="I37" t="s">
        <v>13</v>
      </c>
      <c r="J37" s="10" t="str">
        <f t="shared" si="0"/>
        <v>20Nov1959</v>
      </c>
      <c r="K37" s="13">
        <f t="shared" si="1"/>
        <v>63</v>
      </c>
      <c r="L37" s="14">
        <v>14474.68</v>
      </c>
    </row>
    <row r="38" spans="1:12" x14ac:dyDescent="0.25">
      <c r="A38" t="s">
        <v>1722</v>
      </c>
      <c r="B38">
        <v>1959</v>
      </c>
      <c r="C38" t="s">
        <v>30</v>
      </c>
      <c r="D38">
        <v>3</v>
      </c>
      <c r="E38">
        <v>3</v>
      </c>
      <c r="F38" s="14">
        <v>15170.07</v>
      </c>
      <c r="G38" t="s">
        <v>11</v>
      </c>
      <c r="H38" t="s">
        <v>12</v>
      </c>
      <c r="I38" t="s">
        <v>41</v>
      </c>
      <c r="J38" s="10" t="str">
        <f t="shared" si="0"/>
        <v>3Dec1959</v>
      </c>
      <c r="K38" s="13">
        <f t="shared" si="1"/>
        <v>63</v>
      </c>
      <c r="L38" s="14">
        <v>15170.07</v>
      </c>
    </row>
    <row r="39" spans="1:12" x14ac:dyDescent="0.25">
      <c r="A39" t="s">
        <v>1737</v>
      </c>
      <c r="B39">
        <v>1959</v>
      </c>
      <c r="C39" t="s">
        <v>36</v>
      </c>
      <c r="D39">
        <v>2</v>
      </c>
      <c r="E39">
        <v>3</v>
      </c>
      <c r="F39" s="14">
        <v>15555.19</v>
      </c>
      <c r="G39" t="s">
        <v>11</v>
      </c>
      <c r="H39" t="s">
        <v>12</v>
      </c>
      <c r="I39" t="s">
        <v>23</v>
      </c>
      <c r="J39" s="10" t="str">
        <f t="shared" si="0"/>
        <v>2Oct1959</v>
      </c>
      <c r="K39" s="13">
        <f t="shared" si="1"/>
        <v>63</v>
      </c>
      <c r="L39" s="14">
        <v>15555.19</v>
      </c>
    </row>
    <row r="40" spans="1:12" x14ac:dyDescent="0.25">
      <c r="A40" t="s">
        <v>1740</v>
      </c>
      <c r="B40">
        <v>1960</v>
      </c>
      <c r="C40" t="s">
        <v>18</v>
      </c>
      <c r="D40">
        <v>6</v>
      </c>
      <c r="E40">
        <v>3</v>
      </c>
      <c r="F40" s="14">
        <v>15612.19</v>
      </c>
      <c r="G40" t="s">
        <v>11</v>
      </c>
      <c r="H40" t="s">
        <v>11</v>
      </c>
      <c r="I40" t="s">
        <v>23</v>
      </c>
      <c r="J40" s="10" t="str">
        <f t="shared" si="0"/>
        <v>6Jun1960</v>
      </c>
      <c r="K40" s="13">
        <f t="shared" si="1"/>
        <v>63</v>
      </c>
      <c r="L40" s="14">
        <v>15612.19</v>
      </c>
    </row>
    <row r="41" spans="1:12" x14ac:dyDescent="0.25">
      <c r="A41" t="s">
        <v>2347</v>
      </c>
      <c r="B41">
        <v>1959</v>
      </c>
      <c r="C41" t="s">
        <v>10</v>
      </c>
      <c r="D41">
        <v>14</v>
      </c>
      <c r="E41">
        <v>0</v>
      </c>
      <c r="F41" s="14">
        <v>47055.53</v>
      </c>
      <c r="G41" t="s">
        <v>11</v>
      </c>
      <c r="H41" t="s">
        <v>16</v>
      </c>
      <c r="I41" t="s">
        <v>13</v>
      </c>
      <c r="J41" s="10" t="str">
        <f t="shared" si="0"/>
        <v>14Jul1959</v>
      </c>
      <c r="K41" s="13">
        <f t="shared" si="1"/>
        <v>63</v>
      </c>
      <c r="L41" s="14">
        <v>47055.53</v>
      </c>
    </row>
    <row r="42" spans="1:12" x14ac:dyDescent="0.25">
      <c r="A42" t="s">
        <v>2350</v>
      </c>
      <c r="B42">
        <v>1959</v>
      </c>
      <c r="C42" t="s">
        <v>36</v>
      </c>
      <c r="D42">
        <v>4</v>
      </c>
      <c r="E42">
        <v>2</v>
      </c>
      <c r="F42" s="14">
        <v>47305.31</v>
      </c>
      <c r="G42" t="s">
        <v>11</v>
      </c>
      <c r="H42" t="s">
        <v>16</v>
      </c>
      <c r="I42" t="s">
        <v>41</v>
      </c>
      <c r="J42" s="10" t="str">
        <f t="shared" si="0"/>
        <v>4Oct1959</v>
      </c>
      <c r="K42" s="13">
        <f t="shared" si="1"/>
        <v>63</v>
      </c>
      <c r="L42" s="14">
        <v>47305.31</v>
      </c>
    </row>
    <row r="43" spans="1:12" x14ac:dyDescent="0.25">
      <c r="A43" t="s">
        <v>2361</v>
      </c>
      <c r="B43">
        <v>1959</v>
      </c>
      <c r="C43" t="s">
        <v>10</v>
      </c>
      <c r="D43">
        <v>22</v>
      </c>
      <c r="E43">
        <v>0</v>
      </c>
      <c r="F43" s="14">
        <v>48824.45</v>
      </c>
      <c r="G43" t="s">
        <v>11</v>
      </c>
      <c r="H43" t="s">
        <v>16</v>
      </c>
      <c r="I43" t="s">
        <v>41</v>
      </c>
      <c r="J43" s="10" t="str">
        <f t="shared" si="0"/>
        <v>22Jul1959</v>
      </c>
      <c r="K43" s="13">
        <f t="shared" si="1"/>
        <v>63</v>
      </c>
      <c r="L43" s="14">
        <v>48824.45</v>
      </c>
    </row>
    <row r="44" spans="1:12" x14ac:dyDescent="0.25">
      <c r="A44" t="s">
        <v>1596</v>
      </c>
      <c r="B44">
        <v>1959</v>
      </c>
      <c r="C44" t="s">
        <v>30</v>
      </c>
      <c r="D44">
        <v>9</v>
      </c>
      <c r="E44">
        <v>0</v>
      </c>
      <c r="F44" s="14">
        <v>13390.56</v>
      </c>
      <c r="G44" t="s">
        <v>12</v>
      </c>
      <c r="H44" t="s">
        <v>12</v>
      </c>
      <c r="I44" t="s">
        <v>41</v>
      </c>
      <c r="J44" s="10" t="str">
        <f t="shared" si="0"/>
        <v>9Dec1959</v>
      </c>
      <c r="K44" s="13">
        <f t="shared" si="1"/>
        <v>63</v>
      </c>
      <c r="L44" s="14">
        <v>13390.56</v>
      </c>
    </row>
    <row r="45" spans="1:12" x14ac:dyDescent="0.25">
      <c r="A45" t="s">
        <v>1597</v>
      </c>
      <c r="B45">
        <v>1959</v>
      </c>
      <c r="C45" t="s">
        <v>15</v>
      </c>
      <c r="D45">
        <v>25</v>
      </c>
      <c r="E45">
        <v>0</v>
      </c>
      <c r="F45" s="14">
        <v>13393.76</v>
      </c>
      <c r="G45" t="s">
        <v>12</v>
      </c>
      <c r="H45" t="s">
        <v>16</v>
      </c>
      <c r="I45" t="s">
        <v>41</v>
      </c>
      <c r="J45" s="10" t="str">
        <f t="shared" si="0"/>
        <v>25Nov1959</v>
      </c>
      <c r="K45" s="13">
        <f t="shared" si="1"/>
        <v>63</v>
      </c>
      <c r="L45" s="14">
        <v>13393.76</v>
      </c>
    </row>
    <row r="46" spans="1:12" x14ac:dyDescent="0.25">
      <c r="A46" t="s">
        <v>1598</v>
      </c>
      <c r="B46">
        <v>1959</v>
      </c>
      <c r="C46" t="s">
        <v>30</v>
      </c>
      <c r="D46">
        <v>20</v>
      </c>
      <c r="E46">
        <v>0</v>
      </c>
      <c r="F46" s="14">
        <v>13405.39</v>
      </c>
      <c r="G46" t="s">
        <v>12</v>
      </c>
      <c r="H46" t="s">
        <v>12</v>
      </c>
      <c r="I46" t="s">
        <v>13</v>
      </c>
      <c r="J46" s="10" t="str">
        <f t="shared" si="0"/>
        <v>20Dec1959</v>
      </c>
      <c r="K46" s="13">
        <f t="shared" si="1"/>
        <v>63</v>
      </c>
      <c r="L46" s="14">
        <v>13405.39</v>
      </c>
    </row>
    <row r="47" spans="1:12" x14ac:dyDescent="0.25">
      <c r="A47" t="s">
        <v>1629</v>
      </c>
      <c r="B47">
        <v>1959</v>
      </c>
      <c r="C47" t="s">
        <v>34</v>
      </c>
      <c r="D47">
        <v>6</v>
      </c>
      <c r="E47">
        <v>0</v>
      </c>
      <c r="F47" s="14">
        <v>13770.1</v>
      </c>
      <c r="G47" t="s">
        <v>12</v>
      </c>
      <c r="H47" t="s">
        <v>16</v>
      </c>
      <c r="I47" t="s">
        <v>23</v>
      </c>
      <c r="J47" s="10" t="str">
        <f t="shared" si="0"/>
        <v>6Aug1959</v>
      </c>
      <c r="K47" s="13">
        <f t="shared" si="1"/>
        <v>63</v>
      </c>
      <c r="L47" s="14">
        <v>13770.1</v>
      </c>
    </row>
    <row r="48" spans="1:12" x14ac:dyDescent="0.25">
      <c r="A48" t="s">
        <v>2006</v>
      </c>
      <c r="B48">
        <v>1960</v>
      </c>
      <c r="C48" t="s">
        <v>10</v>
      </c>
      <c r="D48">
        <v>6</v>
      </c>
      <c r="E48">
        <v>0</v>
      </c>
      <c r="F48" s="14">
        <v>27808.73</v>
      </c>
      <c r="G48" t="s">
        <v>16</v>
      </c>
      <c r="H48" t="s">
        <v>16</v>
      </c>
      <c r="I48" t="s">
        <v>13</v>
      </c>
      <c r="J48" s="10" t="str">
        <f t="shared" si="0"/>
        <v>6Jul1960</v>
      </c>
      <c r="K48" s="13">
        <f t="shared" si="1"/>
        <v>62</v>
      </c>
      <c r="L48" s="14">
        <v>27808.73</v>
      </c>
    </row>
    <row r="49" spans="1:12" x14ac:dyDescent="0.25">
      <c r="A49" t="s">
        <v>2013</v>
      </c>
      <c r="B49">
        <v>1960</v>
      </c>
      <c r="C49" t="s">
        <v>15</v>
      </c>
      <c r="D49">
        <v>22</v>
      </c>
      <c r="E49">
        <v>0</v>
      </c>
      <c r="F49" s="14">
        <v>28101.33</v>
      </c>
      <c r="G49" t="s">
        <v>16</v>
      </c>
      <c r="H49" t="s">
        <v>11</v>
      </c>
      <c r="I49" t="s">
        <v>165</v>
      </c>
      <c r="J49" s="10" t="str">
        <f t="shared" si="0"/>
        <v>22Nov1960</v>
      </c>
      <c r="K49" s="13">
        <f t="shared" si="1"/>
        <v>62</v>
      </c>
      <c r="L49" s="14">
        <v>28101.33</v>
      </c>
    </row>
    <row r="50" spans="1:12" x14ac:dyDescent="0.25">
      <c r="A50" t="s">
        <v>2345</v>
      </c>
      <c r="B50">
        <v>1960</v>
      </c>
      <c r="C50" t="s">
        <v>15</v>
      </c>
      <c r="D50">
        <v>17</v>
      </c>
      <c r="E50">
        <v>3</v>
      </c>
      <c r="F50" s="14">
        <v>46718.16</v>
      </c>
      <c r="G50" t="s">
        <v>16</v>
      </c>
      <c r="H50" t="s">
        <v>16</v>
      </c>
      <c r="I50" t="s">
        <v>23</v>
      </c>
      <c r="J50" s="10" t="str">
        <f t="shared" si="0"/>
        <v>17Nov1960</v>
      </c>
      <c r="K50" s="13">
        <f t="shared" si="1"/>
        <v>62</v>
      </c>
      <c r="L50" s="14">
        <v>46718.16</v>
      </c>
    </row>
    <row r="51" spans="1:12" x14ac:dyDescent="0.25">
      <c r="A51" t="s">
        <v>1635</v>
      </c>
      <c r="B51">
        <v>1960</v>
      </c>
      <c r="C51" t="s">
        <v>10</v>
      </c>
      <c r="D51">
        <v>21</v>
      </c>
      <c r="E51">
        <v>0</v>
      </c>
      <c r="F51" s="14">
        <v>13844.8</v>
      </c>
      <c r="G51" t="s">
        <v>11</v>
      </c>
      <c r="H51" t="s">
        <v>11</v>
      </c>
      <c r="I51" t="s">
        <v>23</v>
      </c>
      <c r="J51" s="10" t="str">
        <f t="shared" si="0"/>
        <v>21Jul1960</v>
      </c>
      <c r="K51" s="13">
        <f t="shared" si="1"/>
        <v>62</v>
      </c>
      <c r="L51" s="14">
        <v>13844.8</v>
      </c>
    </row>
    <row r="52" spans="1:12" x14ac:dyDescent="0.25">
      <c r="A52" t="s">
        <v>1642</v>
      </c>
      <c r="B52">
        <v>1960</v>
      </c>
      <c r="C52" t="s">
        <v>18</v>
      </c>
      <c r="D52">
        <v>18</v>
      </c>
      <c r="E52">
        <v>1</v>
      </c>
      <c r="F52" s="14">
        <v>13937.67</v>
      </c>
      <c r="G52" t="s">
        <v>11</v>
      </c>
      <c r="H52" t="s">
        <v>16</v>
      </c>
      <c r="I52" t="s">
        <v>23</v>
      </c>
      <c r="J52" s="10" t="str">
        <f t="shared" si="0"/>
        <v>18Jun1960</v>
      </c>
      <c r="K52" s="13">
        <f t="shared" si="1"/>
        <v>62</v>
      </c>
      <c r="L52" s="14">
        <v>13937.67</v>
      </c>
    </row>
    <row r="53" spans="1:12" x14ac:dyDescent="0.25">
      <c r="A53" t="s">
        <v>1649</v>
      </c>
      <c r="B53">
        <v>1960</v>
      </c>
      <c r="C53" t="s">
        <v>15</v>
      </c>
      <c r="D53">
        <v>8</v>
      </c>
      <c r="E53">
        <v>0</v>
      </c>
      <c r="F53" s="14">
        <v>14043.48</v>
      </c>
      <c r="G53" t="s">
        <v>11</v>
      </c>
      <c r="H53" t="s">
        <v>12</v>
      </c>
      <c r="I53" t="s">
        <v>246</v>
      </c>
      <c r="J53" s="10" t="str">
        <f t="shared" si="0"/>
        <v>8Nov1960</v>
      </c>
      <c r="K53" s="13">
        <f t="shared" si="1"/>
        <v>62</v>
      </c>
      <c r="L53" s="14">
        <v>14043.48</v>
      </c>
    </row>
    <row r="54" spans="1:12" x14ac:dyDescent="0.25">
      <c r="A54" t="s">
        <v>1711</v>
      </c>
      <c r="B54">
        <v>1960</v>
      </c>
      <c r="C54" t="s">
        <v>34</v>
      </c>
      <c r="D54">
        <v>8</v>
      </c>
      <c r="E54">
        <v>2</v>
      </c>
      <c r="F54" s="14">
        <v>15019.76</v>
      </c>
      <c r="G54" t="s">
        <v>11</v>
      </c>
      <c r="H54" t="s">
        <v>11</v>
      </c>
      <c r="I54" t="s">
        <v>23</v>
      </c>
      <c r="J54" s="10" t="str">
        <f t="shared" si="0"/>
        <v>8Aug1960</v>
      </c>
      <c r="K54" s="13">
        <f t="shared" si="1"/>
        <v>62</v>
      </c>
      <c r="L54" s="14">
        <v>15019.76</v>
      </c>
    </row>
    <row r="55" spans="1:12" x14ac:dyDescent="0.25">
      <c r="A55" t="s">
        <v>1725</v>
      </c>
      <c r="B55">
        <v>1960</v>
      </c>
      <c r="C55" t="s">
        <v>10</v>
      </c>
      <c r="D55">
        <v>25</v>
      </c>
      <c r="E55">
        <v>2</v>
      </c>
      <c r="F55" s="14">
        <v>15230.32</v>
      </c>
      <c r="G55" t="s">
        <v>11</v>
      </c>
      <c r="H55" t="s">
        <v>11</v>
      </c>
      <c r="I55" t="s">
        <v>246</v>
      </c>
      <c r="J55" s="10" t="str">
        <f t="shared" si="0"/>
        <v>25Jul1960</v>
      </c>
      <c r="K55" s="13">
        <f t="shared" si="1"/>
        <v>62</v>
      </c>
      <c r="L55" s="14">
        <v>15230.32</v>
      </c>
    </row>
    <row r="56" spans="1:12" x14ac:dyDescent="0.25">
      <c r="A56" t="s">
        <v>1986</v>
      </c>
      <c r="B56">
        <v>1960</v>
      </c>
      <c r="C56" t="s">
        <v>10</v>
      </c>
      <c r="D56">
        <v>9</v>
      </c>
      <c r="E56">
        <v>1</v>
      </c>
      <c r="F56" s="14">
        <v>27000.98</v>
      </c>
      <c r="G56" t="s">
        <v>11</v>
      </c>
      <c r="H56" t="s">
        <v>11</v>
      </c>
      <c r="I56" t="s">
        <v>13</v>
      </c>
      <c r="J56" s="10" t="str">
        <f t="shared" si="0"/>
        <v>9Jul1960</v>
      </c>
      <c r="K56" s="13">
        <f t="shared" si="1"/>
        <v>62</v>
      </c>
      <c r="L56" s="14">
        <v>27000.98</v>
      </c>
    </row>
    <row r="57" spans="1:12" x14ac:dyDescent="0.25">
      <c r="A57" t="s">
        <v>2073</v>
      </c>
      <c r="B57">
        <v>1960</v>
      </c>
      <c r="C57" t="s">
        <v>30</v>
      </c>
      <c r="D57">
        <v>13</v>
      </c>
      <c r="E57">
        <v>1</v>
      </c>
      <c r="F57" s="14">
        <v>31620</v>
      </c>
      <c r="G57" t="s">
        <v>11</v>
      </c>
      <c r="H57" t="s">
        <v>16</v>
      </c>
      <c r="I57" t="s">
        <v>246</v>
      </c>
      <c r="J57" s="10" t="str">
        <f t="shared" si="0"/>
        <v>13Dec1960</v>
      </c>
      <c r="K57" s="13">
        <f t="shared" si="1"/>
        <v>62</v>
      </c>
      <c r="L57" s="14">
        <v>31620</v>
      </c>
    </row>
    <row r="58" spans="1:12" x14ac:dyDescent="0.25">
      <c r="A58" t="s">
        <v>2336</v>
      </c>
      <c r="B58">
        <v>1960</v>
      </c>
      <c r="C58" t="s">
        <v>30</v>
      </c>
      <c r="D58">
        <v>21</v>
      </c>
      <c r="E58">
        <v>0</v>
      </c>
      <c r="F58" s="14">
        <v>45710.21</v>
      </c>
      <c r="G58" t="s">
        <v>11</v>
      </c>
      <c r="H58" t="s">
        <v>11</v>
      </c>
      <c r="I58" t="s">
        <v>167</v>
      </c>
      <c r="J58" s="10" t="str">
        <f t="shared" si="0"/>
        <v>21Dec1960</v>
      </c>
      <c r="K58" s="13">
        <f t="shared" si="1"/>
        <v>62</v>
      </c>
      <c r="L58" s="14">
        <v>45710.21</v>
      </c>
    </row>
    <row r="59" spans="1:12" x14ac:dyDescent="0.25">
      <c r="A59" t="s">
        <v>1557</v>
      </c>
      <c r="B59">
        <v>1960</v>
      </c>
      <c r="C59" t="s">
        <v>15</v>
      </c>
      <c r="D59">
        <v>4</v>
      </c>
      <c r="E59">
        <v>0</v>
      </c>
      <c r="F59" s="14">
        <v>12957.12</v>
      </c>
      <c r="G59" t="s">
        <v>12</v>
      </c>
      <c r="H59" t="s">
        <v>16</v>
      </c>
      <c r="I59" t="s">
        <v>41</v>
      </c>
      <c r="J59" s="10" t="str">
        <f t="shared" si="0"/>
        <v>4Nov1960</v>
      </c>
      <c r="K59" s="13">
        <f t="shared" si="1"/>
        <v>62</v>
      </c>
      <c r="L59" s="14">
        <v>12957.12</v>
      </c>
    </row>
    <row r="60" spans="1:12" x14ac:dyDescent="0.25">
      <c r="A60" t="s">
        <v>1558</v>
      </c>
      <c r="B60">
        <v>1960</v>
      </c>
      <c r="C60" t="s">
        <v>18</v>
      </c>
      <c r="D60">
        <v>22</v>
      </c>
      <c r="E60">
        <v>0</v>
      </c>
      <c r="F60" s="14">
        <v>12979.36</v>
      </c>
      <c r="G60" t="s">
        <v>12</v>
      </c>
      <c r="H60" t="s">
        <v>16</v>
      </c>
      <c r="I60" t="s">
        <v>41</v>
      </c>
      <c r="J60" s="10" t="str">
        <f t="shared" si="0"/>
        <v>22Jun1960</v>
      </c>
      <c r="K60" s="13">
        <f t="shared" si="1"/>
        <v>62</v>
      </c>
      <c r="L60" s="14">
        <v>12979.36</v>
      </c>
    </row>
    <row r="61" spans="1:12" x14ac:dyDescent="0.25">
      <c r="A61" t="s">
        <v>1559</v>
      </c>
      <c r="B61">
        <v>1960</v>
      </c>
      <c r="C61" t="s">
        <v>20</v>
      </c>
      <c r="D61">
        <v>23</v>
      </c>
      <c r="E61">
        <v>0</v>
      </c>
      <c r="F61" s="14">
        <v>12981.35</v>
      </c>
      <c r="G61" t="s">
        <v>12</v>
      </c>
      <c r="H61" t="s">
        <v>12</v>
      </c>
      <c r="I61" t="s">
        <v>13</v>
      </c>
      <c r="J61" s="10" t="str">
        <f t="shared" si="0"/>
        <v>23Sep1960</v>
      </c>
      <c r="K61" s="13">
        <f t="shared" si="1"/>
        <v>62</v>
      </c>
      <c r="L61" s="14">
        <v>12981.35</v>
      </c>
    </row>
    <row r="62" spans="1:12" x14ac:dyDescent="0.25">
      <c r="A62" t="s">
        <v>1560</v>
      </c>
      <c r="B62">
        <v>1960</v>
      </c>
      <c r="C62" t="s">
        <v>15</v>
      </c>
      <c r="D62">
        <v>28</v>
      </c>
      <c r="E62">
        <v>0</v>
      </c>
      <c r="F62" s="14">
        <v>12982.87</v>
      </c>
      <c r="G62" t="s">
        <v>12</v>
      </c>
      <c r="H62" t="s">
        <v>16</v>
      </c>
      <c r="I62" t="s">
        <v>13</v>
      </c>
      <c r="J62" s="10" t="str">
        <f t="shared" si="0"/>
        <v>28Nov1960</v>
      </c>
      <c r="K62" s="13">
        <f t="shared" si="1"/>
        <v>62</v>
      </c>
      <c r="L62" s="14">
        <v>12982.87</v>
      </c>
    </row>
    <row r="63" spans="1:12" x14ac:dyDescent="0.25">
      <c r="A63" t="s">
        <v>1591</v>
      </c>
      <c r="B63">
        <v>1960</v>
      </c>
      <c r="C63" t="s">
        <v>15</v>
      </c>
      <c r="D63">
        <v>11</v>
      </c>
      <c r="E63">
        <v>0</v>
      </c>
      <c r="F63" s="14">
        <v>13352.1</v>
      </c>
      <c r="G63" t="s">
        <v>12</v>
      </c>
      <c r="H63" t="s">
        <v>16</v>
      </c>
      <c r="I63" t="s">
        <v>23</v>
      </c>
      <c r="J63" s="10" t="str">
        <f t="shared" si="0"/>
        <v>11Nov1960</v>
      </c>
      <c r="K63" s="13">
        <f t="shared" si="1"/>
        <v>62</v>
      </c>
      <c r="L63" s="14">
        <v>13352.1</v>
      </c>
    </row>
    <row r="64" spans="1:12" x14ac:dyDescent="0.25">
      <c r="A64" t="s">
        <v>1605</v>
      </c>
      <c r="B64">
        <v>1960</v>
      </c>
      <c r="C64" t="s">
        <v>34</v>
      </c>
      <c r="D64">
        <v>13</v>
      </c>
      <c r="E64">
        <v>0</v>
      </c>
      <c r="F64" s="14">
        <v>13451.12</v>
      </c>
      <c r="G64" t="s">
        <v>12</v>
      </c>
      <c r="H64" t="s">
        <v>16</v>
      </c>
      <c r="I64" t="s">
        <v>41</v>
      </c>
      <c r="J64" s="10" t="str">
        <f t="shared" si="0"/>
        <v>13Aug1960</v>
      </c>
      <c r="K64" s="13">
        <f t="shared" si="1"/>
        <v>62</v>
      </c>
      <c r="L64" s="14">
        <v>13451.12</v>
      </c>
    </row>
    <row r="65" spans="1:12" x14ac:dyDescent="0.25">
      <c r="A65" t="s">
        <v>1606</v>
      </c>
      <c r="B65">
        <v>1960</v>
      </c>
      <c r="C65" t="s">
        <v>10</v>
      </c>
      <c r="D65">
        <v>11</v>
      </c>
      <c r="E65">
        <v>0</v>
      </c>
      <c r="F65" s="14">
        <v>13457.96</v>
      </c>
      <c r="G65" t="s">
        <v>12</v>
      </c>
      <c r="H65" t="s">
        <v>16</v>
      </c>
      <c r="I65" t="s">
        <v>13</v>
      </c>
      <c r="J65" s="10" t="str">
        <f t="shared" si="0"/>
        <v>11Jul1960</v>
      </c>
      <c r="K65" s="13">
        <f t="shared" si="1"/>
        <v>62</v>
      </c>
      <c r="L65" s="14">
        <v>13457.96</v>
      </c>
    </row>
    <row r="66" spans="1:12" x14ac:dyDescent="0.25">
      <c r="A66" t="s">
        <v>1607</v>
      </c>
      <c r="B66">
        <v>1960</v>
      </c>
      <c r="C66" t="s">
        <v>30</v>
      </c>
      <c r="D66">
        <v>16</v>
      </c>
      <c r="E66">
        <v>0</v>
      </c>
      <c r="F66" s="14">
        <v>13462.52</v>
      </c>
      <c r="G66" t="s">
        <v>12</v>
      </c>
      <c r="H66" t="s">
        <v>11</v>
      </c>
      <c r="I66" t="s">
        <v>41</v>
      </c>
      <c r="J66" s="10" t="str">
        <f t="shared" ref="J66:J129" si="2">CONCATENATE(D66,C66,B66)</f>
        <v>16Dec1960</v>
      </c>
      <c r="K66" s="13">
        <f t="shared" ref="K66:K129" si="3">DATEDIF(J66,$P$2,"y")</f>
        <v>62</v>
      </c>
      <c r="L66" s="14">
        <v>13462.52</v>
      </c>
    </row>
    <row r="67" spans="1:12" x14ac:dyDescent="0.25">
      <c r="A67" t="s">
        <v>1609</v>
      </c>
      <c r="B67">
        <v>1960</v>
      </c>
      <c r="C67" t="s">
        <v>10</v>
      </c>
      <c r="D67">
        <v>28</v>
      </c>
      <c r="E67">
        <v>0</v>
      </c>
      <c r="F67" s="14">
        <v>13470.8</v>
      </c>
      <c r="G67" t="s">
        <v>12</v>
      </c>
      <c r="H67" t="s">
        <v>11</v>
      </c>
      <c r="I67" t="s">
        <v>13</v>
      </c>
      <c r="J67" s="10" t="str">
        <f t="shared" si="2"/>
        <v>28Jul1960</v>
      </c>
      <c r="K67" s="13">
        <f t="shared" si="3"/>
        <v>62</v>
      </c>
      <c r="L67" s="14">
        <v>13470.8</v>
      </c>
    </row>
    <row r="68" spans="1:12" x14ac:dyDescent="0.25">
      <c r="A68" t="s">
        <v>1610</v>
      </c>
      <c r="B68">
        <v>1960</v>
      </c>
      <c r="C68" t="s">
        <v>10</v>
      </c>
      <c r="D68">
        <v>24</v>
      </c>
      <c r="E68">
        <v>0</v>
      </c>
      <c r="F68" s="14">
        <v>13470.86</v>
      </c>
      <c r="G68" t="s">
        <v>12</v>
      </c>
      <c r="H68" t="s">
        <v>12</v>
      </c>
      <c r="I68" t="s">
        <v>41</v>
      </c>
      <c r="J68" s="10" t="str">
        <f t="shared" si="2"/>
        <v>24Jul1960</v>
      </c>
      <c r="K68" s="13">
        <f t="shared" si="3"/>
        <v>62</v>
      </c>
      <c r="L68" s="14">
        <v>13470.86</v>
      </c>
    </row>
    <row r="69" spans="1:12" x14ac:dyDescent="0.25">
      <c r="A69" t="s">
        <v>1614</v>
      </c>
      <c r="B69">
        <v>1960</v>
      </c>
      <c r="C69" t="s">
        <v>10</v>
      </c>
      <c r="D69">
        <v>11</v>
      </c>
      <c r="E69">
        <v>0</v>
      </c>
      <c r="F69" s="14">
        <v>13555</v>
      </c>
      <c r="G69" t="s">
        <v>12</v>
      </c>
      <c r="H69" t="s">
        <v>12</v>
      </c>
      <c r="I69" t="s">
        <v>355</v>
      </c>
      <c r="J69" s="10" t="str">
        <f t="shared" si="2"/>
        <v>11Jul1960</v>
      </c>
      <c r="K69" s="13">
        <f t="shared" si="3"/>
        <v>62</v>
      </c>
      <c r="L69" s="14">
        <v>13555</v>
      </c>
    </row>
    <row r="70" spans="1:12" x14ac:dyDescent="0.25">
      <c r="A70" t="s">
        <v>2010</v>
      </c>
      <c r="B70">
        <v>1961</v>
      </c>
      <c r="C70" t="s">
        <v>10</v>
      </c>
      <c r="D70">
        <v>28</v>
      </c>
      <c r="E70">
        <v>3</v>
      </c>
      <c r="F70" s="14">
        <v>27941.29</v>
      </c>
      <c r="G70" t="s">
        <v>16</v>
      </c>
      <c r="H70" t="s">
        <v>12</v>
      </c>
      <c r="I70" t="s">
        <v>41</v>
      </c>
      <c r="J70" s="10" t="str">
        <f t="shared" si="2"/>
        <v>28Jul1961</v>
      </c>
      <c r="K70" s="13">
        <f t="shared" si="3"/>
        <v>61</v>
      </c>
      <c r="L70" s="14">
        <v>27941.29</v>
      </c>
    </row>
    <row r="71" spans="1:12" x14ac:dyDescent="0.25">
      <c r="A71" t="s">
        <v>2022</v>
      </c>
      <c r="B71">
        <v>1961</v>
      </c>
      <c r="C71" t="s">
        <v>34</v>
      </c>
      <c r="D71">
        <v>3</v>
      </c>
      <c r="E71">
        <v>1</v>
      </c>
      <c r="F71" s="14">
        <v>28868.66</v>
      </c>
      <c r="G71" t="s">
        <v>16</v>
      </c>
      <c r="H71" t="s">
        <v>11</v>
      </c>
      <c r="I71" t="s">
        <v>23</v>
      </c>
      <c r="J71" s="10" t="str">
        <f t="shared" si="2"/>
        <v>3Aug1961</v>
      </c>
      <c r="K71" s="13">
        <f t="shared" si="3"/>
        <v>61</v>
      </c>
      <c r="L71" s="14">
        <v>28868.66</v>
      </c>
    </row>
    <row r="72" spans="1:12" x14ac:dyDescent="0.25">
      <c r="A72" t="s">
        <v>2029</v>
      </c>
      <c r="B72">
        <v>1961</v>
      </c>
      <c r="C72" t="s">
        <v>30</v>
      </c>
      <c r="D72">
        <v>24</v>
      </c>
      <c r="E72">
        <v>0</v>
      </c>
      <c r="F72" s="14">
        <v>29141.360000000001</v>
      </c>
      <c r="G72" t="s">
        <v>16</v>
      </c>
      <c r="H72" t="s">
        <v>12</v>
      </c>
      <c r="I72" t="s">
        <v>23</v>
      </c>
      <c r="J72" s="10" t="str">
        <f t="shared" si="2"/>
        <v>24Dec1961</v>
      </c>
      <c r="K72" s="13">
        <f t="shared" si="3"/>
        <v>61</v>
      </c>
      <c r="L72" s="14">
        <v>29141.360000000001</v>
      </c>
    </row>
    <row r="73" spans="1:12" x14ac:dyDescent="0.25">
      <c r="A73" t="s">
        <v>2343</v>
      </c>
      <c r="B73">
        <v>1961</v>
      </c>
      <c r="C73" t="s">
        <v>34</v>
      </c>
      <c r="D73">
        <v>8</v>
      </c>
      <c r="E73">
        <v>0</v>
      </c>
      <c r="F73" s="14">
        <v>46599.11</v>
      </c>
      <c r="G73" t="s">
        <v>16</v>
      </c>
      <c r="H73" t="s">
        <v>16</v>
      </c>
      <c r="I73" t="s">
        <v>13</v>
      </c>
      <c r="J73" s="10" t="str">
        <f t="shared" si="2"/>
        <v>8Aug1961</v>
      </c>
      <c r="K73" s="13">
        <f t="shared" si="3"/>
        <v>61</v>
      </c>
      <c r="L73" s="14">
        <v>46599.11</v>
      </c>
    </row>
    <row r="74" spans="1:12" x14ac:dyDescent="0.25">
      <c r="A74" t="s">
        <v>2351</v>
      </c>
      <c r="B74">
        <v>1961</v>
      </c>
      <c r="C74" t="s">
        <v>18</v>
      </c>
      <c r="D74">
        <v>13</v>
      </c>
      <c r="E74">
        <v>1</v>
      </c>
      <c r="F74" s="14">
        <v>47403.88</v>
      </c>
      <c r="G74" t="s">
        <v>16</v>
      </c>
      <c r="H74" t="s">
        <v>12</v>
      </c>
      <c r="I74" t="s">
        <v>41</v>
      </c>
      <c r="J74" s="10" t="str">
        <f t="shared" si="2"/>
        <v>13Jun1961</v>
      </c>
      <c r="K74" s="13">
        <f t="shared" si="3"/>
        <v>61</v>
      </c>
      <c r="L74" s="14">
        <v>47403.88</v>
      </c>
    </row>
    <row r="75" spans="1:12" x14ac:dyDescent="0.25">
      <c r="A75" t="s">
        <v>2357</v>
      </c>
      <c r="B75">
        <v>1961</v>
      </c>
      <c r="C75" t="s">
        <v>30</v>
      </c>
      <c r="D75">
        <v>21</v>
      </c>
      <c r="E75">
        <v>1</v>
      </c>
      <c r="F75" s="14">
        <v>48517.56</v>
      </c>
      <c r="G75" t="s">
        <v>16</v>
      </c>
      <c r="H75" t="s">
        <v>12</v>
      </c>
      <c r="I75" t="s">
        <v>246</v>
      </c>
      <c r="J75" s="10" t="str">
        <f t="shared" si="2"/>
        <v>21Dec1961</v>
      </c>
      <c r="K75" s="13">
        <f t="shared" si="3"/>
        <v>61</v>
      </c>
      <c r="L75" s="14">
        <v>48517.56</v>
      </c>
    </row>
    <row r="76" spans="1:12" x14ac:dyDescent="0.25">
      <c r="A76" t="s">
        <v>1652</v>
      </c>
      <c r="B76">
        <v>1961</v>
      </c>
      <c r="C76" t="s">
        <v>18</v>
      </c>
      <c r="D76">
        <v>14</v>
      </c>
      <c r="E76">
        <v>2</v>
      </c>
      <c r="F76" s="14">
        <v>14119.62</v>
      </c>
      <c r="G76" t="s">
        <v>11</v>
      </c>
      <c r="H76" t="s">
        <v>16</v>
      </c>
      <c r="I76" t="s">
        <v>23</v>
      </c>
      <c r="J76" s="10" t="str">
        <f t="shared" si="2"/>
        <v>14Jun1961</v>
      </c>
      <c r="K76" s="13">
        <f t="shared" si="3"/>
        <v>61</v>
      </c>
      <c r="L76" s="14">
        <v>14119.62</v>
      </c>
    </row>
    <row r="77" spans="1:12" x14ac:dyDescent="0.25">
      <c r="A77" t="s">
        <v>1658</v>
      </c>
      <c r="B77">
        <v>1961</v>
      </c>
      <c r="C77" t="s">
        <v>20</v>
      </c>
      <c r="D77">
        <v>25</v>
      </c>
      <c r="E77">
        <v>2</v>
      </c>
      <c r="F77" s="14">
        <v>14235.07</v>
      </c>
      <c r="G77" t="s">
        <v>11</v>
      </c>
      <c r="H77" t="s">
        <v>16</v>
      </c>
      <c r="I77" t="s">
        <v>41</v>
      </c>
      <c r="J77" s="10" t="str">
        <f t="shared" si="2"/>
        <v>25Sep1961</v>
      </c>
      <c r="K77" s="13">
        <f t="shared" si="3"/>
        <v>61</v>
      </c>
      <c r="L77" s="14">
        <v>14235.07</v>
      </c>
    </row>
    <row r="78" spans="1:12" x14ac:dyDescent="0.25">
      <c r="A78" t="s">
        <v>1947</v>
      </c>
      <c r="B78">
        <v>1961</v>
      </c>
      <c r="C78" t="s">
        <v>36</v>
      </c>
      <c r="D78">
        <v>21</v>
      </c>
      <c r="E78">
        <v>0</v>
      </c>
      <c r="F78" s="14">
        <v>24513.09</v>
      </c>
      <c r="G78" t="s">
        <v>11</v>
      </c>
      <c r="H78" t="s">
        <v>11</v>
      </c>
      <c r="I78" t="s">
        <v>13</v>
      </c>
      <c r="J78" s="10" t="str">
        <f t="shared" si="2"/>
        <v>21Oct1961</v>
      </c>
      <c r="K78" s="13">
        <f t="shared" si="3"/>
        <v>61</v>
      </c>
      <c r="L78" s="14">
        <v>24513.09</v>
      </c>
    </row>
    <row r="79" spans="1:12" x14ac:dyDescent="0.25">
      <c r="A79" t="s">
        <v>2066</v>
      </c>
      <c r="B79">
        <v>1961</v>
      </c>
      <c r="C79" t="s">
        <v>20</v>
      </c>
      <c r="D79">
        <v>9</v>
      </c>
      <c r="E79">
        <v>3</v>
      </c>
      <c r="F79" s="14">
        <v>30942.19</v>
      </c>
      <c r="G79" t="s">
        <v>11</v>
      </c>
      <c r="H79" t="s">
        <v>11</v>
      </c>
      <c r="I79" t="s">
        <v>13</v>
      </c>
      <c r="J79" s="10" t="str">
        <f t="shared" si="2"/>
        <v>9Sep1961</v>
      </c>
      <c r="K79" s="13">
        <f t="shared" si="3"/>
        <v>61</v>
      </c>
      <c r="L79" s="14">
        <v>30942.19</v>
      </c>
    </row>
    <row r="80" spans="1:12" x14ac:dyDescent="0.25">
      <c r="A80" t="s">
        <v>2186</v>
      </c>
      <c r="B80">
        <v>1961</v>
      </c>
      <c r="C80" t="s">
        <v>10</v>
      </c>
      <c r="D80">
        <v>29</v>
      </c>
      <c r="E80">
        <v>4</v>
      </c>
      <c r="F80" s="14">
        <v>36580.28</v>
      </c>
      <c r="G80" t="s">
        <v>11</v>
      </c>
      <c r="H80" t="s">
        <v>11</v>
      </c>
      <c r="I80" t="s">
        <v>13</v>
      </c>
      <c r="J80" s="10" t="str">
        <f t="shared" si="2"/>
        <v>29Jul1961</v>
      </c>
      <c r="K80" s="13">
        <f t="shared" si="3"/>
        <v>61</v>
      </c>
      <c r="L80" s="14">
        <v>36580.28</v>
      </c>
    </row>
    <row r="81" spans="1:12" x14ac:dyDescent="0.25">
      <c r="A81" t="s">
        <v>1516</v>
      </c>
      <c r="B81">
        <v>1961</v>
      </c>
      <c r="C81" t="s">
        <v>15</v>
      </c>
      <c r="D81">
        <v>28</v>
      </c>
      <c r="E81">
        <v>0</v>
      </c>
      <c r="F81" s="14">
        <v>12557.61</v>
      </c>
      <c r="G81" t="s">
        <v>12</v>
      </c>
      <c r="H81" t="s">
        <v>12</v>
      </c>
      <c r="I81" t="s">
        <v>13</v>
      </c>
      <c r="J81" s="10" t="str">
        <f t="shared" si="2"/>
        <v>28Nov1961</v>
      </c>
      <c r="K81" s="13">
        <f t="shared" si="3"/>
        <v>61</v>
      </c>
      <c r="L81" s="14">
        <v>12557.61</v>
      </c>
    </row>
    <row r="82" spans="1:12" x14ac:dyDescent="0.25">
      <c r="A82" t="s">
        <v>1517</v>
      </c>
      <c r="B82">
        <v>1961</v>
      </c>
      <c r="C82" t="s">
        <v>15</v>
      </c>
      <c r="D82">
        <v>28</v>
      </c>
      <c r="E82">
        <v>0</v>
      </c>
      <c r="F82" s="14">
        <v>12574.05</v>
      </c>
      <c r="G82" t="s">
        <v>12</v>
      </c>
      <c r="H82" t="s">
        <v>16</v>
      </c>
      <c r="I82" t="s">
        <v>41</v>
      </c>
      <c r="J82" s="10" t="str">
        <f t="shared" si="2"/>
        <v>28Nov1961</v>
      </c>
      <c r="K82" s="13">
        <f t="shared" si="3"/>
        <v>61</v>
      </c>
      <c r="L82" s="14">
        <v>12574.05</v>
      </c>
    </row>
    <row r="83" spans="1:12" x14ac:dyDescent="0.25">
      <c r="A83" t="s">
        <v>1556</v>
      </c>
      <c r="B83">
        <v>1961</v>
      </c>
      <c r="C83" t="s">
        <v>34</v>
      </c>
      <c r="D83">
        <v>20</v>
      </c>
      <c r="E83">
        <v>0</v>
      </c>
      <c r="F83" s="14">
        <v>12950.07</v>
      </c>
      <c r="G83" t="s">
        <v>12</v>
      </c>
      <c r="H83" t="s">
        <v>16</v>
      </c>
      <c r="I83" t="s">
        <v>23</v>
      </c>
      <c r="J83" s="10" t="str">
        <f t="shared" si="2"/>
        <v>20Aug1961</v>
      </c>
      <c r="K83" s="13">
        <f t="shared" si="3"/>
        <v>61</v>
      </c>
      <c r="L83" s="14">
        <v>12950.07</v>
      </c>
    </row>
    <row r="84" spans="1:12" x14ac:dyDescent="0.25">
      <c r="A84" t="s">
        <v>1569</v>
      </c>
      <c r="B84">
        <v>1961</v>
      </c>
      <c r="C84" t="s">
        <v>15</v>
      </c>
      <c r="D84">
        <v>9</v>
      </c>
      <c r="E84">
        <v>0</v>
      </c>
      <c r="F84" s="14">
        <v>13041.92</v>
      </c>
      <c r="G84" t="s">
        <v>12</v>
      </c>
      <c r="H84" t="s">
        <v>16</v>
      </c>
      <c r="I84" t="s">
        <v>41</v>
      </c>
      <c r="J84" s="10" t="str">
        <f t="shared" si="2"/>
        <v>9Nov1961</v>
      </c>
      <c r="K84" s="13">
        <f t="shared" si="3"/>
        <v>61</v>
      </c>
      <c r="L84" s="14">
        <v>13041.92</v>
      </c>
    </row>
    <row r="85" spans="1:12" x14ac:dyDescent="0.25">
      <c r="A85" t="s">
        <v>1573</v>
      </c>
      <c r="B85">
        <v>1961</v>
      </c>
      <c r="C85" t="s">
        <v>15</v>
      </c>
      <c r="D85">
        <v>6</v>
      </c>
      <c r="E85">
        <v>0</v>
      </c>
      <c r="F85" s="14">
        <v>13063.88</v>
      </c>
      <c r="G85" t="s">
        <v>12</v>
      </c>
      <c r="H85" t="s">
        <v>11</v>
      </c>
      <c r="I85" t="s">
        <v>41</v>
      </c>
      <c r="J85" s="10" t="str">
        <f t="shared" si="2"/>
        <v>6Nov1961</v>
      </c>
      <c r="K85" s="13">
        <f t="shared" si="3"/>
        <v>61</v>
      </c>
      <c r="L85" s="14">
        <v>13063.88</v>
      </c>
    </row>
    <row r="86" spans="1:12" x14ac:dyDescent="0.25">
      <c r="A86" t="s">
        <v>1580</v>
      </c>
      <c r="B86">
        <v>1961</v>
      </c>
      <c r="C86" t="s">
        <v>20</v>
      </c>
      <c r="D86">
        <v>7</v>
      </c>
      <c r="E86">
        <v>0</v>
      </c>
      <c r="F86" s="14">
        <v>13129.6</v>
      </c>
      <c r="G86" t="s">
        <v>12</v>
      </c>
      <c r="H86" t="s">
        <v>11</v>
      </c>
      <c r="I86" t="s">
        <v>355</v>
      </c>
      <c r="J86" s="10" t="str">
        <f t="shared" si="2"/>
        <v>7Sep1961</v>
      </c>
      <c r="K86" s="13">
        <f t="shared" si="3"/>
        <v>61</v>
      </c>
      <c r="L86" s="14">
        <v>13129.6</v>
      </c>
    </row>
    <row r="87" spans="1:12" x14ac:dyDescent="0.25">
      <c r="A87" t="s">
        <v>1581</v>
      </c>
      <c r="B87">
        <v>1961</v>
      </c>
      <c r="C87" t="s">
        <v>30</v>
      </c>
      <c r="D87">
        <v>6</v>
      </c>
      <c r="E87">
        <v>0</v>
      </c>
      <c r="F87" s="14">
        <v>13143.34</v>
      </c>
      <c r="G87" t="s">
        <v>12</v>
      </c>
      <c r="H87" t="s">
        <v>11</v>
      </c>
      <c r="I87" t="s">
        <v>515</v>
      </c>
      <c r="J87" s="10" t="str">
        <f t="shared" si="2"/>
        <v>6Dec1961</v>
      </c>
      <c r="K87" s="13">
        <f t="shared" si="3"/>
        <v>61</v>
      </c>
      <c r="L87" s="14">
        <v>13143.34</v>
      </c>
    </row>
    <row r="88" spans="1:12" x14ac:dyDescent="0.25">
      <c r="A88" t="s">
        <v>1582</v>
      </c>
      <c r="B88">
        <v>1961</v>
      </c>
      <c r="C88" t="s">
        <v>30</v>
      </c>
      <c r="D88">
        <v>6</v>
      </c>
      <c r="E88">
        <v>0</v>
      </c>
      <c r="F88" s="14">
        <v>13143.86</v>
      </c>
      <c r="G88" t="s">
        <v>12</v>
      </c>
      <c r="H88" t="s">
        <v>11</v>
      </c>
      <c r="I88" t="s">
        <v>167</v>
      </c>
      <c r="J88" s="10" t="str">
        <f t="shared" si="2"/>
        <v>6Dec1961</v>
      </c>
      <c r="K88" s="13">
        <f t="shared" si="3"/>
        <v>61</v>
      </c>
      <c r="L88" s="14">
        <v>13143.86</v>
      </c>
    </row>
    <row r="89" spans="1:12" x14ac:dyDescent="0.25">
      <c r="A89" t="s">
        <v>1600</v>
      </c>
      <c r="B89">
        <v>1961</v>
      </c>
      <c r="C89" t="s">
        <v>10</v>
      </c>
      <c r="D89">
        <v>22</v>
      </c>
      <c r="E89">
        <v>0</v>
      </c>
      <c r="F89" s="14">
        <v>13415.04</v>
      </c>
      <c r="G89" t="s">
        <v>12</v>
      </c>
      <c r="H89" t="s">
        <v>11</v>
      </c>
      <c r="I89" t="s">
        <v>23</v>
      </c>
      <c r="J89" s="10" t="str">
        <f t="shared" si="2"/>
        <v>22Jul1961</v>
      </c>
      <c r="K89" s="13">
        <f t="shared" si="3"/>
        <v>61</v>
      </c>
      <c r="L89" s="14">
        <v>13415.04</v>
      </c>
    </row>
    <row r="90" spans="1:12" x14ac:dyDescent="0.25">
      <c r="A90" t="s">
        <v>1602</v>
      </c>
      <c r="B90">
        <v>1961</v>
      </c>
      <c r="C90" t="s">
        <v>15</v>
      </c>
      <c r="D90">
        <v>3</v>
      </c>
      <c r="E90">
        <v>0</v>
      </c>
      <c r="F90" s="14">
        <v>13429.04</v>
      </c>
      <c r="G90" t="s">
        <v>12</v>
      </c>
      <c r="H90" t="s">
        <v>12</v>
      </c>
      <c r="I90" t="s">
        <v>23</v>
      </c>
      <c r="J90" s="10" t="str">
        <f t="shared" si="2"/>
        <v>3Nov1961</v>
      </c>
      <c r="K90" s="13">
        <f t="shared" si="3"/>
        <v>61</v>
      </c>
      <c r="L90" s="14">
        <v>13429.04</v>
      </c>
    </row>
    <row r="91" spans="1:12" x14ac:dyDescent="0.25">
      <c r="A91" t="s">
        <v>1618</v>
      </c>
      <c r="B91">
        <v>1961</v>
      </c>
      <c r="C91" t="s">
        <v>15</v>
      </c>
      <c r="D91">
        <v>18</v>
      </c>
      <c r="E91">
        <v>0</v>
      </c>
      <c r="F91" s="14">
        <v>13616.36</v>
      </c>
      <c r="G91" t="s">
        <v>12</v>
      </c>
      <c r="H91" t="s">
        <v>12</v>
      </c>
      <c r="I91" t="s">
        <v>246</v>
      </c>
      <c r="J91" s="10" t="str">
        <f t="shared" si="2"/>
        <v>18Nov1961</v>
      </c>
      <c r="K91" s="13">
        <f t="shared" si="3"/>
        <v>61</v>
      </c>
      <c r="L91" s="14">
        <v>13616.36</v>
      </c>
    </row>
    <row r="92" spans="1:12" x14ac:dyDescent="0.25">
      <c r="A92" t="s">
        <v>1620</v>
      </c>
      <c r="B92">
        <v>1961</v>
      </c>
      <c r="C92" t="s">
        <v>30</v>
      </c>
      <c r="D92">
        <v>24</v>
      </c>
      <c r="E92">
        <v>0</v>
      </c>
      <c r="F92" s="14">
        <v>13635.64</v>
      </c>
      <c r="G92" t="s">
        <v>12</v>
      </c>
      <c r="H92" t="s">
        <v>12</v>
      </c>
      <c r="I92" t="s">
        <v>246</v>
      </c>
      <c r="J92" s="10" t="str">
        <f t="shared" si="2"/>
        <v>24Dec1961</v>
      </c>
      <c r="K92" s="13">
        <f t="shared" si="3"/>
        <v>61</v>
      </c>
      <c r="L92" s="14">
        <v>13635.64</v>
      </c>
    </row>
    <row r="93" spans="1:12" x14ac:dyDescent="0.25">
      <c r="A93" t="s">
        <v>1841</v>
      </c>
      <c r="B93">
        <v>1962</v>
      </c>
      <c r="C93" t="s">
        <v>30</v>
      </c>
      <c r="D93">
        <v>18</v>
      </c>
      <c r="E93">
        <v>0</v>
      </c>
      <c r="F93" s="14">
        <v>18815.53</v>
      </c>
      <c r="G93" t="s">
        <v>16</v>
      </c>
      <c r="H93" t="s">
        <v>16</v>
      </c>
      <c r="I93" t="s">
        <v>248</v>
      </c>
      <c r="J93" s="10" t="str">
        <f t="shared" si="2"/>
        <v>18Dec1962</v>
      </c>
      <c r="K93" s="13">
        <f t="shared" si="3"/>
        <v>60</v>
      </c>
      <c r="L93" s="14">
        <v>18815.53</v>
      </c>
    </row>
    <row r="94" spans="1:12" x14ac:dyDescent="0.25">
      <c r="A94" t="s">
        <v>2023</v>
      </c>
      <c r="B94">
        <v>1962</v>
      </c>
      <c r="C94" t="s">
        <v>10</v>
      </c>
      <c r="D94">
        <v>25</v>
      </c>
      <c r="E94">
        <v>0</v>
      </c>
      <c r="F94" s="14">
        <v>28923.14</v>
      </c>
      <c r="G94" t="s">
        <v>16</v>
      </c>
      <c r="H94" t="s">
        <v>16</v>
      </c>
      <c r="I94" t="s">
        <v>23</v>
      </c>
      <c r="J94" s="10" t="str">
        <f t="shared" si="2"/>
        <v>25Jul1962</v>
      </c>
      <c r="K94" s="13">
        <f t="shared" si="3"/>
        <v>60</v>
      </c>
      <c r="L94" s="14">
        <v>28923.14</v>
      </c>
    </row>
    <row r="95" spans="1:12" x14ac:dyDescent="0.25">
      <c r="A95" t="s">
        <v>2054</v>
      </c>
      <c r="B95">
        <v>1962</v>
      </c>
      <c r="C95" t="s">
        <v>20</v>
      </c>
      <c r="D95">
        <v>15</v>
      </c>
      <c r="E95">
        <v>0</v>
      </c>
      <c r="F95" s="14">
        <v>30260</v>
      </c>
      <c r="G95" t="s">
        <v>16</v>
      </c>
      <c r="H95" t="s">
        <v>16</v>
      </c>
      <c r="I95" t="s">
        <v>275</v>
      </c>
      <c r="J95" s="10" t="str">
        <f t="shared" si="2"/>
        <v>15Sep1962</v>
      </c>
      <c r="K95" s="13">
        <f t="shared" si="3"/>
        <v>60</v>
      </c>
      <c r="L95" s="14">
        <v>30260</v>
      </c>
    </row>
    <row r="96" spans="1:12" x14ac:dyDescent="0.25">
      <c r="A96" t="s">
        <v>2102</v>
      </c>
      <c r="B96">
        <v>1962</v>
      </c>
      <c r="C96" t="s">
        <v>10</v>
      </c>
      <c r="D96">
        <v>1</v>
      </c>
      <c r="E96">
        <v>0</v>
      </c>
      <c r="F96" s="14">
        <v>33074.94</v>
      </c>
      <c r="G96" t="s">
        <v>16</v>
      </c>
      <c r="H96" t="s">
        <v>11</v>
      </c>
      <c r="I96" t="s">
        <v>41</v>
      </c>
      <c r="J96" s="10" t="str">
        <f t="shared" si="2"/>
        <v>1Jul1962</v>
      </c>
      <c r="K96" s="13">
        <f t="shared" si="3"/>
        <v>60</v>
      </c>
      <c r="L96" s="14">
        <v>33074.94</v>
      </c>
    </row>
    <row r="97" spans="1:12" x14ac:dyDescent="0.25">
      <c r="A97" t="s">
        <v>2116</v>
      </c>
      <c r="B97">
        <v>1962</v>
      </c>
      <c r="C97" t="s">
        <v>30</v>
      </c>
      <c r="D97">
        <v>11</v>
      </c>
      <c r="E97">
        <v>0</v>
      </c>
      <c r="F97" s="14">
        <v>33753.32</v>
      </c>
      <c r="G97" t="s">
        <v>16</v>
      </c>
      <c r="H97" t="s">
        <v>12</v>
      </c>
      <c r="I97" t="s">
        <v>41</v>
      </c>
      <c r="J97" s="10" t="str">
        <f t="shared" si="2"/>
        <v>11Dec1962</v>
      </c>
      <c r="K97" s="13">
        <f t="shared" si="3"/>
        <v>60</v>
      </c>
      <c r="L97" s="14">
        <v>33753.32</v>
      </c>
    </row>
    <row r="98" spans="1:12" x14ac:dyDescent="0.25">
      <c r="A98" t="s">
        <v>2126</v>
      </c>
      <c r="B98">
        <v>1962</v>
      </c>
      <c r="C98" t="s">
        <v>10</v>
      </c>
      <c r="D98">
        <v>5</v>
      </c>
      <c r="E98">
        <v>0</v>
      </c>
      <c r="F98" s="14">
        <v>34218.019999999997</v>
      </c>
      <c r="G98" t="s">
        <v>16</v>
      </c>
      <c r="H98" t="s">
        <v>16</v>
      </c>
      <c r="I98" t="s">
        <v>41</v>
      </c>
      <c r="J98" s="10" t="str">
        <f t="shared" si="2"/>
        <v>5Jul1962</v>
      </c>
      <c r="K98" s="13">
        <f t="shared" si="3"/>
        <v>60</v>
      </c>
      <c r="L98" s="14">
        <v>34218.019999999997</v>
      </c>
    </row>
    <row r="99" spans="1:12" x14ac:dyDescent="0.25">
      <c r="A99" t="s">
        <v>2273</v>
      </c>
      <c r="B99">
        <v>1962</v>
      </c>
      <c r="C99" t="s">
        <v>20</v>
      </c>
      <c r="D99">
        <v>4</v>
      </c>
      <c r="E99">
        <v>0</v>
      </c>
      <c r="F99" s="14">
        <v>40309.93</v>
      </c>
      <c r="G99" t="s">
        <v>16</v>
      </c>
      <c r="H99" t="s">
        <v>12</v>
      </c>
      <c r="I99" t="s">
        <v>41</v>
      </c>
      <c r="J99" s="10" t="str">
        <f t="shared" si="2"/>
        <v>4Sep1962</v>
      </c>
      <c r="K99" s="13">
        <f t="shared" si="3"/>
        <v>60</v>
      </c>
      <c r="L99" s="14">
        <v>40309.93</v>
      </c>
    </row>
    <row r="100" spans="1:12" x14ac:dyDescent="0.25">
      <c r="A100" t="s">
        <v>2298</v>
      </c>
      <c r="B100">
        <v>1962</v>
      </c>
      <c r="C100" t="s">
        <v>20</v>
      </c>
      <c r="D100">
        <v>22</v>
      </c>
      <c r="E100">
        <v>0</v>
      </c>
      <c r="F100" s="14">
        <v>41794.629999999997</v>
      </c>
      <c r="G100" t="s">
        <v>16</v>
      </c>
      <c r="H100" t="s">
        <v>12</v>
      </c>
      <c r="I100" t="s">
        <v>41</v>
      </c>
      <c r="J100" s="10" t="str">
        <f t="shared" si="2"/>
        <v>22Sep1962</v>
      </c>
      <c r="K100" s="13">
        <f t="shared" si="3"/>
        <v>60</v>
      </c>
      <c r="L100" s="14">
        <v>41794.629999999997</v>
      </c>
    </row>
    <row r="101" spans="1:12" x14ac:dyDescent="0.25">
      <c r="A101" t="s">
        <v>2339</v>
      </c>
      <c r="B101">
        <v>1962</v>
      </c>
      <c r="C101" t="s">
        <v>30</v>
      </c>
      <c r="D101">
        <v>4</v>
      </c>
      <c r="E101">
        <v>3</v>
      </c>
      <c r="F101" s="14">
        <v>46130.53</v>
      </c>
      <c r="G101" t="s">
        <v>16</v>
      </c>
      <c r="H101" t="s">
        <v>16</v>
      </c>
      <c r="I101" t="s">
        <v>23</v>
      </c>
      <c r="J101" s="10" t="str">
        <f t="shared" si="2"/>
        <v>4Dec1962</v>
      </c>
      <c r="K101" s="13">
        <f t="shared" si="3"/>
        <v>60</v>
      </c>
      <c r="L101" s="14">
        <v>46130.53</v>
      </c>
    </row>
    <row r="102" spans="1:12" x14ac:dyDescent="0.25">
      <c r="A102" t="s">
        <v>2356</v>
      </c>
      <c r="B102">
        <v>1962</v>
      </c>
      <c r="C102" t="s">
        <v>34</v>
      </c>
      <c r="D102">
        <v>27</v>
      </c>
      <c r="E102">
        <v>0</v>
      </c>
      <c r="F102" s="14">
        <v>48173.36</v>
      </c>
      <c r="G102" t="s">
        <v>16</v>
      </c>
      <c r="H102" t="s">
        <v>12</v>
      </c>
      <c r="I102" t="s">
        <v>41</v>
      </c>
      <c r="J102" s="10" t="str">
        <f t="shared" si="2"/>
        <v>27Aug1962</v>
      </c>
      <c r="K102" s="13">
        <f t="shared" si="3"/>
        <v>60</v>
      </c>
      <c r="L102" s="14">
        <v>48173.36</v>
      </c>
    </row>
    <row r="103" spans="1:12" x14ac:dyDescent="0.25">
      <c r="A103" t="s">
        <v>2359</v>
      </c>
      <c r="B103">
        <v>1962</v>
      </c>
      <c r="C103" t="s">
        <v>36</v>
      </c>
      <c r="D103">
        <v>11</v>
      </c>
      <c r="E103">
        <v>0</v>
      </c>
      <c r="F103" s="14">
        <v>48673.56</v>
      </c>
      <c r="G103" t="s">
        <v>16</v>
      </c>
      <c r="H103" t="s">
        <v>11</v>
      </c>
      <c r="I103" t="s">
        <v>13</v>
      </c>
      <c r="J103" s="10" t="str">
        <f t="shared" si="2"/>
        <v>11Oct1962</v>
      </c>
      <c r="K103" s="13">
        <f t="shared" si="3"/>
        <v>60</v>
      </c>
      <c r="L103" s="14">
        <v>48673.56</v>
      </c>
    </row>
    <row r="104" spans="1:12" x14ac:dyDescent="0.25">
      <c r="A104" t="s">
        <v>2366</v>
      </c>
      <c r="B104">
        <v>1962</v>
      </c>
      <c r="C104" t="s">
        <v>34</v>
      </c>
      <c r="D104">
        <v>4</v>
      </c>
      <c r="E104">
        <v>0</v>
      </c>
      <c r="F104" s="14">
        <v>52590.83</v>
      </c>
      <c r="G104" t="s">
        <v>16</v>
      </c>
      <c r="H104" t="s">
        <v>12</v>
      </c>
      <c r="I104" t="s">
        <v>41</v>
      </c>
      <c r="J104" s="10" t="str">
        <f t="shared" si="2"/>
        <v>4Aug1962</v>
      </c>
      <c r="K104" s="13">
        <f t="shared" si="3"/>
        <v>60</v>
      </c>
      <c r="L104" s="14">
        <v>52590.83</v>
      </c>
    </row>
    <row r="105" spans="1:12" x14ac:dyDescent="0.25">
      <c r="A105" t="s">
        <v>1641</v>
      </c>
      <c r="B105">
        <v>1962</v>
      </c>
      <c r="C105" t="s">
        <v>10</v>
      </c>
      <c r="D105">
        <v>27</v>
      </c>
      <c r="E105">
        <v>3</v>
      </c>
      <c r="F105" s="14">
        <v>13919.82</v>
      </c>
      <c r="G105" t="s">
        <v>11</v>
      </c>
      <c r="H105" t="s">
        <v>11</v>
      </c>
      <c r="I105" t="s">
        <v>13</v>
      </c>
      <c r="J105" s="10" t="str">
        <f t="shared" si="2"/>
        <v>27Jul1962</v>
      </c>
      <c r="K105" s="13">
        <f t="shared" si="3"/>
        <v>60</v>
      </c>
      <c r="L105" s="14">
        <v>13919.82</v>
      </c>
    </row>
    <row r="106" spans="1:12" x14ac:dyDescent="0.25">
      <c r="A106" t="s">
        <v>1688</v>
      </c>
      <c r="B106">
        <v>1962</v>
      </c>
      <c r="C106" t="s">
        <v>30</v>
      </c>
      <c r="D106">
        <v>3</v>
      </c>
      <c r="E106">
        <v>0</v>
      </c>
      <c r="F106" s="14">
        <v>14574.64</v>
      </c>
      <c r="G106" t="s">
        <v>11</v>
      </c>
      <c r="H106" t="s">
        <v>16</v>
      </c>
      <c r="I106" t="s">
        <v>199</v>
      </c>
      <c r="J106" s="10" t="str">
        <f t="shared" si="2"/>
        <v>3Dec1962</v>
      </c>
      <c r="K106" s="13">
        <f t="shared" si="3"/>
        <v>60</v>
      </c>
      <c r="L106" s="14">
        <v>14574.64</v>
      </c>
    </row>
    <row r="107" spans="1:12" x14ac:dyDescent="0.25">
      <c r="A107" t="s">
        <v>1699</v>
      </c>
      <c r="B107">
        <v>1962</v>
      </c>
      <c r="C107" t="s">
        <v>10</v>
      </c>
      <c r="D107">
        <v>29</v>
      </c>
      <c r="E107">
        <v>0</v>
      </c>
      <c r="F107" s="14">
        <v>14738.43</v>
      </c>
      <c r="G107" t="s">
        <v>11</v>
      </c>
      <c r="H107" t="s">
        <v>12</v>
      </c>
      <c r="I107" t="s">
        <v>299</v>
      </c>
      <c r="J107" s="10" t="str">
        <f t="shared" si="2"/>
        <v>29Jul1962</v>
      </c>
      <c r="K107" s="13">
        <f t="shared" si="3"/>
        <v>60</v>
      </c>
      <c r="L107" s="14">
        <v>14738.43</v>
      </c>
    </row>
    <row r="108" spans="1:12" x14ac:dyDescent="0.25">
      <c r="A108" t="s">
        <v>1708</v>
      </c>
      <c r="B108">
        <v>1962</v>
      </c>
      <c r="C108" t="s">
        <v>15</v>
      </c>
      <c r="D108">
        <v>29</v>
      </c>
      <c r="E108">
        <v>0</v>
      </c>
      <c r="F108" s="14">
        <v>14945.34</v>
      </c>
      <c r="G108" t="s">
        <v>11</v>
      </c>
      <c r="H108" t="s">
        <v>16</v>
      </c>
      <c r="I108" t="s">
        <v>299</v>
      </c>
      <c r="J108" s="10" t="str">
        <f t="shared" si="2"/>
        <v>29Nov1962</v>
      </c>
      <c r="K108" s="13">
        <f t="shared" si="3"/>
        <v>60</v>
      </c>
      <c r="L108" s="14">
        <v>14945.34</v>
      </c>
    </row>
    <row r="109" spans="1:12" x14ac:dyDescent="0.25">
      <c r="A109" t="s">
        <v>1720</v>
      </c>
      <c r="B109">
        <v>1962</v>
      </c>
      <c r="C109" t="s">
        <v>36</v>
      </c>
      <c r="D109">
        <v>25</v>
      </c>
      <c r="E109">
        <v>0</v>
      </c>
      <c r="F109" s="14">
        <v>15161.25</v>
      </c>
      <c r="G109" t="s">
        <v>11</v>
      </c>
      <c r="H109" t="s">
        <v>11</v>
      </c>
      <c r="I109" t="s">
        <v>23</v>
      </c>
      <c r="J109" s="10" t="str">
        <f t="shared" si="2"/>
        <v>25Oct1962</v>
      </c>
      <c r="K109" s="13">
        <f t="shared" si="3"/>
        <v>60</v>
      </c>
      <c r="L109" s="14">
        <v>15161.25</v>
      </c>
    </row>
    <row r="110" spans="1:12" x14ac:dyDescent="0.25">
      <c r="A110" t="s">
        <v>1723</v>
      </c>
      <c r="B110">
        <v>1962</v>
      </c>
      <c r="C110" t="s">
        <v>18</v>
      </c>
      <c r="D110">
        <v>17</v>
      </c>
      <c r="E110">
        <v>0</v>
      </c>
      <c r="F110" s="14">
        <v>15174.81</v>
      </c>
      <c r="G110" t="s">
        <v>11</v>
      </c>
      <c r="H110" t="s">
        <v>16</v>
      </c>
      <c r="I110" t="s">
        <v>23</v>
      </c>
      <c r="J110" s="10" t="str">
        <f t="shared" si="2"/>
        <v>17Jun1962</v>
      </c>
      <c r="K110" s="13">
        <f t="shared" si="3"/>
        <v>60</v>
      </c>
      <c r="L110" s="14">
        <v>15174.81</v>
      </c>
    </row>
    <row r="111" spans="1:12" x14ac:dyDescent="0.25">
      <c r="A111" t="s">
        <v>1731</v>
      </c>
      <c r="B111">
        <v>1962</v>
      </c>
      <c r="C111" t="s">
        <v>20</v>
      </c>
      <c r="D111">
        <v>6</v>
      </c>
      <c r="E111">
        <v>0</v>
      </c>
      <c r="F111" s="14">
        <v>15368.22</v>
      </c>
      <c r="G111" t="s">
        <v>11</v>
      </c>
      <c r="H111" t="s">
        <v>11</v>
      </c>
      <c r="I111" t="s">
        <v>41</v>
      </c>
      <c r="J111" s="10" t="str">
        <f t="shared" si="2"/>
        <v>6Sep1962</v>
      </c>
      <c r="K111" s="13">
        <f t="shared" si="3"/>
        <v>60</v>
      </c>
      <c r="L111" s="14">
        <v>15368.22</v>
      </c>
    </row>
    <row r="112" spans="1:12" x14ac:dyDescent="0.25">
      <c r="A112" t="s">
        <v>1748</v>
      </c>
      <c r="B112">
        <v>1962</v>
      </c>
      <c r="C112" t="s">
        <v>30</v>
      </c>
      <c r="D112">
        <v>25</v>
      </c>
      <c r="E112">
        <v>0</v>
      </c>
      <c r="F112" s="14">
        <v>15840.81</v>
      </c>
      <c r="G112" t="s">
        <v>11</v>
      </c>
      <c r="H112" t="s">
        <v>16</v>
      </c>
      <c r="I112" t="s">
        <v>631</v>
      </c>
      <c r="J112" s="10" t="str">
        <f t="shared" si="2"/>
        <v>25Dec1962</v>
      </c>
      <c r="K112" s="13">
        <f t="shared" si="3"/>
        <v>60</v>
      </c>
      <c r="L112" s="14">
        <v>15840.81</v>
      </c>
    </row>
    <row r="113" spans="1:12" x14ac:dyDescent="0.25">
      <c r="A113" t="s">
        <v>1781</v>
      </c>
      <c r="B113">
        <v>1962</v>
      </c>
      <c r="C113" t="s">
        <v>10</v>
      </c>
      <c r="D113">
        <v>29</v>
      </c>
      <c r="E113">
        <v>0</v>
      </c>
      <c r="F113" s="14">
        <v>16779.400000000001</v>
      </c>
      <c r="G113" t="s">
        <v>11</v>
      </c>
      <c r="H113" t="s">
        <v>11</v>
      </c>
      <c r="I113" t="s">
        <v>534</v>
      </c>
      <c r="J113" s="10" t="str">
        <f t="shared" si="2"/>
        <v>29Jul1962</v>
      </c>
      <c r="K113" s="13">
        <f t="shared" si="3"/>
        <v>60</v>
      </c>
      <c r="L113" s="14">
        <v>16779.400000000001</v>
      </c>
    </row>
    <row r="114" spans="1:12" x14ac:dyDescent="0.25">
      <c r="A114" t="s">
        <v>1885</v>
      </c>
      <c r="B114">
        <v>1962</v>
      </c>
      <c r="C114" t="s">
        <v>36</v>
      </c>
      <c r="D114">
        <v>18</v>
      </c>
      <c r="E114">
        <v>0</v>
      </c>
      <c r="F114" s="14">
        <v>20446.849999999999</v>
      </c>
      <c r="G114" t="s">
        <v>11</v>
      </c>
      <c r="H114" t="s">
        <v>16</v>
      </c>
      <c r="I114" t="s">
        <v>23</v>
      </c>
      <c r="J114" s="10" t="str">
        <f t="shared" si="2"/>
        <v>18Oct1962</v>
      </c>
      <c r="K114" s="13">
        <f t="shared" si="3"/>
        <v>60</v>
      </c>
      <c r="L114" s="14">
        <v>20446.849999999999</v>
      </c>
    </row>
    <row r="115" spans="1:12" x14ac:dyDescent="0.25">
      <c r="A115" t="s">
        <v>1907</v>
      </c>
      <c r="B115">
        <v>1962</v>
      </c>
      <c r="C115" t="s">
        <v>15</v>
      </c>
      <c r="D115">
        <v>16</v>
      </c>
      <c r="E115">
        <v>0</v>
      </c>
      <c r="F115" s="14">
        <v>21661.16</v>
      </c>
      <c r="G115" t="s">
        <v>11</v>
      </c>
      <c r="H115" t="s">
        <v>11</v>
      </c>
      <c r="I115" t="s">
        <v>23</v>
      </c>
      <c r="J115" s="10" t="str">
        <f t="shared" si="2"/>
        <v>16Nov1962</v>
      </c>
      <c r="K115" s="13">
        <f t="shared" si="3"/>
        <v>60</v>
      </c>
      <c r="L115" s="14">
        <v>21661.16</v>
      </c>
    </row>
    <row r="116" spans="1:12" x14ac:dyDescent="0.25">
      <c r="A116" t="s">
        <v>2183</v>
      </c>
      <c r="B116">
        <v>1962</v>
      </c>
      <c r="C116" t="s">
        <v>15</v>
      </c>
      <c r="D116">
        <v>19</v>
      </c>
      <c r="E116">
        <v>0</v>
      </c>
      <c r="F116" s="14">
        <v>36445.550000000003</v>
      </c>
      <c r="G116" t="s">
        <v>11</v>
      </c>
      <c r="H116" t="s">
        <v>11</v>
      </c>
      <c r="I116" t="s">
        <v>41</v>
      </c>
      <c r="J116" s="10" t="str">
        <f t="shared" si="2"/>
        <v>19Nov1962</v>
      </c>
      <c r="K116" s="13">
        <f t="shared" si="3"/>
        <v>60</v>
      </c>
      <c r="L116" s="14">
        <v>36445.550000000003</v>
      </c>
    </row>
    <row r="117" spans="1:12" x14ac:dyDescent="0.25">
      <c r="A117" t="s">
        <v>2245</v>
      </c>
      <c r="B117">
        <v>1962</v>
      </c>
      <c r="C117" t="s">
        <v>10</v>
      </c>
      <c r="D117">
        <v>7</v>
      </c>
      <c r="E117">
        <v>0</v>
      </c>
      <c r="F117" s="14">
        <v>39221.120000000003</v>
      </c>
      <c r="G117" t="s">
        <v>11</v>
      </c>
      <c r="H117" t="s">
        <v>16</v>
      </c>
      <c r="I117" t="s">
        <v>41</v>
      </c>
      <c r="J117" s="10" t="str">
        <f t="shared" si="2"/>
        <v>7Jul1962</v>
      </c>
      <c r="K117" s="13">
        <f t="shared" si="3"/>
        <v>60</v>
      </c>
      <c r="L117" s="14">
        <v>39221.120000000003</v>
      </c>
    </row>
    <row r="118" spans="1:12" x14ac:dyDescent="0.25">
      <c r="A118" t="s">
        <v>2334</v>
      </c>
      <c r="B118">
        <v>1962</v>
      </c>
      <c r="C118" t="s">
        <v>30</v>
      </c>
      <c r="D118">
        <v>17</v>
      </c>
      <c r="E118">
        <v>0</v>
      </c>
      <c r="F118" s="14">
        <v>45008.959999999999</v>
      </c>
      <c r="G118" t="s">
        <v>11</v>
      </c>
      <c r="H118" t="s">
        <v>11</v>
      </c>
      <c r="I118" t="s">
        <v>13</v>
      </c>
      <c r="J118" s="10" t="str">
        <f t="shared" si="2"/>
        <v>17Dec1962</v>
      </c>
      <c r="K118" s="13">
        <f t="shared" si="3"/>
        <v>60</v>
      </c>
      <c r="L118" s="14">
        <v>45008.959999999999</v>
      </c>
    </row>
    <row r="119" spans="1:12" x14ac:dyDescent="0.25">
      <c r="A119" t="s">
        <v>1002</v>
      </c>
      <c r="B119">
        <v>1962</v>
      </c>
      <c r="C119" t="s">
        <v>36</v>
      </c>
      <c r="D119">
        <v>10</v>
      </c>
      <c r="E119">
        <v>0</v>
      </c>
      <c r="F119" s="14">
        <v>7896.41</v>
      </c>
      <c r="G119" t="s">
        <v>12</v>
      </c>
      <c r="H119" t="s">
        <v>11</v>
      </c>
      <c r="I119" t="s">
        <v>13</v>
      </c>
      <c r="J119" s="10" t="str">
        <f t="shared" si="2"/>
        <v>10Oct1962</v>
      </c>
      <c r="K119" s="13">
        <f t="shared" si="3"/>
        <v>60</v>
      </c>
      <c r="L119" s="14">
        <v>7896.41</v>
      </c>
    </row>
    <row r="120" spans="1:12" x14ac:dyDescent="0.25">
      <c r="A120" t="s">
        <v>1012</v>
      </c>
      <c r="B120">
        <v>1962</v>
      </c>
      <c r="C120" t="s">
        <v>34</v>
      </c>
      <c r="D120">
        <v>22</v>
      </c>
      <c r="E120">
        <v>0</v>
      </c>
      <c r="F120" s="14">
        <v>8004.96</v>
      </c>
      <c r="G120" t="s">
        <v>12</v>
      </c>
      <c r="H120" t="s">
        <v>16</v>
      </c>
      <c r="I120" t="s">
        <v>13</v>
      </c>
      <c r="J120" s="10" t="str">
        <f t="shared" si="2"/>
        <v>22Aug1962</v>
      </c>
      <c r="K120" s="13">
        <f t="shared" si="3"/>
        <v>60</v>
      </c>
      <c r="L120" s="14">
        <v>8004.96</v>
      </c>
    </row>
    <row r="121" spans="1:12" x14ac:dyDescent="0.25">
      <c r="A121" t="s">
        <v>1042</v>
      </c>
      <c r="B121">
        <v>1962</v>
      </c>
      <c r="C121" t="s">
        <v>15</v>
      </c>
      <c r="D121">
        <v>23</v>
      </c>
      <c r="E121">
        <v>0</v>
      </c>
      <c r="F121" s="14">
        <v>8188.12</v>
      </c>
      <c r="G121" t="s">
        <v>12</v>
      </c>
      <c r="H121" t="s">
        <v>12</v>
      </c>
      <c r="I121" t="s">
        <v>13</v>
      </c>
      <c r="J121" s="10" t="str">
        <f t="shared" si="2"/>
        <v>23Nov1962</v>
      </c>
      <c r="K121" s="13">
        <f t="shared" si="3"/>
        <v>60</v>
      </c>
      <c r="L121" s="14">
        <v>8188.12</v>
      </c>
    </row>
    <row r="122" spans="1:12" x14ac:dyDescent="0.25">
      <c r="A122" t="s">
        <v>1162</v>
      </c>
      <c r="B122">
        <v>1963</v>
      </c>
      <c r="C122" t="s">
        <v>18</v>
      </c>
      <c r="D122">
        <v>8</v>
      </c>
      <c r="E122">
        <v>0</v>
      </c>
      <c r="F122" s="14">
        <v>9310.81</v>
      </c>
      <c r="G122" t="s">
        <v>12</v>
      </c>
      <c r="H122" t="s">
        <v>16</v>
      </c>
      <c r="I122" t="s">
        <v>13</v>
      </c>
      <c r="J122" s="10" t="str">
        <f t="shared" si="2"/>
        <v>8Jun1963</v>
      </c>
      <c r="K122" s="13">
        <f t="shared" si="3"/>
        <v>60</v>
      </c>
      <c r="L122" s="14">
        <v>9310.81</v>
      </c>
    </row>
    <row r="123" spans="1:12" x14ac:dyDescent="0.25">
      <c r="A123" t="s">
        <v>1237</v>
      </c>
      <c r="B123">
        <v>1962</v>
      </c>
      <c r="C123" t="s">
        <v>34</v>
      </c>
      <c r="D123">
        <v>17</v>
      </c>
      <c r="E123">
        <v>0</v>
      </c>
      <c r="F123" s="14">
        <v>9907.83</v>
      </c>
      <c r="G123" t="s">
        <v>12</v>
      </c>
      <c r="H123" t="s">
        <v>11</v>
      </c>
      <c r="I123" t="s">
        <v>13</v>
      </c>
      <c r="J123" s="10" t="str">
        <f t="shared" si="2"/>
        <v>17Aug1962</v>
      </c>
      <c r="K123" s="13">
        <f t="shared" si="3"/>
        <v>60</v>
      </c>
      <c r="L123" s="14">
        <v>9907.83</v>
      </c>
    </row>
    <row r="124" spans="1:12" x14ac:dyDescent="0.25">
      <c r="A124" t="s">
        <v>1272</v>
      </c>
      <c r="B124">
        <v>1962</v>
      </c>
      <c r="C124" t="s">
        <v>10</v>
      </c>
      <c r="D124">
        <v>12</v>
      </c>
      <c r="E124">
        <v>0</v>
      </c>
      <c r="F124" s="14">
        <v>10310.780000000001</v>
      </c>
      <c r="G124" t="s">
        <v>12</v>
      </c>
      <c r="H124" t="s">
        <v>12</v>
      </c>
      <c r="I124" t="s">
        <v>23</v>
      </c>
      <c r="J124" s="10" t="str">
        <f t="shared" si="2"/>
        <v>12Jul1962</v>
      </c>
      <c r="K124" s="13">
        <f t="shared" si="3"/>
        <v>60</v>
      </c>
      <c r="L124" s="14">
        <v>10310.780000000001</v>
      </c>
    </row>
    <row r="125" spans="1:12" x14ac:dyDescent="0.25">
      <c r="A125" t="s">
        <v>1317</v>
      </c>
      <c r="B125">
        <v>1962</v>
      </c>
      <c r="C125" t="s">
        <v>20</v>
      </c>
      <c r="D125">
        <v>7</v>
      </c>
      <c r="E125">
        <v>0</v>
      </c>
      <c r="F125" s="14">
        <v>10676.83</v>
      </c>
      <c r="G125" t="s">
        <v>12</v>
      </c>
      <c r="H125" t="s">
        <v>12</v>
      </c>
      <c r="I125" t="s">
        <v>13</v>
      </c>
      <c r="J125" s="10" t="str">
        <f t="shared" si="2"/>
        <v>7Sep1962</v>
      </c>
      <c r="K125" s="13">
        <f t="shared" si="3"/>
        <v>60</v>
      </c>
      <c r="L125" s="14">
        <v>10676.83</v>
      </c>
    </row>
    <row r="126" spans="1:12" x14ac:dyDescent="0.25">
      <c r="A126" t="s">
        <v>1476</v>
      </c>
      <c r="B126">
        <v>1963</v>
      </c>
      <c r="C126" t="s">
        <v>18</v>
      </c>
      <c r="D126">
        <v>4</v>
      </c>
      <c r="E126">
        <v>0</v>
      </c>
      <c r="F126" s="14">
        <v>12129.61</v>
      </c>
      <c r="G126" t="s">
        <v>12</v>
      </c>
      <c r="H126" t="s">
        <v>16</v>
      </c>
      <c r="I126" t="s">
        <v>23</v>
      </c>
      <c r="J126" s="10" t="str">
        <f t="shared" si="2"/>
        <v>4Jun1963</v>
      </c>
      <c r="K126" s="13">
        <f t="shared" si="3"/>
        <v>60</v>
      </c>
      <c r="L126" s="14">
        <v>12129.61</v>
      </c>
    </row>
    <row r="127" spans="1:12" x14ac:dyDescent="0.25">
      <c r="A127" t="s">
        <v>1479</v>
      </c>
      <c r="B127">
        <v>1962</v>
      </c>
      <c r="C127" t="s">
        <v>15</v>
      </c>
      <c r="D127">
        <v>4</v>
      </c>
      <c r="E127">
        <v>0</v>
      </c>
      <c r="F127" s="14">
        <v>12142.58</v>
      </c>
      <c r="G127" t="s">
        <v>12</v>
      </c>
      <c r="H127" t="s">
        <v>11</v>
      </c>
      <c r="I127" t="s">
        <v>13</v>
      </c>
      <c r="J127" s="10" t="str">
        <f t="shared" si="2"/>
        <v>4Nov1962</v>
      </c>
      <c r="K127" s="13">
        <f t="shared" si="3"/>
        <v>60</v>
      </c>
      <c r="L127" s="14">
        <v>12142.58</v>
      </c>
    </row>
    <row r="128" spans="1:12" x14ac:dyDescent="0.25">
      <c r="A128" t="s">
        <v>1480</v>
      </c>
      <c r="B128">
        <v>1962</v>
      </c>
      <c r="C128" t="s">
        <v>20</v>
      </c>
      <c r="D128">
        <v>15</v>
      </c>
      <c r="E128">
        <v>0</v>
      </c>
      <c r="F128" s="14">
        <v>12146.97</v>
      </c>
      <c r="G128" t="s">
        <v>12</v>
      </c>
      <c r="H128" t="s">
        <v>12</v>
      </c>
      <c r="I128" t="s">
        <v>41</v>
      </c>
      <c r="J128" s="10" t="str">
        <f t="shared" si="2"/>
        <v>15Sep1962</v>
      </c>
      <c r="K128" s="13">
        <f t="shared" si="3"/>
        <v>60</v>
      </c>
      <c r="L128" s="14">
        <v>12146.97</v>
      </c>
    </row>
    <row r="129" spans="1:12" x14ac:dyDescent="0.25">
      <c r="A129" t="s">
        <v>1504</v>
      </c>
      <c r="B129">
        <v>1962</v>
      </c>
      <c r="C129" t="s">
        <v>20</v>
      </c>
      <c r="D129">
        <v>26</v>
      </c>
      <c r="E129">
        <v>0</v>
      </c>
      <c r="F129" s="14">
        <v>12369.89</v>
      </c>
      <c r="G129" t="s">
        <v>12</v>
      </c>
      <c r="H129" t="s">
        <v>11</v>
      </c>
      <c r="I129" t="s">
        <v>246</v>
      </c>
      <c r="J129" s="10" t="str">
        <f t="shared" si="2"/>
        <v>26Sep1962</v>
      </c>
      <c r="K129" s="13">
        <f t="shared" si="3"/>
        <v>60</v>
      </c>
      <c r="L129" s="14">
        <v>12369.89</v>
      </c>
    </row>
    <row r="130" spans="1:12" x14ac:dyDescent="0.25">
      <c r="A130" t="s">
        <v>1515</v>
      </c>
      <c r="B130">
        <v>1962</v>
      </c>
      <c r="C130" t="s">
        <v>36</v>
      </c>
      <c r="D130">
        <v>16</v>
      </c>
      <c r="E130">
        <v>0</v>
      </c>
      <c r="F130" s="14">
        <v>12523.6</v>
      </c>
      <c r="G130" t="s">
        <v>12</v>
      </c>
      <c r="H130" t="s">
        <v>12</v>
      </c>
      <c r="I130" t="s">
        <v>23</v>
      </c>
      <c r="J130" s="10" t="str">
        <f t="shared" ref="J130:J193" si="4">CONCATENATE(D130,C130,B130)</f>
        <v>16Oct1962</v>
      </c>
      <c r="K130" s="13">
        <f t="shared" ref="K130:K193" si="5">DATEDIF(J130,$P$2,"y")</f>
        <v>60</v>
      </c>
      <c r="L130" s="14">
        <v>12523.6</v>
      </c>
    </row>
    <row r="131" spans="1:12" x14ac:dyDescent="0.25">
      <c r="A131" t="s">
        <v>1525</v>
      </c>
      <c r="B131">
        <v>1962</v>
      </c>
      <c r="C131" t="s">
        <v>15</v>
      </c>
      <c r="D131">
        <v>22</v>
      </c>
      <c r="E131">
        <v>0</v>
      </c>
      <c r="F131" s="14">
        <v>12629.9</v>
      </c>
      <c r="G131" t="s">
        <v>12</v>
      </c>
      <c r="H131" t="s">
        <v>12</v>
      </c>
      <c r="I131" t="s">
        <v>13</v>
      </c>
      <c r="J131" s="10" t="str">
        <f t="shared" si="4"/>
        <v>22Nov1962</v>
      </c>
      <c r="K131" s="13">
        <f t="shared" si="5"/>
        <v>60</v>
      </c>
      <c r="L131" s="14">
        <v>12629.9</v>
      </c>
    </row>
    <row r="132" spans="1:12" x14ac:dyDescent="0.25">
      <c r="A132" t="s">
        <v>1526</v>
      </c>
      <c r="B132">
        <v>1962</v>
      </c>
      <c r="C132" t="s">
        <v>10</v>
      </c>
      <c r="D132">
        <v>22</v>
      </c>
      <c r="E132">
        <v>0</v>
      </c>
      <c r="F132" s="14">
        <v>12638.2</v>
      </c>
      <c r="G132" t="s">
        <v>12</v>
      </c>
      <c r="H132" t="s">
        <v>16</v>
      </c>
      <c r="I132" t="s">
        <v>41</v>
      </c>
      <c r="J132" s="10" t="str">
        <f t="shared" si="4"/>
        <v>22Jul1962</v>
      </c>
      <c r="K132" s="13">
        <f t="shared" si="5"/>
        <v>60</v>
      </c>
      <c r="L132" s="14">
        <v>12638.2</v>
      </c>
    </row>
    <row r="133" spans="1:12" x14ac:dyDescent="0.25">
      <c r="A133" t="s">
        <v>1529</v>
      </c>
      <c r="B133">
        <v>1962</v>
      </c>
      <c r="C133" t="s">
        <v>10</v>
      </c>
      <c r="D133">
        <v>11</v>
      </c>
      <c r="E133">
        <v>0</v>
      </c>
      <c r="F133" s="14">
        <v>12644.59</v>
      </c>
      <c r="G133" t="s">
        <v>12</v>
      </c>
      <c r="H133" t="s">
        <v>11</v>
      </c>
      <c r="I133" t="s">
        <v>41</v>
      </c>
      <c r="J133" s="10" t="str">
        <f t="shared" si="4"/>
        <v>11Jul1962</v>
      </c>
      <c r="K133" s="13">
        <f t="shared" si="5"/>
        <v>60</v>
      </c>
      <c r="L133" s="14">
        <v>12644.59</v>
      </c>
    </row>
    <row r="134" spans="1:12" x14ac:dyDescent="0.25">
      <c r="A134" t="s">
        <v>1531</v>
      </c>
      <c r="B134">
        <v>1962</v>
      </c>
      <c r="C134" t="s">
        <v>34</v>
      </c>
      <c r="D134">
        <v>27</v>
      </c>
      <c r="E134">
        <v>0</v>
      </c>
      <c r="F134" s="14">
        <v>12648.7</v>
      </c>
      <c r="G134" t="s">
        <v>12</v>
      </c>
      <c r="H134" t="s">
        <v>11</v>
      </c>
      <c r="I134" t="s">
        <v>13</v>
      </c>
      <c r="J134" s="10" t="str">
        <f t="shared" si="4"/>
        <v>27Aug1962</v>
      </c>
      <c r="K134" s="13">
        <f t="shared" si="5"/>
        <v>60</v>
      </c>
      <c r="L134" s="14">
        <v>12648.7</v>
      </c>
    </row>
    <row r="135" spans="1:12" x14ac:dyDescent="0.25">
      <c r="A135" t="s">
        <v>1537</v>
      </c>
      <c r="B135">
        <v>1962</v>
      </c>
      <c r="C135" t="s">
        <v>20</v>
      </c>
      <c r="D135">
        <v>2</v>
      </c>
      <c r="E135">
        <v>0</v>
      </c>
      <c r="F135" s="14">
        <v>12731</v>
      </c>
      <c r="G135" t="s">
        <v>12</v>
      </c>
      <c r="H135" t="s">
        <v>12</v>
      </c>
      <c r="I135" t="s">
        <v>167</v>
      </c>
      <c r="J135" s="10" t="str">
        <f t="shared" si="4"/>
        <v>2Sep1962</v>
      </c>
      <c r="K135" s="13">
        <f t="shared" si="5"/>
        <v>60</v>
      </c>
      <c r="L135" s="14">
        <v>12731</v>
      </c>
    </row>
    <row r="136" spans="1:12" x14ac:dyDescent="0.25">
      <c r="A136" t="s">
        <v>1538</v>
      </c>
      <c r="B136">
        <v>1962</v>
      </c>
      <c r="C136" t="s">
        <v>36</v>
      </c>
      <c r="D136">
        <v>1</v>
      </c>
      <c r="E136">
        <v>0</v>
      </c>
      <c r="F136" s="14">
        <v>12741.17</v>
      </c>
      <c r="G136" t="s">
        <v>12</v>
      </c>
      <c r="H136" t="s">
        <v>16</v>
      </c>
      <c r="I136" t="s">
        <v>355</v>
      </c>
      <c r="J136" s="10" t="str">
        <f t="shared" si="4"/>
        <v>1Oct1962</v>
      </c>
      <c r="K136" s="13">
        <f t="shared" si="5"/>
        <v>60</v>
      </c>
      <c r="L136" s="14">
        <v>12741.17</v>
      </c>
    </row>
    <row r="137" spans="1:12" x14ac:dyDescent="0.25">
      <c r="A137" t="s">
        <v>1563</v>
      </c>
      <c r="B137">
        <v>1962</v>
      </c>
      <c r="C137" t="s">
        <v>18</v>
      </c>
      <c r="D137">
        <v>24</v>
      </c>
      <c r="E137">
        <v>0</v>
      </c>
      <c r="F137" s="14">
        <v>13004.95</v>
      </c>
      <c r="G137" t="s">
        <v>12</v>
      </c>
      <c r="H137" t="s">
        <v>16</v>
      </c>
      <c r="I137" t="s">
        <v>23</v>
      </c>
      <c r="J137" s="10" t="str">
        <f t="shared" si="4"/>
        <v>24Jun1962</v>
      </c>
      <c r="K137" s="13">
        <f t="shared" si="5"/>
        <v>60</v>
      </c>
      <c r="L137" s="14">
        <v>13004.95</v>
      </c>
    </row>
    <row r="138" spans="1:12" x14ac:dyDescent="0.25">
      <c r="A138" t="s">
        <v>1566</v>
      </c>
      <c r="B138">
        <v>1962</v>
      </c>
      <c r="C138" t="s">
        <v>10</v>
      </c>
      <c r="D138">
        <v>20</v>
      </c>
      <c r="E138">
        <v>0</v>
      </c>
      <c r="F138" s="14">
        <v>13012.21</v>
      </c>
      <c r="G138" t="s">
        <v>12</v>
      </c>
      <c r="H138" t="s">
        <v>16</v>
      </c>
      <c r="I138" t="s">
        <v>23</v>
      </c>
      <c r="J138" s="10" t="str">
        <f t="shared" si="4"/>
        <v>20Jul1962</v>
      </c>
      <c r="K138" s="13">
        <f t="shared" si="5"/>
        <v>60</v>
      </c>
      <c r="L138" s="14">
        <v>13012.21</v>
      </c>
    </row>
    <row r="139" spans="1:12" x14ac:dyDescent="0.25">
      <c r="A139" t="s">
        <v>1576</v>
      </c>
      <c r="B139">
        <v>1962</v>
      </c>
      <c r="C139" t="s">
        <v>34</v>
      </c>
      <c r="D139">
        <v>2</v>
      </c>
      <c r="E139">
        <v>1</v>
      </c>
      <c r="F139" s="14">
        <v>13112.6</v>
      </c>
      <c r="G139" t="s">
        <v>12</v>
      </c>
      <c r="H139" t="s">
        <v>12</v>
      </c>
      <c r="I139" t="s">
        <v>23</v>
      </c>
      <c r="J139" s="10" t="str">
        <f t="shared" si="4"/>
        <v>2Aug1962</v>
      </c>
      <c r="K139" s="13">
        <f t="shared" si="5"/>
        <v>60</v>
      </c>
      <c r="L139" s="14">
        <v>13112.6</v>
      </c>
    </row>
    <row r="140" spans="1:12" x14ac:dyDescent="0.25">
      <c r="A140" t="s">
        <v>1583</v>
      </c>
      <c r="B140">
        <v>1962</v>
      </c>
      <c r="C140" t="s">
        <v>34</v>
      </c>
      <c r="D140">
        <v>5</v>
      </c>
      <c r="E140">
        <v>0</v>
      </c>
      <c r="F140" s="14">
        <v>13204.29</v>
      </c>
      <c r="G140" t="s">
        <v>12</v>
      </c>
      <c r="H140" t="s">
        <v>16</v>
      </c>
      <c r="I140" t="s">
        <v>246</v>
      </c>
      <c r="J140" s="10" t="str">
        <f t="shared" si="4"/>
        <v>5Aug1962</v>
      </c>
      <c r="K140" s="13">
        <f t="shared" si="5"/>
        <v>60</v>
      </c>
      <c r="L140" s="14">
        <v>13204.29</v>
      </c>
    </row>
    <row r="141" spans="1:12" x14ac:dyDescent="0.25">
      <c r="A141" t="s">
        <v>1585</v>
      </c>
      <c r="B141">
        <v>1962</v>
      </c>
      <c r="C141" t="s">
        <v>30</v>
      </c>
      <c r="D141">
        <v>7</v>
      </c>
      <c r="E141">
        <v>0</v>
      </c>
      <c r="F141" s="14">
        <v>13217.09</v>
      </c>
      <c r="G141" t="s">
        <v>12</v>
      </c>
      <c r="H141" t="s">
        <v>16</v>
      </c>
      <c r="I141" t="s">
        <v>246</v>
      </c>
      <c r="J141" s="10" t="str">
        <f t="shared" si="4"/>
        <v>7Dec1962</v>
      </c>
      <c r="K141" s="13">
        <f t="shared" si="5"/>
        <v>60</v>
      </c>
      <c r="L141" s="14">
        <v>13217.09</v>
      </c>
    </row>
    <row r="142" spans="1:12" x14ac:dyDescent="0.25">
      <c r="A142" t="s">
        <v>1587</v>
      </c>
      <c r="B142">
        <v>1962</v>
      </c>
      <c r="C142" t="s">
        <v>15</v>
      </c>
      <c r="D142">
        <v>24</v>
      </c>
      <c r="E142">
        <v>1</v>
      </c>
      <c r="F142" s="14">
        <v>13224.69</v>
      </c>
      <c r="G142" t="s">
        <v>12</v>
      </c>
      <c r="H142" t="s">
        <v>11</v>
      </c>
      <c r="I142" t="s">
        <v>41</v>
      </c>
      <c r="J142" s="10" t="str">
        <f t="shared" si="4"/>
        <v>24Nov1962</v>
      </c>
      <c r="K142" s="13">
        <f t="shared" si="5"/>
        <v>60</v>
      </c>
      <c r="L142" s="14">
        <v>13224.69</v>
      </c>
    </row>
    <row r="143" spans="1:12" x14ac:dyDescent="0.25">
      <c r="A143" t="s">
        <v>1588</v>
      </c>
      <c r="B143">
        <v>1962</v>
      </c>
      <c r="C143" t="s">
        <v>36</v>
      </c>
      <c r="D143">
        <v>11</v>
      </c>
      <c r="E143">
        <v>0</v>
      </c>
      <c r="F143" s="14">
        <v>13228.85</v>
      </c>
      <c r="G143" t="s">
        <v>12</v>
      </c>
      <c r="H143" t="s">
        <v>12</v>
      </c>
      <c r="I143" t="s">
        <v>248</v>
      </c>
      <c r="J143" s="10" t="str">
        <f t="shared" si="4"/>
        <v>11Oct1962</v>
      </c>
      <c r="K143" s="13">
        <f t="shared" si="5"/>
        <v>60</v>
      </c>
      <c r="L143" s="14">
        <v>13228.85</v>
      </c>
    </row>
    <row r="144" spans="1:12" x14ac:dyDescent="0.25">
      <c r="A144" t="s">
        <v>1883</v>
      </c>
      <c r="B144">
        <v>1962</v>
      </c>
      <c r="C144" t="s">
        <v>10</v>
      </c>
      <c r="D144">
        <v>2</v>
      </c>
      <c r="E144">
        <v>0</v>
      </c>
      <c r="F144" s="14">
        <v>20354.5</v>
      </c>
      <c r="G144" t="s">
        <v>12</v>
      </c>
      <c r="H144" t="s">
        <v>11</v>
      </c>
      <c r="I144" t="s">
        <v>534</v>
      </c>
      <c r="J144" s="10" t="str">
        <f t="shared" si="4"/>
        <v>2Jul1962</v>
      </c>
      <c r="K144" s="13">
        <f t="shared" si="5"/>
        <v>60</v>
      </c>
      <c r="L144" s="14">
        <v>20354.5</v>
      </c>
    </row>
    <row r="145" spans="1:12" x14ac:dyDescent="0.25">
      <c r="A145" t="s">
        <v>1806</v>
      </c>
      <c r="B145">
        <v>1963</v>
      </c>
      <c r="C145" t="s">
        <v>15</v>
      </c>
      <c r="D145">
        <v>16</v>
      </c>
      <c r="E145">
        <v>0</v>
      </c>
      <c r="F145" s="14">
        <v>17556.88</v>
      </c>
      <c r="G145" t="s">
        <v>16</v>
      </c>
      <c r="H145" t="s">
        <v>11</v>
      </c>
      <c r="I145" t="s">
        <v>23</v>
      </c>
      <c r="J145" s="10" t="str">
        <f t="shared" si="4"/>
        <v>16Nov1963</v>
      </c>
      <c r="K145" s="13">
        <f t="shared" si="5"/>
        <v>59</v>
      </c>
      <c r="L145" s="14">
        <v>17556.88</v>
      </c>
    </row>
    <row r="146" spans="1:12" x14ac:dyDescent="0.25">
      <c r="A146" t="s">
        <v>1814</v>
      </c>
      <c r="B146">
        <v>1963</v>
      </c>
      <c r="C146" t="s">
        <v>30</v>
      </c>
      <c r="D146">
        <v>8</v>
      </c>
      <c r="E146">
        <v>0</v>
      </c>
      <c r="F146" s="14">
        <v>17832.599999999999</v>
      </c>
      <c r="G146" t="s">
        <v>16</v>
      </c>
      <c r="H146" t="s">
        <v>11</v>
      </c>
      <c r="I146" t="s">
        <v>23</v>
      </c>
      <c r="J146" s="10" t="str">
        <f t="shared" si="4"/>
        <v>8Dec1963</v>
      </c>
      <c r="K146" s="13">
        <f t="shared" si="5"/>
        <v>59</v>
      </c>
      <c r="L146" s="14">
        <v>17832.599999999999</v>
      </c>
    </row>
    <row r="147" spans="1:12" x14ac:dyDescent="0.25">
      <c r="A147" t="s">
        <v>1825</v>
      </c>
      <c r="B147">
        <v>1963</v>
      </c>
      <c r="C147" t="s">
        <v>10</v>
      </c>
      <c r="D147">
        <v>4</v>
      </c>
      <c r="E147">
        <v>0</v>
      </c>
      <c r="F147" s="14">
        <v>18208.34</v>
      </c>
      <c r="G147" t="s">
        <v>16</v>
      </c>
      <c r="H147" t="s">
        <v>11</v>
      </c>
      <c r="I147" t="s">
        <v>534</v>
      </c>
      <c r="J147" s="10" t="str">
        <f t="shared" si="4"/>
        <v>4Jul1963</v>
      </c>
      <c r="K147" s="13">
        <f t="shared" si="5"/>
        <v>59</v>
      </c>
      <c r="L147" s="14">
        <v>18208.34</v>
      </c>
    </row>
    <row r="148" spans="1:12" x14ac:dyDescent="0.25">
      <c r="A148" t="s">
        <v>1843</v>
      </c>
      <c r="B148">
        <v>1963</v>
      </c>
      <c r="C148" t="s">
        <v>30</v>
      </c>
      <c r="D148">
        <v>6</v>
      </c>
      <c r="E148">
        <v>0</v>
      </c>
      <c r="F148" s="14">
        <v>18883.330000000002</v>
      </c>
      <c r="G148" t="s">
        <v>16</v>
      </c>
      <c r="H148" t="s">
        <v>16</v>
      </c>
      <c r="I148" t="s">
        <v>534</v>
      </c>
      <c r="J148" s="10" t="str">
        <f t="shared" si="4"/>
        <v>6Dec1963</v>
      </c>
      <c r="K148" s="13">
        <f t="shared" si="5"/>
        <v>59</v>
      </c>
      <c r="L148" s="14">
        <v>18883.330000000002</v>
      </c>
    </row>
    <row r="149" spans="1:12" x14ac:dyDescent="0.25">
      <c r="A149" t="s">
        <v>1846</v>
      </c>
      <c r="B149">
        <v>1963</v>
      </c>
      <c r="C149" t="s">
        <v>36</v>
      </c>
      <c r="D149">
        <v>20</v>
      </c>
      <c r="E149">
        <v>0</v>
      </c>
      <c r="F149" s="14">
        <v>18954.560000000001</v>
      </c>
      <c r="G149" t="s">
        <v>16</v>
      </c>
      <c r="H149" t="s">
        <v>16</v>
      </c>
      <c r="I149" t="s">
        <v>534</v>
      </c>
      <c r="J149" s="10" t="str">
        <f t="shared" si="4"/>
        <v>20Oct1963</v>
      </c>
      <c r="K149" s="13">
        <f t="shared" si="5"/>
        <v>59</v>
      </c>
      <c r="L149" s="14">
        <v>18954.560000000001</v>
      </c>
    </row>
    <row r="150" spans="1:12" x14ac:dyDescent="0.25">
      <c r="A150" t="s">
        <v>1866</v>
      </c>
      <c r="B150">
        <v>1963</v>
      </c>
      <c r="C150" t="s">
        <v>10</v>
      </c>
      <c r="D150">
        <v>14</v>
      </c>
      <c r="E150">
        <v>0</v>
      </c>
      <c r="F150" s="14">
        <v>19551.34</v>
      </c>
      <c r="G150" t="s">
        <v>16</v>
      </c>
      <c r="H150" t="s">
        <v>12</v>
      </c>
      <c r="I150" t="s">
        <v>23</v>
      </c>
      <c r="J150" s="10" t="str">
        <f t="shared" si="4"/>
        <v>14Jul1963</v>
      </c>
      <c r="K150" s="13">
        <f t="shared" si="5"/>
        <v>59</v>
      </c>
      <c r="L150" s="14">
        <v>19551.34</v>
      </c>
    </row>
    <row r="151" spans="1:12" x14ac:dyDescent="0.25">
      <c r="A151" t="s">
        <v>2015</v>
      </c>
      <c r="B151">
        <v>1963</v>
      </c>
      <c r="C151" t="s">
        <v>15</v>
      </c>
      <c r="D151">
        <v>25</v>
      </c>
      <c r="E151">
        <v>1</v>
      </c>
      <c r="F151" s="14">
        <v>28287.9</v>
      </c>
      <c r="G151" t="s">
        <v>16</v>
      </c>
      <c r="H151" t="s">
        <v>16</v>
      </c>
      <c r="I151" t="s">
        <v>13</v>
      </c>
      <c r="J151" s="10" t="str">
        <f t="shared" si="4"/>
        <v>25Nov1963</v>
      </c>
      <c r="K151" s="13">
        <f t="shared" si="5"/>
        <v>59</v>
      </c>
      <c r="L151" s="14">
        <v>28287.9</v>
      </c>
    </row>
    <row r="152" spans="1:12" x14ac:dyDescent="0.25">
      <c r="A152" t="s">
        <v>2053</v>
      </c>
      <c r="B152">
        <v>1963</v>
      </c>
      <c r="C152" t="s">
        <v>20</v>
      </c>
      <c r="D152">
        <v>13</v>
      </c>
      <c r="E152">
        <v>3</v>
      </c>
      <c r="F152" s="14">
        <v>30184.94</v>
      </c>
      <c r="G152" t="s">
        <v>16</v>
      </c>
      <c r="H152" t="s">
        <v>16</v>
      </c>
      <c r="I152" t="s">
        <v>275</v>
      </c>
      <c r="J152" s="10" t="str">
        <f t="shared" si="4"/>
        <v>13Sep1963</v>
      </c>
      <c r="K152" s="13">
        <f t="shared" si="5"/>
        <v>59</v>
      </c>
      <c r="L152" s="14">
        <v>30184.94</v>
      </c>
    </row>
    <row r="153" spans="1:12" x14ac:dyDescent="0.25">
      <c r="A153" t="s">
        <v>2289</v>
      </c>
      <c r="B153">
        <v>1964</v>
      </c>
      <c r="C153" t="s">
        <v>18</v>
      </c>
      <c r="D153">
        <v>6</v>
      </c>
      <c r="E153">
        <v>0</v>
      </c>
      <c r="F153" s="14">
        <v>41250.39</v>
      </c>
      <c r="G153" t="s">
        <v>16</v>
      </c>
      <c r="H153" t="s">
        <v>12</v>
      </c>
      <c r="I153" t="s">
        <v>41</v>
      </c>
      <c r="J153" s="10" t="str">
        <f t="shared" si="4"/>
        <v>6Jun1964</v>
      </c>
      <c r="K153" s="13">
        <f t="shared" si="5"/>
        <v>59</v>
      </c>
      <c r="L153" s="14">
        <v>41250.39</v>
      </c>
    </row>
    <row r="154" spans="1:12" x14ac:dyDescent="0.25">
      <c r="A154" t="s">
        <v>2354</v>
      </c>
      <c r="B154">
        <v>1963</v>
      </c>
      <c r="C154" t="s">
        <v>34</v>
      </c>
      <c r="D154">
        <v>5</v>
      </c>
      <c r="E154">
        <v>1</v>
      </c>
      <c r="F154" s="14">
        <v>47896.79</v>
      </c>
      <c r="G154" t="s">
        <v>16</v>
      </c>
      <c r="H154" t="s">
        <v>12</v>
      </c>
      <c r="I154" t="s">
        <v>246</v>
      </c>
      <c r="J154" s="10" t="str">
        <f t="shared" si="4"/>
        <v>5Aug1963</v>
      </c>
      <c r="K154" s="13">
        <f t="shared" si="5"/>
        <v>59</v>
      </c>
      <c r="L154" s="14">
        <v>47896.79</v>
      </c>
    </row>
    <row r="155" spans="1:12" x14ac:dyDescent="0.25">
      <c r="A155" t="s">
        <v>2363</v>
      </c>
      <c r="B155">
        <v>1963</v>
      </c>
      <c r="C155" t="s">
        <v>20</v>
      </c>
      <c r="D155">
        <v>4</v>
      </c>
      <c r="E155">
        <v>1</v>
      </c>
      <c r="F155" s="14">
        <v>48970.25</v>
      </c>
      <c r="G155" t="s">
        <v>16</v>
      </c>
      <c r="H155" t="s">
        <v>11</v>
      </c>
      <c r="I155" t="s">
        <v>13</v>
      </c>
      <c r="J155" s="10" t="str">
        <f t="shared" si="4"/>
        <v>4Sep1963</v>
      </c>
      <c r="K155" s="13">
        <f t="shared" si="5"/>
        <v>59</v>
      </c>
      <c r="L155" s="14">
        <v>48970.25</v>
      </c>
    </row>
    <row r="156" spans="1:12" x14ac:dyDescent="0.25">
      <c r="A156" t="s">
        <v>1646</v>
      </c>
      <c r="B156">
        <v>1963</v>
      </c>
      <c r="C156" t="s">
        <v>30</v>
      </c>
      <c r="D156">
        <v>23</v>
      </c>
      <c r="E156">
        <v>3</v>
      </c>
      <c r="F156" s="14">
        <v>14001.13</v>
      </c>
      <c r="G156" t="s">
        <v>11</v>
      </c>
      <c r="H156" t="s">
        <v>16</v>
      </c>
      <c r="I156" t="s">
        <v>13</v>
      </c>
      <c r="J156" s="10" t="str">
        <f t="shared" si="4"/>
        <v>23Dec1963</v>
      </c>
      <c r="K156" s="13">
        <f t="shared" si="5"/>
        <v>59</v>
      </c>
      <c r="L156" s="14">
        <v>14001.13</v>
      </c>
    </row>
    <row r="157" spans="1:12" x14ac:dyDescent="0.25">
      <c r="A157" t="s">
        <v>1647</v>
      </c>
      <c r="B157">
        <v>1963</v>
      </c>
      <c r="C157" t="s">
        <v>10</v>
      </c>
      <c r="D157">
        <v>6</v>
      </c>
      <c r="E157">
        <v>3</v>
      </c>
      <c r="F157" s="14">
        <v>14001.29</v>
      </c>
      <c r="G157" t="s">
        <v>11</v>
      </c>
      <c r="H157" t="s">
        <v>11</v>
      </c>
      <c r="I157" t="s">
        <v>13</v>
      </c>
      <c r="J157" s="10" t="str">
        <f t="shared" si="4"/>
        <v>6Jul1963</v>
      </c>
      <c r="K157" s="13">
        <f t="shared" si="5"/>
        <v>59</v>
      </c>
      <c r="L157" s="14">
        <v>14001.29</v>
      </c>
    </row>
    <row r="158" spans="1:12" x14ac:dyDescent="0.25">
      <c r="A158" t="s">
        <v>1648</v>
      </c>
      <c r="B158">
        <v>1963</v>
      </c>
      <c r="C158" t="s">
        <v>10</v>
      </c>
      <c r="D158">
        <v>8</v>
      </c>
      <c r="E158">
        <v>3</v>
      </c>
      <c r="F158" s="14">
        <v>14007.22</v>
      </c>
      <c r="G158" t="s">
        <v>11</v>
      </c>
      <c r="H158" t="s">
        <v>12</v>
      </c>
      <c r="I158" t="s">
        <v>41</v>
      </c>
      <c r="J158" s="10" t="str">
        <f t="shared" si="4"/>
        <v>8Jul1963</v>
      </c>
      <c r="K158" s="13">
        <f t="shared" si="5"/>
        <v>59</v>
      </c>
      <c r="L158" s="14">
        <v>14007.22</v>
      </c>
    </row>
    <row r="159" spans="1:12" x14ac:dyDescent="0.25">
      <c r="A159" t="s">
        <v>1671</v>
      </c>
      <c r="B159">
        <v>1963</v>
      </c>
      <c r="C159" t="s">
        <v>10</v>
      </c>
      <c r="D159">
        <v>16</v>
      </c>
      <c r="E159">
        <v>3</v>
      </c>
      <c r="F159" s="14">
        <v>14382.71</v>
      </c>
      <c r="G159" t="s">
        <v>11</v>
      </c>
      <c r="H159" t="s">
        <v>11</v>
      </c>
      <c r="I159" t="s">
        <v>23</v>
      </c>
      <c r="J159" s="10" t="str">
        <f t="shared" si="4"/>
        <v>16Jul1963</v>
      </c>
      <c r="K159" s="13">
        <f t="shared" si="5"/>
        <v>59</v>
      </c>
      <c r="L159" s="14">
        <v>14382.71</v>
      </c>
    </row>
    <row r="160" spans="1:12" x14ac:dyDescent="0.25">
      <c r="A160" t="s">
        <v>1689</v>
      </c>
      <c r="B160">
        <v>1963</v>
      </c>
      <c r="C160" t="s">
        <v>36</v>
      </c>
      <c r="D160">
        <v>14</v>
      </c>
      <c r="E160">
        <v>3</v>
      </c>
      <c r="F160" s="14">
        <v>14590.63</v>
      </c>
      <c r="G160" t="s">
        <v>11</v>
      </c>
      <c r="H160" t="s">
        <v>16</v>
      </c>
      <c r="I160" t="s">
        <v>246</v>
      </c>
      <c r="J160" s="10" t="str">
        <f t="shared" si="4"/>
        <v>14Oct1963</v>
      </c>
      <c r="K160" s="13">
        <f t="shared" si="5"/>
        <v>59</v>
      </c>
      <c r="L160" s="14">
        <v>14590.63</v>
      </c>
    </row>
    <row r="161" spans="1:12" x14ac:dyDescent="0.25">
      <c r="A161" t="s">
        <v>1727</v>
      </c>
      <c r="B161">
        <v>1963</v>
      </c>
      <c r="C161" t="s">
        <v>30</v>
      </c>
      <c r="D161">
        <v>13</v>
      </c>
      <c r="E161">
        <v>0</v>
      </c>
      <c r="F161" s="14">
        <v>15322.77</v>
      </c>
      <c r="G161" t="s">
        <v>11</v>
      </c>
      <c r="H161" t="s">
        <v>12</v>
      </c>
      <c r="I161" t="s">
        <v>299</v>
      </c>
      <c r="J161" s="10" t="str">
        <f t="shared" si="4"/>
        <v>13Dec1963</v>
      </c>
      <c r="K161" s="13">
        <f t="shared" si="5"/>
        <v>59</v>
      </c>
      <c r="L161" s="14">
        <v>15322.77</v>
      </c>
    </row>
    <row r="162" spans="1:12" x14ac:dyDescent="0.25">
      <c r="A162" t="s">
        <v>1774</v>
      </c>
      <c r="B162">
        <v>1963</v>
      </c>
      <c r="C162" t="s">
        <v>18</v>
      </c>
      <c r="D162">
        <v>25</v>
      </c>
      <c r="E162">
        <v>0</v>
      </c>
      <c r="F162" s="14">
        <v>16587.96</v>
      </c>
      <c r="G162" t="s">
        <v>11</v>
      </c>
      <c r="H162" t="s">
        <v>11</v>
      </c>
      <c r="I162" t="s">
        <v>248</v>
      </c>
      <c r="J162" s="10" t="str">
        <f t="shared" si="4"/>
        <v>25Jun1963</v>
      </c>
      <c r="K162" s="13">
        <f t="shared" si="5"/>
        <v>59</v>
      </c>
      <c r="L162" s="14">
        <v>16587.96</v>
      </c>
    </row>
    <row r="163" spans="1:12" x14ac:dyDescent="0.25">
      <c r="A163" t="s">
        <v>1794</v>
      </c>
      <c r="B163">
        <v>1964</v>
      </c>
      <c r="C163" t="s">
        <v>18</v>
      </c>
      <c r="D163">
        <v>7</v>
      </c>
      <c r="E163">
        <v>0</v>
      </c>
      <c r="F163" s="14">
        <v>17174.52</v>
      </c>
      <c r="G163" t="s">
        <v>11</v>
      </c>
      <c r="H163" t="s">
        <v>11</v>
      </c>
      <c r="I163" t="s">
        <v>23</v>
      </c>
      <c r="J163" s="10" t="str">
        <f t="shared" si="4"/>
        <v>7Jun1964</v>
      </c>
      <c r="K163" s="13">
        <f t="shared" si="5"/>
        <v>59</v>
      </c>
      <c r="L163" s="14">
        <v>17174.52</v>
      </c>
    </row>
    <row r="164" spans="1:12" x14ac:dyDescent="0.25">
      <c r="A164" t="s">
        <v>1798</v>
      </c>
      <c r="B164">
        <v>1963</v>
      </c>
      <c r="C164" t="s">
        <v>10</v>
      </c>
      <c r="D164">
        <v>12</v>
      </c>
      <c r="E164">
        <v>0</v>
      </c>
      <c r="F164" s="14">
        <v>17337.580000000002</v>
      </c>
      <c r="G164" t="s">
        <v>11</v>
      </c>
      <c r="H164" t="s">
        <v>12</v>
      </c>
      <c r="I164" t="s">
        <v>248</v>
      </c>
      <c r="J164" s="10" t="str">
        <f t="shared" si="4"/>
        <v>12Jul1963</v>
      </c>
      <c r="K164" s="13">
        <f t="shared" si="5"/>
        <v>59</v>
      </c>
      <c r="L164" s="14">
        <v>17337.580000000002</v>
      </c>
    </row>
    <row r="165" spans="1:12" x14ac:dyDescent="0.25">
      <c r="A165" t="s">
        <v>1969</v>
      </c>
      <c r="B165">
        <v>1963</v>
      </c>
      <c r="C165" t="s">
        <v>34</v>
      </c>
      <c r="D165">
        <v>21</v>
      </c>
      <c r="E165">
        <v>0</v>
      </c>
      <c r="F165" s="14">
        <v>25678.78</v>
      </c>
      <c r="G165" t="s">
        <v>11</v>
      </c>
      <c r="H165" t="s">
        <v>12</v>
      </c>
      <c r="I165" t="s">
        <v>23</v>
      </c>
      <c r="J165" s="10" t="str">
        <f t="shared" si="4"/>
        <v>21Aug1963</v>
      </c>
      <c r="K165" s="13">
        <f t="shared" si="5"/>
        <v>59</v>
      </c>
      <c r="L165" s="14">
        <v>25678.78</v>
      </c>
    </row>
    <row r="166" spans="1:12" x14ac:dyDescent="0.25">
      <c r="A166" t="s">
        <v>2169</v>
      </c>
      <c r="B166">
        <v>1963</v>
      </c>
      <c r="C166" t="s">
        <v>10</v>
      </c>
      <c r="D166">
        <v>22</v>
      </c>
      <c r="E166">
        <v>0</v>
      </c>
      <c r="F166" s="14">
        <v>36074.339999999997</v>
      </c>
      <c r="G166" t="s">
        <v>11</v>
      </c>
      <c r="H166" t="s">
        <v>16</v>
      </c>
      <c r="I166" t="s">
        <v>41</v>
      </c>
      <c r="J166" s="10" t="str">
        <f t="shared" si="4"/>
        <v>22Jul1963</v>
      </c>
      <c r="K166" s="13">
        <f t="shared" si="5"/>
        <v>59</v>
      </c>
      <c r="L166" s="14">
        <v>36074.339999999997</v>
      </c>
    </row>
    <row r="167" spans="1:12" x14ac:dyDescent="0.25">
      <c r="A167" t="s">
        <v>2192</v>
      </c>
      <c r="B167">
        <v>1963</v>
      </c>
      <c r="C167" t="s">
        <v>10</v>
      </c>
      <c r="D167">
        <v>24</v>
      </c>
      <c r="E167">
        <v>2</v>
      </c>
      <c r="F167" s="14">
        <v>36910.61</v>
      </c>
      <c r="G167" t="s">
        <v>11</v>
      </c>
      <c r="H167" t="s">
        <v>11</v>
      </c>
      <c r="I167" t="s">
        <v>41</v>
      </c>
      <c r="J167" s="10" t="str">
        <f t="shared" si="4"/>
        <v>24Jul1963</v>
      </c>
      <c r="K167" s="13">
        <f t="shared" si="5"/>
        <v>59</v>
      </c>
      <c r="L167" s="14">
        <v>36910.61</v>
      </c>
    </row>
    <row r="168" spans="1:12" x14ac:dyDescent="0.25">
      <c r="A168" t="s">
        <v>2237</v>
      </c>
      <c r="B168">
        <v>1964</v>
      </c>
      <c r="C168" t="s">
        <v>18</v>
      </c>
      <c r="D168">
        <v>6</v>
      </c>
      <c r="E168">
        <v>0</v>
      </c>
      <c r="F168" s="14">
        <v>38869.25</v>
      </c>
      <c r="G168" t="s">
        <v>11</v>
      </c>
      <c r="H168" t="s">
        <v>11</v>
      </c>
      <c r="I168" t="s">
        <v>41</v>
      </c>
      <c r="J168" s="10" t="str">
        <f t="shared" si="4"/>
        <v>6Jun1964</v>
      </c>
      <c r="K168" s="13">
        <f t="shared" si="5"/>
        <v>59</v>
      </c>
      <c r="L168" s="14">
        <v>38869.25</v>
      </c>
    </row>
    <row r="169" spans="1:12" x14ac:dyDescent="0.25">
      <c r="A169" t="s">
        <v>1039</v>
      </c>
      <c r="B169">
        <v>1963</v>
      </c>
      <c r="C169" t="s">
        <v>15</v>
      </c>
      <c r="D169">
        <v>5</v>
      </c>
      <c r="E169">
        <v>0</v>
      </c>
      <c r="F169" s="14">
        <v>8177.9</v>
      </c>
      <c r="G169" t="s">
        <v>12</v>
      </c>
      <c r="H169" t="s">
        <v>16</v>
      </c>
      <c r="I169" t="s">
        <v>13</v>
      </c>
      <c r="J169" s="10" t="str">
        <f t="shared" si="4"/>
        <v>5Nov1963</v>
      </c>
      <c r="K169" s="13">
        <f t="shared" si="5"/>
        <v>59</v>
      </c>
      <c r="L169" s="14">
        <v>8177.9</v>
      </c>
    </row>
    <row r="170" spans="1:12" x14ac:dyDescent="0.25">
      <c r="A170" t="s">
        <v>1062</v>
      </c>
      <c r="B170">
        <v>1963</v>
      </c>
      <c r="C170" t="s">
        <v>20</v>
      </c>
      <c r="D170">
        <v>21</v>
      </c>
      <c r="E170">
        <v>0</v>
      </c>
      <c r="F170" s="14">
        <v>8355.5400000000009</v>
      </c>
      <c r="G170" t="s">
        <v>12</v>
      </c>
      <c r="H170" t="s">
        <v>12</v>
      </c>
      <c r="I170" t="s">
        <v>23</v>
      </c>
      <c r="J170" s="10" t="str">
        <f t="shared" si="4"/>
        <v>21Sep1963</v>
      </c>
      <c r="K170" s="13">
        <f t="shared" si="5"/>
        <v>59</v>
      </c>
      <c r="L170" s="14">
        <v>8355.5400000000009</v>
      </c>
    </row>
    <row r="171" spans="1:12" x14ac:dyDescent="0.25">
      <c r="A171" t="s">
        <v>1068</v>
      </c>
      <c r="B171">
        <v>1963</v>
      </c>
      <c r="C171" t="s">
        <v>20</v>
      </c>
      <c r="D171">
        <v>24</v>
      </c>
      <c r="E171">
        <v>0</v>
      </c>
      <c r="F171" s="14">
        <v>8440.0499999999993</v>
      </c>
      <c r="G171" t="s">
        <v>12</v>
      </c>
      <c r="H171" t="s">
        <v>11</v>
      </c>
      <c r="I171" t="s">
        <v>13</v>
      </c>
      <c r="J171" s="10" t="str">
        <f t="shared" si="4"/>
        <v>24Sep1963</v>
      </c>
      <c r="K171" s="13">
        <f t="shared" si="5"/>
        <v>59</v>
      </c>
      <c r="L171" s="14">
        <v>8440.0499999999993</v>
      </c>
    </row>
    <row r="172" spans="1:12" x14ac:dyDescent="0.25">
      <c r="A172" t="s">
        <v>1271</v>
      </c>
      <c r="B172">
        <v>1963</v>
      </c>
      <c r="C172" t="s">
        <v>20</v>
      </c>
      <c r="D172">
        <v>24</v>
      </c>
      <c r="E172">
        <v>0</v>
      </c>
      <c r="F172" s="14">
        <v>10308.040000000001</v>
      </c>
      <c r="G172" t="s">
        <v>12</v>
      </c>
      <c r="H172" t="s">
        <v>16</v>
      </c>
      <c r="I172" t="s">
        <v>13</v>
      </c>
      <c r="J172" s="10" t="str">
        <f t="shared" si="4"/>
        <v>24Sep1963</v>
      </c>
      <c r="K172" s="13">
        <f t="shared" si="5"/>
        <v>59</v>
      </c>
      <c r="L172" s="14">
        <v>10308.040000000001</v>
      </c>
    </row>
    <row r="173" spans="1:12" x14ac:dyDescent="0.25">
      <c r="A173" t="s">
        <v>1381</v>
      </c>
      <c r="B173">
        <v>1963</v>
      </c>
      <c r="C173" t="s">
        <v>15</v>
      </c>
      <c r="D173">
        <v>22</v>
      </c>
      <c r="E173">
        <v>0</v>
      </c>
      <c r="F173" s="14">
        <v>11312.33</v>
      </c>
      <c r="G173" t="s">
        <v>12</v>
      </c>
      <c r="H173" t="s">
        <v>12</v>
      </c>
      <c r="I173" t="s">
        <v>23</v>
      </c>
      <c r="J173" s="10" t="str">
        <f t="shared" si="4"/>
        <v>22Nov1963</v>
      </c>
      <c r="K173" s="13">
        <f t="shared" si="5"/>
        <v>59</v>
      </c>
      <c r="L173" s="14">
        <v>11312.33</v>
      </c>
    </row>
    <row r="174" spans="1:12" x14ac:dyDescent="0.25">
      <c r="A174" t="s">
        <v>1383</v>
      </c>
      <c r="B174">
        <v>1963</v>
      </c>
      <c r="C174" t="s">
        <v>10</v>
      </c>
      <c r="D174">
        <v>11</v>
      </c>
      <c r="E174">
        <v>0</v>
      </c>
      <c r="F174" s="14">
        <v>11319.12</v>
      </c>
      <c r="G174" t="s">
        <v>12</v>
      </c>
      <c r="H174" t="s">
        <v>16</v>
      </c>
      <c r="I174" t="s">
        <v>23</v>
      </c>
      <c r="J174" s="10" t="str">
        <f t="shared" si="4"/>
        <v>11Jul1963</v>
      </c>
      <c r="K174" s="13">
        <f t="shared" si="5"/>
        <v>59</v>
      </c>
      <c r="L174" s="14">
        <v>11319.12</v>
      </c>
    </row>
    <row r="175" spans="1:12" x14ac:dyDescent="0.25">
      <c r="A175" t="s">
        <v>1437</v>
      </c>
      <c r="B175">
        <v>1963</v>
      </c>
      <c r="C175" t="s">
        <v>18</v>
      </c>
      <c r="D175">
        <v>9</v>
      </c>
      <c r="E175">
        <v>0</v>
      </c>
      <c r="F175" s="14">
        <v>11743.3</v>
      </c>
      <c r="G175" t="s">
        <v>12</v>
      </c>
      <c r="H175" t="s">
        <v>12</v>
      </c>
      <c r="I175" t="s">
        <v>13</v>
      </c>
      <c r="J175" s="10" t="str">
        <f t="shared" si="4"/>
        <v>9Jun1963</v>
      </c>
      <c r="K175" s="13">
        <f t="shared" si="5"/>
        <v>59</v>
      </c>
      <c r="L175" s="14">
        <v>11743.3</v>
      </c>
    </row>
    <row r="176" spans="1:12" x14ac:dyDescent="0.25">
      <c r="A176" t="s">
        <v>1475</v>
      </c>
      <c r="B176">
        <v>1963</v>
      </c>
      <c r="C176" t="s">
        <v>10</v>
      </c>
      <c r="D176">
        <v>20</v>
      </c>
      <c r="E176">
        <v>0</v>
      </c>
      <c r="F176" s="14">
        <v>12124.99</v>
      </c>
      <c r="G176" t="s">
        <v>12</v>
      </c>
      <c r="H176" t="s">
        <v>16</v>
      </c>
      <c r="I176" t="s">
        <v>23</v>
      </c>
      <c r="J176" s="10" t="str">
        <f t="shared" si="4"/>
        <v>20Jul1963</v>
      </c>
      <c r="K176" s="13">
        <f t="shared" si="5"/>
        <v>59</v>
      </c>
      <c r="L176" s="14">
        <v>12124.99</v>
      </c>
    </row>
    <row r="177" spans="1:12" x14ac:dyDescent="0.25">
      <c r="A177" t="s">
        <v>1487</v>
      </c>
      <c r="B177">
        <v>1963</v>
      </c>
      <c r="C177" t="s">
        <v>10</v>
      </c>
      <c r="D177">
        <v>19</v>
      </c>
      <c r="E177">
        <v>0</v>
      </c>
      <c r="F177" s="14">
        <v>12233.83</v>
      </c>
      <c r="G177" t="s">
        <v>12</v>
      </c>
      <c r="H177" t="s">
        <v>16</v>
      </c>
      <c r="I177" t="s">
        <v>41</v>
      </c>
      <c r="J177" s="10" t="str">
        <f t="shared" si="4"/>
        <v>19Jul1963</v>
      </c>
      <c r="K177" s="13">
        <f t="shared" si="5"/>
        <v>59</v>
      </c>
      <c r="L177" s="14">
        <v>12233.83</v>
      </c>
    </row>
    <row r="178" spans="1:12" x14ac:dyDescent="0.25">
      <c r="A178" t="s">
        <v>1490</v>
      </c>
      <c r="B178">
        <v>1963</v>
      </c>
      <c r="C178" t="s">
        <v>10</v>
      </c>
      <c r="D178">
        <v>17</v>
      </c>
      <c r="E178">
        <v>0</v>
      </c>
      <c r="F178" s="14">
        <v>12244.53</v>
      </c>
      <c r="G178" t="s">
        <v>12</v>
      </c>
      <c r="H178" t="s">
        <v>16</v>
      </c>
      <c r="I178" t="s">
        <v>13</v>
      </c>
      <c r="J178" s="10" t="str">
        <f t="shared" si="4"/>
        <v>17Jul1963</v>
      </c>
      <c r="K178" s="13">
        <f t="shared" si="5"/>
        <v>59</v>
      </c>
      <c r="L178" s="14">
        <v>12244.53</v>
      </c>
    </row>
    <row r="179" spans="1:12" x14ac:dyDescent="0.25">
      <c r="A179" t="s">
        <v>1499</v>
      </c>
      <c r="B179">
        <v>1963</v>
      </c>
      <c r="C179" t="s">
        <v>36</v>
      </c>
      <c r="D179">
        <v>28</v>
      </c>
      <c r="E179">
        <v>0</v>
      </c>
      <c r="F179" s="14">
        <v>12299.59</v>
      </c>
      <c r="G179" t="s">
        <v>12</v>
      </c>
      <c r="H179" t="s">
        <v>16</v>
      </c>
      <c r="I179" t="s">
        <v>199</v>
      </c>
      <c r="J179" s="10" t="str">
        <f t="shared" si="4"/>
        <v>28Oct1963</v>
      </c>
      <c r="K179" s="13">
        <f t="shared" si="5"/>
        <v>59</v>
      </c>
      <c r="L179" s="14">
        <v>12299.59</v>
      </c>
    </row>
    <row r="180" spans="1:12" x14ac:dyDescent="0.25">
      <c r="A180" t="s">
        <v>1500</v>
      </c>
      <c r="B180">
        <v>1963</v>
      </c>
      <c r="C180" t="s">
        <v>34</v>
      </c>
      <c r="D180">
        <v>29</v>
      </c>
      <c r="E180">
        <v>0</v>
      </c>
      <c r="F180" s="14">
        <v>12323.94</v>
      </c>
      <c r="G180" t="s">
        <v>12</v>
      </c>
      <c r="H180" t="s">
        <v>12</v>
      </c>
      <c r="I180" t="s">
        <v>355</v>
      </c>
      <c r="J180" s="10" t="str">
        <f t="shared" si="4"/>
        <v>29Aug1963</v>
      </c>
      <c r="K180" s="13">
        <f t="shared" si="5"/>
        <v>59</v>
      </c>
      <c r="L180" s="14">
        <v>12323.94</v>
      </c>
    </row>
    <row r="181" spans="1:12" x14ac:dyDescent="0.25">
      <c r="A181" t="s">
        <v>1501</v>
      </c>
      <c r="B181">
        <v>1963</v>
      </c>
      <c r="C181" t="s">
        <v>34</v>
      </c>
      <c r="D181">
        <v>2</v>
      </c>
      <c r="E181">
        <v>1</v>
      </c>
      <c r="F181" s="14">
        <v>12333.83</v>
      </c>
      <c r="G181" t="s">
        <v>12</v>
      </c>
      <c r="H181" t="s">
        <v>11</v>
      </c>
      <c r="I181" t="s">
        <v>41</v>
      </c>
      <c r="J181" s="10" t="str">
        <f t="shared" si="4"/>
        <v>2Aug1963</v>
      </c>
      <c r="K181" s="13">
        <f t="shared" si="5"/>
        <v>59</v>
      </c>
      <c r="L181" s="14">
        <v>12333.83</v>
      </c>
    </row>
    <row r="182" spans="1:12" x14ac:dyDescent="0.25">
      <c r="A182" t="s">
        <v>1502</v>
      </c>
      <c r="B182">
        <v>1963</v>
      </c>
      <c r="C182" t="s">
        <v>20</v>
      </c>
      <c r="D182">
        <v>22</v>
      </c>
      <c r="E182">
        <v>1</v>
      </c>
      <c r="F182" s="14">
        <v>12347.17</v>
      </c>
      <c r="G182" t="s">
        <v>12</v>
      </c>
      <c r="H182" t="s">
        <v>12</v>
      </c>
      <c r="I182" t="s">
        <v>41</v>
      </c>
      <c r="J182" s="10" t="str">
        <f t="shared" si="4"/>
        <v>22Sep1963</v>
      </c>
      <c r="K182" s="13">
        <f t="shared" si="5"/>
        <v>59</v>
      </c>
      <c r="L182" s="14">
        <v>12347.17</v>
      </c>
    </row>
    <row r="183" spans="1:12" x14ac:dyDescent="0.25">
      <c r="A183" t="s">
        <v>1522</v>
      </c>
      <c r="B183">
        <v>1963</v>
      </c>
      <c r="C183" t="s">
        <v>34</v>
      </c>
      <c r="D183">
        <v>19</v>
      </c>
      <c r="E183">
        <v>0</v>
      </c>
      <c r="F183" s="14">
        <v>12622.18</v>
      </c>
      <c r="G183" t="s">
        <v>12</v>
      </c>
      <c r="H183" t="s">
        <v>16</v>
      </c>
      <c r="I183" t="s">
        <v>23</v>
      </c>
      <c r="J183" s="10" t="str">
        <f t="shared" si="4"/>
        <v>19Aug1963</v>
      </c>
      <c r="K183" s="13">
        <f t="shared" si="5"/>
        <v>59</v>
      </c>
      <c r="L183" s="14">
        <v>12622.18</v>
      </c>
    </row>
    <row r="184" spans="1:12" x14ac:dyDescent="0.25">
      <c r="A184" t="s">
        <v>1541</v>
      </c>
      <c r="B184">
        <v>1963</v>
      </c>
      <c r="C184" t="s">
        <v>30</v>
      </c>
      <c r="D184">
        <v>5</v>
      </c>
      <c r="E184">
        <v>0</v>
      </c>
      <c r="F184" s="14">
        <v>12788.03</v>
      </c>
      <c r="G184" t="s">
        <v>12</v>
      </c>
      <c r="H184" t="s">
        <v>12</v>
      </c>
      <c r="I184" t="s">
        <v>199</v>
      </c>
      <c r="J184" s="10" t="str">
        <f t="shared" si="4"/>
        <v>5Dec1963</v>
      </c>
      <c r="K184" s="13">
        <f t="shared" si="5"/>
        <v>59</v>
      </c>
      <c r="L184" s="14">
        <v>12788.03</v>
      </c>
    </row>
    <row r="185" spans="1:12" x14ac:dyDescent="0.25">
      <c r="A185" t="s">
        <v>1544</v>
      </c>
      <c r="B185">
        <v>1963</v>
      </c>
      <c r="C185" t="s">
        <v>10</v>
      </c>
      <c r="D185">
        <v>20</v>
      </c>
      <c r="E185">
        <v>0</v>
      </c>
      <c r="F185" s="14">
        <v>12815.44</v>
      </c>
      <c r="G185" t="s">
        <v>12</v>
      </c>
      <c r="H185" t="s">
        <v>12</v>
      </c>
      <c r="I185" t="s">
        <v>246</v>
      </c>
      <c r="J185" s="10" t="str">
        <f t="shared" si="4"/>
        <v>20Jul1963</v>
      </c>
      <c r="K185" s="13">
        <f t="shared" si="5"/>
        <v>59</v>
      </c>
      <c r="L185" s="14">
        <v>12815.44</v>
      </c>
    </row>
    <row r="186" spans="1:12" x14ac:dyDescent="0.25">
      <c r="A186" t="s">
        <v>1549</v>
      </c>
      <c r="B186">
        <v>1963</v>
      </c>
      <c r="C186" t="s">
        <v>20</v>
      </c>
      <c r="D186">
        <v>27</v>
      </c>
      <c r="E186">
        <v>0</v>
      </c>
      <c r="F186" s="14">
        <v>12856.84</v>
      </c>
      <c r="G186" t="s">
        <v>12</v>
      </c>
      <c r="H186" t="s">
        <v>12</v>
      </c>
      <c r="I186" t="s">
        <v>299</v>
      </c>
      <c r="J186" s="10" t="str">
        <f t="shared" si="4"/>
        <v>27Sep1963</v>
      </c>
      <c r="K186" s="13">
        <f t="shared" si="5"/>
        <v>59</v>
      </c>
      <c r="L186" s="14">
        <v>12856.84</v>
      </c>
    </row>
    <row r="187" spans="1:12" x14ac:dyDescent="0.25">
      <c r="A187" t="s">
        <v>1552</v>
      </c>
      <c r="B187">
        <v>1963</v>
      </c>
      <c r="C187" t="s">
        <v>34</v>
      </c>
      <c r="D187">
        <v>16</v>
      </c>
      <c r="E187">
        <v>1</v>
      </c>
      <c r="F187" s="14">
        <v>12913.99</v>
      </c>
      <c r="G187" t="s">
        <v>12</v>
      </c>
      <c r="H187" t="s">
        <v>11</v>
      </c>
      <c r="I187" t="s">
        <v>167</v>
      </c>
      <c r="J187" s="10" t="str">
        <f t="shared" si="4"/>
        <v>16Aug1963</v>
      </c>
      <c r="K187" s="13">
        <f t="shared" si="5"/>
        <v>59</v>
      </c>
      <c r="L187" s="14">
        <v>12913.99</v>
      </c>
    </row>
    <row r="188" spans="1:12" x14ac:dyDescent="0.25">
      <c r="A188" t="s">
        <v>1553</v>
      </c>
      <c r="B188">
        <v>1963</v>
      </c>
      <c r="C188" t="s">
        <v>20</v>
      </c>
      <c r="D188">
        <v>1</v>
      </c>
      <c r="E188">
        <v>2</v>
      </c>
      <c r="F188" s="14">
        <v>12925.89</v>
      </c>
      <c r="G188" t="s">
        <v>12</v>
      </c>
      <c r="H188" t="s">
        <v>11</v>
      </c>
      <c r="I188" t="s">
        <v>13</v>
      </c>
      <c r="J188" s="10" t="str">
        <f t="shared" si="4"/>
        <v>1Sep1963</v>
      </c>
      <c r="K188" s="13">
        <f t="shared" si="5"/>
        <v>59</v>
      </c>
      <c r="L188" s="14">
        <v>12925.89</v>
      </c>
    </row>
    <row r="189" spans="1:12" x14ac:dyDescent="0.25">
      <c r="A189" t="s">
        <v>1554</v>
      </c>
      <c r="B189">
        <v>1963</v>
      </c>
      <c r="C189" t="s">
        <v>34</v>
      </c>
      <c r="D189">
        <v>14</v>
      </c>
      <c r="E189">
        <v>2</v>
      </c>
      <c r="F189" s="14">
        <v>12928.79</v>
      </c>
      <c r="G189" t="s">
        <v>12</v>
      </c>
      <c r="H189" t="s">
        <v>11</v>
      </c>
      <c r="I189" t="s">
        <v>13</v>
      </c>
      <c r="J189" s="10" t="str">
        <f t="shared" si="4"/>
        <v>14Aug1963</v>
      </c>
      <c r="K189" s="13">
        <f t="shared" si="5"/>
        <v>59</v>
      </c>
      <c r="L189" s="14">
        <v>12928.79</v>
      </c>
    </row>
    <row r="190" spans="1:12" x14ac:dyDescent="0.25">
      <c r="A190" t="s">
        <v>1578</v>
      </c>
      <c r="B190">
        <v>1963</v>
      </c>
      <c r="C190" t="s">
        <v>20</v>
      </c>
      <c r="D190">
        <v>14</v>
      </c>
      <c r="E190">
        <v>0</v>
      </c>
      <c r="F190" s="14">
        <v>13116.84</v>
      </c>
      <c r="G190" t="s">
        <v>12</v>
      </c>
      <c r="H190" t="s">
        <v>16</v>
      </c>
      <c r="I190" t="s">
        <v>23</v>
      </c>
      <c r="J190" s="10" t="str">
        <f t="shared" si="4"/>
        <v>14Sep1963</v>
      </c>
      <c r="K190" s="13">
        <f t="shared" si="5"/>
        <v>59</v>
      </c>
      <c r="L190" s="14">
        <v>13116.84</v>
      </c>
    </row>
    <row r="191" spans="1:12" x14ac:dyDescent="0.25">
      <c r="A191" t="s">
        <v>1613</v>
      </c>
      <c r="B191">
        <v>1963</v>
      </c>
      <c r="C191" t="s">
        <v>36</v>
      </c>
      <c r="D191">
        <v>14</v>
      </c>
      <c r="E191">
        <v>0</v>
      </c>
      <c r="F191" s="14">
        <v>13511.28</v>
      </c>
      <c r="G191" t="s">
        <v>12</v>
      </c>
      <c r="H191" t="s">
        <v>16</v>
      </c>
      <c r="I191" t="s">
        <v>23</v>
      </c>
      <c r="J191" s="10" t="str">
        <f t="shared" si="4"/>
        <v>14Oct1963</v>
      </c>
      <c r="K191" s="13">
        <f t="shared" si="5"/>
        <v>59</v>
      </c>
      <c r="L191" s="14">
        <v>13511.28</v>
      </c>
    </row>
    <row r="192" spans="1:12" x14ac:dyDescent="0.25">
      <c r="A192" t="s">
        <v>1622</v>
      </c>
      <c r="B192">
        <v>1963</v>
      </c>
      <c r="C192" t="s">
        <v>34</v>
      </c>
      <c r="D192">
        <v>4</v>
      </c>
      <c r="E192">
        <v>0</v>
      </c>
      <c r="F192" s="14">
        <v>13677.68</v>
      </c>
      <c r="G192" t="s">
        <v>12</v>
      </c>
      <c r="H192" t="s">
        <v>11</v>
      </c>
      <c r="I192" t="s">
        <v>299</v>
      </c>
      <c r="J192" s="10" t="str">
        <f t="shared" si="4"/>
        <v>4Aug1963</v>
      </c>
      <c r="K192" s="13">
        <f t="shared" si="5"/>
        <v>59</v>
      </c>
      <c r="L192" s="14">
        <v>13677.68</v>
      </c>
    </row>
    <row r="193" spans="1:12" x14ac:dyDescent="0.25">
      <c r="A193" t="s">
        <v>1911</v>
      </c>
      <c r="B193">
        <v>1963</v>
      </c>
      <c r="C193" t="s">
        <v>34</v>
      </c>
      <c r="D193">
        <v>27</v>
      </c>
      <c r="E193">
        <v>0</v>
      </c>
      <c r="F193" s="14">
        <v>21797</v>
      </c>
      <c r="G193" t="s">
        <v>12</v>
      </c>
      <c r="H193" t="s">
        <v>16</v>
      </c>
      <c r="I193" t="s">
        <v>41</v>
      </c>
      <c r="J193" s="10" t="str">
        <f t="shared" si="4"/>
        <v>27Aug1963</v>
      </c>
      <c r="K193" s="13">
        <f t="shared" si="5"/>
        <v>59</v>
      </c>
      <c r="L193" s="14">
        <v>21797</v>
      </c>
    </row>
    <row r="194" spans="1:12" x14ac:dyDescent="0.25">
      <c r="A194" t="s">
        <v>1832</v>
      </c>
      <c r="B194">
        <v>1964</v>
      </c>
      <c r="C194" t="s">
        <v>20</v>
      </c>
      <c r="D194">
        <v>26</v>
      </c>
      <c r="E194">
        <v>0</v>
      </c>
      <c r="F194" s="14">
        <v>18443.11</v>
      </c>
      <c r="G194" t="s">
        <v>16</v>
      </c>
      <c r="H194" t="s">
        <v>11</v>
      </c>
      <c r="I194" t="s">
        <v>23</v>
      </c>
      <c r="J194" s="10" t="str">
        <f t="shared" ref="J194:J257" si="6">CONCATENATE(D194,C194,B194)</f>
        <v>26Sep1964</v>
      </c>
      <c r="K194" s="13">
        <f t="shared" ref="K194:K257" si="7">DATEDIF(J194,$P$2,"y")</f>
        <v>58</v>
      </c>
      <c r="L194" s="14">
        <v>18443.11</v>
      </c>
    </row>
    <row r="195" spans="1:12" x14ac:dyDescent="0.25">
      <c r="A195" t="s">
        <v>2291</v>
      </c>
      <c r="B195">
        <v>1964</v>
      </c>
      <c r="C195" t="s">
        <v>36</v>
      </c>
      <c r="D195">
        <v>7</v>
      </c>
      <c r="E195">
        <v>0</v>
      </c>
      <c r="F195" s="14">
        <v>41331.79</v>
      </c>
      <c r="G195" t="s">
        <v>16</v>
      </c>
      <c r="H195" t="s">
        <v>11</v>
      </c>
      <c r="I195" t="s">
        <v>41</v>
      </c>
      <c r="J195" s="10" t="str">
        <f t="shared" si="6"/>
        <v>7Oct1964</v>
      </c>
      <c r="K195" s="13">
        <f t="shared" si="7"/>
        <v>58</v>
      </c>
      <c r="L195" s="14">
        <v>41331.79</v>
      </c>
    </row>
    <row r="196" spans="1:12" x14ac:dyDescent="0.25">
      <c r="A196" t="s">
        <v>2353</v>
      </c>
      <c r="B196">
        <v>1964</v>
      </c>
      <c r="C196" t="s">
        <v>15</v>
      </c>
      <c r="D196">
        <v>7</v>
      </c>
      <c r="E196">
        <v>2</v>
      </c>
      <c r="F196" s="14">
        <v>47496.49</v>
      </c>
      <c r="G196" t="s">
        <v>16</v>
      </c>
      <c r="H196" t="s">
        <v>12</v>
      </c>
      <c r="I196" t="s">
        <v>23</v>
      </c>
      <c r="J196" s="10" t="str">
        <f t="shared" si="6"/>
        <v>7Nov1964</v>
      </c>
      <c r="K196" s="13">
        <f t="shared" si="7"/>
        <v>58</v>
      </c>
      <c r="L196" s="14">
        <v>47496.49</v>
      </c>
    </row>
    <row r="197" spans="1:12" x14ac:dyDescent="0.25">
      <c r="A197" t="s">
        <v>1732</v>
      </c>
      <c r="B197">
        <v>1964</v>
      </c>
      <c r="C197" t="s">
        <v>20</v>
      </c>
      <c r="D197">
        <v>4</v>
      </c>
      <c r="E197">
        <v>0</v>
      </c>
      <c r="F197" s="14">
        <v>15377.77</v>
      </c>
      <c r="G197" t="s">
        <v>11</v>
      </c>
      <c r="H197" t="s">
        <v>11</v>
      </c>
      <c r="I197" t="s">
        <v>23</v>
      </c>
      <c r="J197" s="10" t="str">
        <f t="shared" si="6"/>
        <v>4Sep1964</v>
      </c>
      <c r="K197" s="13">
        <f t="shared" si="7"/>
        <v>58</v>
      </c>
      <c r="L197" s="14">
        <v>15377.77</v>
      </c>
    </row>
    <row r="198" spans="1:12" x14ac:dyDescent="0.25">
      <c r="A198" t="s">
        <v>1894</v>
      </c>
      <c r="B198">
        <v>1964</v>
      </c>
      <c r="C198" t="s">
        <v>15</v>
      </c>
      <c r="D198">
        <v>19</v>
      </c>
      <c r="E198">
        <v>0</v>
      </c>
      <c r="F198" s="14">
        <v>20893.060000000001</v>
      </c>
      <c r="G198" t="s">
        <v>11</v>
      </c>
      <c r="H198" t="s">
        <v>12</v>
      </c>
      <c r="I198" t="s">
        <v>23</v>
      </c>
      <c r="J198" s="10" t="str">
        <f t="shared" si="6"/>
        <v>19Nov1964</v>
      </c>
      <c r="K198" s="13">
        <f t="shared" si="7"/>
        <v>58</v>
      </c>
      <c r="L198" s="14">
        <v>20893.060000000001</v>
      </c>
    </row>
    <row r="199" spans="1:12" x14ac:dyDescent="0.25">
      <c r="A199" t="s">
        <v>1942</v>
      </c>
      <c r="B199">
        <v>1964</v>
      </c>
      <c r="C199" t="s">
        <v>30</v>
      </c>
      <c r="D199">
        <v>16</v>
      </c>
      <c r="E199">
        <v>0</v>
      </c>
      <c r="F199" s="14">
        <v>24227.34</v>
      </c>
      <c r="G199" t="s">
        <v>11</v>
      </c>
      <c r="H199" t="s">
        <v>16</v>
      </c>
      <c r="I199" t="s">
        <v>13</v>
      </c>
      <c r="J199" s="10" t="str">
        <f t="shared" si="6"/>
        <v>16Dec1964</v>
      </c>
      <c r="K199" s="13">
        <f t="shared" si="7"/>
        <v>58</v>
      </c>
      <c r="L199" s="14">
        <v>24227.34</v>
      </c>
    </row>
    <row r="200" spans="1:12" x14ac:dyDescent="0.25">
      <c r="A200" t="s">
        <v>2159</v>
      </c>
      <c r="B200">
        <v>1964</v>
      </c>
      <c r="C200" t="s">
        <v>34</v>
      </c>
      <c r="D200">
        <v>29</v>
      </c>
      <c r="E200">
        <v>0</v>
      </c>
      <c r="F200" s="14">
        <v>35573.26</v>
      </c>
      <c r="G200" t="s">
        <v>11</v>
      </c>
      <c r="H200" t="s">
        <v>16</v>
      </c>
      <c r="I200" t="s">
        <v>41</v>
      </c>
      <c r="J200" s="10" t="str">
        <f t="shared" si="6"/>
        <v>29Aug1964</v>
      </c>
      <c r="K200" s="13">
        <f t="shared" si="7"/>
        <v>58</v>
      </c>
      <c r="L200" s="14">
        <v>35573.26</v>
      </c>
    </row>
    <row r="201" spans="1:12" x14ac:dyDescent="0.25">
      <c r="A201" t="s">
        <v>2221</v>
      </c>
      <c r="B201">
        <v>1964</v>
      </c>
      <c r="C201" t="s">
        <v>18</v>
      </c>
      <c r="D201">
        <v>16</v>
      </c>
      <c r="E201">
        <v>0</v>
      </c>
      <c r="F201" s="14">
        <v>38241.74</v>
      </c>
      <c r="G201" t="s">
        <v>11</v>
      </c>
      <c r="H201" t="s">
        <v>12</v>
      </c>
      <c r="I201" t="s">
        <v>41</v>
      </c>
      <c r="J201" s="10" t="str">
        <f t="shared" si="6"/>
        <v>16Jun1964</v>
      </c>
      <c r="K201" s="13">
        <f t="shared" si="7"/>
        <v>58</v>
      </c>
      <c r="L201" s="14">
        <v>38241.74</v>
      </c>
    </row>
    <row r="202" spans="1:12" x14ac:dyDescent="0.25">
      <c r="A202" t="s">
        <v>922</v>
      </c>
      <c r="B202">
        <v>1965</v>
      </c>
      <c r="C202" t="s">
        <v>18</v>
      </c>
      <c r="D202">
        <v>6</v>
      </c>
      <c r="E202">
        <v>0</v>
      </c>
      <c r="F202" s="14">
        <v>7304.65</v>
      </c>
      <c r="G202" t="s">
        <v>12</v>
      </c>
      <c r="H202" t="s">
        <v>12</v>
      </c>
      <c r="I202" t="s">
        <v>13</v>
      </c>
      <c r="J202" s="10" t="str">
        <f t="shared" si="6"/>
        <v>6Jun1965</v>
      </c>
      <c r="K202" s="13">
        <f t="shared" si="7"/>
        <v>58</v>
      </c>
      <c r="L202" s="14">
        <v>7304.65</v>
      </c>
    </row>
    <row r="203" spans="1:12" x14ac:dyDescent="0.25">
      <c r="A203" t="s">
        <v>1049</v>
      </c>
      <c r="B203">
        <v>1964</v>
      </c>
      <c r="C203" t="s">
        <v>20</v>
      </c>
      <c r="D203">
        <v>5</v>
      </c>
      <c r="E203">
        <v>0</v>
      </c>
      <c r="F203" s="14">
        <v>8268</v>
      </c>
      <c r="G203" t="s">
        <v>12</v>
      </c>
      <c r="H203" t="s">
        <v>12</v>
      </c>
      <c r="I203" t="s">
        <v>13</v>
      </c>
      <c r="J203" s="10" t="str">
        <f t="shared" si="6"/>
        <v>5Sep1964</v>
      </c>
      <c r="K203" s="13">
        <f t="shared" si="7"/>
        <v>58</v>
      </c>
      <c r="L203" s="14">
        <v>8268</v>
      </c>
    </row>
    <row r="204" spans="1:12" x14ac:dyDescent="0.25">
      <c r="A204" t="s">
        <v>1194</v>
      </c>
      <c r="B204">
        <v>1964</v>
      </c>
      <c r="C204" t="s">
        <v>30</v>
      </c>
      <c r="D204">
        <v>15</v>
      </c>
      <c r="E204">
        <v>0</v>
      </c>
      <c r="F204" s="14">
        <v>9597.6299999999992</v>
      </c>
      <c r="G204" t="s">
        <v>12</v>
      </c>
      <c r="H204" t="s">
        <v>12</v>
      </c>
      <c r="I204" t="s">
        <v>13</v>
      </c>
      <c r="J204" s="10" t="str">
        <f t="shared" si="6"/>
        <v>15Dec1964</v>
      </c>
      <c r="K204" s="13">
        <f t="shared" si="7"/>
        <v>58</v>
      </c>
      <c r="L204" s="14">
        <v>9597.6299999999992</v>
      </c>
    </row>
    <row r="205" spans="1:12" x14ac:dyDescent="0.25">
      <c r="A205" t="s">
        <v>1208</v>
      </c>
      <c r="B205">
        <v>1964</v>
      </c>
      <c r="C205" t="s">
        <v>15</v>
      </c>
      <c r="D205">
        <v>7</v>
      </c>
      <c r="E205">
        <v>0</v>
      </c>
      <c r="F205" s="14">
        <v>9698.42</v>
      </c>
      <c r="G205" t="s">
        <v>12</v>
      </c>
      <c r="H205" t="s">
        <v>12</v>
      </c>
      <c r="I205" t="s">
        <v>13</v>
      </c>
      <c r="J205" s="10" t="str">
        <f t="shared" si="6"/>
        <v>7Nov1964</v>
      </c>
      <c r="K205" s="13">
        <f t="shared" si="7"/>
        <v>58</v>
      </c>
      <c r="L205" s="14">
        <v>9698.42</v>
      </c>
    </row>
    <row r="206" spans="1:12" x14ac:dyDescent="0.25">
      <c r="A206" t="s">
        <v>1241</v>
      </c>
      <c r="B206">
        <v>1964</v>
      </c>
      <c r="C206" t="s">
        <v>20</v>
      </c>
      <c r="D206">
        <v>11</v>
      </c>
      <c r="E206">
        <v>0</v>
      </c>
      <c r="F206" s="14">
        <v>9933.44</v>
      </c>
      <c r="G206" t="s">
        <v>12</v>
      </c>
      <c r="H206" t="s">
        <v>12</v>
      </c>
      <c r="I206" t="s">
        <v>13</v>
      </c>
      <c r="J206" s="10" t="str">
        <f t="shared" si="6"/>
        <v>11Sep1964</v>
      </c>
      <c r="K206" s="13">
        <f t="shared" si="7"/>
        <v>58</v>
      </c>
      <c r="L206" s="14">
        <v>9933.44</v>
      </c>
    </row>
    <row r="207" spans="1:12" x14ac:dyDescent="0.25">
      <c r="A207" t="s">
        <v>1293</v>
      </c>
      <c r="B207">
        <v>1964</v>
      </c>
      <c r="C207" t="s">
        <v>36</v>
      </c>
      <c r="D207">
        <v>14</v>
      </c>
      <c r="E207">
        <v>0</v>
      </c>
      <c r="F207" s="14">
        <v>10455.1</v>
      </c>
      <c r="G207" t="s">
        <v>12</v>
      </c>
      <c r="H207" t="s">
        <v>16</v>
      </c>
      <c r="I207" t="s">
        <v>23</v>
      </c>
      <c r="J207" s="10" t="str">
        <f t="shared" si="6"/>
        <v>14Oct1964</v>
      </c>
      <c r="K207" s="13">
        <f t="shared" si="7"/>
        <v>58</v>
      </c>
      <c r="L207" s="14">
        <v>10455.1</v>
      </c>
    </row>
    <row r="208" spans="1:12" x14ac:dyDescent="0.25">
      <c r="A208" t="s">
        <v>1295</v>
      </c>
      <c r="B208">
        <v>1964</v>
      </c>
      <c r="C208" t="s">
        <v>10</v>
      </c>
      <c r="D208">
        <v>27</v>
      </c>
      <c r="E208">
        <v>0</v>
      </c>
      <c r="F208" s="14">
        <v>10459.19</v>
      </c>
      <c r="G208" t="s">
        <v>12</v>
      </c>
      <c r="H208" t="s">
        <v>16</v>
      </c>
      <c r="I208" t="s">
        <v>13</v>
      </c>
      <c r="J208" s="10" t="str">
        <f t="shared" si="6"/>
        <v>27Jul1964</v>
      </c>
      <c r="K208" s="13">
        <f t="shared" si="7"/>
        <v>58</v>
      </c>
      <c r="L208" s="14">
        <v>10459.19</v>
      </c>
    </row>
    <row r="209" spans="1:12" x14ac:dyDescent="0.25">
      <c r="A209" t="s">
        <v>1315</v>
      </c>
      <c r="B209">
        <v>1964</v>
      </c>
      <c r="C209" t="s">
        <v>34</v>
      </c>
      <c r="D209">
        <v>8</v>
      </c>
      <c r="E209">
        <v>0</v>
      </c>
      <c r="F209" s="14">
        <v>10627.81</v>
      </c>
      <c r="G209" t="s">
        <v>12</v>
      </c>
      <c r="H209" t="s">
        <v>12</v>
      </c>
      <c r="I209" t="s">
        <v>13</v>
      </c>
      <c r="J209" s="10" t="str">
        <f t="shared" si="6"/>
        <v>8Aug1964</v>
      </c>
      <c r="K209" s="13">
        <f t="shared" si="7"/>
        <v>58</v>
      </c>
      <c r="L209" s="14">
        <v>10627.81</v>
      </c>
    </row>
    <row r="210" spans="1:12" x14ac:dyDescent="0.25">
      <c r="A210" t="s">
        <v>1387</v>
      </c>
      <c r="B210">
        <v>1964</v>
      </c>
      <c r="C210" t="s">
        <v>10</v>
      </c>
      <c r="D210">
        <v>12</v>
      </c>
      <c r="E210">
        <v>0</v>
      </c>
      <c r="F210" s="14">
        <v>11345.52</v>
      </c>
      <c r="G210" t="s">
        <v>12</v>
      </c>
      <c r="H210" t="s">
        <v>12</v>
      </c>
      <c r="I210" t="s">
        <v>41</v>
      </c>
      <c r="J210" s="10" t="str">
        <f t="shared" si="6"/>
        <v>12Jul1964</v>
      </c>
      <c r="K210" s="13">
        <f t="shared" si="7"/>
        <v>58</v>
      </c>
      <c r="L210" s="14">
        <v>11345.52</v>
      </c>
    </row>
    <row r="211" spans="1:12" x14ac:dyDescent="0.25">
      <c r="A211" t="s">
        <v>1390</v>
      </c>
      <c r="B211">
        <v>1964</v>
      </c>
      <c r="C211" t="s">
        <v>10</v>
      </c>
      <c r="D211">
        <v>4</v>
      </c>
      <c r="E211">
        <v>0</v>
      </c>
      <c r="F211" s="14">
        <v>11362.76</v>
      </c>
      <c r="G211" t="s">
        <v>12</v>
      </c>
      <c r="H211" t="s">
        <v>16</v>
      </c>
      <c r="I211" t="s">
        <v>41</v>
      </c>
      <c r="J211" s="10" t="str">
        <f t="shared" si="6"/>
        <v>4Jul1964</v>
      </c>
      <c r="K211" s="13">
        <f t="shared" si="7"/>
        <v>58</v>
      </c>
      <c r="L211" s="14">
        <v>11362.76</v>
      </c>
    </row>
    <row r="212" spans="1:12" x14ac:dyDescent="0.25">
      <c r="A212" t="s">
        <v>1391</v>
      </c>
      <c r="B212">
        <v>1964</v>
      </c>
      <c r="C212" t="s">
        <v>10</v>
      </c>
      <c r="D212">
        <v>3</v>
      </c>
      <c r="E212">
        <v>0</v>
      </c>
      <c r="F212" s="14">
        <v>11363.28</v>
      </c>
      <c r="G212" t="s">
        <v>12</v>
      </c>
      <c r="H212" t="s">
        <v>16</v>
      </c>
      <c r="I212" t="s">
        <v>13</v>
      </c>
      <c r="J212" s="10" t="str">
        <f t="shared" si="6"/>
        <v>3Jul1964</v>
      </c>
      <c r="K212" s="13">
        <f t="shared" si="7"/>
        <v>58</v>
      </c>
      <c r="L212" s="14">
        <v>11363.28</v>
      </c>
    </row>
    <row r="213" spans="1:12" x14ac:dyDescent="0.25">
      <c r="A213" t="s">
        <v>1392</v>
      </c>
      <c r="B213">
        <v>1964</v>
      </c>
      <c r="C213" t="s">
        <v>30</v>
      </c>
      <c r="D213">
        <v>13</v>
      </c>
      <c r="E213">
        <v>0</v>
      </c>
      <c r="F213" s="14">
        <v>11365.95</v>
      </c>
      <c r="G213" t="s">
        <v>12</v>
      </c>
      <c r="H213" t="s">
        <v>11</v>
      </c>
      <c r="I213" t="s">
        <v>41</v>
      </c>
      <c r="J213" s="10" t="str">
        <f t="shared" si="6"/>
        <v>13Dec1964</v>
      </c>
      <c r="K213" s="13">
        <f t="shared" si="7"/>
        <v>58</v>
      </c>
      <c r="L213" s="14">
        <v>11365.95</v>
      </c>
    </row>
    <row r="214" spans="1:12" x14ac:dyDescent="0.25">
      <c r="A214" t="s">
        <v>1395</v>
      </c>
      <c r="B214">
        <v>1964</v>
      </c>
      <c r="C214" t="s">
        <v>18</v>
      </c>
      <c r="D214">
        <v>13</v>
      </c>
      <c r="E214">
        <v>0</v>
      </c>
      <c r="F214" s="14">
        <v>11381.33</v>
      </c>
      <c r="G214" t="s">
        <v>12</v>
      </c>
      <c r="H214" t="s">
        <v>11</v>
      </c>
      <c r="I214" t="s">
        <v>13</v>
      </c>
      <c r="J214" s="10" t="str">
        <f t="shared" si="6"/>
        <v>13Jun1964</v>
      </c>
      <c r="K214" s="13">
        <f t="shared" si="7"/>
        <v>58</v>
      </c>
      <c r="L214" s="14">
        <v>11381.33</v>
      </c>
    </row>
    <row r="215" spans="1:12" x14ac:dyDescent="0.25">
      <c r="A215" t="s">
        <v>1423</v>
      </c>
      <c r="B215">
        <v>1964</v>
      </c>
      <c r="C215" t="s">
        <v>18</v>
      </c>
      <c r="D215">
        <v>20</v>
      </c>
      <c r="E215">
        <v>0</v>
      </c>
      <c r="F215" s="14">
        <v>11602.75</v>
      </c>
      <c r="G215" t="s">
        <v>12</v>
      </c>
      <c r="H215" t="s">
        <v>16</v>
      </c>
      <c r="I215" t="s">
        <v>515</v>
      </c>
      <c r="J215" s="10" t="str">
        <f t="shared" si="6"/>
        <v>20Jun1964</v>
      </c>
      <c r="K215" s="13">
        <f t="shared" si="7"/>
        <v>58</v>
      </c>
      <c r="L215" s="14">
        <v>11602.75</v>
      </c>
    </row>
    <row r="216" spans="1:12" x14ac:dyDescent="0.25">
      <c r="A216" t="s">
        <v>1434</v>
      </c>
      <c r="B216">
        <v>1964</v>
      </c>
      <c r="C216" t="s">
        <v>15</v>
      </c>
      <c r="D216">
        <v>9</v>
      </c>
      <c r="E216">
        <v>0</v>
      </c>
      <c r="F216" s="14">
        <v>11735.88</v>
      </c>
      <c r="G216" t="s">
        <v>12</v>
      </c>
      <c r="H216" t="s">
        <v>16</v>
      </c>
      <c r="I216" t="s">
        <v>23</v>
      </c>
      <c r="J216" s="10" t="str">
        <f t="shared" si="6"/>
        <v>9Nov1964</v>
      </c>
      <c r="K216" s="13">
        <f t="shared" si="7"/>
        <v>58</v>
      </c>
      <c r="L216" s="14">
        <v>11735.88</v>
      </c>
    </row>
    <row r="217" spans="1:12" x14ac:dyDescent="0.25">
      <c r="A217" t="s">
        <v>1438</v>
      </c>
      <c r="B217">
        <v>1964</v>
      </c>
      <c r="C217" t="s">
        <v>30</v>
      </c>
      <c r="D217">
        <v>2</v>
      </c>
      <c r="E217">
        <v>0</v>
      </c>
      <c r="F217" s="14">
        <v>11743.93</v>
      </c>
      <c r="G217" t="s">
        <v>12</v>
      </c>
      <c r="H217" t="s">
        <v>16</v>
      </c>
      <c r="I217" t="s">
        <v>23</v>
      </c>
      <c r="J217" s="10" t="str">
        <f t="shared" si="6"/>
        <v>2Dec1964</v>
      </c>
      <c r="K217" s="13">
        <f t="shared" si="7"/>
        <v>58</v>
      </c>
      <c r="L217" s="14">
        <v>11743.93</v>
      </c>
    </row>
    <row r="218" spans="1:12" x14ac:dyDescent="0.25">
      <c r="A218" t="s">
        <v>1443</v>
      </c>
      <c r="B218">
        <v>1964</v>
      </c>
      <c r="C218" t="s">
        <v>18</v>
      </c>
      <c r="D218">
        <v>27</v>
      </c>
      <c r="E218">
        <v>0</v>
      </c>
      <c r="F218" s="14">
        <v>11833.78</v>
      </c>
      <c r="G218" t="s">
        <v>12</v>
      </c>
      <c r="H218" t="s">
        <v>12</v>
      </c>
      <c r="I218" t="s">
        <v>13</v>
      </c>
      <c r="J218" s="10" t="str">
        <f t="shared" si="6"/>
        <v>27Jun1964</v>
      </c>
      <c r="K218" s="13">
        <f t="shared" si="7"/>
        <v>58</v>
      </c>
      <c r="L218" s="14">
        <v>11833.78</v>
      </c>
    </row>
    <row r="219" spans="1:12" x14ac:dyDescent="0.25">
      <c r="A219" t="s">
        <v>1444</v>
      </c>
      <c r="B219">
        <v>1964</v>
      </c>
      <c r="C219" t="s">
        <v>20</v>
      </c>
      <c r="D219">
        <v>11</v>
      </c>
      <c r="E219">
        <v>0</v>
      </c>
      <c r="F219" s="14">
        <v>11837.16</v>
      </c>
      <c r="G219" t="s">
        <v>12</v>
      </c>
      <c r="H219" t="s">
        <v>12</v>
      </c>
      <c r="I219" t="s">
        <v>41</v>
      </c>
      <c r="J219" s="10" t="str">
        <f t="shared" si="6"/>
        <v>11Sep1964</v>
      </c>
      <c r="K219" s="13">
        <f t="shared" si="7"/>
        <v>58</v>
      </c>
      <c r="L219" s="14">
        <v>11837.16</v>
      </c>
    </row>
    <row r="220" spans="1:12" x14ac:dyDescent="0.25">
      <c r="A220" t="s">
        <v>1446</v>
      </c>
      <c r="B220">
        <v>1964</v>
      </c>
      <c r="C220" t="s">
        <v>10</v>
      </c>
      <c r="D220">
        <v>11</v>
      </c>
      <c r="E220">
        <v>0</v>
      </c>
      <c r="F220" s="14">
        <v>11842.44</v>
      </c>
      <c r="G220" t="s">
        <v>12</v>
      </c>
      <c r="H220" t="s">
        <v>11</v>
      </c>
      <c r="I220" t="s">
        <v>41</v>
      </c>
      <c r="J220" s="10" t="str">
        <f t="shared" si="6"/>
        <v>11Jul1964</v>
      </c>
      <c r="K220" s="13">
        <f t="shared" si="7"/>
        <v>58</v>
      </c>
      <c r="L220" s="14">
        <v>11842.44</v>
      </c>
    </row>
    <row r="221" spans="1:12" x14ac:dyDescent="0.25">
      <c r="A221" t="s">
        <v>1448</v>
      </c>
      <c r="B221">
        <v>1964</v>
      </c>
      <c r="C221" t="s">
        <v>18</v>
      </c>
      <c r="D221">
        <v>27</v>
      </c>
      <c r="E221">
        <v>0</v>
      </c>
      <c r="F221" s="14">
        <v>11848.14</v>
      </c>
      <c r="G221" t="s">
        <v>12</v>
      </c>
      <c r="H221" t="s">
        <v>11</v>
      </c>
      <c r="I221" t="s">
        <v>41</v>
      </c>
      <c r="J221" s="10" t="str">
        <f t="shared" si="6"/>
        <v>27Jun1964</v>
      </c>
      <c r="K221" s="13">
        <f t="shared" si="7"/>
        <v>58</v>
      </c>
      <c r="L221" s="14">
        <v>11848.14</v>
      </c>
    </row>
    <row r="222" spans="1:12" x14ac:dyDescent="0.25">
      <c r="A222" t="s">
        <v>1449</v>
      </c>
      <c r="B222">
        <v>1964</v>
      </c>
      <c r="C222" t="s">
        <v>20</v>
      </c>
      <c r="D222">
        <v>29</v>
      </c>
      <c r="E222">
        <v>0</v>
      </c>
      <c r="F222" s="14">
        <v>11856.41</v>
      </c>
      <c r="G222" t="s">
        <v>12</v>
      </c>
      <c r="H222" t="s">
        <v>11</v>
      </c>
      <c r="I222" t="s">
        <v>13</v>
      </c>
      <c r="J222" s="10" t="str">
        <f t="shared" si="6"/>
        <v>29Sep1964</v>
      </c>
      <c r="K222" s="13">
        <f t="shared" si="7"/>
        <v>58</v>
      </c>
      <c r="L222" s="14">
        <v>11856.41</v>
      </c>
    </row>
    <row r="223" spans="1:12" x14ac:dyDescent="0.25">
      <c r="A223" t="s">
        <v>1455</v>
      </c>
      <c r="B223">
        <v>1964</v>
      </c>
      <c r="C223" t="s">
        <v>15</v>
      </c>
      <c r="D223">
        <v>19</v>
      </c>
      <c r="E223">
        <v>0</v>
      </c>
      <c r="F223" s="14">
        <v>11918.2</v>
      </c>
      <c r="G223" t="s">
        <v>12</v>
      </c>
      <c r="H223" t="s">
        <v>16</v>
      </c>
      <c r="I223" t="s">
        <v>299</v>
      </c>
      <c r="J223" s="10" t="str">
        <f t="shared" si="6"/>
        <v>19Nov1964</v>
      </c>
      <c r="K223" s="13">
        <f t="shared" si="7"/>
        <v>58</v>
      </c>
      <c r="L223" s="14">
        <v>11918.2</v>
      </c>
    </row>
    <row r="224" spans="1:12" x14ac:dyDescent="0.25">
      <c r="A224" t="s">
        <v>1456</v>
      </c>
      <c r="B224">
        <v>1964</v>
      </c>
      <c r="C224" t="s">
        <v>30</v>
      </c>
      <c r="D224">
        <v>20</v>
      </c>
      <c r="E224">
        <v>0</v>
      </c>
      <c r="F224" s="14">
        <v>11931.13</v>
      </c>
      <c r="G224" t="s">
        <v>12</v>
      </c>
      <c r="H224" t="s">
        <v>16</v>
      </c>
      <c r="I224" t="s">
        <v>165</v>
      </c>
      <c r="J224" s="10" t="str">
        <f t="shared" si="6"/>
        <v>20Dec1964</v>
      </c>
      <c r="K224" s="13">
        <f t="shared" si="7"/>
        <v>58</v>
      </c>
      <c r="L224" s="14">
        <v>11931.13</v>
      </c>
    </row>
    <row r="225" spans="1:12" x14ac:dyDescent="0.25">
      <c r="A225" t="s">
        <v>1457</v>
      </c>
      <c r="B225">
        <v>1964</v>
      </c>
      <c r="C225" t="s">
        <v>34</v>
      </c>
      <c r="D225">
        <v>2</v>
      </c>
      <c r="E225">
        <v>0</v>
      </c>
      <c r="F225" s="14">
        <v>11938.26</v>
      </c>
      <c r="G225" t="s">
        <v>12</v>
      </c>
      <c r="H225" t="s">
        <v>12</v>
      </c>
      <c r="I225" t="s">
        <v>165</v>
      </c>
      <c r="J225" s="10" t="str">
        <f t="shared" si="6"/>
        <v>2Aug1964</v>
      </c>
      <c r="K225" s="13">
        <f t="shared" si="7"/>
        <v>58</v>
      </c>
      <c r="L225" s="14">
        <v>11938.26</v>
      </c>
    </row>
    <row r="226" spans="1:12" x14ac:dyDescent="0.25">
      <c r="A226" t="s">
        <v>1459</v>
      </c>
      <c r="B226">
        <v>1964</v>
      </c>
      <c r="C226" t="s">
        <v>30</v>
      </c>
      <c r="D226">
        <v>25</v>
      </c>
      <c r="E226">
        <v>0</v>
      </c>
      <c r="F226" s="14">
        <v>11944.59</v>
      </c>
      <c r="G226" t="s">
        <v>12</v>
      </c>
      <c r="H226" t="s">
        <v>11</v>
      </c>
      <c r="I226" t="s">
        <v>167</v>
      </c>
      <c r="J226" s="10" t="str">
        <f t="shared" si="6"/>
        <v>25Dec1964</v>
      </c>
      <c r="K226" s="13">
        <f t="shared" si="7"/>
        <v>58</v>
      </c>
      <c r="L226" s="14">
        <v>11944.59</v>
      </c>
    </row>
    <row r="227" spans="1:12" x14ac:dyDescent="0.25">
      <c r="A227" t="s">
        <v>1461</v>
      </c>
      <c r="B227">
        <v>1964</v>
      </c>
      <c r="C227" t="s">
        <v>20</v>
      </c>
      <c r="D227">
        <v>29</v>
      </c>
      <c r="E227">
        <v>1</v>
      </c>
      <c r="F227" s="14">
        <v>11946.63</v>
      </c>
      <c r="G227" t="s">
        <v>12</v>
      </c>
      <c r="H227" t="s">
        <v>11</v>
      </c>
      <c r="I227" t="s">
        <v>13</v>
      </c>
      <c r="J227" s="10" t="str">
        <f t="shared" si="6"/>
        <v>29Sep1964</v>
      </c>
      <c r="K227" s="13">
        <f t="shared" si="7"/>
        <v>58</v>
      </c>
      <c r="L227" s="14">
        <v>11946.63</v>
      </c>
    </row>
    <row r="228" spans="1:12" x14ac:dyDescent="0.25">
      <c r="A228" t="s">
        <v>1484</v>
      </c>
      <c r="B228">
        <v>1964</v>
      </c>
      <c r="C228" t="s">
        <v>10</v>
      </c>
      <c r="D228">
        <v>20</v>
      </c>
      <c r="E228">
        <v>0</v>
      </c>
      <c r="F228" s="14">
        <v>12222.9</v>
      </c>
      <c r="G228" t="s">
        <v>12</v>
      </c>
      <c r="H228" t="s">
        <v>11</v>
      </c>
      <c r="I228" t="s">
        <v>23</v>
      </c>
      <c r="J228" s="10" t="str">
        <f t="shared" si="6"/>
        <v>20Jul1964</v>
      </c>
      <c r="K228" s="13">
        <f t="shared" si="7"/>
        <v>58</v>
      </c>
      <c r="L228" s="14">
        <v>12222.9</v>
      </c>
    </row>
    <row r="229" spans="1:12" x14ac:dyDescent="0.25">
      <c r="A229" t="s">
        <v>1485</v>
      </c>
      <c r="B229">
        <v>1964</v>
      </c>
      <c r="C229" t="s">
        <v>10</v>
      </c>
      <c r="D229">
        <v>2</v>
      </c>
      <c r="E229">
        <v>0</v>
      </c>
      <c r="F229" s="14">
        <v>12224.35</v>
      </c>
      <c r="G229" t="s">
        <v>12</v>
      </c>
      <c r="H229" t="s">
        <v>16</v>
      </c>
      <c r="I229" t="s">
        <v>23</v>
      </c>
      <c r="J229" s="10" t="str">
        <f t="shared" si="6"/>
        <v>2Jul1964</v>
      </c>
      <c r="K229" s="13">
        <f t="shared" si="7"/>
        <v>58</v>
      </c>
      <c r="L229" s="14">
        <v>12224.35</v>
      </c>
    </row>
    <row r="230" spans="1:12" x14ac:dyDescent="0.25">
      <c r="A230" t="s">
        <v>1486</v>
      </c>
      <c r="B230">
        <v>1964</v>
      </c>
      <c r="C230" t="s">
        <v>18</v>
      </c>
      <c r="D230">
        <v>24</v>
      </c>
      <c r="E230">
        <v>0</v>
      </c>
      <c r="F230" s="14">
        <v>12231.61</v>
      </c>
      <c r="G230" t="s">
        <v>12</v>
      </c>
      <c r="H230" t="s">
        <v>12</v>
      </c>
      <c r="I230" t="s">
        <v>23</v>
      </c>
      <c r="J230" s="10" t="str">
        <f t="shared" si="6"/>
        <v>24Jun1964</v>
      </c>
      <c r="K230" s="13">
        <f t="shared" si="7"/>
        <v>58</v>
      </c>
      <c r="L230" s="14">
        <v>12231.61</v>
      </c>
    </row>
    <row r="231" spans="1:12" x14ac:dyDescent="0.25">
      <c r="A231" t="s">
        <v>1488</v>
      </c>
      <c r="B231">
        <v>1964</v>
      </c>
      <c r="C231" t="s">
        <v>36</v>
      </c>
      <c r="D231">
        <v>15</v>
      </c>
      <c r="E231">
        <v>0</v>
      </c>
      <c r="F231" s="14">
        <v>12235.84</v>
      </c>
      <c r="G231" t="s">
        <v>12</v>
      </c>
      <c r="H231" t="s">
        <v>12</v>
      </c>
      <c r="I231" t="s">
        <v>23</v>
      </c>
      <c r="J231" s="10" t="str">
        <f t="shared" si="6"/>
        <v>15Oct1964</v>
      </c>
      <c r="K231" s="13">
        <f t="shared" si="7"/>
        <v>58</v>
      </c>
      <c r="L231" s="14">
        <v>12235.84</v>
      </c>
    </row>
    <row r="232" spans="1:12" x14ac:dyDescent="0.25">
      <c r="A232" t="s">
        <v>1508</v>
      </c>
      <c r="B232">
        <v>1964</v>
      </c>
      <c r="C232" t="s">
        <v>34</v>
      </c>
      <c r="D232">
        <v>4</v>
      </c>
      <c r="E232">
        <v>0</v>
      </c>
      <c r="F232" s="14">
        <v>12430.95</v>
      </c>
      <c r="G232" t="s">
        <v>12</v>
      </c>
      <c r="H232" t="s">
        <v>12</v>
      </c>
      <c r="I232" t="s">
        <v>246</v>
      </c>
      <c r="J232" s="10" t="str">
        <f t="shared" si="6"/>
        <v>4Aug1964</v>
      </c>
      <c r="K232" s="13">
        <f t="shared" si="7"/>
        <v>58</v>
      </c>
      <c r="L232" s="14">
        <v>12430.95</v>
      </c>
    </row>
    <row r="233" spans="1:12" x14ac:dyDescent="0.25">
      <c r="A233" t="s">
        <v>1534</v>
      </c>
      <c r="B233">
        <v>1964</v>
      </c>
      <c r="C233" t="s">
        <v>15</v>
      </c>
      <c r="D233">
        <v>28</v>
      </c>
      <c r="E233">
        <v>0</v>
      </c>
      <c r="F233" s="14">
        <v>12700.63</v>
      </c>
      <c r="G233" t="s">
        <v>12</v>
      </c>
      <c r="H233" t="s">
        <v>12</v>
      </c>
      <c r="I233" t="s">
        <v>41</v>
      </c>
      <c r="J233" s="10" t="str">
        <f t="shared" si="6"/>
        <v>28Nov1964</v>
      </c>
      <c r="K233" s="13">
        <f t="shared" si="7"/>
        <v>58</v>
      </c>
      <c r="L233" s="14">
        <v>12700.63</v>
      </c>
    </row>
    <row r="234" spans="1:12" x14ac:dyDescent="0.25">
      <c r="A234" t="s">
        <v>1567</v>
      </c>
      <c r="B234">
        <v>1964</v>
      </c>
      <c r="C234" t="s">
        <v>20</v>
      </c>
      <c r="D234">
        <v>23</v>
      </c>
      <c r="E234">
        <v>1</v>
      </c>
      <c r="F234" s="14">
        <v>13019.16</v>
      </c>
      <c r="G234" t="s">
        <v>12</v>
      </c>
      <c r="H234" t="s">
        <v>16</v>
      </c>
      <c r="I234" t="s">
        <v>246</v>
      </c>
      <c r="J234" s="10" t="str">
        <f t="shared" si="6"/>
        <v>23Sep1964</v>
      </c>
      <c r="K234" s="13">
        <f t="shared" si="7"/>
        <v>58</v>
      </c>
      <c r="L234" s="14">
        <v>13019.16</v>
      </c>
    </row>
    <row r="235" spans="1:12" x14ac:dyDescent="0.25">
      <c r="A235" t="s">
        <v>1593</v>
      </c>
      <c r="B235">
        <v>1964</v>
      </c>
      <c r="C235" t="s">
        <v>20</v>
      </c>
      <c r="D235">
        <v>24</v>
      </c>
      <c r="E235">
        <v>0</v>
      </c>
      <c r="F235" s="14">
        <v>13375.76</v>
      </c>
      <c r="G235" t="s">
        <v>12</v>
      </c>
      <c r="H235" t="s">
        <v>11</v>
      </c>
      <c r="I235" t="s">
        <v>199</v>
      </c>
      <c r="J235" s="10" t="str">
        <f t="shared" si="6"/>
        <v>24Sep1964</v>
      </c>
      <c r="K235" s="13">
        <f t="shared" si="7"/>
        <v>58</v>
      </c>
      <c r="L235" s="14">
        <v>13375.76</v>
      </c>
    </row>
    <row r="236" spans="1:12" x14ac:dyDescent="0.25">
      <c r="A236" t="s">
        <v>1617</v>
      </c>
      <c r="B236">
        <v>1964</v>
      </c>
      <c r="C236" t="s">
        <v>20</v>
      </c>
      <c r="D236">
        <v>10</v>
      </c>
      <c r="E236">
        <v>2</v>
      </c>
      <c r="F236" s="14">
        <v>13607.37</v>
      </c>
      <c r="G236" t="s">
        <v>12</v>
      </c>
      <c r="H236" t="s">
        <v>16</v>
      </c>
      <c r="I236" t="s">
        <v>246</v>
      </c>
      <c r="J236" s="10" t="str">
        <f t="shared" si="6"/>
        <v>10Sep1964</v>
      </c>
      <c r="K236" s="13">
        <f t="shared" si="7"/>
        <v>58</v>
      </c>
      <c r="L236" s="14">
        <v>13607.37</v>
      </c>
    </row>
    <row r="237" spans="1:12" x14ac:dyDescent="0.25">
      <c r="A237" t="s">
        <v>1804</v>
      </c>
      <c r="B237">
        <v>1965</v>
      </c>
      <c r="C237" t="s">
        <v>18</v>
      </c>
      <c r="D237">
        <v>16</v>
      </c>
      <c r="E237">
        <v>0</v>
      </c>
      <c r="F237" s="14">
        <v>17505.650000000001</v>
      </c>
      <c r="G237" t="s">
        <v>16</v>
      </c>
      <c r="H237" t="s">
        <v>11</v>
      </c>
      <c r="I237" t="s">
        <v>248</v>
      </c>
      <c r="J237" s="10" t="str">
        <f t="shared" si="6"/>
        <v>16Jun1965</v>
      </c>
      <c r="K237" s="13">
        <f t="shared" si="7"/>
        <v>57</v>
      </c>
      <c r="L237" s="14">
        <v>17505.650000000001</v>
      </c>
    </row>
    <row r="238" spans="1:12" x14ac:dyDescent="0.25">
      <c r="A238" t="s">
        <v>1822</v>
      </c>
      <c r="B238">
        <v>1965</v>
      </c>
      <c r="C238" t="s">
        <v>36</v>
      </c>
      <c r="D238">
        <v>17</v>
      </c>
      <c r="E238">
        <v>0</v>
      </c>
      <c r="F238" s="14">
        <v>18031.189999999999</v>
      </c>
      <c r="G238" t="s">
        <v>16</v>
      </c>
      <c r="H238" t="s">
        <v>11</v>
      </c>
      <c r="I238" t="s">
        <v>23</v>
      </c>
      <c r="J238" s="10" t="str">
        <f t="shared" si="6"/>
        <v>17Oct1965</v>
      </c>
      <c r="K238" s="13">
        <f t="shared" si="7"/>
        <v>57</v>
      </c>
      <c r="L238" s="14">
        <v>18031.189999999999</v>
      </c>
    </row>
    <row r="239" spans="1:12" x14ac:dyDescent="0.25">
      <c r="A239" t="s">
        <v>2314</v>
      </c>
      <c r="B239">
        <v>1965</v>
      </c>
      <c r="C239" t="s">
        <v>36</v>
      </c>
      <c r="D239">
        <v>29</v>
      </c>
      <c r="E239">
        <v>0</v>
      </c>
      <c r="F239" s="14">
        <v>42764.12</v>
      </c>
      <c r="G239" t="s">
        <v>16</v>
      </c>
      <c r="H239" t="s">
        <v>11</v>
      </c>
      <c r="I239" t="s">
        <v>41</v>
      </c>
      <c r="J239" s="10" t="str">
        <f t="shared" si="6"/>
        <v>29Oct1965</v>
      </c>
      <c r="K239" s="13">
        <f t="shared" si="7"/>
        <v>57</v>
      </c>
      <c r="L239" s="14">
        <v>42764.12</v>
      </c>
    </row>
    <row r="240" spans="1:12" x14ac:dyDescent="0.25">
      <c r="A240" t="s">
        <v>2360</v>
      </c>
      <c r="B240">
        <v>1965</v>
      </c>
      <c r="C240" t="s">
        <v>36</v>
      </c>
      <c r="D240">
        <v>27</v>
      </c>
      <c r="E240">
        <v>1</v>
      </c>
      <c r="F240" s="14">
        <v>48675.519999999997</v>
      </c>
      <c r="G240" t="s">
        <v>16</v>
      </c>
      <c r="H240" t="s">
        <v>11</v>
      </c>
      <c r="I240" t="s">
        <v>13</v>
      </c>
      <c r="J240" s="10" t="str">
        <f t="shared" si="6"/>
        <v>27Oct1965</v>
      </c>
      <c r="K240" s="13">
        <f t="shared" si="7"/>
        <v>57</v>
      </c>
      <c r="L240" s="14">
        <v>48675.519999999997</v>
      </c>
    </row>
    <row r="241" spans="1:12" x14ac:dyDescent="0.25">
      <c r="A241" t="s">
        <v>1672</v>
      </c>
      <c r="B241">
        <v>1965</v>
      </c>
      <c r="C241" t="s">
        <v>18</v>
      </c>
      <c r="D241">
        <v>22</v>
      </c>
      <c r="E241">
        <v>4</v>
      </c>
      <c r="F241" s="14">
        <v>14394.4</v>
      </c>
      <c r="G241" t="s">
        <v>11</v>
      </c>
      <c r="H241" t="s">
        <v>12</v>
      </c>
      <c r="I241" t="s">
        <v>246</v>
      </c>
      <c r="J241" s="10" t="str">
        <f t="shared" si="6"/>
        <v>22Jun1965</v>
      </c>
      <c r="K241" s="13">
        <f t="shared" si="7"/>
        <v>57</v>
      </c>
      <c r="L241" s="14">
        <v>14394.4</v>
      </c>
    </row>
    <row r="242" spans="1:12" x14ac:dyDescent="0.25">
      <c r="A242" t="s">
        <v>1691</v>
      </c>
      <c r="B242">
        <v>1965</v>
      </c>
      <c r="C242" t="s">
        <v>15</v>
      </c>
      <c r="D242">
        <v>8</v>
      </c>
      <c r="E242">
        <v>0</v>
      </c>
      <c r="F242" s="14">
        <v>14612.33</v>
      </c>
      <c r="G242" t="s">
        <v>11</v>
      </c>
      <c r="H242" t="s">
        <v>12</v>
      </c>
      <c r="I242" t="s">
        <v>299</v>
      </c>
      <c r="J242" s="10" t="str">
        <f t="shared" si="6"/>
        <v>8Nov1965</v>
      </c>
      <c r="K242" s="13">
        <f t="shared" si="7"/>
        <v>57</v>
      </c>
      <c r="L242" s="14">
        <v>14612.33</v>
      </c>
    </row>
    <row r="243" spans="1:12" x14ac:dyDescent="0.25">
      <c r="A243" t="s">
        <v>1700</v>
      </c>
      <c r="B243">
        <v>1965</v>
      </c>
      <c r="C243" t="s">
        <v>10</v>
      </c>
      <c r="D243">
        <v>27</v>
      </c>
      <c r="E243">
        <v>0</v>
      </c>
      <c r="F243" s="14">
        <v>14750.42</v>
      </c>
      <c r="G243" t="s">
        <v>11</v>
      </c>
      <c r="H243" t="s">
        <v>11</v>
      </c>
      <c r="I243" t="s">
        <v>534</v>
      </c>
      <c r="J243" s="10" t="str">
        <f t="shared" si="6"/>
        <v>27Jul1965</v>
      </c>
      <c r="K243" s="13">
        <f t="shared" si="7"/>
        <v>57</v>
      </c>
      <c r="L243" s="14">
        <v>14750.42</v>
      </c>
    </row>
    <row r="244" spans="1:12" x14ac:dyDescent="0.25">
      <c r="A244" t="s">
        <v>1739</v>
      </c>
      <c r="B244">
        <v>1965</v>
      </c>
      <c r="C244" t="s">
        <v>36</v>
      </c>
      <c r="D244">
        <v>28</v>
      </c>
      <c r="E244">
        <v>0</v>
      </c>
      <c r="F244" s="14">
        <v>15608.58</v>
      </c>
      <c r="G244" t="s">
        <v>11</v>
      </c>
      <c r="H244" t="s">
        <v>11</v>
      </c>
      <c r="I244" t="s">
        <v>534</v>
      </c>
      <c r="J244" s="10" t="str">
        <f t="shared" si="6"/>
        <v>28Oct1965</v>
      </c>
      <c r="K244" s="13">
        <f t="shared" si="7"/>
        <v>57</v>
      </c>
      <c r="L244" s="14">
        <v>15608.58</v>
      </c>
    </row>
    <row r="245" spans="1:12" x14ac:dyDescent="0.25">
      <c r="A245" t="s">
        <v>1768</v>
      </c>
      <c r="B245">
        <v>1965</v>
      </c>
      <c r="C245" t="s">
        <v>30</v>
      </c>
      <c r="D245">
        <v>5</v>
      </c>
      <c r="E245">
        <v>0</v>
      </c>
      <c r="F245" s="14">
        <v>16351.42</v>
      </c>
      <c r="G245" t="s">
        <v>11</v>
      </c>
      <c r="H245" t="s">
        <v>12</v>
      </c>
      <c r="I245" t="s">
        <v>534</v>
      </c>
      <c r="J245" s="10" t="str">
        <f t="shared" si="6"/>
        <v>5Dec1965</v>
      </c>
      <c r="K245" s="13">
        <f t="shared" si="7"/>
        <v>57</v>
      </c>
      <c r="L245" s="14">
        <v>16351.42</v>
      </c>
    </row>
    <row r="246" spans="1:12" x14ac:dyDescent="0.25">
      <c r="A246" t="s">
        <v>1793</v>
      </c>
      <c r="B246">
        <v>1965</v>
      </c>
      <c r="C246" t="s">
        <v>20</v>
      </c>
      <c r="D246">
        <v>16</v>
      </c>
      <c r="E246">
        <v>0</v>
      </c>
      <c r="F246" s="14">
        <v>17172.27</v>
      </c>
      <c r="G246" t="s">
        <v>11</v>
      </c>
      <c r="H246" t="s">
        <v>11</v>
      </c>
      <c r="I246" t="s">
        <v>534</v>
      </c>
      <c r="J246" s="10" t="str">
        <f t="shared" si="6"/>
        <v>16Sep1965</v>
      </c>
      <c r="K246" s="13">
        <f t="shared" si="7"/>
        <v>57</v>
      </c>
      <c r="L246" s="14">
        <v>17172.27</v>
      </c>
    </row>
    <row r="247" spans="1:12" x14ac:dyDescent="0.25">
      <c r="A247" t="s">
        <v>1991</v>
      </c>
      <c r="B247">
        <v>1965</v>
      </c>
      <c r="C247" t="s">
        <v>30</v>
      </c>
      <c r="D247">
        <v>21</v>
      </c>
      <c r="E247">
        <v>0</v>
      </c>
      <c r="F247" s="14">
        <v>27218.44</v>
      </c>
      <c r="G247" t="s">
        <v>11</v>
      </c>
      <c r="H247" t="s">
        <v>16</v>
      </c>
      <c r="I247" t="s">
        <v>355</v>
      </c>
      <c r="J247" s="10" t="str">
        <f t="shared" si="6"/>
        <v>21Dec1965</v>
      </c>
      <c r="K247" s="13">
        <f t="shared" si="7"/>
        <v>57</v>
      </c>
      <c r="L247" s="14">
        <v>27218.44</v>
      </c>
    </row>
    <row r="248" spans="1:12" x14ac:dyDescent="0.25">
      <c r="A248" t="s">
        <v>1998</v>
      </c>
      <c r="B248">
        <v>1965</v>
      </c>
      <c r="C248" t="s">
        <v>36</v>
      </c>
      <c r="D248">
        <v>19</v>
      </c>
      <c r="E248">
        <v>0</v>
      </c>
      <c r="F248" s="14">
        <v>27533.91</v>
      </c>
      <c r="G248" t="s">
        <v>11</v>
      </c>
      <c r="H248" t="s">
        <v>12</v>
      </c>
      <c r="I248" t="s">
        <v>13</v>
      </c>
      <c r="J248" s="10" t="str">
        <f t="shared" si="6"/>
        <v>19Oct1965</v>
      </c>
      <c r="K248" s="13">
        <f t="shared" si="7"/>
        <v>57</v>
      </c>
      <c r="L248" s="14">
        <v>27533.91</v>
      </c>
    </row>
    <row r="249" spans="1:12" x14ac:dyDescent="0.25">
      <c r="A249" t="s">
        <v>2188</v>
      </c>
      <c r="B249">
        <v>1965</v>
      </c>
      <c r="C249" t="s">
        <v>30</v>
      </c>
      <c r="D249">
        <v>28</v>
      </c>
      <c r="E249">
        <v>0</v>
      </c>
      <c r="F249" s="14">
        <v>36795.29</v>
      </c>
      <c r="G249" t="s">
        <v>11</v>
      </c>
      <c r="H249" t="s">
        <v>16</v>
      </c>
      <c r="I249" t="s">
        <v>41</v>
      </c>
      <c r="J249" s="10" t="str">
        <f t="shared" si="6"/>
        <v>28Dec1965</v>
      </c>
      <c r="K249" s="13">
        <f t="shared" si="7"/>
        <v>57</v>
      </c>
      <c r="L249" s="14">
        <v>36795.29</v>
      </c>
    </row>
    <row r="250" spans="1:12" x14ac:dyDescent="0.25">
      <c r="A250" t="s">
        <v>2318</v>
      </c>
      <c r="B250">
        <v>1965</v>
      </c>
      <c r="C250" t="s">
        <v>15</v>
      </c>
      <c r="D250">
        <v>29</v>
      </c>
      <c r="E250">
        <v>0</v>
      </c>
      <c r="F250" s="14">
        <v>43073.760000000002</v>
      </c>
      <c r="G250" t="s">
        <v>11</v>
      </c>
      <c r="H250" t="s">
        <v>11</v>
      </c>
      <c r="I250" t="s">
        <v>41</v>
      </c>
      <c r="J250" s="10" t="str">
        <f t="shared" si="6"/>
        <v>29Nov1965</v>
      </c>
      <c r="K250" s="13">
        <f t="shared" si="7"/>
        <v>57</v>
      </c>
      <c r="L250" s="14">
        <v>43073.760000000002</v>
      </c>
    </row>
    <row r="251" spans="1:12" x14ac:dyDescent="0.25">
      <c r="A251" t="s">
        <v>2320</v>
      </c>
      <c r="B251">
        <v>1965</v>
      </c>
      <c r="C251" t="s">
        <v>34</v>
      </c>
      <c r="D251">
        <v>22</v>
      </c>
      <c r="E251">
        <v>0</v>
      </c>
      <c r="F251" s="14">
        <v>43578.94</v>
      </c>
      <c r="G251" t="s">
        <v>11</v>
      </c>
      <c r="H251" t="s">
        <v>11</v>
      </c>
      <c r="I251" t="s">
        <v>23</v>
      </c>
      <c r="J251" s="10" t="str">
        <f t="shared" si="6"/>
        <v>22Aug1965</v>
      </c>
      <c r="K251" s="13">
        <f t="shared" si="7"/>
        <v>57</v>
      </c>
      <c r="L251" s="14">
        <v>43578.94</v>
      </c>
    </row>
    <row r="252" spans="1:12" x14ac:dyDescent="0.25">
      <c r="A252" t="s">
        <v>923</v>
      </c>
      <c r="B252">
        <v>1965</v>
      </c>
      <c r="C252" t="s">
        <v>18</v>
      </c>
      <c r="D252">
        <v>25</v>
      </c>
      <c r="E252">
        <v>0</v>
      </c>
      <c r="F252" s="14">
        <v>7318.21</v>
      </c>
      <c r="G252" t="s">
        <v>12</v>
      </c>
      <c r="H252" t="s">
        <v>16</v>
      </c>
      <c r="I252" t="s">
        <v>13</v>
      </c>
      <c r="J252" s="10" t="str">
        <f t="shared" si="6"/>
        <v>25Jun1965</v>
      </c>
      <c r="K252" s="13">
        <f t="shared" si="7"/>
        <v>57</v>
      </c>
      <c r="L252" s="14">
        <v>7318.21</v>
      </c>
    </row>
    <row r="253" spans="1:12" x14ac:dyDescent="0.25">
      <c r="A253" t="s">
        <v>925</v>
      </c>
      <c r="B253">
        <v>1965</v>
      </c>
      <c r="C253" t="s">
        <v>10</v>
      </c>
      <c r="D253">
        <v>11</v>
      </c>
      <c r="E253">
        <v>0</v>
      </c>
      <c r="F253" s="14">
        <v>7322.86</v>
      </c>
      <c r="G253" t="s">
        <v>12</v>
      </c>
      <c r="H253" t="s">
        <v>12</v>
      </c>
      <c r="I253" t="s">
        <v>23</v>
      </c>
      <c r="J253" s="10" t="str">
        <f t="shared" si="6"/>
        <v>11Jul1965</v>
      </c>
      <c r="K253" s="13">
        <f t="shared" si="7"/>
        <v>57</v>
      </c>
      <c r="L253" s="14">
        <v>7322.86</v>
      </c>
    </row>
    <row r="254" spans="1:12" x14ac:dyDescent="0.25">
      <c r="A254" t="s">
        <v>937</v>
      </c>
      <c r="B254">
        <v>1965</v>
      </c>
      <c r="C254" t="s">
        <v>30</v>
      </c>
      <c r="D254">
        <v>9</v>
      </c>
      <c r="E254">
        <v>0</v>
      </c>
      <c r="F254" s="14">
        <v>7362.31</v>
      </c>
      <c r="G254" t="s">
        <v>12</v>
      </c>
      <c r="H254" t="s">
        <v>12</v>
      </c>
      <c r="I254" t="s">
        <v>13</v>
      </c>
      <c r="J254" s="10" t="str">
        <f t="shared" si="6"/>
        <v>9Dec1965</v>
      </c>
      <c r="K254" s="13">
        <f t="shared" si="7"/>
        <v>57</v>
      </c>
      <c r="L254" s="14">
        <v>7362.31</v>
      </c>
    </row>
    <row r="255" spans="1:12" x14ac:dyDescent="0.25">
      <c r="A255" t="s">
        <v>940</v>
      </c>
      <c r="B255">
        <v>1965</v>
      </c>
      <c r="C255" t="s">
        <v>30</v>
      </c>
      <c r="D255">
        <v>5</v>
      </c>
      <c r="E255">
        <v>0</v>
      </c>
      <c r="F255" s="14">
        <v>7403.98</v>
      </c>
      <c r="G255" t="s">
        <v>12</v>
      </c>
      <c r="H255" t="s">
        <v>11</v>
      </c>
      <c r="I255" t="s">
        <v>13</v>
      </c>
      <c r="J255" s="10" t="str">
        <f t="shared" si="6"/>
        <v>5Dec1965</v>
      </c>
      <c r="K255" s="13">
        <f t="shared" si="7"/>
        <v>57</v>
      </c>
      <c r="L255" s="14">
        <v>7403.98</v>
      </c>
    </row>
    <row r="256" spans="1:12" x14ac:dyDescent="0.25">
      <c r="A256" t="s">
        <v>976</v>
      </c>
      <c r="B256">
        <v>1965</v>
      </c>
      <c r="C256" t="s">
        <v>30</v>
      </c>
      <c r="D256">
        <v>27</v>
      </c>
      <c r="E256">
        <v>0</v>
      </c>
      <c r="F256" s="14">
        <v>7657.69</v>
      </c>
      <c r="G256" t="s">
        <v>12</v>
      </c>
      <c r="H256" t="s">
        <v>12</v>
      </c>
      <c r="I256" t="s">
        <v>23</v>
      </c>
      <c r="J256" s="10" t="str">
        <f t="shared" si="6"/>
        <v>27Dec1965</v>
      </c>
      <c r="K256" s="13">
        <f t="shared" si="7"/>
        <v>57</v>
      </c>
      <c r="L256" s="14">
        <v>7657.69</v>
      </c>
    </row>
    <row r="257" spans="1:12" x14ac:dyDescent="0.25">
      <c r="A257" t="s">
        <v>989</v>
      </c>
      <c r="B257">
        <v>1965</v>
      </c>
      <c r="C257" t="s">
        <v>10</v>
      </c>
      <c r="D257">
        <v>18</v>
      </c>
      <c r="E257">
        <v>0</v>
      </c>
      <c r="F257" s="14">
        <v>7736.39</v>
      </c>
      <c r="G257" t="s">
        <v>12</v>
      </c>
      <c r="H257" t="s">
        <v>11</v>
      </c>
      <c r="I257" t="s">
        <v>13</v>
      </c>
      <c r="J257" s="10" t="str">
        <f t="shared" si="6"/>
        <v>18Jul1965</v>
      </c>
      <c r="K257" s="13">
        <f t="shared" si="7"/>
        <v>57</v>
      </c>
      <c r="L257" s="14">
        <v>7736.39</v>
      </c>
    </row>
    <row r="258" spans="1:12" x14ac:dyDescent="0.25">
      <c r="A258" t="s">
        <v>1024</v>
      </c>
      <c r="B258">
        <v>1965</v>
      </c>
      <c r="C258" t="s">
        <v>34</v>
      </c>
      <c r="D258">
        <v>11</v>
      </c>
      <c r="E258">
        <v>0</v>
      </c>
      <c r="F258" s="14">
        <v>8067.83</v>
      </c>
      <c r="G258" t="s">
        <v>12</v>
      </c>
      <c r="H258" t="s">
        <v>16</v>
      </c>
      <c r="I258" t="s">
        <v>13</v>
      </c>
      <c r="J258" s="10" t="str">
        <f t="shared" ref="J258:J321" si="8">CONCATENATE(D258,C258,B258)</f>
        <v>11Aug1965</v>
      </c>
      <c r="K258" s="13">
        <f t="shared" ref="K258:K321" si="9">DATEDIF(J258,$P$2,"y")</f>
        <v>57</v>
      </c>
      <c r="L258" s="14">
        <v>8067.83</v>
      </c>
    </row>
    <row r="259" spans="1:12" x14ac:dyDescent="0.25">
      <c r="A259" t="s">
        <v>1026</v>
      </c>
      <c r="B259">
        <v>1965</v>
      </c>
      <c r="C259" t="s">
        <v>36</v>
      </c>
      <c r="D259">
        <v>21</v>
      </c>
      <c r="E259">
        <v>0</v>
      </c>
      <c r="F259" s="14">
        <v>8071.57</v>
      </c>
      <c r="G259" t="s">
        <v>12</v>
      </c>
      <c r="H259" t="s">
        <v>16</v>
      </c>
      <c r="I259" t="s">
        <v>41</v>
      </c>
      <c r="J259" s="10" t="str">
        <f t="shared" si="8"/>
        <v>21Oct1965</v>
      </c>
      <c r="K259" s="13">
        <f t="shared" si="9"/>
        <v>57</v>
      </c>
      <c r="L259" s="14">
        <v>8071.57</v>
      </c>
    </row>
    <row r="260" spans="1:12" x14ac:dyDescent="0.25">
      <c r="A260" t="s">
        <v>1100</v>
      </c>
      <c r="B260">
        <v>1965</v>
      </c>
      <c r="C260" t="s">
        <v>36</v>
      </c>
      <c r="D260">
        <v>21</v>
      </c>
      <c r="E260">
        <v>0</v>
      </c>
      <c r="F260" s="14">
        <v>8665.09</v>
      </c>
      <c r="G260" t="s">
        <v>12</v>
      </c>
      <c r="H260" t="s">
        <v>11</v>
      </c>
      <c r="I260" t="s">
        <v>23</v>
      </c>
      <c r="J260" s="10" t="str">
        <f t="shared" si="8"/>
        <v>21Oct1965</v>
      </c>
      <c r="K260" s="13">
        <f t="shared" si="9"/>
        <v>57</v>
      </c>
      <c r="L260" s="14">
        <v>8665.09</v>
      </c>
    </row>
    <row r="261" spans="1:12" x14ac:dyDescent="0.25">
      <c r="A261" t="s">
        <v>1112</v>
      </c>
      <c r="B261">
        <v>1965</v>
      </c>
      <c r="C261" t="s">
        <v>34</v>
      </c>
      <c r="D261">
        <v>29</v>
      </c>
      <c r="E261">
        <v>0</v>
      </c>
      <c r="F261" s="14">
        <v>8800.49</v>
      </c>
      <c r="G261" t="s">
        <v>12</v>
      </c>
      <c r="H261" t="s">
        <v>11</v>
      </c>
      <c r="I261" t="s">
        <v>13</v>
      </c>
      <c r="J261" s="10" t="str">
        <f t="shared" si="8"/>
        <v>29Aug1965</v>
      </c>
      <c r="K261" s="13">
        <f t="shared" si="9"/>
        <v>57</v>
      </c>
      <c r="L261" s="14">
        <v>8800.49</v>
      </c>
    </row>
    <row r="262" spans="1:12" x14ac:dyDescent="0.25">
      <c r="A262" t="s">
        <v>1139</v>
      </c>
      <c r="B262">
        <v>1965</v>
      </c>
      <c r="C262" t="s">
        <v>15</v>
      </c>
      <c r="D262">
        <v>9</v>
      </c>
      <c r="E262">
        <v>0</v>
      </c>
      <c r="F262" s="14">
        <v>9095.94</v>
      </c>
      <c r="G262" t="s">
        <v>12</v>
      </c>
      <c r="H262" t="s">
        <v>16</v>
      </c>
      <c r="I262" t="s">
        <v>41</v>
      </c>
      <c r="J262" s="10" t="str">
        <f t="shared" si="8"/>
        <v>9Nov1965</v>
      </c>
      <c r="K262" s="13">
        <f t="shared" si="9"/>
        <v>57</v>
      </c>
      <c r="L262" s="14">
        <v>9095.94</v>
      </c>
    </row>
    <row r="263" spans="1:12" x14ac:dyDescent="0.25">
      <c r="A263" t="s">
        <v>1216</v>
      </c>
      <c r="B263">
        <v>1965</v>
      </c>
      <c r="C263" t="s">
        <v>20</v>
      </c>
      <c r="D263">
        <v>5</v>
      </c>
      <c r="E263">
        <v>0</v>
      </c>
      <c r="F263" s="14">
        <v>9764.08</v>
      </c>
      <c r="G263" t="s">
        <v>12</v>
      </c>
      <c r="H263" t="s">
        <v>16</v>
      </c>
      <c r="I263" t="s">
        <v>23</v>
      </c>
      <c r="J263" s="10" t="str">
        <f t="shared" si="8"/>
        <v>5Sep1965</v>
      </c>
      <c r="K263" s="13">
        <f t="shared" si="9"/>
        <v>57</v>
      </c>
      <c r="L263" s="14">
        <v>9764.08</v>
      </c>
    </row>
    <row r="264" spans="1:12" x14ac:dyDescent="0.25">
      <c r="A264" t="s">
        <v>1312</v>
      </c>
      <c r="B264">
        <v>1965</v>
      </c>
      <c r="C264" t="s">
        <v>18</v>
      </c>
      <c r="D264">
        <v>27</v>
      </c>
      <c r="E264">
        <v>0</v>
      </c>
      <c r="F264" s="14">
        <v>10608.67</v>
      </c>
      <c r="G264" t="s">
        <v>12</v>
      </c>
      <c r="H264" t="s">
        <v>12</v>
      </c>
      <c r="I264" t="s">
        <v>23</v>
      </c>
      <c r="J264" s="10" t="str">
        <f t="shared" si="8"/>
        <v>27Jun1965</v>
      </c>
      <c r="K264" s="13">
        <f t="shared" si="9"/>
        <v>57</v>
      </c>
      <c r="L264" s="14">
        <v>10608.67</v>
      </c>
    </row>
    <row r="265" spans="1:12" x14ac:dyDescent="0.25">
      <c r="A265" t="s">
        <v>1339</v>
      </c>
      <c r="B265">
        <v>1965</v>
      </c>
      <c r="C265" t="s">
        <v>30</v>
      </c>
      <c r="D265">
        <v>4</v>
      </c>
      <c r="E265">
        <v>0</v>
      </c>
      <c r="F265" s="14">
        <v>10959.33</v>
      </c>
      <c r="G265" t="s">
        <v>12</v>
      </c>
      <c r="H265" t="s">
        <v>12</v>
      </c>
      <c r="I265" t="s">
        <v>41</v>
      </c>
      <c r="J265" s="10" t="str">
        <f t="shared" si="8"/>
        <v>4Dec1965</v>
      </c>
      <c r="K265" s="13">
        <f t="shared" si="9"/>
        <v>57</v>
      </c>
      <c r="L265" s="14">
        <v>10959.33</v>
      </c>
    </row>
    <row r="266" spans="1:12" x14ac:dyDescent="0.25">
      <c r="A266" t="s">
        <v>1341</v>
      </c>
      <c r="B266">
        <v>1965</v>
      </c>
      <c r="C266" t="s">
        <v>18</v>
      </c>
      <c r="D266">
        <v>19</v>
      </c>
      <c r="E266">
        <v>0</v>
      </c>
      <c r="F266" s="14">
        <v>10965.45</v>
      </c>
      <c r="G266" t="s">
        <v>12</v>
      </c>
      <c r="H266" t="s">
        <v>11</v>
      </c>
      <c r="I266" t="s">
        <v>41</v>
      </c>
      <c r="J266" s="10" t="str">
        <f t="shared" si="8"/>
        <v>19Jun1965</v>
      </c>
      <c r="K266" s="13">
        <f t="shared" si="9"/>
        <v>57</v>
      </c>
      <c r="L266" s="14">
        <v>10965.45</v>
      </c>
    </row>
    <row r="267" spans="1:12" x14ac:dyDescent="0.25">
      <c r="A267" t="s">
        <v>1344</v>
      </c>
      <c r="B267">
        <v>1965</v>
      </c>
      <c r="C267" t="s">
        <v>30</v>
      </c>
      <c r="D267">
        <v>18</v>
      </c>
      <c r="E267">
        <v>0</v>
      </c>
      <c r="F267" s="14">
        <v>10982.5</v>
      </c>
      <c r="G267" t="s">
        <v>12</v>
      </c>
      <c r="H267" t="s">
        <v>12</v>
      </c>
      <c r="I267" t="s">
        <v>13</v>
      </c>
      <c r="J267" s="10" t="str">
        <f t="shared" si="8"/>
        <v>18Dec1965</v>
      </c>
      <c r="K267" s="13">
        <f t="shared" si="9"/>
        <v>57</v>
      </c>
      <c r="L267" s="14">
        <v>10982.5</v>
      </c>
    </row>
    <row r="268" spans="1:12" x14ac:dyDescent="0.25">
      <c r="A268" t="s">
        <v>1388</v>
      </c>
      <c r="B268">
        <v>1965</v>
      </c>
      <c r="C268" t="s">
        <v>15</v>
      </c>
      <c r="D268">
        <v>29</v>
      </c>
      <c r="E268">
        <v>0</v>
      </c>
      <c r="F268" s="14">
        <v>11353.23</v>
      </c>
      <c r="G268" t="s">
        <v>12</v>
      </c>
      <c r="H268" t="s">
        <v>16</v>
      </c>
      <c r="I268" t="s">
        <v>23</v>
      </c>
      <c r="J268" s="10" t="str">
        <f t="shared" si="8"/>
        <v>29Nov1965</v>
      </c>
      <c r="K268" s="13">
        <f t="shared" si="9"/>
        <v>57</v>
      </c>
      <c r="L268" s="14">
        <v>11353.23</v>
      </c>
    </row>
    <row r="269" spans="1:12" x14ac:dyDescent="0.25">
      <c r="A269" t="s">
        <v>1389</v>
      </c>
      <c r="B269">
        <v>1965</v>
      </c>
      <c r="C269" t="s">
        <v>20</v>
      </c>
      <c r="D269">
        <v>26</v>
      </c>
      <c r="E269">
        <v>0</v>
      </c>
      <c r="F269" s="14">
        <v>11356.66</v>
      </c>
      <c r="G269" t="s">
        <v>12</v>
      </c>
      <c r="H269" t="s">
        <v>12</v>
      </c>
      <c r="I269" t="s">
        <v>23</v>
      </c>
      <c r="J269" s="10" t="str">
        <f t="shared" si="8"/>
        <v>26Sep1965</v>
      </c>
      <c r="K269" s="13">
        <f t="shared" si="9"/>
        <v>57</v>
      </c>
      <c r="L269" s="14">
        <v>11356.66</v>
      </c>
    </row>
    <row r="270" spans="1:12" x14ac:dyDescent="0.25">
      <c r="A270" t="s">
        <v>1405</v>
      </c>
      <c r="B270">
        <v>1965</v>
      </c>
      <c r="C270" t="s">
        <v>18</v>
      </c>
      <c r="D270">
        <v>23</v>
      </c>
      <c r="E270">
        <v>0</v>
      </c>
      <c r="F270" s="14">
        <v>11455.28</v>
      </c>
      <c r="G270" t="s">
        <v>12</v>
      </c>
      <c r="H270" t="s">
        <v>11</v>
      </c>
      <c r="I270" t="s">
        <v>41</v>
      </c>
      <c r="J270" s="10" t="str">
        <f t="shared" si="8"/>
        <v>23Jun1965</v>
      </c>
      <c r="K270" s="13">
        <f t="shared" si="9"/>
        <v>57</v>
      </c>
      <c r="L270" s="14">
        <v>11455.28</v>
      </c>
    </row>
    <row r="271" spans="1:12" x14ac:dyDescent="0.25">
      <c r="A271" t="s">
        <v>1416</v>
      </c>
      <c r="B271">
        <v>1965</v>
      </c>
      <c r="C271" t="s">
        <v>36</v>
      </c>
      <c r="D271">
        <v>3</v>
      </c>
      <c r="E271">
        <v>0</v>
      </c>
      <c r="F271" s="14">
        <v>11534.87</v>
      </c>
      <c r="G271" t="s">
        <v>12</v>
      </c>
      <c r="H271" t="s">
        <v>16</v>
      </c>
      <c r="I271" t="s">
        <v>355</v>
      </c>
      <c r="J271" s="10" t="str">
        <f t="shared" si="8"/>
        <v>3Oct1965</v>
      </c>
      <c r="K271" s="13">
        <f t="shared" si="9"/>
        <v>57</v>
      </c>
      <c r="L271" s="14">
        <v>11534.87</v>
      </c>
    </row>
    <row r="272" spans="1:12" x14ac:dyDescent="0.25">
      <c r="A272" t="s">
        <v>1420</v>
      </c>
      <c r="B272">
        <v>1965</v>
      </c>
      <c r="C272" t="s">
        <v>36</v>
      </c>
      <c r="D272">
        <v>27</v>
      </c>
      <c r="E272">
        <v>1</v>
      </c>
      <c r="F272" s="14">
        <v>11554.22</v>
      </c>
      <c r="G272" t="s">
        <v>12</v>
      </c>
      <c r="H272" t="s">
        <v>16</v>
      </c>
      <c r="I272" t="s">
        <v>13</v>
      </c>
      <c r="J272" s="10" t="str">
        <f t="shared" si="8"/>
        <v>27Oct1965</v>
      </c>
      <c r="K272" s="13">
        <f t="shared" si="9"/>
        <v>57</v>
      </c>
      <c r="L272" s="14">
        <v>11554.22</v>
      </c>
    </row>
    <row r="273" spans="1:12" x14ac:dyDescent="0.25">
      <c r="A273" t="s">
        <v>1421</v>
      </c>
      <c r="B273">
        <v>1965</v>
      </c>
      <c r="C273" t="s">
        <v>30</v>
      </c>
      <c r="D273">
        <v>25</v>
      </c>
      <c r="E273">
        <v>0</v>
      </c>
      <c r="F273" s="14">
        <v>11566.3</v>
      </c>
      <c r="G273" t="s">
        <v>12</v>
      </c>
      <c r="H273" t="s">
        <v>12</v>
      </c>
      <c r="I273" t="s">
        <v>167</v>
      </c>
      <c r="J273" s="10" t="str">
        <f t="shared" si="8"/>
        <v>25Dec1965</v>
      </c>
      <c r="K273" s="13">
        <f t="shared" si="9"/>
        <v>57</v>
      </c>
      <c r="L273" s="14">
        <v>11566.3</v>
      </c>
    </row>
    <row r="274" spans="1:12" x14ac:dyDescent="0.25">
      <c r="A274" t="s">
        <v>1422</v>
      </c>
      <c r="B274">
        <v>1965</v>
      </c>
      <c r="C274" t="s">
        <v>15</v>
      </c>
      <c r="D274">
        <v>6</v>
      </c>
      <c r="E274">
        <v>1</v>
      </c>
      <c r="F274" s="14">
        <v>11576.13</v>
      </c>
      <c r="G274" t="s">
        <v>12</v>
      </c>
      <c r="H274" t="s">
        <v>12</v>
      </c>
      <c r="I274" t="s">
        <v>41</v>
      </c>
      <c r="J274" s="10" t="str">
        <f t="shared" si="8"/>
        <v>6Nov1965</v>
      </c>
      <c r="K274" s="13">
        <f t="shared" si="9"/>
        <v>57</v>
      </c>
      <c r="L274" s="14">
        <v>11576.13</v>
      </c>
    </row>
    <row r="275" spans="1:12" x14ac:dyDescent="0.25">
      <c r="A275" t="s">
        <v>1442</v>
      </c>
      <c r="B275">
        <v>1965</v>
      </c>
      <c r="C275" t="s">
        <v>36</v>
      </c>
      <c r="D275">
        <v>3</v>
      </c>
      <c r="E275">
        <v>0</v>
      </c>
      <c r="F275" s="14">
        <v>11830.61</v>
      </c>
      <c r="G275" t="s">
        <v>12</v>
      </c>
      <c r="H275" t="s">
        <v>16</v>
      </c>
      <c r="I275" t="s">
        <v>23</v>
      </c>
      <c r="J275" s="10" t="str">
        <f t="shared" si="8"/>
        <v>3Oct1965</v>
      </c>
      <c r="K275" s="13">
        <f t="shared" si="9"/>
        <v>57</v>
      </c>
      <c r="L275" s="14">
        <v>11830.61</v>
      </c>
    </row>
    <row r="276" spans="1:12" x14ac:dyDescent="0.25">
      <c r="A276" t="s">
        <v>1445</v>
      </c>
      <c r="B276">
        <v>1965</v>
      </c>
      <c r="C276" t="s">
        <v>20</v>
      </c>
      <c r="D276">
        <v>25</v>
      </c>
      <c r="E276">
        <v>0</v>
      </c>
      <c r="F276" s="14">
        <v>11840.78</v>
      </c>
      <c r="G276" t="s">
        <v>12</v>
      </c>
      <c r="H276" t="s">
        <v>11</v>
      </c>
      <c r="I276" t="s">
        <v>23</v>
      </c>
      <c r="J276" s="10" t="str">
        <f t="shared" si="8"/>
        <v>25Sep1965</v>
      </c>
      <c r="K276" s="13">
        <f t="shared" si="9"/>
        <v>57</v>
      </c>
      <c r="L276" s="14">
        <v>11840.78</v>
      </c>
    </row>
    <row r="277" spans="1:12" x14ac:dyDescent="0.25">
      <c r="A277" t="s">
        <v>1447</v>
      </c>
      <c r="B277">
        <v>1965</v>
      </c>
      <c r="C277" t="s">
        <v>15</v>
      </c>
      <c r="D277">
        <v>10</v>
      </c>
      <c r="E277">
        <v>0</v>
      </c>
      <c r="F277" s="14">
        <v>11842.62</v>
      </c>
      <c r="G277" t="s">
        <v>12</v>
      </c>
      <c r="H277" t="s">
        <v>12</v>
      </c>
      <c r="I277" t="s">
        <v>23</v>
      </c>
      <c r="J277" s="10" t="str">
        <f t="shared" si="8"/>
        <v>10Nov1965</v>
      </c>
      <c r="K277" s="13">
        <f t="shared" si="9"/>
        <v>57</v>
      </c>
      <c r="L277" s="14">
        <v>11842.62</v>
      </c>
    </row>
    <row r="278" spans="1:12" x14ac:dyDescent="0.25">
      <c r="A278" t="s">
        <v>1460</v>
      </c>
      <c r="B278">
        <v>1965</v>
      </c>
      <c r="C278" t="s">
        <v>15</v>
      </c>
      <c r="D278">
        <v>1</v>
      </c>
      <c r="E278">
        <v>1</v>
      </c>
      <c r="F278" s="14">
        <v>11945.13</v>
      </c>
      <c r="G278" t="s">
        <v>12</v>
      </c>
      <c r="H278" t="s">
        <v>11</v>
      </c>
      <c r="I278" t="s">
        <v>23</v>
      </c>
      <c r="J278" s="10" t="str">
        <f t="shared" si="8"/>
        <v>1Nov1965</v>
      </c>
      <c r="K278" s="13">
        <f t="shared" si="9"/>
        <v>57</v>
      </c>
      <c r="L278" s="14">
        <v>11945.13</v>
      </c>
    </row>
    <row r="279" spans="1:12" x14ac:dyDescent="0.25">
      <c r="A279" t="s">
        <v>1466</v>
      </c>
      <c r="B279">
        <v>1965</v>
      </c>
      <c r="C279" t="s">
        <v>18</v>
      </c>
      <c r="D279">
        <v>9</v>
      </c>
      <c r="E279">
        <v>0</v>
      </c>
      <c r="F279" s="14">
        <v>12029.29</v>
      </c>
      <c r="G279" t="s">
        <v>12</v>
      </c>
      <c r="H279" t="s">
        <v>11</v>
      </c>
      <c r="I279" t="s">
        <v>246</v>
      </c>
      <c r="J279" s="10" t="str">
        <f t="shared" si="8"/>
        <v>9Jun1965</v>
      </c>
      <c r="K279" s="13">
        <f t="shared" si="9"/>
        <v>57</v>
      </c>
      <c r="L279" s="14">
        <v>12029.29</v>
      </c>
    </row>
    <row r="280" spans="1:12" x14ac:dyDescent="0.25">
      <c r="A280" t="s">
        <v>1467</v>
      </c>
      <c r="B280">
        <v>1965</v>
      </c>
      <c r="C280" t="s">
        <v>36</v>
      </c>
      <c r="D280">
        <v>29</v>
      </c>
      <c r="E280">
        <v>1</v>
      </c>
      <c r="F280" s="14">
        <v>12032.33</v>
      </c>
      <c r="G280" t="s">
        <v>12</v>
      </c>
      <c r="H280" t="s">
        <v>16</v>
      </c>
      <c r="I280" t="s">
        <v>41</v>
      </c>
      <c r="J280" s="10" t="str">
        <f t="shared" si="8"/>
        <v>29Oct1965</v>
      </c>
      <c r="K280" s="13">
        <f t="shared" si="9"/>
        <v>57</v>
      </c>
      <c r="L280" s="14">
        <v>12032.33</v>
      </c>
    </row>
    <row r="281" spans="1:12" x14ac:dyDescent="0.25">
      <c r="A281" t="s">
        <v>1524</v>
      </c>
      <c r="B281">
        <v>1965</v>
      </c>
      <c r="C281" t="s">
        <v>36</v>
      </c>
      <c r="D281">
        <v>4</v>
      </c>
      <c r="E281">
        <v>2</v>
      </c>
      <c r="F281" s="14">
        <v>12629.17</v>
      </c>
      <c r="G281" t="s">
        <v>12</v>
      </c>
      <c r="H281" t="s">
        <v>16</v>
      </c>
      <c r="I281" t="s">
        <v>13</v>
      </c>
      <c r="J281" s="10" t="str">
        <f t="shared" si="8"/>
        <v>4Oct1965</v>
      </c>
      <c r="K281" s="13">
        <f t="shared" si="9"/>
        <v>57</v>
      </c>
      <c r="L281" s="14">
        <v>12629.17</v>
      </c>
    </row>
    <row r="282" spans="1:12" x14ac:dyDescent="0.25">
      <c r="A282" t="s">
        <v>1530</v>
      </c>
      <c r="B282">
        <v>1965</v>
      </c>
      <c r="C282" t="s">
        <v>20</v>
      </c>
      <c r="D282">
        <v>14</v>
      </c>
      <c r="E282">
        <v>2</v>
      </c>
      <c r="F282" s="14">
        <v>12646.21</v>
      </c>
      <c r="G282" t="s">
        <v>12</v>
      </c>
      <c r="H282" t="s">
        <v>11</v>
      </c>
      <c r="I282" t="s">
        <v>41</v>
      </c>
      <c r="J282" s="10" t="str">
        <f t="shared" si="8"/>
        <v>14Sep1965</v>
      </c>
      <c r="K282" s="13">
        <f t="shared" si="9"/>
        <v>57</v>
      </c>
      <c r="L282" s="14">
        <v>12646.21</v>
      </c>
    </row>
    <row r="283" spans="1:12" x14ac:dyDescent="0.25">
      <c r="A283" t="s">
        <v>1568</v>
      </c>
      <c r="B283">
        <v>1965</v>
      </c>
      <c r="C283" t="s">
        <v>15</v>
      </c>
      <c r="D283">
        <v>4</v>
      </c>
      <c r="E283">
        <v>0</v>
      </c>
      <c r="F283" s="14">
        <v>13023.93</v>
      </c>
      <c r="G283" t="s">
        <v>12</v>
      </c>
      <c r="H283" t="s">
        <v>11</v>
      </c>
      <c r="I283" t="s">
        <v>199</v>
      </c>
      <c r="J283" s="10" t="str">
        <f t="shared" si="8"/>
        <v>4Nov1965</v>
      </c>
      <c r="K283" s="13">
        <f t="shared" si="9"/>
        <v>57</v>
      </c>
      <c r="L283" s="14">
        <v>13023.93</v>
      </c>
    </row>
    <row r="284" spans="1:12" x14ac:dyDescent="0.25">
      <c r="A284" t="s">
        <v>1586</v>
      </c>
      <c r="B284">
        <v>1965</v>
      </c>
      <c r="C284" t="s">
        <v>15</v>
      </c>
      <c r="D284">
        <v>13</v>
      </c>
      <c r="E284">
        <v>2</v>
      </c>
      <c r="F284" s="14">
        <v>13224.06</v>
      </c>
      <c r="G284" t="s">
        <v>12</v>
      </c>
      <c r="H284" t="s">
        <v>12</v>
      </c>
      <c r="I284" t="s">
        <v>246</v>
      </c>
      <c r="J284" s="10" t="str">
        <f t="shared" si="8"/>
        <v>13Nov1965</v>
      </c>
      <c r="K284" s="13">
        <f t="shared" si="9"/>
        <v>57</v>
      </c>
      <c r="L284" s="14">
        <v>13224.06</v>
      </c>
    </row>
    <row r="285" spans="1:12" x14ac:dyDescent="0.25">
      <c r="A285" t="s">
        <v>1889</v>
      </c>
      <c r="B285">
        <v>1965</v>
      </c>
      <c r="C285" t="s">
        <v>34</v>
      </c>
      <c r="D285">
        <v>1</v>
      </c>
      <c r="E285">
        <v>0</v>
      </c>
      <c r="F285" s="14">
        <v>20709.02</v>
      </c>
      <c r="G285" t="s">
        <v>12</v>
      </c>
      <c r="H285" t="s">
        <v>11</v>
      </c>
      <c r="I285" t="s">
        <v>165</v>
      </c>
      <c r="J285" s="10" t="str">
        <f t="shared" si="8"/>
        <v>1Aug1965</v>
      </c>
      <c r="K285" s="13">
        <f t="shared" si="9"/>
        <v>57</v>
      </c>
      <c r="L285" s="14">
        <v>20709.02</v>
      </c>
    </row>
    <row r="286" spans="1:12" x14ac:dyDescent="0.25">
      <c r="A286" t="s">
        <v>1918</v>
      </c>
      <c r="B286">
        <v>1965</v>
      </c>
      <c r="C286" t="s">
        <v>34</v>
      </c>
      <c r="D286">
        <v>24</v>
      </c>
      <c r="E286">
        <v>1</v>
      </c>
      <c r="F286" s="14">
        <v>22192.44</v>
      </c>
      <c r="G286" t="s">
        <v>12</v>
      </c>
      <c r="H286" t="s">
        <v>16</v>
      </c>
      <c r="I286" t="s">
        <v>13</v>
      </c>
      <c r="J286" s="10" t="str">
        <f t="shared" si="8"/>
        <v>24Aug1965</v>
      </c>
      <c r="K286" s="13">
        <f t="shared" si="9"/>
        <v>57</v>
      </c>
      <c r="L286" s="14">
        <v>22192.44</v>
      </c>
    </row>
    <row r="287" spans="1:12" x14ac:dyDescent="0.25">
      <c r="A287" t="s">
        <v>1812</v>
      </c>
      <c r="B287">
        <v>1966</v>
      </c>
      <c r="C287" t="s">
        <v>18</v>
      </c>
      <c r="D287">
        <v>21</v>
      </c>
      <c r="E287">
        <v>0</v>
      </c>
      <c r="F287" s="14">
        <v>17777.73</v>
      </c>
      <c r="G287" t="s">
        <v>16</v>
      </c>
      <c r="H287" t="s">
        <v>12</v>
      </c>
      <c r="I287" t="s">
        <v>23</v>
      </c>
      <c r="J287" s="10" t="str">
        <f t="shared" si="8"/>
        <v>21Jun1966</v>
      </c>
      <c r="K287" s="13">
        <f t="shared" si="9"/>
        <v>56</v>
      </c>
      <c r="L287" s="14">
        <v>17777.73</v>
      </c>
    </row>
    <row r="288" spans="1:12" x14ac:dyDescent="0.25">
      <c r="A288" t="s">
        <v>1857</v>
      </c>
      <c r="B288">
        <v>1966</v>
      </c>
      <c r="C288" t="s">
        <v>15</v>
      </c>
      <c r="D288">
        <v>15</v>
      </c>
      <c r="E288">
        <v>0</v>
      </c>
      <c r="F288" s="14">
        <v>19321.060000000001</v>
      </c>
      <c r="G288" t="s">
        <v>16</v>
      </c>
      <c r="H288" t="s">
        <v>16</v>
      </c>
      <c r="I288" t="s">
        <v>23</v>
      </c>
      <c r="J288" s="10" t="str">
        <f t="shared" si="8"/>
        <v>15Nov1966</v>
      </c>
      <c r="K288" s="13">
        <f t="shared" si="9"/>
        <v>56</v>
      </c>
      <c r="L288" s="14">
        <v>19321.060000000001</v>
      </c>
    </row>
    <row r="289" spans="1:12" x14ac:dyDescent="0.25">
      <c r="A289" t="s">
        <v>1874</v>
      </c>
      <c r="B289">
        <v>1966</v>
      </c>
      <c r="C289" t="s">
        <v>34</v>
      </c>
      <c r="D289">
        <v>10</v>
      </c>
      <c r="E289">
        <v>0</v>
      </c>
      <c r="F289" s="14">
        <v>19995.29</v>
      </c>
      <c r="G289" t="s">
        <v>16</v>
      </c>
      <c r="H289" t="s">
        <v>12</v>
      </c>
      <c r="I289" t="s">
        <v>534</v>
      </c>
      <c r="J289" s="10" t="str">
        <f t="shared" si="8"/>
        <v>10Aug1966</v>
      </c>
      <c r="K289" s="13">
        <f t="shared" si="9"/>
        <v>56</v>
      </c>
      <c r="L289" s="14">
        <v>19995.29</v>
      </c>
    </row>
    <row r="290" spans="1:12" x14ac:dyDescent="0.25">
      <c r="A290" t="s">
        <v>2266</v>
      </c>
      <c r="B290">
        <v>1966</v>
      </c>
      <c r="C290" t="s">
        <v>34</v>
      </c>
      <c r="D290">
        <v>12</v>
      </c>
      <c r="E290">
        <v>0</v>
      </c>
      <c r="F290" s="14">
        <v>40069.440000000002</v>
      </c>
      <c r="G290" t="s">
        <v>16</v>
      </c>
      <c r="H290" t="s">
        <v>12</v>
      </c>
      <c r="I290" t="s">
        <v>41</v>
      </c>
      <c r="J290" s="10" t="str">
        <f t="shared" si="8"/>
        <v>12Aug1966</v>
      </c>
      <c r="K290" s="13">
        <f t="shared" si="9"/>
        <v>56</v>
      </c>
      <c r="L290" s="14">
        <v>40069.440000000002</v>
      </c>
    </row>
    <row r="291" spans="1:12" x14ac:dyDescent="0.25">
      <c r="A291" t="s">
        <v>2274</v>
      </c>
      <c r="B291">
        <v>1966</v>
      </c>
      <c r="C291" t="s">
        <v>34</v>
      </c>
      <c r="D291">
        <v>12</v>
      </c>
      <c r="E291">
        <v>0</v>
      </c>
      <c r="F291" s="14">
        <v>40373.74</v>
      </c>
      <c r="G291" t="s">
        <v>16</v>
      </c>
      <c r="H291" t="s">
        <v>12</v>
      </c>
      <c r="I291" t="s">
        <v>41</v>
      </c>
      <c r="J291" s="10" t="str">
        <f t="shared" si="8"/>
        <v>12Aug1966</v>
      </c>
      <c r="K291" s="13">
        <f t="shared" si="9"/>
        <v>56</v>
      </c>
      <c r="L291" s="14">
        <v>40373.74</v>
      </c>
    </row>
    <row r="292" spans="1:12" x14ac:dyDescent="0.25">
      <c r="A292" t="s">
        <v>2299</v>
      </c>
      <c r="B292">
        <v>1966</v>
      </c>
      <c r="C292" t="s">
        <v>20</v>
      </c>
      <c r="D292">
        <v>21</v>
      </c>
      <c r="E292">
        <v>0</v>
      </c>
      <c r="F292" s="14">
        <v>41886.54</v>
      </c>
      <c r="G292" t="s">
        <v>16</v>
      </c>
      <c r="H292" t="s">
        <v>12</v>
      </c>
      <c r="I292" t="s">
        <v>41</v>
      </c>
      <c r="J292" s="10" t="str">
        <f t="shared" si="8"/>
        <v>21Sep1966</v>
      </c>
      <c r="K292" s="13">
        <f t="shared" si="9"/>
        <v>56</v>
      </c>
      <c r="L292" s="14">
        <v>41886.54</v>
      </c>
    </row>
    <row r="293" spans="1:12" x14ac:dyDescent="0.25">
      <c r="A293" t="s">
        <v>1880</v>
      </c>
      <c r="B293">
        <v>1966</v>
      </c>
      <c r="C293" t="s">
        <v>34</v>
      </c>
      <c r="D293">
        <v>22</v>
      </c>
      <c r="E293">
        <v>0</v>
      </c>
      <c r="F293" s="14">
        <v>20253.84</v>
      </c>
      <c r="G293" t="s">
        <v>11</v>
      </c>
      <c r="H293" t="s">
        <v>12</v>
      </c>
      <c r="I293" t="s">
        <v>23</v>
      </c>
      <c r="J293" s="10" t="str">
        <f t="shared" si="8"/>
        <v>22Aug1966</v>
      </c>
      <c r="K293" s="13">
        <f t="shared" si="9"/>
        <v>56</v>
      </c>
      <c r="L293" s="14">
        <v>20253.84</v>
      </c>
    </row>
    <row r="294" spans="1:12" x14ac:dyDescent="0.25">
      <c r="A294" t="s">
        <v>1973</v>
      </c>
      <c r="B294">
        <v>1966</v>
      </c>
      <c r="C294" t="s">
        <v>10</v>
      </c>
      <c r="D294">
        <v>9</v>
      </c>
      <c r="E294">
        <v>1</v>
      </c>
      <c r="F294" s="14">
        <v>26109.33</v>
      </c>
      <c r="G294" t="s">
        <v>11</v>
      </c>
      <c r="H294" t="s">
        <v>12</v>
      </c>
      <c r="I294" t="s">
        <v>23</v>
      </c>
      <c r="J294" s="10" t="str">
        <f t="shared" si="8"/>
        <v>9Jul1966</v>
      </c>
      <c r="K294" s="13">
        <f t="shared" si="9"/>
        <v>56</v>
      </c>
      <c r="L294" s="14">
        <v>26109.33</v>
      </c>
    </row>
    <row r="295" spans="1:12" x14ac:dyDescent="0.25">
      <c r="A295" t="s">
        <v>2249</v>
      </c>
      <c r="B295">
        <v>1966</v>
      </c>
      <c r="C295" t="s">
        <v>18</v>
      </c>
      <c r="D295">
        <v>24</v>
      </c>
      <c r="E295">
        <v>0</v>
      </c>
      <c r="F295" s="14">
        <v>39396.86</v>
      </c>
      <c r="G295" t="s">
        <v>11</v>
      </c>
      <c r="H295" t="s">
        <v>11</v>
      </c>
      <c r="I295" t="s">
        <v>41</v>
      </c>
      <c r="J295" s="10" t="str">
        <f t="shared" si="8"/>
        <v>24Jun1966</v>
      </c>
      <c r="K295" s="13">
        <f t="shared" si="9"/>
        <v>56</v>
      </c>
      <c r="L295" s="14">
        <v>39396.86</v>
      </c>
    </row>
    <row r="296" spans="1:12" x14ac:dyDescent="0.25">
      <c r="A296" t="s">
        <v>2322</v>
      </c>
      <c r="B296">
        <v>1966</v>
      </c>
      <c r="C296" t="s">
        <v>36</v>
      </c>
      <c r="D296">
        <v>25</v>
      </c>
      <c r="E296">
        <v>2</v>
      </c>
      <c r="F296" s="14">
        <v>43813.87</v>
      </c>
      <c r="G296" t="s">
        <v>11</v>
      </c>
      <c r="H296" t="s">
        <v>11</v>
      </c>
      <c r="I296" t="s">
        <v>13</v>
      </c>
      <c r="J296" s="10" t="str">
        <f t="shared" si="8"/>
        <v>25Oct1966</v>
      </c>
      <c r="K296" s="13">
        <f t="shared" si="9"/>
        <v>56</v>
      </c>
      <c r="L296" s="14">
        <v>43813.87</v>
      </c>
    </row>
    <row r="297" spans="1:12" x14ac:dyDescent="0.25">
      <c r="A297" t="s">
        <v>2323</v>
      </c>
      <c r="B297">
        <v>1966</v>
      </c>
      <c r="C297" t="s">
        <v>10</v>
      </c>
      <c r="D297">
        <v>2</v>
      </c>
      <c r="E297">
        <v>0</v>
      </c>
      <c r="F297" s="14">
        <v>43817.45</v>
      </c>
      <c r="G297" t="s">
        <v>11</v>
      </c>
      <c r="H297" t="s">
        <v>12</v>
      </c>
      <c r="I297" t="s">
        <v>23</v>
      </c>
      <c r="J297" s="10" t="str">
        <f t="shared" si="8"/>
        <v>2Jul1966</v>
      </c>
      <c r="K297" s="13">
        <f t="shared" si="9"/>
        <v>56</v>
      </c>
      <c r="L297" s="14">
        <v>43817.45</v>
      </c>
    </row>
    <row r="298" spans="1:12" x14ac:dyDescent="0.25">
      <c r="A298" t="s">
        <v>2325</v>
      </c>
      <c r="B298">
        <v>1966</v>
      </c>
      <c r="C298" t="s">
        <v>36</v>
      </c>
      <c r="D298">
        <v>5</v>
      </c>
      <c r="E298">
        <v>0</v>
      </c>
      <c r="F298" s="14">
        <v>43921.18</v>
      </c>
      <c r="G298" t="s">
        <v>11</v>
      </c>
      <c r="H298" t="s">
        <v>11</v>
      </c>
      <c r="I298" t="s">
        <v>23</v>
      </c>
      <c r="J298" s="10" t="str">
        <f t="shared" si="8"/>
        <v>5Oct1966</v>
      </c>
      <c r="K298" s="13">
        <f t="shared" si="9"/>
        <v>56</v>
      </c>
      <c r="L298" s="14">
        <v>43921.18</v>
      </c>
    </row>
    <row r="299" spans="1:12" x14ac:dyDescent="0.25">
      <c r="A299" t="s">
        <v>849</v>
      </c>
      <c r="B299">
        <v>1966</v>
      </c>
      <c r="C299" t="s">
        <v>30</v>
      </c>
      <c r="D299">
        <v>9</v>
      </c>
      <c r="E299">
        <v>0</v>
      </c>
      <c r="F299" s="14">
        <v>6750.27</v>
      </c>
      <c r="G299" t="s">
        <v>12</v>
      </c>
      <c r="H299" t="s">
        <v>11</v>
      </c>
      <c r="I299" t="s">
        <v>13</v>
      </c>
      <c r="J299" s="10" t="str">
        <f t="shared" si="8"/>
        <v>9Dec1966</v>
      </c>
      <c r="K299" s="13">
        <f t="shared" si="9"/>
        <v>56</v>
      </c>
      <c r="L299" s="14">
        <v>6750.27</v>
      </c>
    </row>
    <row r="300" spans="1:12" x14ac:dyDescent="0.25">
      <c r="A300" t="s">
        <v>921</v>
      </c>
      <c r="B300">
        <v>1966</v>
      </c>
      <c r="C300" t="s">
        <v>30</v>
      </c>
      <c r="D300">
        <v>26</v>
      </c>
      <c r="E300">
        <v>0</v>
      </c>
      <c r="F300" s="14">
        <v>7302.46</v>
      </c>
      <c r="G300" t="s">
        <v>12</v>
      </c>
      <c r="H300" t="s">
        <v>16</v>
      </c>
      <c r="I300" t="s">
        <v>23</v>
      </c>
      <c r="J300" s="10" t="str">
        <f t="shared" si="8"/>
        <v>26Dec1966</v>
      </c>
      <c r="K300" s="13">
        <f t="shared" si="9"/>
        <v>56</v>
      </c>
      <c r="L300" s="14">
        <v>7302.46</v>
      </c>
    </row>
    <row r="301" spans="1:12" x14ac:dyDescent="0.25">
      <c r="A301" t="s">
        <v>1005</v>
      </c>
      <c r="B301">
        <v>1966</v>
      </c>
      <c r="C301" t="s">
        <v>10</v>
      </c>
      <c r="D301">
        <v>9</v>
      </c>
      <c r="E301">
        <v>0</v>
      </c>
      <c r="F301" s="14">
        <v>7953.72</v>
      </c>
      <c r="G301" t="s">
        <v>12</v>
      </c>
      <c r="H301" t="s">
        <v>12</v>
      </c>
      <c r="I301" t="s">
        <v>23</v>
      </c>
      <c r="J301" s="10" t="str">
        <f t="shared" si="8"/>
        <v>9Jul1966</v>
      </c>
      <c r="K301" s="13">
        <f t="shared" si="9"/>
        <v>56</v>
      </c>
      <c r="L301" s="14">
        <v>7953.72</v>
      </c>
    </row>
    <row r="302" spans="1:12" x14ac:dyDescent="0.25">
      <c r="A302" t="s">
        <v>1071</v>
      </c>
      <c r="B302">
        <v>1966</v>
      </c>
      <c r="C302" t="s">
        <v>18</v>
      </c>
      <c r="D302">
        <v>12</v>
      </c>
      <c r="E302">
        <v>0</v>
      </c>
      <c r="F302" s="14">
        <v>8448.66</v>
      </c>
      <c r="G302" t="s">
        <v>12</v>
      </c>
      <c r="H302" t="s">
        <v>16</v>
      </c>
      <c r="I302" t="s">
        <v>13</v>
      </c>
      <c r="J302" s="10" t="str">
        <f t="shared" si="8"/>
        <v>12Jun1966</v>
      </c>
      <c r="K302" s="13">
        <f t="shared" si="9"/>
        <v>56</v>
      </c>
      <c r="L302" s="14">
        <v>8448.66</v>
      </c>
    </row>
    <row r="303" spans="1:12" x14ac:dyDescent="0.25">
      <c r="A303" t="s">
        <v>1191</v>
      </c>
      <c r="B303">
        <v>1966</v>
      </c>
      <c r="C303" t="s">
        <v>30</v>
      </c>
      <c r="D303">
        <v>4</v>
      </c>
      <c r="E303">
        <v>0</v>
      </c>
      <c r="F303" s="14">
        <v>9582.5400000000009</v>
      </c>
      <c r="G303" t="s">
        <v>12</v>
      </c>
      <c r="H303" t="s">
        <v>11</v>
      </c>
      <c r="I303" t="s">
        <v>13</v>
      </c>
      <c r="J303" s="10" t="str">
        <f t="shared" si="8"/>
        <v>4Dec1966</v>
      </c>
      <c r="K303" s="13">
        <f t="shared" si="9"/>
        <v>56</v>
      </c>
      <c r="L303" s="14">
        <v>9582.5400000000009</v>
      </c>
    </row>
    <row r="304" spans="1:12" x14ac:dyDescent="0.25">
      <c r="A304" t="s">
        <v>1207</v>
      </c>
      <c r="B304">
        <v>1966</v>
      </c>
      <c r="C304" t="s">
        <v>20</v>
      </c>
      <c r="D304">
        <v>16</v>
      </c>
      <c r="E304">
        <v>0</v>
      </c>
      <c r="F304" s="14">
        <v>9684.2900000000009</v>
      </c>
      <c r="G304" t="s">
        <v>12</v>
      </c>
      <c r="H304" t="s">
        <v>11</v>
      </c>
      <c r="I304" t="s">
        <v>13</v>
      </c>
      <c r="J304" s="10" t="str">
        <f t="shared" si="8"/>
        <v>16Sep1966</v>
      </c>
      <c r="K304" s="13">
        <f t="shared" si="9"/>
        <v>56</v>
      </c>
      <c r="L304" s="14">
        <v>9684.2900000000009</v>
      </c>
    </row>
    <row r="305" spans="1:12" x14ac:dyDescent="0.25">
      <c r="A305" t="s">
        <v>1235</v>
      </c>
      <c r="B305">
        <v>1966</v>
      </c>
      <c r="C305" t="s">
        <v>15</v>
      </c>
      <c r="D305">
        <v>5</v>
      </c>
      <c r="E305">
        <v>0</v>
      </c>
      <c r="F305" s="14">
        <v>9890.23</v>
      </c>
      <c r="G305" t="s">
        <v>12</v>
      </c>
      <c r="H305" t="s">
        <v>12</v>
      </c>
      <c r="I305" t="s">
        <v>13</v>
      </c>
      <c r="J305" s="10" t="str">
        <f t="shared" si="8"/>
        <v>5Nov1966</v>
      </c>
      <c r="K305" s="13">
        <f t="shared" si="9"/>
        <v>56</v>
      </c>
      <c r="L305" s="14">
        <v>9890.23</v>
      </c>
    </row>
    <row r="306" spans="1:12" x14ac:dyDescent="0.25">
      <c r="A306" t="s">
        <v>1304</v>
      </c>
      <c r="B306">
        <v>1966</v>
      </c>
      <c r="C306" t="s">
        <v>30</v>
      </c>
      <c r="D306">
        <v>11</v>
      </c>
      <c r="E306">
        <v>0</v>
      </c>
      <c r="F306" s="14">
        <v>10577.09</v>
      </c>
      <c r="G306" t="s">
        <v>12</v>
      </c>
      <c r="H306" t="s">
        <v>12</v>
      </c>
      <c r="I306" t="s">
        <v>41</v>
      </c>
      <c r="J306" s="10" t="str">
        <f t="shared" si="8"/>
        <v>11Dec1966</v>
      </c>
      <c r="K306" s="13">
        <f t="shared" si="9"/>
        <v>56</v>
      </c>
      <c r="L306" s="14">
        <v>10577.09</v>
      </c>
    </row>
    <row r="307" spans="1:12" x14ac:dyDescent="0.25">
      <c r="A307" t="s">
        <v>1306</v>
      </c>
      <c r="B307">
        <v>1966</v>
      </c>
      <c r="C307" t="s">
        <v>15</v>
      </c>
      <c r="D307">
        <v>3</v>
      </c>
      <c r="E307">
        <v>0</v>
      </c>
      <c r="F307" s="14">
        <v>10594.23</v>
      </c>
      <c r="G307" t="s">
        <v>12</v>
      </c>
      <c r="H307" t="s">
        <v>12</v>
      </c>
      <c r="I307" t="s">
        <v>13</v>
      </c>
      <c r="J307" s="10" t="str">
        <f t="shared" si="8"/>
        <v>3Nov1966</v>
      </c>
      <c r="K307" s="13">
        <f t="shared" si="9"/>
        <v>56</v>
      </c>
      <c r="L307" s="14">
        <v>10594.23</v>
      </c>
    </row>
    <row r="308" spans="1:12" x14ac:dyDescent="0.25">
      <c r="A308" t="s">
        <v>1309</v>
      </c>
      <c r="B308">
        <v>1966</v>
      </c>
      <c r="C308" t="s">
        <v>10</v>
      </c>
      <c r="D308">
        <v>20</v>
      </c>
      <c r="E308">
        <v>0</v>
      </c>
      <c r="F308" s="14">
        <v>10601.41</v>
      </c>
      <c r="G308" t="s">
        <v>12</v>
      </c>
      <c r="H308" t="s">
        <v>11</v>
      </c>
      <c r="I308" t="s">
        <v>41</v>
      </c>
      <c r="J308" s="10" t="str">
        <f t="shared" si="8"/>
        <v>20Jul1966</v>
      </c>
      <c r="K308" s="13">
        <f t="shared" si="9"/>
        <v>56</v>
      </c>
      <c r="L308" s="14">
        <v>10601.41</v>
      </c>
    </row>
    <row r="309" spans="1:12" x14ac:dyDescent="0.25">
      <c r="A309" t="s">
        <v>1311</v>
      </c>
      <c r="B309">
        <v>1966</v>
      </c>
      <c r="C309" t="s">
        <v>10</v>
      </c>
      <c r="D309">
        <v>2</v>
      </c>
      <c r="E309">
        <v>0</v>
      </c>
      <c r="F309" s="14">
        <v>10602.39</v>
      </c>
      <c r="G309" t="s">
        <v>12</v>
      </c>
      <c r="H309" t="s">
        <v>12</v>
      </c>
      <c r="I309" t="s">
        <v>41</v>
      </c>
      <c r="J309" s="10" t="str">
        <f t="shared" si="8"/>
        <v>2Jul1966</v>
      </c>
      <c r="K309" s="13">
        <f t="shared" si="9"/>
        <v>56</v>
      </c>
      <c r="L309" s="14">
        <v>10602.39</v>
      </c>
    </row>
    <row r="310" spans="1:12" x14ac:dyDescent="0.25">
      <c r="A310" t="s">
        <v>1342</v>
      </c>
      <c r="B310">
        <v>1966</v>
      </c>
      <c r="C310" t="s">
        <v>10</v>
      </c>
      <c r="D310">
        <v>9</v>
      </c>
      <c r="E310">
        <v>0</v>
      </c>
      <c r="F310" s="14">
        <v>10976.25</v>
      </c>
      <c r="G310" t="s">
        <v>12</v>
      </c>
      <c r="H310" t="s">
        <v>11</v>
      </c>
      <c r="I310" t="s">
        <v>23</v>
      </c>
      <c r="J310" s="10" t="str">
        <f t="shared" si="8"/>
        <v>9Jul1966</v>
      </c>
      <c r="K310" s="13">
        <f t="shared" si="9"/>
        <v>56</v>
      </c>
      <c r="L310" s="14">
        <v>10976.25</v>
      </c>
    </row>
    <row r="311" spans="1:12" x14ac:dyDescent="0.25">
      <c r="A311" t="s">
        <v>1356</v>
      </c>
      <c r="B311">
        <v>1966</v>
      </c>
      <c r="C311" t="s">
        <v>15</v>
      </c>
      <c r="D311">
        <v>7</v>
      </c>
      <c r="E311">
        <v>0</v>
      </c>
      <c r="F311" s="14">
        <v>11070.54</v>
      </c>
      <c r="G311" t="s">
        <v>12</v>
      </c>
      <c r="H311" t="s">
        <v>12</v>
      </c>
      <c r="I311" t="s">
        <v>41</v>
      </c>
      <c r="J311" s="10" t="str">
        <f t="shared" si="8"/>
        <v>7Nov1966</v>
      </c>
      <c r="K311" s="13">
        <f t="shared" si="9"/>
        <v>56</v>
      </c>
      <c r="L311" s="14">
        <v>11070.54</v>
      </c>
    </row>
    <row r="312" spans="1:12" x14ac:dyDescent="0.25">
      <c r="A312" t="s">
        <v>1357</v>
      </c>
      <c r="B312">
        <v>1966</v>
      </c>
      <c r="C312" t="s">
        <v>15</v>
      </c>
      <c r="D312">
        <v>20</v>
      </c>
      <c r="E312">
        <v>0</v>
      </c>
      <c r="F312" s="14">
        <v>11073.18</v>
      </c>
      <c r="G312" t="s">
        <v>12</v>
      </c>
      <c r="H312" t="s">
        <v>12</v>
      </c>
      <c r="I312" t="s">
        <v>41</v>
      </c>
      <c r="J312" s="10" t="str">
        <f t="shared" si="8"/>
        <v>20Nov1966</v>
      </c>
      <c r="K312" s="13">
        <f t="shared" si="9"/>
        <v>56</v>
      </c>
      <c r="L312" s="14">
        <v>11073.18</v>
      </c>
    </row>
    <row r="313" spans="1:12" x14ac:dyDescent="0.25">
      <c r="A313" t="s">
        <v>1360</v>
      </c>
      <c r="B313">
        <v>1966</v>
      </c>
      <c r="C313" t="s">
        <v>20</v>
      </c>
      <c r="D313">
        <v>9</v>
      </c>
      <c r="E313">
        <v>0</v>
      </c>
      <c r="F313" s="14">
        <v>11090.72</v>
      </c>
      <c r="G313" t="s">
        <v>12</v>
      </c>
      <c r="H313" t="s">
        <v>16</v>
      </c>
      <c r="I313" t="s">
        <v>13</v>
      </c>
      <c r="J313" s="10" t="str">
        <f t="shared" si="8"/>
        <v>9Sep1966</v>
      </c>
      <c r="K313" s="13">
        <f t="shared" si="9"/>
        <v>56</v>
      </c>
      <c r="L313" s="14">
        <v>11090.72</v>
      </c>
    </row>
    <row r="314" spans="1:12" x14ac:dyDescent="0.25">
      <c r="A314" t="s">
        <v>1361</v>
      </c>
      <c r="B314">
        <v>1966</v>
      </c>
      <c r="C314" t="s">
        <v>10</v>
      </c>
      <c r="D314">
        <v>5</v>
      </c>
      <c r="E314">
        <v>0</v>
      </c>
      <c r="F314" s="14">
        <v>11093.62</v>
      </c>
      <c r="G314" t="s">
        <v>12</v>
      </c>
      <c r="H314" t="s">
        <v>16</v>
      </c>
      <c r="I314" t="s">
        <v>13</v>
      </c>
      <c r="J314" s="10" t="str">
        <f t="shared" si="8"/>
        <v>5Jul1966</v>
      </c>
      <c r="K314" s="13">
        <f t="shared" si="9"/>
        <v>56</v>
      </c>
      <c r="L314" s="14">
        <v>11093.62</v>
      </c>
    </row>
    <row r="315" spans="1:12" x14ac:dyDescent="0.25">
      <c r="A315" t="s">
        <v>1365</v>
      </c>
      <c r="B315">
        <v>1966</v>
      </c>
      <c r="C315" t="s">
        <v>34</v>
      </c>
      <c r="D315">
        <v>6</v>
      </c>
      <c r="E315">
        <v>0</v>
      </c>
      <c r="F315" s="14">
        <v>11165.42</v>
      </c>
      <c r="G315" t="s">
        <v>12</v>
      </c>
      <c r="H315" t="s">
        <v>16</v>
      </c>
      <c r="I315" t="s">
        <v>167</v>
      </c>
      <c r="J315" s="10" t="str">
        <f t="shared" si="8"/>
        <v>6Aug1966</v>
      </c>
      <c r="K315" s="13">
        <f t="shared" si="9"/>
        <v>56</v>
      </c>
      <c r="L315" s="14">
        <v>11165.42</v>
      </c>
    </row>
    <row r="316" spans="1:12" x14ac:dyDescent="0.25">
      <c r="A316" t="s">
        <v>1404</v>
      </c>
      <c r="B316">
        <v>1966</v>
      </c>
      <c r="C316" t="s">
        <v>18</v>
      </c>
      <c r="D316">
        <v>14</v>
      </c>
      <c r="E316">
        <v>0</v>
      </c>
      <c r="F316" s="14">
        <v>11454.02</v>
      </c>
      <c r="G316" t="s">
        <v>12</v>
      </c>
      <c r="H316" t="s">
        <v>16</v>
      </c>
      <c r="I316" t="s">
        <v>23</v>
      </c>
      <c r="J316" s="10" t="str">
        <f t="shared" si="8"/>
        <v>14Jun1966</v>
      </c>
      <c r="K316" s="13">
        <f t="shared" si="9"/>
        <v>56</v>
      </c>
      <c r="L316" s="14">
        <v>11454.02</v>
      </c>
    </row>
    <row r="317" spans="1:12" x14ac:dyDescent="0.25">
      <c r="A317" t="s">
        <v>1406</v>
      </c>
      <c r="B317">
        <v>1966</v>
      </c>
      <c r="C317" t="s">
        <v>20</v>
      </c>
      <c r="D317">
        <v>7</v>
      </c>
      <c r="E317">
        <v>0</v>
      </c>
      <c r="F317" s="14">
        <v>11478.14</v>
      </c>
      <c r="G317" t="s">
        <v>12</v>
      </c>
      <c r="H317" t="s">
        <v>11</v>
      </c>
      <c r="I317" t="s">
        <v>199</v>
      </c>
      <c r="J317" s="10" t="str">
        <f t="shared" si="8"/>
        <v>7Sep1966</v>
      </c>
      <c r="K317" s="13">
        <f t="shared" si="9"/>
        <v>56</v>
      </c>
      <c r="L317" s="14">
        <v>11478.14</v>
      </c>
    </row>
    <row r="318" spans="1:12" x14ac:dyDescent="0.25">
      <c r="A318" t="s">
        <v>1425</v>
      </c>
      <c r="B318">
        <v>1966</v>
      </c>
      <c r="C318" t="s">
        <v>36</v>
      </c>
      <c r="D318">
        <v>4</v>
      </c>
      <c r="E318">
        <v>0</v>
      </c>
      <c r="F318" s="14">
        <v>11657.72</v>
      </c>
      <c r="G318" t="s">
        <v>12</v>
      </c>
      <c r="H318" t="s">
        <v>11</v>
      </c>
      <c r="I318" t="s">
        <v>246</v>
      </c>
      <c r="J318" s="10" t="str">
        <f t="shared" si="8"/>
        <v>4Oct1966</v>
      </c>
      <c r="K318" s="13">
        <f t="shared" si="9"/>
        <v>56</v>
      </c>
      <c r="L318" s="14">
        <v>11657.72</v>
      </c>
    </row>
    <row r="319" spans="1:12" x14ac:dyDescent="0.25">
      <c r="A319" t="s">
        <v>1427</v>
      </c>
      <c r="B319">
        <v>1966</v>
      </c>
      <c r="C319" t="s">
        <v>10</v>
      </c>
      <c r="D319">
        <v>6</v>
      </c>
      <c r="E319">
        <v>0</v>
      </c>
      <c r="F319" s="14">
        <v>11658.12</v>
      </c>
      <c r="G319" t="s">
        <v>12</v>
      </c>
      <c r="H319" t="s">
        <v>16</v>
      </c>
      <c r="I319" t="s">
        <v>246</v>
      </c>
      <c r="J319" s="10" t="str">
        <f t="shared" si="8"/>
        <v>6Jul1966</v>
      </c>
      <c r="K319" s="13">
        <f t="shared" si="9"/>
        <v>56</v>
      </c>
      <c r="L319" s="14">
        <v>11658.12</v>
      </c>
    </row>
    <row r="320" spans="1:12" x14ac:dyDescent="0.25">
      <c r="A320" t="s">
        <v>1428</v>
      </c>
      <c r="B320">
        <v>1966</v>
      </c>
      <c r="C320" t="s">
        <v>34</v>
      </c>
      <c r="D320">
        <v>23</v>
      </c>
      <c r="E320">
        <v>0</v>
      </c>
      <c r="F320" s="14">
        <v>11658.38</v>
      </c>
      <c r="G320" t="s">
        <v>12</v>
      </c>
      <c r="H320" t="s">
        <v>12</v>
      </c>
      <c r="I320" t="s">
        <v>246</v>
      </c>
      <c r="J320" s="10" t="str">
        <f t="shared" si="8"/>
        <v>23Aug1966</v>
      </c>
      <c r="K320" s="13">
        <f t="shared" si="9"/>
        <v>56</v>
      </c>
      <c r="L320" s="14">
        <v>11658.38</v>
      </c>
    </row>
    <row r="321" spans="1:12" x14ac:dyDescent="0.25">
      <c r="A321" t="s">
        <v>1429</v>
      </c>
      <c r="B321">
        <v>1966</v>
      </c>
      <c r="C321" t="s">
        <v>15</v>
      </c>
      <c r="D321">
        <v>9</v>
      </c>
      <c r="E321">
        <v>1</v>
      </c>
      <c r="F321" s="14">
        <v>11674.13</v>
      </c>
      <c r="G321" t="s">
        <v>12</v>
      </c>
      <c r="H321" t="s">
        <v>16</v>
      </c>
      <c r="I321" t="s">
        <v>41</v>
      </c>
      <c r="J321" s="10" t="str">
        <f t="shared" si="8"/>
        <v>9Nov1966</v>
      </c>
      <c r="K321" s="13">
        <f t="shared" si="9"/>
        <v>56</v>
      </c>
      <c r="L321" s="14">
        <v>11674.13</v>
      </c>
    </row>
    <row r="322" spans="1:12" x14ac:dyDescent="0.25">
      <c r="A322" t="s">
        <v>1440</v>
      </c>
      <c r="B322">
        <v>1966</v>
      </c>
      <c r="C322" t="s">
        <v>10</v>
      </c>
      <c r="D322">
        <v>25</v>
      </c>
      <c r="E322">
        <v>1</v>
      </c>
      <c r="F322" s="14">
        <v>11763</v>
      </c>
      <c r="G322" t="s">
        <v>12</v>
      </c>
      <c r="H322" t="s">
        <v>12</v>
      </c>
      <c r="I322" t="s">
        <v>167</v>
      </c>
      <c r="J322" s="10" t="str">
        <f t="shared" ref="J322:J385" si="10">CONCATENATE(D322,C322,B322)</f>
        <v>25Jul1966</v>
      </c>
      <c r="K322" s="13">
        <f t="shared" ref="K322:K385" si="11">DATEDIF(J322,$P$2,"y")</f>
        <v>56</v>
      </c>
      <c r="L322" s="14">
        <v>11763</v>
      </c>
    </row>
    <row r="323" spans="1:12" x14ac:dyDescent="0.25">
      <c r="A323" t="s">
        <v>1469</v>
      </c>
      <c r="B323">
        <v>1966</v>
      </c>
      <c r="C323" t="s">
        <v>15</v>
      </c>
      <c r="D323">
        <v>24</v>
      </c>
      <c r="E323">
        <v>1</v>
      </c>
      <c r="F323" s="14">
        <v>12044.34</v>
      </c>
      <c r="G323" t="s">
        <v>12</v>
      </c>
      <c r="H323" t="s">
        <v>16</v>
      </c>
      <c r="I323" t="s">
        <v>23</v>
      </c>
      <c r="J323" s="10" t="str">
        <f t="shared" si="10"/>
        <v>24Nov1966</v>
      </c>
      <c r="K323" s="13">
        <f t="shared" si="11"/>
        <v>56</v>
      </c>
      <c r="L323" s="14">
        <v>12044.34</v>
      </c>
    </row>
    <row r="324" spans="1:12" x14ac:dyDescent="0.25">
      <c r="A324" t="s">
        <v>1489</v>
      </c>
      <c r="B324">
        <v>1966</v>
      </c>
      <c r="C324" t="s">
        <v>10</v>
      </c>
      <c r="D324">
        <v>29</v>
      </c>
      <c r="E324">
        <v>0</v>
      </c>
      <c r="F324" s="14">
        <v>12237.73</v>
      </c>
      <c r="G324" t="s">
        <v>12</v>
      </c>
      <c r="H324" t="s">
        <v>12</v>
      </c>
      <c r="I324" t="s">
        <v>23</v>
      </c>
      <c r="J324" s="10" t="str">
        <f t="shared" si="10"/>
        <v>29Jul1966</v>
      </c>
      <c r="K324" s="13">
        <f t="shared" si="11"/>
        <v>56</v>
      </c>
      <c r="L324" s="14">
        <v>12237.73</v>
      </c>
    </row>
    <row r="325" spans="1:12" x14ac:dyDescent="0.25">
      <c r="A325" t="s">
        <v>1494</v>
      </c>
      <c r="B325">
        <v>1966</v>
      </c>
      <c r="C325" t="s">
        <v>30</v>
      </c>
      <c r="D325">
        <v>6</v>
      </c>
      <c r="E325">
        <v>2</v>
      </c>
      <c r="F325" s="14">
        <v>12265.51</v>
      </c>
      <c r="G325" t="s">
        <v>12</v>
      </c>
      <c r="H325" t="s">
        <v>12</v>
      </c>
      <c r="I325" t="s">
        <v>13</v>
      </c>
      <c r="J325" s="10" t="str">
        <f t="shared" si="10"/>
        <v>6Dec1966</v>
      </c>
      <c r="K325" s="13">
        <f t="shared" si="11"/>
        <v>56</v>
      </c>
      <c r="L325" s="14">
        <v>12265.51</v>
      </c>
    </row>
    <row r="326" spans="1:12" x14ac:dyDescent="0.25">
      <c r="A326" t="s">
        <v>1497</v>
      </c>
      <c r="B326">
        <v>1966</v>
      </c>
      <c r="C326" t="s">
        <v>15</v>
      </c>
      <c r="D326">
        <v>16</v>
      </c>
      <c r="E326">
        <v>0</v>
      </c>
      <c r="F326" s="14">
        <v>12282.03</v>
      </c>
      <c r="G326" t="s">
        <v>12</v>
      </c>
      <c r="H326" t="s">
        <v>16</v>
      </c>
      <c r="I326" t="s">
        <v>199</v>
      </c>
      <c r="J326" s="10" t="str">
        <f t="shared" si="10"/>
        <v>16Nov1966</v>
      </c>
      <c r="K326" s="13">
        <f t="shared" si="11"/>
        <v>56</v>
      </c>
      <c r="L326" s="14">
        <v>12282.03</v>
      </c>
    </row>
    <row r="327" spans="1:12" x14ac:dyDescent="0.25">
      <c r="A327" t="s">
        <v>1503</v>
      </c>
      <c r="B327">
        <v>1966</v>
      </c>
      <c r="C327" t="s">
        <v>30</v>
      </c>
      <c r="D327">
        <v>29</v>
      </c>
      <c r="E327">
        <v>3</v>
      </c>
      <c r="F327" s="14">
        <v>12363.55</v>
      </c>
      <c r="G327" t="s">
        <v>12</v>
      </c>
      <c r="H327" t="s">
        <v>12</v>
      </c>
      <c r="I327" t="s">
        <v>41</v>
      </c>
      <c r="J327" s="10" t="str">
        <f t="shared" si="10"/>
        <v>29Dec1966</v>
      </c>
      <c r="K327" s="13">
        <f t="shared" si="11"/>
        <v>56</v>
      </c>
      <c r="L327" s="14">
        <v>12363.55</v>
      </c>
    </row>
    <row r="328" spans="1:12" x14ac:dyDescent="0.25">
      <c r="A328" t="s">
        <v>1514</v>
      </c>
      <c r="B328">
        <v>1966</v>
      </c>
      <c r="C328" t="s">
        <v>10</v>
      </c>
      <c r="D328">
        <v>12</v>
      </c>
      <c r="E328">
        <v>0</v>
      </c>
      <c r="F328" s="14">
        <v>12499.88</v>
      </c>
      <c r="G328" t="s">
        <v>12</v>
      </c>
      <c r="H328" t="s">
        <v>11</v>
      </c>
      <c r="I328" t="s">
        <v>23</v>
      </c>
      <c r="J328" s="10" t="str">
        <f t="shared" si="10"/>
        <v>12Jul1966</v>
      </c>
      <c r="K328" s="13">
        <f t="shared" si="11"/>
        <v>56</v>
      </c>
      <c r="L328" s="14">
        <v>12499.88</v>
      </c>
    </row>
    <row r="329" spans="1:12" x14ac:dyDescent="0.25">
      <c r="A329" t="s">
        <v>1528</v>
      </c>
      <c r="B329">
        <v>1966</v>
      </c>
      <c r="C329" t="s">
        <v>30</v>
      </c>
      <c r="D329">
        <v>17</v>
      </c>
      <c r="E329">
        <v>2</v>
      </c>
      <c r="F329" s="14">
        <v>12643.38</v>
      </c>
      <c r="G329" t="s">
        <v>12</v>
      </c>
      <c r="H329" t="s">
        <v>16</v>
      </c>
      <c r="I329" t="s">
        <v>23</v>
      </c>
      <c r="J329" s="10" t="str">
        <f t="shared" si="10"/>
        <v>17Dec1966</v>
      </c>
      <c r="K329" s="13">
        <f t="shared" si="11"/>
        <v>56</v>
      </c>
      <c r="L329" s="14">
        <v>12643.38</v>
      </c>
    </row>
    <row r="330" spans="1:12" x14ac:dyDescent="0.25">
      <c r="A330" t="s">
        <v>1555</v>
      </c>
      <c r="B330">
        <v>1966</v>
      </c>
      <c r="C330" t="s">
        <v>30</v>
      </c>
      <c r="D330">
        <v>22</v>
      </c>
      <c r="E330">
        <v>4</v>
      </c>
      <c r="F330" s="14">
        <v>12949.16</v>
      </c>
      <c r="G330" t="s">
        <v>12</v>
      </c>
      <c r="H330" t="s">
        <v>12</v>
      </c>
      <c r="I330" t="s">
        <v>13</v>
      </c>
      <c r="J330" s="10" t="str">
        <f t="shared" si="10"/>
        <v>22Dec1966</v>
      </c>
      <c r="K330" s="13">
        <f t="shared" si="11"/>
        <v>56</v>
      </c>
      <c r="L330" s="14">
        <v>12949.16</v>
      </c>
    </row>
    <row r="331" spans="1:12" x14ac:dyDescent="0.25">
      <c r="A331" t="s">
        <v>1603</v>
      </c>
      <c r="B331">
        <v>1966</v>
      </c>
      <c r="C331" t="s">
        <v>15</v>
      </c>
      <c r="D331">
        <v>14</v>
      </c>
      <c r="E331">
        <v>3</v>
      </c>
      <c r="F331" s="14">
        <v>13430.27</v>
      </c>
      <c r="G331" t="s">
        <v>12</v>
      </c>
      <c r="H331" t="s">
        <v>12</v>
      </c>
      <c r="I331" t="s">
        <v>246</v>
      </c>
      <c r="J331" s="10" t="str">
        <f t="shared" si="10"/>
        <v>14Nov1966</v>
      </c>
      <c r="K331" s="13">
        <f t="shared" si="11"/>
        <v>56</v>
      </c>
      <c r="L331" s="14">
        <v>13430.27</v>
      </c>
    </row>
    <row r="332" spans="1:12" x14ac:dyDescent="0.25">
      <c r="A332" t="s">
        <v>1630</v>
      </c>
      <c r="B332">
        <v>1966</v>
      </c>
      <c r="C332" t="s">
        <v>15</v>
      </c>
      <c r="D332">
        <v>10</v>
      </c>
      <c r="E332">
        <v>0</v>
      </c>
      <c r="F332" s="14">
        <v>13801.61</v>
      </c>
      <c r="G332" t="s">
        <v>12</v>
      </c>
      <c r="H332" t="s">
        <v>12</v>
      </c>
      <c r="I332" t="s">
        <v>534</v>
      </c>
      <c r="J332" s="10" t="str">
        <f t="shared" si="10"/>
        <v>10Nov1966</v>
      </c>
      <c r="K332" s="13">
        <f t="shared" si="11"/>
        <v>56</v>
      </c>
      <c r="L332" s="14">
        <v>13801.61</v>
      </c>
    </row>
    <row r="333" spans="1:12" x14ac:dyDescent="0.25">
      <c r="A333" t="s">
        <v>1887</v>
      </c>
      <c r="B333">
        <v>1966</v>
      </c>
      <c r="C333" t="s">
        <v>10</v>
      </c>
      <c r="D333">
        <v>9</v>
      </c>
      <c r="E333">
        <v>0</v>
      </c>
      <c r="F333" s="14">
        <v>20568.32</v>
      </c>
      <c r="G333" t="s">
        <v>12</v>
      </c>
      <c r="H333" t="s">
        <v>11</v>
      </c>
      <c r="I333" t="s">
        <v>23</v>
      </c>
      <c r="J333" s="10" t="str">
        <f t="shared" si="10"/>
        <v>9Jul1966</v>
      </c>
      <c r="K333" s="13">
        <f t="shared" si="11"/>
        <v>56</v>
      </c>
      <c r="L333" s="14">
        <v>20568.32</v>
      </c>
    </row>
    <row r="334" spans="1:12" x14ac:dyDescent="0.25">
      <c r="A334" t="s">
        <v>1922</v>
      </c>
      <c r="B334">
        <v>1966</v>
      </c>
      <c r="C334" t="s">
        <v>34</v>
      </c>
      <c r="D334">
        <v>18</v>
      </c>
      <c r="E334">
        <v>0</v>
      </c>
      <c r="F334" s="14">
        <v>22412.65</v>
      </c>
      <c r="G334" t="s">
        <v>12</v>
      </c>
      <c r="H334" t="s">
        <v>12</v>
      </c>
      <c r="I334" t="s">
        <v>275</v>
      </c>
      <c r="J334" s="10" t="str">
        <f t="shared" si="10"/>
        <v>18Aug1966</v>
      </c>
      <c r="K334" s="13">
        <f t="shared" si="11"/>
        <v>56</v>
      </c>
      <c r="L334" s="14">
        <v>22412.65</v>
      </c>
    </row>
    <row r="335" spans="1:12" x14ac:dyDescent="0.25">
      <c r="A335" t="s">
        <v>1836</v>
      </c>
      <c r="B335">
        <v>1967</v>
      </c>
      <c r="C335" t="s">
        <v>34</v>
      </c>
      <c r="D335">
        <v>30</v>
      </c>
      <c r="E335">
        <v>0</v>
      </c>
      <c r="F335" s="14">
        <v>18694.689999999999</v>
      </c>
      <c r="G335" t="s">
        <v>16</v>
      </c>
      <c r="H335" t="s">
        <v>16</v>
      </c>
      <c r="I335" t="s">
        <v>248</v>
      </c>
      <c r="J335" s="10" t="str">
        <f t="shared" si="10"/>
        <v>30Aug1967</v>
      </c>
      <c r="K335" s="13">
        <f t="shared" si="11"/>
        <v>55</v>
      </c>
      <c r="L335" s="14">
        <v>18694.689999999999</v>
      </c>
    </row>
    <row r="336" spans="1:12" x14ac:dyDescent="0.25">
      <c r="A336" t="s">
        <v>1856</v>
      </c>
      <c r="B336">
        <v>1967</v>
      </c>
      <c r="C336" t="s">
        <v>10</v>
      </c>
      <c r="D336">
        <v>29</v>
      </c>
      <c r="E336">
        <v>0</v>
      </c>
      <c r="F336" s="14">
        <v>19259.96</v>
      </c>
      <c r="G336" t="s">
        <v>16</v>
      </c>
      <c r="H336" t="s">
        <v>16</v>
      </c>
      <c r="I336" t="s">
        <v>23</v>
      </c>
      <c r="J336" s="10" t="str">
        <f t="shared" si="10"/>
        <v>29Jul1967</v>
      </c>
      <c r="K336" s="13">
        <f t="shared" si="11"/>
        <v>55</v>
      </c>
      <c r="L336" s="14">
        <v>19259.96</v>
      </c>
    </row>
    <row r="337" spans="1:12" x14ac:dyDescent="0.25">
      <c r="A337" t="s">
        <v>2049</v>
      </c>
      <c r="B337">
        <v>1967</v>
      </c>
      <c r="C337" t="s">
        <v>18</v>
      </c>
      <c r="D337">
        <v>16</v>
      </c>
      <c r="E337">
        <v>3</v>
      </c>
      <c r="F337" s="14">
        <v>30063.58</v>
      </c>
      <c r="G337" t="s">
        <v>16</v>
      </c>
      <c r="H337" t="s">
        <v>16</v>
      </c>
      <c r="I337" t="s">
        <v>23</v>
      </c>
      <c r="J337" s="10" t="str">
        <f t="shared" si="10"/>
        <v>16Jun1967</v>
      </c>
      <c r="K337" s="13">
        <f t="shared" si="11"/>
        <v>55</v>
      </c>
      <c r="L337" s="14">
        <v>30063.58</v>
      </c>
    </row>
    <row r="338" spans="1:12" x14ac:dyDescent="0.25">
      <c r="A338" t="s">
        <v>2180</v>
      </c>
      <c r="B338">
        <v>1967</v>
      </c>
      <c r="C338" t="s">
        <v>36</v>
      </c>
      <c r="D338">
        <v>18</v>
      </c>
      <c r="E338">
        <v>0</v>
      </c>
      <c r="F338" s="14">
        <v>36332.449999999997</v>
      </c>
      <c r="G338" t="s">
        <v>16</v>
      </c>
      <c r="H338" t="s">
        <v>12</v>
      </c>
      <c r="I338" t="s">
        <v>41</v>
      </c>
      <c r="J338" s="10" t="str">
        <f t="shared" si="10"/>
        <v>18Oct1967</v>
      </c>
      <c r="K338" s="13">
        <f t="shared" si="11"/>
        <v>55</v>
      </c>
      <c r="L338" s="14">
        <v>36332.449999999997</v>
      </c>
    </row>
    <row r="339" spans="1:12" x14ac:dyDescent="0.25">
      <c r="A339" t="s">
        <v>2238</v>
      </c>
      <c r="B339">
        <v>1967</v>
      </c>
      <c r="C339" t="s">
        <v>10</v>
      </c>
      <c r="D339">
        <v>30</v>
      </c>
      <c r="E339">
        <v>0</v>
      </c>
      <c r="F339" s="14">
        <v>38893.360000000001</v>
      </c>
      <c r="G339" t="s">
        <v>16</v>
      </c>
      <c r="H339" t="s">
        <v>11</v>
      </c>
      <c r="I339" t="s">
        <v>41</v>
      </c>
      <c r="J339" s="10" t="str">
        <f t="shared" si="10"/>
        <v>30Jul1967</v>
      </c>
      <c r="K339" s="13">
        <f t="shared" si="11"/>
        <v>55</v>
      </c>
      <c r="L339" s="14">
        <v>38893.360000000001</v>
      </c>
    </row>
    <row r="340" spans="1:12" x14ac:dyDescent="0.25">
      <c r="A340" t="s">
        <v>2293</v>
      </c>
      <c r="B340">
        <v>1967</v>
      </c>
      <c r="C340" t="s">
        <v>30</v>
      </c>
      <c r="D340">
        <v>22</v>
      </c>
      <c r="E340">
        <v>0</v>
      </c>
      <c r="F340" s="14">
        <v>41505.15</v>
      </c>
      <c r="G340" t="s">
        <v>16</v>
      </c>
      <c r="H340" t="s">
        <v>11</v>
      </c>
      <c r="I340" t="s">
        <v>41</v>
      </c>
      <c r="J340" s="10" t="str">
        <f t="shared" si="10"/>
        <v>22Dec1967</v>
      </c>
      <c r="K340" s="13">
        <f t="shared" si="11"/>
        <v>55</v>
      </c>
      <c r="L340" s="14">
        <v>41505.15</v>
      </c>
    </row>
    <row r="341" spans="1:12" x14ac:dyDescent="0.25">
      <c r="A341" t="s">
        <v>2308</v>
      </c>
      <c r="B341">
        <v>1967</v>
      </c>
      <c r="C341" t="s">
        <v>18</v>
      </c>
      <c r="D341">
        <v>28</v>
      </c>
      <c r="E341">
        <v>0</v>
      </c>
      <c r="F341" s="14">
        <v>42303.69</v>
      </c>
      <c r="G341" t="s">
        <v>16</v>
      </c>
      <c r="H341" t="s">
        <v>11</v>
      </c>
      <c r="I341" t="s">
        <v>167</v>
      </c>
      <c r="J341" s="10" t="str">
        <f t="shared" si="10"/>
        <v>28Jun1967</v>
      </c>
      <c r="K341" s="13">
        <f t="shared" si="11"/>
        <v>55</v>
      </c>
      <c r="L341" s="14">
        <v>42303.69</v>
      </c>
    </row>
    <row r="342" spans="1:12" x14ac:dyDescent="0.25">
      <c r="A342" t="s">
        <v>2310</v>
      </c>
      <c r="B342">
        <v>1967</v>
      </c>
      <c r="C342" t="s">
        <v>18</v>
      </c>
      <c r="D342">
        <v>27</v>
      </c>
      <c r="E342">
        <v>0</v>
      </c>
      <c r="F342" s="14">
        <v>42538.720000000001</v>
      </c>
      <c r="G342" t="s">
        <v>16</v>
      </c>
      <c r="H342" t="s">
        <v>12</v>
      </c>
      <c r="I342" t="s">
        <v>41</v>
      </c>
      <c r="J342" s="10" t="str">
        <f t="shared" si="10"/>
        <v>27Jun1967</v>
      </c>
      <c r="K342" s="13">
        <f t="shared" si="11"/>
        <v>55</v>
      </c>
      <c r="L342" s="14">
        <v>42538.720000000001</v>
      </c>
    </row>
    <row r="343" spans="1:12" x14ac:dyDescent="0.25">
      <c r="A343" t="s">
        <v>1669</v>
      </c>
      <c r="B343">
        <v>1967</v>
      </c>
      <c r="C343" t="s">
        <v>36</v>
      </c>
      <c r="D343">
        <v>10</v>
      </c>
      <c r="E343">
        <v>0</v>
      </c>
      <c r="F343" s="14">
        <v>14355.43</v>
      </c>
      <c r="G343" t="s">
        <v>11</v>
      </c>
      <c r="H343" t="s">
        <v>16</v>
      </c>
      <c r="I343" t="s">
        <v>534</v>
      </c>
      <c r="J343" s="10" t="str">
        <f t="shared" si="10"/>
        <v>10Oct1967</v>
      </c>
      <c r="K343" s="13">
        <f t="shared" si="11"/>
        <v>55</v>
      </c>
      <c r="L343" s="14">
        <v>14355.43</v>
      </c>
    </row>
    <row r="344" spans="1:12" x14ac:dyDescent="0.25">
      <c r="A344" t="s">
        <v>1677</v>
      </c>
      <c r="B344">
        <v>1967</v>
      </c>
      <c r="C344" t="s">
        <v>34</v>
      </c>
      <c r="D344">
        <v>15</v>
      </c>
      <c r="E344">
        <v>0</v>
      </c>
      <c r="F344" s="14">
        <v>14426.66</v>
      </c>
      <c r="G344" t="s">
        <v>11</v>
      </c>
      <c r="H344" t="s">
        <v>11</v>
      </c>
      <c r="I344" t="s">
        <v>534</v>
      </c>
      <c r="J344" s="10" t="str">
        <f t="shared" si="10"/>
        <v>15Aug1967</v>
      </c>
      <c r="K344" s="13">
        <f t="shared" si="11"/>
        <v>55</v>
      </c>
      <c r="L344" s="14">
        <v>14426.66</v>
      </c>
    </row>
    <row r="345" spans="1:12" x14ac:dyDescent="0.25">
      <c r="A345" t="s">
        <v>1678</v>
      </c>
      <c r="B345">
        <v>1967</v>
      </c>
      <c r="C345" t="s">
        <v>15</v>
      </c>
      <c r="D345">
        <v>4</v>
      </c>
      <c r="E345">
        <v>0</v>
      </c>
      <c r="F345" s="14">
        <v>14427.63</v>
      </c>
      <c r="G345" t="s">
        <v>11</v>
      </c>
      <c r="H345" t="s">
        <v>11</v>
      </c>
      <c r="I345" t="s">
        <v>299</v>
      </c>
      <c r="J345" s="10" t="str">
        <f t="shared" si="10"/>
        <v>4Nov1967</v>
      </c>
      <c r="K345" s="13">
        <f t="shared" si="11"/>
        <v>55</v>
      </c>
      <c r="L345" s="14">
        <v>14427.63</v>
      </c>
    </row>
    <row r="346" spans="1:12" x14ac:dyDescent="0.25">
      <c r="A346" t="s">
        <v>1690</v>
      </c>
      <c r="B346">
        <v>1967</v>
      </c>
      <c r="C346" t="s">
        <v>10</v>
      </c>
      <c r="D346">
        <v>18</v>
      </c>
      <c r="E346">
        <v>0</v>
      </c>
      <c r="F346" s="14">
        <v>14600.62</v>
      </c>
      <c r="G346" t="s">
        <v>11</v>
      </c>
      <c r="H346" t="s">
        <v>12</v>
      </c>
      <c r="I346" t="s">
        <v>631</v>
      </c>
      <c r="J346" s="10" t="str">
        <f t="shared" si="10"/>
        <v>18Jul1967</v>
      </c>
      <c r="K346" s="13">
        <f t="shared" si="11"/>
        <v>55</v>
      </c>
      <c r="L346" s="14">
        <v>14600.62</v>
      </c>
    </row>
    <row r="347" spans="1:12" x14ac:dyDescent="0.25">
      <c r="A347" t="s">
        <v>1693</v>
      </c>
      <c r="B347">
        <v>1967</v>
      </c>
      <c r="C347" t="s">
        <v>20</v>
      </c>
      <c r="D347">
        <v>1</v>
      </c>
      <c r="E347">
        <v>0</v>
      </c>
      <c r="F347" s="14">
        <v>14640.35</v>
      </c>
      <c r="G347" t="s">
        <v>11</v>
      </c>
      <c r="H347" t="s">
        <v>12</v>
      </c>
      <c r="I347" t="s">
        <v>534</v>
      </c>
      <c r="J347" s="10" t="str">
        <f t="shared" si="10"/>
        <v>1Sep1967</v>
      </c>
      <c r="K347" s="13">
        <f t="shared" si="11"/>
        <v>55</v>
      </c>
      <c r="L347" s="14">
        <v>14640.35</v>
      </c>
    </row>
    <row r="348" spans="1:12" x14ac:dyDescent="0.25">
      <c r="A348" t="s">
        <v>1888</v>
      </c>
      <c r="B348">
        <v>1967</v>
      </c>
      <c r="C348" t="s">
        <v>30</v>
      </c>
      <c r="D348">
        <v>17</v>
      </c>
      <c r="E348">
        <v>0</v>
      </c>
      <c r="F348" s="14">
        <v>20630.28</v>
      </c>
      <c r="G348" t="s">
        <v>11</v>
      </c>
      <c r="H348" t="s">
        <v>12</v>
      </c>
      <c r="I348" t="s">
        <v>41</v>
      </c>
      <c r="J348" s="10" t="str">
        <f t="shared" si="10"/>
        <v>17Dec1967</v>
      </c>
      <c r="K348" s="13">
        <f t="shared" si="11"/>
        <v>55</v>
      </c>
      <c r="L348" s="14">
        <v>20630.28</v>
      </c>
    </row>
    <row r="349" spans="1:12" x14ac:dyDescent="0.25">
      <c r="A349" t="s">
        <v>1892</v>
      </c>
      <c r="B349">
        <v>1967</v>
      </c>
      <c r="C349" t="s">
        <v>20</v>
      </c>
      <c r="D349">
        <v>8</v>
      </c>
      <c r="E349">
        <v>0</v>
      </c>
      <c r="F349" s="14">
        <v>20781.490000000002</v>
      </c>
      <c r="G349" t="s">
        <v>11</v>
      </c>
      <c r="H349" t="s">
        <v>12</v>
      </c>
      <c r="I349" t="s">
        <v>13</v>
      </c>
      <c r="J349" s="10" t="str">
        <f t="shared" si="10"/>
        <v>8Sep1967</v>
      </c>
      <c r="K349" s="13">
        <f t="shared" si="11"/>
        <v>55</v>
      </c>
      <c r="L349" s="14">
        <v>20781.490000000002</v>
      </c>
    </row>
    <row r="350" spans="1:12" x14ac:dyDescent="0.25">
      <c r="A350" t="s">
        <v>1993</v>
      </c>
      <c r="B350">
        <v>1968</v>
      </c>
      <c r="C350" t="s">
        <v>18</v>
      </c>
      <c r="D350">
        <v>6</v>
      </c>
      <c r="E350">
        <v>3</v>
      </c>
      <c r="F350" s="14">
        <v>27322.73</v>
      </c>
      <c r="G350" t="s">
        <v>11</v>
      </c>
      <c r="H350" t="s">
        <v>11</v>
      </c>
      <c r="I350" t="s">
        <v>13</v>
      </c>
      <c r="J350" s="10" t="str">
        <f t="shared" si="10"/>
        <v>6Jun1968</v>
      </c>
      <c r="K350" s="13">
        <f t="shared" si="11"/>
        <v>55</v>
      </c>
      <c r="L350" s="14">
        <v>27322.73</v>
      </c>
    </row>
    <row r="351" spans="1:12" x14ac:dyDescent="0.25">
      <c r="A351" t="s">
        <v>2100</v>
      </c>
      <c r="B351">
        <v>1967</v>
      </c>
      <c r="C351" t="s">
        <v>10</v>
      </c>
      <c r="D351">
        <v>10</v>
      </c>
      <c r="E351">
        <v>0</v>
      </c>
      <c r="F351" s="14">
        <v>33025.32</v>
      </c>
      <c r="G351" t="s">
        <v>11</v>
      </c>
      <c r="H351" t="s">
        <v>12</v>
      </c>
      <c r="I351" t="s">
        <v>41</v>
      </c>
      <c r="J351" s="10" t="str">
        <f t="shared" si="10"/>
        <v>10Jul1967</v>
      </c>
      <c r="K351" s="13">
        <f t="shared" si="11"/>
        <v>55</v>
      </c>
      <c r="L351" s="14">
        <v>33025.32</v>
      </c>
    </row>
    <row r="352" spans="1:12" x14ac:dyDescent="0.25">
      <c r="A352" t="s">
        <v>2144</v>
      </c>
      <c r="B352">
        <v>1967</v>
      </c>
      <c r="C352" t="s">
        <v>36</v>
      </c>
      <c r="D352">
        <v>7</v>
      </c>
      <c r="E352">
        <v>0</v>
      </c>
      <c r="F352" s="14">
        <v>34975.68</v>
      </c>
      <c r="G352" t="s">
        <v>11</v>
      </c>
      <c r="H352" t="s">
        <v>11</v>
      </c>
      <c r="I352" t="s">
        <v>41</v>
      </c>
      <c r="J352" s="10" t="str">
        <f t="shared" si="10"/>
        <v>7Oct1967</v>
      </c>
      <c r="K352" s="13">
        <f t="shared" si="11"/>
        <v>55</v>
      </c>
      <c r="L352" s="14">
        <v>34975.68</v>
      </c>
    </row>
    <row r="353" spans="1:12" x14ac:dyDescent="0.25">
      <c r="A353" t="s">
        <v>2151</v>
      </c>
      <c r="B353">
        <v>1967</v>
      </c>
      <c r="C353" t="s">
        <v>30</v>
      </c>
      <c r="D353">
        <v>30</v>
      </c>
      <c r="E353">
        <v>1</v>
      </c>
      <c r="F353" s="14">
        <v>35160.129999999997</v>
      </c>
      <c r="G353" t="s">
        <v>11</v>
      </c>
      <c r="H353" t="s">
        <v>11</v>
      </c>
      <c r="I353" t="s">
        <v>41</v>
      </c>
      <c r="J353" s="10" t="str">
        <f t="shared" si="10"/>
        <v>30Dec1967</v>
      </c>
      <c r="K353" s="13">
        <f t="shared" si="11"/>
        <v>55</v>
      </c>
      <c r="L353" s="14">
        <v>35160.129999999997</v>
      </c>
    </row>
    <row r="354" spans="1:12" x14ac:dyDescent="0.25">
      <c r="A354" t="s">
        <v>2330</v>
      </c>
      <c r="B354">
        <v>1967</v>
      </c>
      <c r="C354" t="s">
        <v>20</v>
      </c>
      <c r="D354">
        <v>14</v>
      </c>
      <c r="E354">
        <v>0</v>
      </c>
      <c r="F354" s="14">
        <v>44423.8</v>
      </c>
      <c r="G354" t="s">
        <v>11</v>
      </c>
      <c r="H354" t="s">
        <v>12</v>
      </c>
      <c r="I354" t="s">
        <v>13</v>
      </c>
      <c r="J354" s="10" t="str">
        <f t="shared" si="10"/>
        <v>14Sep1967</v>
      </c>
      <c r="K354" s="13">
        <f t="shared" si="11"/>
        <v>55</v>
      </c>
      <c r="L354" s="14">
        <v>44423.8</v>
      </c>
    </row>
    <row r="355" spans="1:12" x14ac:dyDescent="0.25">
      <c r="A355" t="s">
        <v>950</v>
      </c>
      <c r="B355">
        <v>1967</v>
      </c>
      <c r="C355" t="s">
        <v>34</v>
      </c>
      <c r="D355">
        <v>4</v>
      </c>
      <c r="E355">
        <v>0</v>
      </c>
      <c r="F355" s="14">
        <v>7463.51</v>
      </c>
      <c r="G355" t="s">
        <v>12</v>
      </c>
      <c r="H355" t="s">
        <v>12</v>
      </c>
      <c r="I355" t="s">
        <v>13</v>
      </c>
      <c r="J355" s="10" t="str">
        <f t="shared" si="10"/>
        <v>4Aug1967</v>
      </c>
      <c r="K355" s="13">
        <f t="shared" si="11"/>
        <v>55</v>
      </c>
      <c r="L355" s="14">
        <v>7463.51</v>
      </c>
    </row>
    <row r="356" spans="1:12" x14ac:dyDescent="0.25">
      <c r="A356" t="s">
        <v>961</v>
      </c>
      <c r="B356">
        <v>1967</v>
      </c>
      <c r="C356" t="s">
        <v>10</v>
      </c>
      <c r="D356">
        <v>17</v>
      </c>
      <c r="E356">
        <v>0</v>
      </c>
      <c r="F356" s="14">
        <v>7585.62</v>
      </c>
      <c r="G356" t="s">
        <v>12</v>
      </c>
      <c r="H356" t="s">
        <v>11</v>
      </c>
      <c r="I356" t="s">
        <v>13</v>
      </c>
      <c r="J356" s="10" t="str">
        <f t="shared" si="10"/>
        <v>17Jul1967</v>
      </c>
      <c r="K356" s="13">
        <f t="shared" si="11"/>
        <v>55</v>
      </c>
      <c r="L356" s="14">
        <v>7585.62</v>
      </c>
    </row>
    <row r="357" spans="1:12" x14ac:dyDescent="0.25">
      <c r="A357" t="s">
        <v>1031</v>
      </c>
      <c r="B357">
        <v>1967</v>
      </c>
      <c r="C357" t="s">
        <v>18</v>
      </c>
      <c r="D357">
        <v>10</v>
      </c>
      <c r="E357">
        <v>0</v>
      </c>
      <c r="F357" s="14">
        <v>8091.3</v>
      </c>
      <c r="G357" t="s">
        <v>12</v>
      </c>
      <c r="H357" t="s">
        <v>16</v>
      </c>
      <c r="I357" t="s">
        <v>23</v>
      </c>
      <c r="J357" s="10" t="str">
        <f t="shared" si="10"/>
        <v>10Jun1967</v>
      </c>
      <c r="K357" s="13">
        <f t="shared" si="11"/>
        <v>55</v>
      </c>
      <c r="L357" s="14">
        <v>8091.3</v>
      </c>
    </row>
    <row r="358" spans="1:12" x14ac:dyDescent="0.25">
      <c r="A358" t="s">
        <v>1124</v>
      </c>
      <c r="B358">
        <v>1967</v>
      </c>
      <c r="C358" t="s">
        <v>20</v>
      </c>
      <c r="D358">
        <v>6</v>
      </c>
      <c r="E358">
        <v>0</v>
      </c>
      <c r="F358" s="14">
        <v>8908.4699999999993</v>
      </c>
      <c r="G358" t="s">
        <v>12</v>
      </c>
      <c r="H358" t="s">
        <v>11</v>
      </c>
      <c r="I358" t="s">
        <v>13</v>
      </c>
      <c r="J358" s="10" t="str">
        <f t="shared" si="10"/>
        <v>6Sep1967</v>
      </c>
      <c r="K358" s="13">
        <f t="shared" si="11"/>
        <v>55</v>
      </c>
      <c r="L358" s="14">
        <v>8908.4699999999993</v>
      </c>
    </row>
    <row r="359" spans="1:12" x14ac:dyDescent="0.25">
      <c r="A359" t="s">
        <v>1263</v>
      </c>
      <c r="B359">
        <v>1967</v>
      </c>
      <c r="C359" t="s">
        <v>20</v>
      </c>
      <c r="D359">
        <v>26</v>
      </c>
      <c r="E359">
        <v>0</v>
      </c>
      <c r="F359" s="14">
        <v>10214.64</v>
      </c>
      <c r="G359" t="s">
        <v>12</v>
      </c>
      <c r="H359" t="s">
        <v>11</v>
      </c>
      <c r="I359" t="s">
        <v>41</v>
      </c>
      <c r="J359" s="10" t="str">
        <f t="shared" si="10"/>
        <v>26Sep1967</v>
      </c>
      <c r="K359" s="13">
        <f t="shared" si="11"/>
        <v>55</v>
      </c>
      <c r="L359" s="14">
        <v>10214.64</v>
      </c>
    </row>
    <row r="360" spans="1:12" x14ac:dyDescent="0.25">
      <c r="A360" t="s">
        <v>1264</v>
      </c>
      <c r="B360">
        <v>1967</v>
      </c>
      <c r="C360" t="s">
        <v>18</v>
      </c>
      <c r="D360">
        <v>28</v>
      </c>
      <c r="E360">
        <v>0</v>
      </c>
      <c r="F360" s="14">
        <v>10226.280000000001</v>
      </c>
      <c r="G360" t="s">
        <v>12</v>
      </c>
      <c r="H360" t="s">
        <v>12</v>
      </c>
      <c r="I360" t="s">
        <v>13</v>
      </c>
      <c r="J360" s="10" t="str">
        <f t="shared" si="10"/>
        <v>28Jun1967</v>
      </c>
      <c r="K360" s="13">
        <f t="shared" si="11"/>
        <v>55</v>
      </c>
      <c r="L360" s="14">
        <v>10226.280000000001</v>
      </c>
    </row>
    <row r="361" spans="1:12" x14ac:dyDescent="0.25">
      <c r="A361" t="s">
        <v>1307</v>
      </c>
      <c r="B361">
        <v>1967</v>
      </c>
      <c r="C361" t="s">
        <v>15</v>
      </c>
      <c r="D361">
        <v>29</v>
      </c>
      <c r="E361">
        <v>0</v>
      </c>
      <c r="F361" s="14">
        <v>10594.5</v>
      </c>
      <c r="G361" t="s">
        <v>12</v>
      </c>
      <c r="H361" t="s">
        <v>16</v>
      </c>
      <c r="I361" t="s">
        <v>23</v>
      </c>
      <c r="J361" s="10" t="str">
        <f t="shared" si="10"/>
        <v>29Nov1967</v>
      </c>
      <c r="K361" s="13">
        <f t="shared" si="11"/>
        <v>55</v>
      </c>
      <c r="L361" s="14">
        <v>10594.5</v>
      </c>
    </row>
    <row r="362" spans="1:12" x14ac:dyDescent="0.25">
      <c r="A362" t="s">
        <v>1310</v>
      </c>
      <c r="B362">
        <v>1967</v>
      </c>
      <c r="C362" t="s">
        <v>18</v>
      </c>
      <c r="D362">
        <v>23</v>
      </c>
      <c r="E362">
        <v>0</v>
      </c>
      <c r="F362" s="14">
        <v>10601.63</v>
      </c>
      <c r="G362" t="s">
        <v>12</v>
      </c>
      <c r="H362" t="s">
        <v>11</v>
      </c>
      <c r="I362" t="s">
        <v>23</v>
      </c>
      <c r="J362" s="10" t="str">
        <f t="shared" si="10"/>
        <v>23Jun1967</v>
      </c>
      <c r="K362" s="13">
        <f t="shared" si="11"/>
        <v>55</v>
      </c>
      <c r="L362" s="14">
        <v>10601.63</v>
      </c>
    </row>
    <row r="363" spans="1:12" x14ac:dyDescent="0.25">
      <c r="A363" t="s">
        <v>1321</v>
      </c>
      <c r="B363">
        <v>1967</v>
      </c>
      <c r="C363" t="s">
        <v>10</v>
      </c>
      <c r="D363">
        <v>30</v>
      </c>
      <c r="E363">
        <v>0</v>
      </c>
      <c r="F363" s="14">
        <v>10704.47</v>
      </c>
      <c r="G363" t="s">
        <v>12</v>
      </c>
      <c r="H363" t="s">
        <v>11</v>
      </c>
      <c r="I363" t="s">
        <v>41</v>
      </c>
      <c r="J363" s="10" t="str">
        <f t="shared" si="10"/>
        <v>30Jul1967</v>
      </c>
      <c r="K363" s="13">
        <f t="shared" si="11"/>
        <v>55</v>
      </c>
      <c r="L363" s="14">
        <v>10704.47</v>
      </c>
    </row>
    <row r="364" spans="1:12" x14ac:dyDescent="0.25">
      <c r="A364" t="s">
        <v>1322</v>
      </c>
      <c r="B364">
        <v>1967</v>
      </c>
      <c r="C364" t="s">
        <v>36</v>
      </c>
      <c r="D364">
        <v>5</v>
      </c>
      <c r="E364">
        <v>0</v>
      </c>
      <c r="F364" s="14">
        <v>10713.64</v>
      </c>
      <c r="G364" t="s">
        <v>12</v>
      </c>
      <c r="H364" t="s">
        <v>12</v>
      </c>
      <c r="I364" t="s">
        <v>41</v>
      </c>
      <c r="J364" s="10" t="str">
        <f t="shared" si="10"/>
        <v>5Oct1967</v>
      </c>
      <c r="K364" s="13">
        <f t="shared" si="11"/>
        <v>55</v>
      </c>
      <c r="L364" s="14">
        <v>10713.64</v>
      </c>
    </row>
    <row r="365" spans="1:12" x14ac:dyDescent="0.25">
      <c r="A365" t="s">
        <v>1327</v>
      </c>
      <c r="B365">
        <v>1967</v>
      </c>
      <c r="C365" t="s">
        <v>15</v>
      </c>
      <c r="D365">
        <v>11</v>
      </c>
      <c r="E365">
        <v>1</v>
      </c>
      <c r="F365" s="14">
        <v>10791.96</v>
      </c>
      <c r="G365" t="s">
        <v>12</v>
      </c>
      <c r="H365" t="s">
        <v>11</v>
      </c>
      <c r="I365" t="s">
        <v>41</v>
      </c>
      <c r="J365" s="10" t="str">
        <f t="shared" si="10"/>
        <v>11Nov1967</v>
      </c>
      <c r="K365" s="13">
        <f t="shared" si="11"/>
        <v>55</v>
      </c>
      <c r="L365" s="14">
        <v>10791.96</v>
      </c>
    </row>
    <row r="366" spans="1:12" x14ac:dyDescent="0.25">
      <c r="A366" t="s">
        <v>1329</v>
      </c>
      <c r="B366">
        <v>1967</v>
      </c>
      <c r="C366" t="s">
        <v>36</v>
      </c>
      <c r="D366">
        <v>23</v>
      </c>
      <c r="E366">
        <v>0</v>
      </c>
      <c r="F366" s="14">
        <v>10796.35</v>
      </c>
      <c r="G366" t="s">
        <v>12</v>
      </c>
      <c r="H366" t="s">
        <v>16</v>
      </c>
      <c r="I366" t="s">
        <v>165</v>
      </c>
      <c r="J366" s="10" t="str">
        <f t="shared" si="10"/>
        <v>23Oct1967</v>
      </c>
      <c r="K366" s="13">
        <f t="shared" si="11"/>
        <v>55</v>
      </c>
      <c r="L366" s="14">
        <v>10796.35</v>
      </c>
    </row>
    <row r="367" spans="1:12" x14ac:dyDescent="0.25">
      <c r="A367" t="s">
        <v>1332</v>
      </c>
      <c r="B367">
        <v>1967</v>
      </c>
      <c r="C367" t="s">
        <v>36</v>
      </c>
      <c r="D367">
        <v>2</v>
      </c>
      <c r="E367">
        <v>1</v>
      </c>
      <c r="F367" s="14">
        <v>10807.49</v>
      </c>
      <c r="G367" t="s">
        <v>12</v>
      </c>
      <c r="H367" t="s">
        <v>11</v>
      </c>
      <c r="I367" t="s">
        <v>13</v>
      </c>
      <c r="J367" s="10" t="str">
        <f t="shared" si="10"/>
        <v>2Oct1967</v>
      </c>
      <c r="K367" s="13">
        <f t="shared" si="11"/>
        <v>55</v>
      </c>
      <c r="L367" s="14">
        <v>10807.49</v>
      </c>
    </row>
    <row r="368" spans="1:12" x14ac:dyDescent="0.25">
      <c r="A368" t="s">
        <v>1358</v>
      </c>
      <c r="B368">
        <v>1967</v>
      </c>
      <c r="C368" t="s">
        <v>20</v>
      </c>
      <c r="D368">
        <v>4</v>
      </c>
      <c r="E368">
        <v>0</v>
      </c>
      <c r="F368" s="14">
        <v>11082.58</v>
      </c>
      <c r="G368" t="s">
        <v>12</v>
      </c>
      <c r="H368" t="s">
        <v>11</v>
      </c>
      <c r="I368" t="s">
        <v>23</v>
      </c>
      <c r="J368" s="10" t="str">
        <f t="shared" si="10"/>
        <v>4Sep1967</v>
      </c>
      <c r="K368" s="13">
        <f t="shared" si="11"/>
        <v>55</v>
      </c>
      <c r="L368" s="14">
        <v>11082.58</v>
      </c>
    </row>
    <row r="369" spans="1:12" x14ac:dyDescent="0.25">
      <c r="A369" t="s">
        <v>1376</v>
      </c>
      <c r="B369">
        <v>1967</v>
      </c>
      <c r="C369" t="s">
        <v>18</v>
      </c>
      <c r="D369">
        <v>14</v>
      </c>
      <c r="E369">
        <v>0</v>
      </c>
      <c r="F369" s="14">
        <v>11286.54</v>
      </c>
      <c r="G369" t="s">
        <v>12</v>
      </c>
      <c r="H369" t="s">
        <v>12</v>
      </c>
      <c r="I369" t="s">
        <v>246</v>
      </c>
      <c r="J369" s="10" t="str">
        <f t="shared" si="10"/>
        <v>14Jun1967</v>
      </c>
      <c r="K369" s="13">
        <f t="shared" si="11"/>
        <v>55</v>
      </c>
      <c r="L369" s="14">
        <v>11286.54</v>
      </c>
    </row>
    <row r="370" spans="1:12" x14ac:dyDescent="0.25">
      <c r="A370" t="s">
        <v>1397</v>
      </c>
      <c r="B370">
        <v>1967</v>
      </c>
      <c r="C370" t="s">
        <v>30</v>
      </c>
      <c r="D370">
        <v>19</v>
      </c>
      <c r="E370">
        <v>1</v>
      </c>
      <c r="F370" s="14">
        <v>11394.07</v>
      </c>
      <c r="G370" t="s">
        <v>12</v>
      </c>
      <c r="H370" t="s">
        <v>16</v>
      </c>
      <c r="I370" t="s">
        <v>169</v>
      </c>
      <c r="J370" s="10" t="str">
        <f t="shared" si="10"/>
        <v>19Dec1967</v>
      </c>
      <c r="K370" s="13">
        <f t="shared" si="11"/>
        <v>55</v>
      </c>
      <c r="L370" s="14">
        <v>11394.07</v>
      </c>
    </row>
    <row r="371" spans="1:12" x14ac:dyDescent="0.25">
      <c r="A371" t="s">
        <v>1451</v>
      </c>
      <c r="B371">
        <v>1967</v>
      </c>
      <c r="C371" t="s">
        <v>34</v>
      </c>
      <c r="D371">
        <v>24</v>
      </c>
      <c r="E371">
        <v>1</v>
      </c>
      <c r="F371" s="14">
        <v>11879.1</v>
      </c>
      <c r="G371" t="s">
        <v>12</v>
      </c>
      <c r="H371" t="s">
        <v>12</v>
      </c>
      <c r="I371" t="s">
        <v>246</v>
      </c>
      <c r="J371" s="10" t="str">
        <f t="shared" si="10"/>
        <v>24Aug1967</v>
      </c>
      <c r="K371" s="13">
        <f t="shared" si="11"/>
        <v>55</v>
      </c>
      <c r="L371" s="14">
        <v>11879.1</v>
      </c>
    </row>
    <row r="372" spans="1:12" x14ac:dyDescent="0.25">
      <c r="A372" t="s">
        <v>1452</v>
      </c>
      <c r="B372">
        <v>1967</v>
      </c>
      <c r="C372" t="s">
        <v>10</v>
      </c>
      <c r="D372">
        <v>14</v>
      </c>
      <c r="E372">
        <v>2</v>
      </c>
      <c r="F372" s="14">
        <v>11881.36</v>
      </c>
      <c r="G372" t="s">
        <v>12</v>
      </c>
      <c r="H372" t="s">
        <v>11</v>
      </c>
      <c r="I372" t="s">
        <v>41</v>
      </c>
      <c r="J372" s="10" t="str">
        <f t="shared" si="10"/>
        <v>14Jul1967</v>
      </c>
      <c r="K372" s="13">
        <f t="shared" si="11"/>
        <v>55</v>
      </c>
      <c r="L372" s="14">
        <v>11881.36</v>
      </c>
    </row>
    <row r="373" spans="1:12" x14ac:dyDescent="0.25">
      <c r="A373" t="s">
        <v>1453</v>
      </c>
      <c r="B373">
        <v>1967</v>
      </c>
      <c r="C373" t="s">
        <v>36</v>
      </c>
      <c r="D373">
        <v>29</v>
      </c>
      <c r="E373">
        <v>2</v>
      </c>
      <c r="F373" s="14">
        <v>11881.97</v>
      </c>
      <c r="G373" t="s">
        <v>12</v>
      </c>
      <c r="H373" t="s">
        <v>16</v>
      </c>
      <c r="I373" t="s">
        <v>13</v>
      </c>
      <c r="J373" s="10" t="str">
        <f t="shared" si="10"/>
        <v>29Oct1967</v>
      </c>
      <c r="K373" s="13">
        <f t="shared" si="11"/>
        <v>55</v>
      </c>
      <c r="L373" s="14">
        <v>11881.97</v>
      </c>
    </row>
    <row r="374" spans="1:12" x14ac:dyDescent="0.25">
      <c r="A374" t="s">
        <v>1462</v>
      </c>
      <c r="B374">
        <v>1967</v>
      </c>
      <c r="C374" t="s">
        <v>30</v>
      </c>
      <c r="D374">
        <v>22</v>
      </c>
      <c r="E374">
        <v>3</v>
      </c>
      <c r="F374" s="14">
        <v>11987.17</v>
      </c>
      <c r="G374" t="s">
        <v>12</v>
      </c>
      <c r="H374" t="s">
        <v>12</v>
      </c>
      <c r="I374" t="s">
        <v>13</v>
      </c>
      <c r="J374" s="10" t="str">
        <f t="shared" si="10"/>
        <v>22Dec1967</v>
      </c>
      <c r="K374" s="13">
        <f t="shared" si="11"/>
        <v>55</v>
      </c>
      <c r="L374" s="14">
        <v>11987.17</v>
      </c>
    </row>
    <row r="375" spans="1:12" x14ac:dyDescent="0.25">
      <c r="A375" t="s">
        <v>1495</v>
      </c>
      <c r="B375">
        <v>1967</v>
      </c>
      <c r="C375" t="s">
        <v>30</v>
      </c>
      <c r="D375">
        <v>30</v>
      </c>
      <c r="E375">
        <v>2</v>
      </c>
      <c r="F375" s="14">
        <v>12268.63</v>
      </c>
      <c r="G375" t="s">
        <v>12</v>
      </c>
      <c r="H375" t="s">
        <v>16</v>
      </c>
      <c r="I375" t="s">
        <v>23</v>
      </c>
      <c r="J375" s="10" t="str">
        <f t="shared" si="10"/>
        <v>30Dec1967</v>
      </c>
      <c r="K375" s="13">
        <f t="shared" si="11"/>
        <v>55</v>
      </c>
      <c r="L375" s="14">
        <v>12268.63</v>
      </c>
    </row>
    <row r="376" spans="1:12" x14ac:dyDescent="0.25">
      <c r="A376" t="s">
        <v>1496</v>
      </c>
      <c r="B376">
        <v>1967</v>
      </c>
      <c r="C376" t="s">
        <v>34</v>
      </c>
      <c r="D376">
        <v>28</v>
      </c>
      <c r="E376">
        <v>2</v>
      </c>
      <c r="F376" s="14">
        <v>12269.69</v>
      </c>
      <c r="G376" t="s">
        <v>12</v>
      </c>
      <c r="H376" t="s">
        <v>11</v>
      </c>
      <c r="I376" t="s">
        <v>23</v>
      </c>
      <c r="J376" s="10" t="str">
        <f t="shared" si="10"/>
        <v>28Aug1967</v>
      </c>
      <c r="K376" s="13">
        <f t="shared" si="11"/>
        <v>55</v>
      </c>
      <c r="L376" s="14">
        <v>12269.69</v>
      </c>
    </row>
    <row r="377" spans="1:12" x14ac:dyDescent="0.25">
      <c r="A377" t="s">
        <v>1512</v>
      </c>
      <c r="B377">
        <v>1967</v>
      </c>
      <c r="C377" t="s">
        <v>20</v>
      </c>
      <c r="D377">
        <v>1</v>
      </c>
      <c r="E377">
        <v>3</v>
      </c>
      <c r="F377" s="14">
        <v>12485.8</v>
      </c>
      <c r="G377" t="s">
        <v>12</v>
      </c>
      <c r="H377" t="s">
        <v>12</v>
      </c>
      <c r="I377" t="s">
        <v>13</v>
      </c>
      <c r="J377" s="10" t="str">
        <f t="shared" si="10"/>
        <v>1Sep1967</v>
      </c>
      <c r="K377" s="13">
        <f t="shared" si="11"/>
        <v>55</v>
      </c>
      <c r="L377" s="14">
        <v>12485.8</v>
      </c>
    </row>
    <row r="378" spans="1:12" x14ac:dyDescent="0.25">
      <c r="A378" t="s">
        <v>1545</v>
      </c>
      <c r="B378">
        <v>1967</v>
      </c>
      <c r="C378" t="s">
        <v>20</v>
      </c>
      <c r="D378">
        <v>25</v>
      </c>
      <c r="E378">
        <v>0</v>
      </c>
      <c r="F378" s="14">
        <v>12823.25</v>
      </c>
      <c r="G378" t="s">
        <v>12</v>
      </c>
      <c r="H378" t="s">
        <v>12</v>
      </c>
      <c r="I378" t="s">
        <v>299</v>
      </c>
      <c r="J378" s="10" t="str">
        <f t="shared" si="10"/>
        <v>25Sep1967</v>
      </c>
      <c r="K378" s="13">
        <f t="shared" si="11"/>
        <v>55</v>
      </c>
      <c r="L378" s="14">
        <v>12823.25</v>
      </c>
    </row>
    <row r="379" spans="1:12" x14ac:dyDescent="0.25">
      <c r="A379" t="s">
        <v>1571</v>
      </c>
      <c r="B379">
        <v>1967</v>
      </c>
      <c r="C379" t="s">
        <v>34</v>
      </c>
      <c r="D379">
        <v>6</v>
      </c>
      <c r="E379">
        <v>3</v>
      </c>
      <c r="F379" s="14">
        <v>13047.33</v>
      </c>
      <c r="G379" t="s">
        <v>12</v>
      </c>
      <c r="H379" t="s">
        <v>12</v>
      </c>
      <c r="I379" t="s">
        <v>246</v>
      </c>
      <c r="J379" s="10" t="str">
        <f t="shared" si="10"/>
        <v>6Aug1967</v>
      </c>
      <c r="K379" s="13">
        <f t="shared" si="11"/>
        <v>55</v>
      </c>
      <c r="L379" s="14">
        <v>13047.33</v>
      </c>
    </row>
    <row r="380" spans="1:12" x14ac:dyDescent="0.25">
      <c r="A380" t="s">
        <v>1805</v>
      </c>
      <c r="B380">
        <v>1968</v>
      </c>
      <c r="C380" t="s">
        <v>10</v>
      </c>
      <c r="D380">
        <v>12</v>
      </c>
      <c r="E380">
        <v>0</v>
      </c>
      <c r="F380" s="14">
        <v>17507.47</v>
      </c>
      <c r="G380" t="s">
        <v>16</v>
      </c>
      <c r="H380" t="s">
        <v>16</v>
      </c>
      <c r="I380" t="s">
        <v>534</v>
      </c>
      <c r="J380" s="10" t="str">
        <f t="shared" si="10"/>
        <v>12Jul1968</v>
      </c>
      <c r="K380" s="13">
        <f t="shared" si="11"/>
        <v>54</v>
      </c>
      <c r="L380" s="14">
        <v>17507.47</v>
      </c>
    </row>
    <row r="381" spans="1:12" x14ac:dyDescent="0.25">
      <c r="A381" t="s">
        <v>2302</v>
      </c>
      <c r="B381">
        <v>1968</v>
      </c>
      <c r="C381" t="s">
        <v>30</v>
      </c>
      <c r="D381">
        <v>19</v>
      </c>
      <c r="E381">
        <v>1</v>
      </c>
      <c r="F381" s="14">
        <v>41999.519999999997</v>
      </c>
      <c r="G381" t="s">
        <v>16</v>
      </c>
      <c r="H381" t="s">
        <v>12</v>
      </c>
      <c r="I381" t="s">
        <v>13</v>
      </c>
      <c r="J381" s="10" t="str">
        <f t="shared" si="10"/>
        <v>19Dec1968</v>
      </c>
      <c r="K381" s="13">
        <f t="shared" si="11"/>
        <v>54</v>
      </c>
      <c r="L381" s="14">
        <v>41999.519999999997</v>
      </c>
    </row>
    <row r="382" spans="1:12" x14ac:dyDescent="0.25">
      <c r="A382" t="s">
        <v>2309</v>
      </c>
      <c r="B382">
        <v>1968</v>
      </c>
      <c r="C382" t="s">
        <v>34</v>
      </c>
      <c r="D382">
        <v>3</v>
      </c>
      <c r="E382">
        <v>0</v>
      </c>
      <c r="F382" s="14">
        <v>42478.6</v>
      </c>
      <c r="G382" t="s">
        <v>16</v>
      </c>
      <c r="H382" t="s">
        <v>11</v>
      </c>
      <c r="I382" t="s">
        <v>41</v>
      </c>
      <c r="J382" s="10" t="str">
        <f t="shared" si="10"/>
        <v>3Aug1968</v>
      </c>
      <c r="K382" s="13">
        <f t="shared" si="11"/>
        <v>54</v>
      </c>
      <c r="L382" s="14">
        <v>42478.6</v>
      </c>
    </row>
    <row r="383" spans="1:12" x14ac:dyDescent="0.25">
      <c r="A383" t="s">
        <v>2358</v>
      </c>
      <c r="B383">
        <v>1968</v>
      </c>
      <c r="C383" t="s">
        <v>30</v>
      </c>
      <c r="D383">
        <v>1</v>
      </c>
      <c r="E383">
        <v>3</v>
      </c>
      <c r="F383" s="14">
        <v>48549.18</v>
      </c>
      <c r="G383" t="s">
        <v>16</v>
      </c>
      <c r="H383" t="s">
        <v>12</v>
      </c>
      <c r="I383" t="s">
        <v>167</v>
      </c>
      <c r="J383" s="10" t="str">
        <f t="shared" si="10"/>
        <v>1Dec1968</v>
      </c>
      <c r="K383" s="13">
        <f t="shared" si="11"/>
        <v>54</v>
      </c>
      <c r="L383" s="14">
        <v>48549.18</v>
      </c>
    </row>
    <row r="384" spans="1:12" x14ac:dyDescent="0.25">
      <c r="A384" t="s">
        <v>2371</v>
      </c>
      <c r="B384">
        <v>1968</v>
      </c>
      <c r="C384" t="s">
        <v>36</v>
      </c>
      <c r="D384">
        <v>12</v>
      </c>
      <c r="E384">
        <v>0</v>
      </c>
      <c r="F384" s="14">
        <v>63770.43</v>
      </c>
      <c r="G384" t="s">
        <v>16</v>
      </c>
      <c r="H384" t="s">
        <v>12</v>
      </c>
      <c r="I384" t="s">
        <v>13</v>
      </c>
      <c r="J384" s="10" t="str">
        <f t="shared" si="10"/>
        <v>12Oct1968</v>
      </c>
      <c r="K384" s="13">
        <f t="shared" si="11"/>
        <v>54</v>
      </c>
      <c r="L384" s="14">
        <v>63770.43</v>
      </c>
    </row>
    <row r="385" spans="1:12" x14ac:dyDescent="0.25">
      <c r="A385" t="s">
        <v>1180</v>
      </c>
      <c r="B385">
        <v>1969</v>
      </c>
      <c r="C385" t="s">
        <v>18</v>
      </c>
      <c r="D385">
        <v>4</v>
      </c>
      <c r="E385">
        <v>0</v>
      </c>
      <c r="F385" s="14">
        <v>9487.64</v>
      </c>
      <c r="G385" t="s">
        <v>11</v>
      </c>
      <c r="H385" t="s">
        <v>11</v>
      </c>
      <c r="I385" t="s">
        <v>13</v>
      </c>
      <c r="J385" s="10" t="str">
        <f t="shared" si="10"/>
        <v>4Jun1969</v>
      </c>
      <c r="K385" s="13">
        <f t="shared" si="11"/>
        <v>54</v>
      </c>
      <c r="L385" s="14">
        <v>9487.64</v>
      </c>
    </row>
    <row r="386" spans="1:12" x14ac:dyDescent="0.25">
      <c r="A386" t="s">
        <v>1655</v>
      </c>
      <c r="B386">
        <v>1968</v>
      </c>
      <c r="C386" t="s">
        <v>30</v>
      </c>
      <c r="D386">
        <v>25</v>
      </c>
      <c r="E386">
        <v>0</v>
      </c>
      <c r="F386" s="14">
        <v>14193.55</v>
      </c>
      <c r="G386" t="s">
        <v>11</v>
      </c>
      <c r="H386" t="s">
        <v>16</v>
      </c>
      <c r="I386" t="s">
        <v>534</v>
      </c>
      <c r="J386" s="10" t="str">
        <f t="shared" ref="J386:J449" si="12">CONCATENATE(D386,C386,B386)</f>
        <v>25Dec1968</v>
      </c>
      <c r="K386" s="13">
        <f t="shared" ref="K386:K449" si="13">DATEDIF(J386,$P$2,"y")</f>
        <v>54</v>
      </c>
      <c r="L386" s="14">
        <v>14193.55</v>
      </c>
    </row>
    <row r="387" spans="1:12" x14ac:dyDescent="0.25">
      <c r="A387" t="s">
        <v>1664</v>
      </c>
      <c r="B387">
        <v>1968</v>
      </c>
      <c r="C387" t="s">
        <v>30</v>
      </c>
      <c r="D387">
        <v>15</v>
      </c>
      <c r="E387">
        <v>0</v>
      </c>
      <c r="F387" s="14">
        <v>14285.9</v>
      </c>
      <c r="G387" t="s">
        <v>11</v>
      </c>
      <c r="H387" t="s">
        <v>12</v>
      </c>
      <c r="I387" t="s">
        <v>23</v>
      </c>
      <c r="J387" s="10" t="str">
        <f t="shared" si="12"/>
        <v>15Dec1968</v>
      </c>
      <c r="K387" s="13">
        <f t="shared" si="13"/>
        <v>54</v>
      </c>
      <c r="L387" s="14">
        <v>14285.9</v>
      </c>
    </row>
    <row r="388" spans="1:12" x14ac:dyDescent="0.25">
      <c r="A388" t="s">
        <v>1707</v>
      </c>
      <c r="B388">
        <v>1968</v>
      </c>
      <c r="C388" t="s">
        <v>15</v>
      </c>
      <c r="D388">
        <v>8</v>
      </c>
      <c r="E388">
        <v>0</v>
      </c>
      <c r="F388" s="14">
        <v>14926.97</v>
      </c>
      <c r="G388" t="s">
        <v>11</v>
      </c>
      <c r="H388" t="s">
        <v>11</v>
      </c>
      <c r="I388" t="s">
        <v>23</v>
      </c>
      <c r="J388" s="10" t="str">
        <f t="shared" si="12"/>
        <v>8Nov1968</v>
      </c>
      <c r="K388" s="13">
        <f t="shared" si="13"/>
        <v>54</v>
      </c>
      <c r="L388" s="14">
        <v>14926.97</v>
      </c>
    </row>
    <row r="389" spans="1:12" x14ac:dyDescent="0.25">
      <c r="A389" t="s">
        <v>1715</v>
      </c>
      <c r="B389">
        <v>1968</v>
      </c>
      <c r="C389" t="s">
        <v>18</v>
      </c>
      <c r="D389">
        <v>12</v>
      </c>
      <c r="E389">
        <v>0</v>
      </c>
      <c r="F389" s="14">
        <v>15052.68</v>
      </c>
      <c r="G389" t="s">
        <v>11</v>
      </c>
      <c r="H389" t="s">
        <v>11</v>
      </c>
      <c r="I389" t="s">
        <v>631</v>
      </c>
      <c r="J389" s="10" t="str">
        <f t="shared" si="12"/>
        <v>12Jun1968</v>
      </c>
      <c r="K389" s="13">
        <f t="shared" si="13"/>
        <v>54</v>
      </c>
      <c r="L389" s="14">
        <v>15052.68</v>
      </c>
    </row>
    <row r="390" spans="1:12" x14ac:dyDescent="0.25">
      <c r="A390" t="s">
        <v>1730</v>
      </c>
      <c r="B390">
        <v>1968</v>
      </c>
      <c r="C390" t="s">
        <v>10</v>
      </c>
      <c r="D390">
        <v>18</v>
      </c>
      <c r="E390">
        <v>0</v>
      </c>
      <c r="F390" s="14">
        <v>15363.77</v>
      </c>
      <c r="G390" t="s">
        <v>11</v>
      </c>
      <c r="H390" t="s">
        <v>16</v>
      </c>
      <c r="I390" t="s">
        <v>534</v>
      </c>
      <c r="J390" s="10" t="str">
        <f t="shared" si="12"/>
        <v>18Jul1968</v>
      </c>
      <c r="K390" s="13">
        <f t="shared" si="13"/>
        <v>54</v>
      </c>
      <c r="L390" s="14">
        <v>15363.77</v>
      </c>
    </row>
    <row r="391" spans="1:12" x14ac:dyDescent="0.25">
      <c r="A391" t="s">
        <v>1785</v>
      </c>
      <c r="B391">
        <v>1968</v>
      </c>
      <c r="C391" t="s">
        <v>36</v>
      </c>
      <c r="D391">
        <v>21</v>
      </c>
      <c r="E391">
        <v>0</v>
      </c>
      <c r="F391" s="14">
        <v>16903.5</v>
      </c>
      <c r="G391" t="s">
        <v>11</v>
      </c>
      <c r="H391" t="s">
        <v>12</v>
      </c>
      <c r="I391" t="s">
        <v>23</v>
      </c>
      <c r="J391" s="10" t="str">
        <f t="shared" si="12"/>
        <v>21Oct1968</v>
      </c>
      <c r="K391" s="13">
        <f t="shared" si="13"/>
        <v>54</v>
      </c>
      <c r="L391" s="14">
        <v>16903.5</v>
      </c>
    </row>
    <row r="392" spans="1:12" x14ac:dyDescent="0.25">
      <c r="A392" t="s">
        <v>1946</v>
      </c>
      <c r="B392">
        <v>1968</v>
      </c>
      <c r="C392" t="s">
        <v>10</v>
      </c>
      <c r="D392">
        <v>6</v>
      </c>
      <c r="E392">
        <v>0</v>
      </c>
      <c r="F392" s="14">
        <v>24476.48</v>
      </c>
      <c r="G392" t="s">
        <v>11</v>
      </c>
      <c r="H392" t="s">
        <v>11</v>
      </c>
      <c r="I392" t="s">
        <v>23</v>
      </c>
      <c r="J392" s="10" t="str">
        <f t="shared" si="12"/>
        <v>6Jul1968</v>
      </c>
      <c r="K392" s="13">
        <f t="shared" si="13"/>
        <v>54</v>
      </c>
      <c r="L392" s="14">
        <v>24476.48</v>
      </c>
    </row>
    <row r="393" spans="1:12" x14ac:dyDescent="0.25">
      <c r="A393" t="s">
        <v>1965</v>
      </c>
      <c r="B393">
        <v>1968</v>
      </c>
      <c r="C393" t="s">
        <v>34</v>
      </c>
      <c r="D393">
        <v>22</v>
      </c>
      <c r="E393">
        <v>3</v>
      </c>
      <c r="F393" s="14">
        <v>25382.3</v>
      </c>
      <c r="G393" t="s">
        <v>11</v>
      </c>
      <c r="H393" t="s">
        <v>11</v>
      </c>
      <c r="I393" t="s">
        <v>41</v>
      </c>
      <c r="J393" s="10" t="str">
        <f t="shared" si="12"/>
        <v>22Aug1968</v>
      </c>
      <c r="K393" s="13">
        <f t="shared" si="13"/>
        <v>54</v>
      </c>
      <c r="L393" s="14">
        <v>25382.3</v>
      </c>
    </row>
    <row r="394" spans="1:12" x14ac:dyDescent="0.25">
      <c r="A394" t="s">
        <v>1966</v>
      </c>
      <c r="B394">
        <v>1968</v>
      </c>
      <c r="C394" t="s">
        <v>30</v>
      </c>
      <c r="D394">
        <v>11</v>
      </c>
      <c r="E394">
        <v>1</v>
      </c>
      <c r="F394" s="14">
        <v>25517.11</v>
      </c>
      <c r="G394" t="s">
        <v>11</v>
      </c>
      <c r="H394" t="s">
        <v>12</v>
      </c>
      <c r="I394" t="s">
        <v>355</v>
      </c>
      <c r="J394" s="10" t="str">
        <f t="shared" si="12"/>
        <v>11Dec1968</v>
      </c>
      <c r="K394" s="13">
        <f t="shared" si="13"/>
        <v>54</v>
      </c>
      <c r="L394" s="14">
        <v>25517.11</v>
      </c>
    </row>
    <row r="395" spans="1:12" x14ac:dyDescent="0.25">
      <c r="A395" t="s">
        <v>2069</v>
      </c>
      <c r="B395">
        <v>1968</v>
      </c>
      <c r="C395" t="s">
        <v>10</v>
      </c>
      <c r="D395">
        <v>9</v>
      </c>
      <c r="E395">
        <v>0</v>
      </c>
      <c r="F395" s="14">
        <v>31322.53</v>
      </c>
      <c r="G395" t="s">
        <v>11</v>
      </c>
      <c r="H395" t="s">
        <v>16</v>
      </c>
      <c r="I395" t="s">
        <v>41</v>
      </c>
      <c r="J395" s="10" t="str">
        <f t="shared" si="12"/>
        <v>9Jul1968</v>
      </c>
      <c r="K395" s="13">
        <f t="shared" si="13"/>
        <v>54</v>
      </c>
      <c r="L395" s="14">
        <v>31322.53</v>
      </c>
    </row>
    <row r="396" spans="1:12" x14ac:dyDescent="0.25">
      <c r="A396" t="s">
        <v>2090</v>
      </c>
      <c r="B396">
        <v>1968</v>
      </c>
      <c r="C396" t="s">
        <v>15</v>
      </c>
      <c r="D396">
        <v>1</v>
      </c>
      <c r="E396">
        <v>0</v>
      </c>
      <c r="F396" s="14">
        <v>32686.080000000002</v>
      </c>
      <c r="G396" t="s">
        <v>11</v>
      </c>
      <c r="H396" t="s">
        <v>12</v>
      </c>
      <c r="I396" t="s">
        <v>41</v>
      </c>
      <c r="J396" s="10" t="str">
        <f t="shared" si="12"/>
        <v>1Nov1968</v>
      </c>
      <c r="K396" s="13">
        <f t="shared" si="13"/>
        <v>54</v>
      </c>
      <c r="L396" s="14">
        <v>32686.080000000002</v>
      </c>
    </row>
    <row r="397" spans="1:12" x14ac:dyDescent="0.25">
      <c r="A397" t="s">
        <v>2194</v>
      </c>
      <c r="B397">
        <v>1968</v>
      </c>
      <c r="C397" t="s">
        <v>36</v>
      </c>
      <c r="D397">
        <v>22</v>
      </c>
      <c r="E397">
        <v>0</v>
      </c>
      <c r="F397" s="14">
        <v>36922.61</v>
      </c>
      <c r="G397" t="s">
        <v>11</v>
      </c>
      <c r="H397" t="s">
        <v>16</v>
      </c>
      <c r="I397" t="s">
        <v>41</v>
      </c>
      <c r="J397" s="10" t="str">
        <f t="shared" si="12"/>
        <v>22Oct1968</v>
      </c>
      <c r="K397" s="13">
        <f t="shared" si="13"/>
        <v>54</v>
      </c>
      <c r="L397" s="14">
        <v>36922.61</v>
      </c>
    </row>
    <row r="398" spans="1:12" x14ac:dyDescent="0.25">
      <c r="A398" t="s">
        <v>2254</v>
      </c>
      <c r="B398">
        <v>1968</v>
      </c>
      <c r="C398" t="s">
        <v>20</v>
      </c>
      <c r="D398">
        <v>29</v>
      </c>
      <c r="E398">
        <v>0</v>
      </c>
      <c r="F398" s="14">
        <v>39721.93</v>
      </c>
      <c r="G398" t="s">
        <v>11</v>
      </c>
      <c r="H398" t="s">
        <v>11</v>
      </c>
      <c r="I398" t="s">
        <v>41</v>
      </c>
      <c r="J398" s="10" t="str">
        <f t="shared" si="12"/>
        <v>29Sep1968</v>
      </c>
      <c r="K398" s="13">
        <f t="shared" si="13"/>
        <v>54</v>
      </c>
      <c r="L398" s="14">
        <v>39721.93</v>
      </c>
    </row>
    <row r="399" spans="1:12" x14ac:dyDescent="0.25">
      <c r="A399" t="s">
        <v>2328</v>
      </c>
      <c r="B399">
        <v>1968</v>
      </c>
      <c r="C399" t="s">
        <v>15</v>
      </c>
      <c r="D399">
        <v>24</v>
      </c>
      <c r="E399">
        <v>2</v>
      </c>
      <c r="F399" s="14">
        <v>44260.75</v>
      </c>
      <c r="G399" t="s">
        <v>11</v>
      </c>
      <c r="H399" t="s">
        <v>16</v>
      </c>
      <c r="I399" t="s">
        <v>13</v>
      </c>
      <c r="J399" s="10" t="str">
        <f t="shared" si="12"/>
        <v>24Nov1968</v>
      </c>
      <c r="K399" s="13">
        <f t="shared" si="13"/>
        <v>54</v>
      </c>
      <c r="L399" s="14">
        <v>44260.75</v>
      </c>
    </row>
    <row r="400" spans="1:12" x14ac:dyDescent="0.25">
      <c r="A400" t="s">
        <v>821</v>
      </c>
      <c r="B400">
        <v>1968</v>
      </c>
      <c r="C400" t="s">
        <v>30</v>
      </c>
      <c r="D400">
        <v>11</v>
      </c>
      <c r="E400">
        <v>0</v>
      </c>
      <c r="F400" s="14">
        <v>6552.01</v>
      </c>
      <c r="G400" t="s">
        <v>12</v>
      </c>
      <c r="H400" t="s">
        <v>11</v>
      </c>
      <c r="I400" t="s">
        <v>13</v>
      </c>
      <c r="J400" s="10" t="str">
        <f t="shared" si="12"/>
        <v>11Dec1968</v>
      </c>
      <c r="K400" s="13">
        <f t="shared" si="13"/>
        <v>54</v>
      </c>
      <c r="L400" s="14">
        <v>6552.01</v>
      </c>
    </row>
    <row r="401" spans="1:12" x14ac:dyDescent="0.25">
      <c r="A401" t="s">
        <v>840</v>
      </c>
      <c r="B401">
        <v>1968</v>
      </c>
      <c r="C401" t="s">
        <v>10</v>
      </c>
      <c r="D401">
        <v>13</v>
      </c>
      <c r="E401">
        <v>0</v>
      </c>
      <c r="F401" s="14">
        <v>6700.56</v>
      </c>
      <c r="G401" t="s">
        <v>12</v>
      </c>
      <c r="H401" t="s">
        <v>16</v>
      </c>
      <c r="I401" t="s">
        <v>23</v>
      </c>
      <c r="J401" s="10" t="str">
        <f t="shared" si="12"/>
        <v>13Jul1968</v>
      </c>
      <c r="K401" s="13">
        <f t="shared" si="13"/>
        <v>54</v>
      </c>
      <c r="L401" s="14">
        <v>6700.56</v>
      </c>
    </row>
    <row r="402" spans="1:12" x14ac:dyDescent="0.25">
      <c r="A402" t="s">
        <v>845</v>
      </c>
      <c r="B402">
        <v>1968</v>
      </c>
      <c r="C402" t="s">
        <v>10</v>
      </c>
      <c r="D402">
        <v>18</v>
      </c>
      <c r="E402">
        <v>0</v>
      </c>
      <c r="F402" s="14">
        <v>6738.84</v>
      </c>
      <c r="G402" t="s">
        <v>12</v>
      </c>
      <c r="H402" t="s">
        <v>16</v>
      </c>
      <c r="I402" t="s">
        <v>23</v>
      </c>
      <c r="J402" s="10" t="str">
        <f t="shared" si="12"/>
        <v>18Jul1968</v>
      </c>
      <c r="K402" s="13">
        <f t="shared" si="13"/>
        <v>54</v>
      </c>
      <c r="L402" s="14">
        <v>6738.84</v>
      </c>
    </row>
    <row r="403" spans="1:12" x14ac:dyDescent="0.25">
      <c r="A403" t="s">
        <v>891</v>
      </c>
      <c r="B403">
        <v>1968</v>
      </c>
      <c r="C403" t="s">
        <v>18</v>
      </c>
      <c r="D403">
        <v>29</v>
      </c>
      <c r="E403">
        <v>0</v>
      </c>
      <c r="F403" s="14">
        <v>7125.25</v>
      </c>
      <c r="G403" t="s">
        <v>12</v>
      </c>
      <c r="H403" t="s">
        <v>11</v>
      </c>
      <c r="I403" t="s">
        <v>13</v>
      </c>
      <c r="J403" s="10" t="str">
        <f t="shared" si="12"/>
        <v>29Jun1968</v>
      </c>
      <c r="K403" s="13">
        <f t="shared" si="13"/>
        <v>54</v>
      </c>
      <c r="L403" s="14">
        <v>7125.25</v>
      </c>
    </row>
    <row r="404" spans="1:12" x14ac:dyDescent="0.25">
      <c r="A404" t="s">
        <v>906</v>
      </c>
      <c r="B404">
        <v>1968</v>
      </c>
      <c r="C404" t="s">
        <v>34</v>
      </c>
      <c r="D404">
        <v>26</v>
      </c>
      <c r="E404">
        <v>0</v>
      </c>
      <c r="F404" s="14">
        <v>7179.52</v>
      </c>
      <c r="G404" t="s">
        <v>12</v>
      </c>
      <c r="H404" t="s">
        <v>12</v>
      </c>
      <c r="I404" t="s">
        <v>13</v>
      </c>
      <c r="J404" s="10" t="str">
        <f t="shared" si="12"/>
        <v>26Aug1968</v>
      </c>
      <c r="K404" s="13">
        <f t="shared" si="13"/>
        <v>54</v>
      </c>
      <c r="L404" s="14">
        <v>7179.52</v>
      </c>
    </row>
    <row r="405" spans="1:12" x14ac:dyDescent="0.25">
      <c r="A405" t="s">
        <v>963</v>
      </c>
      <c r="B405">
        <v>1968</v>
      </c>
      <c r="C405" t="s">
        <v>10</v>
      </c>
      <c r="D405">
        <v>3</v>
      </c>
      <c r="E405">
        <v>0</v>
      </c>
      <c r="F405" s="14">
        <v>7609.6</v>
      </c>
      <c r="G405" t="s">
        <v>12</v>
      </c>
      <c r="H405" t="s">
        <v>11</v>
      </c>
      <c r="I405" t="s">
        <v>23</v>
      </c>
      <c r="J405" s="10" t="str">
        <f t="shared" si="12"/>
        <v>3Jul1968</v>
      </c>
      <c r="K405" s="13">
        <f t="shared" si="13"/>
        <v>54</v>
      </c>
      <c r="L405" s="14">
        <v>7609.6</v>
      </c>
    </row>
    <row r="406" spans="1:12" x14ac:dyDescent="0.25">
      <c r="A406" t="s">
        <v>1202</v>
      </c>
      <c r="B406">
        <v>1968</v>
      </c>
      <c r="C406" t="s">
        <v>18</v>
      </c>
      <c r="D406">
        <v>22</v>
      </c>
      <c r="E406">
        <v>0</v>
      </c>
      <c r="F406" s="14">
        <v>9630.91</v>
      </c>
      <c r="G406" t="s">
        <v>12</v>
      </c>
      <c r="H406" t="s">
        <v>11</v>
      </c>
      <c r="I406" t="s">
        <v>13</v>
      </c>
      <c r="J406" s="10" t="str">
        <f t="shared" si="12"/>
        <v>22Jun1968</v>
      </c>
      <c r="K406" s="13">
        <f t="shared" si="13"/>
        <v>54</v>
      </c>
      <c r="L406" s="14">
        <v>9630.91</v>
      </c>
    </row>
    <row r="407" spans="1:12" x14ac:dyDescent="0.25">
      <c r="A407" t="s">
        <v>1224</v>
      </c>
      <c r="B407">
        <v>1968</v>
      </c>
      <c r="C407" t="s">
        <v>15</v>
      </c>
      <c r="D407">
        <v>4</v>
      </c>
      <c r="E407">
        <v>0</v>
      </c>
      <c r="F407" s="14">
        <v>9850.43</v>
      </c>
      <c r="G407" t="s">
        <v>12</v>
      </c>
      <c r="H407" t="s">
        <v>12</v>
      </c>
      <c r="I407" t="s">
        <v>41</v>
      </c>
      <c r="J407" s="10" t="str">
        <f t="shared" si="12"/>
        <v>4Nov1968</v>
      </c>
      <c r="K407" s="13">
        <f t="shared" si="13"/>
        <v>54</v>
      </c>
      <c r="L407" s="14">
        <v>9850.43</v>
      </c>
    </row>
    <row r="408" spans="1:12" x14ac:dyDescent="0.25">
      <c r="A408" t="s">
        <v>1265</v>
      </c>
      <c r="B408">
        <v>1968</v>
      </c>
      <c r="C408" t="s">
        <v>20</v>
      </c>
      <c r="D408">
        <v>23</v>
      </c>
      <c r="E408">
        <v>0</v>
      </c>
      <c r="F408" s="14">
        <v>10231.5</v>
      </c>
      <c r="G408" t="s">
        <v>12</v>
      </c>
      <c r="H408" t="s">
        <v>16</v>
      </c>
      <c r="I408" t="s">
        <v>23</v>
      </c>
      <c r="J408" s="10" t="str">
        <f t="shared" si="12"/>
        <v>23Sep1968</v>
      </c>
      <c r="K408" s="13">
        <f t="shared" si="13"/>
        <v>54</v>
      </c>
      <c r="L408" s="14">
        <v>10231.5</v>
      </c>
    </row>
    <row r="409" spans="1:12" x14ac:dyDescent="0.25">
      <c r="A409" t="s">
        <v>1277</v>
      </c>
      <c r="B409">
        <v>1968</v>
      </c>
      <c r="C409" t="s">
        <v>10</v>
      </c>
      <c r="D409">
        <v>19</v>
      </c>
      <c r="E409">
        <v>0</v>
      </c>
      <c r="F409" s="14">
        <v>10338.93</v>
      </c>
      <c r="G409" t="s">
        <v>12</v>
      </c>
      <c r="H409" t="s">
        <v>16</v>
      </c>
      <c r="I409" t="s">
        <v>13</v>
      </c>
      <c r="J409" s="10" t="str">
        <f t="shared" si="12"/>
        <v>19Jul1968</v>
      </c>
      <c r="K409" s="13">
        <f t="shared" si="13"/>
        <v>54</v>
      </c>
      <c r="L409" s="14">
        <v>10338.93</v>
      </c>
    </row>
    <row r="410" spans="1:12" x14ac:dyDescent="0.25">
      <c r="A410" t="s">
        <v>1289</v>
      </c>
      <c r="B410">
        <v>1968</v>
      </c>
      <c r="C410" t="s">
        <v>30</v>
      </c>
      <c r="D410">
        <v>27</v>
      </c>
      <c r="E410">
        <v>0</v>
      </c>
      <c r="F410" s="14">
        <v>10422.92</v>
      </c>
      <c r="G410" t="s">
        <v>12</v>
      </c>
      <c r="H410" t="s">
        <v>16</v>
      </c>
      <c r="I410" t="s">
        <v>355</v>
      </c>
      <c r="J410" s="10" t="str">
        <f t="shared" si="12"/>
        <v>27Dec1968</v>
      </c>
      <c r="K410" s="13">
        <f t="shared" si="13"/>
        <v>54</v>
      </c>
      <c r="L410" s="14">
        <v>10422.92</v>
      </c>
    </row>
    <row r="411" spans="1:12" x14ac:dyDescent="0.25">
      <c r="A411" t="s">
        <v>1290</v>
      </c>
      <c r="B411">
        <v>1968</v>
      </c>
      <c r="C411" t="s">
        <v>34</v>
      </c>
      <c r="D411">
        <v>23</v>
      </c>
      <c r="E411">
        <v>0</v>
      </c>
      <c r="F411" s="14">
        <v>10435.07</v>
      </c>
      <c r="G411" t="s">
        <v>12</v>
      </c>
      <c r="H411" t="s">
        <v>16</v>
      </c>
      <c r="I411" t="s">
        <v>167</v>
      </c>
      <c r="J411" s="10" t="str">
        <f t="shared" si="12"/>
        <v>23Aug1968</v>
      </c>
      <c r="K411" s="13">
        <f t="shared" si="13"/>
        <v>54</v>
      </c>
      <c r="L411" s="14">
        <v>10435.07</v>
      </c>
    </row>
    <row r="412" spans="1:12" x14ac:dyDescent="0.25">
      <c r="A412" t="s">
        <v>1291</v>
      </c>
      <c r="B412">
        <v>1968</v>
      </c>
      <c r="C412" t="s">
        <v>34</v>
      </c>
      <c r="D412">
        <v>29</v>
      </c>
      <c r="E412">
        <v>1</v>
      </c>
      <c r="F412" s="14">
        <v>10436.1</v>
      </c>
      <c r="G412" t="s">
        <v>12</v>
      </c>
      <c r="H412" t="s">
        <v>12</v>
      </c>
      <c r="I412" t="s">
        <v>41</v>
      </c>
      <c r="J412" s="10" t="str">
        <f t="shared" si="12"/>
        <v>29Aug1968</v>
      </c>
      <c r="K412" s="13">
        <f t="shared" si="13"/>
        <v>54</v>
      </c>
      <c r="L412" s="14">
        <v>10436.1</v>
      </c>
    </row>
    <row r="413" spans="1:12" x14ac:dyDescent="0.25">
      <c r="A413" t="s">
        <v>1292</v>
      </c>
      <c r="B413">
        <v>1968</v>
      </c>
      <c r="C413" t="s">
        <v>15</v>
      </c>
      <c r="D413">
        <v>8</v>
      </c>
      <c r="E413">
        <v>1</v>
      </c>
      <c r="F413" s="14">
        <v>10450.549999999999</v>
      </c>
      <c r="G413" t="s">
        <v>12</v>
      </c>
      <c r="H413" t="s">
        <v>16</v>
      </c>
      <c r="I413" t="s">
        <v>41</v>
      </c>
      <c r="J413" s="10" t="str">
        <f t="shared" si="12"/>
        <v>8Nov1968</v>
      </c>
      <c r="K413" s="13">
        <f t="shared" si="13"/>
        <v>54</v>
      </c>
      <c r="L413" s="14">
        <v>10450.549999999999</v>
      </c>
    </row>
    <row r="414" spans="1:12" x14ac:dyDescent="0.25">
      <c r="A414" t="s">
        <v>1333</v>
      </c>
      <c r="B414">
        <v>1968</v>
      </c>
      <c r="C414" t="s">
        <v>10</v>
      </c>
      <c r="D414">
        <v>28</v>
      </c>
      <c r="E414">
        <v>1</v>
      </c>
      <c r="F414" s="14">
        <v>10825.25</v>
      </c>
      <c r="G414" t="s">
        <v>12</v>
      </c>
      <c r="H414" t="s">
        <v>12</v>
      </c>
      <c r="I414" t="s">
        <v>23</v>
      </c>
      <c r="J414" s="10" t="str">
        <f t="shared" si="12"/>
        <v>28Jul1968</v>
      </c>
      <c r="K414" s="13">
        <f t="shared" si="13"/>
        <v>54</v>
      </c>
      <c r="L414" s="14">
        <v>10825.25</v>
      </c>
    </row>
    <row r="415" spans="1:12" x14ac:dyDescent="0.25">
      <c r="A415" t="s">
        <v>1336</v>
      </c>
      <c r="B415">
        <v>1968</v>
      </c>
      <c r="C415" t="s">
        <v>15</v>
      </c>
      <c r="D415">
        <v>13</v>
      </c>
      <c r="E415">
        <v>0</v>
      </c>
      <c r="F415" s="14">
        <v>10923.93</v>
      </c>
      <c r="G415" t="s">
        <v>12</v>
      </c>
      <c r="H415" t="s">
        <v>16</v>
      </c>
      <c r="I415" t="s">
        <v>246</v>
      </c>
      <c r="J415" s="10" t="str">
        <f t="shared" si="12"/>
        <v>13Nov1968</v>
      </c>
      <c r="K415" s="13">
        <f t="shared" si="13"/>
        <v>54</v>
      </c>
      <c r="L415" s="14">
        <v>10923.93</v>
      </c>
    </row>
    <row r="416" spans="1:12" x14ac:dyDescent="0.25">
      <c r="A416" t="s">
        <v>1337</v>
      </c>
      <c r="B416">
        <v>1968</v>
      </c>
      <c r="C416" t="s">
        <v>15</v>
      </c>
      <c r="D416">
        <v>12</v>
      </c>
      <c r="E416">
        <v>1</v>
      </c>
      <c r="F416" s="14">
        <v>10928.85</v>
      </c>
      <c r="G416" t="s">
        <v>12</v>
      </c>
      <c r="H416" t="s">
        <v>12</v>
      </c>
      <c r="I416" t="s">
        <v>13</v>
      </c>
      <c r="J416" s="10" t="str">
        <f t="shared" si="12"/>
        <v>12Nov1968</v>
      </c>
      <c r="K416" s="13">
        <f t="shared" si="13"/>
        <v>54</v>
      </c>
      <c r="L416" s="14">
        <v>10928.85</v>
      </c>
    </row>
    <row r="417" spans="1:12" x14ac:dyDescent="0.25">
      <c r="A417" t="s">
        <v>1346</v>
      </c>
      <c r="B417">
        <v>1968</v>
      </c>
      <c r="C417" t="s">
        <v>36</v>
      </c>
      <c r="D417">
        <v>24</v>
      </c>
      <c r="E417">
        <v>2</v>
      </c>
      <c r="F417" s="14">
        <v>11013.71</v>
      </c>
      <c r="G417" t="s">
        <v>12</v>
      </c>
      <c r="H417" t="s">
        <v>16</v>
      </c>
      <c r="I417" t="s">
        <v>13</v>
      </c>
      <c r="J417" s="10" t="str">
        <f t="shared" si="12"/>
        <v>24Oct1968</v>
      </c>
      <c r="K417" s="13">
        <f t="shared" si="13"/>
        <v>54</v>
      </c>
      <c r="L417" s="14">
        <v>11013.71</v>
      </c>
    </row>
    <row r="418" spans="1:12" x14ac:dyDescent="0.25">
      <c r="A418" t="s">
        <v>1380</v>
      </c>
      <c r="B418">
        <v>1968</v>
      </c>
      <c r="C418" t="s">
        <v>36</v>
      </c>
      <c r="D418">
        <v>6</v>
      </c>
      <c r="E418">
        <v>1</v>
      </c>
      <c r="F418" s="14">
        <v>11305.93</v>
      </c>
      <c r="G418" t="s">
        <v>12</v>
      </c>
      <c r="H418" t="s">
        <v>16</v>
      </c>
      <c r="I418" t="s">
        <v>23</v>
      </c>
      <c r="J418" s="10" t="str">
        <f t="shared" si="12"/>
        <v>6Oct1968</v>
      </c>
      <c r="K418" s="13">
        <f t="shared" si="13"/>
        <v>54</v>
      </c>
      <c r="L418" s="14">
        <v>11305.93</v>
      </c>
    </row>
    <row r="419" spans="1:12" x14ac:dyDescent="0.25">
      <c r="A419" t="s">
        <v>1386</v>
      </c>
      <c r="B419">
        <v>1968</v>
      </c>
      <c r="C419" t="s">
        <v>15</v>
      </c>
      <c r="D419">
        <v>2</v>
      </c>
      <c r="E419">
        <v>0</v>
      </c>
      <c r="F419" s="14">
        <v>11344.32</v>
      </c>
      <c r="G419" t="s">
        <v>12</v>
      </c>
      <c r="H419" t="s">
        <v>11</v>
      </c>
      <c r="I419" t="s">
        <v>199</v>
      </c>
      <c r="J419" s="10" t="str">
        <f t="shared" si="12"/>
        <v>2Nov1968</v>
      </c>
      <c r="K419" s="13">
        <f t="shared" si="13"/>
        <v>54</v>
      </c>
      <c r="L419" s="14">
        <v>11344.32</v>
      </c>
    </row>
    <row r="420" spans="1:12" x14ac:dyDescent="0.25">
      <c r="A420" t="s">
        <v>1412</v>
      </c>
      <c r="B420">
        <v>1968</v>
      </c>
      <c r="C420" t="s">
        <v>18</v>
      </c>
      <c r="D420">
        <v>24</v>
      </c>
      <c r="E420">
        <v>1</v>
      </c>
      <c r="F420" s="14">
        <v>11512.41</v>
      </c>
      <c r="G420" t="s">
        <v>12</v>
      </c>
      <c r="H420" t="s">
        <v>16</v>
      </c>
      <c r="I420" t="s">
        <v>246</v>
      </c>
      <c r="J420" s="10" t="str">
        <f t="shared" si="12"/>
        <v>24Jun1968</v>
      </c>
      <c r="K420" s="13">
        <f t="shared" si="13"/>
        <v>54</v>
      </c>
      <c r="L420" s="14">
        <v>11512.41</v>
      </c>
    </row>
    <row r="421" spans="1:12" x14ac:dyDescent="0.25">
      <c r="A421" t="s">
        <v>1417</v>
      </c>
      <c r="B421">
        <v>1968</v>
      </c>
      <c r="C421" t="s">
        <v>15</v>
      </c>
      <c r="D421">
        <v>14</v>
      </c>
      <c r="E421">
        <v>2</v>
      </c>
      <c r="F421" s="14">
        <v>11538.42</v>
      </c>
      <c r="G421" t="s">
        <v>12</v>
      </c>
      <c r="H421" t="s">
        <v>16</v>
      </c>
      <c r="I421" t="s">
        <v>41</v>
      </c>
      <c r="J421" s="10" t="str">
        <f t="shared" si="12"/>
        <v>14Nov1968</v>
      </c>
      <c r="K421" s="13">
        <f t="shared" si="13"/>
        <v>54</v>
      </c>
      <c r="L421" s="14">
        <v>11538.42</v>
      </c>
    </row>
    <row r="422" spans="1:12" x14ac:dyDescent="0.25">
      <c r="A422" t="s">
        <v>1472</v>
      </c>
      <c r="B422">
        <v>1968</v>
      </c>
      <c r="C422" t="s">
        <v>18</v>
      </c>
      <c r="D422">
        <v>21</v>
      </c>
      <c r="E422">
        <v>3</v>
      </c>
      <c r="F422" s="14">
        <v>12094.48</v>
      </c>
      <c r="G422" t="s">
        <v>12</v>
      </c>
      <c r="H422" t="s">
        <v>12</v>
      </c>
      <c r="I422" t="s">
        <v>41</v>
      </c>
      <c r="J422" s="10" t="str">
        <f t="shared" si="12"/>
        <v>21Jun1968</v>
      </c>
      <c r="K422" s="13">
        <f t="shared" si="13"/>
        <v>54</v>
      </c>
      <c r="L422" s="14">
        <v>12094.48</v>
      </c>
    </row>
    <row r="423" spans="1:12" x14ac:dyDescent="0.25">
      <c r="A423" t="s">
        <v>1473</v>
      </c>
      <c r="B423">
        <v>1968</v>
      </c>
      <c r="C423" t="s">
        <v>30</v>
      </c>
      <c r="D423">
        <v>9</v>
      </c>
      <c r="E423">
        <v>2</v>
      </c>
      <c r="F423" s="14">
        <v>12096.65</v>
      </c>
      <c r="G423" t="s">
        <v>12</v>
      </c>
      <c r="H423" t="s">
        <v>16</v>
      </c>
      <c r="I423" t="s">
        <v>246</v>
      </c>
      <c r="J423" s="10" t="str">
        <f t="shared" si="12"/>
        <v>9Dec1968</v>
      </c>
      <c r="K423" s="13">
        <f t="shared" si="13"/>
        <v>54</v>
      </c>
      <c r="L423" s="14">
        <v>12096.65</v>
      </c>
    </row>
    <row r="424" spans="1:12" x14ac:dyDescent="0.25">
      <c r="A424" t="s">
        <v>1474</v>
      </c>
      <c r="B424">
        <v>1968</v>
      </c>
      <c r="C424" t="s">
        <v>36</v>
      </c>
      <c r="D424">
        <v>25</v>
      </c>
      <c r="E424">
        <v>3</v>
      </c>
      <c r="F424" s="14">
        <v>12105.32</v>
      </c>
      <c r="G424" t="s">
        <v>12</v>
      </c>
      <c r="H424" t="s">
        <v>12</v>
      </c>
      <c r="I424" t="s">
        <v>41</v>
      </c>
      <c r="J424" s="10" t="str">
        <f t="shared" si="12"/>
        <v>25Oct1968</v>
      </c>
      <c r="K424" s="13">
        <f t="shared" si="13"/>
        <v>54</v>
      </c>
      <c r="L424" s="14">
        <v>12105.32</v>
      </c>
    </row>
    <row r="425" spans="1:12" x14ac:dyDescent="0.25">
      <c r="A425" t="s">
        <v>1510</v>
      </c>
      <c r="B425">
        <v>1968</v>
      </c>
      <c r="C425" t="s">
        <v>15</v>
      </c>
      <c r="D425">
        <v>26</v>
      </c>
      <c r="E425">
        <v>3</v>
      </c>
      <c r="F425" s="14">
        <v>12475.35</v>
      </c>
      <c r="G425" t="s">
        <v>12</v>
      </c>
      <c r="H425" t="s">
        <v>16</v>
      </c>
      <c r="I425" t="s">
        <v>23</v>
      </c>
      <c r="J425" s="10" t="str">
        <f t="shared" si="12"/>
        <v>26Nov1968</v>
      </c>
      <c r="K425" s="13">
        <f t="shared" si="13"/>
        <v>54</v>
      </c>
      <c r="L425" s="14">
        <v>12475.35</v>
      </c>
    </row>
    <row r="426" spans="1:12" x14ac:dyDescent="0.25">
      <c r="A426" t="s">
        <v>1511</v>
      </c>
      <c r="B426">
        <v>1968</v>
      </c>
      <c r="C426" t="s">
        <v>15</v>
      </c>
      <c r="D426">
        <v>12</v>
      </c>
      <c r="E426">
        <v>3</v>
      </c>
      <c r="F426" s="14">
        <v>12479.71</v>
      </c>
      <c r="G426" t="s">
        <v>12</v>
      </c>
      <c r="H426" t="s">
        <v>12</v>
      </c>
      <c r="I426" t="s">
        <v>23</v>
      </c>
      <c r="J426" s="10" t="str">
        <f t="shared" si="12"/>
        <v>12Nov1968</v>
      </c>
      <c r="K426" s="13">
        <f t="shared" si="13"/>
        <v>54</v>
      </c>
      <c r="L426" s="14">
        <v>12479.71</v>
      </c>
    </row>
    <row r="427" spans="1:12" x14ac:dyDescent="0.25">
      <c r="A427" t="s">
        <v>1513</v>
      </c>
      <c r="B427">
        <v>1968</v>
      </c>
      <c r="C427" t="s">
        <v>30</v>
      </c>
      <c r="D427">
        <v>3</v>
      </c>
      <c r="E427">
        <v>3</v>
      </c>
      <c r="F427" s="14">
        <v>12495.29</v>
      </c>
      <c r="G427" t="s">
        <v>12</v>
      </c>
      <c r="H427" t="s">
        <v>12</v>
      </c>
      <c r="I427" t="s">
        <v>23</v>
      </c>
      <c r="J427" s="10" t="str">
        <f t="shared" si="12"/>
        <v>3Dec1968</v>
      </c>
      <c r="K427" s="13">
        <f t="shared" si="13"/>
        <v>54</v>
      </c>
      <c r="L427" s="14">
        <v>12495.29</v>
      </c>
    </row>
    <row r="428" spans="1:12" x14ac:dyDescent="0.25">
      <c r="A428" t="s">
        <v>1615</v>
      </c>
      <c r="B428">
        <v>1968</v>
      </c>
      <c r="C428" t="s">
        <v>10</v>
      </c>
      <c r="D428">
        <v>15</v>
      </c>
      <c r="E428">
        <v>0</v>
      </c>
      <c r="F428" s="14">
        <v>13566.04</v>
      </c>
      <c r="G428" t="s">
        <v>12</v>
      </c>
      <c r="H428" t="s">
        <v>12</v>
      </c>
      <c r="I428" t="s">
        <v>534</v>
      </c>
      <c r="J428" s="10" t="str">
        <f t="shared" si="12"/>
        <v>15Jul1968</v>
      </c>
      <c r="K428" s="13">
        <f t="shared" si="13"/>
        <v>54</v>
      </c>
      <c r="L428" s="14">
        <v>13566.04</v>
      </c>
    </row>
    <row r="429" spans="1:12" x14ac:dyDescent="0.25">
      <c r="A429" t="s">
        <v>1845</v>
      </c>
      <c r="B429">
        <v>1969</v>
      </c>
      <c r="C429" t="s">
        <v>34</v>
      </c>
      <c r="D429">
        <v>3</v>
      </c>
      <c r="E429">
        <v>0</v>
      </c>
      <c r="F429" s="14">
        <v>18932.810000000001</v>
      </c>
      <c r="G429" t="s">
        <v>16</v>
      </c>
      <c r="H429" t="s">
        <v>12</v>
      </c>
      <c r="I429" t="s">
        <v>23</v>
      </c>
      <c r="J429" s="10" t="str">
        <f t="shared" si="12"/>
        <v>3Aug1969</v>
      </c>
      <c r="K429" s="13">
        <f t="shared" si="13"/>
        <v>53</v>
      </c>
      <c r="L429" s="14">
        <v>18932.810000000001</v>
      </c>
    </row>
    <row r="430" spans="1:12" x14ac:dyDescent="0.25">
      <c r="A430" t="s">
        <v>2031</v>
      </c>
      <c r="B430">
        <v>1969</v>
      </c>
      <c r="C430" t="s">
        <v>10</v>
      </c>
      <c r="D430">
        <v>9</v>
      </c>
      <c r="E430">
        <v>2</v>
      </c>
      <c r="F430" s="14">
        <v>29186.48</v>
      </c>
      <c r="G430" t="s">
        <v>16</v>
      </c>
      <c r="H430" t="s">
        <v>12</v>
      </c>
      <c r="I430" t="s">
        <v>246</v>
      </c>
      <c r="J430" s="10" t="str">
        <f t="shared" si="12"/>
        <v>9Jul1969</v>
      </c>
      <c r="K430" s="13">
        <f t="shared" si="13"/>
        <v>53</v>
      </c>
      <c r="L430" s="14">
        <v>29186.48</v>
      </c>
    </row>
    <row r="431" spans="1:12" x14ac:dyDescent="0.25">
      <c r="A431" t="s">
        <v>2080</v>
      </c>
      <c r="B431">
        <v>1969</v>
      </c>
      <c r="C431" t="s">
        <v>20</v>
      </c>
      <c r="D431">
        <v>11</v>
      </c>
      <c r="E431">
        <v>0</v>
      </c>
      <c r="F431" s="14">
        <v>32192.76</v>
      </c>
      <c r="G431" t="s">
        <v>16</v>
      </c>
      <c r="H431" t="s">
        <v>11</v>
      </c>
      <c r="I431" t="s">
        <v>41</v>
      </c>
      <c r="J431" s="10" t="str">
        <f t="shared" si="12"/>
        <v>11Sep1969</v>
      </c>
      <c r="K431" s="13">
        <f t="shared" si="13"/>
        <v>53</v>
      </c>
      <c r="L431" s="14">
        <v>32192.76</v>
      </c>
    </row>
    <row r="432" spans="1:12" x14ac:dyDescent="0.25">
      <c r="A432" t="s">
        <v>2206</v>
      </c>
      <c r="B432">
        <v>1969</v>
      </c>
      <c r="C432" t="s">
        <v>36</v>
      </c>
      <c r="D432">
        <v>30</v>
      </c>
      <c r="E432">
        <v>0</v>
      </c>
      <c r="F432" s="14">
        <v>37277.269999999997</v>
      </c>
      <c r="G432" t="s">
        <v>16</v>
      </c>
      <c r="H432" t="s">
        <v>12</v>
      </c>
      <c r="I432" t="s">
        <v>41</v>
      </c>
      <c r="J432" s="10" t="str">
        <f t="shared" si="12"/>
        <v>30Oct1969</v>
      </c>
      <c r="K432" s="13">
        <f t="shared" si="13"/>
        <v>53</v>
      </c>
      <c r="L432" s="14">
        <v>37277.269999999997</v>
      </c>
    </row>
    <row r="433" spans="1:12" x14ac:dyDescent="0.25">
      <c r="A433" t="s">
        <v>2288</v>
      </c>
      <c r="B433">
        <v>1969</v>
      </c>
      <c r="C433" t="s">
        <v>34</v>
      </c>
      <c r="D433">
        <v>8</v>
      </c>
      <c r="E433">
        <v>0</v>
      </c>
      <c r="F433" s="14">
        <v>41191.57</v>
      </c>
      <c r="G433" t="s">
        <v>16</v>
      </c>
      <c r="H433" t="s">
        <v>11</v>
      </c>
      <c r="I433" t="s">
        <v>41</v>
      </c>
      <c r="J433" s="10" t="str">
        <f t="shared" si="12"/>
        <v>8Aug1969</v>
      </c>
      <c r="K433" s="13">
        <f t="shared" si="13"/>
        <v>53</v>
      </c>
      <c r="L433" s="14">
        <v>41191.57</v>
      </c>
    </row>
    <row r="434" spans="1:12" x14ac:dyDescent="0.25">
      <c r="A434" t="s">
        <v>2344</v>
      </c>
      <c r="B434">
        <v>1969</v>
      </c>
      <c r="C434" t="s">
        <v>18</v>
      </c>
      <c r="D434">
        <v>23</v>
      </c>
      <c r="E434">
        <v>3</v>
      </c>
      <c r="F434" s="14">
        <v>46661.440000000002</v>
      </c>
      <c r="G434" t="s">
        <v>16</v>
      </c>
      <c r="H434" t="s">
        <v>12</v>
      </c>
      <c r="I434" t="s">
        <v>23</v>
      </c>
      <c r="J434" s="10" t="str">
        <f t="shared" si="12"/>
        <v>23Jun1969</v>
      </c>
      <c r="K434" s="13">
        <f t="shared" si="13"/>
        <v>53</v>
      </c>
      <c r="L434" s="14">
        <v>46661.440000000002</v>
      </c>
    </row>
    <row r="435" spans="1:12" x14ac:dyDescent="0.25">
      <c r="A435" t="s">
        <v>750</v>
      </c>
      <c r="B435">
        <v>1969</v>
      </c>
      <c r="C435" t="s">
        <v>15</v>
      </c>
      <c r="D435">
        <v>9</v>
      </c>
      <c r="E435">
        <v>0</v>
      </c>
      <c r="F435" s="14">
        <v>6138.5</v>
      </c>
      <c r="G435" t="s">
        <v>11</v>
      </c>
      <c r="H435" t="s">
        <v>11</v>
      </c>
      <c r="I435" t="s">
        <v>41</v>
      </c>
      <c r="J435" s="10" t="str">
        <f t="shared" si="12"/>
        <v>9Nov1969</v>
      </c>
      <c r="K435" s="13">
        <f t="shared" si="13"/>
        <v>53</v>
      </c>
      <c r="L435" s="14">
        <v>6138.5</v>
      </c>
    </row>
    <row r="436" spans="1:12" x14ac:dyDescent="0.25">
      <c r="A436" t="s">
        <v>782</v>
      </c>
      <c r="B436">
        <v>1969</v>
      </c>
      <c r="C436" t="s">
        <v>20</v>
      </c>
      <c r="D436">
        <v>4</v>
      </c>
      <c r="E436">
        <v>0</v>
      </c>
      <c r="F436" s="14">
        <v>6305.61</v>
      </c>
      <c r="G436" t="s">
        <v>11</v>
      </c>
      <c r="H436" t="s">
        <v>11</v>
      </c>
      <c r="I436" t="s">
        <v>23</v>
      </c>
      <c r="J436" s="10" t="str">
        <f t="shared" si="12"/>
        <v>4Sep1969</v>
      </c>
      <c r="K436" s="13">
        <f t="shared" si="13"/>
        <v>53</v>
      </c>
      <c r="L436" s="14">
        <v>6305.61</v>
      </c>
    </row>
    <row r="437" spans="1:12" x14ac:dyDescent="0.25">
      <c r="A437" t="s">
        <v>818</v>
      </c>
      <c r="B437">
        <v>1969</v>
      </c>
      <c r="C437" t="s">
        <v>30</v>
      </c>
      <c r="D437">
        <v>3</v>
      </c>
      <c r="E437">
        <v>0</v>
      </c>
      <c r="F437" s="14">
        <v>6546.16</v>
      </c>
      <c r="G437" t="s">
        <v>11</v>
      </c>
      <c r="H437" t="s">
        <v>12</v>
      </c>
      <c r="I437" t="s">
        <v>13</v>
      </c>
      <c r="J437" s="10" t="str">
        <f t="shared" si="12"/>
        <v>3Dec1969</v>
      </c>
      <c r="K437" s="13">
        <f t="shared" si="13"/>
        <v>53</v>
      </c>
      <c r="L437" s="14">
        <v>6546.16</v>
      </c>
    </row>
    <row r="438" spans="1:12" x14ac:dyDescent="0.25">
      <c r="A438" t="s">
        <v>865</v>
      </c>
      <c r="B438">
        <v>1969</v>
      </c>
      <c r="C438" t="s">
        <v>36</v>
      </c>
      <c r="D438">
        <v>23</v>
      </c>
      <c r="E438">
        <v>0</v>
      </c>
      <c r="F438" s="14">
        <v>6868.39</v>
      </c>
      <c r="G438" t="s">
        <v>11</v>
      </c>
      <c r="H438" t="s">
        <v>11</v>
      </c>
      <c r="I438" t="s">
        <v>13</v>
      </c>
      <c r="J438" s="10" t="str">
        <f t="shared" si="12"/>
        <v>23Oct1969</v>
      </c>
      <c r="K438" s="13">
        <f t="shared" si="13"/>
        <v>53</v>
      </c>
      <c r="L438" s="14">
        <v>6868.39</v>
      </c>
    </row>
    <row r="439" spans="1:12" x14ac:dyDescent="0.25">
      <c r="A439" t="s">
        <v>880</v>
      </c>
      <c r="B439">
        <v>1969</v>
      </c>
      <c r="C439" t="s">
        <v>10</v>
      </c>
      <c r="D439">
        <v>6</v>
      </c>
      <c r="E439">
        <v>0</v>
      </c>
      <c r="F439" s="14">
        <v>7003.1</v>
      </c>
      <c r="G439" t="s">
        <v>11</v>
      </c>
      <c r="H439" t="s">
        <v>12</v>
      </c>
      <c r="I439" t="s">
        <v>13</v>
      </c>
      <c r="J439" s="10" t="str">
        <f t="shared" si="12"/>
        <v>6Jul1969</v>
      </c>
      <c r="K439" s="13">
        <f t="shared" si="13"/>
        <v>53</v>
      </c>
      <c r="L439" s="14">
        <v>7003.1</v>
      </c>
    </row>
    <row r="440" spans="1:12" x14ac:dyDescent="0.25">
      <c r="A440" t="s">
        <v>1101</v>
      </c>
      <c r="B440">
        <v>1969</v>
      </c>
      <c r="C440" t="s">
        <v>34</v>
      </c>
      <c r="D440">
        <v>10</v>
      </c>
      <c r="E440">
        <v>0</v>
      </c>
      <c r="F440" s="14">
        <v>8665.14</v>
      </c>
      <c r="G440" t="s">
        <v>11</v>
      </c>
      <c r="H440" t="s">
        <v>12</v>
      </c>
      <c r="I440" t="s">
        <v>13</v>
      </c>
      <c r="J440" s="10" t="str">
        <f t="shared" si="12"/>
        <v>10Aug1969</v>
      </c>
      <c r="K440" s="13">
        <f t="shared" si="13"/>
        <v>53</v>
      </c>
      <c r="L440" s="14">
        <v>8665.14</v>
      </c>
    </row>
    <row r="441" spans="1:12" x14ac:dyDescent="0.25">
      <c r="A441" t="s">
        <v>1108</v>
      </c>
      <c r="B441">
        <v>1969</v>
      </c>
      <c r="C441" t="s">
        <v>20</v>
      </c>
      <c r="D441">
        <v>9</v>
      </c>
      <c r="E441">
        <v>0</v>
      </c>
      <c r="F441" s="14">
        <v>8760.1200000000008</v>
      </c>
      <c r="G441" t="s">
        <v>11</v>
      </c>
      <c r="H441" t="s">
        <v>16</v>
      </c>
      <c r="I441" t="s">
        <v>13</v>
      </c>
      <c r="J441" s="10" t="str">
        <f t="shared" si="12"/>
        <v>9Sep1969</v>
      </c>
      <c r="K441" s="13">
        <f t="shared" si="13"/>
        <v>53</v>
      </c>
      <c r="L441" s="14">
        <v>8760.1200000000008</v>
      </c>
    </row>
    <row r="442" spans="1:12" x14ac:dyDescent="0.25">
      <c r="A442" t="s">
        <v>1157</v>
      </c>
      <c r="B442">
        <v>1969</v>
      </c>
      <c r="C442" t="s">
        <v>15</v>
      </c>
      <c r="D442">
        <v>26</v>
      </c>
      <c r="E442">
        <v>0</v>
      </c>
      <c r="F442" s="14">
        <v>9285.8700000000008</v>
      </c>
      <c r="G442" t="s">
        <v>11</v>
      </c>
      <c r="H442" t="s">
        <v>12</v>
      </c>
      <c r="I442" t="s">
        <v>13</v>
      </c>
      <c r="J442" s="10" t="str">
        <f t="shared" si="12"/>
        <v>26Nov1969</v>
      </c>
      <c r="K442" s="13">
        <f t="shared" si="13"/>
        <v>53</v>
      </c>
      <c r="L442" s="14">
        <v>9285.8700000000008</v>
      </c>
    </row>
    <row r="443" spans="1:12" x14ac:dyDescent="0.25">
      <c r="A443" t="s">
        <v>1168</v>
      </c>
      <c r="B443">
        <v>1969</v>
      </c>
      <c r="C443" t="s">
        <v>15</v>
      </c>
      <c r="D443">
        <v>24</v>
      </c>
      <c r="E443">
        <v>0</v>
      </c>
      <c r="F443" s="14">
        <v>9377.4500000000007</v>
      </c>
      <c r="G443" t="s">
        <v>11</v>
      </c>
      <c r="H443" t="s">
        <v>12</v>
      </c>
      <c r="I443" t="s">
        <v>13</v>
      </c>
      <c r="J443" s="10" t="str">
        <f t="shared" si="12"/>
        <v>24Nov1969</v>
      </c>
      <c r="K443" s="13">
        <f t="shared" si="13"/>
        <v>53</v>
      </c>
      <c r="L443" s="14">
        <v>9377.4500000000007</v>
      </c>
    </row>
    <row r="444" spans="1:12" x14ac:dyDescent="0.25">
      <c r="A444" t="s">
        <v>1667</v>
      </c>
      <c r="B444">
        <v>1969</v>
      </c>
      <c r="C444" t="s">
        <v>20</v>
      </c>
      <c r="D444">
        <v>26</v>
      </c>
      <c r="E444">
        <v>0</v>
      </c>
      <c r="F444" s="14">
        <v>14337.91</v>
      </c>
      <c r="G444" t="s">
        <v>11</v>
      </c>
      <c r="H444" t="s">
        <v>12</v>
      </c>
      <c r="I444" t="s">
        <v>631</v>
      </c>
      <c r="J444" s="10" t="str">
        <f t="shared" si="12"/>
        <v>26Sep1969</v>
      </c>
      <c r="K444" s="13">
        <f t="shared" si="13"/>
        <v>53</v>
      </c>
      <c r="L444" s="14">
        <v>14337.91</v>
      </c>
    </row>
    <row r="445" spans="1:12" x14ac:dyDescent="0.25">
      <c r="A445" t="s">
        <v>1695</v>
      </c>
      <c r="B445">
        <v>1969</v>
      </c>
      <c r="C445" t="s">
        <v>36</v>
      </c>
      <c r="D445">
        <v>20</v>
      </c>
      <c r="E445">
        <v>0</v>
      </c>
      <c r="F445" s="14">
        <v>14665.75</v>
      </c>
      <c r="G445" t="s">
        <v>11</v>
      </c>
      <c r="H445" t="s">
        <v>16</v>
      </c>
      <c r="I445" t="s">
        <v>23</v>
      </c>
      <c r="J445" s="10" t="str">
        <f t="shared" si="12"/>
        <v>20Oct1969</v>
      </c>
      <c r="K445" s="13">
        <f t="shared" si="13"/>
        <v>53</v>
      </c>
      <c r="L445" s="14">
        <v>14665.75</v>
      </c>
    </row>
    <row r="446" spans="1:12" x14ac:dyDescent="0.25">
      <c r="A446" t="s">
        <v>1726</v>
      </c>
      <c r="B446">
        <v>1969</v>
      </c>
      <c r="C446" t="s">
        <v>20</v>
      </c>
      <c r="D446">
        <v>16</v>
      </c>
      <c r="E446">
        <v>0</v>
      </c>
      <c r="F446" s="14">
        <v>15260.52</v>
      </c>
      <c r="G446" t="s">
        <v>11</v>
      </c>
      <c r="H446" t="s">
        <v>11</v>
      </c>
      <c r="I446" t="s">
        <v>248</v>
      </c>
      <c r="J446" s="10" t="str">
        <f t="shared" si="12"/>
        <v>16Sep1969</v>
      </c>
      <c r="K446" s="13">
        <f t="shared" si="13"/>
        <v>53</v>
      </c>
      <c r="L446" s="14">
        <v>15260.52</v>
      </c>
    </row>
    <row r="447" spans="1:12" x14ac:dyDescent="0.25">
      <c r="A447" t="s">
        <v>1767</v>
      </c>
      <c r="B447">
        <v>1969</v>
      </c>
      <c r="C447" t="s">
        <v>34</v>
      </c>
      <c r="D447">
        <v>8</v>
      </c>
      <c r="E447">
        <v>0</v>
      </c>
      <c r="F447" s="14">
        <v>16311.05</v>
      </c>
      <c r="G447" t="s">
        <v>11</v>
      </c>
      <c r="H447" t="s">
        <v>12</v>
      </c>
      <c r="I447" t="s">
        <v>534</v>
      </c>
      <c r="J447" s="10" t="str">
        <f t="shared" si="12"/>
        <v>8Aug1969</v>
      </c>
      <c r="K447" s="13">
        <f t="shared" si="13"/>
        <v>53</v>
      </c>
      <c r="L447" s="14">
        <v>16311.05</v>
      </c>
    </row>
    <row r="448" spans="1:12" x14ac:dyDescent="0.25">
      <c r="A448" t="s">
        <v>1886</v>
      </c>
      <c r="B448">
        <v>1969</v>
      </c>
      <c r="C448" t="s">
        <v>36</v>
      </c>
      <c r="D448">
        <v>13</v>
      </c>
      <c r="E448">
        <v>3</v>
      </c>
      <c r="F448" s="14">
        <v>20463</v>
      </c>
      <c r="G448" t="s">
        <v>11</v>
      </c>
      <c r="H448" t="s">
        <v>11</v>
      </c>
      <c r="I448" t="s">
        <v>13</v>
      </c>
      <c r="J448" s="10" t="str">
        <f t="shared" si="12"/>
        <v>13Oct1969</v>
      </c>
      <c r="K448" s="13">
        <f t="shared" si="13"/>
        <v>53</v>
      </c>
      <c r="L448" s="14">
        <v>20463</v>
      </c>
    </row>
    <row r="449" spans="1:12" x14ac:dyDescent="0.25">
      <c r="A449" t="s">
        <v>1930</v>
      </c>
      <c r="B449">
        <v>1969</v>
      </c>
      <c r="C449" t="s">
        <v>15</v>
      </c>
      <c r="D449">
        <v>14</v>
      </c>
      <c r="E449">
        <v>1</v>
      </c>
      <c r="F449" s="14">
        <v>23244.79</v>
      </c>
      <c r="G449" t="s">
        <v>11</v>
      </c>
      <c r="H449" t="s">
        <v>12</v>
      </c>
      <c r="I449" t="s">
        <v>13</v>
      </c>
      <c r="J449" s="10" t="str">
        <f t="shared" si="12"/>
        <v>14Nov1969</v>
      </c>
      <c r="K449" s="13">
        <f t="shared" si="13"/>
        <v>53</v>
      </c>
      <c r="L449" s="14">
        <v>23244.79</v>
      </c>
    </row>
    <row r="450" spans="1:12" x14ac:dyDescent="0.25">
      <c r="A450" t="s">
        <v>1957</v>
      </c>
      <c r="B450">
        <v>1969</v>
      </c>
      <c r="C450" t="s">
        <v>10</v>
      </c>
      <c r="D450">
        <v>23</v>
      </c>
      <c r="E450">
        <v>3</v>
      </c>
      <c r="F450" s="14">
        <v>24873.38</v>
      </c>
      <c r="G450" t="s">
        <v>11</v>
      </c>
      <c r="H450" t="s">
        <v>16</v>
      </c>
      <c r="I450" t="s">
        <v>246</v>
      </c>
      <c r="J450" s="10" t="str">
        <f t="shared" ref="J450:J513" si="14">CONCATENATE(D450,C450,B450)</f>
        <v>23Jul1969</v>
      </c>
      <c r="K450" s="13">
        <f t="shared" ref="K450:K513" si="15">DATEDIF(J450,$P$2,"y")</f>
        <v>53</v>
      </c>
      <c r="L450" s="14">
        <v>24873.38</v>
      </c>
    </row>
    <row r="451" spans="1:12" x14ac:dyDescent="0.25">
      <c r="A451" t="s">
        <v>1994</v>
      </c>
      <c r="B451">
        <v>1969</v>
      </c>
      <c r="C451" t="s">
        <v>36</v>
      </c>
      <c r="D451">
        <v>16</v>
      </c>
      <c r="E451">
        <v>0</v>
      </c>
      <c r="F451" s="14">
        <v>27346.04</v>
      </c>
      <c r="G451" t="s">
        <v>11</v>
      </c>
      <c r="H451" t="s">
        <v>11</v>
      </c>
      <c r="I451" t="s">
        <v>13</v>
      </c>
      <c r="J451" s="10" t="str">
        <f t="shared" si="14"/>
        <v>16Oct1969</v>
      </c>
      <c r="K451" s="13">
        <f t="shared" si="15"/>
        <v>53</v>
      </c>
      <c r="L451" s="14">
        <v>27346.04</v>
      </c>
    </row>
    <row r="452" spans="1:12" x14ac:dyDescent="0.25">
      <c r="A452" t="s">
        <v>2057</v>
      </c>
      <c r="B452">
        <v>1969</v>
      </c>
      <c r="C452" t="s">
        <v>10</v>
      </c>
      <c r="D452">
        <v>30</v>
      </c>
      <c r="E452">
        <v>0</v>
      </c>
      <c r="F452" s="14">
        <v>30366.93</v>
      </c>
      <c r="G452" t="s">
        <v>11</v>
      </c>
      <c r="H452" t="s">
        <v>11</v>
      </c>
      <c r="I452" t="s">
        <v>41</v>
      </c>
      <c r="J452" s="10" t="str">
        <f t="shared" si="14"/>
        <v>30Jul1969</v>
      </c>
      <c r="K452" s="13">
        <f t="shared" si="15"/>
        <v>53</v>
      </c>
      <c r="L452" s="14">
        <v>30366.93</v>
      </c>
    </row>
    <row r="453" spans="1:12" x14ac:dyDescent="0.25">
      <c r="A453" t="s">
        <v>2103</v>
      </c>
      <c r="B453">
        <v>1969</v>
      </c>
      <c r="C453" t="s">
        <v>36</v>
      </c>
      <c r="D453">
        <v>30</v>
      </c>
      <c r="E453">
        <v>0</v>
      </c>
      <c r="F453" s="14">
        <v>33090.660000000003</v>
      </c>
      <c r="G453" t="s">
        <v>11</v>
      </c>
      <c r="H453" t="s">
        <v>11</v>
      </c>
      <c r="I453" t="s">
        <v>41</v>
      </c>
      <c r="J453" s="10" t="str">
        <f t="shared" si="14"/>
        <v>30Oct1969</v>
      </c>
      <c r="K453" s="13">
        <f t="shared" si="15"/>
        <v>53</v>
      </c>
      <c r="L453" s="14">
        <v>33090.660000000003</v>
      </c>
    </row>
    <row r="454" spans="1:12" x14ac:dyDescent="0.25">
      <c r="A454" t="s">
        <v>2319</v>
      </c>
      <c r="B454">
        <v>1969</v>
      </c>
      <c r="C454" t="s">
        <v>30</v>
      </c>
      <c r="D454">
        <v>3</v>
      </c>
      <c r="E454">
        <v>0</v>
      </c>
      <c r="F454" s="14">
        <v>43254.42</v>
      </c>
      <c r="G454" t="s">
        <v>11</v>
      </c>
      <c r="H454" t="s">
        <v>11</v>
      </c>
      <c r="I454" t="s">
        <v>167</v>
      </c>
      <c r="J454" s="10" t="str">
        <f t="shared" si="14"/>
        <v>3Dec1969</v>
      </c>
      <c r="K454" s="13">
        <f t="shared" si="15"/>
        <v>53</v>
      </c>
      <c r="L454" s="14">
        <v>43254.42</v>
      </c>
    </row>
    <row r="455" spans="1:12" x14ac:dyDescent="0.25">
      <c r="A455" t="s">
        <v>1182</v>
      </c>
      <c r="B455">
        <v>1969</v>
      </c>
      <c r="C455" t="s">
        <v>34</v>
      </c>
      <c r="D455">
        <v>24</v>
      </c>
      <c r="E455">
        <v>0</v>
      </c>
      <c r="F455" s="14">
        <v>9504.31</v>
      </c>
      <c r="G455" t="s">
        <v>12</v>
      </c>
      <c r="H455" t="s">
        <v>11</v>
      </c>
      <c r="I455" t="s">
        <v>13</v>
      </c>
      <c r="J455" s="10" t="str">
        <f t="shared" si="14"/>
        <v>24Aug1969</v>
      </c>
      <c r="K455" s="13">
        <f t="shared" si="15"/>
        <v>53</v>
      </c>
      <c r="L455" s="14">
        <v>9504.31</v>
      </c>
    </row>
    <row r="456" spans="1:12" x14ac:dyDescent="0.25">
      <c r="A456" t="s">
        <v>1227</v>
      </c>
      <c r="B456">
        <v>1969</v>
      </c>
      <c r="C456" t="s">
        <v>36</v>
      </c>
      <c r="D456">
        <v>20</v>
      </c>
      <c r="E456">
        <v>0</v>
      </c>
      <c r="F456" s="14">
        <v>9863.4699999999993</v>
      </c>
      <c r="G456" t="s">
        <v>12</v>
      </c>
      <c r="H456" t="s">
        <v>12</v>
      </c>
      <c r="I456" t="s">
        <v>23</v>
      </c>
      <c r="J456" s="10" t="str">
        <f t="shared" si="14"/>
        <v>20Oct1969</v>
      </c>
      <c r="K456" s="13">
        <f t="shared" si="15"/>
        <v>53</v>
      </c>
      <c r="L456" s="14">
        <v>9863.4699999999993</v>
      </c>
    </row>
    <row r="457" spans="1:12" x14ac:dyDescent="0.25">
      <c r="A457" t="s">
        <v>1229</v>
      </c>
      <c r="B457">
        <v>1969</v>
      </c>
      <c r="C457" t="s">
        <v>34</v>
      </c>
      <c r="D457">
        <v>13</v>
      </c>
      <c r="E457">
        <v>0</v>
      </c>
      <c r="F457" s="14">
        <v>9869.81</v>
      </c>
      <c r="G457" t="s">
        <v>12</v>
      </c>
      <c r="H457" t="s">
        <v>12</v>
      </c>
      <c r="I457" t="s">
        <v>23</v>
      </c>
      <c r="J457" s="10" t="str">
        <f t="shared" si="14"/>
        <v>13Aug1969</v>
      </c>
      <c r="K457" s="13">
        <f t="shared" si="15"/>
        <v>53</v>
      </c>
      <c r="L457" s="14">
        <v>9869.81</v>
      </c>
    </row>
    <row r="458" spans="1:12" x14ac:dyDescent="0.25">
      <c r="A458" t="s">
        <v>1248</v>
      </c>
      <c r="B458">
        <v>1969</v>
      </c>
      <c r="C458" t="s">
        <v>34</v>
      </c>
      <c r="D458">
        <v>22</v>
      </c>
      <c r="E458">
        <v>1</v>
      </c>
      <c r="F458" s="14">
        <v>10065.41</v>
      </c>
      <c r="G458" t="s">
        <v>12</v>
      </c>
      <c r="H458" t="s">
        <v>11</v>
      </c>
      <c r="I458" t="s">
        <v>41</v>
      </c>
      <c r="J458" s="10" t="str">
        <f t="shared" si="14"/>
        <v>22Aug1969</v>
      </c>
      <c r="K458" s="13">
        <f t="shared" si="15"/>
        <v>53</v>
      </c>
      <c r="L458" s="14">
        <v>10065.41</v>
      </c>
    </row>
    <row r="459" spans="1:12" x14ac:dyDescent="0.25">
      <c r="A459" t="s">
        <v>1249</v>
      </c>
      <c r="B459">
        <v>1969</v>
      </c>
      <c r="C459" t="s">
        <v>36</v>
      </c>
      <c r="D459">
        <v>27</v>
      </c>
      <c r="E459">
        <v>0</v>
      </c>
      <c r="F459" s="14">
        <v>10072.06</v>
      </c>
      <c r="G459" t="s">
        <v>12</v>
      </c>
      <c r="H459" t="s">
        <v>16</v>
      </c>
      <c r="I459" t="s">
        <v>355</v>
      </c>
      <c r="J459" s="10" t="str">
        <f t="shared" si="14"/>
        <v>27Oct1969</v>
      </c>
      <c r="K459" s="13">
        <f t="shared" si="15"/>
        <v>53</v>
      </c>
      <c r="L459" s="14">
        <v>10072.06</v>
      </c>
    </row>
    <row r="460" spans="1:12" x14ac:dyDescent="0.25">
      <c r="A460" t="s">
        <v>1250</v>
      </c>
      <c r="B460">
        <v>1969</v>
      </c>
      <c r="C460" t="s">
        <v>10</v>
      </c>
      <c r="D460">
        <v>3</v>
      </c>
      <c r="E460">
        <v>1</v>
      </c>
      <c r="F460" s="14">
        <v>10085.85</v>
      </c>
      <c r="G460" t="s">
        <v>12</v>
      </c>
      <c r="H460" t="s">
        <v>12</v>
      </c>
      <c r="I460" t="s">
        <v>41</v>
      </c>
      <c r="J460" s="10" t="str">
        <f t="shared" si="14"/>
        <v>3Jul1969</v>
      </c>
      <c r="K460" s="13">
        <f t="shared" si="15"/>
        <v>53</v>
      </c>
      <c r="L460" s="14">
        <v>10085.85</v>
      </c>
    </row>
    <row r="461" spans="1:12" x14ac:dyDescent="0.25">
      <c r="A461" t="s">
        <v>1280</v>
      </c>
      <c r="B461">
        <v>1969</v>
      </c>
      <c r="C461" t="s">
        <v>18</v>
      </c>
      <c r="D461">
        <v>17</v>
      </c>
      <c r="E461">
        <v>0</v>
      </c>
      <c r="F461" s="14">
        <v>10355.64</v>
      </c>
      <c r="G461" t="s">
        <v>12</v>
      </c>
      <c r="H461" t="s">
        <v>16</v>
      </c>
      <c r="I461" t="s">
        <v>23</v>
      </c>
      <c r="J461" s="10" t="str">
        <f t="shared" si="14"/>
        <v>17Jun1969</v>
      </c>
      <c r="K461" s="13">
        <f t="shared" si="15"/>
        <v>53</v>
      </c>
      <c r="L461" s="14">
        <v>10355.64</v>
      </c>
    </row>
    <row r="462" spans="1:12" x14ac:dyDescent="0.25">
      <c r="A462" t="s">
        <v>1284</v>
      </c>
      <c r="B462">
        <v>1969</v>
      </c>
      <c r="C462" t="s">
        <v>10</v>
      </c>
      <c r="D462">
        <v>7</v>
      </c>
      <c r="E462">
        <v>0</v>
      </c>
      <c r="F462" s="14">
        <v>10403.27</v>
      </c>
      <c r="G462" t="s">
        <v>12</v>
      </c>
      <c r="H462" t="s">
        <v>11</v>
      </c>
      <c r="I462" t="s">
        <v>515</v>
      </c>
      <c r="J462" s="10" t="str">
        <f t="shared" si="14"/>
        <v>7Jul1969</v>
      </c>
      <c r="K462" s="13">
        <f t="shared" si="15"/>
        <v>53</v>
      </c>
      <c r="L462" s="14">
        <v>10403.27</v>
      </c>
    </row>
    <row r="463" spans="1:12" x14ac:dyDescent="0.25">
      <c r="A463" t="s">
        <v>1296</v>
      </c>
      <c r="B463">
        <v>1969</v>
      </c>
      <c r="C463" t="s">
        <v>20</v>
      </c>
      <c r="D463">
        <v>22</v>
      </c>
      <c r="E463">
        <v>1</v>
      </c>
      <c r="F463" s="14">
        <v>10461.98</v>
      </c>
      <c r="G463" t="s">
        <v>12</v>
      </c>
      <c r="H463" t="s">
        <v>16</v>
      </c>
      <c r="I463" t="s">
        <v>23</v>
      </c>
      <c r="J463" s="10" t="str">
        <f t="shared" si="14"/>
        <v>22Sep1969</v>
      </c>
      <c r="K463" s="13">
        <f t="shared" si="15"/>
        <v>53</v>
      </c>
      <c r="L463" s="14">
        <v>10461.98</v>
      </c>
    </row>
    <row r="464" spans="1:12" x14ac:dyDescent="0.25">
      <c r="A464" t="s">
        <v>1303</v>
      </c>
      <c r="B464">
        <v>1969</v>
      </c>
      <c r="C464" t="s">
        <v>10</v>
      </c>
      <c r="D464">
        <v>17</v>
      </c>
      <c r="E464">
        <v>0</v>
      </c>
      <c r="F464" s="14">
        <v>10564.88</v>
      </c>
      <c r="G464" t="s">
        <v>12</v>
      </c>
      <c r="H464" t="s">
        <v>16</v>
      </c>
      <c r="I464" t="s">
        <v>246</v>
      </c>
      <c r="J464" s="10" t="str">
        <f t="shared" si="14"/>
        <v>17Jul1969</v>
      </c>
      <c r="K464" s="13">
        <f t="shared" si="15"/>
        <v>53</v>
      </c>
      <c r="L464" s="14">
        <v>10564.88</v>
      </c>
    </row>
    <row r="465" spans="1:12" x14ac:dyDescent="0.25">
      <c r="A465" t="s">
        <v>1305</v>
      </c>
      <c r="B465">
        <v>1969</v>
      </c>
      <c r="C465" t="s">
        <v>30</v>
      </c>
      <c r="D465">
        <v>25</v>
      </c>
      <c r="E465">
        <v>1</v>
      </c>
      <c r="F465" s="14">
        <v>10579.71</v>
      </c>
      <c r="G465" t="s">
        <v>12</v>
      </c>
      <c r="H465" t="s">
        <v>12</v>
      </c>
      <c r="I465" t="s">
        <v>13</v>
      </c>
      <c r="J465" s="10" t="str">
        <f t="shared" si="14"/>
        <v>25Dec1969</v>
      </c>
      <c r="K465" s="13">
        <f t="shared" si="15"/>
        <v>53</v>
      </c>
      <c r="L465" s="14">
        <v>10579.71</v>
      </c>
    </row>
    <row r="466" spans="1:12" x14ac:dyDescent="0.25">
      <c r="A466" t="s">
        <v>1338</v>
      </c>
      <c r="B466">
        <v>1969</v>
      </c>
      <c r="C466" t="s">
        <v>15</v>
      </c>
      <c r="D466">
        <v>10</v>
      </c>
      <c r="E466">
        <v>1</v>
      </c>
      <c r="F466" s="14">
        <v>10942.13</v>
      </c>
      <c r="G466" t="s">
        <v>12</v>
      </c>
      <c r="H466" t="s">
        <v>12</v>
      </c>
      <c r="I466" t="s">
        <v>23</v>
      </c>
      <c r="J466" s="10" t="str">
        <f t="shared" si="14"/>
        <v>10Nov1969</v>
      </c>
      <c r="K466" s="13">
        <f t="shared" si="15"/>
        <v>53</v>
      </c>
      <c r="L466" s="14">
        <v>10942.13</v>
      </c>
    </row>
    <row r="467" spans="1:12" x14ac:dyDescent="0.25">
      <c r="A467" t="s">
        <v>1340</v>
      </c>
      <c r="B467">
        <v>1969</v>
      </c>
      <c r="C467" t="s">
        <v>34</v>
      </c>
      <c r="D467">
        <v>14</v>
      </c>
      <c r="E467">
        <v>1</v>
      </c>
      <c r="F467" s="14">
        <v>10959.69</v>
      </c>
      <c r="G467" t="s">
        <v>12</v>
      </c>
      <c r="H467" t="s">
        <v>12</v>
      </c>
      <c r="I467" t="s">
        <v>23</v>
      </c>
      <c r="J467" s="10" t="str">
        <f t="shared" si="14"/>
        <v>14Aug1969</v>
      </c>
      <c r="K467" s="13">
        <f t="shared" si="15"/>
        <v>53</v>
      </c>
      <c r="L467" s="14">
        <v>10959.69</v>
      </c>
    </row>
    <row r="468" spans="1:12" x14ac:dyDescent="0.25">
      <c r="A468" t="s">
        <v>1363</v>
      </c>
      <c r="B468">
        <v>1969</v>
      </c>
      <c r="C468" t="s">
        <v>15</v>
      </c>
      <c r="D468">
        <v>30</v>
      </c>
      <c r="E468">
        <v>2</v>
      </c>
      <c r="F468" s="14">
        <v>11150.78</v>
      </c>
      <c r="G468" t="s">
        <v>12</v>
      </c>
      <c r="H468" t="s">
        <v>11</v>
      </c>
      <c r="I468" t="s">
        <v>41</v>
      </c>
      <c r="J468" s="10" t="str">
        <f t="shared" si="14"/>
        <v>30Nov1969</v>
      </c>
      <c r="K468" s="13">
        <f t="shared" si="15"/>
        <v>53</v>
      </c>
      <c r="L468" s="14">
        <v>11150.78</v>
      </c>
    </row>
    <row r="469" spans="1:12" x14ac:dyDescent="0.25">
      <c r="A469" t="s">
        <v>1364</v>
      </c>
      <c r="B469">
        <v>1969</v>
      </c>
      <c r="C469" t="s">
        <v>18</v>
      </c>
      <c r="D469">
        <v>25</v>
      </c>
      <c r="E469">
        <v>2</v>
      </c>
      <c r="F469" s="14">
        <v>11163.57</v>
      </c>
      <c r="G469" t="s">
        <v>12</v>
      </c>
      <c r="H469" t="s">
        <v>11</v>
      </c>
      <c r="I469" t="s">
        <v>41</v>
      </c>
      <c r="J469" s="10" t="str">
        <f t="shared" si="14"/>
        <v>25Jun1969</v>
      </c>
      <c r="K469" s="13">
        <f t="shared" si="15"/>
        <v>53</v>
      </c>
      <c r="L469" s="14">
        <v>11163.57</v>
      </c>
    </row>
    <row r="470" spans="1:12" x14ac:dyDescent="0.25">
      <c r="A470" t="s">
        <v>1369</v>
      </c>
      <c r="B470">
        <v>1969</v>
      </c>
      <c r="C470" t="s">
        <v>30</v>
      </c>
      <c r="D470">
        <v>30</v>
      </c>
      <c r="E470">
        <v>2</v>
      </c>
      <c r="F470" s="14">
        <v>11244.38</v>
      </c>
      <c r="G470" t="s">
        <v>12</v>
      </c>
      <c r="H470" t="s">
        <v>16</v>
      </c>
      <c r="I470" t="s">
        <v>167</v>
      </c>
      <c r="J470" s="10" t="str">
        <f t="shared" si="14"/>
        <v>30Dec1969</v>
      </c>
      <c r="K470" s="13">
        <f t="shared" si="15"/>
        <v>53</v>
      </c>
      <c r="L470" s="14">
        <v>11244.38</v>
      </c>
    </row>
    <row r="471" spans="1:12" x14ac:dyDescent="0.25">
      <c r="A471" t="s">
        <v>1371</v>
      </c>
      <c r="B471">
        <v>1969</v>
      </c>
      <c r="C471" t="s">
        <v>34</v>
      </c>
      <c r="D471">
        <v>20</v>
      </c>
      <c r="E471">
        <v>3</v>
      </c>
      <c r="F471" s="14">
        <v>11253.42</v>
      </c>
      <c r="G471" t="s">
        <v>12</v>
      </c>
      <c r="H471" t="s">
        <v>16</v>
      </c>
      <c r="I471" t="s">
        <v>41</v>
      </c>
      <c r="J471" s="10" t="str">
        <f t="shared" si="14"/>
        <v>20Aug1969</v>
      </c>
      <c r="K471" s="13">
        <f t="shared" si="15"/>
        <v>53</v>
      </c>
      <c r="L471" s="14">
        <v>11253.42</v>
      </c>
    </row>
    <row r="472" spans="1:12" x14ac:dyDescent="0.25">
      <c r="A472" t="s">
        <v>1373</v>
      </c>
      <c r="B472">
        <v>1969</v>
      </c>
      <c r="C472" t="s">
        <v>36</v>
      </c>
      <c r="D472">
        <v>11</v>
      </c>
      <c r="E472">
        <v>3</v>
      </c>
      <c r="F472" s="14">
        <v>11264.54</v>
      </c>
      <c r="G472" t="s">
        <v>12</v>
      </c>
      <c r="H472" t="s">
        <v>11</v>
      </c>
      <c r="I472" t="s">
        <v>41</v>
      </c>
      <c r="J472" s="10" t="str">
        <f t="shared" si="14"/>
        <v>11Oct1969</v>
      </c>
      <c r="K472" s="13">
        <f t="shared" si="15"/>
        <v>53</v>
      </c>
      <c r="L472" s="14">
        <v>11264.54</v>
      </c>
    </row>
    <row r="473" spans="1:12" x14ac:dyDescent="0.25">
      <c r="A473" t="s">
        <v>1410</v>
      </c>
      <c r="B473">
        <v>1969</v>
      </c>
      <c r="C473" t="s">
        <v>34</v>
      </c>
      <c r="D473">
        <v>11</v>
      </c>
      <c r="E473">
        <v>0</v>
      </c>
      <c r="F473" s="14">
        <v>11497.69</v>
      </c>
      <c r="G473" t="s">
        <v>12</v>
      </c>
      <c r="H473" t="s">
        <v>16</v>
      </c>
      <c r="I473" t="s">
        <v>23</v>
      </c>
      <c r="J473" s="10" t="str">
        <f t="shared" si="14"/>
        <v>11Aug1969</v>
      </c>
      <c r="K473" s="13">
        <f t="shared" si="15"/>
        <v>53</v>
      </c>
      <c r="L473" s="14">
        <v>11497.69</v>
      </c>
    </row>
    <row r="474" spans="1:12" x14ac:dyDescent="0.25">
      <c r="A474" t="s">
        <v>1432</v>
      </c>
      <c r="B474">
        <v>1969</v>
      </c>
      <c r="C474" t="s">
        <v>36</v>
      </c>
      <c r="D474">
        <v>12</v>
      </c>
      <c r="E474">
        <v>2</v>
      </c>
      <c r="F474" s="14">
        <v>11729.68</v>
      </c>
      <c r="G474" t="s">
        <v>12</v>
      </c>
      <c r="H474" t="s">
        <v>16</v>
      </c>
      <c r="I474" t="s">
        <v>246</v>
      </c>
      <c r="J474" s="10" t="str">
        <f t="shared" si="14"/>
        <v>12Oct1969</v>
      </c>
      <c r="K474" s="13">
        <f t="shared" si="15"/>
        <v>53</v>
      </c>
      <c r="L474" s="14">
        <v>11729.68</v>
      </c>
    </row>
    <row r="475" spans="1:12" x14ac:dyDescent="0.25">
      <c r="A475" t="s">
        <v>1436</v>
      </c>
      <c r="B475">
        <v>1969</v>
      </c>
      <c r="C475" t="s">
        <v>15</v>
      </c>
      <c r="D475">
        <v>12</v>
      </c>
      <c r="E475">
        <v>3</v>
      </c>
      <c r="F475" s="14">
        <v>11741.73</v>
      </c>
      <c r="G475" t="s">
        <v>12</v>
      </c>
      <c r="H475" t="s">
        <v>16</v>
      </c>
      <c r="I475" t="s">
        <v>41</v>
      </c>
      <c r="J475" s="10" t="str">
        <f t="shared" si="14"/>
        <v>12Nov1969</v>
      </c>
      <c r="K475" s="13">
        <f t="shared" si="15"/>
        <v>53</v>
      </c>
      <c r="L475" s="14">
        <v>11741.73</v>
      </c>
    </row>
    <row r="476" spans="1:12" x14ac:dyDescent="0.25">
      <c r="A476" t="s">
        <v>1518</v>
      </c>
      <c r="B476">
        <v>1969</v>
      </c>
      <c r="C476" t="s">
        <v>15</v>
      </c>
      <c r="D476">
        <v>26</v>
      </c>
      <c r="E476">
        <v>0</v>
      </c>
      <c r="F476" s="14">
        <v>12579.92</v>
      </c>
      <c r="G476" t="s">
        <v>12</v>
      </c>
      <c r="H476" t="s">
        <v>16</v>
      </c>
      <c r="I476" t="s">
        <v>199</v>
      </c>
      <c r="J476" s="10" t="str">
        <f t="shared" si="14"/>
        <v>26Nov1969</v>
      </c>
      <c r="K476" s="13">
        <f t="shared" si="15"/>
        <v>53</v>
      </c>
      <c r="L476" s="14">
        <v>12579.92</v>
      </c>
    </row>
    <row r="477" spans="1:12" x14ac:dyDescent="0.25">
      <c r="A477" t="s">
        <v>1564</v>
      </c>
      <c r="B477">
        <v>1969</v>
      </c>
      <c r="C477" t="s">
        <v>30</v>
      </c>
      <c r="D477">
        <v>13</v>
      </c>
      <c r="E477">
        <v>0</v>
      </c>
      <c r="F477" s="14">
        <v>13008.07</v>
      </c>
      <c r="G477" t="s">
        <v>12</v>
      </c>
      <c r="H477" t="s">
        <v>12</v>
      </c>
      <c r="I477" t="s">
        <v>23</v>
      </c>
      <c r="J477" s="10" t="str">
        <f t="shared" si="14"/>
        <v>13Dec1969</v>
      </c>
      <c r="K477" s="13">
        <f t="shared" si="15"/>
        <v>53</v>
      </c>
      <c r="L477" s="14">
        <v>13008.07</v>
      </c>
    </row>
    <row r="478" spans="1:12" x14ac:dyDescent="0.25">
      <c r="A478" t="s">
        <v>1570</v>
      </c>
      <c r="B478">
        <v>1969</v>
      </c>
      <c r="C478" t="s">
        <v>20</v>
      </c>
      <c r="D478">
        <v>23</v>
      </c>
      <c r="E478">
        <v>0</v>
      </c>
      <c r="F478" s="14">
        <v>13044.41</v>
      </c>
      <c r="G478" t="s">
        <v>12</v>
      </c>
      <c r="H478" t="s">
        <v>16</v>
      </c>
      <c r="I478" t="s">
        <v>23</v>
      </c>
      <c r="J478" s="10" t="str">
        <f t="shared" si="14"/>
        <v>23Sep1969</v>
      </c>
      <c r="K478" s="13">
        <f t="shared" si="15"/>
        <v>53</v>
      </c>
      <c r="L478" s="14">
        <v>13044.41</v>
      </c>
    </row>
    <row r="479" spans="1:12" x14ac:dyDescent="0.25">
      <c r="A479" t="s">
        <v>1619</v>
      </c>
      <c r="B479">
        <v>1969</v>
      </c>
      <c r="C479" t="s">
        <v>10</v>
      </c>
      <c r="D479">
        <v>26</v>
      </c>
      <c r="E479">
        <v>0</v>
      </c>
      <c r="F479" s="14">
        <v>13622.01</v>
      </c>
      <c r="G479" t="s">
        <v>12</v>
      </c>
      <c r="H479" t="s">
        <v>12</v>
      </c>
      <c r="I479" t="s">
        <v>23</v>
      </c>
      <c r="J479" s="10" t="str">
        <f t="shared" si="14"/>
        <v>26Jul1969</v>
      </c>
      <c r="K479" s="13">
        <f t="shared" si="15"/>
        <v>53</v>
      </c>
      <c r="L479" s="14">
        <v>13622.01</v>
      </c>
    </row>
    <row r="480" spans="1:12" x14ac:dyDescent="0.25">
      <c r="A480" t="s">
        <v>1627</v>
      </c>
      <c r="B480">
        <v>1969</v>
      </c>
      <c r="C480" t="s">
        <v>36</v>
      </c>
      <c r="D480">
        <v>23</v>
      </c>
      <c r="E480">
        <v>0</v>
      </c>
      <c r="F480" s="14">
        <v>13746.74</v>
      </c>
      <c r="G480" t="s">
        <v>12</v>
      </c>
      <c r="H480" t="s">
        <v>11</v>
      </c>
      <c r="I480" t="s">
        <v>534</v>
      </c>
      <c r="J480" s="10" t="str">
        <f t="shared" si="14"/>
        <v>23Oct1969</v>
      </c>
      <c r="K480" s="13">
        <f t="shared" si="15"/>
        <v>53</v>
      </c>
      <c r="L480" s="14">
        <v>13746.74</v>
      </c>
    </row>
    <row r="481" spans="1:12" x14ac:dyDescent="0.25">
      <c r="A481" t="s">
        <v>1898</v>
      </c>
      <c r="B481">
        <v>1969</v>
      </c>
      <c r="C481" t="s">
        <v>34</v>
      </c>
      <c r="D481">
        <v>26</v>
      </c>
      <c r="E481">
        <v>0</v>
      </c>
      <c r="F481" s="14">
        <v>21195.82</v>
      </c>
      <c r="G481" t="s">
        <v>12</v>
      </c>
      <c r="H481" t="s">
        <v>16</v>
      </c>
      <c r="I481" t="s">
        <v>13</v>
      </c>
      <c r="J481" s="10" t="str">
        <f t="shared" si="14"/>
        <v>26Aug1969</v>
      </c>
      <c r="K481" s="13">
        <f t="shared" si="15"/>
        <v>53</v>
      </c>
      <c r="L481" s="14">
        <v>21195.82</v>
      </c>
    </row>
    <row r="482" spans="1:12" x14ac:dyDescent="0.25">
      <c r="A482" t="s">
        <v>1802</v>
      </c>
      <c r="B482">
        <v>1971</v>
      </c>
      <c r="C482" t="s">
        <v>18</v>
      </c>
      <c r="D482">
        <v>8</v>
      </c>
      <c r="E482">
        <v>0</v>
      </c>
      <c r="F482" s="14">
        <v>17479.53</v>
      </c>
      <c r="G482" t="s">
        <v>16</v>
      </c>
      <c r="H482" t="s">
        <v>16</v>
      </c>
      <c r="I482" t="s">
        <v>23</v>
      </c>
      <c r="J482" s="10" t="str">
        <f t="shared" si="14"/>
        <v>8Jun1971</v>
      </c>
      <c r="K482" s="13">
        <f t="shared" si="15"/>
        <v>52</v>
      </c>
      <c r="L482" s="14">
        <v>17479.53</v>
      </c>
    </row>
    <row r="483" spans="1:12" x14ac:dyDescent="0.25">
      <c r="A483" t="s">
        <v>1808</v>
      </c>
      <c r="B483">
        <v>1970</v>
      </c>
      <c r="C483" t="s">
        <v>10</v>
      </c>
      <c r="D483">
        <v>26</v>
      </c>
      <c r="E483">
        <v>0</v>
      </c>
      <c r="F483" s="14">
        <v>17584.72</v>
      </c>
      <c r="G483" t="s">
        <v>16</v>
      </c>
      <c r="H483" t="s">
        <v>12</v>
      </c>
      <c r="I483" t="s">
        <v>23</v>
      </c>
      <c r="J483" s="10" t="str">
        <f t="shared" si="14"/>
        <v>26Jul1970</v>
      </c>
      <c r="K483" s="13">
        <f t="shared" si="15"/>
        <v>52</v>
      </c>
      <c r="L483" s="14">
        <v>17584.72</v>
      </c>
    </row>
    <row r="484" spans="1:12" x14ac:dyDescent="0.25">
      <c r="A484" t="s">
        <v>1835</v>
      </c>
      <c r="B484">
        <v>1970</v>
      </c>
      <c r="C484" t="s">
        <v>36</v>
      </c>
      <c r="D484">
        <v>17</v>
      </c>
      <c r="E484">
        <v>0</v>
      </c>
      <c r="F484" s="14">
        <v>18682.740000000002</v>
      </c>
      <c r="G484" t="s">
        <v>16</v>
      </c>
      <c r="H484" t="s">
        <v>12</v>
      </c>
      <c r="I484" t="s">
        <v>23</v>
      </c>
      <c r="J484" s="10" t="str">
        <f t="shared" si="14"/>
        <v>17Oct1970</v>
      </c>
      <c r="K484" s="13">
        <f t="shared" si="15"/>
        <v>52</v>
      </c>
      <c r="L484" s="14">
        <v>18682.740000000002</v>
      </c>
    </row>
    <row r="485" spans="1:12" x14ac:dyDescent="0.25">
      <c r="A485" t="s">
        <v>2187</v>
      </c>
      <c r="B485">
        <v>1970</v>
      </c>
      <c r="C485" t="s">
        <v>10</v>
      </c>
      <c r="D485">
        <v>14</v>
      </c>
      <c r="E485">
        <v>0</v>
      </c>
      <c r="F485" s="14">
        <v>36786.370000000003</v>
      </c>
      <c r="G485" t="s">
        <v>16</v>
      </c>
      <c r="H485" t="s">
        <v>16</v>
      </c>
      <c r="I485" t="s">
        <v>41</v>
      </c>
      <c r="J485" s="10" t="str">
        <f t="shared" si="14"/>
        <v>14Jul1970</v>
      </c>
      <c r="K485" s="13">
        <f t="shared" si="15"/>
        <v>52</v>
      </c>
      <c r="L485" s="14">
        <v>36786.370000000003</v>
      </c>
    </row>
    <row r="486" spans="1:12" x14ac:dyDescent="0.25">
      <c r="A486" t="s">
        <v>2277</v>
      </c>
      <c r="B486">
        <v>1970</v>
      </c>
      <c r="C486" t="s">
        <v>20</v>
      </c>
      <c r="D486">
        <v>25</v>
      </c>
      <c r="E486">
        <v>0</v>
      </c>
      <c r="F486" s="14">
        <v>40692.910000000003</v>
      </c>
      <c r="G486" t="s">
        <v>16</v>
      </c>
      <c r="H486" t="s">
        <v>16</v>
      </c>
      <c r="I486" t="s">
        <v>41</v>
      </c>
      <c r="J486" s="10" t="str">
        <f t="shared" si="14"/>
        <v>25Sep1970</v>
      </c>
      <c r="K486" s="13">
        <f t="shared" si="15"/>
        <v>52</v>
      </c>
      <c r="L486" s="14">
        <v>40692.910000000003</v>
      </c>
    </row>
    <row r="487" spans="1:12" x14ac:dyDescent="0.25">
      <c r="A487" t="s">
        <v>2348</v>
      </c>
      <c r="B487">
        <v>1970</v>
      </c>
      <c r="C487" t="s">
        <v>30</v>
      </c>
      <c r="D487">
        <v>28</v>
      </c>
      <c r="E487">
        <v>2</v>
      </c>
      <c r="F487" s="14">
        <v>47269.85</v>
      </c>
      <c r="G487" t="s">
        <v>16</v>
      </c>
      <c r="H487" t="s">
        <v>11</v>
      </c>
      <c r="I487" t="s">
        <v>13</v>
      </c>
      <c r="J487" s="10" t="str">
        <f t="shared" si="14"/>
        <v>28Dec1970</v>
      </c>
      <c r="K487" s="13">
        <f t="shared" si="15"/>
        <v>52</v>
      </c>
      <c r="L487" s="14">
        <v>47269.85</v>
      </c>
    </row>
    <row r="488" spans="1:12" x14ac:dyDescent="0.25">
      <c r="A488" t="s">
        <v>2369</v>
      </c>
      <c r="B488">
        <v>1970</v>
      </c>
      <c r="C488" t="s">
        <v>20</v>
      </c>
      <c r="D488">
        <v>11</v>
      </c>
      <c r="E488">
        <v>3</v>
      </c>
      <c r="F488" s="14">
        <v>60021.4</v>
      </c>
      <c r="G488" t="s">
        <v>16</v>
      </c>
      <c r="H488" t="s">
        <v>16</v>
      </c>
      <c r="I488" t="s">
        <v>23</v>
      </c>
      <c r="J488" s="10" t="str">
        <f t="shared" si="14"/>
        <v>11Sep1970</v>
      </c>
      <c r="K488" s="13">
        <f t="shared" si="15"/>
        <v>52</v>
      </c>
      <c r="L488" s="14">
        <v>60021.4</v>
      </c>
    </row>
    <row r="489" spans="1:12" x14ac:dyDescent="0.25">
      <c r="A489" t="s">
        <v>730</v>
      </c>
      <c r="B489">
        <v>1970</v>
      </c>
      <c r="C489" t="s">
        <v>18</v>
      </c>
      <c r="D489">
        <v>25</v>
      </c>
      <c r="E489">
        <v>0</v>
      </c>
      <c r="F489" s="14">
        <v>5979.66</v>
      </c>
      <c r="G489" t="s">
        <v>11</v>
      </c>
      <c r="H489" t="s">
        <v>12</v>
      </c>
      <c r="I489" t="s">
        <v>13</v>
      </c>
      <c r="J489" s="10" t="str">
        <f t="shared" si="14"/>
        <v>25Jun1970</v>
      </c>
      <c r="K489" s="13">
        <f t="shared" si="15"/>
        <v>52</v>
      </c>
      <c r="L489" s="14">
        <v>5979.66</v>
      </c>
    </row>
    <row r="490" spans="1:12" x14ac:dyDescent="0.25">
      <c r="A490" t="s">
        <v>743</v>
      </c>
      <c r="B490">
        <v>1970</v>
      </c>
      <c r="C490" t="s">
        <v>18</v>
      </c>
      <c r="D490">
        <v>9</v>
      </c>
      <c r="E490">
        <v>0</v>
      </c>
      <c r="F490" s="14">
        <v>6098.38</v>
      </c>
      <c r="G490" t="s">
        <v>11</v>
      </c>
      <c r="H490" t="s">
        <v>11</v>
      </c>
      <c r="I490" t="s">
        <v>13</v>
      </c>
      <c r="J490" s="10" t="str">
        <f t="shared" si="14"/>
        <v>9Jun1970</v>
      </c>
      <c r="K490" s="13">
        <f t="shared" si="15"/>
        <v>52</v>
      </c>
      <c r="L490" s="14">
        <v>6098.38</v>
      </c>
    </row>
    <row r="491" spans="1:12" x14ac:dyDescent="0.25">
      <c r="A491" t="s">
        <v>753</v>
      </c>
      <c r="B491">
        <v>1970</v>
      </c>
      <c r="C491" t="s">
        <v>36</v>
      </c>
      <c r="D491">
        <v>14</v>
      </c>
      <c r="E491">
        <v>0</v>
      </c>
      <c r="F491" s="14">
        <v>6147.12</v>
      </c>
      <c r="G491" t="s">
        <v>11</v>
      </c>
      <c r="H491" t="s">
        <v>12</v>
      </c>
      <c r="I491" t="s">
        <v>23</v>
      </c>
      <c r="J491" s="10" t="str">
        <f t="shared" si="14"/>
        <v>14Oct1970</v>
      </c>
      <c r="K491" s="13">
        <f t="shared" si="15"/>
        <v>52</v>
      </c>
      <c r="L491" s="14">
        <v>6147.12</v>
      </c>
    </row>
    <row r="492" spans="1:12" x14ac:dyDescent="0.25">
      <c r="A492" t="s">
        <v>758</v>
      </c>
      <c r="B492">
        <v>1970</v>
      </c>
      <c r="C492" t="s">
        <v>36</v>
      </c>
      <c r="D492">
        <v>5</v>
      </c>
      <c r="E492">
        <v>0</v>
      </c>
      <c r="F492" s="14">
        <v>6183.46</v>
      </c>
      <c r="G492" t="s">
        <v>11</v>
      </c>
      <c r="H492" t="s">
        <v>11</v>
      </c>
      <c r="I492" t="s">
        <v>23</v>
      </c>
      <c r="J492" s="10" t="str">
        <f t="shared" si="14"/>
        <v>5Oct1970</v>
      </c>
      <c r="K492" s="13">
        <f t="shared" si="15"/>
        <v>52</v>
      </c>
      <c r="L492" s="14">
        <v>6183.46</v>
      </c>
    </row>
    <row r="493" spans="1:12" x14ac:dyDescent="0.25">
      <c r="A493" t="s">
        <v>773</v>
      </c>
      <c r="B493">
        <v>1970</v>
      </c>
      <c r="C493" t="s">
        <v>36</v>
      </c>
      <c r="D493">
        <v>11</v>
      </c>
      <c r="E493">
        <v>0</v>
      </c>
      <c r="F493" s="14">
        <v>6255.38</v>
      </c>
      <c r="G493" t="s">
        <v>11</v>
      </c>
      <c r="H493" t="s">
        <v>11</v>
      </c>
      <c r="I493" t="s">
        <v>13</v>
      </c>
      <c r="J493" s="10" t="str">
        <f t="shared" si="14"/>
        <v>11Oct1970</v>
      </c>
      <c r="K493" s="13">
        <f t="shared" si="15"/>
        <v>52</v>
      </c>
      <c r="L493" s="14">
        <v>6255.38</v>
      </c>
    </row>
    <row r="494" spans="1:12" x14ac:dyDescent="0.25">
      <c r="A494" t="s">
        <v>793</v>
      </c>
      <c r="B494">
        <v>1970</v>
      </c>
      <c r="C494" t="s">
        <v>15</v>
      </c>
      <c r="D494">
        <v>9</v>
      </c>
      <c r="E494">
        <v>0</v>
      </c>
      <c r="F494" s="14">
        <v>6367.31</v>
      </c>
      <c r="G494" t="s">
        <v>11</v>
      </c>
      <c r="H494" t="s">
        <v>16</v>
      </c>
      <c r="I494" t="s">
        <v>13</v>
      </c>
      <c r="J494" s="10" t="str">
        <f t="shared" si="14"/>
        <v>9Nov1970</v>
      </c>
      <c r="K494" s="13">
        <f t="shared" si="15"/>
        <v>52</v>
      </c>
      <c r="L494" s="14">
        <v>6367.31</v>
      </c>
    </row>
    <row r="495" spans="1:12" x14ac:dyDescent="0.25">
      <c r="A495" t="s">
        <v>801</v>
      </c>
      <c r="B495">
        <v>1970</v>
      </c>
      <c r="C495" t="s">
        <v>34</v>
      </c>
      <c r="D495">
        <v>20</v>
      </c>
      <c r="E495">
        <v>0</v>
      </c>
      <c r="F495" s="14">
        <v>6407.05</v>
      </c>
      <c r="G495" t="s">
        <v>11</v>
      </c>
      <c r="H495" t="s">
        <v>16</v>
      </c>
      <c r="I495" t="s">
        <v>13</v>
      </c>
      <c r="J495" s="10" t="str">
        <f t="shared" si="14"/>
        <v>20Aug1970</v>
      </c>
      <c r="K495" s="13">
        <f t="shared" si="15"/>
        <v>52</v>
      </c>
      <c r="L495" s="14">
        <v>6407.05</v>
      </c>
    </row>
    <row r="496" spans="1:12" x14ac:dyDescent="0.25">
      <c r="A496" t="s">
        <v>811</v>
      </c>
      <c r="B496">
        <v>1970</v>
      </c>
      <c r="C496" t="s">
        <v>30</v>
      </c>
      <c r="D496">
        <v>1</v>
      </c>
      <c r="E496">
        <v>0</v>
      </c>
      <c r="F496" s="14">
        <v>6481.67</v>
      </c>
      <c r="G496" t="s">
        <v>11</v>
      </c>
      <c r="H496" t="s">
        <v>11</v>
      </c>
      <c r="I496" t="s">
        <v>13</v>
      </c>
      <c r="J496" s="10" t="str">
        <f t="shared" si="14"/>
        <v>1Dec1970</v>
      </c>
      <c r="K496" s="13">
        <f t="shared" si="15"/>
        <v>52</v>
      </c>
      <c r="L496" s="14">
        <v>6481.67</v>
      </c>
    </row>
    <row r="497" spans="1:12" x14ac:dyDescent="0.25">
      <c r="A497" t="s">
        <v>833</v>
      </c>
      <c r="B497">
        <v>1970</v>
      </c>
      <c r="C497" t="s">
        <v>15</v>
      </c>
      <c r="D497">
        <v>8</v>
      </c>
      <c r="E497">
        <v>0</v>
      </c>
      <c r="F497" s="14">
        <v>6651.26</v>
      </c>
      <c r="G497" t="s">
        <v>11</v>
      </c>
      <c r="H497" t="s">
        <v>12</v>
      </c>
      <c r="I497" t="s">
        <v>13</v>
      </c>
      <c r="J497" s="10" t="str">
        <f t="shared" si="14"/>
        <v>8Nov1970</v>
      </c>
      <c r="K497" s="13">
        <f t="shared" si="15"/>
        <v>52</v>
      </c>
      <c r="L497" s="14">
        <v>6651.26</v>
      </c>
    </row>
    <row r="498" spans="1:12" x14ac:dyDescent="0.25">
      <c r="A498" t="s">
        <v>848</v>
      </c>
      <c r="B498">
        <v>1970</v>
      </c>
      <c r="C498" t="s">
        <v>18</v>
      </c>
      <c r="D498">
        <v>17</v>
      </c>
      <c r="E498">
        <v>0</v>
      </c>
      <c r="F498" s="14">
        <v>6749.63</v>
      </c>
      <c r="G498" t="s">
        <v>11</v>
      </c>
      <c r="H498" t="s">
        <v>16</v>
      </c>
      <c r="I498" t="s">
        <v>13</v>
      </c>
      <c r="J498" s="10" t="str">
        <f t="shared" si="14"/>
        <v>17Jun1970</v>
      </c>
      <c r="K498" s="13">
        <f t="shared" si="15"/>
        <v>52</v>
      </c>
      <c r="L498" s="14">
        <v>6749.63</v>
      </c>
    </row>
    <row r="499" spans="1:12" x14ac:dyDescent="0.25">
      <c r="A499" t="s">
        <v>1007</v>
      </c>
      <c r="B499">
        <v>1970</v>
      </c>
      <c r="C499" t="s">
        <v>18</v>
      </c>
      <c r="D499">
        <v>19</v>
      </c>
      <c r="E499">
        <v>0</v>
      </c>
      <c r="F499" s="14">
        <v>7958.13</v>
      </c>
      <c r="G499" t="s">
        <v>11</v>
      </c>
      <c r="H499" t="s">
        <v>11</v>
      </c>
      <c r="I499" t="s">
        <v>13</v>
      </c>
      <c r="J499" s="10" t="str">
        <f t="shared" si="14"/>
        <v>19Jun1970</v>
      </c>
      <c r="K499" s="13">
        <f t="shared" si="15"/>
        <v>52</v>
      </c>
      <c r="L499" s="14">
        <v>7958.13</v>
      </c>
    </row>
    <row r="500" spans="1:12" x14ac:dyDescent="0.25">
      <c r="A500" t="s">
        <v>1022</v>
      </c>
      <c r="B500">
        <v>1970</v>
      </c>
      <c r="C500" t="s">
        <v>30</v>
      </c>
      <c r="D500">
        <v>12</v>
      </c>
      <c r="E500">
        <v>0</v>
      </c>
      <c r="F500" s="14">
        <v>8062.31</v>
      </c>
      <c r="G500" t="s">
        <v>11</v>
      </c>
      <c r="H500" t="s">
        <v>16</v>
      </c>
      <c r="I500" t="s">
        <v>13</v>
      </c>
      <c r="J500" s="10" t="str">
        <f t="shared" si="14"/>
        <v>12Dec1970</v>
      </c>
      <c r="K500" s="13">
        <f t="shared" si="15"/>
        <v>52</v>
      </c>
      <c r="L500" s="14">
        <v>8062.31</v>
      </c>
    </row>
    <row r="501" spans="1:12" x14ac:dyDescent="0.25">
      <c r="A501" t="s">
        <v>1145</v>
      </c>
      <c r="B501">
        <v>1970</v>
      </c>
      <c r="C501" t="s">
        <v>36</v>
      </c>
      <c r="D501">
        <v>24</v>
      </c>
      <c r="E501">
        <v>0</v>
      </c>
      <c r="F501" s="14">
        <v>9171.75</v>
      </c>
      <c r="G501" t="s">
        <v>11</v>
      </c>
      <c r="H501" t="s">
        <v>11</v>
      </c>
      <c r="I501" t="s">
        <v>23</v>
      </c>
      <c r="J501" s="10" t="str">
        <f t="shared" si="14"/>
        <v>24Oct1970</v>
      </c>
      <c r="K501" s="13">
        <f t="shared" si="15"/>
        <v>52</v>
      </c>
      <c r="L501" s="14">
        <v>9171.75</v>
      </c>
    </row>
    <row r="502" spans="1:12" x14ac:dyDescent="0.25">
      <c r="A502" t="s">
        <v>1198</v>
      </c>
      <c r="B502">
        <v>1970</v>
      </c>
      <c r="C502" t="s">
        <v>30</v>
      </c>
      <c r="D502">
        <v>16</v>
      </c>
      <c r="E502">
        <v>0</v>
      </c>
      <c r="F502" s="14">
        <v>9625.92</v>
      </c>
      <c r="G502" t="s">
        <v>11</v>
      </c>
      <c r="H502" t="s">
        <v>12</v>
      </c>
      <c r="I502" t="s">
        <v>41</v>
      </c>
      <c r="J502" s="10" t="str">
        <f t="shared" si="14"/>
        <v>16Dec1970</v>
      </c>
      <c r="K502" s="13">
        <f t="shared" si="15"/>
        <v>52</v>
      </c>
      <c r="L502" s="14">
        <v>9625.92</v>
      </c>
    </row>
    <row r="503" spans="1:12" x14ac:dyDescent="0.25">
      <c r="A503" t="s">
        <v>1203</v>
      </c>
      <c r="B503">
        <v>1970</v>
      </c>
      <c r="C503" t="s">
        <v>20</v>
      </c>
      <c r="D503">
        <v>30</v>
      </c>
      <c r="E503">
        <v>0</v>
      </c>
      <c r="F503" s="14">
        <v>9634.5400000000009</v>
      </c>
      <c r="G503" t="s">
        <v>11</v>
      </c>
      <c r="H503" t="s">
        <v>11</v>
      </c>
      <c r="I503" t="s">
        <v>41</v>
      </c>
      <c r="J503" s="10" t="str">
        <f t="shared" si="14"/>
        <v>30Sep1970</v>
      </c>
      <c r="K503" s="13">
        <f t="shared" si="15"/>
        <v>52</v>
      </c>
      <c r="L503" s="14">
        <v>9634.5400000000009</v>
      </c>
    </row>
    <row r="504" spans="1:12" x14ac:dyDescent="0.25">
      <c r="A504" t="s">
        <v>1214</v>
      </c>
      <c r="B504">
        <v>1970</v>
      </c>
      <c r="C504" t="s">
        <v>10</v>
      </c>
      <c r="D504">
        <v>4</v>
      </c>
      <c r="E504">
        <v>1</v>
      </c>
      <c r="F504" s="14">
        <v>9748.91</v>
      </c>
      <c r="G504" t="s">
        <v>11</v>
      </c>
      <c r="H504" t="s">
        <v>16</v>
      </c>
      <c r="I504" t="s">
        <v>13</v>
      </c>
      <c r="J504" s="10" t="str">
        <f t="shared" si="14"/>
        <v>4Jul1970</v>
      </c>
      <c r="K504" s="13">
        <f t="shared" si="15"/>
        <v>52</v>
      </c>
      <c r="L504" s="14">
        <v>9748.91</v>
      </c>
    </row>
    <row r="505" spans="1:12" x14ac:dyDescent="0.25">
      <c r="A505" t="s">
        <v>1244</v>
      </c>
      <c r="B505">
        <v>1970</v>
      </c>
      <c r="C505" t="s">
        <v>34</v>
      </c>
      <c r="D505">
        <v>11</v>
      </c>
      <c r="E505">
        <v>0</v>
      </c>
      <c r="F505" s="14">
        <v>9991.0400000000009</v>
      </c>
      <c r="G505" t="s">
        <v>11</v>
      </c>
      <c r="H505" t="s">
        <v>12</v>
      </c>
      <c r="I505" t="s">
        <v>23</v>
      </c>
      <c r="J505" s="10" t="str">
        <f t="shared" si="14"/>
        <v>11Aug1970</v>
      </c>
      <c r="K505" s="13">
        <f t="shared" si="15"/>
        <v>52</v>
      </c>
      <c r="L505" s="14">
        <v>9991.0400000000009</v>
      </c>
    </row>
    <row r="506" spans="1:12" x14ac:dyDescent="0.25">
      <c r="A506" t="s">
        <v>1704</v>
      </c>
      <c r="B506">
        <v>1970</v>
      </c>
      <c r="C506" t="s">
        <v>15</v>
      </c>
      <c r="D506">
        <v>11</v>
      </c>
      <c r="E506">
        <v>0</v>
      </c>
      <c r="F506" s="14">
        <v>14847.63</v>
      </c>
      <c r="G506" t="s">
        <v>11</v>
      </c>
      <c r="H506" t="s">
        <v>11</v>
      </c>
      <c r="I506" t="s">
        <v>248</v>
      </c>
      <c r="J506" s="10" t="str">
        <f t="shared" si="14"/>
        <v>11Nov1970</v>
      </c>
      <c r="K506" s="13">
        <f t="shared" si="15"/>
        <v>52</v>
      </c>
      <c r="L506" s="14">
        <v>14847.63</v>
      </c>
    </row>
    <row r="507" spans="1:12" x14ac:dyDescent="0.25">
      <c r="A507" t="s">
        <v>1713</v>
      </c>
      <c r="B507">
        <v>1970</v>
      </c>
      <c r="C507" t="s">
        <v>20</v>
      </c>
      <c r="D507">
        <v>11</v>
      </c>
      <c r="E507">
        <v>0</v>
      </c>
      <c r="F507" s="14">
        <v>15026.3</v>
      </c>
      <c r="G507" t="s">
        <v>11</v>
      </c>
      <c r="H507" t="s">
        <v>12</v>
      </c>
      <c r="I507" t="s">
        <v>41</v>
      </c>
      <c r="J507" s="10" t="str">
        <f t="shared" si="14"/>
        <v>11Sep1970</v>
      </c>
      <c r="K507" s="13">
        <f t="shared" si="15"/>
        <v>52</v>
      </c>
      <c r="L507" s="14">
        <v>15026.3</v>
      </c>
    </row>
    <row r="508" spans="1:12" x14ac:dyDescent="0.25">
      <c r="A508" t="s">
        <v>1775</v>
      </c>
      <c r="B508">
        <v>1970</v>
      </c>
      <c r="C508" t="s">
        <v>10</v>
      </c>
      <c r="D508">
        <v>10</v>
      </c>
      <c r="E508">
        <v>0</v>
      </c>
      <c r="F508" s="14">
        <v>16600.16</v>
      </c>
      <c r="G508" t="s">
        <v>11</v>
      </c>
      <c r="H508" t="s">
        <v>11</v>
      </c>
      <c r="I508" t="s">
        <v>41</v>
      </c>
      <c r="J508" s="10" t="str">
        <f t="shared" si="14"/>
        <v>10Jul1970</v>
      </c>
      <c r="K508" s="13">
        <f t="shared" si="15"/>
        <v>52</v>
      </c>
      <c r="L508" s="14">
        <v>16600.16</v>
      </c>
    </row>
    <row r="509" spans="1:12" x14ac:dyDescent="0.25">
      <c r="A509" t="s">
        <v>1926</v>
      </c>
      <c r="B509">
        <v>1970</v>
      </c>
      <c r="C509" t="s">
        <v>15</v>
      </c>
      <c r="D509">
        <v>9</v>
      </c>
      <c r="E509">
        <v>0</v>
      </c>
      <c r="F509" s="14">
        <v>23045.57</v>
      </c>
      <c r="G509" t="s">
        <v>11</v>
      </c>
      <c r="H509" t="s">
        <v>11</v>
      </c>
      <c r="I509" t="s">
        <v>246</v>
      </c>
      <c r="J509" s="10" t="str">
        <f t="shared" si="14"/>
        <v>9Nov1970</v>
      </c>
      <c r="K509" s="13">
        <f t="shared" si="15"/>
        <v>52</v>
      </c>
      <c r="L509" s="14">
        <v>23045.57</v>
      </c>
    </row>
    <row r="510" spans="1:12" x14ac:dyDescent="0.25">
      <c r="A510" t="s">
        <v>1937</v>
      </c>
      <c r="B510">
        <v>1970</v>
      </c>
      <c r="C510" t="s">
        <v>34</v>
      </c>
      <c r="D510">
        <v>8</v>
      </c>
      <c r="E510">
        <v>1</v>
      </c>
      <c r="F510" s="14">
        <v>23887.66</v>
      </c>
      <c r="G510" t="s">
        <v>11</v>
      </c>
      <c r="H510" t="s">
        <v>12</v>
      </c>
      <c r="I510" t="s">
        <v>23</v>
      </c>
      <c r="J510" s="10" t="str">
        <f t="shared" si="14"/>
        <v>8Aug1970</v>
      </c>
      <c r="K510" s="13">
        <f t="shared" si="15"/>
        <v>52</v>
      </c>
      <c r="L510" s="14">
        <v>23887.66</v>
      </c>
    </row>
    <row r="511" spans="1:12" x14ac:dyDescent="0.25">
      <c r="A511" t="s">
        <v>1945</v>
      </c>
      <c r="B511">
        <v>1970</v>
      </c>
      <c r="C511" t="s">
        <v>15</v>
      </c>
      <c r="D511">
        <v>30</v>
      </c>
      <c r="E511">
        <v>0</v>
      </c>
      <c r="F511" s="14">
        <v>24393.62</v>
      </c>
      <c r="G511" t="s">
        <v>11</v>
      </c>
      <c r="H511" t="s">
        <v>12</v>
      </c>
      <c r="I511" t="s">
        <v>23</v>
      </c>
      <c r="J511" s="10" t="str">
        <f t="shared" si="14"/>
        <v>30Nov1970</v>
      </c>
      <c r="K511" s="13">
        <f t="shared" si="15"/>
        <v>52</v>
      </c>
      <c r="L511" s="14">
        <v>24393.62</v>
      </c>
    </row>
    <row r="512" spans="1:12" x14ac:dyDescent="0.25">
      <c r="A512" t="s">
        <v>1951</v>
      </c>
      <c r="B512">
        <v>1970</v>
      </c>
      <c r="C512" t="s">
        <v>18</v>
      </c>
      <c r="D512">
        <v>12</v>
      </c>
      <c r="E512">
        <v>2</v>
      </c>
      <c r="F512" s="14">
        <v>24667.42</v>
      </c>
      <c r="G512" t="s">
        <v>11</v>
      </c>
      <c r="H512" t="s">
        <v>12</v>
      </c>
      <c r="I512" t="s">
        <v>13</v>
      </c>
      <c r="J512" s="10" t="str">
        <f t="shared" si="14"/>
        <v>12Jun1970</v>
      </c>
      <c r="K512" s="13">
        <f t="shared" si="15"/>
        <v>52</v>
      </c>
      <c r="L512" s="14">
        <v>24667.42</v>
      </c>
    </row>
    <row r="513" spans="1:12" x14ac:dyDescent="0.25">
      <c r="A513" t="s">
        <v>1956</v>
      </c>
      <c r="B513">
        <v>1970</v>
      </c>
      <c r="C513" t="s">
        <v>15</v>
      </c>
      <c r="D513">
        <v>26</v>
      </c>
      <c r="E513">
        <v>3</v>
      </c>
      <c r="F513" s="14">
        <v>24869.84</v>
      </c>
      <c r="G513" t="s">
        <v>11</v>
      </c>
      <c r="H513" t="s">
        <v>11</v>
      </c>
      <c r="I513" t="s">
        <v>167</v>
      </c>
      <c r="J513" s="10" t="str">
        <f t="shared" si="14"/>
        <v>26Nov1970</v>
      </c>
      <c r="K513" s="13">
        <f t="shared" si="15"/>
        <v>52</v>
      </c>
      <c r="L513" s="14">
        <v>24869.84</v>
      </c>
    </row>
    <row r="514" spans="1:12" x14ac:dyDescent="0.25">
      <c r="A514" t="s">
        <v>1970</v>
      </c>
      <c r="B514">
        <v>1970</v>
      </c>
      <c r="C514" t="s">
        <v>30</v>
      </c>
      <c r="D514">
        <v>3</v>
      </c>
      <c r="E514">
        <v>3</v>
      </c>
      <c r="F514" s="14">
        <v>25992.82</v>
      </c>
      <c r="G514" t="s">
        <v>11</v>
      </c>
      <c r="H514" t="s">
        <v>11</v>
      </c>
      <c r="I514" t="s">
        <v>13</v>
      </c>
      <c r="J514" s="10" t="str">
        <f t="shared" ref="J514:J577" si="16">CONCATENATE(D514,C514,B514)</f>
        <v>3Dec1970</v>
      </c>
      <c r="K514" s="13">
        <f t="shared" ref="K514:K577" si="17">DATEDIF(J514,$P$2,"y")</f>
        <v>52</v>
      </c>
      <c r="L514" s="14">
        <v>25992.82</v>
      </c>
    </row>
    <row r="515" spans="1:12" x14ac:dyDescent="0.25">
      <c r="A515" t="s">
        <v>1979</v>
      </c>
      <c r="B515">
        <v>1970</v>
      </c>
      <c r="C515" t="s">
        <v>34</v>
      </c>
      <c r="D515">
        <v>27</v>
      </c>
      <c r="E515">
        <v>2</v>
      </c>
      <c r="F515" s="14">
        <v>26467.1</v>
      </c>
      <c r="G515" t="s">
        <v>11</v>
      </c>
      <c r="H515" t="s">
        <v>12</v>
      </c>
      <c r="I515" t="s">
        <v>23</v>
      </c>
      <c r="J515" s="10" t="str">
        <f t="shared" si="16"/>
        <v>27Aug1970</v>
      </c>
      <c r="K515" s="13">
        <f t="shared" si="17"/>
        <v>52</v>
      </c>
      <c r="L515" s="14">
        <v>26467.1</v>
      </c>
    </row>
    <row r="516" spans="1:12" x14ac:dyDescent="0.25">
      <c r="A516" t="s">
        <v>1990</v>
      </c>
      <c r="B516">
        <v>1970</v>
      </c>
      <c r="C516" t="s">
        <v>36</v>
      </c>
      <c r="D516">
        <v>2</v>
      </c>
      <c r="E516">
        <v>0</v>
      </c>
      <c r="F516" s="14">
        <v>27117.99</v>
      </c>
      <c r="G516" t="s">
        <v>11</v>
      </c>
      <c r="H516" t="s">
        <v>11</v>
      </c>
      <c r="I516" t="s">
        <v>13</v>
      </c>
      <c r="J516" s="10" t="str">
        <f t="shared" si="16"/>
        <v>2Oct1970</v>
      </c>
      <c r="K516" s="13">
        <f t="shared" si="17"/>
        <v>52</v>
      </c>
      <c r="L516" s="14">
        <v>27117.99</v>
      </c>
    </row>
    <row r="517" spans="1:12" x14ac:dyDescent="0.25">
      <c r="A517" t="s">
        <v>2062</v>
      </c>
      <c r="B517">
        <v>1970</v>
      </c>
      <c r="C517" t="s">
        <v>15</v>
      </c>
      <c r="D517">
        <v>11</v>
      </c>
      <c r="E517">
        <v>0</v>
      </c>
      <c r="F517" s="14">
        <v>30625.65</v>
      </c>
      <c r="G517" t="s">
        <v>11</v>
      </c>
      <c r="H517" t="s">
        <v>12</v>
      </c>
      <c r="I517" t="s">
        <v>41</v>
      </c>
      <c r="J517" s="10" t="str">
        <f t="shared" si="16"/>
        <v>11Nov1970</v>
      </c>
      <c r="K517" s="13">
        <f t="shared" si="17"/>
        <v>52</v>
      </c>
      <c r="L517" s="14">
        <v>30625.65</v>
      </c>
    </row>
    <row r="518" spans="1:12" x14ac:dyDescent="0.25">
      <c r="A518" t="s">
        <v>2109</v>
      </c>
      <c r="B518">
        <v>1970</v>
      </c>
      <c r="C518" t="s">
        <v>18</v>
      </c>
      <c r="D518">
        <v>18</v>
      </c>
      <c r="E518">
        <v>2</v>
      </c>
      <c r="F518" s="14">
        <v>33471.97</v>
      </c>
      <c r="G518" t="s">
        <v>11</v>
      </c>
      <c r="H518" t="s">
        <v>11</v>
      </c>
      <c r="I518" t="s">
        <v>23</v>
      </c>
      <c r="J518" s="10" t="str">
        <f t="shared" si="16"/>
        <v>18Jun1970</v>
      </c>
      <c r="K518" s="13">
        <f t="shared" si="17"/>
        <v>52</v>
      </c>
      <c r="L518" s="14">
        <v>33471.97</v>
      </c>
    </row>
    <row r="519" spans="1:12" x14ac:dyDescent="0.25">
      <c r="A519" t="s">
        <v>2212</v>
      </c>
      <c r="B519">
        <v>1970</v>
      </c>
      <c r="C519" t="s">
        <v>36</v>
      </c>
      <c r="D519">
        <v>28</v>
      </c>
      <c r="E519">
        <v>0</v>
      </c>
      <c r="F519" s="14">
        <v>37675.06</v>
      </c>
      <c r="G519" t="s">
        <v>11</v>
      </c>
      <c r="H519" t="s">
        <v>12</v>
      </c>
      <c r="I519" t="s">
        <v>41</v>
      </c>
      <c r="J519" s="10" t="str">
        <f t="shared" si="16"/>
        <v>28Oct1970</v>
      </c>
      <c r="K519" s="13">
        <f t="shared" si="17"/>
        <v>52</v>
      </c>
      <c r="L519" s="14">
        <v>37675.06</v>
      </c>
    </row>
    <row r="520" spans="1:12" x14ac:dyDescent="0.25">
      <c r="A520" t="s">
        <v>2226</v>
      </c>
      <c r="B520">
        <v>1970</v>
      </c>
      <c r="C520" t="s">
        <v>34</v>
      </c>
      <c r="D520">
        <v>22</v>
      </c>
      <c r="E520">
        <v>0</v>
      </c>
      <c r="F520" s="14">
        <v>38389.79</v>
      </c>
      <c r="G520" t="s">
        <v>11</v>
      </c>
      <c r="H520" t="s">
        <v>12</v>
      </c>
      <c r="I520" t="s">
        <v>41</v>
      </c>
      <c r="J520" s="10" t="str">
        <f t="shared" si="16"/>
        <v>22Aug1970</v>
      </c>
      <c r="K520" s="13">
        <f t="shared" si="17"/>
        <v>52</v>
      </c>
      <c r="L520" s="14">
        <v>38389.79</v>
      </c>
    </row>
    <row r="521" spans="1:12" x14ac:dyDescent="0.25">
      <c r="A521" t="s">
        <v>1141</v>
      </c>
      <c r="B521">
        <v>1970</v>
      </c>
      <c r="C521" t="s">
        <v>34</v>
      </c>
      <c r="D521">
        <v>12</v>
      </c>
      <c r="E521">
        <v>0</v>
      </c>
      <c r="F521" s="14">
        <v>9140.9500000000007</v>
      </c>
      <c r="G521" t="s">
        <v>12</v>
      </c>
      <c r="H521" t="s">
        <v>12</v>
      </c>
      <c r="I521" t="s">
        <v>13</v>
      </c>
      <c r="J521" s="10" t="str">
        <f t="shared" si="16"/>
        <v>12Aug1970</v>
      </c>
      <c r="K521" s="13">
        <f t="shared" si="17"/>
        <v>52</v>
      </c>
      <c r="L521" s="14">
        <v>9140.9500000000007</v>
      </c>
    </row>
    <row r="522" spans="1:12" x14ac:dyDescent="0.25">
      <c r="A522" t="s">
        <v>1142</v>
      </c>
      <c r="B522">
        <v>1970</v>
      </c>
      <c r="C522" t="s">
        <v>36</v>
      </c>
      <c r="D522">
        <v>18</v>
      </c>
      <c r="E522">
        <v>0</v>
      </c>
      <c r="F522" s="14">
        <v>9144.57</v>
      </c>
      <c r="G522" t="s">
        <v>12</v>
      </c>
      <c r="H522" t="s">
        <v>11</v>
      </c>
      <c r="I522" t="s">
        <v>41</v>
      </c>
      <c r="J522" s="10" t="str">
        <f t="shared" si="16"/>
        <v>18Oct1970</v>
      </c>
      <c r="K522" s="13">
        <f t="shared" si="17"/>
        <v>52</v>
      </c>
      <c r="L522" s="14">
        <v>9144.57</v>
      </c>
    </row>
    <row r="523" spans="1:12" x14ac:dyDescent="0.25">
      <c r="A523" t="s">
        <v>1212</v>
      </c>
      <c r="B523">
        <v>1970</v>
      </c>
      <c r="C523" t="s">
        <v>20</v>
      </c>
      <c r="D523">
        <v>12</v>
      </c>
      <c r="E523">
        <v>0</v>
      </c>
      <c r="F523" s="14">
        <v>9722.77</v>
      </c>
      <c r="G523" t="s">
        <v>12</v>
      </c>
      <c r="H523" t="s">
        <v>16</v>
      </c>
      <c r="I523" t="s">
        <v>167</v>
      </c>
      <c r="J523" s="10" t="str">
        <f t="shared" si="16"/>
        <v>12Sep1970</v>
      </c>
      <c r="K523" s="13">
        <f t="shared" si="17"/>
        <v>52</v>
      </c>
      <c r="L523" s="14">
        <v>9722.77</v>
      </c>
    </row>
    <row r="524" spans="1:12" x14ac:dyDescent="0.25">
      <c r="A524" t="s">
        <v>1213</v>
      </c>
      <c r="B524">
        <v>1970</v>
      </c>
      <c r="C524" t="s">
        <v>34</v>
      </c>
      <c r="D524">
        <v>18</v>
      </c>
      <c r="E524">
        <v>1</v>
      </c>
      <c r="F524" s="14">
        <v>9724.5300000000007</v>
      </c>
      <c r="G524" t="s">
        <v>12</v>
      </c>
      <c r="H524" t="s">
        <v>16</v>
      </c>
      <c r="I524" t="s">
        <v>41</v>
      </c>
      <c r="J524" s="10" t="str">
        <f t="shared" si="16"/>
        <v>18Aug1970</v>
      </c>
      <c r="K524" s="13">
        <f t="shared" si="17"/>
        <v>52</v>
      </c>
      <c r="L524" s="14">
        <v>9724.5300000000007</v>
      </c>
    </row>
    <row r="525" spans="1:12" x14ac:dyDescent="0.25">
      <c r="A525" t="s">
        <v>1262</v>
      </c>
      <c r="B525">
        <v>1970</v>
      </c>
      <c r="C525" t="s">
        <v>30</v>
      </c>
      <c r="D525">
        <v>24</v>
      </c>
      <c r="E525">
        <v>0</v>
      </c>
      <c r="F525" s="14">
        <v>10197.77</v>
      </c>
      <c r="G525" t="s">
        <v>12</v>
      </c>
      <c r="H525" t="s">
        <v>16</v>
      </c>
      <c r="I525" t="s">
        <v>246</v>
      </c>
      <c r="J525" s="10" t="str">
        <f t="shared" si="16"/>
        <v>24Dec1970</v>
      </c>
      <c r="K525" s="13">
        <f t="shared" si="17"/>
        <v>52</v>
      </c>
      <c r="L525" s="14">
        <v>10197.77</v>
      </c>
    </row>
    <row r="526" spans="1:12" x14ac:dyDescent="0.25">
      <c r="A526" t="s">
        <v>1269</v>
      </c>
      <c r="B526">
        <v>1970</v>
      </c>
      <c r="C526" t="s">
        <v>18</v>
      </c>
      <c r="D526">
        <v>21</v>
      </c>
      <c r="E526">
        <v>0</v>
      </c>
      <c r="F526" s="14">
        <v>10274.33</v>
      </c>
      <c r="G526" t="s">
        <v>12</v>
      </c>
      <c r="H526" t="s">
        <v>16</v>
      </c>
      <c r="I526" t="s">
        <v>246</v>
      </c>
      <c r="J526" s="10" t="str">
        <f t="shared" si="16"/>
        <v>21Jun1970</v>
      </c>
      <c r="K526" s="13">
        <f t="shared" si="17"/>
        <v>52</v>
      </c>
      <c r="L526" s="14">
        <v>10274.33</v>
      </c>
    </row>
    <row r="527" spans="1:12" x14ac:dyDescent="0.25">
      <c r="A527" t="s">
        <v>1275</v>
      </c>
      <c r="B527">
        <v>1970</v>
      </c>
      <c r="C527" t="s">
        <v>30</v>
      </c>
      <c r="D527">
        <v>1</v>
      </c>
      <c r="E527">
        <v>2</v>
      </c>
      <c r="F527" s="14">
        <v>10325.209999999999</v>
      </c>
      <c r="G527" t="s">
        <v>12</v>
      </c>
      <c r="H527" t="s">
        <v>12</v>
      </c>
      <c r="I527" t="s">
        <v>41</v>
      </c>
      <c r="J527" s="10" t="str">
        <f t="shared" si="16"/>
        <v>1Dec1970</v>
      </c>
      <c r="K527" s="13">
        <f t="shared" si="17"/>
        <v>52</v>
      </c>
      <c r="L527" s="14">
        <v>10325.209999999999</v>
      </c>
    </row>
    <row r="528" spans="1:12" x14ac:dyDescent="0.25">
      <c r="A528" t="s">
        <v>1330</v>
      </c>
      <c r="B528">
        <v>1970</v>
      </c>
      <c r="C528" t="s">
        <v>36</v>
      </c>
      <c r="D528">
        <v>28</v>
      </c>
      <c r="E528">
        <v>1</v>
      </c>
      <c r="F528" s="14">
        <v>10797.34</v>
      </c>
      <c r="G528" t="s">
        <v>12</v>
      </c>
      <c r="H528" t="s">
        <v>11</v>
      </c>
      <c r="I528" t="s">
        <v>248</v>
      </c>
      <c r="J528" s="10" t="str">
        <f t="shared" si="16"/>
        <v>28Oct1970</v>
      </c>
      <c r="K528" s="13">
        <f t="shared" si="17"/>
        <v>52</v>
      </c>
      <c r="L528" s="14">
        <v>10797.34</v>
      </c>
    </row>
    <row r="529" spans="1:12" x14ac:dyDescent="0.25">
      <c r="A529" t="s">
        <v>1331</v>
      </c>
      <c r="B529">
        <v>1970</v>
      </c>
      <c r="C529" t="s">
        <v>30</v>
      </c>
      <c r="D529">
        <v>18</v>
      </c>
      <c r="E529">
        <v>2</v>
      </c>
      <c r="F529" s="14">
        <v>10806.84</v>
      </c>
      <c r="G529" t="s">
        <v>12</v>
      </c>
      <c r="H529" t="s">
        <v>11</v>
      </c>
      <c r="I529" t="s">
        <v>41</v>
      </c>
      <c r="J529" s="10" t="str">
        <f t="shared" si="16"/>
        <v>18Dec1970</v>
      </c>
      <c r="K529" s="13">
        <f t="shared" si="17"/>
        <v>52</v>
      </c>
      <c r="L529" s="14">
        <v>10806.84</v>
      </c>
    </row>
    <row r="530" spans="1:12" x14ac:dyDescent="0.25">
      <c r="A530" t="s">
        <v>1367</v>
      </c>
      <c r="B530">
        <v>1970</v>
      </c>
      <c r="C530" t="s">
        <v>18</v>
      </c>
      <c r="D530">
        <v>14</v>
      </c>
      <c r="E530">
        <v>2</v>
      </c>
      <c r="F530" s="14">
        <v>11187.66</v>
      </c>
      <c r="G530" t="s">
        <v>12</v>
      </c>
      <c r="H530" t="s">
        <v>11</v>
      </c>
      <c r="I530" t="s">
        <v>23</v>
      </c>
      <c r="J530" s="10" t="str">
        <f t="shared" si="16"/>
        <v>14Jun1970</v>
      </c>
      <c r="K530" s="13">
        <f t="shared" si="17"/>
        <v>52</v>
      </c>
      <c r="L530" s="14">
        <v>11187.66</v>
      </c>
    </row>
    <row r="531" spans="1:12" x14ac:dyDescent="0.25">
      <c r="A531" t="s">
        <v>1377</v>
      </c>
      <c r="B531">
        <v>1970</v>
      </c>
      <c r="C531" t="s">
        <v>18</v>
      </c>
      <c r="D531">
        <v>22</v>
      </c>
      <c r="E531">
        <v>3</v>
      </c>
      <c r="F531" s="14">
        <v>11289.11</v>
      </c>
      <c r="G531" t="s">
        <v>12</v>
      </c>
      <c r="H531" t="s">
        <v>16</v>
      </c>
      <c r="I531" t="s">
        <v>23</v>
      </c>
      <c r="J531" s="10" t="str">
        <f t="shared" si="16"/>
        <v>22Jun1970</v>
      </c>
      <c r="K531" s="13">
        <f t="shared" si="17"/>
        <v>52</v>
      </c>
      <c r="L531" s="14">
        <v>11289.11</v>
      </c>
    </row>
    <row r="532" spans="1:12" x14ac:dyDescent="0.25">
      <c r="A532" t="s">
        <v>1398</v>
      </c>
      <c r="B532">
        <v>1970</v>
      </c>
      <c r="C532" t="s">
        <v>36</v>
      </c>
      <c r="D532">
        <v>2</v>
      </c>
      <c r="E532">
        <v>2</v>
      </c>
      <c r="F532" s="14">
        <v>11396.9</v>
      </c>
      <c r="G532" t="s">
        <v>12</v>
      </c>
      <c r="H532" t="s">
        <v>12</v>
      </c>
      <c r="I532" t="s">
        <v>246</v>
      </c>
      <c r="J532" s="10" t="str">
        <f t="shared" si="16"/>
        <v>2Oct1970</v>
      </c>
      <c r="K532" s="13">
        <f t="shared" si="17"/>
        <v>52</v>
      </c>
      <c r="L532" s="14">
        <v>11396.9</v>
      </c>
    </row>
    <row r="533" spans="1:12" x14ac:dyDescent="0.25">
      <c r="A533" t="s">
        <v>1399</v>
      </c>
      <c r="B533">
        <v>1970</v>
      </c>
      <c r="C533" t="s">
        <v>36</v>
      </c>
      <c r="D533">
        <v>7</v>
      </c>
      <c r="E533">
        <v>3</v>
      </c>
      <c r="F533" s="14">
        <v>11411.69</v>
      </c>
      <c r="G533" t="s">
        <v>12</v>
      </c>
      <c r="H533" t="s">
        <v>11</v>
      </c>
      <c r="I533" t="s">
        <v>41</v>
      </c>
      <c r="J533" s="10" t="str">
        <f t="shared" si="16"/>
        <v>7Oct1970</v>
      </c>
      <c r="K533" s="13">
        <f t="shared" si="17"/>
        <v>52</v>
      </c>
      <c r="L533" s="14">
        <v>11411.69</v>
      </c>
    </row>
    <row r="534" spans="1:12" x14ac:dyDescent="0.25">
      <c r="A534" t="s">
        <v>1408</v>
      </c>
      <c r="B534">
        <v>1970</v>
      </c>
      <c r="C534" t="s">
        <v>36</v>
      </c>
      <c r="D534">
        <v>13</v>
      </c>
      <c r="E534">
        <v>3</v>
      </c>
      <c r="F534" s="14">
        <v>11488.32</v>
      </c>
      <c r="G534" t="s">
        <v>12</v>
      </c>
      <c r="H534" t="s">
        <v>16</v>
      </c>
      <c r="I534" t="s">
        <v>275</v>
      </c>
      <c r="J534" s="10" t="str">
        <f t="shared" si="16"/>
        <v>13Oct1970</v>
      </c>
      <c r="K534" s="13">
        <f t="shared" si="17"/>
        <v>52</v>
      </c>
      <c r="L534" s="14">
        <v>11488.32</v>
      </c>
    </row>
    <row r="535" spans="1:12" x14ac:dyDescent="0.25">
      <c r="A535" t="s">
        <v>1415</v>
      </c>
      <c r="B535">
        <v>1970</v>
      </c>
      <c r="C535" t="s">
        <v>10</v>
      </c>
      <c r="D535">
        <v>23</v>
      </c>
      <c r="E535">
        <v>0</v>
      </c>
      <c r="F535" s="14">
        <v>11530.12</v>
      </c>
      <c r="G535" t="s">
        <v>12</v>
      </c>
      <c r="H535" t="s">
        <v>16</v>
      </c>
      <c r="I535" t="s">
        <v>23</v>
      </c>
      <c r="J535" s="10" t="str">
        <f t="shared" si="16"/>
        <v>23Jul1970</v>
      </c>
      <c r="K535" s="13">
        <f t="shared" si="17"/>
        <v>52</v>
      </c>
      <c r="L535" s="14">
        <v>11530.12</v>
      </c>
    </row>
    <row r="536" spans="1:12" x14ac:dyDescent="0.25">
      <c r="A536" t="s">
        <v>1430</v>
      </c>
      <c r="B536">
        <v>1970</v>
      </c>
      <c r="C536" t="s">
        <v>30</v>
      </c>
      <c r="D536">
        <v>1</v>
      </c>
      <c r="E536">
        <v>0</v>
      </c>
      <c r="F536" s="14">
        <v>11696.52</v>
      </c>
      <c r="G536" t="s">
        <v>12</v>
      </c>
      <c r="H536" t="s">
        <v>16</v>
      </c>
      <c r="I536" t="s">
        <v>299</v>
      </c>
      <c r="J536" s="10" t="str">
        <f t="shared" si="16"/>
        <v>1Dec1970</v>
      </c>
      <c r="K536" s="13">
        <f t="shared" si="17"/>
        <v>52</v>
      </c>
      <c r="L536" s="14">
        <v>11696.52</v>
      </c>
    </row>
    <row r="537" spans="1:12" x14ac:dyDescent="0.25">
      <c r="A537" t="s">
        <v>1519</v>
      </c>
      <c r="B537">
        <v>1970</v>
      </c>
      <c r="C537" t="s">
        <v>18</v>
      </c>
      <c r="D537">
        <v>18</v>
      </c>
      <c r="E537">
        <v>5</v>
      </c>
      <c r="F537" s="14">
        <v>12592.53</v>
      </c>
      <c r="G537" t="s">
        <v>12</v>
      </c>
      <c r="H537" t="s">
        <v>11</v>
      </c>
      <c r="I537" t="s">
        <v>13</v>
      </c>
      <c r="J537" s="10" t="str">
        <f t="shared" si="16"/>
        <v>18Jun1970</v>
      </c>
      <c r="K537" s="13">
        <f t="shared" si="17"/>
        <v>52</v>
      </c>
      <c r="L537" s="14">
        <v>12592.53</v>
      </c>
    </row>
    <row r="538" spans="1:12" x14ac:dyDescent="0.25">
      <c r="A538" t="s">
        <v>1523</v>
      </c>
      <c r="B538">
        <v>1970</v>
      </c>
      <c r="C538" t="s">
        <v>30</v>
      </c>
      <c r="D538">
        <v>28</v>
      </c>
      <c r="E538">
        <v>0</v>
      </c>
      <c r="F538" s="14">
        <v>12624.74</v>
      </c>
      <c r="G538" t="s">
        <v>12</v>
      </c>
      <c r="H538" t="s">
        <v>16</v>
      </c>
      <c r="I538" t="s">
        <v>23</v>
      </c>
      <c r="J538" s="10" t="str">
        <f t="shared" si="16"/>
        <v>28Dec1970</v>
      </c>
      <c r="K538" s="13">
        <f t="shared" si="17"/>
        <v>52</v>
      </c>
      <c r="L538" s="14">
        <v>12624.74</v>
      </c>
    </row>
    <row r="539" spans="1:12" x14ac:dyDescent="0.25">
      <c r="A539" t="s">
        <v>1535</v>
      </c>
      <c r="B539">
        <v>1970</v>
      </c>
      <c r="C539" t="s">
        <v>10</v>
      </c>
      <c r="D539">
        <v>8</v>
      </c>
      <c r="E539">
        <v>0</v>
      </c>
      <c r="F539" s="14">
        <v>12713</v>
      </c>
      <c r="G539" t="s">
        <v>12</v>
      </c>
      <c r="H539" t="s">
        <v>16</v>
      </c>
      <c r="I539" t="s">
        <v>41</v>
      </c>
      <c r="J539" s="10" t="str">
        <f t="shared" si="16"/>
        <v>8Jul1970</v>
      </c>
      <c r="K539" s="13">
        <f t="shared" si="17"/>
        <v>52</v>
      </c>
      <c r="L539" s="14">
        <v>12713</v>
      </c>
    </row>
    <row r="540" spans="1:12" x14ac:dyDescent="0.25">
      <c r="A540" t="s">
        <v>2160</v>
      </c>
      <c r="B540">
        <v>1971</v>
      </c>
      <c r="C540" t="s">
        <v>34</v>
      </c>
      <c r="D540">
        <v>10</v>
      </c>
      <c r="E540">
        <v>0</v>
      </c>
      <c r="F540" s="14">
        <v>35583.17</v>
      </c>
      <c r="G540" t="s">
        <v>16</v>
      </c>
      <c r="H540" t="s">
        <v>12</v>
      </c>
      <c r="I540" t="s">
        <v>41</v>
      </c>
      <c r="J540" s="10" t="str">
        <f t="shared" si="16"/>
        <v>10Aug1971</v>
      </c>
      <c r="K540" s="13">
        <f t="shared" si="17"/>
        <v>51</v>
      </c>
      <c r="L540" s="14">
        <v>35583.17</v>
      </c>
    </row>
    <row r="541" spans="1:12" x14ac:dyDescent="0.25">
      <c r="A541" t="s">
        <v>2292</v>
      </c>
      <c r="B541">
        <v>1971</v>
      </c>
      <c r="C541" t="s">
        <v>36</v>
      </c>
      <c r="D541">
        <v>16</v>
      </c>
      <c r="E541">
        <v>0</v>
      </c>
      <c r="F541" s="14">
        <v>41351.879999999997</v>
      </c>
      <c r="G541" t="s">
        <v>16</v>
      </c>
      <c r="H541" t="s">
        <v>11</v>
      </c>
      <c r="I541" t="s">
        <v>41</v>
      </c>
      <c r="J541" s="10" t="str">
        <f t="shared" si="16"/>
        <v>16Oct1971</v>
      </c>
      <c r="K541" s="13">
        <f t="shared" si="17"/>
        <v>51</v>
      </c>
      <c r="L541" s="14">
        <v>41351.879999999997</v>
      </c>
    </row>
    <row r="542" spans="1:12" x14ac:dyDescent="0.25">
      <c r="A542" t="s">
        <v>2300</v>
      </c>
      <c r="B542">
        <v>1972</v>
      </c>
      <c r="C542" t="s">
        <v>18</v>
      </c>
      <c r="D542">
        <v>8</v>
      </c>
      <c r="E542">
        <v>1</v>
      </c>
      <c r="F542" s="14">
        <v>41919.1</v>
      </c>
      <c r="G542" t="s">
        <v>16</v>
      </c>
      <c r="H542" t="s">
        <v>16</v>
      </c>
      <c r="I542" t="s">
        <v>167</v>
      </c>
      <c r="J542" s="10" t="str">
        <f t="shared" si="16"/>
        <v>8Jun1972</v>
      </c>
      <c r="K542" s="13">
        <f t="shared" si="17"/>
        <v>51</v>
      </c>
      <c r="L542" s="14">
        <v>41919.1</v>
      </c>
    </row>
    <row r="543" spans="1:12" x14ac:dyDescent="0.25">
      <c r="A543" t="s">
        <v>2312</v>
      </c>
      <c r="B543">
        <v>1971</v>
      </c>
      <c r="C543" t="s">
        <v>15</v>
      </c>
      <c r="D543">
        <v>3</v>
      </c>
      <c r="E543">
        <v>0</v>
      </c>
      <c r="F543" s="14">
        <v>42644.2</v>
      </c>
      <c r="G543" t="s">
        <v>16</v>
      </c>
      <c r="H543" t="s">
        <v>12</v>
      </c>
      <c r="I543" t="s">
        <v>41</v>
      </c>
      <c r="J543" s="10" t="str">
        <f t="shared" si="16"/>
        <v>3Nov1971</v>
      </c>
      <c r="K543" s="13">
        <f t="shared" si="17"/>
        <v>51</v>
      </c>
      <c r="L543" s="14">
        <v>42644.2</v>
      </c>
    </row>
    <row r="544" spans="1:12" x14ac:dyDescent="0.25">
      <c r="A544" t="s">
        <v>2342</v>
      </c>
      <c r="B544">
        <v>1971</v>
      </c>
      <c r="C544" t="s">
        <v>30</v>
      </c>
      <c r="D544">
        <v>6</v>
      </c>
      <c r="E544">
        <v>3</v>
      </c>
      <c r="F544" s="14">
        <v>46255.11</v>
      </c>
      <c r="G544" t="s">
        <v>16</v>
      </c>
      <c r="H544" t="s">
        <v>12</v>
      </c>
      <c r="I544" t="s">
        <v>246</v>
      </c>
      <c r="J544" s="10" t="str">
        <f t="shared" si="16"/>
        <v>6Dec1971</v>
      </c>
      <c r="K544" s="13">
        <f t="shared" si="17"/>
        <v>51</v>
      </c>
      <c r="L544" s="14">
        <v>46255.11</v>
      </c>
    </row>
    <row r="545" spans="1:12" x14ac:dyDescent="0.25">
      <c r="A545" t="s">
        <v>2352</v>
      </c>
      <c r="B545">
        <v>1971</v>
      </c>
      <c r="C545" t="s">
        <v>20</v>
      </c>
      <c r="D545">
        <v>27</v>
      </c>
      <c r="E545">
        <v>2</v>
      </c>
      <c r="F545" s="14">
        <v>47462.89</v>
      </c>
      <c r="G545" t="s">
        <v>16</v>
      </c>
      <c r="H545" t="s">
        <v>11</v>
      </c>
      <c r="I545" t="s">
        <v>13</v>
      </c>
      <c r="J545" s="10" t="str">
        <f t="shared" si="16"/>
        <v>27Sep1971</v>
      </c>
      <c r="K545" s="13">
        <f t="shared" si="17"/>
        <v>51</v>
      </c>
      <c r="L545" s="14">
        <v>47462.89</v>
      </c>
    </row>
    <row r="546" spans="1:12" x14ac:dyDescent="0.25">
      <c r="A546" t="s">
        <v>701</v>
      </c>
      <c r="B546">
        <v>1971</v>
      </c>
      <c r="C546" t="s">
        <v>30</v>
      </c>
      <c r="D546">
        <v>18</v>
      </c>
      <c r="E546">
        <v>0</v>
      </c>
      <c r="F546" s="14">
        <v>5720.38</v>
      </c>
      <c r="G546" t="s">
        <v>11</v>
      </c>
      <c r="H546" t="s">
        <v>16</v>
      </c>
      <c r="I546" t="s">
        <v>13</v>
      </c>
      <c r="J546" s="10" t="str">
        <f t="shared" si="16"/>
        <v>18Dec1971</v>
      </c>
      <c r="K546" s="13">
        <f t="shared" si="17"/>
        <v>51</v>
      </c>
      <c r="L546" s="14">
        <v>5720.38</v>
      </c>
    </row>
    <row r="547" spans="1:12" x14ac:dyDescent="0.25">
      <c r="A547" t="s">
        <v>710</v>
      </c>
      <c r="B547">
        <v>1971</v>
      </c>
      <c r="C547" t="s">
        <v>20</v>
      </c>
      <c r="D547">
        <v>27</v>
      </c>
      <c r="E547">
        <v>0</v>
      </c>
      <c r="F547" s="14">
        <v>5832.6</v>
      </c>
      <c r="G547" t="s">
        <v>11</v>
      </c>
      <c r="H547" t="s">
        <v>12</v>
      </c>
      <c r="I547" t="s">
        <v>23</v>
      </c>
      <c r="J547" s="10" t="str">
        <f t="shared" si="16"/>
        <v>27Sep1971</v>
      </c>
      <c r="K547" s="13">
        <f t="shared" si="17"/>
        <v>51</v>
      </c>
      <c r="L547" s="14">
        <v>5832.6</v>
      </c>
    </row>
    <row r="548" spans="1:12" x14ac:dyDescent="0.25">
      <c r="A548" t="s">
        <v>802</v>
      </c>
      <c r="B548">
        <v>1971</v>
      </c>
      <c r="C548" t="s">
        <v>34</v>
      </c>
      <c r="D548">
        <v>22</v>
      </c>
      <c r="E548">
        <v>0</v>
      </c>
      <c r="F548" s="14">
        <v>6412.34</v>
      </c>
      <c r="G548" t="s">
        <v>11</v>
      </c>
      <c r="H548" t="s">
        <v>12</v>
      </c>
      <c r="I548" t="s">
        <v>13</v>
      </c>
      <c r="J548" s="10" t="str">
        <f t="shared" si="16"/>
        <v>22Aug1971</v>
      </c>
      <c r="K548" s="13">
        <f t="shared" si="17"/>
        <v>51</v>
      </c>
      <c r="L548" s="14">
        <v>6412.34</v>
      </c>
    </row>
    <row r="549" spans="1:12" x14ac:dyDescent="0.25">
      <c r="A549" t="s">
        <v>841</v>
      </c>
      <c r="B549">
        <v>1971</v>
      </c>
      <c r="C549" t="s">
        <v>30</v>
      </c>
      <c r="D549">
        <v>12</v>
      </c>
      <c r="E549">
        <v>0</v>
      </c>
      <c r="F549" s="14">
        <v>6706.47</v>
      </c>
      <c r="G549" t="s">
        <v>11</v>
      </c>
      <c r="H549" t="s">
        <v>16</v>
      </c>
      <c r="I549" t="s">
        <v>13</v>
      </c>
      <c r="J549" s="10" t="str">
        <f t="shared" si="16"/>
        <v>12Dec1971</v>
      </c>
      <c r="K549" s="13">
        <f t="shared" si="17"/>
        <v>51</v>
      </c>
      <c r="L549" s="14">
        <v>6706.47</v>
      </c>
    </row>
    <row r="550" spans="1:12" x14ac:dyDescent="0.25">
      <c r="A550" t="s">
        <v>980</v>
      </c>
      <c r="B550">
        <v>1971</v>
      </c>
      <c r="C550" t="s">
        <v>36</v>
      </c>
      <c r="D550">
        <v>11</v>
      </c>
      <c r="E550">
        <v>0</v>
      </c>
      <c r="F550" s="14">
        <v>7680.92</v>
      </c>
      <c r="G550" t="s">
        <v>11</v>
      </c>
      <c r="H550" t="s">
        <v>16</v>
      </c>
      <c r="I550" t="s">
        <v>13</v>
      </c>
      <c r="J550" s="10" t="str">
        <f t="shared" si="16"/>
        <v>11Oct1971</v>
      </c>
      <c r="K550" s="13">
        <f t="shared" si="17"/>
        <v>51</v>
      </c>
      <c r="L550" s="14">
        <v>7680.92</v>
      </c>
    </row>
    <row r="551" spans="1:12" x14ac:dyDescent="0.25">
      <c r="A551" t="s">
        <v>1063</v>
      </c>
      <c r="B551">
        <v>1971</v>
      </c>
      <c r="C551" t="s">
        <v>20</v>
      </c>
      <c r="D551">
        <v>4</v>
      </c>
      <c r="E551">
        <v>0</v>
      </c>
      <c r="F551" s="14">
        <v>8396.6200000000008</v>
      </c>
      <c r="G551" t="s">
        <v>11</v>
      </c>
      <c r="H551" t="s">
        <v>12</v>
      </c>
      <c r="I551" t="s">
        <v>13</v>
      </c>
      <c r="J551" s="10" t="str">
        <f t="shared" si="16"/>
        <v>4Sep1971</v>
      </c>
      <c r="K551" s="13">
        <f t="shared" si="17"/>
        <v>51</v>
      </c>
      <c r="L551" s="14">
        <v>8396.6200000000008</v>
      </c>
    </row>
    <row r="552" spans="1:12" x14ac:dyDescent="0.25">
      <c r="A552" t="s">
        <v>1064</v>
      </c>
      <c r="B552">
        <v>1971</v>
      </c>
      <c r="C552" t="s">
        <v>20</v>
      </c>
      <c r="D552">
        <v>18</v>
      </c>
      <c r="E552">
        <v>0</v>
      </c>
      <c r="F552" s="14">
        <v>8400.01</v>
      </c>
      <c r="G552" t="s">
        <v>11</v>
      </c>
      <c r="H552" t="s">
        <v>12</v>
      </c>
      <c r="I552" t="s">
        <v>13</v>
      </c>
      <c r="J552" s="10" t="str">
        <f t="shared" si="16"/>
        <v>18Sep1971</v>
      </c>
      <c r="K552" s="13">
        <f t="shared" si="17"/>
        <v>51</v>
      </c>
      <c r="L552" s="14">
        <v>8400.01</v>
      </c>
    </row>
    <row r="553" spans="1:12" x14ac:dyDescent="0.25">
      <c r="A553" t="s">
        <v>1110</v>
      </c>
      <c r="B553">
        <v>1971</v>
      </c>
      <c r="C553" t="s">
        <v>34</v>
      </c>
      <c r="D553">
        <v>23</v>
      </c>
      <c r="E553">
        <v>0</v>
      </c>
      <c r="F553" s="14">
        <v>8782.4699999999993</v>
      </c>
      <c r="G553" t="s">
        <v>11</v>
      </c>
      <c r="H553" t="s">
        <v>12</v>
      </c>
      <c r="I553" t="s">
        <v>41</v>
      </c>
      <c r="J553" s="10" t="str">
        <f t="shared" si="16"/>
        <v>23Aug1971</v>
      </c>
      <c r="K553" s="13">
        <f t="shared" si="17"/>
        <v>51</v>
      </c>
      <c r="L553" s="14">
        <v>8782.4699999999993</v>
      </c>
    </row>
    <row r="554" spans="1:12" x14ac:dyDescent="0.25">
      <c r="A554" t="s">
        <v>1111</v>
      </c>
      <c r="B554">
        <v>1971</v>
      </c>
      <c r="C554" t="s">
        <v>18</v>
      </c>
      <c r="D554">
        <v>18</v>
      </c>
      <c r="E554">
        <v>0</v>
      </c>
      <c r="F554" s="14">
        <v>8798.59</v>
      </c>
      <c r="G554" t="s">
        <v>11</v>
      </c>
      <c r="H554" t="s">
        <v>16</v>
      </c>
      <c r="I554" t="s">
        <v>41</v>
      </c>
      <c r="J554" s="10" t="str">
        <f t="shared" si="16"/>
        <v>18Jun1971</v>
      </c>
      <c r="K554" s="13">
        <f t="shared" si="17"/>
        <v>51</v>
      </c>
      <c r="L554" s="14">
        <v>8798.59</v>
      </c>
    </row>
    <row r="555" spans="1:12" x14ac:dyDescent="0.25">
      <c r="A555" t="s">
        <v>1126</v>
      </c>
      <c r="B555">
        <v>1972</v>
      </c>
      <c r="C555" t="s">
        <v>18</v>
      </c>
      <c r="D555">
        <v>6</v>
      </c>
      <c r="E555">
        <v>0</v>
      </c>
      <c r="F555" s="14">
        <v>8932.08</v>
      </c>
      <c r="G555" t="s">
        <v>11</v>
      </c>
      <c r="H555" t="s">
        <v>16</v>
      </c>
      <c r="I555" t="s">
        <v>41</v>
      </c>
      <c r="J555" s="10" t="str">
        <f t="shared" si="16"/>
        <v>6Jun1972</v>
      </c>
      <c r="K555" s="13">
        <f t="shared" si="17"/>
        <v>51</v>
      </c>
      <c r="L555" s="14">
        <v>8932.08</v>
      </c>
    </row>
    <row r="556" spans="1:12" x14ac:dyDescent="0.25">
      <c r="A556" t="s">
        <v>1154</v>
      </c>
      <c r="B556">
        <v>1971</v>
      </c>
      <c r="C556" t="s">
        <v>34</v>
      </c>
      <c r="D556">
        <v>6</v>
      </c>
      <c r="E556">
        <v>0</v>
      </c>
      <c r="F556" s="14">
        <v>9264.7999999999993</v>
      </c>
      <c r="G556" t="s">
        <v>11</v>
      </c>
      <c r="H556" t="s">
        <v>16</v>
      </c>
      <c r="I556" t="s">
        <v>41</v>
      </c>
      <c r="J556" s="10" t="str">
        <f t="shared" si="16"/>
        <v>6Aug1971</v>
      </c>
      <c r="K556" s="13">
        <f t="shared" si="17"/>
        <v>51</v>
      </c>
      <c r="L556" s="14">
        <v>9264.7999999999993</v>
      </c>
    </row>
    <row r="557" spans="1:12" x14ac:dyDescent="0.25">
      <c r="A557" t="s">
        <v>1156</v>
      </c>
      <c r="B557">
        <v>1971</v>
      </c>
      <c r="C557" t="s">
        <v>10</v>
      </c>
      <c r="D557">
        <v>2</v>
      </c>
      <c r="E557">
        <v>0</v>
      </c>
      <c r="F557" s="14">
        <v>9283.56</v>
      </c>
      <c r="G557" t="s">
        <v>11</v>
      </c>
      <c r="H557" t="s">
        <v>12</v>
      </c>
      <c r="I557" t="s">
        <v>13</v>
      </c>
      <c r="J557" s="10" t="str">
        <f t="shared" si="16"/>
        <v>2Jul1971</v>
      </c>
      <c r="K557" s="13">
        <f t="shared" si="17"/>
        <v>51</v>
      </c>
      <c r="L557" s="14">
        <v>9283.56</v>
      </c>
    </row>
    <row r="558" spans="1:12" x14ac:dyDescent="0.25">
      <c r="A558" t="s">
        <v>1169</v>
      </c>
      <c r="B558">
        <v>1971</v>
      </c>
      <c r="C558" t="s">
        <v>15</v>
      </c>
      <c r="D558">
        <v>26</v>
      </c>
      <c r="E558">
        <v>1</v>
      </c>
      <c r="F558" s="14">
        <v>9377.9</v>
      </c>
      <c r="G558" t="s">
        <v>11</v>
      </c>
      <c r="H558" t="s">
        <v>16</v>
      </c>
      <c r="I558" t="s">
        <v>13</v>
      </c>
      <c r="J558" s="10" t="str">
        <f t="shared" si="16"/>
        <v>26Nov1971</v>
      </c>
      <c r="K558" s="13">
        <f t="shared" si="17"/>
        <v>51</v>
      </c>
      <c r="L558" s="14">
        <v>9377.9</v>
      </c>
    </row>
    <row r="559" spans="1:12" x14ac:dyDescent="0.25">
      <c r="A559" t="s">
        <v>1184</v>
      </c>
      <c r="B559">
        <v>1971</v>
      </c>
      <c r="C559" t="s">
        <v>15</v>
      </c>
      <c r="D559">
        <v>29</v>
      </c>
      <c r="E559">
        <v>0</v>
      </c>
      <c r="F559" s="14">
        <v>9528.9</v>
      </c>
      <c r="G559" t="s">
        <v>11</v>
      </c>
      <c r="H559" t="s">
        <v>11</v>
      </c>
      <c r="I559" t="s">
        <v>41</v>
      </c>
      <c r="J559" s="10" t="str">
        <f t="shared" si="16"/>
        <v>29Nov1971</v>
      </c>
      <c r="K559" s="13">
        <f t="shared" si="17"/>
        <v>51</v>
      </c>
      <c r="L559" s="14">
        <v>9528.9</v>
      </c>
    </row>
    <row r="560" spans="1:12" x14ac:dyDescent="0.25">
      <c r="A560" t="s">
        <v>1204</v>
      </c>
      <c r="B560">
        <v>1971</v>
      </c>
      <c r="C560" t="s">
        <v>10</v>
      </c>
      <c r="D560">
        <v>19</v>
      </c>
      <c r="E560">
        <v>0</v>
      </c>
      <c r="F560" s="14">
        <v>9644.25</v>
      </c>
      <c r="G560" t="s">
        <v>11</v>
      </c>
      <c r="H560" t="s">
        <v>16</v>
      </c>
      <c r="I560" t="s">
        <v>23</v>
      </c>
      <c r="J560" s="10" t="str">
        <f t="shared" si="16"/>
        <v>19Jul1971</v>
      </c>
      <c r="K560" s="13">
        <f t="shared" si="17"/>
        <v>51</v>
      </c>
      <c r="L560" s="14">
        <v>9644.25</v>
      </c>
    </row>
    <row r="561" spans="1:12" x14ac:dyDescent="0.25">
      <c r="A561" t="s">
        <v>1225</v>
      </c>
      <c r="B561">
        <v>1971</v>
      </c>
      <c r="C561" t="s">
        <v>36</v>
      </c>
      <c r="D561">
        <v>23</v>
      </c>
      <c r="E561">
        <v>1</v>
      </c>
      <c r="F561" s="14">
        <v>9855.1299999999992</v>
      </c>
      <c r="G561" t="s">
        <v>11</v>
      </c>
      <c r="H561" t="s">
        <v>12</v>
      </c>
      <c r="I561" t="s">
        <v>13</v>
      </c>
      <c r="J561" s="10" t="str">
        <f t="shared" si="16"/>
        <v>23Oct1971</v>
      </c>
      <c r="K561" s="13">
        <f t="shared" si="17"/>
        <v>51</v>
      </c>
      <c r="L561" s="14">
        <v>9855.1299999999992</v>
      </c>
    </row>
    <row r="562" spans="1:12" x14ac:dyDescent="0.25">
      <c r="A562" t="s">
        <v>1226</v>
      </c>
      <c r="B562">
        <v>1971</v>
      </c>
      <c r="C562" t="s">
        <v>10</v>
      </c>
      <c r="D562">
        <v>17</v>
      </c>
      <c r="E562">
        <v>1</v>
      </c>
      <c r="F562" s="14">
        <v>9861.0300000000007</v>
      </c>
      <c r="G562" t="s">
        <v>11</v>
      </c>
      <c r="H562" t="s">
        <v>11</v>
      </c>
      <c r="I562" t="s">
        <v>41</v>
      </c>
      <c r="J562" s="10" t="str">
        <f t="shared" si="16"/>
        <v>17Jul1971</v>
      </c>
      <c r="K562" s="13">
        <f t="shared" si="17"/>
        <v>51</v>
      </c>
      <c r="L562" s="14">
        <v>9861.0300000000007</v>
      </c>
    </row>
    <row r="563" spans="1:12" x14ac:dyDescent="0.25">
      <c r="A563" t="s">
        <v>1228</v>
      </c>
      <c r="B563">
        <v>1971</v>
      </c>
      <c r="C563" t="s">
        <v>15</v>
      </c>
      <c r="D563">
        <v>9</v>
      </c>
      <c r="E563">
        <v>0</v>
      </c>
      <c r="F563" s="14">
        <v>9866.2999999999993</v>
      </c>
      <c r="G563" t="s">
        <v>11</v>
      </c>
      <c r="H563" t="s">
        <v>12</v>
      </c>
      <c r="I563" t="s">
        <v>246</v>
      </c>
      <c r="J563" s="10" t="str">
        <f t="shared" si="16"/>
        <v>9Nov1971</v>
      </c>
      <c r="K563" s="13">
        <f t="shared" si="17"/>
        <v>51</v>
      </c>
      <c r="L563" s="14">
        <v>9866.2999999999993</v>
      </c>
    </row>
    <row r="564" spans="1:12" x14ac:dyDescent="0.25">
      <c r="A564" t="s">
        <v>1231</v>
      </c>
      <c r="B564">
        <v>1971</v>
      </c>
      <c r="C564" t="s">
        <v>30</v>
      </c>
      <c r="D564">
        <v>22</v>
      </c>
      <c r="E564">
        <v>1</v>
      </c>
      <c r="F564" s="14">
        <v>9872.7000000000007</v>
      </c>
      <c r="G564" t="s">
        <v>11</v>
      </c>
      <c r="H564" t="s">
        <v>11</v>
      </c>
      <c r="I564" t="s">
        <v>41</v>
      </c>
      <c r="J564" s="10" t="str">
        <f t="shared" si="16"/>
        <v>22Dec1971</v>
      </c>
      <c r="K564" s="13">
        <f t="shared" si="17"/>
        <v>51</v>
      </c>
      <c r="L564" s="14">
        <v>9872.7000000000007</v>
      </c>
    </row>
    <row r="565" spans="1:12" x14ac:dyDescent="0.25">
      <c r="A565" t="s">
        <v>1232</v>
      </c>
      <c r="B565">
        <v>1971</v>
      </c>
      <c r="C565" t="s">
        <v>10</v>
      </c>
      <c r="D565">
        <v>3</v>
      </c>
      <c r="E565">
        <v>0</v>
      </c>
      <c r="F565" s="14">
        <v>9875.68</v>
      </c>
      <c r="G565" t="s">
        <v>11</v>
      </c>
      <c r="H565" t="s">
        <v>12</v>
      </c>
      <c r="I565" t="s">
        <v>246</v>
      </c>
      <c r="J565" s="10" t="str">
        <f t="shared" si="16"/>
        <v>3Jul1971</v>
      </c>
      <c r="K565" s="13">
        <f t="shared" si="17"/>
        <v>51</v>
      </c>
      <c r="L565" s="14">
        <v>9875.68</v>
      </c>
    </row>
    <row r="566" spans="1:12" x14ac:dyDescent="0.25">
      <c r="A566" t="s">
        <v>1233</v>
      </c>
      <c r="B566">
        <v>1971</v>
      </c>
      <c r="C566" t="s">
        <v>36</v>
      </c>
      <c r="D566">
        <v>3</v>
      </c>
      <c r="E566">
        <v>1</v>
      </c>
      <c r="F566" s="14">
        <v>9877.61</v>
      </c>
      <c r="G566" t="s">
        <v>11</v>
      </c>
      <c r="H566" t="s">
        <v>16</v>
      </c>
      <c r="I566" t="s">
        <v>13</v>
      </c>
      <c r="J566" s="10" t="str">
        <f t="shared" si="16"/>
        <v>3Oct1971</v>
      </c>
      <c r="K566" s="13">
        <f t="shared" si="17"/>
        <v>51</v>
      </c>
      <c r="L566" s="14">
        <v>9877.61</v>
      </c>
    </row>
    <row r="567" spans="1:12" x14ac:dyDescent="0.25">
      <c r="A567" t="s">
        <v>1234</v>
      </c>
      <c r="B567">
        <v>1971</v>
      </c>
      <c r="C567" t="s">
        <v>15</v>
      </c>
      <c r="D567">
        <v>8</v>
      </c>
      <c r="E567">
        <v>1</v>
      </c>
      <c r="F567" s="14">
        <v>9880.07</v>
      </c>
      <c r="G567" t="s">
        <v>11</v>
      </c>
      <c r="H567" t="s">
        <v>12</v>
      </c>
      <c r="I567" t="s">
        <v>41</v>
      </c>
      <c r="J567" s="10" t="str">
        <f t="shared" si="16"/>
        <v>8Nov1971</v>
      </c>
      <c r="K567" s="13">
        <f t="shared" si="17"/>
        <v>51</v>
      </c>
      <c r="L567" s="14">
        <v>9880.07</v>
      </c>
    </row>
    <row r="568" spans="1:12" x14ac:dyDescent="0.25">
      <c r="A568" t="s">
        <v>1242</v>
      </c>
      <c r="B568">
        <v>1971</v>
      </c>
      <c r="C568" t="s">
        <v>30</v>
      </c>
      <c r="D568">
        <v>26</v>
      </c>
      <c r="E568">
        <v>1</v>
      </c>
      <c r="F568" s="14">
        <v>9957.7199999999993</v>
      </c>
      <c r="G568" t="s">
        <v>11</v>
      </c>
      <c r="H568" t="s">
        <v>12</v>
      </c>
      <c r="I568" t="s">
        <v>169</v>
      </c>
      <c r="J568" s="10" t="str">
        <f t="shared" si="16"/>
        <v>26Dec1971</v>
      </c>
      <c r="K568" s="13">
        <f t="shared" si="17"/>
        <v>51</v>
      </c>
      <c r="L568" s="14">
        <v>9957.7199999999993</v>
      </c>
    </row>
    <row r="569" spans="1:12" x14ac:dyDescent="0.25">
      <c r="A569" t="s">
        <v>1243</v>
      </c>
      <c r="B569">
        <v>1971</v>
      </c>
      <c r="C569" t="s">
        <v>36</v>
      </c>
      <c r="D569">
        <v>6</v>
      </c>
      <c r="E569">
        <v>1</v>
      </c>
      <c r="F569" s="14">
        <v>9964.06</v>
      </c>
      <c r="G569" t="s">
        <v>11</v>
      </c>
      <c r="H569" t="s">
        <v>11</v>
      </c>
      <c r="I569" t="s">
        <v>165</v>
      </c>
      <c r="J569" s="10" t="str">
        <f t="shared" si="16"/>
        <v>6Oct1971</v>
      </c>
      <c r="K569" s="13">
        <f t="shared" si="17"/>
        <v>51</v>
      </c>
      <c r="L569" s="14">
        <v>9964.06</v>
      </c>
    </row>
    <row r="570" spans="1:12" x14ac:dyDescent="0.25">
      <c r="A570" t="s">
        <v>1714</v>
      </c>
      <c r="B570">
        <v>1971</v>
      </c>
      <c r="C570" t="s">
        <v>34</v>
      </c>
      <c r="D570">
        <v>15</v>
      </c>
      <c r="E570">
        <v>0</v>
      </c>
      <c r="F570" s="14">
        <v>15038.51</v>
      </c>
      <c r="G570" t="s">
        <v>11</v>
      </c>
      <c r="H570" t="s">
        <v>12</v>
      </c>
      <c r="I570" t="s">
        <v>248</v>
      </c>
      <c r="J570" s="10" t="str">
        <f t="shared" si="16"/>
        <v>15Aug1971</v>
      </c>
      <c r="K570" s="13">
        <f t="shared" si="17"/>
        <v>51</v>
      </c>
      <c r="L570" s="14">
        <v>15038.51</v>
      </c>
    </row>
    <row r="571" spans="1:12" x14ac:dyDescent="0.25">
      <c r="A571" t="s">
        <v>1719</v>
      </c>
      <c r="B571">
        <v>1971</v>
      </c>
      <c r="C571" t="s">
        <v>15</v>
      </c>
      <c r="D571">
        <v>25</v>
      </c>
      <c r="E571">
        <v>0</v>
      </c>
      <c r="F571" s="14">
        <v>15150.44</v>
      </c>
      <c r="G571" t="s">
        <v>11</v>
      </c>
      <c r="H571" t="s">
        <v>16</v>
      </c>
      <c r="I571" t="s">
        <v>248</v>
      </c>
      <c r="J571" s="10" t="str">
        <f t="shared" si="16"/>
        <v>25Nov1971</v>
      </c>
      <c r="K571" s="13">
        <f t="shared" si="17"/>
        <v>51</v>
      </c>
      <c r="L571" s="14">
        <v>15150.44</v>
      </c>
    </row>
    <row r="572" spans="1:12" x14ac:dyDescent="0.25">
      <c r="A572" t="s">
        <v>1788</v>
      </c>
      <c r="B572">
        <v>1971</v>
      </c>
      <c r="C572" t="s">
        <v>34</v>
      </c>
      <c r="D572">
        <v>22</v>
      </c>
      <c r="E572">
        <v>0</v>
      </c>
      <c r="F572" s="14">
        <v>17016.009999999998</v>
      </c>
      <c r="G572" t="s">
        <v>11</v>
      </c>
      <c r="H572" t="s">
        <v>11</v>
      </c>
      <c r="I572" t="s">
        <v>248</v>
      </c>
      <c r="J572" s="10" t="str">
        <f t="shared" si="16"/>
        <v>22Aug1971</v>
      </c>
      <c r="K572" s="13">
        <f t="shared" si="17"/>
        <v>51</v>
      </c>
      <c r="L572" s="14">
        <v>17016.009999999998</v>
      </c>
    </row>
    <row r="573" spans="1:12" x14ac:dyDescent="0.25">
      <c r="A573" t="s">
        <v>1919</v>
      </c>
      <c r="B573">
        <v>1971</v>
      </c>
      <c r="C573" t="s">
        <v>18</v>
      </c>
      <c r="D573">
        <v>16</v>
      </c>
      <c r="E573">
        <v>1</v>
      </c>
      <c r="F573" s="14">
        <v>22218.11</v>
      </c>
      <c r="G573" t="s">
        <v>11</v>
      </c>
      <c r="H573" t="s">
        <v>12</v>
      </c>
      <c r="I573" t="s">
        <v>13</v>
      </c>
      <c r="J573" s="10" t="str">
        <f t="shared" si="16"/>
        <v>16Jun1971</v>
      </c>
      <c r="K573" s="13">
        <f t="shared" si="17"/>
        <v>51</v>
      </c>
      <c r="L573" s="14">
        <v>22218.11</v>
      </c>
    </row>
    <row r="574" spans="1:12" x14ac:dyDescent="0.25">
      <c r="A574" t="s">
        <v>1938</v>
      </c>
      <c r="B574">
        <v>1971</v>
      </c>
      <c r="C574" t="s">
        <v>10</v>
      </c>
      <c r="D574">
        <v>10</v>
      </c>
      <c r="E574">
        <v>2</v>
      </c>
      <c r="F574" s="14">
        <v>23967.38</v>
      </c>
      <c r="G574" t="s">
        <v>11</v>
      </c>
      <c r="H574" t="s">
        <v>11</v>
      </c>
      <c r="I574" t="s">
        <v>23</v>
      </c>
      <c r="J574" s="10" t="str">
        <f t="shared" si="16"/>
        <v>10Jul1971</v>
      </c>
      <c r="K574" s="13">
        <f t="shared" si="17"/>
        <v>51</v>
      </c>
      <c r="L574" s="14">
        <v>23967.38</v>
      </c>
    </row>
    <row r="575" spans="1:12" x14ac:dyDescent="0.25">
      <c r="A575" t="s">
        <v>2051</v>
      </c>
      <c r="B575">
        <v>1971</v>
      </c>
      <c r="C575" t="s">
        <v>30</v>
      </c>
      <c r="D575">
        <v>25</v>
      </c>
      <c r="E575">
        <v>0</v>
      </c>
      <c r="F575" s="14">
        <v>30134.75</v>
      </c>
      <c r="G575" t="s">
        <v>11</v>
      </c>
      <c r="H575" t="s">
        <v>12</v>
      </c>
      <c r="I575" t="s">
        <v>41</v>
      </c>
      <c r="J575" s="10" t="str">
        <f t="shared" si="16"/>
        <v>25Dec1971</v>
      </c>
      <c r="K575" s="13">
        <f t="shared" si="17"/>
        <v>51</v>
      </c>
      <c r="L575" s="14">
        <v>30134.75</v>
      </c>
    </row>
    <row r="576" spans="1:12" x14ac:dyDescent="0.25">
      <c r="A576" t="s">
        <v>2098</v>
      </c>
      <c r="B576">
        <v>1971</v>
      </c>
      <c r="C576" t="s">
        <v>34</v>
      </c>
      <c r="D576">
        <v>24</v>
      </c>
      <c r="E576">
        <v>0</v>
      </c>
      <c r="F576" s="14">
        <v>32947.629999999997</v>
      </c>
      <c r="G576" t="s">
        <v>11</v>
      </c>
      <c r="H576" t="s">
        <v>16</v>
      </c>
      <c r="I576" t="s">
        <v>41</v>
      </c>
      <c r="J576" s="10" t="str">
        <f t="shared" si="16"/>
        <v>24Aug1971</v>
      </c>
      <c r="K576" s="13">
        <f t="shared" si="17"/>
        <v>51</v>
      </c>
      <c r="L576" s="14">
        <v>32947.629999999997</v>
      </c>
    </row>
    <row r="577" spans="1:12" x14ac:dyDescent="0.25">
      <c r="A577" t="s">
        <v>2124</v>
      </c>
      <c r="B577">
        <v>1971</v>
      </c>
      <c r="C577" t="s">
        <v>34</v>
      </c>
      <c r="D577">
        <v>25</v>
      </c>
      <c r="E577">
        <v>0</v>
      </c>
      <c r="F577" s="14">
        <v>34205.07</v>
      </c>
      <c r="G577" t="s">
        <v>11</v>
      </c>
      <c r="H577" t="s">
        <v>11</v>
      </c>
      <c r="I577" t="s">
        <v>41</v>
      </c>
      <c r="J577" s="10" t="str">
        <f t="shared" si="16"/>
        <v>25Aug1971</v>
      </c>
      <c r="K577" s="13">
        <f t="shared" si="17"/>
        <v>51</v>
      </c>
      <c r="L577" s="14">
        <v>34205.07</v>
      </c>
    </row>
    <row r="578" spans="1:12" x14ac:dyDescent="0.25">
      <c r="A578" t="s">
        <v>2154</v>
      </c>
      <c r="B578">
        <v>1971</v>
      </c>
      <c r="C578" t="s">
        <v>20</v>
      </c>
      <c r="D578">
        <v>22</v>
      </c>
      <c r="E578">
        <v>0</v>
      </c>
      <c r="F578" s="14">
        <v>35345.730000000003</v>
      </c>
      <c r="G578" t="s">
        <v>11</v>
      </c>
      <c r="H578" t="s">
        <v>12</v>
      </c>
      <c r="I578" t="s">
        <v>41</v>
      </c>
      <c r="J578" s="10" t="str">
        <f t="shared" ref="J578:J641" si="18">CONCATENATE(D578,C578,B578)</f>
        <v>22Sep1971</v>
      </c>
      <c r="K578" s="13">
        <f t="shared" ref="K578:K641" si="19">DATEDIF(J578,$P$2,"y")</f>
        <v>51</v>
      </c>
      <c r="L578" s="14">
        <v>35345.730000000003</v>
      </c>
    </row>
    <row r="579" spans="1:12" x14ac:dyDescent="0.25">
      <c r="A579" t="s">
        <v>2227</v>
      </c>
      <c r="B579">
        <v>1971</v>
      </c>
      <c r="C579" t="s">
        <v>30</v>
      </c>
      <c r="D579">
        <v>23</v>
      </c>
      <c r="E579">
        <v>0</v>
      </c>
      <c r="F579" s="14">
        <v>38405.26</v>
      </c>
      <c r="G579" t="s">
        <v>11</v>
      </c>
      <c r="H579" t="s">
        <v>16</v>
      </c>
      <c r="I579" t="s">
        <v>41</v>
      </c>
      <c r="J579" s="10" t="str">
        <f t="shared" si="18"/>
        <v>23Dec1971</v>
      </c>
      <c r="K579" s="13">
        <f t="shared" si="19"/>
        <v>51</v>
      </c>
      <c r="L579" s="14">
        <v>38405.26</v>
      </c>
    </row>
    <row r="580" spans="1:12" x14ac:dyDescent="0.25">
      <c r="A580" t="s">
        <v>2329</v>
      </c>
      <c r="B580">
        <v>1971</v>
      </c>
      <c r="C580" t="s">
        <v>36</v>
      </c>
      <c r="D580">
        <v>29</v>
      </c>
      <c r="E580">
        <v>0</v>
      </c>
      <c r="F580" s="14">
        <v>44400.41</v>
      </c>
      <c r="G580" t="s">
        <v>11</v>
      </c>
      <c r="H580" t="s">
        <v>11</v>
      </c>
      <c r="I580" t="s">
        <v>13</v>
      </c>
      <c r="J580" s="10" t="str">
        <f t="shared" si="18"/>
        <v>29Oct1971</v>
      </c>
      <c r="K580" s="13">
        <f t="shared" si="19"/>
        <v>51</v>
      </c>
      <c r="L580" s="14">
        <v>44400.41</v>
      </c>
    </row>
    <row r="581" spans="1:12" x14ac:dyDescent="0.25">
      <c r="A581" t="s">
        <v>2333</v>
      </c>
      <c r="B581">
        <v>1971</v>
      </c>
      <c r="C581" t="s">
        <v>34</v>
      </c>
      <c r="D581">
        <v>13</v>
      </c>
      <c r="E581">
        <v>2</v>
      </c>
      <c r="F581" s="14">
        <v>44641.2</v>
      </c>
      <c r="G581" t="s">
        <v>11</v>
      </c>
      <c r="H581" t="s">
        <v>12</v>
      </c>
      <c r="I581" t="s">
        <v>246</v>
      </c>
      <c r="J581" s="10" t="str">
        <f t="shared" si="18"/>
        <v>13Aug1971</v>
      </c>
      <c r="K581" s="13">
        <f t="shared" si="19"/>
        <v>51</v>
      </c>
      <c r="L581" s="14">
        <v>44641.2</v>
      </c>
    </row>
    <row r="582" spans="1:12" x14ac:dyDescent="0.25">
      <c r="A582" t="s">
        <v>1146</v>
      </c>
      <c r="B582">
        <v>1971</v>
      </c>
      <c r="C582" t="s">
        <v>30</v>
      </c>
      <c r="D582">
        <v>29</v>
      </c>
      <c r="E582">
        <v>0</v>
      </c>
      <c r="F582" s="14">
        <v>9174.14</v>
      </c>
      <c r="G582" t="s">
        <v>12</v>
      </c>
      <c r="H582" t="s">
        <v>16</v>
      </c>
      <c r="I582" t="s">
        <v>23</v>
      </c>
      <c r="J582" s="10" t="str">
        <f t="shared" si="18"/>
        <v>29Dec1971</v>
      </c>
      <c r="K582" s="13">
        <f t="shared" si="19"/>
        <v>51</v>
      </c>
      <c r="L582" s="14">
        <v>9174.14</v>
      </c>
    </row>
    <row r="583" spans="1:12" x14ac:dyDescent="0.25">
      <c r="A583" t="s">
        <v>1167</v>
      </c>
      <c r="B583">
        <v>1971</v>
      </c>
      <c r="C583" t="s">
        <v>36</v>
      </c>
      <c r="D583">
        <v>8</v>
      </c>
      <c r="E583">
        <v>0</v>
      </c>
      <c r="F583" s="14">
        <v>9361.33</v>
      </c>
      <c r="G583" t="s">
        <v>12</v>
      </c>
      <c r="H583" t="s">
        <v>16</v>
      </c>
      <c r="I583" t="s">
        <v>167</v>
      </c>
      <c r="J583" s="10" t="str">
        <f t="shared" si="18"/>
        <v>8Oct1971</v>
      </c>
      <c r="K583" s="13">
        <f t="shared" si="19"/>
        <v>51</v>
      </c>
      <c r="L583" s="14">
        <v>9361.33</v>
      </c>
    </row>
    <row r="584" spans="1:12" x14ac:dyDescent="0.25">
      <c r="A584" t="s">
        <v>1171</v>
      </c>
      <c r="B584">
        <v>1971</v>
      </c>
      <c r="C584" t="s">
        <v>30</v>
      </c>
      <c r="D584">
        <v>29</v>
      </c>
      <c r="E584">
        <v>1</v>
      </c>
      <c r="F584" s="14">
        <v>9386.16</v>
      </c>
      <c r="G584" t="s">
        <v>12</v>
      </c>
      <c r="H584" t="s">
        <v>11</v>
      </c>
      <c r="I584" t="s">
        <v>13</v>
      </c>
      <c r="J584" s="10" t="str">
        <f t="shared" si="18"/>
        <v>29Dec1971</v>
      </c>
      <c r="K584" s="13">
        <f t="shared" si="19"/>
        <v>51</v>
      </c>
      <c r="L584" s="14">
        <v>9386.16</v>
      </c>
    </row>
    <row r="585" spans="1:12" x14ac:dyDescent="0.25">
      <c r="A585" t="s">
        <v>1172</v>
      </c>
      <c r="B585">
        <v>1971</v>
      </c>
      <c r="C585" t="s">
        <v>36</v>
      </c>
      <c r="D585">
        <v>20</v>
      </c>
      <c r="E585">
        <v>1</v>
      </c>
      <c r="F585" s="14">
        <v>9391.35</v>
      </c>
      <c r="G585" t="s">
        <v>12</v>
      </c>
      <c r="H585" t="s">
        <v>12</v>
      </c>
      <c r="I585" t="s">
        <v>41</v>
      </c>
      <c r="J585" s="10" t="str">
        <f t="shared" si="18"/>
        <v>20Oct1971</v>
      </c>
      <c r="K585" s="13">
        <f t="shared" si="19"/>
        <v>51</v>
      </c>
      <c r="L585" s="14">
        <v>9391.35</v>
      </c>
    </row>
    <row r="586" spans="1:12" x14ac:dyDescent="0.25">
      <c r="A586" t="s">
        <v>1281</v>
      </c>
      <c r="B586">
        <v>1971</v>
      </c>
      <c r="C586" t="s">
        <v>20</v>
      </c>
      <c r="D586">
        <v>6</v>
      </c>
      <c r="E586">
        <v>0</v>
      </c>
      <c r="F586" s="14">
        <v>10356.67</v>
      </c>
      <c r="G586" t="s">
        <v>12</v>
      </c>
      <c r="H586" t="s">
        <v>16</v>
      </c>
      <c r="I586" t="s">
        <v>199</v>
      </c>
      <c r="J586" s="10" t="str">
        <f t="shared" si="18"/>
        <v>6Sep1971</v>
      </c>
      <c r="K586" s="13">
        <f t="shared" si="19"/>
        <v>51</v>
      </c>
      <c r="L586" s="14">
        <v>10356.67</v>
      </c>
    </row>
    <row r="587" spans="1:12" x14ac:dyDescent="0.25">
      <c r="A587" t="s">
        <v>1301</v>
      </c>
      <c r="B587">
        <v>1971</v>
      </c>
      <c r="C587" t="s">
        <v>20</v>
      </c>
      <c r="D587">
        <v>26</v>
      </c>
      <c r="E587">
        <v>0</v>
      </c>
      <c r="F587" s="14">
        <v>10546.48</v>
      </c>
      <c r="G587" t="s">
        <v>12</v>
      </c>
      <c r="H587" t="s">
        <v>12</v>
      </c>
      <c r="I587" t="s">
        <v>41</v>
      </c>
      <c r="J587" s="10" t="str">
        <f t="shared" si="18"/>
        <v>26Sep1971</v>
      </c>
      <c r="K587" s="13">
        <f t="shared" si="19"/>
        <v>51</v>
      </c>
      <c r="L587" s="14">
        <v>10546.48</v>
      </c>
    </row>
    <row r="588" spans="1:12" x14ac:dyDescent="0.25">
      <c r="A588" t="s">
        <v>1302</v>
      </c>
      <c r="B588">
        <v>1971</v>
      </c>
      <c r="C588" t="s">
        <v>18</v>
      </c>
      <c r="D588">
        <v>29</v>
      </c>
      <c r="E588">
        <v>3</v>
      </c>
      <c r="F588" s="14">
        <v>10560.49</v>
      </c>
      <c r="G588" t="s">
        <v>12</v>
      </c>
      <c r="H588" t="s">
        <v>11</v>
      </c>
      <c r="I588" t="s">
        <v>13</v>
      </c>
      <c r="J588" s="10" t="str">
        <f t="shared" si="18"/>
        <v>29Jun1971</v>
      </c>
      <c r="K588" s="13">
        <f t="shared" si="19"/>
        <v>51</v>
      </c>
      <c r="L588" s="14">
        <v>10560.49</v>
      </c>
    </row>
    <row r="589" spans="1:12" x14ac:dyDescent="0.25">
      <c r="A589" t="s">
        <v>1334</v>
      </c>
      <c r="B589">
        <v>1971</v>
      </c>
      <c r="C589" t="s">
        <v>30</v>
      </c>
      <c r="D589">
        <v>20</v>
      </c>
      <c r="E589">
        <v>2</v>
      </c>
      <c r="F589" s="14">
        <v>10848.13</v>
      </c>
      <c r="G589" t="s">
        <v>12</v>
      </c>
      <c r="H589" t="s">
        <v>12</v>
      </c>
      <c r="I589" t="s">
        <v>23</v>
      </c>
      <c r="J589" s="10" t="str">
        <f t="shared" si="18"/>
        <v>20Dec1971</v>
      </c>
      <c r="K589" s="13">
        <f t="shared" si="19"/>
        <v>51</v>
      </c>
      <c r="L589" s="14">
        <v>10848.13</v>
      </c>
    </row>
    <row r="590" spans="1:12" x14ac:dyDescent="0.25">
      <c r="A590" t="s">
        <v>1355</v>
      </c>
      <c r="B590">
        <v>1971</v>
      </c>
      <c r="C590" t="s">
        <v>15</v>
      </c>
      <c r="D590">
        <v>9</v>
      </c>
      <c r="E590">
        <v>0</v>
      </c>
      <c r="F590" s="14">
        <v>11068.77</v>
      </c>
      <c r="G590" t="s">
        <v>12</v>
      </c>
      <c r="H590" t="s">
        <v>11</v>
      </c>
      <c r="I590" t="s">
        <v>23</v>
      </c>
      <c r="J590" s="10" t="str">
        <f t="shared" si="18"/>
        <v>9Nov1971</v>
      </c>
      <c r="K590" s="13">
        <f t="shared" si="19"/>
        <v>51</v>
      </c>
      <c r="L590" s="14">
        <v>11068.77</v>
      </c>
    </row>
    <row r="591" spans="1:12" x14ac:dyDescent="0.25">
      <c r="A591" t="s">
        <v>1374</v>
      </c>
      <c r="B591">
        <v>1971</v>
      </c>
      <c r="C591" t="s">
        <v>30</v>
      </c>
      <c r="D591">
        <v>26</v>
      </c>
      <c r="E591">
        <v>0</v>
      </c>
      <c r="F591" s="14">
        <v>11265.71</v>
      </c>
      <c r="G591" t="s">
        <v>12</v>
      </c>
      <c r="H591" t="s">
        <v>16</v>
      </c>
      <c r="I591" t="s">
        <v>199</v>
      </c>
      <c r="J591" s="10" t="str">
        <f t="shared" si="18"/>
        <v>26Dec1971</v>
      </c>
      <c r="K591" s="13">
        <f t="shared" si="19"/>
        <v>51</v>
      </c>
      <c r="L591" s="14">
        <v>11265.71</v>
      </c>
    </row>
    <row r="592" spans="1:12" x14ac:dyDescent="0.25">
      <c r="A592" t="s">
        <v>1403</v>
      </c>
      <c r="B592">
        <v>1971</v>
      </c>
      <c r="C592" t="s">
        <v>20</v>
      </c>
      <c r="D592">
        <v>12</v>
      </c>
      <c r="E592">
        <v>3</v>
      </c>
      <c r="F592" s="14">
        <v>11436.74</v>
      </c>
      <c r="G592" t="s">
        <v>12</v>
      </c>
      <c r="H592" t="s">
        <v>12</v>
      </c>
      <c r="I592" t="s">
        <v>23</v>
      </c>
      <c r="J592" s="10" t="str">
        <f t="shared" si="18"/>
        <v>12Sep1971</v>
      </c>
      <c r="K592" s="13">
        <f t="shared" si="19"/>
        <v>51</v>
      </c>
      <c r="L592" s="14">
        <v>11436.74</v>
      </c>
    </row>
    <row r="593" spans="1:12" x14ac:dyDescent="0.25">
      <c r="A593" t="s">
        <v>1413</v>
      </c>
      <c r="B593">
        <v>1971</v>
      </c>
      <c r="C593" t="s">
        <v>30</v>
      </c>
      <c r="D593">
        <v>19</v>
      </c>
      <c r="E593">
        <v>4</v>
      </c>
      <c r="F593" s="14">
        <v>11520.1</v>
      </c>
      <c r="G593" t="s">
        <v>12</v>
      </c>
      <c r="H593" t="s">
        <v>16</v>
      </c>
      <c r="I593" t="s">
        <v>23</v>
      </c>
      <c r="J593" s="10" t="str">
        <f t="shared" si="18"/>
        <v>19Dec1971</v>
      </c>
      <c r="K593" s="13">
        <f t="shared" si="19"/>
        <v>51</v>
      </c>
      <c r="L593" s="14">
        <v>11520.1</v>
      </c>
    </row>
    <row r="594" spans="1:12" x14ac:dyDescent="0.25">
      <c r="A594" t="s">
        <v>1418</v>
      </c>
      <c r="B594">
        <v>1971</v>
      </c>
      <c r="C594" t="s">
        <v>30</v>
      </c>
      <c r="D594">
        <v>1</v>
      </c>
      <c r="E594">
        <v>0</v>
      </c>
      <c r="F594" s="14">
        <v>11540.25</v>
      </c>
      <c r="G594" t="s">
        <v>12</v>
      </c>
      <c r="H594" t="s">
        <v>16</v>
      </c>
      <c r="I594" t="s">
        <v>23</v>
      </c>
      <c r="J594" s="10" t="str">
        <f t="shared" si="18"/>
        <v>1Dec1971</v>
      </c>
      <c r="K594" s="13">
        <f t="shared" si="19"/>
        <v>51</v>
      </c>
      <c r="L594" s="14">
        <v>11540.25</v>
      </c>
    </row>
    <row r="595" spans="1:12" x14ac:dyDescent="0.25">
      <c r="A595" t="s">
        <v>1575</v>
      </c>
      <c r="B595">
        <v>1971</v>
      </c>
      <c r="C595" t="s">
        <v>36</v>
      </c>
      <c r="D595">
        <v>30</v>
      </c>
      <c r="E595">
        <v>0</v>
      </c>
      <c r="F595" s="14">
        <v>13110.79</v>
      </c>
      <c r="G595" t="s">
        <v>12</v>
      </c>
      <c r="H595" t="s">
        <v>11</v>
      </c>
      <c r="I595" t="s">
        <v>41</v>
      </c>
      <c r="J595" s="10" t="str">
        <f t="shared" si="18"/>
        <v>30Oct1971</v>
      </c>
      <c r="K595" s="13">
        <f t="shared" si="19"/>
        <v>51</v>
      </c>
      <c r="L595" s="14">
        <v>13110.79</v>
      </c>
    </row>
    <row r="596" spans="1:12" x14ac:dyDescent="0.25">
      <c r="A596" t="s">
        <v>1870</v>
      </c>
      <c r="B596">
        <v>1972</v>
      </c>
      <c r="C596" t="s">
        <v>18</v>
      </c>
      <c r="D596">
        <v>14</v>
      </c>
      <c r="E596">
        <v>3</v>
      </c>
      <c r="F596" s="14">
        <v>19749.38</v>
      </c>
      <c r="G596" t="s">
        <v>16</v>
      </c>
      <c r="H596" t="s">
        <v>12</v>
      </c>
      <c r="I596" t="s">
        <v>13</v>
      </c>
      <c r="J596" s="10" t="str">
        <f t="shared" si="18"/>
        <v>14Jun1972</v>
      </c>
      <c r="K596" s="13">
        <f t="shared" si="19"/>
        <v>50</v>
      </c>
      <c r="L596" s="14">
        <v>19749.38</v>
      </c>
    </row>
    <row r="597" spans="1:12" x14ac:dyDescent="0.25">
      <c r="A597" t="s">
        <v>2055</v>
      </c>
      <c r="B597">
        <v>1972</v>
      </c>
      <c r="C597" t="s">
        <v>10</v>
      </c>
      <c r="D597">
        <v>24</v>
      </c>
      <c r="E597">
        <v>2</v>
      </c>
      <c r="F597" s="14">
        <v>30284.639999999999</v>
      </c>
      <c r="G597" t="s">
        <v>16</v>
      </c>
      <c r="H597" t="s">
        <v>16</v>
      </c>
      <c r="I597" t="s">
        <v>23</v>
      </c>
      <c r="J597" s="10" t="str">
        <f t="shared" si="18"/>
        <v>24Jul1972</v>
      </c>
      <c r="K597" s="13">
        <f t="shared" si="19"/>
        <v>50</v>
      </c>
      <c r="L597" s="14">
        <v>30284.639999999999</v>
      </c>
    </row>
    <row r="598" spans="1:12" x14ac:dyDescent="0.25">
      <c r="A598" t="s">
        <v>2190</v>
      </c>
      <c r="B598">
        <v>1972</v>
      </c>
      <c r="C598" t="s">
        <v>30</v>
      </c>
      <c r="D598">
        <v>5</v>
      </c>
      <c r="E598">
        <v>0</v>
      </c>
      <c r="F598" s="14">
        <v>36889.99</v>
      </c>
      <c r="G598" t="s">
        <v>16</v>
      </c>
      <c r="H598" t="s">
        <v>12</v>
      </c>
      <c r="I598" t="s">
        <v>41</v>
      </c>
      <c r="J598" s="10" t="str">
        <f t="shared" si="18"/>
        <v>5Dec1972</v>
      </c>
      <c r="K598" s="13">
        <f t="shared" si="19"/>
        <v>50</v>
      </c>
      <c r="L598" s="14">
        <v>36889.99</v>
      </c>
    </row>
    <row r="599" spans="1:12" x14ac:dyDescent="0.25">
      <c r="A599" t="s">
        <v>2279</v>
      </c>
      <c r="B599">
        <v>1972</v>
      </c>
      <c r="C599" t="s">
        <v>18</v>
      </c>
      <c r="D599">
        <v>10</v>
      </c>
      <c r="E599">
        <v>0</v>
      </c>
      <c r="F599" s="14">
        <v>40817.85</v>
      </c>
      <c r="G599" t="s">
        <v>16</v>
      </c>
      <c r="H599" t="s">
        <v>12</v>
      </c>
      <c r="I599" t="s">
        <v>41</v>
      </c>
      <c r="J599" s="10" t="str">
        <f t="shared" si="18"/>
        <v>10Jun1972</v>
      </c>
      <c r="K599" s="13">
        <f t="shared" si="19"/>
        <v>50</v>
      </c>
      <c r="L599" s="14">
        <v>40817.85</v>
      </c>
    </row>
    <row r="600" spans="1:12" x14ac:dyDescent="0.25">
      <c r="A600" t="s">
        <v>2286</v>
      </c>
      <c r="B600">
        <v>1972</v>
      </c>
      <c r="C600" t="s">
        <v>34</v>
      </c>
      <c r="D600">
        <v>12</v>
      </c>
      <c r="E600">
        <v>0</v>
      </c>
      <c r="F600" s="14">
        <v>41055.29</v>
      </c>
      <c r="G600" t="s">
        <v>16</v>
      </c>
      <c r="H600" t="s">
        <v>11</v>
      </c>
      <c r="I600" t="s">
        <v>41</v>
      </c>
      <c r="J600" s="10" t="str">
        <f t="shared" si="18"/>
        <v>12Aug1972</v>
      </c>
      <c r="K600" s="13">
        <f t="shared" si="19"/>
        <v>50</v>
      </c>
      <c r="L600" s="14">
        <v>41055.29</v>
      </c>
    </row>
    <row r="601" spans="1:12" x14ac:dyDescent="0.25">
      <c r="A601" t="s">
        <v>2287</v>
      </c>
      <c r="B601">
        <v>1972</v>
      </c>
      <c r="C601" t="s">
        <v>20</v>
      </c>
      <c r="D601">
        <v>6</v>
      </c>
      <c r="E601">
        <v>0</v>
      </c>
      <c r="F601" s="14">
        <v>41097.160000000003</v>
      </c>
      <c r="G601" t="s">
        <v>16</v>
      </c>
      <c r="H601" t="s">
        <v>12</v>
      </c>
      <c r="I601" t="s">
        <v>167</v>
      </c>
      <c r="J601" s="10" t="str">
        <f t="shared" si="18"/>
        <v>6Sep1972</v>
      </c>
      <c r="K601" s="13">
        <f t="shared" si="19"/>
        <v>50</v>
      </c>
      <c r="L601" s="14">
        <v>41097.160000000003</v>
      </c>
    </row>
    <row r="602" spans="1:12" x14ac:dyDescent="0.25">
      <c r="A602" t="s">
        <v>2315</v>
      </c>
      <c r="B602">
        <v>1972</v>
      </c>
      <c r="C602" t="s">
        <v>20</v>
      </c>
      <c r="D602">
        <v>10</v>
      </c>
      <c r="E602">
        <v>2</v>
      </c>
      <c r="F602" s="14">
        <v>42856.84</v>
      </c>
      <c r="G602" t="s">
        <v>16</v>
      </c>
      <c r="H602" t="s">
        <v>16</v>
      </c>
      <c r="I602" t="s">
        <v>41</v>
      </c>
      <c r="J602" s="10" t="str">
        <f t="shared" si="18"/>
        <v>10Sep1972</v>
      </c>
      <c r="K602" s="13">
        <f t="shared" si="19"/>
        <v>50</v>
      </c>
      <c r="L602" s="14">
        <v>42856.84</v>
      </c>
    </row>
    <row r="603" spans="1:12" x14ac:dyDescent="0.25">
      <c r="A603" t="s">
        <v>654</v>
      </c>
      <c r="B603">
        <v>1972</v>
      </c>
      <c r="C603" t="s">
        <v>30</v>
      </c>
      <c r="D603">
        <v>15</v>
      </c>
      <c r="E603">
        <v>0</v>
      </c>
      <c r="F603" s="14">
        <v>5344.81</v>
      </c>
      <c r="G603" t="s">
        <v>11</v>
      </c>
      <c r="H603" t="s">
        <v>12</v>
      </c>
      <c r="I603" t="s">
        <v>13</v>
      </c>
      <c r="J603" s="10" t="str">
        <f t="shared" si="18"/>
        <v>15Dec1972</v>
      </c>
      <c r="K603" s="13">
        <f t="shared" si="19"/>
        <v>50</v>
      </c>
      <c r="L603" s="14">
        <v>5344.81</v>
      </c>
    </row>
    <row r="604" spans="1:12" x14ac:dyDescent="0.25">
      <c r="A604" t="s">
        <v>695</v>
      </c>
      <c r="B604">
        <v>1972</v>
      </c>
      <c r="C604" t="s">
        <v>36</v>
      </c>
      <c r="D604">
        <v>28</v>
      </c>
      <c r="E604">
        <v>0</v>
      </c>
      <c r="F604" s="14">
        <v>5690.79</v>
      </c>
      <c r="G604" t="s">
        <v>11</v>
      </c>
      <c r="H604" t="s">
        <v>16</v>
      </c>
      <c r="I604" t="s">
        <v>13</v>
      </c>
      <c r="J604" s="10" t="str">
        <f t="shared" si="18"/>
        <v>28Oct1972</v>
      </c>
      <c r="K604" s="13">
        <f t="shared" si="19"/>
        <v>50</v>
      </c>
      <c r="L604" s="14">
        <v>5690.79</v>
      </c>
    </row>
    <row r="605" spans="1:12" x14ac:dyDescent="0.25">
      <c r="A605" t="s">
        <v>703</v>
      </c>
      <c r="B605">
        <v>1972</v>
      </c>
      <c r="C605" t="s">
        <v>34</v>
      </c>
      <c r="D605">
        <v>21</v>
      </c>
      <c r="E605">
        <v>0</v>
      </c>
      <c r="F605" s="14">
        <v>5741.67</v>
      </c>
      <c r="G605" t="s">
        <v>11</v>
      </c>
      <c r="H605" t="s">
        <v>12</v>
      </c>
      <c r="I605" t="s">
        <v>13</v>
      </c>
      <c r="J605" s="10" t="str">
        <f t="shared" si="18"/>
        <v>21Aug1972</v>
      </c>
      <c r="K605" s="13">
        <f t="shared" si="19"/>
        <v>50</v>
      </c>
      <c r="L605" s="14">
        <v>5741.67</v>
      </c>
    </row>
    <row r="606" spans="1:12" x14ac:dyDescent="0.25">
      <c r="A606" t="s">
        <v>708</v>
      </c>
      <c r="B606">
        <v>1972</v>
      </c>
      <c r="C606" t="s">
        <v>15</v>
      </c>
      <c r="D606">
        <v>2</v>
      </c>
      <c r="E606">
        <v>0</v>
      </c>
      <c r="F606" s="14">
        <v>5812.9</v>
      </c>
      <c r="G606" t="s">
        <v>11</v>
      </c>
      <c r="H606" t="s">
        <v>11</v>
      </c>
      <c r="I606" t="s">
        <v>13</v>
      </c>
      <c r="J606" s="10" t="str">
        <f t="shared" si="18"/>
        <v>2Nov1972</v>
      </c>
      <c r="K606" s="13">
        <f t="shared" si="19"/>
        <v>50</v>
      </c>
      <c r="L606" s="14">
        <v>5812.9</v>
      </c>
    </row>
    <row r="607" spans="1:12" x14ac:dyDescent="0.25">
      <c r="A607" t="s">
        <v>767</v>
      </c>
      <c r="B607">
        <v>1972</v>
      </c>
      <c r="C607" t="s">
        <v>18</v>
      </c>
      <c r="D607">
        <v>29</v>
      </c>
      <c r="E607">
        <v>0</v>
      </c>
      <c r="F607" s="14">
        <v>6219.93</v>
      </c>
      <c r="G607" t="s">
        <v>11</v>
      </c>
      <c r="H607" t="s">
        <v>11</v>
      </c>
      <c r="I607" t="s">
        <v>13</v>
      </c>
      <c r="J607" s="10" t="str">
        <f t="shared" si="18"/>
        <v>29Jun1972</v>
      </c>
      <c r="K607" s="13">
        <f t="shared" si="19"/>
        <v>50</v>
      </c>
      <c r="L607" s="14">
        <v>6219.93</v>
      </c>
    </row>
    <row r="608" spans="1:12" x14ac:dyDescent="0.25">
      <c r="A608" t="s">
        <v>771</v>
      </c>
      <c r="B608">
        <v>1972</v>
      </c>
      <c r="C608" t="s">
        <v>15</v>
      </c>
      <c r="D608">
        <v>11</v>
      </c>
      <c r="E608">
        <v>0</v>
      </c>
      <c r="F608" s="14">
        <v>6253.85</v>
      </c>
      <c r="G608" t="s">
        <v>11</v>
      </c>
      <c r="H608" t="s">
        <v>11</v>
      </c>
      <c r="I608" t="s">
        <v>13</v>
      </c>
      <c r="J608" s="10" t="str">
        <f t="shared" si="18"/>
        <v>11Nov1972</v>
      </c>
      <c r="K608" s="13">
        <f t="shared" si="19"/>
        <v>50</v>
      </c>
      <c r="L608" s="14">
        <v>6253.85</v>
      </c>
    </row>
    <row r="609" spans="1:12" x14ac:dyDescent="0.25">
      <c r="A609" t="s">
        <v>772</v>
      </c>
      <c r="B609">
        <v>1972</v>
      </c>
      <c r="C609" t="s">
        <v>20</v>
      </c>
      <c r="D609">
        <v>8</v>
      </c>
      <c r="E609">
        <v>0</v>
      </c>
      <c r="F609" s="14">
        <v>6254.13</v>
      </c>
      <c r="G609" t="s">
        <v>11</v>
      </c>
      <c r="H609" t="s">
        <v>11</v>
      </c>
      <c r="I609" t="s">
        <v>23</v>
      </c>
      <c r="J609" s="10" t="str">
        <f t="shared" si="18"/>
        <v>8Sep1972</v>
      </c>
      <c r="K609" s="13">
        <f t="shared" si="19"/>
        <v>50</v>
      </c>
      <c r="L609" s="14">
        <v>6254.13</v>
      </c>
    </row>
    <row r="610" spans="1:12" x14ac:dyDescent="0.25">
      <c r="A610" t="s">
        <v>924</v>
      </c>
      <c r="B610">
        <v>1972</v>
      </c>
      <c r="C610" t="s">
        <v>34</v>
      </c>
      <c r="D610">
        <v>11</v>
      </c>
      <c r="E610">
        <v>0</v>
      </c>
      <c r="F610" s="14">
        <v>7318.22</v>
      </c>
      <c r="G610" t="s">
        <v>11</v>
      </c>
      <c r="H610" t="s">
        <v>12</v>
      </c>
      <c r="I610" t="s">
        <v>23</v>
      </c>
      <c r="J610" s="10" t="str">
        <f t="shared" si="18"/>
        <v>11Aug1972</v>
      </c>
      <c r="K610" s="13">
        <f t="shared" si="19"/>
        <v>50</v>
      </c>
      <c r="L610" s="14">
        <v>7318.22</v>
      </c>
    </row>
    <row r="611" spans="1:12" x14ac:dyDescent="0.25">
      <c r="A611" t="s">
        <v>1009</v>
      </c>
      <c r="B611">
        <v>1972</v>
      </c>
      <c r="C611" t="s">
        <v>15</v>
      </c>
      <c r="D611">
        <v>23</v>
      </c>
      <c r="E611">
        <v>0</v>
      </c>
      <c r="F611" s="14">
        <v>7980.34</v>
      </c>
      <c r="G611" t="s">
        <v>11</v>
      </c>
      <c r="H611" t="s">
        <v>11</v>
      </c>
      <c r="I611" t="s">
        <v>13</v>
      </c>
      <c r="J611" s="10" t="str">
        <f t="shared" si="18"/>
        <v>23Nov1972</v>
      </c>
      <c r="K611" s="13">
        <f t="shared" si="19"/>
        <v>50</v>
      </c>
      <c r="L611" s="14">
        <v>7980.34</v>
      </c>
    </row>
    <row r="612" spans="1:12" x14ac:dyDescent="0.25">
      <c r="A612" t="s">
        <v>1069</v>
      </c>
      <c r="B612">
        <v>1972</v>
      </c>
      <c r="C612" t="s">
        <v>20</v>
      </c>
      <c r="D612">
        <v>9</v>
      </c>
      <c r="E612">
        <v>0</v>
      </c>
      <c r="F612" s="14">
        <v>8442.67</v>
      </c>
      <c r="G612" t="s">
        <v>11</v>
      </c>
      <c r="H612" t="s">
        <v>12</v>
      </c>
      <c r="I612" t="s">
        <v>13</v>
      </c>
      <c r="J612" s="10" t="str">
        <f t="shared" si="18"/>
        <v>9Sep1972</v>
      </c>
      <c r="K612" s="13">
        <f t="shared" si="19"/>
        <v>50</v>
      </c>
      <c r="L612" s="14">
        <v>8442.67</v>
      </c>
    </row>
    <row r="613" spans="1:12" x14ac:dyDescent="0.25">
      <c r="A613" t="s">
        <v>1073</v>
      </c>
      <c r="B613">
        <v>1972</v>
      </c>
      <c r="C613" t="s">
        <v>30</v>
      </c>
      <c r="D613">
        <v>26</v>
      </c>
      <c r="E613">
        <v>0</v>
      </c>
      <c r="F613" s="14">
        <v>8457.82</v>
      </c>
      <c r="G613" t="s">
        <v>11</v>
      </c>
      <c r="H613" t="s">
        <v>12</v>
      </c>
      <c r="I613" t="s">
        <v>41</v>
      </c>
      <c r="J613" s="10" t="str">
        <f t="shared" si="18"/>
        <v>26Dec1972</v>
      </c>
      <c r="K613" s="13">
        <f t="shared" si="19"/>
        <v>50</v>
      </c>
      <c r="L613" s="14">
        <v>8457.82</v>
      </c>
    </row>
    <row r="614" spans="1:12" x14ac:dyDescent="0.25">
      <c r="A614" t="s">
        <v>1136</v>
      </c>
      <c r="B614">
        <v>1972</v>
      </c>
      <c r="C614" t="s">
        <v>30</v>
      </c>
      <c r="D614">
        <v>7</v>
      </c>
      <c r="E614">
        <v>1</v>
      </c>
      <c r="F614" s="14">
        <v>9048.0300000000007</v>
      </c>
      <c r="G614" t="s">
        <v>11</v>
      </c>
      <c r="H614" t="s">
        <v>11</v>
      </c>
      <c r="I614" t="s">
        <v>13</v>
      </c>
      <c r="J614" s="10" t="str">
        <f t="shared" si="18"/>
        <v>7Dec1972</v>
      </c>
      <c r="K614" s="13">
        <f t="shared" si="19"/>
        <v>50</v>
      </c>
      <c r="L614" s="14">
        <v>9048.0300000000007</v>
      </c>
    </row>
    <row r="615" spans="1:12" x14ac:dyDescent="0.25">
      <c r="A615" t="s">
        <v>1187</v>
      </c>
      <c r="B615">
        <v>1972</v>
      </c>
      <c r="C615" t="s">
        <v>20</v>
      </c>
      <c r="D615">
        <v>22</v>
      </c>
      <c r="E615">
        <v>0</v>
      </c>
      <c r="F615" s="14">
        <v>9541.7000000000007</v>
      </c>
      <c r="G615" t="s">
        <v>11</v>
      </c>
      <c r="H615" t="s">
        <v>16</v>
      </c>
      <c r="I615" t="s">
        <v>246</v>
      </c>
      <c r="J615" s="10" t="str">
        <f t="shared" si="18"/>
        <v>22Sep1972</v>
      </c>
      <c r="K615" s="13">
        <f t="shared" si="19"/>
        <v>50</v>
      </c>
      <c r="L615" s="14">
        <v>9541.7000000000007</v>
      </c>
    </row>
    <row r="616" spans="1:12" x14ac:dyDescent="0.25">
      <c r="A616" t="s">
        <v>1188</v>
      </c>
      <c r="B616">
        <v>1972</v>
      </c>
      <c r="C616" t="s">
        <v>20</v>
      </c>
      <c r="D616">
        <v>22</v>
      </c>
      <c r="E616">
        <v>1</v>
      </c>
      <c r="F616" s="14">
        <v>9549.57</v>
      </c>
      <c r="G616" t="s">
        <v>11</v>
      </c>
      <c r="H616" t="s">
        <v>16</v>
      </c>
      <c r="I616" t="s">
        <v>13</v>
      </c>
      <c r="J616" s="10" t="str">
        <f t="shared" si="18"/>
        <v>22Sep1972</v>
      </c>
      <c r="K616" s="13">
        <f t="shared" si="19"/>
        <v>50</v>
      </c>
      <c r="L616" s="14">
        <v>9549.57</v>
      </c>
    </row>
    <row r="617" spans="1:12" x14ac:dyDescent="0.25">
      <c r="A617" t="s">
        <v>1201</v>
      </c>
      <c r="B617">
        <v>1972</v>
      </c>
      <c r="C617" t="s">
        <v>36</v>
      </c>
      <c r="D617">
        <v>23</v>
      </c>
      <c r="E617">
        <v>2</v>
      </c>
      <c r="F617" s="14">
        <v>9630.4</v>
      </c>
      <c r="G617" t="s">
        <v>11</v>
      </c>
      <c r="H617" t="s">
        <v>11</v>
      </c>
      <c r="I617" t="s">
        <v>41</v>
      </c>
      <c r="J617" s="10" t="str">
        <f t="shared" si="18"/>
        <v>23Oct1972</v>
      </c>
      <c r="K617" s="13">
        <f t="shared" si="19"/>
        <v>50</v>
      </c>
      <c r="L617" s="14">
        <v>9630.4</v>
      </c>
    </row>
    <row r="618" spans="1:12" x14ac:dyDescent="0.25">
      <c r="A618" t="s">
        <v>1210</v>
      </c>
      <c r="B618">
        <v>1972</v>
      </c>
      <c r="C618" t="s">
        <v>10</v>
      </c>
      <c r="D618">
        <v>10</v>
      </c>
      <c r="E618">
        <v>0</v>
      </c>
      <c r="F618" s="14">
        <v>9710.7099999999991</v>
      </c>
      <c r="G618" t="s">
        <v>11</v>
      </c>
      <c r="H618" t="s">
        <v>16</v>
      </c>
      <c r="I618" t="s">
        <v>299</v>
      </c>
      <c r="J618" s="10" t="str">
        <f t="shared" si="18"/>
        <v>10Jul1972</v>
      </c>
      <c r="K618" s="13">
        <f t="shared" si="19"/>
        <v>50</v>
      </c>
      <c r="L618" s="14">
        <v>9710.7099999999991</v>
      </c>
    </row>
    <row r="619" spans="1:12" x14ac:dyDescent="0.25">
      <c r="A619" t="s">
        <v>1221</v>
      </c>
      <c r="B619">
        <v>1972</v>
      </c>
      <c r="C619" t="s">
        <v>18</v>
      </c>
      <c r="D619">
        <v>28</v>
      </c>
      <c r="E619">
        <v>0</v>
      </c>
      <c r="F619" s="14">
        <v>9819.25</v>
      </c>
      <c r="G619" t="s">
        <v>11</v>
      </c>
      <c r="H619" t="s">
        <v>11</v>
      </c>
      <c r="I619" t="s">
        <v>299</v>
      </c>
      <c r="J619" s="10" t="str">
        <f t="shared" si="18"/>
        <v>28Jun1972</v>
      </c>
      <c r="K619" s="13">
        <f t="shared" si="19"/>
        <v>50</v>
      </c>
      <c r="L619" s="14">
        <v>9819.25</v>
      </c>
    </row>
    <row r="620" spans="1:12" x14ac:dyDescent="0.25">
      <c r="A620" t="s">
        <v>1222</v>
      </c>
      <c r="B620">
        <v>1972</v>
      </c>
      <c r="C620" t="s">
        <v>20</v>
      </c>
      <c r="D620">
        <v>26</v>
      </c>
      <c r="E620">
        <v>0</v>
      </c>
      <c r="F620" s="14">
        <v>9836.2099999999991</v>
      </c>
      <c r="G620" t="s">
        <v>11</v>
      </c>
      <c r="H620" t="s">
        <v>12</v>
      </c>
      <c r="I620" t="s">
        <v>299</v>
      </c>
      <c r="J620" s="10" t="str">
        <f t="shared" si="18"/>
        <v>26Sep1972</v>
      </c>
      <c r="K620" s="13">
        <f t="shared" si="19"/>
        <v>50</v>
      </c>
      <c r="L620" s="14">
        <v>9836.2099999999991</v>
      </c>
    </row>
    <row r="621" spans="1:12" x14ac:dyDescent="0.25">
      <c r="A621" t="s">
        <v>1238</v>
      </c>
      <c r="B621">
        <v>1972</v>
      </c>
      <c r="C621" t="s">
        <v>20</v>
      </c>
      <c r="D621">
        <v>14</v>
      </c>
      <c r="E621">
        <v>1</v>
      </c>
      <c r="F621" s="14">
        <v>9910.36</v>
      </c>
      <c r="G621" t="s">
        <v>11</v>
      </c>
      <c r="H621" t="s">
        <v>12</v>
      </c>
      <c r="I621" t="s">
        <v>23</v>
      </c>
      <c r="J621" s="10" t="str">
        <f t="shared" si="18"/>
        <v>14Sep1972</v>
      </c>
      <c r="K621" s="13">
        <f t="shared" si="19"/>
        <v>50</v>
      </c>
      <c r="L621" s="14">
        <v>9910.36</v>
      </c>
    </row>
    <row r="622" spans="1:12" x14ac:dyDescent="0.25">
      <c r="A622" t="s">
        <v>1662</v>
      </c>
      <c r="B622">
        <v>1972</v>
      </c>
      <c r="C622" t="s">
        <v>10</v>
      </c>
      <c r="D622">
        <v>13</v>
      </c>
      <c r="E622">
        <v>0</v>
      </c>
      <c r="F622" s="14">
        <v>14258.33</v>
      </c>
      <c r="G622" t="s">
        <v>11</v>
      </c>
      <c r="H622" t="s">
        <v>11</v>
      </c>
      <c r="I622" t="s">
        <v>534</v>
      </c>
      <c r="J622" s="10" t="str">
        <f t="shared" si="18"/>
        <v>13Jul1972</v>
      </c>
      <c r="K622" s="13">
        <f t="shared" si="19"/>
        <v>50</v>
      </c>
      <c r="L622" s="14">
        <v>14258.33</v>
      </c>
    </row>
    <row r="623" spans="1:12" x14ac:dyDescent="0.25">
      <c r="A623" t="s">
        <v>1717</v>
      </c>
      <c r="B623">
        <v>1972</v>
      </c>
      <c r="C623" t="s">
        <v>15</v>
      </c>
      <c r="D623">
        <v>7</v>
      </c>
      <c r="E623">
        <v>0</v>
      </c>
      <c r="F623" s="14">
        <v>15103.69</v>
      </c>
      <c r="G623" t="s">
        <v>11</v>
      </c>
      <c r="H623" t="s">
        <v>16</v>
      </c>
      <c r="I623" t="s">
        <v>23</v>
      </c>
      <c r="J623" s="10" t="str">
        <f t="shared" si="18"/>
        <v>7Nov1972</v>
      </c>
      <c r="K623" s="13">
        <f t="shared" si="19"/>
        <v>50</v>
      </c>
      <c r="L623" s="14">
        <v>15103.69</v>
      </c>
    </row>
    <row r="624" spans="1:12" x14ac:dyDescent="0.25">
      <c r="A624" t="s">
        <v>1765</v>
      </c>
      <c r="B624">
        <v>1972</v>
      </c>
      <c r="C624" t="s">
        <v>10</v>
      </c>
      <c r="D624">
        <v>30</v>
      </c>
      <c r="E624">
        <v>0</v>
      </c>
      <c r="F624" s="14">
        <v>16267.32</v>
      </c>
      <c r="G624" t="s">
        <v>11</v>
      </c>
      <c r="H624" t="s">
        <v>11</v>
      </c>
      <c r="I624" t="s">
        <v>248</v>
      </c>
      <c r="J624" s="10" t="str">
        <f t="shared" si="18"/>
        <v>30Jul1972</v>
      </c>
      <c r="K624" s="13">
        <f t="shared" si="19"/>
        <v>50</v>
      </c>
      <c r="L624" s="14">
        <v>16267.32</v>
      </c>
    </row>
    <row r="625" spans="1:12" x14ac:dyDescent="0.25">
      <c r="A625" t="s">
        <v>1948</v>
      </c>
      <c r="B625">
        <v>1972</v>
      </c>
      <c r="C625" t="s">
        <v>20</v>
      </c>
      <c r="D625">
        <v>14</v>
      </c>
      <c r="E625">
        <v>1</v>
      </c>
      <c r="F625" s="14">
        <v>24520.26</v>
      </c>
      <c r="G625" t="s">
        <v>11</v>
      </c>
      <c r="H625" t="s">
        <v>12</v>
      </c>
      <c r="I625" t="s">
        <v>41</v>
      </c>
      <c r="J625" s="10" t="str">
        <f t="shared" si="18"/>
        <v>14Sep1972</v>
      </c>
      <c r="K625" s="13">
        <f t="shared" si="19"/>
        <v>50</v>
      </c>
      <c r="L625" s="14">
        <v>24520.26</v>
      </c>
    </row>
    <row r="626" spans="1:12" x14ac:dyDescent="0.25">
      <c r="A626" t="s">
        <v>1964</v>
      </c>
      <c r="B626">
        <v>1972</v>
      </c>
      <c r="C626" t="s">
        <v>20</v>
      </c>
      <c r="D626">
        <v>26</v>
      </c>
      <c r="E626">
        <v>2</v>
      </c>
      <c r="F626" s="14">
        <v>25333.33</v>
      </c>
      <c r="G626" t="s">
        <v>11</v>
      </c>
      <c r="H626" t="s">
        <v>11</v>
      </c>
      <c r="I626" t="s">
        <v>355</v>
      </c>
      <c r="J626" s="10" t="str">
        <f t="shared" si="18"/>
        <v>26Sep1972</v>
      </c>
      <c r="K626" s="13">
        <f t="shared" si="19"/>
        <v>50</v>
      </c>
      <c r="L626" s="14">
        <v>25333.33</v>
      </c>
    </row>
    <row r="627" spans="1:12" x14ac:dyDescent="0.25">
      <c r="A627" t="s">
        <v>1968</v>
      </c>
      <c r="B627">
        <v>1972</v>
      </c>
      <c r="C627" t="s">
        <v>10</v>
      </c>
      <c r="D627">
        <v>17</v>
      </c>
      <c r="E627">
        <v>0</v>
      </c>
      <c r="F627" s="14">
        <v>25656.58</v>
      </c>
      <c r="G627" t="s">
        <v>11</v>
      </c>
      <c r="H627" t="s">
        <v>12</v>
      </c>
      <c r="I627" t="s">
        <v>246</v>
      </c>
      <c r="J627" s="10" t="str">
        <f t="shared" si="18"/>
        <v>17Jul1972</v>
      </c>
      <c r="K627" s="13">
        <f t="shared" si="19"/>
        <v>50</v>
      </c>
      <c r="L627" s="14">
        <v>25656.58</v>
      </c>
    </row>
    <row r="628" spans="1:12" x14ac:dyDescent="0.25">
      <c r="A628" t="s">
        <v>2077</v>
      </c>
      <c r="B628">
        <v>1972</v>
      </c>
      <c r="C628" t="s">
        <v>20</v>
      </c>
      <c r="D628">
        <v>21</v>
      </c>
      <c r="E628">
        <v>0</v>
      </c>
      <c r="F628" s="14">
        <v>31980.89</v>
      </c>
      <c r="G628" t="s">
        <v>11</v>
      </c>
      <c r="H628" t="s">
        <v>16</v>
      </c>
      <c r="I628" t="s">
        <v>41</v>
      </c>
      <c r="J628" s="10" t="str">
        <f t="shared" si="18"/>
        <v>21Sep1972</v>
      </c>
      <c r="K628" s="13">
        <f t="shared" si="19"/>
        <v>50</v>
      </c>
      <c r="L628" s="14">
        <v>31980.89</v>
      </c>
    </row>
    <row r="629" spans="1:12" x14ac:dyDescent="0.25">
      <c r="A629" t="s">
        <v>2084</v>
      </c>
      <c r="B629">
        <v>1972</v>
      </c>
      <c r="C629" t="s">
        <v>36</v>
      </c>
      <c r="D629">
        <v>19</v>
      </c>
      <c r="E629">
        <v>0</v>
      </c>
      <c r="F629" s="14">
        <v>32428.63</v>
      </c>
      <c r="G629" t="s">
        <v>11</v>
      </c>
      <c r="H629" t="s">
        <v>11</v>
      </c>
      <c r="I629" t="s">
        <v>41</v>
      </c>
      <c r="J629" s="10" t="str">
        <f t="shared" si="18"/>
        <v>19Oct1972</v>
      </c>
      <c r="K629" s="13">
        <f t="shared" si="19"/>
        <v>50</v>
      </c>
      <c r="L629" s="14">
        <v>32428.63</v>
      </c>
    </row>
    <row r="630" spans="1:12" x14ac:dyDescent="0.25">
      <c r="A630" t="s">
        <v>2094</v>
      </c>
      <c r="B630">
        <v>1972</v>
      </c>
      <c r="C630" t="s">
        <v>15</v>
      </c>
      <c r="D630">
        <v>7</v>
      </c>
      <c r="E630">
        <v>0</v>
      </c>
      <c r="F630" s="14">
        <v>32765.33</v>
      </c>
      <c r="G630" t="s">
        <v>11</v>
      </c>
      <c r="H630" t="s">
        <v>11</v>
      </c>
      <c r="I630" t="s">
        <v>23</v>
      </c>
      <c r="J630" s="10" t="str">
        <f t="shared" si="18"/>
        <v>7Nov1972</v>
      </c>
      <c r="K630" s="13">
        <f t="shared" si="19"/>
        <v>50</v>
      </c>
      <c r="L630" s="14">
        <v>32765.33</v>
      </c>
    </row>
    <row r="631" spans="1:12" x14ac:dyDescent="0.25">
      <c r="A631" t="s">
        <v>2107</v>
      </c>
      <c r="B631">
        <v>1972</v>
      </c>
      <c r="C631" t="s">
        <v>20</v>
      </c>
      <c r="D631">
        <v>5</v>
      </c>
      <c r="E631">
        <v>0</v>
      </c>
      <c r="F631" s="14">
        <v>33344.449999999997</v>
      </c>
      <c r="G631" t="s">
        <v>11</v>
      </c>
      <c r="H631" t="s">
        <v>12</v>
      </c>
      <c r="I631" t="s">
        <v>41</v>
      </c>
      <c r="J631" s="10" t="str">
        <f t="shared" si="18"/>
        <v>5Sep1972</v>
      </c>
      <c r="K631" s="13">
        <f t="shared" si="19"/>
        <v>50</v>
      </c>
      <c r="L631" s="14">
        <v>33344.449999999997</v>
      </c>
    </row>
    <row r="632" spans="1:12" x14ac:dyDescent="0.25">
      <c r="A632" t="s">
        <v>2121</v>
      </c>
      <c r="B632">
        <v>1972</v>
      </c>
      <c r="C632" t="s">
        <v>10</v>
      </c>
      <c r="D632">
        <v>26</v>
      </c>
      <c r="E632">
        <v>0</v>
      </c>
      <c r="F632" s="14">
        <v>34053.360000000001</v>
      </c>
      <c r="G632" t="s">
        <v>11</v>
      </c>
      <c r="H632" t="s">
        <v>11</v>
      </c>
      <c r="I632" t="s">
        <v>41</v>
      </c>
      <c r="J632" s="10" t="str">
        <f t="shared" si="18"/>
        <v>26Jul1972</v>
      </c>
      <c r="K632" s="13">
        <f t="shared" si="19"/>
        <v>50</v>
      </c>
      <c r="L632" s="14">
        <v>34053.360000000001</v>
      </c>
    </row>
    <row r="633" spans="1:12" x14ac:dyDescent="0.25">
      <c r="A633" t="s">
        <v>2219</v>
      </c>
      <c r="B633">
        <v>1972</v>
      </c>
      <c r="C633" t="s">
        <v>15</v>
      </c>
      <c r="D633">
        <v>19</v>
      </c>
      <c r="E633">
        <v>0</v>
      </c>
      <c r="F633" s="14">
        <v>38189.1</v>
      </c>
      <c r="G633" t="s">
        <v>11</v>
      </c>
      <c r="H633" t="s">
        <v>11</v>
      </c>
      <c r="I633" t="s">
        <v>41</v>
      </c>
      <c r="J633" s="10" t="str">
        <f t="shared" si="18"/>
        <v>19Nov1972</v>
      </c>
      <c r="K633" s="13">
        <f t="shared" si="19"/>
        <v>50</v>
      </c>
      <c r="L633" s="14">
        <v>38189.1</v>
      </c>
    </row>
    <row r="634" spans="1:12" x14ac:dyDescent="0.25">
      <c r="A634" t="s">
        <v>1070</v>
      </c>
      <c r="B634">
        <v>1972</v>
      </c>
      <c r="C634" t="s">
        <v>20</v>
      </c>
      <c r="D634">
        <v>4</v>
      </c>
      <c r="E634">
        <v>0</v>
      </c>
      <c r="F634" s="14">
        <v>8444.4699999999993</v>
      </c>
      <c r="G634" t="s">
        <v>12</v>
      </c>
      <c r="H634" t="s">
        <v>16</v>
      </c>
      <c r="I634" t="s">
        <v>41</v>
      </c>
      <c r="J634" s="10" t="str">
        <f t="shared" si="18"/>
        <v>4Sep1972</v>
      </c>
      <c r="K634" s="13">
        <f t="shared" si="19"/>
        <v>50</v>
      </c>
      <c r="L634" s="14">
        <v>8444.4699999999993</v>
      </c>
    </row>
    <row r="635" spans="1:12" x14ac:dyDescent="0.25">
      <c r="A635" t="s">
        <v>1118</v>
      </c>
      <c r="B635">
        <v>1972</v>
      </c>
      <c r="C635" t="s">
        <v>15</v>
      </c>
      <c r="D635">
        <v>14</v>
      </c>
      <c r="E635">
        <v>0</v>
      </c>
      <c r="F635" s="14">
        <v>8827.2099999999991</v>
      </c>
      <c r="G635" t="s">
        <v>12</v>
      </c>
      <c r="H635" t="s">
        <v>16</v>
      </c>
      <c r="I635" t="s">
        <v>23</v>
      </c>
      <c r="J635" s="10" t="str">
        <f t="shared" si="18"/>
        <v>14Nov1972</v>
      </c>
      <c r="K635" s="13">
        <f t="shared" si="19"/>
        <v>50</v>
      </c>
      <c r="L635" s="14">
        <v>8827.2099999999991</v>
      </c>
    </row>
    <row r="636" spans="1:12" x14ac:dyDescent="0.25">
      <c r="A636" t="s">
        <v>1119</v>
      </c>
      <c r="B636">
        <v>1972</v>
      </c>
      <c r="C636" t="s">
        <v>15</v>
      </c>
      <c r="D636">
        <v>22</v>
      </c>
      <c r="E636">
        <v>0</v>
      </c>
      <c r="F636" s="14">
        <v>8835.26</v>
      </c>
      <c r="G636" t="s">
        <v>12</v>
      </c>
      <c r="H636" t="s">
        <v>11</v>
      </c>
      <c r="I636" t="s">
        <v>23</v>
      </c>
      <c r="J636" s="10" t="str">
        <f t="shared" si="18"/>
        <v>22Nov1972</v>
      </c>
      <c r="K636" s="13">
        <f t="shared" si="19"/>
        <v>50</v>
      </c>
      <c r="L636" s="14">
        <v>8835.26</v>
      </c>
    </row>
    <row r="637" spans="1:12" x14ac:dyDescent="0.25">
      <c r="A637" t="s">
        <v>1137</v>
      </c>
      <c r="B637">
        <v>1972</v>
      </c>
      <c r="C637" t="s">
        <v>30</v>
      </c>
      <c r="D637">
        <v>2</v>
      </c>
      <c r="E637">
        <v>1</v>
      </c>
      <c r="F637" s="14">
        <v>9058.73</v>
      </c>
      <c r="G637" t="s">
        <v>12</v>
      </c>
      <c r="H637" t="s">
        <v>11</v>
      </c>
      <c r="I637" t="s">
        <v>13</v>
      </c>
      <c r="J637" s="10" t="str">
        <f t="shared" si="18"/>
        <v>2Dec1972</v>
      </c>
      <c r="K637" s="13">
        <f t="shared" si="19"/>
        <v>50</v>
      </c>
      <c r="L637" s="14">
        <v>9058.73</v>
      </c>
    </row>
    <row r="638" spans="1:12" x14ac:dyDescent="0.25">
      <c r="A638" t="s">
        <v>1195</v>
      </c>
      <c r="B638">
        <v>1972</v>
      </c>
      <c r="C638" t="s">
        <v>30</v>
      </c>
      <c r="D638">
        <v>27</v>
      </c>
      <c r="E638">
        <v>1</v>
      </c>
      <c r="F638" s="14">
        <v>9617.66</v>
      </c>
      <c r="G638" t="s">
        <v>12</v>
      </c>
      <c r="H638" t="s">
        <v>12</v>
      </c>
      <c r="I638" t="s">
        <v>167</v>
      </c>
      <c r="J638" s="10" t="str">
        <f t="shared" si="18"/>
        <v>27Dec1972</v>
      </c>
      <c r="K638" s="13">
        <f t="shared" si="19"/>
        <v>50</v>
      </c>
      <c r="L638" s="14">
        <v>9617.66</v>
      </c>
    </row>
    <row r="639" spans="1:12" x14ac:dyDescent="0.25">
      <c r="A639" t="s">
        <v>1252</v>
      </c>
      <c r="B639">
        <v>1972</v>
      </c>
      <c r="C639" t="s">
        <v>36</v>
      </c>
      <c r="D639">
        <v>19</v>
      </c>
      <c r="E639">
        <v>1</v>
      </c>
      <c r="F639" s="14">
        <v>10106.129999999999</v>
      </c>
      <c r="G639" t="s">
        <v>12</v>
      </c>
      <c r="H639" t="s">
        <v>16</v>
      </c>
      <c r="I639" t="s">
        <v>246</v>
      </c>
      <c r="J639" s="10" t="str">
        <f t="shared" si="18"/>
        <v>19Oct1972</v>
      </c>
      <c r="K639" s="13">
        <f t="shared" si="19"/>
        <v>50</v>
      </c>
      <c r="L639" s="14">
        <v>10106.129999999999</v>
      </c>
    </row>
    <row r="640" spans="1:12" x14ac:dyDescent="0.25">
      <c r="A640" t="s">
        <v>1253</v>
      </c>
      <c r="B640">
        <v>1972</v>
      </c>
      <c r="C640" t="s">
        <v>34</v>
      </c>
      <c r="D640">
        <v>8</v>
      </c>
      <c r="E640">
        <v>2</v>
      </c>
      <c r="F640" s="14">
        <v>10107.219999999999</v>
      </c>
      <c r="G640" t="s">
        <v>12</v>
      </c>
      <c r="H640" t="s">
        <v>16</v>
      </c>
      <c r="I640" t="s">
        <v>13</v>
      </c>
      <c r="J640" s="10" t="str">
        <f t="shared" si="18"/>
        <v>8Aug1972</v>
      </c>
      <c r="K640" s="13">
        <f t="shared" si="19"/>
        <v>50</v>
      </c>
      <c r="L640" s="14">
        <v>10107.219999999999</v>
      </c>
    </row>
    <row r="641" spans="1:12" x14ac:dyDescent="0.25">
      <c r="A641" t="s">
        <v>1255</v>
      </c>
      <c r="B641">
        <v>1972</v>
      </c>
      <c r="C641" t="s">
        <v>15</v>
      </c>
      <c r="D641">
        <v>16</v>
      </c>
      <c r="E641">
        <v>2</v>
      </c>
      <c r="F641" s="14">
        <v>10118.42</v>
      </c>
      <c r="G641" t="s">
        <v>12</v>
      </c>
      <c r="H641" t="s">
        <v>12</v>
      </c>
      <c r="I641" t="s">
        <v>41</v>
      </c>
      <c r="J641" s="10" t="str">
        <f t="shared" si="18"/>
        <v>16Nov1972</v>
      </c>
      <c r="K641" s="13">
        <f t="shared" si="19"/>
        <v>50</v>
      </c>
      <c r="L641" s="14">
        <v>10118.42</v>
      </c>
    </row>
    <row r="642" spans="1:12" x14ac:dyDescent="0.25">
      <c r="A642" t="s">
        <v>1260</v>
      </c>
      <c r="B642">
        <v>1972</v>
      </c>
      <c r="C642" t="s">
        <v>10</v>
      </c>
      <c r="D642">
        <v>10</v>
      </c>
      <c r="E642">
        <v>0</v>
      </c>
      <c r="F642" s="14">
        <v>10160.870000000001</v>
      </c>
      <c r="G642" t="s">
        <v>12</v>
      </c>
      <c r="H642" t="s">
        <v>12</v>
      </c>
      <c r="I642" t="s">
        <v>199</v>
      </c>
      <c r="J642" s="10" t="str">
        <f t="shared" ref="J642:J705" si="20">CONCATENATE(D642,C642,B642)</f>
        <v>10Jul1972</v>
      </c>
      <c r="K642" s="13">
        <f t="shared" ref="K642:K705" si="21">DATEDIF(J642,$P$2,"y")</f>
        <v>50</v>
      </c>
      <c r="L642" s="14">
        <v>10160.870000000001</v>
      </c>
    </row>
    <row r="643" spans="1:12" x14ac:dyDescent="0.25">
      <c r="A643" t="s">
        <v>1299</v>
      </c>
      <c r="B643">
        <v>1972</v>
      </c>
      <c r="C643" t="s">
        <v>36</v>
      </c>
      <c r="D643">
        <v>19</v>
      </c>
      <c r="E643">
        <v>2</v>
      </c>
      <c r="F643" s="14">
        <v>10493.95</v>
      </c>
      <c r="G643" t="s">
        <v>12</v>
      </c>
      <c r="H643" t="s">
        <v>16</v>
      </c>
      <c r="I643" t="s">
        <v>23</v>
      </c>
      <c r="J643" s="10" t="str">
        <f t="shared" si="20"/>
        <v>19Oct1972</v>
      </c>
      <c r="K643" s="13">
        <f t="shared" si="21"/>
        <v>50</v>
      </c>
      <c r="L643" s="14">
        <v>10493.95</v>
      </c>
    </row>
    <row r="644" spans="1:12" x14ac:dyDescent="0.25">
      <c r="A644" t="s">
        <v>1308</v>
      </c>
      <c r="B644">
        <v>1972</v>
      </c>
      <c r="C644" t="s">
        <v>30</v>
      </c>
      <c r="D644">
        <v>14</v>
      </c>
      <c r="E644">
        <v>3</v>
      </c>
      <c r="F644" s="14">
        <v>10600.55</v>
      </c>
      <c r="G644" t="s">
        <v>12</v>
      </c>
      <c r="H644" t="s">
        <v>16</v>
      </c>
      <c r="I644" t="s">
        <v>23</v>
      </c>
      <c r="J644" s="10" t="str">
        <f t="shared" si="20"/>
        <v>14Dec1972</v>
      </c>
      <c r="K644" s="13">
        <f t="shared" si="21"/>
        <v>50</v>
      </c>
      <c r="L644" s="14">
        <v>10600.55</v>
      </c>
    </row>
    <row r="645" spans="1:12" x14ac:dyDescent="0.25">
      <c r="A645" t="s">
        <v>1320</v>
      </c>
      <c r="B645">
        <v>1972</v>
      </c>
      <c r="C645" t="s">
        <v>36</v>
      </c>
      <c r="D645">
        <v>24</v>
      </c>
      <c r="E645">
        <v>3</v>
      </c>
      <c r="F645" s="14">
        <v>10702.64</v>
      </c>
      <c r="G645" t="s">
        <v>12</v>
      </c>
      <c r="H645" t="s">
        <v>12</v>
      </c>
      <c r="I645" t="s">
        <v>13</v>
      </c>
      <c r="J645" s="10" t="str">
        <f t="shared" si="20"/>
        <v>24Oct1972</v>
      </c>
      <c r="K645" s="13">
        <f t="shared" si="21"/>
        <v>50</v>
      </c>
      <c r="L645" s="14">
        <v>10702.64</v>
      </c>
    </row>
    <row r="646" spans="1:12" x14ac:dyDescent="0.25">
      <c r="A646" t="s">
        <v>1359</v>
      </c>
      <c r="B646">
        <v>1972</v>
      </c>
      <c r="C646" t="s">
        <v>36</v>
      </c>
      <c r="D646">
        <v>7</v>
      </c>
      <c r="E646">
        <v>3</v>
      </c>
      <c r="F646" s="14">
        <v>11085.59</v>
      </c>
      <c r="G646" t="s">
        <v>12</v>
      </c>
      <c r="H646" t="s">
        <v>11</v>
      </c>
      <c r="I646" t="s">
        <v>23</v>
      </c>
      <c r="J646" s="10" t="str">
        <f t="shared" si="20"/>
        <v>7Oct1972</v>
      </c>
      <c r="K646" s="13">
        <f t="shared" si="21"/>
        <v>50</v>
      </c>
      <c r="L646" s="14">
        <v>11085.59</v>
      </c>
    </row>
    <row r="647" spans="1:12" x14ac:dyDescent="0.25">
      <c r="A647" t="s">
        <v>1366</v>
      </c>
      <c r="B647">
        <v>1972</v>
      </c>
      <c r="C647" t="s">
        <v>20</v>
      </c>
      <c r="D647">
        <v>3</v>
      </c>
      <c r="E647">
        <v>0</v>
      </c>
      <c r="F647" s="14">
        <v>11186.2</v>
      </c>
      <c r="G647" t="s">
        <v>12</v>
      </c>
      <c r="H647" t="s">
        <v>11</v>
      </c>
      <c r="I647" t="s">
        <v>299</v>
      </c>
      <c r="J647" s="10" t="str">
        <f t="shared" si="20"/>
        <v>3Sep1972</v>
      </c>
      <c r="K647" s="13">
        <f t="shared" si="21"/>
        <v>50</v>
      </c>
      <c r="L647" s="14">
        <v>11186.2</v>
      </c>
    </row>
    <row r="648" spans="1:12" x14ac:dyDescent="0.25">
      <c r="A648" t="s">
        <v>1379</v>
      </c>
      <c r="B648">
        <v>1972</v>
      </c>
      <c r="C648" t="s">
        <v>20</v>
      </c>
      <c r="D648">
        <v>25</v>
      </c>
      <c r="E648">
        <v>4</v>
      </c>
      <c r="F648" s="14">
        <v>11299.34</v>
      </c>
      <c r="G648" t="s">
        <v>12</v>
      </c>
      <c r="H648" t="s">
        <v>11</v>
      </c>
      <c r="I648" t="s">
        <v>41</v>
      </c>
      <c r="J648" s="10" t="str">
        <f t="shared" si="20"/>
        <v>25Sep1972</v>
      </c>
      <c r="K648" s="13">
        <f t="shared" si="21"/>
        <v>50</v>
      </c>
      <c r="L648" s="14">
        <v>11299.34</v>
      </c>
    </row>
    <row r="649" spans="1:12" x14ac:dyDescent="0.25">
      <c r="A649" t="s">
        <v>1394</v>
      </c>
      <c r="B649">
        <v>1972</v>
      </c>
      <c r="C649" t="s">
        <v>30</v>
      </c>
      <c r="D649">
        <v>6</v>
      </c>
      <c r="E649">
        <v>0</v>
      </c>
      <c r="F649" s="14">
        <v>11378.57</v>
      </c>
      <c r="G649" t="s">
        <v>12</v>
      </c>
      <c r="H649" t="s">
        <v>11</v>
      </c>
      <c r="I649" t="s">
        <v>199</v>
      </c>
      <c r="J649" s="10" t="str">
        <f t="shared" si="20"/>
        <v>6Dec1972</v>
      </c>
      <c r="K649" s="13">
        <f t="shared" si="21"/>
        <v>50</v>
      </c>
      <c r="L649" s="14">
        <v>11378.57</v>
      </c>
    </row>
    <row r="650" spans="1:12" x14ac:dyDescent="0.25">
      <c r="A650" t="s">
        <v>1506</v>
      </c>
      <c r="B650">
        <v>1972</v>
      </c>
      <c r="C650" t="s">
        <v>34</v>
      </c>
      <c r="D650">
        <v>21</v>
      </c>
      <c r="E650">
        <v>0</v>
      </c>
      <c r="F650" s="14">
        <v>12407.3</v>
      </c>
      <c r="G650" t="s">
        <v>12</v>
      </c>
      <c r="H650" t="s">
        <v>11</v>
      </c>
      <c r="I650" t="s">
        <v>299</v>
      </c>
      <c r="J650" s="10" t="str">
        <f t="shared" si="20"/>
        <v>21Aug1972</v>
      </c>
      <c r="K650" s="13">
        <f t="shared" si="21"/>
        <v>50</v>
      </c>
      <c r="L650" s="14">
        <v>12407.3</v>
      </c>
    </row>
    <row r="651" spans="1:12" x14ac:dyDescent="0.25">
      <c r="A651" t="s">
        <v>1527</v>
      </c>
      <c r="B651">
        <v>1972</v>
      </c>
      <c r="C651" t="s">
        <v>20</v>
      </c>
      <c r="D651">
        <v>5</v>
      </c>
      <c r="E651">
        <v>0</v>
      </c>
      <c r="F651" s="14">
        <v>12640.24</v>
      </c>
      <c r="G651" t="s">
        <v>12</v>
      </c>
      <c r="H651" t="s">
        <v>16</v>
      </c>
      <c r="I651" t="s">
        <v>41</v>
      </c>
      <c r="J651" s="10" t="str">
        <f t="shared" si="20"/>
        <v>5Sep1972</v>
      </c>
      <c r="K651" s="13">
        <f t="shared" si="21"/>
        <v>50</v>
      </c>
      <c r="L651" s="14">
        <v>12640.24</v>
      </c>
    </row>
    <row r="652" spans="1:12" x14ac:dyDescent="0.25">
      <c r="A652" t="s">
        <v>1540</v>
      </c>
      <c r="B652">
        <v>1972</v>
      </c>
      <c r="C652" t="s">
        <v>36</v>
      </c>
      <c r="D652">
        <v>7</v>
      </c>
      <c r="E652">
        <v>0</v>
      </c>
      <c r="F652" s="14">
        <v>12776.05</v>
      </c>
      <c r="G652" t="s">
        <v>12</v>
      </c>
      <c r="H652" t="s">
        <v>12</v>
      </c>
      <c r="I652" t="s">
        <v>534</v>
      </c>
      <c r="J652" s="10" t="str">
        <f t="shared" si="20"/>
        <v>7Oct1972</v>
      </c>
      <c r="K652" s="13">
        <f t="shared" si="21"/>
        <v>50</v>
      </c>
      <c r="L652" s="14">
        <v>12776.05</v>
      </c>
    </row>
    <row r="653" spans="1:12" x14ac:dyDescent="0.25">
      <c r="A653" t="s">
        <v>1565</v>
      </c>
      <c r="B653">
        <v>1972</v>
      </c>
      <c r="C653" t="s">
        <v>20</v>
      </c>
      <c r="D653">
        <v>27</v>
      </c>
      <c r="E653">
        <v>0</v>
      </c>
      <c r="F653" s="14">
        <v>13010.86</v>
      </c>
      <c r="G653" t="s">
        <v>12</v>
      </c>
      <c r="H653" t="s">
        <v>11</v>
      </c>
      <c r="I653" t="s">
        <v>23</v>
      </c>
      <c r="J653" s="10" t="str">
        <f t="shared" si="20"/>
        <v>27Sep1972</v>
      </c>
      <c r="K653" s="13">
        <f t="shared" si="21"/>
        <v>50</v>
      </c>
      <c r="L653" s="14">
        <v>13010.86</v>
      </c>
    </row>
    <row r="654" spans="1:12" x14ac:dyDescent="0.25">
      <c r="A654" t="s">
        <v>2039</v>
      </c>
      <c r="B654">
        <v>1973</v>
      </c>
      <c r="C654" t="s">
        <v>34</v>
      </c>
      <c r="D654">
        <v>23</v>
      </c>
      <c r="E654">
        <v>0</v>
      </c>
      <c r="F654" s="14">
        <v>29757.69</v>
      </c>
      <c r="G654" t="s">
        <v>16</v>
      </c>
      <c r="H654" t="s">
        <v>12</v>
      </c>
      <c r="I654" t="s">
        <v>41</v>
      </c>
      <c r="J654" s="10" t="str">
        <f t="shared" si="20"/>
        <v>23Aug1973</v>
      </c>
      <c r="K654" s="13">
        <f t="shared" si="21"/>
        <v>49</v>
      </c>
      <c r="L654" s="14">
        <v>29757.69</v>
      </c>
    </row>
    <row r="655" spans="1:12" x14ac:dyDescent="0.25">
      <c r="A655" t="s">
        <v>2158</v>
      </c>
      <c r="B655">
        <v>1973</v>
      </c>
      <c r="C655" t="s">
        <v>36</v>
      </c>
      <c r="D655">
        <v>27</v>
      </c>
      <c r="E655">
        <v>0</v>
      </c>
      <c r="F655" s="14">
        <v>35547.72</v>
      </c>
      <c r="G655" t="s">
        <v>16</v>
      </c>
      <c r="H655" t="s">
        <v>16</v>
      </c>
      <c r="I655" t="s">
        <v>41</v>
      </c>
      <c r="J655" s="10" t="str">
        <f t="shared" si="20"/>
        <v>27Oct1973</v>
      </c>
      <c r="K655" s="13">
        <f t="shared" si="21"/>
        <v>49</v>
      </c>
      <c r="L655" s="14">
        <v>35547.72</v>
      </c>
    </row>
    <row r="656" spans="1:12" x14ac:dyDescent="0.25">
      <c r="A656" t="s">
        <v>2257</v>
      </c>
      <c r="B656">
        <v>1973</v>
      </c>
      <c r="C656" t="s">
        <v>30</v>
      </c>
      <c r="D656">
        <v>17</v>
      </c>
      <c r="E656">
        <v>0</v>
      </c>
      <c r="F656" s="14">
        <v>39727.61</v>
      </c>
      <c r="G656" t="s">
        <v>16</v>
      </c>
      <c r="H656" t="s">
        <v>11</v>
      </c>
      <c r="I656" t="s">
        <v>41</v>
      </c>
      <c r="J656" s="10" t="str">
        <f t="shared" si="20"/>
        <v>17Dec1973</v>
      </c>
      <c r="K656" s="13">
        <f t="shared" si="21"/>
        <v>49</v>
      </c>
      <c r="L656" s="14">
        <v>39727.61</v>
      </c>
    </row>
    <row r="657" spans="1:12" x14ac:dyDescent="0.25">
      <c r="A657" t="s">
        <v>2284</v>
      </c>
      <c r="B657">
        <v>1974</v>
      </c>
      <c r="C657" t="s">
        <v>18</v>
      </c>
      <c r="D657">
        <v>5</v>
      </c>
      <c r="E657">
        <v>0</v>
      </c>
      <c r="F657" s="14">
        <v>40974.160000000003</v>
      </c>
      <c r="G657" t="s">
        <v>16</v>
      </c>
      <c r="H657" t="s">
        <v>11</v>
      </c>
      <c r="I657" t="s">
        <v>13</v>
      </c>
      <c r="J657" s="10" t="str">
        <f t="shared" si="20"/>
        <v>5Jun1974</v>
      </c>
      <c r="K657" s="13">
        <f t="shared" si="21"/>
        <v>49</v>
      </c>
      <c r="L657" s="14">
        <v>40974.160000000003</v>
      </c>
    </row>
    <row r="658" spans="1:12" x14ac:dyDescent="0.25">
      <c r="A658" t="s">
        <v>2306</v>
      </c>
      <c r="B658">
        <v>1973</v>
      </c>
      <c r="C658" t="s">
        <v>20</v>
      </c>
      <c r="D658">
        <v>18</v>
      </c>
      <c r="E658">
        <v>0</v>
      </c>
      <c r="F658" s="14">
        <v>42188.15</v>
      </c>
      <c r="G658" t="s">
        <v>16</v>
      </c>
      <c r="H658" t="s">
        <v>16</v>
      </c>
      <c r="I658" t="s">
        <v>41</v>
      </c>
      <c r="J658" s="10" t="str">
        <f t="shared" si="20"/>
        <v>18Sep1973</v>
      </c>
      <c r="K658" s="13">
        <f t="shared" si="21"/>
        <v>49</v>
      </c>
      <c r="L658" s="14">
        <v>42188.15</v>
      </c>
    </row>
    <row r="659" spans="1:12" x14ac:dyDescent="0.25">
      <c r="A659" t="s">
        <v>601</v>
      </c>
      <c r="B659">
        <v>1973</v>
      </c>
      <c r="C659" t="s">
        <v>15</v>
      </c>
      <c r="D659">
        <v>7</v>
      </c>
      <c r="E659">
        <v>0</v>
      </c>
      <c r="F659" s="14">
        <v>4985.22</v>
      </c>
      <c r="G659" t="s">
        <v>11</v>
      </c>
      <c r="H659" t="s">
        <v>12</v>
      </c>
      <c r="I659" t="s">
        <v>13</v>
      </c>
      <c r="J659" s="10" t="str">
        <f t="shared" si="20"/>
        <v>7Nov1973</v>
      </c>
      <c r="K659" s="13">
        <f t="shared" si="21"/>
        <v>49</v>
      </c>
      <c r="L659" s="14">
        <v>4985.22</v>
      </c>
    </row>
    <row r="660" spans="1:12" x14ac:dyDescent="0.25">
      <c r="A660" t="s">
        <v>673</v>
      </c>
      <c r="B660">
        <v>1973</v>
      </c>
      <c r="C660" t="s">
        <v>36</v>
      </c>
      <c r="D660">
        <v>24</v>
      </c>
      <c r="E660">
        <v>0</v>
      </c>
      <c r="F660" s="14">
        <v>5466.88</v>
      </c>
      <c r="G660" t="s">
        <v>11</v>
      </c>
      <c r="H660" t="s">
        <v>11</v>
      </c>
      <c r="I660" t="s">
        <v>13</v>
      </c>
      <c r="J660" s="10" t="str">
        <f t="shared" si="20"/>
        <v>24Oct1973</v>
      </c>
      <c r="K660" s="13">
        <f t="shared" si="21"/>
        <v>49</v>
      </c>
      <c r="L660" s="14">
        <v>5466.88</v>
      </c>
    </row>
    <row r="661" spans="1:12" x14ac:dyDescent="0.25">
      <c r="A661" t="s">
        <v>754</v>
      </c>
      <c r="B661">
        <v>1973</v>
      </c>
      <c r="C661" t="s">
        <v>15</v>
      </c>
      <c r="D661">
        <v>6</v>
      </c>
      <c r="E661">
        <v>0</v>
      </c>
      <c r="F661" s="14">
        <v>6152.05</v>
      </c>
      <c r="G661" t="s">
        <v>11</v>
      </c>
      <c r="H661" t="s">
        <v>12</v>
      </c>
      <c r="I661" t="s">
        <v>13</v>
      </c>
      <c r="J661" s="10" t="str">
        <f t="shared" si="20"/>
        <v>6Nov1973</v>
      </c>
      <c r="K661" s="13">
        <f t="shared" si="21"/>
        <v>49</v>
      </c>
      <c r="L661" s="14">
        <v>6152.05</v>
      </c>
    </row>
    <row r="662" spans="1:12" x14ac:dyDescent="0.25">
      <c r="A662" t="s">
        <v>829</v>
      </c>
      <c r="B662">
        <v>1973</v>
      </c>
      <c r="C662" t="s">
        <v>34</v>
      </c>
      <c r="D662">
        <v>29</v>
      </c>
      <c r="E662">
        <v>0</v>
      </c>
      <c r="F662" s="14">
        <v>6630.31</v>
      </c>
      <c r="G662" t="s">
        <v>11</v>
      </c>
      <c r="H662" t="s">
        <v>16</v>
      </c>
      <c r="I662" t="s">
        <v>13</v>
      </c>
      <c r="J662" s="10" t="str">
        <f t="shared" si="20"/>
        <v>29Aug1973</v>
      </c>
      <c r="K662" s="13">
        <f t="shared" si="21"/>
        <v>49</v>
      </c>
      <c r="L662" s="14">
        <v>6630.31</v>
      </c>
    </row>
    <row r="663" spans="1:12" x14ac:dyDescent="0.25">
      <c r="A663" t="s">
        <v>917</v>
      </c>
      <c r="B663">
        <v>1973</v>
      </c>
      <c r="C663" t="s">
        <v>36</v>
      </c>
      <c r="D663">
        <v>25</v>
      </c>
      <c r="E663">
        <v>0</v>
      </c>
      <c r="F663" s="14">
        <v>7265.58</v>
      </c>
      <c r="G663" t="s">
        <v>11</v>
      </c>
      <c r="H663" t="s">
        <v>11</v>
      </c>
      <c r="I663" t="s">
        <v>13</v>
      </c>
      <c r="J663" s="10" t="str">
        <f t="shared" si="20"/>
        <v>25Oct1973</v>
      </c>
      <c r="K663" s="13">
        <f t="shared" si="21"/>
        <v>49</v>
      </c>
      <c r="L663" s="14">
        <v>7265.58</v>
      </c>
    </row>
    <row r="664" spans="1:12" x14ac:dyDescent="0.25">
      <c r="A664" t="s">
        <v>1032</v>
      </c>
      <c r="B664">
        <v>1973</v>
      </c>
      <c r="C664" t="s">
        <v>36</v>
      </c>
      <c r="D664">
        <v>11</v>
      </c>
      <c r="E664">
        <v>0</v>
      </c>
      <c r="F664" s="14">
        <v>8112.59</v>
      </c>
      <c r="G664" t="s">
        <v>11</v>
      </c>
      <c r="H664" t="s">
        <v>11</v>
      </c>
      <c r="I664" t="s">
        <v>13</v>
      </c>
      <c r="J664" s="10" t="str">
        <f t="shared" si="20"/>
        <v>11Oct1973</v>
      </c>
      <c r="K664" s="13">
        <f t="shared" si="21"/>
        <v>49</v>
      </c>
      <c r="L664" s="14">
        <v>8112.59</v>
      </c>
    </row>
    <row r="665" spans="1:12" x14ac:dyDescent="0.25">
      <c r="A665" t="s">
        <v>1036</v>
      </c>
      <c r="B665">
        <v>1973</v>
      </c>
      <c r="C665" t="s">
        <v>20</v>
      </c>
      <c r="D665">
        <v>3</v>
      </c>
      <c r="E665">
        <v>0</v>
      </c>
      <c r="F665" s="14">
        <v>8125.78</v>
      </c>
      <c r="G665" t="s">
        <v>11</v>
      </c>
      <c r="H665" t="s">
        <v>11</v>
      </c>
      <c r="I665" t="s">
        <v>13</v>
      </c>
      <c r="J665" s="10" t="str">
        <f t="shared" si="20"/>
        <v>3Sep1973</v>
      </c>
      <c r="K665" s="13">
        <f t="shared" si="21"/>
        <v>49</v>
      </c>
      <c r="L665" s="14">
        <v>8125.78</v>
      </c>
    </row>
    <row r="666" spans="1:12" x14ac:dyDescent="0.25">
      <c r="A666" t="s">
        <v>1054</v>
      </c>
      <c r="B666">
        <v>1974</v>
      </c>
      <c r="C666" t="s">
        <v>18</v>
      </c>
      <c r="D666">
        <v>6</v>
      </c>
      <c r="E666">
        <v>0</v>
      </c>
      <c r="F666" s="14">
        <v>8283.68</v>
      </c>
      <c r="G666" t="s">
        <v>11</v>
      </c>
      <c r="H666" t="s">
        <v>12</v>
      </c>
      <c r="I666" t="s">
        <v>13</v>
      </c>
      <c r="J666" s="10" t="str">
        <f t="shared" si="20"/>
        <v>6Jun1974</v>
      </c>
      <c r="K666" s="13">
        <f t="shared" si="21"/>
        <v>49</v>
      </c>
      <c r="L666" s="14">
        <v>8283.68</v>
      </c>
    </row>
    <row r="667" spans="1:12" x14ac:dyDescent="0.25">
      <c r="A667" t="s">
        <v>1093</v>
      </c>
      <c r="B667">
        <v>1973</v>
      </c>
      <c r="C667" t="s">
        <v>10</v>
      </c>
      <c r="D667">
        <v>11</v>
      </c>
      <c r="E667">
        <v>0</v>
      </c>
      <c r="F667" s="14">
        <v>8601.33</v>
      </c>
      <c r="G667" t="s">
        <v>11</v>
      </c>
      <c r="H667" t="s">
        <v>16</v>
      </c>
      <c r="I667" t="s">
        <v>13</v>
      </c>
      <c r="J667" s="10" t="str">
        <f t="shared" si="20"/>
        <v>11Jul1973</v>
      </c>
      <c r="K667" s="13">
        <f t="shared" si="21"/>
        <v>49</v>
      </c>
      <c r="L667" s="14">
        <v>8601.33</v>
      </c>
    </row>
    <row r="668" spans="1:12" x14ac:dyDescent="0.25">
      <c r="A668" t="s">
        <v>1103</v>
      </c>
      <c r="B668">
        <v>1973</v>
      </c>
      <c r="C668" t="s">
        <v>36</v>
      </c>
      <c r="D668">
        <v>11</v>
      </c>
      <c r="E668">
        <v>0</v>
      </c>
      <c r="F668" s="14">
        <v>8688.86</v>
      </c>
      <c r="G668" t="s">
        <v>11</v>
      </c>
      <c r="H668" t="s">
        <v>16</v>
      </c>
      <c r="I668" t="s">
        <v>355</v>
      </c>
      <c r="J668" s="10" t="str">
        <f t="shared" si="20"/>
        <v>11Oct1973</v>
      </c>
      <c r="K668" s="13">
        <f t="shared" si="21"/>
        <v>49</v>
      </c>
      <c r="L668" s="14">
        <v>8688.86</v>
      </c>
    </row>
    <row r="669" spans="1:12" x14ac:dyDescent="0.25">
      <c r="A669" t="s">
        <v>1121</v>
      </c>
      <c r="B669">
        <v>1973</v>
      </c>
      <c r="C669" t="s">
        <v>20</v>
      </c>
      <c r="D669">
        <v>9</v>
      </c>
      <c r="E669">
        <v>0</v>
      </c>
      <c r="F669" s="14">
        <v>8890.59</v>
      </c>
      <c r="G669" t="s">
        <v>11</v>
      </c>
      <c r="H669" t="s">
        <v>12</v>
      </c>
      <c r="I669" t="s">
        <v>23</v>
      </c>
      <c r="J669" s="10" t="str">
        <f t="shared" si="20"/>
        <v>9Sep1973</v>
      </c>
      <c r="K669" s="13">
        <f t="shared" si="21"/>
        <v>49</v>
      </c>
      <c r="L669" s="14">
        <v>8890.59</v>
      </c>
    </row>
    <row r="670" spans="1:12" x14ac:dyDescent="0.25">
      <c r="A670" t="s">
        <v>1133</v>
      </c>
      <c r="B670">
        <v>1973</v>
      </c>
      <c r="C670" t="s">
        <v>36</v>
      </c>
      <c r="D670">
        <v>11</v>
      </c>
      <c r="E670">
        <v>0</v>
      </c>
      <c r="F670" s="14">
        <v>8988.16</v>
      </c>
      <c r="G670" t="s">
        <v>11</v>
      </c>
      <c r="H670" t="s">
        <v>16</v>
      </c>
      <c r="I670" t="s">
        <v>23</v>
      </c>
      <c r="J670" s="10" t="str">
        <f t="shared" si="20"/>
        <v>11Oct1973</v>
      </c>
      <c r="K670" s="13">
        <f t="shared" si="21"/>
        <v>49</v>
      </c>
      <c r="L670" s="14">
        <v>8988.16</v>
      </c>
    </row>
    <row r="671" spans="1:12" x14ac:dyDescent="0.25">
      <c r="A671" t="s">
        <v>1147</v>
      </c>
      <c r="B671">
        <v>1973</v>
      </c>
      <c r="C671" t="s">
        <v>30</v>
      </c>
      <c r="D671">
        <v>25</v>
      </c>
      <c r="E671">
        <v>1</v>
      </c>
      <c r="F671" s="14">
        <v>9182.17</v>
      </c>
      <c r="G671" t="s">
        <v>11</v>
      </c>
      <c r="H671" t="s">
        <v>12</v>
      </c>
      <c r="I671" t="s">
        <v>41</v>
      </c>
      <c r="J671" s="10" t="str">
        <f t="shared" si="20"/>
        <v>25Dec1973</v>
      </c>
      <c r="K671" s="13">
        <f t="shared" si="21"/>
        <v>49</v>
      </c>
      <c r="L671" s="14">
        <v>9182.17</v>
      </c>
    </row>
    <row r="672" spans="1:12" x14ac:dyDescent="0.25">
      <c r="A672" t="s">
        <v>1158</v>
      </c>
      <c r="B672">
        <v>1973</v>
      </c>
      <c r="C672" t="s">
        <v>36</v>
      </c>
      <c r="D672">
        <v>16</v>
      </c>
      <c r="E672">
        <v>1</v>
      </c>
      <c r="F672" s="14">
        <v>9288.0300000000007</v>
      </c>
      <c r="G672" t="s">
        <v>11</v>
      </c>
      <c r="H672" t="s">
        <v>12</v>
      </c>
      <c r="I672" t="s">
        <v>169</v>
      </c>
      <c r="J672" s="10" t="str">
        <f t="shared" si="20"/>
        <v>16Oct1973</v>
      </c>
      <c r="K672" s="13">
        <f t="shared" si="21"/>
        <v>49</v>
      </c>
      <c r="L672" s="14">
        <v>9288.0300000000007</v>
      </c>
    </row>
    <row r="673" spans="1:12" x14ac:dyDescent="0.25">
      <c r="A673" t="s">
        <v>1177</v>
      </c>
      <c r="B673">
        <v>1974</v>
      </c>
      <c r="C673" t="s">
        <v>18</v>
      </c>
      <c r="D673">
        <v>8</v>
      </c>
      <c r="E673">
        <v>1</v>
      </c>
      <c r="F673" s="14">
        <v>9447.3799999999992</v>
      </c>
      <c r="G673" t="s">
        <v>11</v>
      </c>
      <c r="H673" t="s">
        <v>12</v>
      </c>
      <c r="I673" t="s">
        <v>246</v>
      </c>
      <c r="J673" s="10" t="str">
        <f t="shared" si="20"/>
        <v>8Jun1974</v>
      </c>
      <c r="K673" s="13">
        <f t="shared" si="21"/>
        <v>49</v>
      </c>
      <c r="L673" s="14">
        <v>9447.3799999999992</v>
      </c>
    </row>
    <row r="674" spans="1:12" x14ac:dyDescent="0.25">
      <c r="A674" t="s">
        <v>1185</v>
      </c>
      <c r="B674">
        <v>1973</v>
      </c>
      <c r="C674" t="s">
        <v>30</v>
      </c>
      <c r="D674">
        <v>21</v>
      </c>
      <c r="E674">
        <v>0</v>
      </c>
      <c r="F674" s="14">
        <v>9538.65</v>
      </c>
      <c r="G674" t="s">
        <v>11</v>
      </c>
      <c r="H674" t="s">
        <v>12</v>
      </c>
      <c r="I674" t="s">
        <v>299</v>
      </c>
      <c r="J674" s="10" t="str">
        <f t="shared" si="20"/>
        <v>21Dec1973</v>
      </c>
      <c r="K674" s="13">
        <f t="shared" si="21"/>
        <v>49</v>
      </c>
      <c r="L674" s="14">
        <v>9538.65</v>
      </c>
    </row>
    <row r="675" spans="1:12" x14ac:dyDescent="0.25">
      <c r="A675" t="s">
        <v>1190</v>
      </c>
      <c r="B675">
        <v>1973</v>
      </c>
      <c r="C675" t="s">
        <v>30</v>
      </c>
      <c r="D675">
        <v>1</v>
      </c>
      <c r="E675">
        <v>1</v>
      </c>
      <c r="F675" s="14">
        <v>9566.99</v>
      </c>
      <c r="G675" t="s">
        <v>11</v>
      </c>
      <c r="H675" t="s">
        <v>16</v>
      </c>
      <c r="I675" t="s">
        <v>23</v>
      </c>
      <c r="J675" s="10" t="str">
        <f t="shared" si="20"/>
        <v>1Dec1973</v>
      </c>
      <c r="K675" s="13">
        <f t="shared" si="21"/>
        <v>49</v>
      </c>
      <c r="L675" s="14">
        <v>9566.99</v>
      </c>
    </row>
    <row r="676" spans="1:12" x14ac:dyDescent="0.25">
      <c r="A676" t="s">
        <v>1192</v>
      </c>
      <c r="B676">
        <v>1973</v>
      </c>
      <c r="C676" t="s">
        <v>15</v>
      </c>
      <c r="D676">
        <v>28</v>
      </c>
      <c r="E676">
        <v>1</v>
      </c>
      <c r="F676" s="14">
        <v>9583.89</v>
      </c>
      <c r="G676" t="s">
        <v>11</v>
      </c>
      <c r="H676" t="s">
        <v>12</v>
      </c>
      <c r="I676" t="s">
        <v>23</v>
      </c>
      <c r="J676" s="10" t="str">
        <f t="shared" si="20"/>
        <v>28Nov1973</v>
      </c>
      <c r="K676" s="13">
        <f t="shared" si="21"/>
        <v>49</v>
      </c>
      <c r="L676" s="14">
        <v>9583.89</v>
      </c>
    </row>
    <row r="677" spans="1:12" x14ac:dyDescent="0.25">
      <c r="A677" t="s">
        <v>1217</v>
      </c>
      <c r="B677">
        <v>1973</v>
      </c>
      <c r="C677" t="s">
        <v>10</v>
      </c>
      <c r="D677">
        <v>7</v>
      </c>
      <c r="E677">
        <v>1</v>
      </c>
      <c r="F677" s="14">
        <v>9778.35</v>
      </c>
      <c r="G677" t="s">
        <v>11</v>
      </c>
      <c r="H677" t="s">
        <v>11</v>
      </c>
      <c r="I677" t="s">
        <v>246</v>
      </c>
      <c r="J677" s="10" t="str">
        <f t="shared" si="20"/>
        <v>7Jul1973</v>
      </c>
      <c r="K677" s="13">
        <f t="shared" si="21"/>
        <v>49</v>
      </c>
      <c r="L677" s="14">
        <v>9778.35</v>
      </c>
    </row>
    <row r="678" spans="1:12" x14ac:dyDescent="0.25">
      <c r="A678" t="s">
        <v>1220</v>
      </c>
      <c r="B678">
        <v>1973</v>
      </c>
      <c r="C678" t="s">
        <v>20</v>
      </c>
      <c r="D678">
        <v>17</v>
      </c>
      <c r="E678">
        <v>2</v>
      </c>
      <c r="F678" s="14">
        <v>9800.89</v>
      </c>
      <c r="G678" t="s">
        <v>11</v>
      </c>
      <c r="H678" t="s">
        <v>16</v>
      </c>
      <c r="I678" t="s">
        <v>13</v>
      </c>
      <c r="J678" s="10" t="str">
        <f t="shared" si="20"/>
        <v>17Sep1973</v>
      </c>
      <c r="K678" s="13">
        <f t="shared" si="21"/>
        <v>49</v>
      </c>
      <c r="L678" s="14">
        <v>9800.89</v>
      </c>
    </row>
    <row r="679" spans="1:12" x14ac:dyDescent="0.25">
      <c r="A679" t="s">
        <v>1742</v>
      </c>
      <c r="B679">
        <v>1973</v>
      </c>
      <c r="C679" t="s">
        <v>18</v>
      </c>
      <c r="D679">
        <v>26</v>
      </c>
      <c r="E679">
        <v>0</v>
      </c>
      <c r="F679" s="14">
        <v>15670.3</v>
      </c>
      <c r="G679" t="s">
        <v>11</v>
      </c>
      <c r="H679" t="s">
        <v>11</v>
      </c>
      <c r="I679" t="s">
        <v>534</v>
      </c>
      <c r="J679" s="10" t="str">
        <f t="shared" si="20"/>
        <v>26Jun1973</v>
      </c>
      <c r="K679" s="13">
        <f t="shared" si="21"/>
        <v>49</v>
      </c>
      <c r="L679" s="14">
        <v>15670.3</v>
      </c>
    </row>
    <row r="680" spans="1:12" x14ac:dyDescent="0.25">
      <c r="A680" t="s">
        <v>1932</v>
      </c>
      <c r="B680">
        <v>1973</v>
      </c>
      <c r="C680" t="s">
        <v>36</v>
      </c>
      <c r="D680">
        <v>22</v>
      </c>
      <c r="E680">
        <v>2</v>
      </c>
      <c r="F680" s="14">
        <v>23306.55</v>
      </c>
      <c r="G680" t="s">
        <v>11</v>
      </c>
      <c r="H680" t="s">
        <v>11</v>
      </c>
      <c r="I680" t="s">
        <v>41</v>
      </c>
      <c r="J680" s="10" t="str">
        <f t="shared" si="20"/>
        <v>22Oct1973</v>
      </c>
      <c r="K680" s="13">
        <f t="shared" si="21"/>
        <v>49</v>
      </c>
      <c r="L680" s="14">
        <v>23306.55</v>
      </c>
    </row>
    <row r="681" spans="1:12" x14ac:dyDescent="0.25">
      <c r="A681" t="s">
        <v>1935</v>
      </c>
      <c r="B681">
        <v>1974</v>
      </c>
      <c r="C681" t="s">
        <v>18</v>
      </c>
      <c r="D681">
        <v>2</v>
      </c>
      <c r="E681">
        <v>1</v>
      </c>
      <c r="F681" s="14">
        <v>23568.27</v>
      </c>
      <c r="G681" t="s">
        <v>11</v>
      </c>
      <c r="H681" t="s">
        <v>11</v>
      </c>
      <c r="I681" t="s">
        <v>41</v>
      </c>
      <c r="J681" s="10" t="str">
        <f t="shared" si="20"/>
        <v>2Jun1974</v>
      </c>
      <c r="K681" s="13">
        <f t="shared" si="21"/>
        <v>49</v>
      </c>
      <c r="L681" s="14">
        <v>23568.27</v>
      </c>
    </row>
    <row r="682" spans="1:12" x14ac:dyDescent="0.25">
      <c r="A682" t="s">
        <v>1936</v>
      </c>
      <c r="B682">
        <v>1973</v>
      </c>
      <c r="C682" t="s">
        <v>18</v>
      </c>
      <c r="D682">
        <v>27</v>
      </c>
      <c r="E682">
        <v>2</v>
      </c>
      <c r="F682" s="14">
        <v>23807.24</v>
      </c>
      <c r="G682" t="s">
        <v>11</v>
      </c>
      <c r="H682" t="s">
        <v>12</v>
      </c>
      <c r="I682" t="s">
        <v>23</v>
      </c>
      <c r="J682" s="10" t="str">
        <f t="shared" si="20"/>
        <v>27Jun1973</v>
      </c>
      <c r="K682" s="13">
        <f t="shared" si="21"/>
        <v>49</v>
      </c>
      <c r="L682" s="14">
        <v>23807.24</v>
      </c>
    </row>
    <row r="683" spans="1:12" x14ac:dyDescent="0.25">
      <c r="A683" t="s">
        <v>1940</v>
      </c>
      <c r="B683">
        <v>1973</v>
      </c>
      <c r="C683" t="s">
        <v>18</v>
      </c>
      <c r="D683">
        <v>13</v>
      </c>
      <c r="E683">
        <v>3</v>
      </c>
      <c r="F683" s="14">
        <v>24106.91</v>
      </c>
      <c r="G683" t="s">
        <v>11</v>
      </c>
      <c r="H683" t="s">
        <v>11</v>
      </c>
      <c r="I683" t="s">
        <v>246</v>
      </c>
      <c r="J683" s="10" t="str">
        <f t="shared" si="20"/>
        <v>13Jun1973</v>
      </c>
      <c r="K683" s="13">
        <f t="shared" si="21"/>
        <v>49</v>
      </c>
      <c r="L683" s="14">
        <v>24106.91</v>
      </c>
    </row>
    <row r="684" spans="1:12" x14ac:dyDescent="0.25">
      <c r="A684" t="s">
        <v>1975</v>
      </c>
      <c r="B684">
        <v>1973</v>
      </c>
      <c r="C684" t="s">
        <v>10</v>
      </c>
      <c r="D684">
        <v>7</v>
      </c>
      <c r="E684">
        <v>1</v>
      </c>
      <c r="F684" s="14">
        <v>26140.36</v>
      </c>
      <c r="G684" t="s">
        <v>11</v>
      </c>
      <c r="H684" t="s">
        <v>12</v>
      </c>
      <c r="I684" t="s">
        <v>41</v>
      </c>
      <c r="J684" s="10" t="str">
        <f t="shared" si="20"/>
        <v>7Jul1973</v>
      </c>
      <c r="K684" s="13">
        <f t="shared" si="21"/>
        <v>49</v>
      </c>
      <c r="L684" s="14">
        <v>26140.36</v>
      </c>
    </row>
    <row r="685" spans="1:12" x14ac:dyDescent="0.25">
      <c r="A685" t="s">
        <v>2156</v>
      </c>
      <c r="B685">
        <v>1973</v>
      </c>
      <c r="C685" t="s">
        <v>30</v>
      </c>
      <c r="D685">
        <v>16</v>
      </c>
      <c r="E685">
        <v>0</v>
      </c>
      <c r="F685" s="14">
        <v>35517.19</v>
      </c>
      <c r="G685" t="s">
        <v>11</v>
      </c>
      <c r="H685" t="s">
        <v>11</v>
      </c>
      <c r="I685" t="s">
        <v>41</v>
      </c>
      <c r="J685" s="10" t="str">
        <f t="shared" si="20"/>
        <v>16Dec1973</v>
      </c>
      <c r="K685" s="13">
        <f t="shared" si="21"/>
        <v>49</v>
      </c>
      <c r="L685" s="14">
        <v>35517.19</v>
      </c>
    </row>
    <row r="686" spans="1:12" x14ac:dyDescent="0.25">
      <c r="A686" t="s">
        <v>2184</v>
      </c>
      <c r="B686">
        <v>1973</v>
      </c>
      <c r="C686" t="s">
        <v>34</v>
      </c>
      <c r="D686">
        <v>9</v>
      </c>
      <c r="E686">
        <v>0</v>
      </c>
      <c r="F686" s="14">
        <v>36541.550000000003</v>
      </c>
      <c r="G686" t="s">
        <v>11</v>
      </c>
      <c r="H686" t="s">
        <v>12</v>
      </c>
      <c r="I686" t="s">
        <v>41</v>
      </c>
      <c r="J686" s="10" t="str">
        <f t="shared" si="20"/>
        <v>9Aug1973</v>
      </c>
      <c r="K686" s="13">
        <f t="shared" si="21"/>
        <v>49</v>
      </c>
      <c r="L686" s="14">
        <v>36541.550000000003</v>
      </c>
    </row>
    <row r="687" spans="1:12" x14ac:dyDescent="0.25">
      <c r="A687" t="s">
        <v>1034</v>
      </c>
      <c r="B687">
        <v>1973</v>
      </c>
      <c r="C687" t="s">
        <v>30</v>
      </c>
      <c r="D687">
        <v>16</v>
      </c>
      <c r="E687">
        <v>0</v>
      </c>
      <c r="F687" s="14">
        <v>8116.68</v>
      </c>
      <c r="G687" t="s">
        <v>12</v>
      </c>
      <c r="H687" t="s">
        <v>16</v>
      </c>
      <c r="I687" t="s">
        <v>41</v>
      </c>
      <c r="J687" s="10" t="str">
        <f t="shared" si="20"/>
        <v>16Dec1973</v>
      </c>
      <c r="K687" s="13">
        <f t="shared" si="21"/>
        <v>49</v>
      </c>
      <c r="L687" s="14">
        <v>8116.68</v>
      </c>
    </row>
    <row r="688" spans="1:12" x14ac:dyDescent="0.25">
      <c r="A688" t="s">
        <v>1035</v>
      </c>
      <c r="B688">
        <v>1973</v>
      </c>
      <c r="C688" t="s">
        <v>34</v>
      </c>
      <c r="D688">
        <v>30</v>
      </c>
      <c r="E688">
        <v>0</v>
      </c>
      <c r="F688" s="14">
        <v>8124.41</v>
      </c>
      <c r="G688" t="s">
        <v>12</v>
      </c>
      <c r="H688" t="s">
        <v>16</v>
      </c>
      <c r="I688" t="s">
        <v>13</v>
      </c>
      <c r="J688" s="10" t="str">
        <f t="shared" si="20"/>
        <v>30Aug1973</v>
      </c>
      <c r="K688" s="13">
        <f t="shared" si="21"/>
        <v>49</v>
      </c>
      <c r="L688" s="14">
        <v>8124.41</v>
      </c>
    </row>
    <row r="689" spans="1:12" x14ac:dyDescent="0.25">
      <c r="A689" t="s">
        <v>1105</v>
      </c>
      <c r="B689">
        <v>1973</v>
      </c>
      <c r="C689" t="s">
        <v>18</v>
      </c>
      <c r="D689">
        <v>25</v>
      </c>
      <c r="E689">
        <v>1</v>
      </c>
      <c r="F689" s="14">
        <v>8703.4599999999991</v>
      </c>
      <c r="G689" t="s">
        <v>12</v>
      </c>
      <c r="H689" t="s">
        <v>12</v>
      </c>
      <c r="I689" t="s">
        <v>41</v>
      </c>
      <c r="J689" s="10" t="str">
        <f t="shared" si="20"/>
        <v>25Jun1973</v>
      </c>
      <c r="K689" s="13">
        <f t="shared" si="21"/>
        <v>49</v>
      </c>
      <c r="L689" s="14">
        <v>8703.4599999999991</v>
      </c>
    </row>
    <row r="690" spans="1:12" x14ac:dyDescent="0.25">
      <c r="A690" t="s">
        <v>1155</v>
      </c>
      <c r="B690">
        <v>1973</v>
      </c>
      <c r="C690" t="s">
        <v>36</v>
      </c>
      <c r="D690">
        <v>27</v>
      </c>
      <c r="E690">
        <v>1</v>
      </c>
      <c r="F690" s="14">
        <v>9282.48</v>
      </c>
      <c r="G690" t="s">
        <v>12</v>
      </c>
      <c r="H690" t="s">
        <v>11</v>
      </c>
      <c r="I690" t="s">
        <v>167</v>
      </c>
      <c r="J690" s="10" t="str">
        <f t="shared" si="20"/>
        <v>27Oct1973</v>
      </c>
      <c r="K690" s="13">
        <f t="shared" si="21"/>
        <v>49</v>
      </c>
      <c r="L690" s="14">
        <v>9282.48</v>
      </c>
    </row>
    <row r="691" spans="1:12" x14ac:dyDescent="0.25">
      <c r="A691" t="s">
        <v>1159</v>
      </c>
      <c r="B691">
        <v>1973</v>
      </c>
      <c r="C691" t="s">
        <v>20</v>
      </c>
      <c r="D691">
        <v>18</v>
      </c>
      <c r="E691">
        <v>1</v>
      </c>
      <c r="F691" s="14">
        <v>9290.14</v>
      </c>
      <c r="G691" t="s">
        <v>12</v>
      </c>
      <c r="H691" t="s">
        <v>12</v>
      </c>
      <c r="I691" t="s">
        <v>167</v>
      </c>
      <c r="J691" s="10" t="str">
        <f t="shared" si="20"/>
        <v>18Sep1973</v>
      </c>
      <c r="K691" s="13">
        <f t="shared" si="21"/>
        <v>49</v>
      </c>
      <c r="L691" s="14">
        <v>9290.14</v>
      </c>
    </row>
    <row r="692" spans="1:12" x14ac:dyDescent="0.25">
      <c r="A692" t="s">
        <v>1161</v>
      </c>
      <c r="B692">
        <v>1973</v>
      </c>
      <c r="C692" t="s">
        <v>36</v>
      </c>
      <c r="D692">
        <v>16</v>
      </c>
      <c r="E692">
        <v>2</v>
      </c>
      <c r="F692" s="14">
        <v>9304.7000000000007</v>
      </c>
      <c r="G692" t="s">
        <v>12</v>
      </c>
      <c r="H692" t="s">
        <v>12</v>
      </c>
      <c r="I692" t="s">
        <v>13</v>
      </c>
      <c r="J692" s="10" t="str">
        <f t="shared" si="20"/>
        <v>16Oct1973</v>
      </c>
      <c r="K692" s="13">
        <f t="shared" si="21"/>
        <v>49</v>
      </c>
      <c r="L692" s="14">
        <v>9304.7000000000007</v>
      </c>
    </row>
    <row r="693" spans="1:12" x14ac:dyDescent="0.25">
      <c r="A693" t="s">
        <v>1259</v>
      </c>
      <c r="B693">
        <v>1973</v>
      </c>
      <c r="C693" t="s">
        <v>36</v>
      </c>
      <c r="D693">
        <v>13</v>
      </c>
      <c r="E693">
        <v>2</v>
      </c>
      <c r="F693" s="14">
        <v>10156.780000000001</v>
      </c>
      <c r="G693" t="s">
        <v>12</v>
      </c>
      <c r="H693" t="s">
        <v>11</v>
      </c>
      <c r="I693" t="s">
        <v>23</v>
      </c>
      <c r="J693" s="10" t="str">
        <f t="shared" si="20"/>
        <v>13Oct1973</v>
      </c>
      <c r="K693" s="13">
        <f t="shared" si="21"/>
        <v>49</v>
      </c>
      <c r="L693" s="14">
        <v>10156.780000000001</v>
      </c>
    </row>
    <row r="694" spans="1:12" x14ac:dyDescent="0.25">
      <c r="A694" t="s">
        <v>1267</v>
      </c>
      <c r="B694">
        <v>1973</v>
      </c>
      <c r="C694" t="s">
        <v>20</v>
      </c>
      <c r="D694">
        <v>5</v>
      </c>
      <c r="E694">
        <v>3</v>
      </c>
      <c r="F694" s="14">
        <v>10264.44</v>
      </c>
      <c r="G694" t="s">
        <v>12</v>
      </c>
      <c r="H694" t="s">
        <v>11</v>
      </c>
      <c r="I694" t="s">
        <v>23</v>
      </c>
      <c r="J694" s="10" t="str">
        <f t="shared" si="20"/>
        <v>5Sep1973</v>
      </c>
      <c r="K694" s="13">
        <f t="shared" si="21"/>
        <v>49</v>
      </c>
      <c r="L694" s="14">
        <v>10264.44</v>
      </c>
    </row>
    <row r="695" spans="1:12" x14ac:dyDescent="0.25">
      <c r="A695" t="s">
        <v>1268</v>
      </c>
      <c r="B695">
        <v>1973</v>
      </c>
      <c r="C695" t="s">
        <v>15</v>
      </c>
      <c r="D695">
        <v>27</v>
      </c>
      <c r="E695">
        <v>3</v>
      </c>
      <c r="F695" s="14">
        <v>10269.459999999999</v>
      </c>
      <c r="G695" t="s">
        <v>12</v>
      </c>
      <c r="H695" t="s">
        <v>12</v>
      </c>
      <c r="I695" t="s">
        <v>23</v>
      </c>
      <c r="J695" s="10" t="str">
        <f t="shared" si="20"/>
        <v>27Nov1973</v>
      </c>
      <c r="K695" s="13">
        <f t="shared" si="21"/>
        <v>49</v>
      </c>
      <c r="L695" s="14">
        <v>10269.459999999999</v>
      </c>
    </row>
    <row r="696" spans="1:12" x14ac:dyDescent="0.25">
      <c r="A696" t="s">
        <v>1278</v>
      </c>
      <c r="B696">
        <v>1973</v>
      </c>
      <c r="C696" t="s">
        <v>34</v>
      </c>
      <c r="D696">
        <v>8</v>
      </c>
      <c r="E696">
        <v>0</v>
      </c>
      <c r="F696" s="14">
        <v>10345.93</v>
      </c>
      <c r="G696" t="s">
        <v>12</v>
      </c>
      <c r="H696" t="s">
        <v>11</v>
      </c>
      <c r="I696" t="s">
        <v>299</v>
      </c>
      <c r="J696" s="10" t="str">
        <f t="shared" si="20"/>
        <v>8Aug1973</v>
      </c>
      <c r="K696" s="13">
        <f t="shared" si="21"/>
        <v>49</v>
      </c>
      <c r="L696" s="14">
        <v>10345.93</v>
      </c>
    </row>
    <row r="697" spans="1:12" x14ac:dyDescent="0.25">
      <c r="A697" t="s">
        <v>1282</v>
      </c>
      <c r="B697">
        <v>1973</v>
      </c>
      <c r="C697" t="s">
        <v>20</v>
      </c>
      <c r="D697">
        <v>29</v>
      </c>
      <c r="E697">
        <v>2</v>
      </c>
      <c r="F697" s="14">
        <v>10370.91</v>
      </c>
      <c r="G697" t="s">
        <v>12</v>
      </c>
      <c r="H697" t="s">
        <v>12</v>
      </c>
      <c r="I697" t="s">
        <v>246</v>
      </c>
      <c r="J697" s="10" t="str">
        <f t="shared" si="20"/>
        <v>29Sep1973</v>
      </c>
      <c r="K697" s="13">
        <f t="shared" si="21"/>
        <v>49</v>
      </c>
      <c r="L697" s="14">
        <v>10370.91</v>
      </c>
    </row>
    <row r="698" spans="1:12" x14ac:dyDescent="0.25">
      <c r="A698" t="s">
        <v>1283</v>
      </c>
      <c r="B698">
        <v>1973</v>
      </c>
      <c r="C698" t="s">
        <v>20</v>
      </c>
      <c r="D698">
        <v>19</v>
      </c>
      <c r="E698">
        <v>3</v>
      </c>
      <c r="F698" s="14">
        <v>10381.48</v>
      </c>
      <c r="G698" t="s">
        <v>12</v>
      </c>
      <c r="H698" t="s">
        <v>12</v>
      </c>
      <c r="I698" t="s">
        <v>13</v>
      </c>
      <c r="J698" s="10" t="str">
        <f t="shared" si="20"/>
        <v>19Sep1973</v>
      </c>
      <c r="K698" s="13">
        <f t="shared" si="21"/>
        <v>49</v>
      </c>
      <c r="L698" s="14">
        <v>10381.48</v>
      </c>
    </row>
    <row r="699" spans="1:12" x14ac:dyDescent="0.25">
      <c r="A699" t="s">
        <v>1287</v>
      </c>
      <c r="B699">
        <v>1973</v>
      </c>
      <c r="C699" t="s">
        <v>36</v>
      </c>
      <c r="D699">
        <v>11</v>
      </c>
      <c r="E699">
        <v>0</v>
      </c>
      <c r="F699" s="14">
        <v>10419.59</v>
      </c>
      <c r="G699" t="s">
        <v>12</v>
      </c>
      <c r="H699" t="s">
        <v>11</v>
      </c>
      <c r="I699" t="s">
        <v>199</v>
      </c>
      <c r="J699" s="10" t="str">
        <f t="shared" si="20"/>
        <v>11Oct1973</v>
      </c>
      <c r="K699" s="13">
        <f t="shared" si="21"/>
        <v>49</v>
      </c>
      <c r="L699" s="14">
        <v>10419.59</v>
      </c>
    </row>
    <row r="700" spans="1:12" x14ac:dyDescent="0.25">
      <c r="A700" t="s">
        <v>1343</v>
      </c>
      <c r="B700">
        <v>1973</v>
      </c>
      <c r="C700" t="s">
        <v>36</v>
      </c>
      <c r="D700">
        <v>21</v>
      </c>
      <c r="E700">
        <v>4</v>
      </c>
      <c r="F700" s="14">
        <v>10977.21</v>
      </c>
      <c r="G700" t="s">
        <v>12</v>
      </c>
      <c r="H700" t="s">
        <v>16</v>
      </c>
      <c r="I700" t="s">
        <v>13</v>
      </c>
      <c r="J700" s="10" t="str">
        <f t="shared" si="20"/>
        <v>21Oct1973</v>
      </c>
      <c r="K700" s="13">
        <f t="shared" si="21"/>
        <v>49</v>
      </c>
      <c r="L700" s="14">
        <v>10977.21</v>
      </c>
    </row>
    <row r="701" spans="1:12" x14ac:dyDescent="0.25">
      <c r="A701" t="s">
        <v>1419</v>
      </c>
      <c r="B701">
        <v>1973</v>
      </c>
      <c r="C701" t="s">
        <v>10</v>
      </c>
      <c r="D701">
        <v>23</v>
      </c>
      <c r="E701">
        <v>5</v>
      </c>
      <c r="F701" s="14">
        <v>11552.9</v>
      </c>
      <c r="G701" t="s">
        <v>12</v>
      </c>
      <c r="H701" t="s">
        <v>11</v>
      </c>
      <c r="I701" t="s">
        <v>41</v>
      </c>
      <c r="J701" s="10" t="str">
        <f t="shared" si="20"/>
        <v>23Jul1973</v>
      </c>
      <c r="K701" s="13">
        <f t="shared" si="21"/>
        <v>49</v>
      </c>
      <c r="L701" s="14">
        <v>11552.9</v>
      </c>
    </row>
    <row r="702" spans="1:12" x14ac:dyDescent="0.25">
      <c r="A702" t="s">
        <v>1548</v>
      </c>
      <c r="B702">
        <v>1973</v>
      </c>
      <c r="C702" t="s">
        <v>20</v>
      </c>
      <c r="D702">
        <v>22</v>
      </c>
      <c r="E702">
        <v>0</v>
      </c>
      <c r="F702" s="14">
        <v>12852.37</v>
      </c>
      <c r="G702" t="s">
        <v>12</v>
      </c>
      <c r="H702" t="s">
        <v>16</v>
      </c>
      <c r="I702" t="s">
        <v>23</v>
      </c>
      <c r="J702" s="10" t="str">
        <f t="shared" si="20"/>
        <v>22Sep1973</v>
      </c>
      <c r="K702" s="13">
        <f t="shared" si="21"/>
        <v>49</v>
      </c>
      <c r="L702" s="14">
        <v>12852.37</v>
      </c>
    </row>
    <row r="703" spans="1:12" x14ac:dyDescent="0.25">
      <c r="A703" t="s">
        <v>994</v>
      </c>
      <c r="B703">
        <v>1974</v>
      </c>
      <c r="C703" t="s">
        <v>30</v>
      </c>
      <c r="D703">
        <v>6</v>
      </c>
      <c r="E703">
        <v>0</v>
      </c>
      <c r="F703" s="14">
        <v>7789.64</v>
      </c>
      <c r="G703" t="s">
        <v>16</v>
      </c>
      <c r="H703" t="s">
        <v>12</v>
      </c>
      <c r="I703" t="s">
        <v>13</v>
      </c>
      <c r="J703" s="10" t="str">
        <f t="shared" si="20"/>
        <v>6Dec1974</v>
      </c>
      <c r="K703" s="13">
        <f t="shared" si="21"/>
        <v>48</v>
      </c>
      <c r="L703" s="14">
        <v>7789.64</v>
      </c>
    </row>
    <row r="704" spans="1:12" x14ac:dyDescent="0.25">
      <c r="A704" t="s">
        <v>2018</v>
      </c>
      <c r="B704">
        <v>1974</v>
      </c>
      <c r="C704" t="s">
        <v>20</v>
      </c>
      <c r="D704">
        <v>16</v>
      </c>
      <c r="E704">
        <v>1</v>
      </c>
      <c r="F704" s="14">
        <v>28468.92</v>
      </c>
      <c r="G704" t="s">
        <v>16</v>
      </c>
      <c r="H704" t="s">
        <v>16</v>
      </c>
      <c r="I704" t="s">
        <v>23</v>
      </c>
      <c r="J704" s="10" t="str">
        <f t="shared" si="20"/>
        <v>16Sep1974</v>
      </c>
      <c r="K704" s="13">
        <f t="shared" si="21"/>
        <v>48</v>
      </c>
      <c r="L704" s="14">
        <v>28468.92</v>
      </c>
    </row>
    <row r="705" spans="1:12" x14ac:dyDescent="0.25">
      <c r="A705" t="s">
        <v>2093</v>
      </c>
      <c r="B705">
        <v>1974</v>
      </c>
      <c r="C705" t="s">
        <v>30</v>
      </c>
      <c r="D705">
        <v>6</v>
      </c>
      <c r="E705">
        <v>0</v>
      </c>
      <c r="F705" s="14">
        <v>32760.48</v>
      </c>
      <c r="G705" t="s">
        <v>16</v>
      </c>
      <c r="H705" t="s">
        <v>16</v>
      </c>
      <c r="I705" t="s">
        <v>41</v>
      </c>
      <c r="J705" s="10" t="str">
        <f t="shared" si="20"/>
        <v>6Dec1974</v>
      </c>
      <c r="K705" s="13">
        <f t="shared" si="21"/>
        <v>48</v>
      </c>
      <c r="L705" s="14">
        <v>32760.48</v>
      </c>
    </row>
    <row r="706" spans="1:12" x14ac:dyDescent="0.25">
      <c r="A706" t="s">
        <v>2181</v>
      </c>
      <c r="B706">
        <v>1975</v>
      </c>
      <c r="C706" t="s">
        <v>18</v>
      </c>
      <c r="D706">
        <v>5</v>
      </c>
      <c r="E706">
        <v>1</v>
      </c>
      <c r="F706" s="14">
        <v>36350.71</v>
      </c>
      <c r="G706" t="s">
        <v>16</v>
      </c>
      <c r="H706" t="s">
        <v>11</v>
      </c>
      <c r="I706" t="s">
        <v>41</v>
      </c>
      <c r="J706" s="10" t="str">
        <f t="shared" ref="J706:J769" si="22">CONCATENATE(D706,C706,B706)</f>
        <v>5Jun1975</v>
      </c>
      <c r="K706" s="13">
        <f t="shared" ref="K706:K769" si="23">DATEDIF(J706,$P$2,"y")</f>
        <v>48</v>
      </c>
      <c r="L706" s="14">
        <v>36350.71</v>
      </c>
    </row>
    <row r="707" spans="1:12" x14ac:dyDescent="0.25">
      <c r="A707" t="s">
        <v>2294</v>
      </c>
      <c r="B707">
        <v>1974</v>
      </c>
      <c r="C707" t="s">
        <v>15</v>
      </c>
      <c r="D707">
        <v>24</v>
      </c>
      <c r="E707">
        <v>0</v>
      </c>
      <c r="F707" s="14">
        <v>41636.199999999997</v>
      </c>
      <c r="G707" t="s">
        <v>16</v>
      </c>
      <c r="H707" t="s">
        <v>16</v>
      </c>
      <c r="I707" t="s">
        <v>41</v>
      </c>
      <c r="J707" s="10" t="str">
        <f t="shared" si="22"/>
        <v>24Nov1974</v>
      </c>
      <c r="K707" s="13">
        <f t="shared" si="23"/>
        <v>48</v>
      </c>
      <c r="L707" s="14">
        <v>41636.199999999997</v>
      </c>
    </row>
    <row r="708" spans="1:12" x14ac:dyDescent="0.25">
      <c r="A708" t="s">
        <v>583</v>
      </c>
      <c r="B708">
        <v>1974</v>
      </c>
      <c r="C708" t="s">
        <v>20</v>
      </c>
      <c r="D708">
        <v>11</v>
      </c>
      <c r="E708">
        <v>0</v>
      </c>
      <c r="F708" s="14">
        <v>4844.67</v>
      </c>
      <c r="G708" t="s">
        <v>11</v>
      </c>
      <c r="H708" t="s">
        <v>11</v>
      </c>
      <c r="I708" t="s">
        <v>13</v>
      </c>
      <c r="J708" s="10" t="str">
        <f t="shared" si="22"/>
        <v>11Sep1974</v>
      </c>
      <c r="K708" s="13">
        <f t="shared" si="23"/>
        <v>48</v>
      </c>
      <c r="L708" s="14">
        <v>4844.67</v>
      </c>
    </row>
    <row r="709" spans="1:12" x14ac:dyDescent="0.25">
      <c r="A709" t="s">
        <v>599</v>
      </c>
      <c r="B709">
        <v>1974</v>
      </c>
      <c r="C709" t="s">
        <v>18</v>
      </c>
      <c r="D709">
        <v>26</v>
      </c>
      <c r="E709">
        <v>0</v>
      </c>
      <c r="F709" s="14">
        <v>4942.0600000000004</v>
      </c>
      <c r="G709" t="s">
        <v>11</v>
      </c>
      <c r="H709" t="s">
        <v>11</v>
      </c>
      <c r="I709" t="s">
        <v>13</v>
      </c>
      <c r="J709" s="10" t="str">
        <f t="shared" si="22"/>
        <v>26Jun1974</v>
      </c>
      <c r="K709" s="13">
        <f t="shared" si="23"/>
        <v>48</v>
      </c>
      <c r="L709" s="14">
        <v>4942.0600000000004</v>
      </c>
    </row>
    <row r="710" spans="1:12" x14ac:dyDescent="0.25">
      <c r="A710" t="s">
        <v>647</v>
      </c>
      <c r="B710">
        <v>1974</v>
      </c>
      <c r="C710" t="s">
        <v>15</v>
      </c>
      <c r="D710">
        <v>12</v>
      </c>
      <c r="E710">
        <v>0</v>
      </c>
      <c r="F710" s="14">
        <v>5291.71</v>
      </c>
      <c r="G710" t="s">
        <v>11</v>
      </c>
      <c r="H710" t="s">
        <v>11</v>
      </c>
      <c r="I710" t="s">
        <v>23</v>
      </c>
      <c r="J710" s="10" t="str">
        <f t="shared" si="22"/>
        <v>12Nov1974</v>
      </c>
      <c r="K710" s="13">
        <f t="shared" si="23"/>
        <v>48</v>
      </c>
      <c r="L710" s="14">
        <v>5291.71</v>
      </c>
    </row>
    <row r="711" spans="1:12" x14ac:dyDescent="0.25">
      <c r="A711" t="s">
        <v>651</v>
      </c>
      <c r="B711">
        <v>1974</v>
      </c>
      <c r="C711" t="s">
        <v>20</v>
      </c>
      <c r="D711">
        <v>2</v>
      </c>
      <c r="E711">
        <v>0</v>
      </c>
      <c r="F711" s="14">
        <v>5322.24</v>
      </c>
      <c r="G711" t="s">
        <v>11</v>
      </c>
      <c r="H711" t="s">
        <v>16</v>
      </c>
      <c r="I711" t="s">
        <v>23</v>
      </c>
      <c r="J711" s="10" t="str">
        <f t="shared" si="22"/>
        <v>2Sep1974</v>
      </c>
      <c r="K711" s="13">
        <f t="shared" si="23"/>
        <v>48</v>
      </c>
      <c r="L711" s="14">
        <v>5322.24</v>
      </c>
    </row>
    <row r="712" spans="1:12" x14ac:dyDescent="0.25">
      <c r="A712" t="s">
        <v>683</v>
      </c>
      <c r="B712">
        <v>1974</v>
      </c>
      <c r="C712" t="s">
        <v>20</v>
      </c>
      <c r="D712">
        <v>18</v>
      </c>
      <c r="E712">
        <v>0</v>
      </c>
      <c r="F712" s="14">
        <v>5576.35</v>
      </c>
      <c r="G712" t="s">
        <v>11</v>
      </c>
      <c r="H712" t="s">
        <v>12</v>
      </c>
      <c r="I712" t="s">
        <v>13</v>
      </c>
      <c r="J712" s="10" t="str">
        <f t="shared" si="22"/>
        <v>18Sep1974</v>
      </c>
      <c r="K712" s="13">
        <f t="shared" si="23"/>
        <v>48</v>
      </c>
      <c r="L712" s="14">
        <v>5576.35</v>
      </c>
    </row>
    <row r="713" spans="1:12" x14ac:dyDescent="0.25">
      <c r="A713" t="s">
        <v>697</v>
      </c>
      <c r="B713">
        <v>1974</v>
      </c>
      <c r="C713" t="s">
        <v>10</v>
      </c>
      <c r="D713">
        <v>6</v>
      </c>
      <c r="E713">
        <v>0</v>
      </c>
      <c r="F713" s="14">
        <v>5698.74</v>
      </c>
      <c r="G713" t="s">
        <v>11</v>
      </c>
      <c r="H713" t="s">
        <v>11</v>
      </c>
      <c r="I713" t="s">
        <v>23</v>
      </c>
      <c r="J713" s="10" t="str">
        <f t="shared" si="22"/>
        <v>6Jul1974</v>
      </c>
      <c r="K713" s="13">
        <f t="shared" si="23"/>
        <v>48</v>
      </c>
      <c r="L713" s="14">
        <v>5698.74</v>
      </c>
    </row>
    <row r="714" spans="1:12" x14ac:dyDescent="0.25">
      <c r="A714" t="s">
        <v>732</v>
      </c>
      <c r="B714">
        <v>1974</v>
      </c>
      <c r="C714" t="s">
        <v>36</v>
      </c>
      <c r="D714">
        <v>11</v>
      </c>
      <c r="E714">
        <v>0</v>
      </c>
      <c r="F714" s="14">
        <v>5979.99</v>
      </c>
      <c r="G714" t="s">
        <v>11</v>
      </c>
      <c r="H714" t="s">
        <v>12</v>
      </c>
      <c r="I714" t="s">
        <v>13</v>
      </c>
      <c r="J714" s="10" t="str">
        <f t="shared" si="22"/>
        <v>11Oct1974</v>
      </c>
      <c r="K714" s="13">
        <f t="shared" si="23"/>
        <v>48</v>
      </c>
      <c r="L714" s="14">
        <v>5979.99</v>
      </c>
    </row>
    <row r="715" spans="1:12" x14ac:dyDescent="0.25">
      <c r="A715" t="s">
        <v>734</v>
      </c>
      <c r="B715">
        <v>1974</v>
      </c>
      <c r="C715" t="s">
        <v>34</v>
      </c>
      <c r="D715">
        <v>17</v>
      </c>
      <c r="E715">
        <v>0</v>
      </c>
      <c r="F715" s="14">
        <v>5990.17</v>
      </c>
      <c r="G715" t="s">
        <v>11</v>
      </c>
      <c r="H715" t="s">
        <v>11</v>
      </c>
      <c r="I715" t="s">
        <v>13</v>
      </c>
      <c r="J715" s="10" t="str">
        <f t="shared" si="22"/>
        <v>17Aug1974</v>
      </c>
      <c r="K715" s="13">
        <f t="shared" si="23"/>
        <v>48</v>
      </c>
      <c r="L715" s="14">
        <v>5990.17</v>
      </c>
    </row>
    <row r="716" spans="1:12" x14ac:dyDescent="0.25">
      <c r="A716" t="s">
        <v>781</v>
      </c>
      <c r="B716">
        <v>1974</v>
      </c>
      <c r="C716" t="s">
        <v>20</v>
      </c>
      <c r="D716">
        <v>17</v>
      </c>
      <c r="E716">
        <v>0</v>
      </c>
      <c r="F716" s="14">
        <v>6302.23</v>
      </c>
      <c r="G716" t="s">
        <v>11</v>
      </c>
      <c r="H716" t="s">
        <v>16</v>
      </c>
      <c r="I716" t="s">
        <v>13</v>
      </c>
      <c r="J716" s="10" t="str">
        <f t="shared" si="22"/>
        <v>17Sep1974</v>
      </c>
      <c r="K716" s="13">
        <f t="shared" si="23"/>
        <v>48</v>
      </c>
      <c r="L716" s="14">
        <v>6302.23</v>
      </c>
    </row>
    <row r="717" spans="1:12" x14ac:dyDescent="0.25">
      <c r="A717" t="s">
        <v>876</v>
      </c>
      <c r="B717">
        <v>1975</v>
      </c>
      <c r="C717" t="s">
        <v>18</v>
      </c>
      <c r="D717">
        <v>3</v>
      </c>
      <c r="E717">
        <v>1</v>
      </c>
      <c r="F717" s="14">
        <v>6965.21</v>
      </c>
      <c r="G717" t="s">
        <v>11</v>
      </c>
      <c r="H717" t="s">
        <v>12</v>
      </c>
      <c r="I717" t="s">
        <v>13</v>
      </c>
      <c r="J717" s="10" t="str">
        <f t="shared" si="22"/>
        <v>3Jun1975</v>
      </c>
      <c r="K717" s="13">
        <f t="shared" si="23"/>
        <v>48</v>
      </c>
      <c r="L717" s="14">
        <v>6965.21</v>
      </c>
    </row>
    <row r="718" spans="1:12" x14ac:dyDescent="0.25">
      <c r="A718" t="s">
        <v>997</v>
      </c>
      <c r="B718">
        <v>1974</v>
      </c>
      <c r="C718" t="s">
        <v>15</v>
      </c>
      <c r="D718">
        <v>9</v>
      </c>
      <c r="E718">
        <v>0</v>
      </c>
      <c r="F718" s="14">
        <v>7804.16</v>
      </c>
      <c r="G718" t="s">
        <v>11</v>
      </c>
      <c r="H718" t="s">
        <v>12</v>
      </c>
      <c r="I718" t="s">
        <v>13</v>
      </c>
      <c r="J718" s="10" t="str">
        <f t="shared" si="22"/>
        <v>9Nov1974</v>
      </c>
      <c r="K718" s="13">
        <f t="shared" si="23"/>
        <v>48</v>
      </c>
      <c r="L718" s="14">
        <v>7804.16</v>
      </c>
    </row>
    <row r="719" spans="1:12" x14ac:dyDescent="0.25">
      <c r="A719" t="s">
        <v>1050</v>
      </c>
      <c r="B719">
        <v>1974</v>
      </c>
      <c r="C719" t="s">
        <v>34</v>
      </c>
      <c r="D719">
        <v>5</v>
      </c>
      <c r="E719">
        <v>0</v>
      </c>
      <c r="F719" s="14">
        <v>8269.0400000000009</v>
      </c>
      <c r="G719" t="s">
        <v>11</v>
      </c>
      <c r="H719" t="s">
        <v>16</v>
      </c>
      <c r="I719" t="s">
        <v>41</v>
      </c>
      <c r="J719" s="10" t="str">
        <f t="shared" si="22"/>
        <v>5Aug1974</v>
      </c>
      <c r="K719" s="13">
        <f t="shared" si="23"/>
        <v>48</v>
      </c>
      <c r="L719" s="14">
        <v>8269.0400000000009</v>
      </c>
    </row>
    <row r="720" spans="1:12" x14ac:dyDescent="0.25">
      <c r="A720" t="s">
        <v>1052</v>
      </c>
      <c r="B720">
        <v>1974</v>
      </c>
      <c r="C720" t="s">
        <v>20</v>
      </c>
      <c r="D720">
        <v>26</v>
      </c>
      <c r="E720">
        <v>0</v>
      </c>
      <c r="F720" s="14">
        <v>8277.52</v>
      </c>
      <c r="G720" t="s">
        <v>11</v>
      </c>
      <c r="H720" t="s">
        <v>11</v>
      </c>
      <c r="I720" t="s">
        <v>41</v>
      </c>
      <c r="J720" s="10" t="str">
        <f t="shared" si="22"/>
        <v>26Sep1974</v>
      </c>
      <c r="K720" s="13">
        <f t="shared" si="23"/>
        <v>48</v>
      </c>
      <c r="L720" s="14">
        <v>8277.52</v>
      </c>
    </row>
    <row r="721" spans="1:12" x14ac:dyDescent="0.25">
      <c r="A721" t="s">
        <v>1053</v>
      </c>
      <c r="B721">
        <v>1974</v>
      </c>
      <c r="C721" t="s">
        <v>30</v>
      </c>
      <c r="D721">
        <v>22</v>
      </c>
      <c r="E721">
        <v>0</v>
      </c>
      <c r="F721" s="14">
        <v>8280.6200000000008</v>
      </c>
      <c r="G721" t="s">
        <v>11</v>
      </c>
      <c r="H721" t="s">
        <v>11</v>
      </c>
      <c r="I721" t="s">
        <v>13</v>
      </c>
      <c r="J721" s="10" t="str">
        <f t="shared" si="22"/>
        <v>22Dec1974</v>
      </c>
      <c r="K721" s="13">
        <f t="shared" si="23"/>
        <v>48</v>
      </c>
      <c r="L721" s="14">
        <v>8280.6200000000008</v>
      </c>
    </row>
    <row r="722" spans="1:12" x14ac:dyDescent="0.25">
      <c r="A722" t="s">
        <v>1102</v>
      </c>
      <c r="B722">
        <v>1974</v>
      </c>
      <c r="C722" t="s">
        <v>34</v>
      </c>
      <c r="D722">
        <v>16</v>
      </c>
      <c r="E722">
        <v>0</v>
      </c>
      <c r="F722" s="14">
        <v>8671.19</v>
      </c>
      <c r="G722" t="s">
        <v>11</v>
      </c>
      <c r="H722" t="s">
        <v>16</v>
      </c>
      <c r="I722" t="s">
        <v>23</v>
      </c>
      <c r="J722" s="10" t="str">
        <f t="shared" si="22"/>
        <v>16Aug1974</v>
      </c>
      <c r="K722" s="13">
        <f t="shared" si="23"/>
        <v>48</v>
      </c>
      <c r="L722" s="14">
        <v>8671.19</v>
      </c>
    </row>
    <row r="723" spans="1:12" x14ac:dyDescent="0.25">
      <c r="A723" t="s">
        <v>1109</v>
      </c>
      <c r="B723">
        <v>1974</v>
      </c>
      <c r="C723" t="s">
        <v>20</v>
      </c>
      <c r="D723">
        <v>6</v>
      </c>
      <c r="E723">
        <v>1</v>
      </c>
      <c r="F723" s="14">
        <v>8765.25</v>
      </c>
      <c r="G723" t="s">
        <v>11</v>
      </c>
      <c r="H723" t="s">
        <v>12</v>
      </c>
      <c r="I723" t="s">
        <v>23</v>
      </c>
      <c r="J723" s="10" t="str">
        <f t="shared" si="22"/>
        <v>6Sep1974</v>
      </c>
      <c r="K723" s="13">
        <f t="shared" si="23"/>
        <v>48</v>
      </c>
      <c r="L723" s="14">
        <v>8765.25</v>
      </c>
    </row>
    <row r="724" spans="1:12" x14ac:dyDescent="0.25">
      <c r="A724" t="s">
        <v>1120</v>
      </c>
      <c r="B724">
        <v>1974</v>
      </c>
      <c r="C724" t="s">
        <v>18</v>
      </c>
      <c r="D724">
        <v>18</v>
      </c>
      <c r="E724">
        <v>1</v>
      </c>
      <c r="F724" s="14">
        <v>8871.15</v>
      </c>
      <c r="G724" t="s">
        <v>11</v>
      </c>
      <c r="H724" t="s">
        <v>12</v>
      </c>
      <c r="I724" t="s">
        <v>13</v>
      </c>
      <c r="J724" s="10" t="str">
        <f t="shared" si="22"/>
        <v>18Jun1974</v>
      </c>
      <c r="K724" s="13">
        <f t="shared" si="23"/>
        <v>48</v>
      </c>
      <c r="L724" s="14">
        <v>8871.15</v>
      </c>
    </row>
    <row r="725" spans="1:12" x14ac:dyDescent="0.25">
      <c r="A725" t="s">
        <v>1132</v>
      </c>
      <c r="B725">
        <v>1974</v>
      </c>
      <c r="C725" t="s">
        <v>10</v>
      </c>
      <c r="D725">
        <v>21</v>
      </c>
      <c r="E725">
        <v>2</v>
      </c>
      <c r="F725" s="14">
        <v>8978.19</v>
      </c>
      <c r="G725" t="s">
        <v>11</v>
      </c>
      <c r="H725" t="s">
        <v>11</v>
      </c>
      <c r="I725" t="s">
        <v>13</v>
      </c>
      <c r="J725" s="10" t="str">
        <f t="shared" si="22"/>
        <v>21Jul1974</v>
      </c>
      <c r="K725" s="13">
        <f t="shared" si="23"/>
        <v>48</v>
      </c>
      <c r="L725" s="14">
        <v>8978.19</v>
      </c>
    </row>
    <row r="726" spans="1:12" x14ac:dyDescent="0.25">
      <c r="A726" t="s">
        <v>1153</v>
      </c>
      <c r="B726">
        <v>1974</v>
      </c>
      <c r="C726" t="s">
        <v>34</v>
      </c>
      <c r="D726">
        <v>21</v>
      </c>
      <c r="E726">
        <v>1</v>
      </c>
      <c r="F726" s="14">
        <v>9249.5</v>
      </c>
      <c r="G726" t="s">
        <v>11</v>
      </c>
      <c r="H726" t="s">
        <v>16</v>
      </c>
      <c r="I726" t="s">
        <v>23</v>
      </c>
      <c r="J726" s="10" t="str">
        <f t="shared" si="22"/>
        <v>21Aug1974</v>
      </c>
      <c r="K726" s="13">
        <f t="shared" si="23"/>
        <v>48</v>
      </c>
      <c r="L726" s="14">
        <v>9249.5</v>
      </c>
    </row>
    <row r="727" spans="1:12" x14ac:dyDescent="0.25">
      <c r="A727" t="s">
        <v>1176</v>
      </c>
      <c r="B727">
        <v>1974</v>
      </c>
      <c r="C727" t="s">
        <v>15</v>
      </c>
      <c r="D727">
        <v>27</v>
      </c>
      <c r="E727">
        <v>1</v>
      </c>
      <c r="F727" s="14">
        <v>9447.25</v>
      </c>
      <c r="G727" t="s">
        <v>11</v>
      </c>
      <c r="H727" t="s">
        <v>16</v>
      </c>
      <c r="I727" t="s">
        <v>246</v>
      </c>
      <c r="J727" s="10" t="str">
        <f t="shared" si="22"/>
        <v>27Nov1974</v>
      </c>
      <c r="K727" s="13">
        <f t="shared" si="23"/>
        <v>48</v>
      </c>
      <c r="L727" s="14">
        <v>9447.25</v>
      </c>
    </row>
    <row r="728" spans="1:12" x14ac:dyDescent="0.25">
      <c r="A728" t="s">
        <v>1205</v>
      </c>
      <c r="B728">
        <v>1974</v>
      </c>
      <c r="C728" t="s">
        <v>10</v>
      </c>
      <c r="D728">
        <v>8</v>
      </c>
      <c r="E728">
        <v>0</v>
      </c>
      <c r="F728" s="14">
        <v>9653.81</v>
      </c>
      <c r="G728" t="s">
        <v>11</v>
      </c>
      <c r="H728" t="s">
        <v>11</v>
      </c>
      <c r="I728" t="s">
        <v>41</v>
      </c>
      <c r="J728" s="10" t="str">
        <f t="shared" si="22"/>
        <v>8Jul1974</v>
      </c>
      <c r="K728" s="13">
        <f t="shared" si="23"/>
        <v>48</v>
      </c>
      <c r="L728" s="14">
        <v>9653.81</v>
      </c>
    </row>
    <row r="729" spans="1:12" x14ac:dyDescent="0.25">
      <c r="A729" t="s">
        <v>1661</v>
      </c>
      <c r="B729">
        <v>1974</v>
      </c>
      <c r="C729" t="s">
        <v>30</v>
      </c>
      <c r="D729">
        <v>26</v>
      </c>
      <c r="E729">
        <v>0</v>
      </c>
      <c r="F729" s="14">
        <v>14256.79</v>
      </c>
      <c r="G729" t="s">
        <v>11</v>
      </c>
      <c r="H729" t="s">
        <v>11</v>
      </c>
      <c r="I729" t="s">
        <v>534</v>
      </c>
      <c r="J729" s="10" t="str">
        <f t="shared" si="22"/>
        <v>26Dec1974</v>
      </c>
      <c r="K729" s="13">
        <f t="shared" si="23"/>
        <v>48</v>
      </c>
      <c r="L729" s="14">
        <v>14256.79</v>
      </c>
    </row>
    <row r="730" spans="1:12" x14ac:dyDescent="0.25">
      <c r="A730" t="s">
        <v>1736</v>
      </c>
      <c r="B730">
        <v>1974</v>
      </c>
      <c r="C730" t="s">
        <v>18</v>
      </c>
      <c r="D730">
        <v>28</v>
      </c>
      <c r="E730">
        <v>0</v>
      </c>
      <c r="F730" s="14">
        <v>15532.16</v>
      </c>
      <c r="G730" t="s">
        <v>11</v>
      </c>
      <c r="H730" t="s">
        <v>11</v>
      </c>
      <c r="I730" t="s">
        <v>534</v>
      </c>
      <c r="J730" s="10" t="str">
        <f t="shared" si="22"/>
        <v>28Jun1974</v>
      </c>
      <c r="K730" s="13">
        <f t="shared" si="23"/>
        <v>48</v>
      </c>
      <c r="L730" s="14">
        <v>15532.16</v>
      </c>
    </row>
    <row r="731" spans="1:12" x14ac:dyDescent="0.25">
      <c r="A731" t="s">
        <v>1738</v>
      </c>
      <c r="B731">
        <v>1974</v>
      </c>
      <c r="C731" t="s">
        <v>10</v>
      </c>
      <c r="D731">
        <v>30</v>
      </c>
      <c r="E731">
        <v>0</v>
      </c>
      <c r="F731" s="14">
        <v>15556.67</v>
      </c>
      <c r="G731" t="s">
        <v>11</v>
      </c>
      <c r="H731" t="s">
        <v>11</v>
      </c>
      <c r="I731" t="s">
        <v>23</v>
      </c>
      <c r="J731" s="10" t="str">
        <f t="shared" si="22"/>
        <v>30Jul1974</v>
      </c>
      <c r="K731" s="13">
        <f t="shared" si="23"/>
        <v>48</v>
      </c>
      <c r="L731" s="14">
        <v>15556.67</v>
      </c>
    </row>
    <row r="732" spans="1:12" x14ac:dyDescent="0.25">
      <c r="A732" t="s">
        <v>1744</v>
      </c>
      <c r="B732">
        <v>1974</v>
      </c>
      <c r="C732" t="s">
        <v>34</v>
      </c>
      <c r="D732">
        <v>29</v>
      </c>
      <c r="E732">
        <v>0</v>
      </c>
      <c r="F732" s="14">
        <v>15746.62</v>
      </c>
      <c r="G732" t="s">
        <v>11</v>
      </c>
      <c r="H732" t="s">
        <v>16</v>
      </c>
      <c r="I732" t="s">
        <v>23</v>
      </c>
      <c r="J732" s="10" t="str">
        <f t="shared" si="22"/>
        <v>29Aug1974</v>
      </c>
      <c r="K732" s="13">
        <f t="shared" si="23"/>
        <v>48</v>
      </c>
      <c r="L732" s="14">
        <v>15746.62</v>
      </c>
    </row>
    <row r="733" spans="1:12" x14ac:dyDescent="0.25">
      <c r="A733" t="s">
        <v>1761</v>
      </c>
      <c r="B733">
        <v>1974</v>
      </c>
      <c r="C733" t="s">
        <v>20</v>
      </c>
      <c r="D733">
        <v>11</v>
      </c>
      <c r="E733">
        <v>0</v>
      </c>
      <c r="F733" s="14">
        <v>16190.97</v>
      </c>
      <c r="G733" t="s">
        <v>11</v>
      </c>
      <c r="H733" t="s">
        <v>12</v>
      </c>
      <c r="I733" t="s">
        <v>23</v>
      </c>
      <c r="J733" s="10" t="str">
        <f t="shared" si="22"/>
        <v>11Sep1974</v>
      </c>
      <c r="K733" s="13">
        <f t="shared" si="23"/>
        <v>48</v>
      </c>
      <c r="L733" s="14">
        <v>16190.97</v>
      </c>
    </row>
    <row r="734" spans="1:12" x14ac:dyDescent="0.25">
      <c r="A734" t="s">
        <v>1779</v>
      </c>
      <c r="B734">
        <v>1974</v>
      </c>
      <c r="C734" t="s">
        <v>34</v>
      </c>
      <c r="D734">
        <v>28</v>
      </c>
      <c r="E734">
        <v>0</v>
      </c>
      <c r="F734" s="14">
        <v>16770.990000000002</v>
      </c>
      <c r="G734" t="s">
        <v>11</v>
      </c>
      <c r="H734" t="s">
        <v>16</v>
      </c>
      <c r="I734" t="s">
        <v>23</v>
      </c>
      <c r="J734" s="10" t="str">
        <f t="shared" si="22"/>
        <v>28Aug1974</v>
      </c>
      <c r="K734" s="13">
        <f t="shared" si="23"/>
        <v>48</v>
      </c>
      <c r="L734" s="14">
        <v>16770.990000000002</v>
      </c>
    </row>
    <row r="735" spans="1:12" x14ac:dyDescent="0.25">
      <c r="A735" t="s">
        <v>1783</v>
      </c>
      <c r="B735">
        <v>1974</v>
      </c>
      <c r="C735" t="s">
        <v>34</v>
      </c>
      <c r="D735">
        <v>8</v>
      </c>
      <c r="E735">
        <v>0</v>
      </c>
      <c r="F735" s="14">
        <v>16841.32</v>
      </c>
      <c r="G735" t="s">
        <v>11</v>
      </c>
      <c r="H735" t="s">
        <v>12</v>
      </c>
      <c r="I735" t="s">
        <v>41</v>
      </c>
      <c r="J735" s="10" t="str">
        <f t="shared" si="22"/>
        <v>8Aug1974</v>
      </c>
      <c r="K735" s="13">
        <f t="shared" si="23"/>
        <v>48</v>
      </c>
      <c r="L735" s="14">
        <v>16841.32</v>
      </c>
    </row>
    <row r="736" spans="1:12" x14ac:dyDescent="0.25">
      <c r="A736" t="s">
        <v>1941</v>
      </c>
      <c r="B736">
        <v>1974</v>
      </c>
      <c r="C736" t="s">
        <v>20</v>
      </c>
      <c r="D736">
        <v>10</v>
      </c>
      <c r="E736">
        <v>3</v>
      </c>
      <c r="F736" s="14">
        <v>24180.93</v>
      </c>
      <c r="G736" t="s">
        <v>11</v>
      </c>
      <c r="H736" t="s">
        <v>16</v>
      </c>
      <c r="I736" t="s">
        <v>13</v>
      </c>
      <c r="J736" s="10" t="str">
        <f t="shared" si="22"/>
        <v>10Sep1974</v>
      </c>
      <c r="K736" s="13">
        <f t="shared" si="23"/>
        <v>48</v>
      </c>
      <c r="L736" s="14">
        <v>24180.93</v>
      </c>
    </row>
    <row r="737" spans="1:12" x14ac:dyDescent="0.25">
      <c r="A737" t="s">
        <v>1976</v>
      </c>
      <c r="B737">
        <v>1975</v>
      </c>
      <c r="C737" t="s">
        <v>18</v>
      </c>
      <c r="D737">
        <v>4</v>
      </c>
      <c r="E737">
        <v>1</v>
      </c>
      <c r="F737" s="14">
        <v>26236.58</v>
      </c>
      <c r="G737" t="s">
        <v>11</v>
      </c>
      <c r="H737" t="s">
        <v>16</v>
      </c>
      <c r="I737" t="s">
        <v>41</v>
      </c>
      <c r="J737" s="10" t="str">
        <f t="shared" si="22"/>
        <v>4Jun1975</v>
      </c>
      <c r="K737" s="13">
        <f t="shared" si="23"/>
        <v>48</v>
      </c>
      <c r="L737" s="14">
        <v>26236.58</v>
      </c>
    </row>
    <row r="738" spans="1:12" x14ac:dyDescent="0.25">
      <c r="A738" t="s">
        <v>1978</v>
      </c>
      <c r="B738">
        <v>1974</v>
      </c>
      <c r="C738" t="s">
        <v>20</v>
      </c>
      <c r="D738">
        <v>21</v>
      </c>
      <c r="E738">
        <v>1</v>
      </c>
      <c r="F738" s="14">
        <v>26392.26</v>
      </c>
      <c r="G738" t="s">
        <v>11</v>
      </c>
      <c r="H738" t="s">
        <v>11</v>
      </c>
      <c r="I738" t="s">
        <v>246</v>
      </c>
      <c r="J738" s="10" t="str">
        <f t="shared" si="22"/>
        <v>21Sep1974</v>
      </c>
      <c r="K738" s="13">
        <f t="shared" si="23"/>
        <v>48</v>
      </c>
      <c r="L738" s="14">
        <v>26392.26</v>
      </c>
    </row>
    <row r="739" spans="1:12" x14ac:dyDescent="0.25">
      <c r="A739" t="s">
        <v>2071</v>
      </c>
      <c r="B739">
        <v>1974</v>
      </c>
      <c r="C739" t="s">
        <v>36</v>
      </c>
      <c r="D739">
        <v>8</v>
      </c>
      <c r="E739">
        <v>0</v>
      </c>
      <c r="F739" s="14">
        <v>31368.81</v>
      </c>
      <c r="G739" t="s">
        <v>11</v>
      </c>
      <c r="H739" t="s">
        <v>12</v>
      </c>
      <c r="I739" t="s">
        <v>41</v>
      </c>
      <c r="J739" s="10" t="str">
        <f t="shared" si="22"/>
        <v>8Oct1974</v>
      </c>
      <c r="K739" s="13">
        <f t="shared" si="23"/>
        <v>48</v>
      </c>
      <c r="L739" s="14">
        <v>31368.81</v>
      </c>
    </row>
    <row r="740" spans="1:12" x14ac:dyDescent="0.25">
      <c r="A740" t="s">
        <v>2164</v>
      </c>
      <c r="B740">
        <v>1974</v>
      </c>
      <c r="C740" t="s">
        <v>10</v>
      </c>
      <c r="D740">
        <v>15</v>
      </c>
      <c r="E740">
        <v>0</v>
      </c>
      <c r="F740" s="14">
        <v>35711.39</v>
      </c>
      <c r="G740" t="s">
        <v>11</v>
      </c>
      <c r="H740" t="s">
        <v>12</v>
      </c>
      <c r="I740" t="s">
        <v>23</v>
      </c>
      <c r="J740" s="10" t="str">
        <f t="shared" si="22"/>
        <v>15Jul1974</v>
      </c>
      <c r="K740" s="13">
        <f t="shared" si="23"/>
        <v>48</v>
      </c>
      <c r="L740" s="14">
        <v>35711.39</v>
      </c>
    </row>
    <row r="741" spans="1:12" x14ac:dyDescent="0.25">
      <c r="A741" t="s">
        <v>2174</v>
      </c>
      <c r="B741">
        <v>1974</v>
      </c>
      <c r="C741" t="s">
        <v>30</v>
      </c>
      <c r="D741">
        <v>6</v>
      </c>
      <c r="E741">
        <v>0</v>
      </c>
      <c r="F741" s="14">
        <v>36182.870000000003</v>
      </c>
      <c r="G741" t="s">
        <v>11</v>
      </c>
      <c r="H741" t="s">
        <v>12</v>
      </c>
      <c r="I741" t="s">
        <v>23</v>
      </c>
      <c r="J741" s="10" t="str">
        <f t="shared" si="22"/>
        <v>6Dec1974</v>
      </c>
      <c r="K741" s="13">
        <f t="shared" si="23"/>
        <v>48</v>
      </c>
      <c r="L741" s="14">
        <v>36182.870000000003</v>
      </c>
    </row>
    <row r="742" spans="1:12" x14ac:dyDescent="0.25">
      <c r="A742" t="s">
        <v>2327</v>
      </c>
      <c r="B742">
        <v>1975</v>
      </c>
      <c r="C742" t="s">
        <v>18</v>
      </c>
      <c r="D742">
        <v>1</v>
      </c>
      <c r="E742">
        <v>2</v>
      </c>
      <c r="F742" s="14">
        <v>44202.65</v>
      </c>
      <c r="G742" t="s">
        <v>11</v>
      </c>
      <c r="H742" t="s">
        <v>11</v>
      </c>
      <c r="I742" t="s">
        <v>13</v>
      </c>
      <c r="J742" s="10" t="str">
        <f t="shared" si="22"/>
        <v>1Jun1975</v>
      </c>
      <c r="K742" s="13">
        <f t="shared" si="23"/>
        <v>48</v>
      </c>
      <c r="L742" s="14">
        <v>44202.65</v>
      </c>
    </row>
    <row r="743" spans="1:12" x14ac:dyDescent="0.25">
      <c r="A743" t="s">
        <v>2335</v>
      </c>
      <c r="B743">
        <v>1974</v>
      </c>
      <c r="C743" t="s">
        <v>34</v>
      </c>
      <c r="D743">
        <v>9</v>
      </c>
      <c r="E743">
        <v>2</v>
      </c>
      <c r="F743" s="14">
        <v>45702.02</v>
      </c>
      <c r="G743" t="s">
        <v>11</v>
      </c>
      <c r="H743" t="s">
        <v>11</v>
      </c>
      <c r="I743" t="s">
        <v>23</v>
      </c>
      <c r="J743" s="10" t="str">
        <f t="shared" si="22"/>
        <v>9Aug1974</v>
      </c>
      <c r="K743" s="13">
        <f t="shared" si="23"/>
        <v>48</v>
      </c>
      <c r="L743" s="14">
        <v>45702.02</v>
      </c>
    </row>
    <row r="744" spans="1:12" x14ac:dyDescent="0.25">
      <c r="A744" t="s">
        <v>1129</v>
      </c>
      <c r="B744">
        <v>1974</v>
      </c>
      <c r="C744" t="s">
        <v>34</v>
      </c>
      <c r="D744">
        <v>17</v>
      </c>
      <c r="E744">
        <v>1</v>
      </c>
      <c r="F744" s="14">
        <v>8964.06</v>
      </c>
      <c r="G744" t="s">
        <v>12</v>
      </c>
      <c r="H744" t="s">
        <v>11</v>
      </c>
      <c r="I744" t="s">
        <v>167</v>
      </c>
      <c r="J744" s="10" t="str">
        <f t="shared" si="22"/>
        <v>17Aug1974</v>
      </c>
      <c r="K744" s="13">
        <f t="shared" si="23"/>
        <v>48</v>
      </c>
      <c r="L744" s="14">
        <v>8964.06</v>
      </c>
    </row>
    <row r="745" spans="1:12" x14ac:dyDescent="0.25">
      <c r="A745" t="s">
        <v>1131</v>
      </c>
      <c r="B745">
        <v>1974</v>
      </c>
      <c r="C745" t="s">
        <v>20</v>
      </c>
      <c r="D745">
        <v>8</v>
      </c>
      <c r="E745">
        <v>2</v>
      </c>
      <c r="F745" s="14">
        <v>8968.33</v>
      </c>
      <c r="G745" t="s">
        <v>12</v>
      </c>
      <c r="H745" t="s">
        <v>11</v>
      </c>
      <c r="I745" t="s">
        <v>41</v>
      </c>
      <c r="J745" s="10" t="str">
        <f t="shared" si="22"/>
        <v>8Sep1974</v>
      </c>
      <c r="K745" s="13">
        <f t="shared" si="23"/>
        <v>48</v>
      </c>
      <c r="L745" s="14">
        <v>8968.33</v>
      </c>
    </row>
    <row r="746" spans="1:12" x14ac:dyDescent="0.25">
      <c r="A746" t="s">
        <v>1189</v>
      </c>
      <c r="B746">
        <v>1974</v>
      </c>
      <c r="C746" t="s">
        <v>34</v>
      </c>
      <c r="D746">
        <v>14</v>
      </c>
      <c r="E746">
        <v>3</v>
      </c>
      <c r="F746" s="14">
        <v>9563.0300000000007</v>
      </c>
      <c r="G746" t="s">
        <v>12</v>
      </c>
      <c r="H746" t="s">
        <v>16</v>
      </c>
      <c r="I746" t="s">
        <v>41</v>
      </c>
      <c r="J746" s="10" t="str">
        <f t="shared" si="22"/>
        <v>14Aug1974</v>
      </c>
      <c r="K746" s="13">
        <f t="shared" si="23"/>
        <v>48</v>
      </c>
      <c r="L746" s="14">
        <v>9563.0300000000007</v>
      </c>
    </row>
    <row r="747" spans="1:12" x14ac:dyDescent="0.25">
      <c r="A747" t="s">
        <v>1247</v>
      </c>
      <c r="B747">
        <v>1974</v>
      </c>
      <c r="C747" t="s">
        <v>34</v>
      </c>
      <c r="D747">
        <v>30</v>
      </c>
      <c r="E747">
        <v>2</v>
      </c>
      <c r="F747" s="14">
        <v>10043.25</v>
      </c>
      <c r="G747" t="s">
        <v>12</v>
      </c>
      <c r="H747" t="s">
        <v>11</v>
      </c>
      <c r="I747" t="s">
        <v>246</v>
      </c>
      <c r="J747" s="10" t="str">
        <f t="shared" si="22"/>
        <v>30Aug1974</v>
      </c>
      <c r="K747" s="13">
        <f t="shared" si="23"/>
        <v>48</v>
      </c>
      <c r="L747" s="14">
        <v>10043.25</v>
      </c>
    </row>
    <row r="748" spans="1:12" x14ac:dyDescent="0.25">
      <c r="A748" t="s">
        <v>1257</v>
      </c>
      <c r="B748">
        <v>1974</v>
      </c>
      <c r="C748" t="s">
        <v>30</v>
      </c>
      <c r="D748">
        <v>30</v>
      </c>
      <c r="E748">
        <v>3</v>
      </c>
      <c r="F748" s="14">
        <v>10141.14</v>
      </c>
      <c r="G748" t="s">
        <v>12</v>
      </c>
      <c r="H748" t="s">
        <v>16</v>
      </c>
      <c r="I748" t="s">
        <v>167</v>
      </c>
      <c r="J748" s="10" t="str">
        <f t="shared" si="22"/>
        <v>30Dec1974</v>
      </c>
      <c r="K748" s="13">
        <f t="shared" si="23"/>
        <v>48</v>
      </c>
      <c r="L748" s="14">
        <v>10141.14</v>
      </c>
    </row>
    <row r="749" spans="1:12" x14ac:dyDescent="0.25">
      <c r="A749" t="s">
        <v>1279</v>
      </c>
      <c r="B749">
        <v>1974</v>
      </c>
      <c r="C749" t="s">
        <v>20</v>
      </c>
      <c r="D749">
        <v>29</v>
      </c>
      <c r="E749">
        <v>0</v>
      </c>
      <c r="F749" s="14">
        <v>10352.48</v>
      </c>
      <c r="G749" t="s">
        <v>12</v>
      </c>
      <c r="H749" t="s">
        <v>16</v>
      </c>
      <c r="I749" t="s">
        <v>23</v>
      </c>
      <c r="J749" s="10" t="str">
        <f t="shared" si="22"/>
        <v>29Sep1974</v>
      </c>
      <c r="K749" s="13">
        <f t="shared" si="23"/>
        <v>48</v>
      </c>
      <c r="L749" s="14">
        <v>10352.48</v>
      </c>
    </row>
    <row r="750" spans="1:12" x14ac:dyDescent="0.25">
      <c r="A750" t="s">
        <v>1285</v>
      </c>
      <c r="B750">
        <v>1975</v>
      </c>
      <c r="C750" t="s">
        <v>18</v>
      </c>
      <c r="D750">
        <v>5</v>
      </c>
      <c r="E750">
        <v>4</v>
      </c>
      <c r="F750" s="14">
        <v>10407.09</v>
      </c>
      <c r="G750" t="s">
        <v>12</v>
      </c>
      <c r="H750" t="s">
        <v>16</v>
      </c>
      <c r="I750" t="s">
        <v>163</v>
      </c>
      <c r="J750" s="10" t="str">
        <f t="shared" si="22"/>
        <v>5Jun1975</v>
      </c>
      <c r="K750" s="13">
        <f t="shared" si="23"/>
        <v>48</v>
      </c>
      <c r="L750" s="14">
        <v>10407.09</v>
      </c>
    </row>
    <row r="751" spans="1:12" x14ac:dyDescent="0.25">
      <c r="A751" t="s">
        <v>1324</v>
      </c>
      <c r="B751">
        <v>1974</v>
      </c>
      <c r="C751" t="s">
        <v>30</v>
      </c>
      <c r="D751">
        <v>9</v>
      </c>
      <c r="E751">
        <v>4</v>
      </c>
      <c r="F751" s="14">
        <v>10736.87</v>
      </c>
      <c r="G751" t="s">
        <v>12</v>
      </c>
      <c r="H751" t="s">
        <v>16</v>
      </c>
      <c r="I751" t="s">
        <v>167</v>
      </c>
      <c r="J751" s="10" t="str">
        <f t="shared" si="22"/>
        <v>9Dec1974</v>
      </c>
      <c r="K751" s="13">
        <f t="shared" si="23"/>
        <v>48</v>
      </c>
      <c r="L751" s="14">
        <v>10736.87</v>
      </c>
    </row>
    <row r="752" spans="1:12" x14ac:dyDescent="0.25">
      <c r="A752" t="s">
        <v>1347</v>
      </c>
      <c r="B752">
        <v>1974</v>
      </c>
      <c r="C752" t="s">
        <v>30</v>
      </c>
      <c r="D752">
        <v>15</v>
      </c>
      <c r="E752">
        <v>4</v>
      </c>
      <c r="F752" s="14">
        <v>11015.17</v>
      </c>
      <c r="G752" t="s">
        <v>12</v>
      </c>
      <c r="H752" t="s">
        <v>16</v>
      </c>
      <c r="I752" t="s">
        <v>23</v>
      </c>
      <c r="J752" s="10" t="str">
        <f t="shared" si="22"/>
        <v>15Dec1974</v>
      </c>
      <c r="K752" s="13">
        <f t="shared" si="23"/>
        <v>48</v>
      </c>
      <c r="L752" s="14">
        <v>11015.17</v>
      </c>
    </row>
    <row r="753" spans="1:12" x14ac:dyDescent="0.25">
      <c r="A753" t="s">
        <v>1350</v>
      </c>
      <c r="B753">
        <v>1974</v>
      </c>
      <c r="C753" t="s">
        <v>30</v>
      </c>
      <c r="D753">
        <v>10</v>
      </c>
      <c r="E753">
        <v>4</v>
      </c>
      <c r="F753" s="14">
        <v>11033.66</v>
      </c>
      <c r="G753" t="s">
        <v>12</v>
      </c>
      <c r="H753" t="s">
        <v>12</v>
      </c>
      <c r="I753" t="s">
        <v>23</v>
      </c>
      <c r="J753" s="10" t="str">
        <f t="shared" si="22"/>
        <v>10Dec1974</v>
      </c>
      <c r="K753" s="13">
        <f t="shared" si="23"/>
        <v>48</v>
      </c>
      <c r="L753" s="14">
        <v>11033.66</v>
      </c>
    </row>
    <row r="754" spans="1:12" x14ac:dyDescent="0.25">
      <c r="A754" t="s">
        <v>1352</v>
      </c>
      <c r="B754">
        <v>1974</v>
      </c>
      <c r="C754" t="s">
        <v>34</v>
      </c>
      <c r="D754">
        <v>30</v>
      </c>
      <c r="E754">
        <v>0</v>
      </c>
      <c r="F754" s="14">
        <v>11037.85</v>
      </c>
      <c r="G754" t="s">
        <v>12</v>
      </c>
      <c r="H754" t="s">
        <v>11</v>
      </c>
      <c r="I754" t="s">
        <v>199</v>
      </c>
      <c r="J754" s="10" t="str">
        <f t="shared" si="22"/>
        <v>30Aug1974</v>
      </c>
      <c r="K754" s="13">
        <f t="shared" si="23"/>
        <v>48</v>
      </c>
      <c r="L754" s="14">
        <v>11037.85</v>
      </c>
    </row>
    <row r="755" spans="1:12" x14ac:dyDescent="0.25">
      <c r="A755" t="s">
        <v>1450</v>
      </c>
      <c r="B755">
        <v>1974</v>
      </c>
      <c r="C755" t="s">
        <v>10</v>
      </c>
      <c r="D755">
        <v>7</v>
      </c>
      <c r="E755">
        <v>0</v>
      </c>
      <c r="F755" s="14">
        <v>11858.56</v>
      </c>
      <c r="G755" t="s">
        <v>12</v>
      </c>
      <c r="H755" t="s">
        <v>12</v>
      </c>
      <c r="I755" t="s">
        <v>41</v>
      </c>
      <c r="J755" s="10" t="str">
        <f t="shared" si="22"/>
        <v>7Jul1974</v>
      </c>
      <c r="K755" s="13">
        <f t="shared" si="23"/>
        <v>48</v>
      </c>
      <c r="L755" s="14">
        <v>11858.56</v>
      </c>
    </row>
    <row r="756" spans="1:12" x14ac:dyDescent="0.25">
      <c r="A756" t="s">
        <v>1478</v>
      </c>
      <c r="B756">
        <v>1974</v>
      </c>
      <c r="C756" t="s">
        <v>20</v>
      </c>
      <c r="D756">
        <v>16</v>
      </c>
      <c r="E756">
        <v>0</v>
      </c>
      <c r="F756" s="14">
        <v>12137.6</v>
      </c>
      <c r="G756" t="s">
        <v>12</v>
      </c>
      <c r="H756" t="s">
        <v>12</v>
      </c>
      <c r="I756" t="s">
        <v>23</v>
      </c>
      <c r="J756" s="10" t="str">
        <f t="shared" si="22"/>
        <v>16Sep1974</v>
      </c>
      <c r="K756" s="13">
        <f t="shared" si="23"/>
        <v>48</v>
      </c>
      <c r="L756" s="14">
        <v>12137.6</v>
      </c>
    </row>
    <row r="757" spans="1:12" x14ac:dyDescent="0.25">
      <c r="A757" t="s">
        <v>1491</v>
      </c>
      <c r="B757">
        <v>1974</v>
      </c>
      <c r="C757" t="s">
        <v>18</v>
      </c>
      <c r="D757">
        <v>23</v>
      </c>
      <c r="E757">
        <v>0</v>
      </c>
      <c r="F757" s="14">
        <v>12245.17</v>
      </c>
      <c r="G757" t="s">
        <v>12</v>
      </c>
      <c r="H757" t="s">
        <v>16</v>
      </c>
      <c r="I757" t="s">
        <v>23</v>
      </c>
      <c r="J757" s="10" t="str">
        <f t="shared" si="22"/>
        <v>23Jun1974</v>
      </c>
      <c r="K757" s="13">
        <f t="shared" si="23"/>
        <v>48</v>
      </c>
      <c r="L757" s="14">
        <v>12245.17</v>
      </c>
    </row>
    <row r="758" spans="1:12" x14ac:dyDescent="0.25">
      <c r="A758" t="s">
        <v>1532</v>
      </c>
      <c r="B758">
        <v>1974</v>
      </c>
      <c r="C758" t="s">
        <v>20</v>
      </c>
      <c r="D758">
        <v>24</v>
      </c>
      <c r="E758">
        <v>0</v>
      </c>
      <c r="F758" s="14">
        <v>12697.48</v>
      </c>
      <c r="G758" t="s">
        <v>12</v>
      </c>
      <c r="H758" t="s">
        <v>12</v>
      </c>
      <c r="I758" t="s">
        <v>299</v>
      </c>
      <c r="J758" s="10" t="str">
        <f t="shared" si="22"/>
        <v>24Sep1974</v>
      </c>
      <c r="K758" s="13">
        <f t="shared" si="23"/>
        <v>48</v>
      </c>
      <c r="L758" s="14">
        <v>12697.48</v>
      </c>
    </row>
    <row r="759" spans="1:12" x14ac:dyDescent="0.25">
      <c r="A759" t="s">
        <v>1899</v>
      </c>
      <c r="B759">
        <v>1974</v>
      </c>
      <c r="C759" t="s">
        <v>36</v>
      </c>
      <c r="D759">
        <v>14</v>
      </c>
      <c r="E759">
        <v>0</v>
      </c>
      <c r="F759" s="14">
        <v>21223.68</v>
      </c>
      <c r="G759" t="s">
        <v>12</v>
      </c>
      <c r="H759" t="s">
        <v>11</v>
      </c>
      <c r="I759" t="s">
        <v>13</v>
      </c>
      <c r="J759" s="10" t="str">
        <f t="shared" si="22"/>
        <v>14Oct1974</v>
      </c>
      <c r="K759" s="13">
        <f t="shared" si="23"/>
        <v>48</v>
      </c>
      <c r="L759" s="14">
        <v>21223.68</v>
      </c>
    </row>
    <row r="760" spans="1:12" x14ac:dyDescent="0.25">
      <c r="A760" t="s">
        <v>1900</v>
      </c>
      <c r="B760">
        <v>1974</v>
      </c>
      <c r="C760" t="s">
        <v>20</v>
      </c>
      <c r="D760">
        <v>3</v>
      </c>
      <c r="E760">
        <v>0</v>
      </c>
      <c r="F760" s="14">
        <v>21232.18</v>
      </c>
      <c r="G760" t="s">
        <v>12</v>
      </c>
      <c r="H760" t="s">
        <v>11</v>
      </c>
      <c r="I760" t="s">
        <v>41</v>
      </c>
      <c r="J760" s="10" t="str">
        <f t="shared" si="22"/>
        <v>3Sep1974</v>
      </c>
      <c r="K760" s="13">
        <f t="shared" si="23"/>
        <v>48</v>
      </c>
      <c r="L760" s="14">
        <v>21232.18</v>
      </c>
    </row>
    <row r="761" spans="1:12" x14ac:dyDescent="0.25">
      <c r="A761" t="s">
        <v>1821</v>
      </c>
      <c r="B761">
        <v>1975</v>
      </c>
      <c r="C761" t="s">
        <v>18</v>
      </c>
      <c r="D761">
        <v>27</v>
      </c>
      <c r="E761">
        <v>1</v>
      </c>
      <c r="F761" s="14">
        <v>18031.16</v>
      </c>
      <c r="G761" t="s">
        <v>16</v>
      </c>
      <c r="H761" t="s">
        <v>12</v>
      </c>
      <c r="I761" t="s">
        <v>248</v>
      </c>
      <c r="J761" s="10" t="str">
        <f t="shared" si="22"/>
        <v>27Jun1975</v>
      </c>
      <c r="K761" s="13">
        <f t="shared" si="23"/>
        <v>47</v>
      </c>
      <c r="L761" s="14">
        <v>18031.16</v>
      </c>
    </row>
    <row r="762" spans="1:12" x14ac:dyDescent="0.25">
      <c r="A762" t="s">
        <v>2037</v>
      </c>
      <c r="B762">
        <v>1975</v>
      </c>
      <c r="C762" t="s">
        <v>15</v>
      </c>
      <c r="D762">
        <v>3</v>
      </c>
      <c r="E762">
        <v>1</v>
      </c>
      <c r="F762" s="14">
        <v>29583.8</v>
      </c>
      <c r="G762" t="s">
        <v>16</v>
      </c>
      <c r="H762" t="s">
        <v>16</v>
      </c>
      <c r="I762" t="s">
        <v>41</v>
      </c>
      <c r="J762" s="10" t="str">
        <f t="shared" si="22"/>
        <v>3Nov1975</v>
      </c>
      <c r="K762" s="13">
        <f t="shared" si="23"/>
        <v>47</v>
      </c>
      <c r="L762" s="14">
        <v>29583.8</v>
      </c>
    </row>
    <row r="763" spans="1:12" x14ac:dyDescent="0.25">
      <c r="A763" t="s">
        <v>2044</v>
      </c>
      <c r="B763">
        <v>1975</v>
      </c>
      <c r="C763" t="s">
        <v>34</v>
      </c>
      <c r="D763">
        <v>19</v>
      </c>
      <c r="E763">
        <v>1</v>
      </c>
      <c r="F763" s="14">
        <v>29899.25</v>
      </c>
      <c r="G763" t="s">
        <v>16</v>
      </c>
      <c r="H763" t="s">
        <v>12</v>
      </c>
      <c r="I763" t="s">
        <v>41</v>
      </c>
      <c r="J763" s="10" t="str">
        <f t="shared" si="22"/>
        <v>19Aug1975</v>
      </c>
      <c r="K763" s="13">
        <f t="shared" si="23"/>
        <v>47</v>
      </c>
      <c r="L763" s="14">
        <v>29899.25</v>
      </c>
    </row>
    <row r="764" spans="1:12" x14ac:dyDescent="0.25">
      <c r="A764" t="s">
        <v>2276</v>
      </c>
      <c r="B764">
        <v>1975</v>
      </c>
      <c r="C764" t="s">
        <v>10</v>
      </c>
      <c r="D764">
        <v>10</v>
      </c>
      <c r="E764">
        <v>1</v>
      </c>
      <c r="F764" s="14">
        <v>40590.550000000003</v>
      </c>
      <c r="G764" t="s">
        <v>16</v>
      </c>
      <c r="H764" t="s">
        <v>12</v>
      </c>
      <c r="I764" t="s">
        <v>23</v>
      </c>
      <c r="J764" s="10" t="str">
        <f t="shared" si="22"/>
        <v>10Jul1975</v>
      </c>
      <c r="K764" s="13">
        <f t="shared" si="23"/>
        <v>47</v>
      </c>
      <c r="L764" s="14">
        <v>40590.550000000003</v>
      </c>
    </row>
    <row r="765" spans="1:12" x14ac:dyDescent="0.25">
      <c r="A765" t="s">
        <v>2296</v>
      </c>
      <c r="B765">
        <v>1975</v>
      </c>
      <c r="C765" t="s">
        <v>15</v>
      </c>
      <c r="D765">
        <v>14</v>
      </c>
      <c r="E765">
        <v>0</v>
      </c>
      <c r="F765" s="14">
        <v>41676.080000000002</v>
      </c>
      <c r="G765" t="s">
        <v>16</v>
      </c>
      <c r="H765" t="s">
        <v>11</v>
      </c>
      <c r="I765" t="s">
        <v>13</v>
      </c>
      <c r="J765" s="10" t="str">
        <f t="shared" si="22"/>
        <v>14Nov1975</v>
      </c>
      <c r="K765" s="13">
        <f t="shared" si="23"/>
        <v>47</v>
      </c>
      <c r="L765" s="14">
        <v>41676.080000000002</v>
      </c>
    </row>
    <row r="766" spans="1:12" x14ac:dyDescent="0.25">
      <c r="A766" t="s">
        <v>2297</v>
      </c>
      <c r="B766">
        <v>1975</v>
      </c>
      <c r="C766" t="s">
        <v>20</v>
      </c>
      <c r="D766">
        <v>29</v>
      </c>
      <c r="E766">
        <v>1</v>
      </c>
      <c r="F766" s="14">
        <v>41681.86</v>
      </c>
      <c r="G766" t="s">
        <v>16</v>
      </c>
      <c r="H766" t="s">
        <v>16</v>
      </c>
      <c r="I766" t="s">
        <v>41</v>
      </c>
      <c r="J766" s="10" t="str">
        <f t="shared" si="22"/>
        <v>29Sep1975</v>
      </c>
      <c r="K766" s="13">
        <f t="shared" si="23"/>
        <v>47</v>
      </c>
      <c r="L766" s="14">
        <v>41681.86</v>
      </c>
    </row>
    <row r="767" spans="1:12" x14ac:dyDescent="0.25">
      <c r="A767" t="s">
        <v>2307</v>
      </c>
      <c r="B767">
        <v>1975</v>
      </c>
      <c r="C767" t="s">
        <v>34</v>
      </c>
      <c r="D767">
        <v>15</v>
      </c>
      <c r="E767">
        <v>1</v>
      </c>
      <c r="F767" s="14">
        <v>42211.14</v>
      </c>
      <c r="G767" t="s">
        <v>16</v>
      </c>
      <c r="H767" t="s">
        <v>12</v>
      </c>
      <c r="I767" t="s">
        <v>13</v>
      </c>
      <c r="J767" s="10" t="str">
        <f t="shared" si="22"/>
        <v>15Aug1975</v>
      </c>
      <c r="K767" s="13">
        <f t="shared" si="23"/>
        <v>47</v>
      </c>
      <c r="L767" s="14">
        <v>42211.14</v>
      </c>
    </row>
    <row r="768" spans="1:12" x14ac:dyDescent="0.25">
      <c r="A768" t="s">
        <v>2316</v>
      </c>
      <c r="B768">
        <v>1975</v>
      </c>
      <c r="C768" t="s">
        <v>36</v>
      </c>
      <c r="D768">
        <v>23</v>
      </c>
      <c r="E768">
        <v>1</v>
      </c>
      <c r="F768" s="14">
        <v>42969.85</v>
      </c>
      <c r="G768" t="s">
        <v>16</v>
      </c>
      <c r="H768" t="s">
        <v>12</v>
      </c>
      <c r="I768" t="s">
        <v>13</v>
      </c>
      <c r="J768" s="10" t="str">
        <f t="shared" si="22"/>
        <v>23Oct1975</v>
      </c>
      <c r="K768" s="13">
        <f t="shared" si="23"/>
        <v>47</v>
      </c>
      <c r="L768" s="14">
        <v>42969.85</v>
      </c>
    </row>
    <row r="769" spans="1:12" x14ac:dyDescent="0.25">
      <c r="A769" t="s">
        <v>666</v>
      </c>
      <c r="B769">
        <v>1975</v>
      </c>
      <c r="C769" t="s">
        <v>20</v>
      </c>
      <c r="D769">
        <v>27</v>
      </c>
      <c r="E769">
        <v>1</v>
      </c>
      <c r="F769" s="14">
        <v>5411.99</v>
      </c>
      <c r="G769" t="s">
        <v>11</v>
      </c>
      <c r="H769" t="s">
        <v>12</v>
      </c>
      <c r="I769" t="s">
        <v>23</v>
      </c>
      <c r="J769" s="10" t="str">
        <f t="shared" si="22"/>
        <v>27Sep1975</v>
      </c>
      <c r="K769" s="13">
        <f t="shared" si="23"/>
        <v>47</v>
      </c>
      <c r="L769" s="14">
        <v>5411.99</v>
      </c>
    </row>
    <row r="770" spans="1:12" x14ac:dyDescent="0.25">
      <c r="A770" t="s">
        <v>805</v>
      </c>
      <c r="B770">
        <v>1975</v>
      </c>
      <c r="C770" t="s">
        <v>34</v>
      </c>
      <c r="D770">
        <v>5</v>
      </c>
      <c r="E770">
        <v>1</v>
      </c>
      <c r="F770" s="14">
        <v>6423.48</v>
      </c>
      <c r="G770" t="s">
        <v>11</v>
      </c>
      <c r="H770" t="s">
        <v>12</v>
      </c>
      <c r="I770" t="s">
        <v>13</v>
      </c>
      <c r="J770" s="10" t="str">
        <f t="shared" ref="J770:J833" si="24">CONCATENATE(D770,C770,B770)</f>
        <v>5Aug1975</v>
      </c>
      <c r="K770" s="13">
        <f t="shared" ref="K770:K833" si="25">DATEDIF(J770,$P$2,"y")</f>
        <v>47</v>
      </c>
      <c r="L770" s="14">
        <v>6423.48</v>
      </c>
    </row>
    <row r="771" spans="1:12" x14ac:dyDescent="0.25">
      <c r="A771" t="s">
        <v>857</v>
      </c>
      <c r="B771">
        <v>1975</v>
      </c>
      <c r="C771" t="s">
        <v>34</v>
      </c>
      <c r="D771">
        <v>17</v>
      </c>
      <c r="E771">
        <v>1</v>
      </c>
      <c r="F771" s="14">
        <v>6809.46</v>
      </c>
      <c r="G771" t="s">
        <v>11</v>
      </c>
      <c r="H771" t="s">
        <v>16</v>
      </c>
      <c r="I771" t="s">
        <v>23</v>
      </c>
      <c r="J771" s="10" t="str">
        <f t="shared" si="24"/>
        <v>17Aug1975</v>
      </c>
      <c r="K771" s="13">
        <f t="shared" si="25"/>
        <v>47</v>
      </c>
      <c r="L771" s="14">
        <v>6809.46</v>
      </c>
    </row>
    <row r="772" spans="1:12" x14ac:dyDescent="0.25">
      <c r="A772" t="s">
        <v>905</v>
      </c>
      <c r="B772">
        <v>1975</v>
      </c>
      <c r="C772" t="s">
        <v>10</v>
      </c>
      <c r="D772">
        <v>19</v>
      </c>
      <c r="E772">
        <v>1</v>
      </c>
      <c r="F772" s="14">
        <v>7175.51</v>
      </c>
      <c r="G772" t="s">
        <v>11</v>
      </c>
      <c r="H772" t="s">
        <v>12</v>
      </c>
      <c r="I772" t="s">
        <v>13</v>
      </c>
      <c r="J772" s="10" t="str">
        <f t="shared" si="24"/>
        <v>19Jul1975</v>
      </c>
      <c r="K772" s="13">
        <f t="shared" si="25"/>
        <v>47</v>
      </c>
      <c r="L772" s="14">
        <v>7175.51</v>
      </c>
    </row>
    <row r="773" spans="1:12" x14ac:dyDescent="0.25">
      <c r="A773" t="s">
        <v>1008</v>
      </c>
      <c r="B773">
        <v>1975</v>
      </c>
      <c r="C773" t="s">
        <v>34</v>
      </c>
      <c r="D773">
        <v>10</v>
      </c>
      <c r="E773">
        <v>1</v>
      </c>
      <c r="F773" s="14">
        <v>7966.81</v>
      </c>
      <c r="G773" t="s">
        <v>11</v>
      </c>
      <c r="H773" t="s">
        <v>11</v>
      </c>
      <c r="I773" t="s">
        <v>13</v>
      </c>
      <c r="J773" s="10" t="str">
        <f t="shared" si="24"/>
        <v>10Aug1975</v>
      </c>
      <c r="K773" s="13">
        <f t="shared" si="25"/>
        <v>47</v>
      </c>
      <c r="L773" s="14">
        <v>7966.81</v>
      </c>
    </row>
    <row r="774" spans="1:12" x14ac:dyDescent="0.25">
      <c r="A774" t="s">
        <v>1083</v>
      </c>
      <c r="B774">
        <v>1975</v>
      </c>
      <c r="C774" t="s">
        <v>15</v>
      </c>
      <c r="D774">
        <v>6</v>
      </c>
      <c r="E774">
        <v>1</v>
      </c>
      <c r="F774" s="14">
        <v>8539.67</v>
      </c>
      <c r="G774" t="s">
        <v>11</v>
      </c>
      <c r="H774" t="s">
        <v>12</v>
      </c>
      <c r="I774" t="s">
        <v>41</v>
      </c>
      <c r="J774" s="10" t="str">
        <f t="shared" si="24"/>
        <v>6Nov1975</v>
      </c>
      <c r="K774" s="13">
        <f t="shared" si="25"/>
        <v>47</v>
      </c>
      <c r="L774" s="14">
        <v>8539.67</v>
      </c>
    </row>
    <row r="775" spans="1:12" x14ac:dyDescent="0.25">
      <c r="A775" t="s">
        <v>1085</v>
      </c>
      <c r="B775">
        <v>1975</v>
      </c>
      <c r="C775" t="s">
        <v>34</v>
      </c>
      <c r="D775">
        <v>6</v>
      </c>
      <c r="E775">
        <v>1</v>
      </c>
      <c r="F775" s="14">
        <v>8551.35</v>
      </c>
      <c r="G775" t="s">
        <v>11</v>
      </c>
      <c r="H775" t="s">
        <v>11</v>
      </c>
      <c r="I775" t="s">
        <v>41</v>
      </c>
      <c r="J775" s="10" t="str">
        <f t="shared" si="24"/>
        <v>6Aug1975</v>
      </c>
      <c r="K775" s="13">
        <f t="shared" si="25"/>
        <v>47</v>
      </c>
      <c r="L775" s="14">
        <v>8551.35</v>
      </c>
    </row>
    <row r="776" spans="1:12" x14ac:dyDescent="0.25">
      <c r="A776" t="s">
        <v>1086</v>
      </c>
      <c r="B776">
        <v>1975</v>
      </c>
      <c r="C776" t="s">
        <v>34</v>
      </c>
      <c r="D776">
        <v>21</v>
      </c>
      <c r="E776">
        <v>1</v>
      </c>
      <c r="F776" s="14">
        <v>8556.91</v>
      </c>
      <c r="G776" t="s">
        <v>11</v>
      </c>
      <c r="H776" t="s">
        <v>16</v>
      </c>
      <c r="I776" t="s">
        <v>41</v>
      </c>
      <c r="J776" s="10" t="str">
        <f t="shared" si="24"/>
        <v>21Aug1975</v>
      </c>
      <c r="K776" s="13">
        <f t="shared" si="25"/>
        <v>47</v>
      </c>
      <c r="L776" s="14">
        <v>8556.91</v>
      </c>
    </row>
    <row r="777" spans="1:12" x14ac:dyDescent="0.25">
      <c r="A777" t="s">
        <v>1088</v>
      </c>
      <c r="B777">
        <v>1975</v>
      </c>
      <c r="C777" t="s">
        <v>20</v>
      </c>
      <c r="D777">
        <v>26</v>
      </c>
      <c r="E777">
        <v>1</v>
      </c>
      <c r="F777" s="14">
        <v>8569.86</v>
      </c>
      <c r="G777" t="s">
        <v>11</v>
      </c>
      <c r="H777" t="s">
        <v>12</v>
      </c>
      <c r="I777" t="s">
        <v>13</v>
      </c>
      <c r="J777" s="10" t="str">
        <f t="shared" si="24"/>
        <v>26Sep1975</v>
      </c>
      <c r="K777" s="13">
        <f t="shared" si="25"/>
        <v>47</v>
      </c>
      <c r="L777" s="14">
        <v>8569.86</v>
      </c>
    </row>
    <row r="778" spans="1:12" x14ac:dyDescent="0.25">
      <c r="A778" t="s">
        <v>1099</v>
      </c>
      <c r="B778">
        <v>1975</v>
      </c>
      <c r="C778" t="s">
        <v>34</v>
      </c>
      <c r="D778">
        <v>3</v>
      </c>
      <c r="E778">
        <v>1</v>
      </c>
      <c r="F778" s="14">
        <v>8627.5400000000009</v>
      </c>
      <c r="G778" t="s">
        <v>11</v>
      </c>
      <c r="H778" t="s">
        <v>11</v>
      </c>
      <c r="I778" t="s">
        <v>355</v>
      </c>
      <c r="J778" s="10" t="str">
        <f t="shared" si="24"/>
        <v>3Aug1975</v>
      </c>
      <c r="K778" s="13">
        <f t="shared" si="25"/>
        <v>47</v>
      </c>
      <c r="L778" s="14">
        <v>8627.5400000000009</v>
      </c>
    </row>
    <row r="779" spans="1:12" x14ac:dyDescent="0.25">
      <c r="A779" t="s">
        <v>1125</v>
      </c>
      <c r="B779">
        <v>1975</v>
      </c>
      <c r="C779" t="s">
        <v>10</v>
      </c>
      <c r="D779">
        <v>7</v>
      </c>
      <c r="E779">
        <v>1</v>
      </c>
      <c r="F779" s="14">
        <v>8930.93</v>
      </c>
      <c r="G779" t="s">
        <v>11</v>
      </c>
      <c r="H779" t="s">
        <v>11</v>
      </c>
      <c r="I779" t="s">
        <v>23</v>
      </c>
      <c r="J779" s="10" t="str">
        <f t="shared" si="24"/>
        <v>7Jul1975</v>
      </c>
      <c r="K779" s="13">
        <f t="shared" si="25"/>
        <v>47</v>
      </c>
      <c r="L779" s="14">
        <v>8930.93</v>
      </c>
    </row>
    <row r="780" spans="1:12" x14ac:dyDescent="0.25">
      <c r="A780" t="s">
        <v>1170</v>
      </c>
      <c r="B780">
        <v>1975</v>
      </c>
      <c r="C780" t="s">
        <v>30</v>
      </c>
      <c r="D780">
        <v>2</v>
      </c>
      <c r="E780">
        <v>1</v>
      </c>
      <c r="F780" s="14">
        <v>9380.75</v>
      </c>
      <c r="G780" t="s">
        <v>11</v>
      </c>
      <c r="H780" t="s">
        <v>11</v>
      </c>
      <c r="I780" t="s">
        <v>246</v>
      </c>
      <c r="J780" s="10" t="str">
        <f t="shared" si="24"/>
        <v>2Dec1975</v>
      </c>
      <c r="K780" s="13">
        <f t="shared" si="25"/>
        <v>47</v>
      </c>
      <c r="L780" s="14">
        <v>9380.75</v>
      </c>
    </row>
    <row r="781" spans="1:12" x14ac:dyDescent="0.25">
      <c r="A781" t="s">
        <v>1186</v>
      </c>
      <c r="B781">
        <v>1975</v>
      </c>
      <c r="C781" t="s">
        <v>10</v>
      </c>
      <c r="D781">
        <v>28</v>
      </c>
      <c r="E781">
        <v>1</v>
      </c>
      <c r="F781" s="14">
        <v>9540.17</v>
      </c>
      <c r="G781" t="s">
        <v>11</v>
      </c>
      <c r="H781" t="s">
        <v>11</v>
      </c>
      <c r="I781" t="s">
        <v>246</v>
      </c>
      <c r="J781" s="10" t="str">
        <f t="shared" si="24"/>
        <v>28Jul1975</v>
      </c>
      <c r="K781" s="13">
        <f t="shared" si="25"/>
        <v>47</v>
      </c>
      <c r="L781" s="14">
        <v>9540.17</v>
      </c>
    </row>
    <row r="782" spans="1:12" x14ac:dyDescent="0.25">
      <c r="A782" t="s">
        <v>1211</v>
      </c>
      <c r="B782">
        <v>1975</v>
      </c>
      <c r="C782" t="s">
        <v>18</v>
      </c>
      <c r="D782">
        <v>27</v>
      </c>
      <c r="E782">
        <v>2</v>
      </c>
      <c r="F782" s="14">
        <v>9715.84</v>
      </c>
      <c r="G782" t="s">
        <v>11</v>
      </c>
      <c r="H782" t="s">
        <v>16</v>
      </c>
      <c r="I782" t="s">
        <v>246</v>
      </c>
      <c r="J782" s="10" t="str">
        <f t="shared" si="24"/>
        <v>27Jun1975</v>
      </c>
      <c r="K782" s="13">
        <f t="shared" si="25"/>
        <v>47</v>
      </c>
      <c r="L782" s="14">
        <v>9715.84</v>
      </c>
    </row>
    <row r="783" spans="1:12" x14ac:dyDescent="0.25">
      <c r="A783" t="s">
        <v>1701</v>
      </c>
      <c r="B783">
        <v>1975</v>
      </c>
      <c r="C783" t="s">
        <v>30</v>
      </c>
      <c r="D783">
        <v>10</v>
      </c>
      <c r="E783">
        <v>1</v>
      </c>
      <c r="F783" s="14">
        <v>14819</v>
      </c>
      <c r="G783" t="s">
        <v>11</v>
      </c>
      <c r="H783" t="s">
        <v>12</v>
      </c>
      <c r="I783" t="s">
        <v>248</v>
      </c>
      <c r="J783" s="10" t="str">
        <f t="shared" si="24"/>
        <v>10Dec1975</v>
      </c>
      <c r="K783" s="13">
        <f t="shared" si="25"/>
        <v>47</v>
      </c>
      <c r="L783" s="14">
        <v>14819</v>
      </c>
    </row>
    <row r="784" spans="1:12" x14ac:dyDescent="0.25">
      <c r="A784" t="s">
        <v>1716</v>
      </c>
      <c r="B784">
        <v>1975</v>
      </c>
      <c r="C784" t="s">
        <v>36</v>
      </c>
      <c r="D784">
        <v>26</v>
      </c>
      <c r="E784">
        <v>1</v>
      </c>
      <c r="F784" s="14">
        <v>15090.35</v>
      </c>
      <c r="G784" t="s">
        <v>11</v>
      </c>
      <c r="H784" t="s">
        <v>16</v>
      </c>
      <c r="I784" t="s">
        <v>248</v>
      </c>
      <c r="J784" s="10" t="str">
        <f t="shared" si="24"/>
        <v>26Oct1975</v>
      </c>
      <c r="K784" s="13">
        <f t="shared" si="25"/>
        <v>47</v>
      </c>
      <c r="L784" s="14">
        <v>15090.35</v>
      </c>
    </row>
    <row r="785" spans="1:12" x14ac:dyDescent="0.25">
      <c r="A785" t="s">
        <v>1776</v>
      </c>
      <c r="B785">
        <v>1975</v>
      </c>
      <c r="C785" t="s">
        <v>10</v>
      </c>
      <c r="D785">
        <v>24</v>
      </c>
      <c r="E785">
        <v>1</v>
      </c>
      <c r="F785" s="14">
        <v>16602.18</v>
      </c>
      <c r="G785" t="s">
        <v>11</v>
      </c>
      <c r="H785" t="s">
        <v>16</v>
      </c>
      <c r="I785" t="s">
        <v>534</v>
      </c>
      <c r="J785" s="10" t="str">
        <f t="shared" si="24"/>
        <v>24Jul1975</v>
      </c>
      <c r="K785" s="13">
        <f t="shared" si="25"/>
        <v>47</v>
      </c>
      <c r="L785" s="14">
        <v>16602.18</v>
      </c>
    </row>
    <row r="786" spans="1:12" x14ac:dyDescent="0.25">
      <c r="A786" t="s">
        <v>1797</v>
      </c>
      <c r="B786">
        <v>1975</v>
      </c>
      <c r="C786" t="s">
        <v>34</v>
      </c>
      <c r="D786">
        <v>25</v>
      </c>
      <c r="E786">
        <v>1</v>
      </c>
      <c r="F786" s="14">
        <v>17253.43</v>
      </c>
      <c r="G786" t="s">
        <v>11</v>
      </c>
      <c r="H786" t="s">
        <v>12</v>
      </c>
      <c r="I786" t="s">
        <v>534</v>
      </c>
      <c r="J786" s="10" t="str">
        <f t="shared" si="24"/>
        <v>25Aug1975</v>
      </c>
      <c r="K786" s="13">
        <f t="shared" si="25"/>
        <v>47</v>
      </c>
      <c r="L786" s="14">
        <v>17253.43</v>
      </c>
    </row>
    <row r="787" spans="1:12" x14ac:dyDescent="0.25">
      <c r="A787" t="s">
        <v>1893</v>
      </c>
      <c r="B787">
        <v>1975</v>
      </c>
      <c r="C787" t="s">
        <v>30</v>
      </c>
      <c r="D787">
        <v>8</v>
      </c>
      <c r="E787">
        <v>0</v>
      </c>
      <c r="F787" s="14">
        <v>20878.78</v>
      </c>
      <c r="G787" t="s">
        <v>11</v>
      </c>
      <c r="H787" t="s">
        <v>16</v>
      </c>
      <c r="I787" t="s">
        <v>246</v>
      </c>
      <c r="J787" s="10" t="str">
        <f t="shared" si="24"/>
        <v>8Dec1975</v>
      </c>
      <c r="K787" s="13">
        <f t="shared" si="25"/>
        <v>47</v>
      </c>
      <c r="L787" s="14">
        <v>20878.78</v>
      </c>
    </row>
    <row r="788" spans="1:12" x14ac:dyDescent="0.25">
      <c r="A788" t="s">
        <v>1927</v>
      </c>
      <c r="B788">
        <v>1975</v>
      </c>
      <c r="C788" t="s">
        <v>20</v>
      </c>
      <c r="D788">
        <v>9</v>
      </c>
      <c r="E788">
        <v>0</v>
      </c>
      <c r="F788" s="14">
        <v>23065.42</v>
      </c>
      <c r="G788" t="s">
        <v>11</v>
      </c>
      <c r="H788" t="s">
        <v>11</v>
      </c>
      <c r="I788" t="s">
        <v>13</v>
      </c>
      <c r="J788" s="10" t="str">
        <f t="shared" si="24"/>
        <v>9Sep1975</v>
      </c>
      <c r="K788" s="13">
        <f t="shared" si="25"/>
        <v>47</v>
      </c>
      <c r="L788" s="14">
        <v>23065.42</v>
      </c>
    </row>
    <row r="789" spans="1:12" x14ac:dyDescent="0.25">
      <c r="A789" t="s">
        <v>1933</v>
      </c>
      <c r="B789">
        <v>1975</v>
      </c>
      <c r="C789" t="s">
        <v>15</v>
      </c>
      <c r="D789">
        <v>13</v>
      </c>
      <c r="E789">
        <v>1</v>
      </c>
      <c r="F789" s="14">
        <v>23401.31</v>
      </c>
      <c r="G789" t="s">
        <v>11</v>
      </c>
      <c r="H789" t="s">
        <v>12</v>
      </c>
      <c r="I789" t="s">
        <v>246</v>
      </c>
      <c r="J789" s="10" t="str">
        <f t="shared" si="24"/>
        <v>13Nov1975</v>
      </c>
      <c r="K789" s="13">
        <f t="shared" si="25"/>
        <v>47</v>
      </c>
      <c r="L789" s="14">
        <v>23401.31</v>
      </c>
    </row>
    <row r="790" spans="1:12" x14ac:dyDescent="0.25">
      <c r="A790" t="s">
        <v>1949</v>
      </c>
      <c r="B790">
        <v>1975</v>
      </c>
      <c r="C790" t="s">
        <v>18</v>
      </c>
      <c r="D790">
        <v>13</v>
      </c>
      <c r="E790">
        <v>2</v>
      </c>
      <c r="F790" s="14">
        <v>24535.7</v>
      </c>
      <c r="G790" t="s">
        <v>11</v>
      </c>
      <c r="H790" t="s">
        <v>11</v>
      </c>
      <c r="I790" t="s">
        <v>23</v>
      </c>
      <c r="J790" s="10" t="str">
        <f t="shared" si="24"/>
        <v>13Jun1975</v>
      </c>
      <c r="K790" s="13">
        <f t="shared" si="25"/>
        <v>47</v>
      </c>
      <c r="L790" s="14">
        <v>24535.7</v>
      </c>
    </row>
    <row r="791" spans="1:12" x14ac:dyDescent="0.25">
      <c r="A791" t="s">
        <v>1959</v>
      </c>
      <c r="B791">
        <v>1975</v>
      </c>
      <c r="C791" t="s">
        <v>15</v>
      </c>
      <c r="D791">
        <v>14</v>
      </c>
      <c r="E791">
        <v>3</v>
      </c>
      <c r="F791" s="14">
        <v>24915.22</v>
      </c>
      <c r="G791" t="s">
        <v>11</v>
      </c>
      <c r="H791" t="s">
        <v>12</v>
      </c>
      <c r="I791" t="s">
        <v>23</v>
      </c>
      <c r="J791" s="10" t="str">
        <f t="shared" si="24"/>
        <v>14Nov1975</v>
      </c>
      <c r="K791" s="13">
        <f t="shared" si="25"/>
        <v>47</v>
      </c>
      <c r="L791" s="14">
        <v>24915.22</v>
      </c>
    </row>
    <row r="792" spans="1:12" x14ac:dyDescent="0.25">
      <c r="A792" t="s">
        <v>1963</v>
      </c>
      <c r="B792">
        <v>1975</v>
      </c>
      <c r="C792" t="s">
        <v>30</v>
      </c>
      <c r="D792">
        <v>14</v>
      </c>
      <c r="E792">
        <v>3</v>
      </c>
      <c r="F792" s="14">
        <v>25309.49</v>
      </c>
      <c r="G792" t="s">
        <v>11</v>
      </c>
      <c r="H792" t="s">
        <v>16</v>
      </c>
      <c r="I792" t="s">
        <v>41</v>
      </c>
      <c r="J792" s="10" t="str">
        <f t="shared" si="24"/>
        <v>14Dec1975</v>
      </c>
      <c r="K792" s="13">
        <f t="shared" si="25"/>
        <v>47</v>
      </c>
      <c r="L792" s="14">
        <v>25309.49</v>
      </c>
    </row>
    <row r="793" spans="1:12" x14ac:dyDescent="0.25">
      <c r="A793" t="s">
        <v>2072</v>
      </c>
      <c r="B793">
        <v>1975</v>
      </c>
      <c r="C793" t="s">
        <v>36</v>
      </c>
      <c r="D793">
        <v>29</v>
      </c>
      <c r="E793">
        <v>1</v>
      </c>
      <c r="F793" s="14">
        <v>31591.82</v>
      </c>
      <c r="G793" t="s">
        <v>11</v>
      </c>
      <c r="H793" t="s">
        <v>16</v>
      </c>
      <c r="I793" t="s">
        <v>41</v>
      </c>
      <c r="J793" s="10" t="str">
        <f t="shared" si="24"/>
        <v>29Oct1975</v>
      </c>
      <c r="K793" s="13">
        <f t="shared" si="25"/>
        <v>47</v>
      </c>
      <c r="L793" s="14">
        <v>31591.82</v>
      </c>
    </row>
    <row r="794" spans="1:12" x14ac:dyDescent="0.25">
      <c r="A794" t="s">
        <v>2076</v>
      </c>
      <c r="B794">
        <v>1975</v>
      </c>
      <c r="C794" t="s">
        <v>20</v>
      </c>
      <c r="D794">
        <v>25</v>
      </c>
      <c r="E794">
        <v>1</v>
      </c>
      <c r="F794" s="14">
        <v>31897.1</v>
      </c>
      <c r="G794" t="s">
        <v>11</v>
      </c>
      <c r="H794" t="s">
        <v>12</v>
      </c>
      <c r="I794" t="s">
        <v>41</v>
      </c>
      <c r="J794" s="10" t="str">
        <f t="shared" si="24"/>
        <v>25Sep1975</v>
      </c>
      <c r="K794" s="13">
        <f t="shared" si="25"/>
        <v>47</v>
      </c>
      <c r="L794" s="14">
        <v>31897.1</v>
      </c>
    </row>
    <row r="795" spans="1:12" x14ac:dyDescent="0.25">
      <c r="A795" t="s">
        <v>2082</v>
      </c>
      <c r="B795">
        <v>1975</v>
      </c>
      <c r="C795" t="s">
        <v>30</v>
      </c>
      <c r="D795">
        <v>17</v>
      </c>
      <c r="E795">
        <v>1</v>
      </c>
      <c r="F795" s="14">
        <v>32259.96</v>
      </c>
      <c r="G795" t="s">
        <v>11</v>
      </c>
      <c r="H795" t="s">
        <v>12</v>
      </c>
      <c r="I795" t="s">
        <v>23</v>
      </c>
      <c r="J795" s="10" t="str">
        <f t="shared" si="24"/>
        <v>17Dec1975</v>
      </c>
      <c r="K795" s="13">
        <f t="shared" si="25"/>
        <v>47</v>
      </c>
      <c r="L795" s="14">
        <v>32259.96</v>
      </c>
    </row>
    <row r="796" spans="1:12" x14ac:dyDescent="0.25">
      <c r="A796" t="s">
        <v>2125</v>
      </c>
      <c r="B796">
        <v>1975</v>
      </c>
      <c r="C796" t="s">
        <v>10</v>
      </c>
      <c r="D796">
        <v>21</v>
      </c>
      <c r="E796">
        <v>1</v>
      </c>
      <c r="F796" s="14">
        <v>34210.33</v>
      </c>
      <c r="G796" t="s">
        <v>11</v>
      </c>
      <c r="H796" t="s">
        <v>16</v>
      </c>
      <c r="I796" t="s">
        <v>23</v>
      </c>
      <c r="J796" s="10" t="str">
        <f t="shared" si="24"/>
        <v>21Jul1975</v>
      </c>
      <c r="K796" s="13">
        <f t="shared" si="25"/>
        <v>47</v>
      </c>
      <c r="L796" s="14">
        <v>34210.33</v>
      </c>
    </row>
    <row r="797" spans="1:12" x14ac:dyDescent="0.25">
      <c r="A797" t="s">
        <v>2148</v>
      </c>
      <c r="B797">
        <v>1975</v>
      </c>
      <c r="C797" t="s">
        <v>34</v>
      </c>
      <c r="D797">
        <v>29</v>
      </c>
      <c r="E797">
        <v>1</v>
      </c>
      <c r="F797" s="14">
        <v>35050.620000000003</v>
      </c>
      <c r="G797" t="s">
        <v>11</v>
      </c>
      <c r="H797" t="s">
        <v>16</v>
      </c>
      <c r="I797" t="s">
        <v>41</v>
      </c>
      <c r="J797" s="10" t="str">
        <f t="shared" si="24"/>
        <v>29Aug1975</v>
      </c>
      <c r="K797" s="13">
        <f t="shared" si="25"/>
        <v>47</v>
      </c>
      <c r="L797" s="14">
        <v>35050.620000000003</v>
      </c>
    </row>
    <row r="798" spans="1:12" x14ac:dyDescent="0.25">
      <c r="A798" t="s">
        <v>2205</v>
      </c>
      <c r="B798">
        <v>1975</v>
      </c>
      <c r="C798" t="s">
        <v>15</v>
      </c>
      <c r="D798">
        <v>9</v>
      </c>
      <c r="E798">
        <v>1</v>
      </c>
      <c r="F798" s="14">
        <v>37272.339999999997</v>
      </c>
      <c r="G798" t="s">
        <v>11</v>
      </c>
      <c r="H798" t="s">
        <v>12</v>
      </c>
      <c r="I798" t="s">
        <v>41</v>
      </c>
      <c r="J798" s="10" t="str">
        <f t="shared" si="24"/>
        <v>9Nov1975</v>
      </c>
      <c r="K798" s="13">
        <f t="shared" si="25"/>
        <v>47</v>
      </c>
      <c r="L798" s="14">
        <v>37272.339999999997</v>
      </c>
    </row>
    <row r="799" spans="1:12" x14ac:dyDescent="0.25">
      <c r="A799" t="s">
        <v>2262</v>
      </c>
      <c r="B799">
        <v>1975</v>
      </c>
      <c r="C799" t="s">
        <v>30</v>
      </c>
      <c r="D799">
        <v>2</v>
      </c>
      <c r="E799">
        <v>1</v>
      </c>
      <c r="F799" s="14">
        <v>39963.120000000003</v>
      </c>
      <c r="G799" t="s">
        <v>11</v>
      </c>
      <c r="H799" t="s">
        <v>11</v>
      </c>
      <c r="I799" t="s">
        <v>41</v>
      </c>
      <c r="J799" s="10" t="str">
        <f t="shared" si="24"/>
        <v>2Dec1975</v>
      </c>
      <c r="K799" s="13">
        <f t="shared" si="25"/>
        <v>47</v>
      </c>
      <c r="L799" s="14">
        <v>39963.120000000003</v>
      </c>
    </row>
    <row r="800" spans="1:12" x14ac:dyDescent="0.25">
      <c r="A800" t="s">
        <v>1023</v>
      </c>
      <c r="B800">
        <v>1975</v>
      </c>
      <c r="C800" t="s">
        <v>18</v>
      </c>
      <c r="D800">
        <v>28</v>
      </c>
      <c r="E800">
        <v>1</v>
      </c>
      <c r="F800" s="14">
        <v>8062.76</v>
      </c>
      <c r="G800" t="s">
        <v>12</v>
      </c>
      <c r="H800" t="s">
        <v>12</v>
      </c>
      <c r="I800" t="s">
        <v>41</v>
      </c>
      <c r="J800" s="10" t="str">
        <f t="shared" si="24"/>
        <v>28Jun1975</v>
      </c>
      <c r="K800" s="13">
        <f t="shared" si="25"/>
        <v>47</v>
      </c>
      <c r="L800" s="14">
        <v>8062.76</v>
      </c>
    </row>
    <row r="801" spans="1:12" x14ac:dyDescent="0.25">
      <c r="A801" t="s">
        <v>1025</v>
      </c>
      <c r="B801">
        <v>1975</v>
      </c>
      <c r="C801" t="s">
        <v>30</v>
      </c>
      <c r="D801">
        <v>15</v>
      </c>
      <c r="E801">
        <v>1</v>
      </c>
      <c r="F801" s="14">
        <v>8068.19</v>
      </c>
      <c r="G801" t="s">
        <v>12</v>
      </c>
      <c r="H801" t="s">
        <v>11</v>
      </c>
      <c r="I801" t="s">
        <v>41</v>
      </c>
      <c r="J801" s="10" t="str">
        <f t="shared" si="24"/>
        <v>15Dec1975</v>
      </c>
      <c r="K801" s="13">
        <f t="shared" si="25"/>
        <v>47</v>
      </c>
      <c r="L801" s="14">
        <v>8068.19</v>
      </c>
    </row>
    <row r="802" spans="1:12" x14ac:dyDescent="0.25">
      <c r="A802" t="s">
        <v>1030</v>
      </c>
      <c r="B802">
        <v>1975</v>
      </c>
      <c r="C802" t="s">
        <v>30</v>
      </c>
      <c r="D802">
        <v>21</v>
      </c>
      <c r="E802">
        <v>1</v>
      </c>
      <c r="F802" s="14">
        <v>8083.92</v>
      </c>
      <c r="G802" t="s">
        <v>12</v>
      </c>
      <c r="H802" t="s">
        <v>12</v>
      </c>
      <c r="I802" t="s">
        <v>13</v>
      </c>
      <c r="J802" s="10" t="str">
        <f t="shared" si="24"/>
        <v>21Dec1975</v>
      </c>
      <c r="K802" s="13">
        <f t="shared" si="25"/>
        <v>47</v>
      </c>
      <c r="L802" s="14">
        <v>8083.92</v>
      </c>
    </row>
    <row r="803" spans="1:12" x14ac:dyDescent="0.25">
      <c r="A803" t="s">
        <v>1067</v>
      </c>
      <c r="B803">
        <v>1975</v>
      </c>
      <c r="C803" t="s">
        <v>20</v>
      </c>
      <c r="D803">
        <v>28</v>
      </c>
      <c r="E803">
        <v>1</v>
      </c>
      <c r="F803" s="14">
        <v>8428.07</v>
      </c>
      <c r="G803" t="s">
        <v>12</v>
      </c>
      <c r="H803" t="s">
        <v>11</v>
      </c>
      <c r="I803" t="s">
        <v>23</v>
      </c>
      <c r="J803" s="10" t="str">
        <f t="shared" si="24"/>
        <v>28Sep1975</v>
      </c>
      <c r="K803" s="13">
        <f t="shared" si="25"/>
        <v>47</v>
      </c>
      <c r="L803" s="14">
        <v>8428.07</v>
      </c>
    </row>
    <row r="804" spans="1:12" x14ac:dyDescent="0.25">
      <c r="A804" t="s">
        <v>1151</v>
      </c>
      <c r="B804">
        <v>1975</v>
      </c>
      <c r="C804" t="s">
        <v>30</v>
      </c>
      <c r="D804">
        <v>6</v>
      </c>
      <c r="E804">
        <v>2</v>
      </c>
      <c r="F804" s="14">
        <v>9225.26</v>
      </c>
      <c r="G804" t="s">
        <v>12</v>
      </c>
      <c r="H804" t="s">
        <v>12</v>
      </c>
      <c r="I804" t="s">
        <v>163</v>
      </c>
      <c r="J804" s="10" t="str">
        <f t="shared" si="24"/>
        <v>6Dec1975</v>
      </c>
      <c r="K804" s="13">
        <f t="shared" si="25"/>
        <v>47</v>
      </c>
      <c r="L804" s="14">
        <v>9225.26</v>
      </c>
    </row>
    <row r="805" spans="1:12" x14ac:dyDescent="0.25">
      <c r="A805" t="s">
        <v>1197</v>
      </c>
      <c r="B805">
        <v>1975</v>
      </c>
      <c r="C805" t="s">
        <v>36</v>
      </c>
      <c r="D805">
        <v>29</v>
      </c>
      <c r="E805">
        <v>3</v>
      </c>
      <c r="F805" s="14">
        <v>9620.33</v>
      </c>
      <c r="G805" t="s">
        <v>12</v>
      </c>
      <c r="H805" t="s">
        <v>12</v>
      </c>
      <c r="I805" t="s">
        <v>23</v>
      </c>
      <c r="J805" s="10" t="str">
        <f t="shared" si="24"/>
        <v>29Oct1975</v>
      </c>
      <c r="K805" s="13">
        <f t="shared" si="25"/>
        <v>47</v>
      </c>
      <c r="L805" s="14">
        <v>9620.33</v>
      </c>
    </row>
    <row r="806" spans="1:12" x14ac:dyDescent="0.25">
      <c r="A806" t="s">
        <v>1254</v>
      </c>
      <c r="B806">
        <v>1975</v>
      </c>
      <c r="C806" t="s">
        <v>10</v>
      </c>
      <c r="D806">
        <v>2</v>
      </c>
      <c r="E806">
        <v>3</v>
      </c>
      <c r="F806" s="14">
        <v>10115.01</v>
      </c>
      <c r="G806" t="s">
        <v>12</v>
      </c>
      <c r="H806" t="s">
        <v>12</v>
      </c>
      <c r="I806" t="s">
        <v>23</v>
      </c>
      <c r="J806" s="10" t="str">
        <f t="shared" si="24"/>
        <v>2Jul1975</v>
      </c>
      <c r="K806" s="13">
        <f t="shared" si="25"/>
        <v>47</v>
      </c>
      <c r="L806" s="14">
        <v>10115.01</v>
      </c>
    </row>
    <row r="807" spans="1:12" x14ac:dyDescent="0.25">
      <c r="A807" t="s">
        <v>1266</v>
      </c>
      <c r="B807">
        <v>1975</v>
      </c>
      <c r="C807" t="s">
        <v>34</v>
      </c>
      <c r="D807">
        <v>15</v>
      </c>
      <c r="E807">
        <v>1</v>
      </c>
      <c r="F807" s="14">
        <v>10259.129999999999</v>
      </c>
      <c r="G807" t="s">
        <v>12</v>
      </c>
      <c r="H807" t="s">
        <v>11</v>
      </c>
      <c r="I807" t="s">
        <v>41</v>
      </c>
      <c r="J807" s="10" t="str">
        <f t="shared" si="24"/>
        <v>15Aug1975</v>
      </c>
      <c r="K807" s="13">
        <f t="shared" si="25"/>
        <v>47</v>
      </c>
      <c r="L807" s="14">
        <v>10259.129999999999</v>
      </c>
    </row>
    <row r="808" spans="1:12" x14ac:dyDescent="0.25">
      <c r="A808" t="s">
        <v>1539</v>
      </c>
      <c r="B808">
        <v>1975</v>
      </c>
      <c r="C808" t="s">
        <v>20</v>
      </c>
      <c r="D808">
        <v>25</v>
      </c>
      <c r="E808">
        <v>1</v>
      </c>
      <c r="F808" s="14">
        <v>12770.27</v>
      </c>
      <c r="G808" t="s">
        <v>12</v>
      </c>
      <c r="H808" t="s">
        <v>12</v>
      </c>
      <c r="I808" t="s">
        <v>299</v>
      </c>
      <c r="J808" s="10" t="str">
        <f t="shared" si="24"/>
        <v>25Sep1975</v>
      </c>
      <c r="K808" s="13">
        <f t="shared" si="25"/>
        <v>47</v>
      </c>
      <c r="L808" s="14">
        <v>12770.27</v>
      </c>
    </row>
    <row r="809" spans="1:12" x14ac:dyDescent="0.25">
      <c r="A809" t="s">
        <v>1604</v>
      </c>
      <c r="B809">
        <v>1975</v>
      </c>
      <c r="C809" t="s">
        <v>18</v>
      </c>
      <c r="D809">
        <v>29</v>
      </c>
      <c r="E809">
        <v>1</v>
      </c>
      <c r="F809" s="14">
        <v>13440.7</v>
      </c>
      <c r="G809" t="s">
        <v>12</v>
      </c>
      <c r="H809" t="s">
        <v>11</v>
      </c>
      <c r="I809" t="s">
        <v>23</v>
      </c>
      <c r="J809" s="10" t="str">
        <f t="shared" si="24"/>
        <v>29Jun1975</v>
      </c>
      <c r="K809" s="13">
        <f t="shared" si="25"/>
        <v>47</v>
      </c>
      <c r="L809" s="14">
        <v>13440.7</v>
      </c>
    </row>
    <row r="810" spans="1:12" x14ac:dyDescent="0.25">
      <c r="A810" t="s">
        <v>1611</v>
      </c>
      <c r="B810">
        <v>1975</v>
      </c>
      <c r="C810" t="s">
        <v>34</v>
      </c>
      <c r="D810">
        <v>7</v>
      </c>
      <c r="E810">
        <v>1</v>
      </c>
      <c r="F810" s="14">
        <v>13472.19</v>
      </c>
      <c r="G810" t="s">
        <v>12</v>
      </c>
      <c r="H810" t="s">
        <v>11</v>
      </c>
      <c r="I810" t="s">
        <v>23</v>
      </c>
      <c r="J810" s="10" t="str">
        <f t="shared" si="24"/>
        <v>7Aug1975</v>
      </c>
      <c r="K810" s="13">
        <f t="shared" si="25"/>
        <v>47</v>
      </c>
      <c r="L810" s="14">
        <v>13472.19</v>
      </c>
    </row>
    <row r="811" spans="1:12" x14ac:dyDescent="0.25">
      <c r="A811" t="s">
        <v>1914</v>
      </c>
      <c r="B811">
        <v>1975</v>
      </c>
      <c r="C811" t="s">
        <v>30</v>
      </c>
      <c r="D811">
        <v>19</v>
      </c>
      <c r="E811">
        <v>1</v>
      </c>
      <c r="F811" s="14">
        <v>21978.68</v>
      </c>
      <c r="G811" t="s">
        <v>12</v>
      </c>
      <c r="H811" t="s">
        <v>12</v>
      </c>
      <c r="I811" t="s">
        <v>13</v>
      </c>
      <c r="J811" s="10" t="str">
        <f t="shared" si="24"/>
        <v>19Dec1975</v>
      </c>
      <c r="K811" s="13">
        <f t="shared" si="25"/>
        <v>47</v>
      </c>
      <c r="L811" s="14">
        <v>21978.68</v>
      </c>
    </row>
    <row r="812" spans="1:12" x14ac:dyDescent="0.25">
      <c r="A812" t="s">
        <v>1815</v>
      </c>
      <c r="B812">
        <v>1976</v>
      </c>
      <c r="C812" t="s">
        <v>30</v>
      </c>
      <c r="D812">
        <v>12</v>
      </c>
      <c r="E812">
        <v>2</v>
      </c>
      <c r="F812" s="14">
        <v>17862.919999999998</v>
      </c>
      <c r="G812" t="s">
        <v>16</v>
      </c>
      <c r="H812" t="s">
        <v>11</v>
      </c>
      <c r="I812" t="s">
        <v>23</v>
      </c>
      <c r="J812" s="10" t="str">
        <f t="shared" si="24"/>
        <v>12Dec1976</v>
      </c>
      <c r="K812" s="13">
        <f t="shared" si="25"/>
        <v>46</v>
      </c>
      <c r="L812" s="14">
        <v>17862.919999999998</v>
      </c>
    </row>
    <row r="813" spans="1:12" x14ac:dyDescent="0.25">
      <c r="A813" t="s">
        <v>2030</v>
      </c>
      <c r="B813">
        <v>1976</v>
      </c>
      <c r="C813" t="s">
        <v>15</v>
      </c>
      <c r="D813">
        <v>8</v>
      </c>
      <c r="E813">
        <v>2</v>
      </c>
      <c r="F813" s="14">
        <v>29160.39</v>
      </c>
      <c r="G813" t="s">
        <v>16</v>
      </c>
      <c r="H813" t="s">
        <v>11</v>
      </c>
      <c r="I813" t="s">
        <v>41</v>
      </c>
      <c r="J813" s="10" t="str">
        <f t="shared" si="24"/>
        <v>8Nov1976</v>
      </c>
      <c r="K813" s="13">
        <f t="shared" si="25"/>
        <v>46</v>
      </c>
      <c r="L813" s="14">
        <v>29160.39</v>
      </c>
    </row>
    <row r="814" spans="1:12" x14ac:dyDescent="0.25">
      <c r="A814" t="s">
        <v>2046</v>
      </c>
      <c r="B814">
        <v>1976</v>
      </c>
      <c r="C814" t="s">
        <v>18</v>
      </c>
      <c r="D814">
        <v>12</v>
      </c>
      <c r="E814">
        <v>2</v>
      </c>
      <c r="F814" s="14">
        <v>29933.75</v>
      </c>
      <c r="G814" t="s">
        <v>16</v>
      </c>
      <c r="H814" t="s">
        <v>16</v>
      </c>
      <c r="I814" t="s">
        <v>41</v>
      </c>
      <c r="J814" s="10" t="str">
        <f t="shared" si="24"/>
        <v>12Jun1976</v>
      </c>
      <c r="K814" s="13">
        <f t="shared" si="25"/>
        <v>46</v>
      </c>
      <c r="L814" s="14">
        <v>29933.75</v>
      </c>
    </row>
    <row r="815" spans="1:12" x14ac:dyDescent="0.25">
      <c r="A815" t="s">
        <v>2278</v>
      </c>
      <c r="B815">
        <v>1976</v>
      </c>
      <c r="C815" t="s">
        <v>30</v>
      </c>
      <c r="D815">
        <v>26</v>
      </c>
      <c r="E815">
        <v>3</v>
      </c>
      <c r="F815" s="14">
        <v>40720.550000000003</v>
      </c>
      <c r="G815" t="s">
        <v>16</v>
      </c>
      <c r="H815" t="s">
        <v>12</v>
      </c>
      <c r="I815" t="s">
        <v>23</v>
      </c>
      <c r="J815" s="10" t="str">
        <f t="shared" si="24"/>
        <v>26Dec1976</v>
      </c>
      <c r="K815" s="13">
        <f t="shared" si="25"/>
        <v>46</v>
      </c>
      <c r="L815" s="14">
        <v>40720.550000000003</v>
      </c>
    </row>
    <row r="816" spans="1:12" x14ac:dyDescent="0.25">
      <c r="A816" t="s">
        <v>2295</v>
      </c>
      <c r="B816">
        <v>1976</v>
      </c>
      <c r="C816" t="s">
        <v>36</v>
      </c>
      <c r="D816">
        <v>29</v>
      </c>
      <c r="E816">
        <v>1</v>
      </c>
      <c r="F816" s="14">
        <v>41661.599999999999</v>
      </c>
      <c r="G816" t="s">
        <v>16</v>
      </c>
      <c r="H816" t="s">
        <v>12</v>
      </c>
      <c r="I816" t="s">
        <v>41</v>
      </c>
      <c r="J816" s="10" t="str">
        <f t="shared" si="24"/>
        <v>29Oct1976</v>
      </c>
      <c r="K816" s="13">
        <f t="shared" si="25"/>
        <v>46</v>
      </c>
      <c r="L816" s="14">
        <v>41661.599999999999</v>
      </c>
    </row>
    <row r="817" spans="1:12" x14ac:dyDescent="0.25">
      <c r="A817" t="s">
        <v>2303</v>
      </c>
      <c r="B817">
        <v>1976</v>
      </c>
      <c r="C817" t="s">
        <v>15</v>
      </c>
      <c r="D817">
        <v>28</v>
      </c>
      <c r="E817">
        <v>0</v>
      </c>
      <c r="F817" s="14">
        <v>42111.66</v>
      </c>
      <c r="G817" t="s">
        <v>16</v>
      </c>
      <c r="H817" t="s">
        <v>16</v>
      </c>
      <c r="I817" t="s">
        <v>246</v>
      </c>
      <c r="J817" s="10" t="str">
        <f t="shared" si="24"/>
        <v>28Nov1976</v>
      </c>
      <c r="K817" s="13">
        <f t="shared" si="25"/>
        <v>46</v>
      </c>
      <c r="L817" s="14">
        <v>42111.66</v>
      </c>
    </row>
    <row r="818" spans="1:12" x14ac:dyDescent="0.25">
      <c r="A818" t="s">
        <v>2340</v>
      </c>
      <c r="B818">
        <v>1976</v>
      </c>
      <c r="C818" t="s">
        <v>30</v>
      </c>
      <c r="D818">
        <v>2</v>
      </c>
      <c r="E818">
        <v>3</v>
      </c>
      <c r="F818" s="14">
        <v>46151.12</v>
      </c>
      <c r="G818" t="s">
        <v>16</v>
      </c>
      <c r="H818" t="s">
        <v>12</v>
      </c>
      <c r="I818" t="s">
        <v>13</v>
      </c>
      <c r="J818" s="10" t="str">
        <f t="shared" si="24"/>
        <v>2Dec1976</v>
      </c>
      <c r="K818" s="13">
        <f t="shared" si="25"/>
        <v>46</v>
      </c>
      <c r="L818" s="14">
        <v>46151.12</v>
      </c>
    </row>
    <row r="819" spans="1:12" x14ac:dyDescent="0.25">
      <c r="A819" t="s">
        <v>752</v>
      </c>
      <c r="B819">
        <v>1976</v>
      </c>
      <c r="C819" t="s">
        <v>30</v>
      </c>
      <c r="D819">
        <v>12</v>
      </c>
      <c r="E819">
        <v>2</v>
      </c>
      <c r="F819" s="14">
        <v>6139.14</v>
      </c>
      <c r="G819" t="s">
        <v>11</v>
      </c>
      <c r="H819" t="s">
        <v>12</v>
      </c>
      <c r="I819" t="s">
        <v>13</v>
      </c>
      <c r="J819" s="10" t="str">
        <f t="shared" si="24"/>
        <v>12Dec1976</v>
      </c>
      <c r="K819" s="13">
        <f t="shared" si="25"/>
        <v>46</v>
      </c>
      <c r="L819" s="14">
        <v>6139.14</v>
      </c>
    </row>
    <row r="820" spans="1:12" x14ac:dyDescent="0.25">
      <c r="A820" t="s">
        <v>795</v>
      </c>
      <c r="B820">
        <v>1976</v>
      </c>
      <c r="C820" t="s">
        <v>15</v>
      </c>
      <c r="D820">
        <v>18</v>
      </c>
      <c r="E820">
        <v>2</v>
      </c>
      <c r="F820" s="14">
        <v>6374.16</v>
      </c>
      <c r="G820" t="s">
        <v>11</v>
      </c>
      <c r="H820" t="s">
        <v>11</v>
      </c>
      <c r="I820" t="s">
        <v>13</v>
      </c>
      <c r="J820" s="10" t="str">
        <f t="shared" si="24"/>
        <v>18Nov1976</v>
      </c>
      <c r="K820" s="13">
        <f t="shared" si="25"/>
        <v>46</v>
      </c>
      <c r="L820" s="14">
        <v>6374.16</v>
      </c>
    </row>
    <row r="821" spans="1:12" x14ac:dyDescent="0.25">
      <c r="A821" t="s">
        <v>804</v>
      </c>
      <c r="B821">
        <v>1976</v>
      </c>
      <c r="C821" t="s">
        <v>30</v>
      </c>
      <c r="D821">
        <v>30</v>
      </c>
      <c r="E821">
        <v>2</v>
      </c>
      <c r="F821" s="14">
        <v>6417.28</v>
      </c>
      <c r="G821" t="s">
        <v>11</v>
      </c>
      <c r="H821" t="s">
        <v>12</v>
      </c>
      <c r="I821" t="s">
        <v>13</v>
      </c>
      <c r="J821" s="10" t="str">
        <f t="shared" si="24"/>
        <v>30Dec1976</v>
      </c>
      <c r="K821" s="13">
        <f t="shared" si="25"/>
        <v>46</v>
      </c>
      <c r="L821" s="14">
        <v>6417.28</v>
      </c>
    </row>
    <row r="822" spans="1:12" x14ac:dyDescent="0.25">
      <c r="A822" t="s">
        <v>815</v>
      </c>
      <c r="B822">
        <v>1976</v>
      </c>
      <c r="C822" t="s">
        <v>36</v>
      </c>
      <c r="D822">
        <v>23</v>
      </c>
      <c r="E822">
        <v>2</v>
      </c>
      <c r="F822" s="14">
        <v>6529.21</v>
      </c>
      <c r="G822" t="s">
        <v>11</v>
      </c>
      <c r="H822" t="s">
        <v>16</v>
      </c>
      <c r="I822" t="s">
        <v>13</v>
      </c>
      <c r="J822" s="10" t="str">
        <f t="shared" si="24"/>
        <v>23Oct1976</v>
      </c>
      <c r="K822" s="13">
        <f t="shared" si="25"/>
        <v>46</v>
      </c>
      <c r="L822" s="14">
        <v>6529.21</v>
      </c>
    </row>
    <row r="823" spans="1:12" x14ac:dyDescent="0.25">
      <c r="A823" t="s">
        <v>919</v>
      </c>
      <c r="B823">
        <v>1976</v>
      </c>
      <c r="C823" t="s">
        <v>30</v>
      </c>
      <c r="D823">
        <v>18</v>
      </c>
      <c r="E823">
        <v>2</v>
      </c>
      <c r="F823" s="14">
        <v>7273.02</v>
      </c>
      <c r="G823" t="s">
        <v>11</v>
      </c>
      <c r="H823" t="s">
        <v>16</v>
      </c>
      <c r="I823" t="s">
        <v>13</v>
      </c>
      <c r="J823" s="10" t="str">
        <f t="shared" si="24"/>
        <v>18Dec1976</v>
      </c>
      <c r="K823" s="13">
        <f t="shared" si="25"/>
        <v>46</v>
      </c>
      <c r="L823" s="14">
        <v>7273.02</v>
      </c>
    </row>
    <row r="824" spans="1:12" x14ac:dyDescent="0.25">
      <c r="A824" t="s">
        <v>977</v>
      </c>
      <c r="B824">
        <v>1976</v>
      </c>
      <c r="C824" t="s">
        <v>36</v>
      </c>
      <c r="D824">
        <v>9</v>
      </c>
      <c r="E824">
        <v>2</v>
      </c>
      <c r="F824" s="14">
        <v>7662.47</v>
      </c>
      <c r="G824" t="s">
        <v>11</v>
      </c>
      <c r="H824" t="s">
        <v>16</v>
      </c>
      <c r="I824" t="s">
        <v>41</v>
      </c>
      <c r="J824" s="10" t="str">
        <f t="shared" si="24"/>
        <v>9Oct1976</v>
      </c>
      <c r="K824" s="13">
        <f t="shared" si="25"/>
        <v>46</v>
      </c>
      <c r="L824" s="14">
        <v>7662.47</v>
      </c>
    </row>
    <row r="825" spans="1:12" x14ac:dyDescent="0.25">
      <c r="A825" t="s">
        <v>1017</v>
      </c>
      <c r="B825">
        <v>1976</v>
      </c>
      <c r="C825" t="s">
        <v>30</v>
      </c>
      <c r="D825">
        <v>20</v>
      </c>
      <c r="E825">
        <v>0</v>
      </c>
      <c r="F825" s="14">
        <v>8026.67</v>
      </c>
      <c r="G825" t="s">
        <v>11</v>
      </c>
      <c r="H825" t="s">
        <v>11</v>
      </c>
      <c r="I825" t="s">
        <v>23</v>
      </c>
      <c r="J825" s="10" t="str">
        <f t="shared" si="24"/>
        <v>20Dec1976</v>
      </c>
      <c r="K825" s="13">
        <f t="shared" si="25"/>
        <v>46</v>
      </c>
      <c r="L825" s="14">
        <v>8026.67</v>
      </c>
    </row>
    <row r="826" spans="1:12" x14ac:dyDescent="0.25">
      <c r="A826" t="s">
        <v>1045</v>
      </c>
      <c r="B826">
        <v>1976</v>
      </c>
      <c r="C826" t="s">
        <v>20</v>
      </c>
      <c r="D826">
        <v>3</v>
      </c>
      <c r="E826">
        <v>1</v>
      </c>
      <c r="F826" s="14">
        <v>8232.64</v>
      </c>
      <c r="G826" t="s">
        <v>11</v>
      </c>
      <c r="H826" t="s">
        <v>12</v>
      </c>
      <c r="I826" t="s">
        <v>13</v>
      </c>
      <c r="J826" s="10" t="str">
        <f t="shared" si="24"/>
        <v>3Sep1976</v>
      </c>
      <c r="K826" s="13">
        <f t="shared" si="25"/>
        <v>46</v>
      </c>
      <c r="L826" s="14">
        <v>8232.64</v>
      </c>
    </row>
    <row r="827" spans="1:12" x14ac:dyDescent="0.25">
      <c r="A827" t="s">
        <v>1046</v>
      </c>
      <c r="B827">
        <v>1976</v>
      </c>
      <c r="C827" t="s">
        <v>18</v>
      </c>
      <c r="D827">
        <v>30</v>
      </c>
      <c r="E827">
        <v>1</v>
      </c>
      <c r="F827" s="14">
        <v>8233.1</v>
      </c>
      <c r="G827" t="s">
        <v>11</v>
      </c>
      <c r="H827" t="s">
        <v>11</v>
      </c>
      <c r="I827" t="s">
        <v>13</v>
      </c>
      <c r="J827" s="10" t="str">
        <f t="shared" si="24"/>
        <v>30Jun1976</v>
      </c>
      <c r="K827" s="13">
        <f t="shared" si="25"/>
        <v>46</v>
      </c>
      <c r="L827" s="14">
        <v>8233.1</v>
      </c>
    </row>
    <row r="828" spans="1:12" x14ac:dyDescent="0.25">
      <c r="A828" t="s">
        <v>1047</v>
      </c>
      <c r="B828">
        <v>1976</v>
      </c>
      <c r="C828" t="s">
        <v>20</v>
      </c>
      <c r="D828">
        <v>2</v>
      </c>
      <c r="E828">
        <v>1</v>
      </c>
      <c r="F828" s="14">
        <v>8240.59</v>
      </c>
      <c r="G828" t="s">
        <v>11</v>
      </c>
      <c r="H828" t="s">
        <v>11</v>
      </c>
      <c r="I828" t="s">
        <v>13</v>
      </c>
      <c r="J828" s="10" t="str">
        <f t="shared" si="24"/>
        <v>2Sep1976</v>
      </c>
      <c r="K828" s="13">
        <f t="shared" si="25"/>
        <v>46</v>
      </c>
      <c r="L828" s="14">
        <v>8240.59</v>
      </c>
    </row>
    <row r="829" spans="1:12" x14ac:dyDescent="0.25">
      <c r="A829" t="s">
        <v>1061</v>
      </c>
      <c r="B829">
        <v>1976</v>
      </c>
      <c r="C829" t="s">
        <v>18</v>
      </c>
      <c r="D829">
        <v>12</v>
      </c>
      <c r="E829">
        <v>2</v>
      </c>
      <c r="F829" s="14">
        <v>8347.16</v>
      </c>
      <c r="G829" t="s">
        <v>11</v>
      </c>
      <c r="H829" t="s">
        <v>16</v>
      </c>
      <c r="I829" t="s">
        <v>13</v>
      </c>
      <c r="J829" s="10" t="str">
        <f t="shared" si="24"/>
        <v>12Jun1976</v>
      </c>
      <c r="K829" s="13">
        <f t="shared" si="25"/>
        <v>46</v>
      </c>
      <c r="L829" s="14">
        <v>8347.16</v>
      </c>
    </row>
    <row r="830" spans="1:12" x14ac:dyDescent="0.25">
      <c r="A830" t="s">
        <v>1106</v>
      </c>
      <c r="B830">
        <v>1976</v>
      </c>
      <c r="C830" t="s">
        <v>18</v>
      </c>
      <c r="D830">
        <v>17</v>
      </c>
      <c r="E830">
        <v>2</v>
      </c>
      <c r="F830" s="14">
        <v>8733.23</v>
      </c>
      <c r="G830" t="s">
        <v>11</v>
      </c>
      <c r="H830" t="s">
        <v>12</v>
      </c>
      <c r="I830" t="s">
        <v>23</v>
      </c>
      <c r="J830" s="10" t="str">
        <f t="shared" si="24"/>
        <v>17Jun1976</v>
      </c>
      <c r="K830" s="13">
        <f t="shared" si="25"/>
        <v>46</v>
      </c>
      <c r="L830" s="14">
        <v>8733.23</v>
      </c>
    </row>
    <row r="831" spans="1:12" x14ac:dyDescent="0.25">
      <c r="A831" t="s">
        <v>1114</v>
      </c>
      <c r="B831">
        <v>1976</v>
      </c>
      <c r="C831" t="s">
        <v>18</v>
      </c>
      <c r="D831">
        <v>14</v>
      </c>
      <c r="E831">
        <v>2</v>
      </c>
      <c r="F831" s="14">
        <v>8823.2800000000007</v>
      </c>
      <c r="G831" t="s">
        <v>11</v>
      </c>
      <c r="H831" t="s">
        <v>16</v>
      </c>
      <c r="I831" t="s">
        <v>41</v>
      </c>
      <c r="J831" s="10" t="str">
        <f t="shared" si="24"/>
        <v>14Jun1976</v>
      </c>
      <c r="K831" s="13">
        <f t="shared" si="25"/>
        <v>46</v>
      </c>
      <c r="L831" s="14">
        <v>8823.2800000000007</v>
      </c>
    </row>
    <row r="832" spans="1:12" x14ac:dyDescent="0.25">
      <c r="A832" t="s">
        <v>1115</v>
      </c>
      <c r="B832">
        <v>1976</v>
      </c>
      <c r="C832" t="s">
        <v>36</v>
      </c>
      <c r="D832">
        <v>19</v>
      </c>
      <c r="E832">
        <v>1</v>
      </c>
      <c r="F832" s="14">
        <v>8823.99</v>
      </c>
      <c r="G832" t="s">
        <v>11</v>
      </c>
      <c r="H832" t="s">
        <v>12</v>
      </c>
      <c r="I832" t="s">
        <v>246</v>
      </c>
      <c r="J832" s="10" t="str">
        <f t="shared" si="24"/>
        <v>19Oct1976</v>
      </c>
      <c r="K832" s="13">
        <f t="shared" si="25"/>
        <v>46</v>
      </c>
      <c r="L832" s="14">
        <v>8823.99</v>
      </c>
    </row>
    <row r="833" spans="1:12" x14ac:dyDescent="0.25">
      <c r="A833" t="s">
        <v>1117</v>
      </c>
      <c r="B833">
        <v>1976</v>
      </c>
      <c r="C833" t="s">
        <v>10</v>
      </c>
      <c r="D833">
        <v>14</v>
      </c>
      <c r="E833">
        <v>2</v>
      </c>
      <c r="F833" s="14">
        <v>8825.09</v>
      </c>
      <c r="G833" t="s">
        <v>11</v>
      </c>
      <c r="H833" t="s">
        <v>12</v>
      </c>
      <c r="I833" t="s">
        <v>41</v>
      </c>
      <c r="J833" s="10" t="str">
        <f t="shared" si="24"/>
        <v>14Jul1976</v>
      </c>
      <c r="K833" s="13">
        <f t="shared" si="25"/>
        <v>46</v>
      </c>
      <c r="L833" s="14">
        <v>8825.09</v>
      </c>
    </row>
    <row r="834" spans="1:12" x14ac:dyDescent="0.25">
      <c r="A834" t="s">
        <v>1148</v>
      </c>
      <c r="B834">
        <v>1976</v>
      </c>
      <c r="C834" t="s">
        <v>20</v>
      </c>
      <c r="D834">
        <v>10</v>
      </c>
      <c r="E834">
        <v>2</v>
      </c>
      <c r="F834" s="14">
        <v>9193.84</v>
      </c>
      <c r="G834" t="s">
        <v>11</v>
      </c>
      <c r="H834" t="s">
        <v>16</v>
      </c>
      <c r="I834" t="s">
        <v>23</v>
      </c>
      <c r="J834" s="10" t="str">
        <f t="shared" ref="J834:J897" si="26">CONCATENATE(D834,C834,B834)</f>
        <v>10Sep1976</v>
      </c>
      <c r="K834" s="13">
        <f t="shared" ref="K834:K897" si="27">DATEDIF(J834,$P$2,"y")</f>
        <v>46</v>
      </c>
      <c r="L834" s="14">
        <v>9193.84</v>
      </c>
    </row>
    <row r="835" spans="1:12" x14ac:dyDescent="0.25">
      <c r="A835" t="s">
        <v>1160</v>
      </c>
      <c r="B835">
        <v>1976</v>
      </c>
      <c r="C835" t="s">
        <v>15</v>
      </c>
      <c r="D835">
        <v>3</v>
      </c>
      <c r="E835">
        <v>3</v>
      </c>
      <c r="F835" s="14">
        <v>9301.89</v>
      </c>
      <c r="G835" t="s">
        <v>11</v>
      </c>
      <c r="H835" t="s">
        <v>16</v>
      </c>
      <c r="I835" t="s">
        <v>23</v>
      </c>
      <c r="J835" s="10" t="str">
        <f t="shared" si="26"/>
        <v>3Nov1976</v>
      </c>
      <c r="K835" s="13">
        <f t="shared" si="27"/>
        <v>46</v>
      </c>
      <c r="L835" s="14">
        <v>9301.89</v>
      </c>
    </row>
    <row r="836" spans="1:12" x14ac:dyDescent="0.25">
      <c r="A836" t="s">
        <v>1173</v>
      </c>
      <c r="B836">
        <v>1976</v>
      </c>
      <c r="C836" t="s">
        <v>36</v>
      </c>
      <c r="D836">
        <v>17</v>
      </c>
      <c r="E836">
        <v>2</v>
      </c>
      <c r="F836" s="14">
        <v>9411.01</v>
      </c>
      <c r="G836" t="s">
        <v>11</v>
      </c>
      <c r="H836" t="s">
        <v>12</v>
      </c>
      <c r="I836" t="s">
        <v>246</v>
      </c>
      <c r="J836" s="10" t="str">
        <f t="shared" si="26"/>
        <v>17Oct1976</v>
      </c>
      <c r="K836" s="13">
        <f t="shared" si="27"/>
        <v>46</v>
      </c>
      <c r="L836" s="14">
        <v>9411.01</v>
      </c>
    </row>
    <row r="837" spans="1:12" x14ac:dyDescent="0.25">
      <c r="A837" t="s">
        <v>1174</v>
      </c>
      <c r="B837">
        <v>1976</v>
      </c>
      <c r="C837" t="s">
        <v>36</v>
      </c>
      <c r="D837">
        <v>30</v>
      </c>
      <c r="E837">
        <v>3</v>
      </c>
      <c r="F837" s="14">
        <v>9414.92</v>
      </c>
      <c r="G837" t="s">
        <v>11</v>
      </c>
      <c r="H837" t="s">
        <v>11</v>
      </c>
      <c r="I837" t="s">
        <v>41</v>
      </c>
      <c r="J837" s="10" t="str">
        <f t="shared" si="26"/>
        <v>30Oct1976</v>
      </c>
      <c r="K837" s="13">
        <f t="shared" si="27"/>
        <v>46</v>
      </c>
      <c r="L837" s="14">
        <v>9414.92</v>
      </c>
    </row>
    <row r="838" spans="1:12" x14ac:dyDescent="0.25">
      <c r="A838" t="s">
        <v>1175</v>
      </c>
      <c r="B838">
        <v>1976</v>
      </c>
      <c r="C838" t="s">
        <v>15</v>
      </c>
      <c r="D838">
        <v>3</v>
      </c>
      <c r="E838">
        <v>2</v>
      </c>
      <c r="F838" s="14">
        <v>9432.93</v>
      </c>
      <c r="G838" t="s">
        <v>11</v>
      </c>
      <c r="H838" t="s">
        <v>16</v>
      </c>
      <c r="I838" t="s">
        <v>246</v>
      </c>
      <c r="J838" s="10" t="str">
        <f t="shared" si="26"/>
        <v>3Nov1976</v>
      </c>
      <c r="K838" s="13">
        <f t="shared" si="27"/>
        <v>46</v>
      </c>
      <c r="L838" s="14">
        <v>9432.93</v>
      </c>
    </row>
    <row r="839" spans="1:12" x14ac:dyDescent="0.25">
      <c r="A839" t="s">
        <v>1181</v>
      </c>
      <c r="B839">
        <v>1976</v>
      </c>
      <c r="C839" t="s">
        <v>15</v>
      </c>
      <c r="D839">
        <v>28</v>
      </c>
      <c r="E839">
        <v>3</v>
      </c>
      <c r="F839" s="14">
        <v>9500.57</v>
      </c>
      <c r="G839" t="s">
        <v>11</v>
      </c>
      <c r="H839" t="s">
        <v>12</v>
      </c>
      <c r="I839" t="s">
        <v>355</v>
      </c>
      <c r="J839" s="10" t="str">
        <f t="shared" si="26"/>
        <v>28Nov1976</v>
      </c>
      <c r="K839" s="13">
        <f t="shared" si="27"/>
        <v>46</v>
      </c>
      <c r="L839" s="14">
        <v>9500.57</v>
      </c>
    </row>
    <row r="840" spans="1:12" x14ac:dyDescent="0.25">
      <c r="A840" t="s">
        <v>1651</v>
      </c>
      <c r="B840">
        <v>1976</v>
      </c>
      <c r="C840" t="s">
        <v>20</v>
      </c>
      <c r="D840">
        <v>26</v>
      </c>
      <c r="E840">
        <v>2</v>
      </c>
      <c r="F840" s="14">
        <v>14098.07</v>
      </c>
      <c r="G840" t="s">
        <v>11</v>
      </c>
      <c r="H840" t="s">
        <v>12</v>
      </c>
      <c r="I840" t="s">
        <v>248</v>
      </c>
      <c r="J840" s="10" t="str">
        <f t="shared" si="26"/>
        <v>26Sep1976</v>
      </c>
      <c r="K840" s="13">
        <f t="shared" si="27"/>
        <v>46</v>
      </c>
      <c r="L840" s="14">
        <v>14098.07</v>
      </c>
    </row>
    <row r="841" spans="1:12" x14ac:dyDescent="0.25">
      <c r="A841" t="s">
        <v>1682</v>
      </c>
      <c r="B841">
        <v>1976</v>
      </c>
      <c r="C841" t="s">
        <v>15</v>
      </c>
      <c r="D841">
        <v>27</v>
      </c>
      <c r="E841">
        <v>2</v>
      </c>
      <c r="F841" s="14">
        <v>14470.01</v>
      </c>
      <c r="G841" t="s">
        <v>11</v>
      </c>
      <c r="H841" t="s">
        <v>12</v>
      </c>
      <c r="I841" t="s">
        <v>23</v>
      </c>
      <c r="J841" s="10" t="str">
        <f t="shared" si="26"/>
        <v>27Nov1976</v>
      </c>
      <c r="K841" s="13">
        <f t="shared" si="27"/>
        <v>46</v>
      </c>
      <c r="L841" s="14">
        <v>14470.01</v>
      </c>
    </row>
    <row r="842" spans="1:12" x14ac:dyDescent="0.25">
      <c r="A842" t="s">
        <v>1734</v>
      </c>
      <c r="B842">
        <v>1976</v>
      </c>
      <c r="C842" t="s">
        <v>10</v>
      </c>
      <c r="D842">
        <v>20</v>
      </c>
      <c r="E842">
        <v>2</v>
      </c>
      <c r="F842" s="14">
        <v>15450.48</v>
      </c>
      <c r="G842" t="s">
        <v>11</v>
      </c>
      <c r="H842" t="s">
        <v>16</v>
      </c>
      <c r="I842" t="s">
        <v>534</v>
      </c>
      <c r="J842" s="10" t="str">
        <f t="shared" si="26"/>
        <v>20Jul1976</v>
      </c>
      <c r="K842" s="13">
        <f t="shared" si="27"/>
        <v>46</v>
      </c>
      <c r="L842" s="14">
        <v>15450.48</v>
      </c>
    </row>
    <row r="843" spans="1:12" x14ac:dyDescent="0.25">
      <c r="A843" t="s">
        <v>1743</v>
      </c>
      <c r="B843">
        <v>1976</v>
      </c>
      <c r="C843" t="s">
        <v>20</v>
      </c>
      <c r="D843">
        <v>20</v>
      </c>
      <c r="E843">
        <v>2</v>
      </c>
      <c r="F843" s="14">
        <v>15698.86</v>
      </c>
      <c r="G843" t="s">
        <v>11</v>
      </c>
      <c r="H843" t="s">
        <v>11</v>
      </c>
      <c r="I843" t="s">
        <v>23</v>
      </c>
      <c r="J843" s="10" t="str">
        <f t="shared" si="26"/>
        <v>20Sep1976</v>
      </c>
      <c r="K843" s="13">
        <f t="shared" si="27"/>
        <v>46</v>
      </c>
      <c r="L843" s="14">
        <v>15698.86</v>
      </c>
    </row>
    <row r="844" spans="1:12" x14ac:dyDescent="0.25">
      <c r="A844" t="s">
        <v>1950</v>
      </c>
      <c r="B844">
        <v>1976</v>
      </c>
      <c r="C844" t="s">
        <v>36</v>
      </c>
      <c r="D844">
        <v>12</v>
      </c>
      <c r="E844">
        <v>0</v>
      </c>
      <c r="F844" s="14">
        <v>24603.05</v>
      </c>
      <c r="G844" t="s">
        <v>11</v>
      </c>
      <c r="H844" t="s">
        <v>11</v>
      </c>
      <c r="I844" t="s">
        <v>41</v>
      </c>
      <c r="J844" s="10" t="str">
        <f t="shared" si="26"/>
        <v>12Oct1976</v>
      </c>
      <c r="K844" s="13">
        <f t="shared" si="27"/>
        <v>46</v>
      </c>
      <c r="L844" s="14">
        <v>24603.05</v>
      </c>
    </row>
    <row r="845" spans="1:12" x14ac:dyDescent="0.25">
      <c r="A845" t="s">
        <v>2058</v>
      </c>
      <c r="B845">
        <v>1976</v>
      </c>
      <c r="C845" t="s">
        <v>20</v>
      </c>
      <c r="D845">
        <v>3</v>
      </c>
      <c r="E845">
        <v>2</v>
      </c>
      <c r="F845" s="14">
        <v>30409.53</v>
      </c>
      <c r="G845" t="s">
        <v>11</v>
      </c>
      <c r="H845" t="s">
        <v>12</v>
      </c>
      <c r="I845" t="s">
        <v>23</v>
      </c>
      <c r="J845" s="10" t="str">
        <f t="shared" si="26"/>
        <v>3Sep1976</v>
      </c>
      <c r="K845" s="13">
        <f t="shared" si="27"/>
        <v>46</v>
      </c>
      <c r="L845" s="14">
        <v>30409.53</v>
      </c>
    </row>
    <row r="846" spans="1:12" x14ac:dyDescent="0.25">
      <c r="A846" t="s">
        <v>2085</v>
      </c>
      <c r="B846">
        <v>1976</v>
      </c>
      <c r="C846" t="s">
        <v>34</v>
      </c>
      <c r="D846">
        <v>9</v>
      </c>
      <c r="E846">
        <v>2</v>
      </c>
      <c r="F846" s="14">
        <v>32430.22</v>
      </c>
      <c r="G846" t="s">
        <v>11</v>
      </c>
      <c r="H846" t="s">
        <v>12</v>
      </c>
      <c r="I846" t="s">
        <v>41</v>
      </c>
      <c r="J846" s="10" t="str">
        <f t="shared" si="26"/>
        <v>9Aug1976</v>
      </c>
      <c r="K846" s="13">
        <f t="shared" si="27"/>
        <v>46</v>
      </c>
      <c r="L846" s="14">
        <v>32430.22</v>
      </c>
    </row>
    <row r="847" spans="1:12" x14ac:dyDescent="0.25">
      <c r="A847" t="s">
        <v>2087</v>
      </c>
      <c r="B847">
        <v>1976</v>
      </c>
      <c r="C847" t="s">
        <v>20</v>
      </c>
      <c r="D847">
        <v>19</v>
      </c>
      <c r="E847">
        <v>2</v>
      </c>
      <c r="F847" s="14">
        <v>32485.46</v>
      </c>
      <c r="G847" t="s">
        <v>11</v>
      </c>
      <c r="H847" t="s">
        <v>16</v>
      </c>
      <c r="I847" t="s">
        <v>41</v>
      </c>
      <c r="J847" s="10" t="str">
        <f t="shared" si="26"/>
        <v>19Sep1976</v>
      </c>
      <c r="K847" s="13">
        <f t="shared" si="27"/>
        <v>46</v>
      </c>
      <c r="L847" s="14">
        <v>32485.46</v>
      </c>
    </row>
    <row r="848" spans="1:12" x14ac:dyDescent="0.25">
      <c r="A848" t="s">
        <v>2136</v>
      </c>
      <c r="B848">
        <v>1976</v>
      </c>
      <c r="C848" t="s">
        <v>15</v>
      </c>
      <c r="D848">
        <v>25</v>
      </c>
      <c r="E848">
        <v>2</v>
      </c>
      <c r="F848" s="14">
        <v>34543.39</v>
      </c>
      <c r="G848" t="s">
        <v>11</v>
      </c>
      <c r="H848" t="s">
        <v>12</v>
      </c>
      <c r="I848" t="s">
        <v>41</v>
      </c>
      <c r="J848" s="10" t="str">
        <f t="shared" si="26"/>
        <v>25Nov1976</v>
      </c>
      <c r="K848" s="13">
        <f t="shared" si="27"/>
        <v>46</v>
      </c>
      <c r="L848" s="14">
        <v>34543.39</v>
      </c>
    </row>
    <row r="849" spans="1:12" x14ac:dyDescent="0.25">
      <c r="A849" t="s">
        <v>2165</v>
      </c>
      <c r="B849">
        <v>1976</v>
      </c>
      <c r="C849" t="s">
        <v>36</v>
      </c>
      <c r="D849">
        <v>4</v>
      </c>
      <c r="E849">
        <v>2</v>
      </c>
      <c r="F849" s="14">
        <v>35733.96</v>
      </c>
      <c r="G849" t="s">
        <v>11</v>
      </c>
      <c r="H849" t="s">
        <v>11</v>
      </c>
      <c r="I849" t="s">
        <v>41</v>
      </c>
      <c r="J849" s="10" t="str">
        <f t="shared" si="26"/>
        <v>4Oct1976</v>
      </c>
      <c r="K849" s="13">
        <f t="shared" si="27"/>
        <v>46</v>
      </c>
      <c r="L849" s="14">
        <v>35733.96</v>
      </c>
    </row>
    <row r="850" spans="1:12" x14ac:dyDescent="0.25">
      <c r="A850" t="s">
        <v>2214</v>
      </c>
      <c r="B850">
        <v>1976</v>
      </c>
      <c r="C850" t="s">
        <v>20</v>
      </c>
      <c r="D850">
        <v>18</v>
      </c>
      <c r="E850">
        <v>2</v>
      </c>
      <c r="F850" s="14">
        <v>37735.199999999997</v>
      </c>
      <c r="G850" t="s">
        <v>11</v>
      </c>
      <c r="H850" t="s">
        <v>11</v>
      </c>
      <c r="I850" t="s">
        <v>41</v>
      </c>
      <c r="J850" s="10" t="str">
        <f t="shared" si="26"/>
        <v>18Sep1976</v>
      </c>
      <c r="K850" s="13">
        <f t="shared" si="27"/>
        <v>46</v>
      </c>
      <c r="L850" s="14">
        <v>37735.199999999997</v>
      </c>
    </row>
    <row r="851" spans="1:12" x14ac:dyDescent="0.25">
      <c r="A851" t="s">
        <v>2233</v>
      </c>
      <c r="B851">
        <v>1976</v>
      </c>
      <c r="C851" t="s">
        <v>18</v>
      </c>
      <c r="D851">
        <v>15</v>
      </c>
      <c r="E851">
        <v>2</v>
      </c>
      <c r="F851" s="14">
        <v>38740.120000000003</v>
      </c>
      <c r="G851" t="s">
        <v>11</v>
      </c>
      <c r="H851" t="s">
        <v>11</v>
      </c>
      <c r="I851" t="s">
        <v>23</v>
      </c>
      <c r="J851" s="10" t="str">
        <f t="shared" si="26"/>
        <v>15Jun1976</v>
      </c>
      <c r="K851" s="13">
        <f t="shared" si="27"/>
        <v>46</v>
      </c>
      <c r="L851" s="14">
        <v>38740.120000000003</v>
      </c>
    </row>
    <row r="852" spans="1:12" x14ac:dyDescent="0.25">
      <c r="A852" t="s">
        <v>2240</v>
      </c>
      <c r="B852">
        <v>1976</v>
      </c>
      <c r="C852" t="s">
        <v>30</v>
      </c>
      <c r="D852">
        <v>15</v>
      </c>
      <c r="E852">
        <v>2</v>
      </c>
      <c r="F852" s="14">
        <v>38932.559999999998</v>
      </c>
      <c r="G852" t="s">
        <v>11</v>
      </c>
      <c r="H852" t="s">
        <v>12</v>
      </c>
      <c r="I852" t="s">
        <v>41</v>
      </c>
      <c r="J852" s="10" t="str">
        <f t="shared" si="26"/>
        <v>15Dec1976</v>
      </c>
      <c r="K852" s="13">
        <f t="shared" si="27"/>
        <v>46</v>
      </c>
      <c r="L852" s="14">
        <v>38932.559999999998</v>
      </c>
    </row>
    <row r="853" spans="1:12" x14ac:dyDescent="0.25">
      <c r="A853" t="s">
        <v>2370</v>
      </c>
      <c r="B853">
        <v>1977</v>
      </c>
      <c r="C853" t="s">
        <v>18</v>
      </c>
      <c r="D853">
        <v>8</v>
      </c>
      <c r="E853">
        <v>0</v>
      </c>
      <c r="F853" s="14">
        <v>62592.87</v>
      </c>
      <c r="G853" t="s">
        <v>11</v>
      </c>
      <c r="H853" t="s">
        <v>12</v>
      </c>
      <c r="I853" t="s">
        <v>13</v>
      </c>
      <c r="J853" s="10" t="str">
        <f t="shared" si="26"/>
        <v>8Jun1977</v>
      </c>
      <c r="K853" s="13">
        <f t="shared" si="27"/>
        <v>46</v>
      </c>
      <c r="L853" s="14">
        <v>62592.87</v>
      </c>
    </row>
    <row r="854" spans="1:12" x14ac:dyDescent="0.25">
      <c r="A854" t="s">
        <v>896</v>
      </c>
      <c r="B854">
        <v>1976</v>
      </c>
      <c r="C854" t="s">
        <v>18</v>
      </c>
      <c r="D854">
        <v>24</v>
      </c>
      <c r="E854">
        <v>0</v>
      </c>
      <c r="F854" s="14">
        <v>7147.11</v>
      </c>
      <c r="G854" t="s">
        <v>12</v>
      </c>
      <c r="H854" t="s">
        <v>11</v>
      </c>
      <c r="I854" t="s">
        <v>41</v>
      </c>
      <c r="J854" s="10" t="str">
        <f t="shared" si="26"/>
        <v>24Jun1976</v>
      </c>
      <c r="K854" s="13">
        <f t="shared" si="27"/>
        <v>46</v>
      </c>
      <c r="L854" s="14">
        <v>7147.11</v>
      </c>
    </row>
    <row r="855" spans="1:12" x14ac:dyDescent="0.25">
      <c r="A855" t="s">
        <v>956</v>
      </c>
      <c r="B855">
        <v>1976</v>
      </c>
      <c r="C855" t="s">
        <v>36</v>
      </c>
      <c r="D855">
        <v>10</v>
      </c>
      <c r="E855">
        <v>0</v>
      </c>
      <c r="F855" s="14">
        <v>7526.71</v>
      </c>
      <c r="G855" t="s">
        <v>12</v>
      </c>
      <c r="H855" t="s">
        <v>16</v>
      </c>
      <c r="I855" t="s">
        <v>23</v>
      </c>
      <c r="J855" s="10" t="str">
        <f t="shared" si="26"/>
        <v>10Oct1976</v>
      </c>
      <c r="K855" s="13">
        <f t="shared" si="27"/>
        <v>46</v>
      </c>
      <c r="L855" s="14">
        <v>7526.71</v>
      </c>
    </row>
    <row r="856" spans="1:12" x14ac:dyDescent="0.25">
      <c r="A856" t="s">
        <v>991</v>
      </c>
      <c r="B856">
        <v>1976</v>
      </c>
      <c r="C856" t="s">
        <v>30</v>
      </c>
      <c r="D856">
        <v>12</v>
      </c>
      <c r="E856">
        <v>1</v>
      </c>
      <c r="F856" s="14">
        <v>7742.11</v>
      </c>
      <c r="G856" t="s">
        <v>12</v>
      </c>
      <c r="H856" t="s">
        <v>11</v>
      </c>
      <c r="I856" t="s">
        <v>13</v>
      </c>
      <c r="J856" s="10" t="str">
        <f t="shared" si="26"/>
        <v>12Dec1976</v>
      </c>
      <c r="K856" s="13">
        <f t="shared" si="27"/>
        <v>46</v>
      </c>
      <c r="L856" s="14">
        <v>7742.11</v>
      </c>
    </row>
    <row r="857" spans="1:12" x14ac:dyDescent="0.25">
      <c r="A857" t="s">
        <v>1058</v>
      </c>
      <c r="B857">
        <v>1976</v>
      </c>
      <c r="C857" t="s">
        <v>10</v>
      </c>
      <c r="D857">
        <v>12</v>
      </c>
      <c r="E857">
        <v>1</v>
      </c>
      <c r="F857" s="14">
        <v>8334.4599999999991</v>
      </c>
      <c r="G857" t="s">
        <v>12</v>
      </c>
      <c r="H857" t="s">
        <v>11</v>
      </c>
      <c r="I857" t="s">
        <v>167</v>
      </c>
      <c r="J857" s="10" t="str">
        <f t="shared" si="26"/>
        <v>12Jul1976</v>
      </c>
      <c r="K857" s="13">
        <f t="shared" si="27"/>
        <v>46</v>
      </c>
      <c r="L857" s="14">
        <v>8334.4599999999991</v>
      </c>
    </row>
    <row r="858" spans="1:12" x14ac:dyDescent="0.25">
      <c r="A858" t="s">
        <v>1059</v>
      </c>
      <c r="B858">
        <v>1976</v>
      </c>
      <c r="C858" t="s">
        <v>10</v>
      </c>
      <c r="D858">
        <v>20</v>
      </c>
      <c r="E858">
        <v>1</v>
      </c>
      <c r="F858" s="14">
        <v>8334.59</v>
      </c>
      <c r="G858" t="s">
        <v>12</v>
      </c>
      <c r="H858" t="s">
        <v>11</v>
      </c>
      <c r="I858" t="s">
        <v>167</v>
      </c>
      <c r="J858" s="10" t="str">
        <f t="shared" si="26"/>
        <v>20Jul1976</v>
      </c>
      <c r="K858" s="13">
        <f t="shared" si="27"/>
        <v>46</v>
      </c>
      <c r="L858" s="14">
        <v>8334.59</v>
      </c>
    </row>
    <row r="859" spans="1:12" x14ac:dyDescent="0.25">
      <c r="A859" t="s">
        <v>1060</v>
      </c>
      <c r="B859">
        <v>1976</v>
      </c>
      <c r="C859" t="s">
        <v>10</v>
      </c>
      <c r="D859">
        <v>7</v>
      </c>
      <c r="E859">
        <v>1</v>
      </c>
      <c r="F859" s="14">
        <v>8342.91</v>
      </c>
      <c r="G859" t="s">
        <v>12</v>
      </c>
      <c r="H859" t="s">
        <v>16</v>
      </c>
      <c r="I859" t="s">
        <v>167</v>
      </c>
      <c r="J859" s="10" t="str">
        <f t="shared" si="26"/>
        <v>7Jul1976</v>
      </c>
      <c r="K859" s="13">
        <f t="shared" si="27"/>
        <v>46</v>
      </c>
      <c r="L859" s="14">
        <v>8342.91</v>
      </c>
    </row>
    <row r="860" spans="1:12" x14ac:dyDescent="0.25">
      <c r="A860" t="s">
        <v>1127</v>
      </c>
      <c r="B860">
        <v>1976</v>
      </c>
      <c r="C860" t="s">
        <v>30</v>
      </c>
      <c r="D860">
        <v>25</v>
      </c>
      <c r="E860">
        <v>3</v>
      </c>
      <c r="F860" s="14">
        <v>8944.1200000000008</v>
      </c>
      <c r="G860" t="s">
        <v>12</v>
      </c>
      <c r="H860" t="s">
        <v>11</v>
      </c>
      <c r="I860" t="s">
        <v>13</v>
      </c>
      <c r="J860" s="10" t="str">
        <f t="shared" si="26"/>
        <v>25Dec1976</v>
      </c>
      <c r="K860" s="13">
        <f t="shared" si="27"/>
        <v>46</v>
      </c>
      <c r="L860" s="14">
        <v>8944.1200000000008</v>
      </c>
    </row>
    <row r="861" spans="1:12" x14ac:dyDescent="0.25">
      <c r="A861" t="s">
        <v>1219</v>
      </c>
      <c r="B861">
        <v>1977</v>
      </c>
      <c r="C861" t="s">
        <v>18</v>
      </c>
      <c r="D861">
        <v>7</v>
      </c>
      <c r="E861">
        <v>5</v>
      </c>
      <c r="F861" s="14">
        <v>9788.8700000000008</v>
      </c>
      <c r="G861" t="s">
        <v>12</v>
      </c>
      <c r="H861" t="s">
        <v>11</v>
      </c>
      <c r="I861" t="s">
        <v>13</v>
      </c>
      <c r="J861" s="10" t="str">
        <f t="shared" si="26"/>
        <v>7Jun1977</v>
      </c>
      <c r="K861" s="13">
        <f t="shared" si="27"/>
        <v>46</v>
      </c>
      <c r="L861" s="14">
        <v>9788.8700000000008</v>
      </c>
    </row>
    <row r="862" spans="1:12" x14ac:dyDescent="0.25">
      <c r="A862" t="s">
        <v>1251</v>
      </c>
      <c r="B862">
        <v>1976</v>
      </c>
      <c r="C862" t="s">
        <v>30</v>
      </c>
      <c r="D862">
        <v>19</v>
      </c>
      <c r="E862">
        <v>5</v>
      </c>
      <c r="F862" s="14">
        <v>10096.969999999999</v>
      </c>
      <c r="G862" t="s">
        <v>12</v>
      </c>
      <c r="H862" t="s">
        <v>11</v>
      </c>
      <c r="I862" t="s">
        <v>41</v>
      </c>
      <c r="J862" s="10" t="str">
        <f t="shared" si="26"/>
        <v>19Dec1976</v>
      </c>
      <c r="K862" s="13">
        <f t="shared" si="27"/>
        <v>46</v>
      </c>
      <c r="L862" s="14">
        <v>10096.969999999999</v>
      </c>
    </row>
    <row r="863" spans="1:12" x14ac:dyDescent="0.25">
      <c r="A863" t="s">
        <v>1294</v>
      </c>
      <c r="B863">
        <v>1976</v>
      </c>
      <c r="C863" t="s">
        <v>34</v>
      </c>
      <c r="D863">
        <v>3</v>
      </c>
      <c r="E863">
        <v>2</v>
      </c>
      <c r="F863" s="14">
        <v>10455.14</v>
      </c>
      <c r="G863" t="s">
        <v>12</v>
      </c>
      <c r="H863" t="s">
        <v>11</v>
      </c>
      <c r="I863" t="s">
        <v>299</v>
      </c>
      <c r="J863" s="10" t="str">
        <f t="shared" si="26"/>
        <v>3Aug1976</v>
      </c>
      <c r="K863" s="13">
        <f t="shared" si="27"/>
        <v>46</v>
      </c>
      <c r="L863" s="14">
        <v>10455.14</v>
      </c>
    </row>
    <row r="864" spans="1:12" x14ac:dyDescent="0.25">
      <c r="A864" t="s">
        <v>1316</v>
      </c>
      <c r="B864">
        <v>1976</v>
      </c>
      <c r="C864" t="s">
        <v>15</v>
      </c>
      <c r="D864">
        <v>22</v>
      </c>
      <c r="E864">
        <v>2</v>
      </c>
      <c r="F864" s="14">
        <v>10665.44</v>
      </c>
      <c r="G864" t="s">
        <v>12</v>
      </c>
      <c r="H864" t="s">
        <v>11</v>
      </c>
      <c r="I864" t="s">
        <v>299</v>
      </c>
      <c r="J864" s="10" t="str">
        <f t="shared" si="26"/>
        <v>22Nov1976</v>
      </c>
      <c r="K864" s="13">
        <f t="shared" si="27"/>
        <v>46</v>
      </c>
      <c r="L864" s="14">
        <v>10665.44</v>
      </c>
    </row>
    <row r="865" spans="1:12" x14ac:dyDescent="0.25">
      <c r="A865" t="s">
        <v>1319</v>
      </c>
      <c r="B865">
        <v>1976</v>
      </c>
      <c r="C865" t="s">
        <v>20</v>
      </c>
      <c r="D865">
        <v>30</v>
      </c>
      <c r="E865">
        <v>2</v>
      </c>
      <c r="F865" s="14">
        <v>10698.38</v>
      </c>
      <c r="G865" t="s">
        <v>12</v>
      </c>
      <c r="H865" t="s">
        <v>16</v>
      </c>
      <c r="I865" t="s">
        <v>199</v>
      </c>
      <c r="J865" s="10" t="str">
        <f t="shared" si="26"/>
        <v>30Sep1976</v>
      </c>
      <c r="K865" s="13">
        <f t="shared" si="27"/>
        <v>46</v>
      </c>
      <c r="L865" s="14">
        <v>10698.38</v>
      </c>
    </row>
    <row r="866" spans="1:12" x14ac:dyDescent="0.25">
      <c r="A866" t="s">
        <v>1368</v>
      </c>
      <c r="B866">
        <v>1976</v>
      </c>
      <c r="C866" t="s">
        <v>18</v>
      </c>
      <c r="D866">
        <v>28</v>
      </c>
      <c r="E866">
        <v>2</v>
      </c>
      <c r="F866" s="14">
        <v>11217.35</v>
      </c>
      <c r="G866" t="s">
        <v>12</v>
      </c>
      <c r="H866" t="s">
        <v>11</v>
      </c>
      <c r="I866" t="s">
        <v>199</v>
      </c>
      <c r="J866" s="10" t="str">
        <f t="shared" si="26"/>
        <v>28Jun1976</v>
      </c>
      <c r="K866" s="13">
        <f t="shared" si="27"/>
        <v>46</v>
      </c>
      <c r="L866" s="14">
        <v>11217.35</v>
      </c>
    </row>
    <row r="867" spans="1:12" x14ac:dyDescent="0.25">
      <c r="A867" t="s">
        <v>1590</v>
      </c>
      <c r="B867">
        <v>1976</v>
      </c>
      <c r="C867" t="s">
        <v>34</v>
      </c>
      <c r="D867">
        <v>23</v>
      </c>
      <c r="E867">
        <v>2</v>
      </c>
      <c r="F867" s="14">
        <v>13333.71</v>
      </c>
      <c r="G867" t="s">
        <v>12</v>
      </c>
      <c r="H867" t="s">
        <v>11</v>
      </c>
      <c r="I867" t="s">
        <v>23</v>
      </c>
      <c r="J867" s="10" t="str">
        <f t="shared" si="26"/>
        <v>23Aug1976</v>
      </c>
      <c r="K867" s="13">
        <f t="shared" si="27"/>
        <v>46</v>
      </c>
      <c r="L867" s="14">
        <v>13333.71</v>
      </c>
    </row>
    <row r="868" spans="1:12" x14ac:dyDescent="0.25">
      <c r="A868" t="s">
        <v>1908</v>
      </c>
      <c r="B868">
        <v>1976</v>
      </c>
      <c r="C868" t="s">
        <v>10</v>
      </c>
      <c r="D868">
        <v>18</v>
      </c>
      <c r="E868">
        <v>1</v>
      </c>
      <c r="F868" s="14">
        <v>21677.279999999999</v>
      </c>
      <c r="G868" t="s">
        <v>12</v>
      </c>
      <c r="H868" t="s">
        <v>16</v>
      </c>
      <c r="I868" t="s">
        <v>23</v>
      </c>
      <c r="J868" s="10" t="str">
        <f t="shared" si="26"/>
        <v>18Jul1976</v>
      </c>
      <c r="K868" s="13">
        <f t="shared" si="27"/>
        <v>46</v>
      </c>
      <c r="L868" s="14">
        <v>21677.279999999999</v>
      </c>
    </row>
    <row r="869" spans="1:12" x14ac:dyDescent="0.25">
      <c r="A869" t="s">
        <v>1819</v>
      </c>
      <c r="B869">
        <v>1977</v>
      </c>
      <c r="C869" t="s">
        <v>36</v>
      </c>
      <c r="D869">
        <v>17</v>
      </c>
      <c r="E869">
        <v>0</v>
      </c>
      <c r="F869" s="14">
        <v>17929.3</v>
      </c>
      <c r="G869" t="s">
        <v>16</v>
      </c>
      <c r="H869" t="s">
        <v>11</v>
      </c>
      <c r="I869" t="s">
        <v>13</v>
      </c>
      <c r="J869" s="10" t="str">
        <f t="shared" si="26"/>
        <v>17Oct1977</v>
      </c>
      <c r="K869" s="13">
        <f t="shared" si="27"/>
        <v>45</v>
      </c>
      <c r="L869" s="14">
        <v>17929.3</v>
      </c>
    </row>
    <row r="870" spans="1:12" x14ac:dyDescent="0.25">
      <c r="A870" t="s">
        <v>2017</v>
      </c>
      <c r="B870">
        <v>1977</v>
      </c>
      <c r="C870" t="s">
        <v>30</v>
      </c>
      <c r="D870">
        <v>2</v>
      </c>
      <c r="E870">
        <v>1</v>
      </c>
      <c r="F870" s="14">
        <v>28340.19</v>
      </c>
      <c r="G870" t="s">
        <v>16</v>
      </c>
      <c r="H870" t="s">
        <v>11</v>
      </c>
      <c r="I870" t="s">
        <v>23</v>
      </c>
      <c r="J870" s="10" t="str">
        <f t="shared" si="26"/>
        <v>2Dec1977</v>
      </c>
      <c r="K870" s="13">
        <f t="shared" si="27"/>
        <v>45</v>
      </c>
      <c r="L870" s="14">
        <v>28340.19</v>
      </c>
    </row>
    <row r="871" spans="1:12" x14ac:dyDescent="0.25">
      <c r="A871" t="s">
        <v>2149</v>
      </c>
      <c r="B871">
        <v>1977</v>
      </c>
      <c r="C871" t="s">
        <v>18</v>
      </c>
      <c r="D871">
        <v>29</v>
      </c>
      <c r="E871">
        <v>0</v>
      </c>
      <c r="F871" s="14">
        <v>35069.370000000003</v>
      </c>
      <c r="G871" t="s">
        <v>16</v>
      </c>
      <c r="H871" t="s">
        <v>16</v>
      </c>
      <c r="I871" t="s">
        <v>355</v>
      </c>
      <c r="J871" s="10" t="str">
        <f t="shared" si="26"/>
        <v>29Jun1977</v>
      </c>
      <c r="K871" s="13">
        <f t="shared" si="27"/>
        <v>45</v>
      </c>
      <c r="L871" s="14">
        <v>35069.370000000003</v>
      </c>
    </row>
    <row r="872" spans="1:12" x14ac:dyDescent="0.25">
      <c r="A872" t="s">
        <v>2272</v>
      </c>
      <c r="B872">
        <v>1977</v>
      </c>
      <c r="C872" t="s">
        <v>18</v>
      </c>
      <c r="D872">
        <v>27</v>
      </c>
      <c r="E872">
        <v>2</v>
      </c>
      <c r="F872" s="14">
        <v>40284.379999999997</v>
      </c>
      <c r="G872" t="s">
        <v>16</v>
      </c>
      <c r="H872" t="s">
        <v>12</v>
      </c>
      <c r="I872" t="s">
        <v>23</v>
      </c>
      <c r="J872" s="10" t="str">
        <f t="shared" si="26"/>
        <v>27Jun1977</v>
      </c>
      <c r="K872" s="13">
        <f t="shared" si="27"/>
        <v>45</v>
      </c>
      <c r="L872" s="14">
        <v>40284.379999999997</v>
      </c>
    </row>
    <row r="873" spans="1:12" x14ac:dyDescent="0.25">
      <c r="A873" t="s">
        <v>2290</v>
      </c>
      <c r="B873">
        <v>1977</v>
      </c>
      <c r="C873" t="s">
        <v>34</v>
      </c>
      <c r="D873">
        <v>27</v>
      </c>
      <c r="E873">
        <v>2</v>
      </c>
      <c r="F873" s="14">
        <v>41271.5</v>
      </c>
      <c r="G873" t="s">
        <v>16</v>
      </c>
      <c r="H873" t="s">
        <v>11</v>
      </c>
      <c r="I873" t="s">
        <v>41</v>
      </c>
      <c r="J873" s="10" t="str">
        <f t="shared" si="26"/>
        <v>27Aug1977</v>
      </c>
      <c r="K873" s="13">
        <f t="shared" si="27"/>
        <v>45</v>
      </c>
      <c r="L873" s="14">
        <v>41271.5</v>
      </c>
    </row>
    <row r="874" spans="1:12" x14ac:dyDescent="0.25">
      <c r="A874" t="s">
        <v>2313</v>
      </c>
      <c r="B874">
        <v>1977</v>
      </c>
      <c r="C874" t="s">
        <v>36</v>
      </c>
      <c r="D874">
        <v>21</v>
      </c>
      <c r="E874">
        <v>2</v>
      </c>
      <c r="F874" s="14">
        <v>42760.5</v>
      </c>
      <c r="G874" t="s">
        <v>16</v>
      </c>
      <c r="H874" t="s">
        <v>11</v>
      </c>
      <c r="I874" t="s">
        <v>23</v>
      </c>
      <c r="J874" s="10" t="str">
        <f t="shared" si="26"/>
        <v>21Oct1977</v>
      </c>
      <c r="K874" s="13">
        <f t="shared" si="27"/>
        <v>45</v>
      </c>
      <c r="L874" s="14">
        <v>42760.5</v>
      </c>
    </row>
    <row r="875" spans="1:12" x14ac:dyDescent="0.25">
      <c r="A875" t="s">
        <v>556</v>
      </c>
      <c r="B875">
        <v>1977</v>
      </c>
      <c r="C875" t="s">
        <v>30</v>
      </c>
      <c r="D875">
        <v>4</v>
      </c>
      <c r="E875">
        <v>2</v>
      </c>
      <c r="F875" s="14">
        <v>4699.47</v>
      </c>
      <c r="G875" t="s">
        <v>11</v>
      </c>
      <c r="H875" t="s">
        <v>12</v>
      </c>
      <c r="I875" t="s">
        <v>13</v>
      </c>
      <c r="J875" s="10" t="str">
        <f t="shared" si="26"/>
        <v>4Dec1977</v>
      </c>
      <c r="K875" s="13">
        <f t="shared" si="27"/>
        <v>45</v>
      </c>
      <c r="L875" s="14">
        <v>4699.47</v>
      </c>
    </row>
    <row r="876" spans="1:12" x14ac:dyDescent="0.25">
      <c r="A876" t="s">
        <v>605</v>
      </c>
      <c r="B876">
        <v>1977</v>
      </c>
      <c r="C876" t="s">
        <v>18</v>
      </c>
      <c r="D876">
        <v>9</v>
      </c>
      <c r="E876">
        <v>2</v>
      </c>
      <c r="F876" s="14">
        <v>5003.7700000000004</v>
      </c>
      <c r="G876" t="s">
        <v>11</v>
      </c>
      <c r="H876" t="s">
        <v>12</v>
      </c>
      <c r="I876" t="s">
        <v>13</v>
      </c>
      <c r="J876" s="10" t="str">
        <f t="shared" si="26"/>
        <v>9Jun1977</v>
      </c>
      <c r="K876" s="13">
        <f t="shared" si="27"/>
        <v>45</v>
      </c>
      <c r="L876" s="14">
        <v>5003.7700000000004</v>
      </c>
    </row>
    <row r="877" spans="1:12" x14ac:dyDescent="0.25">
      <c r="A877" t="s">
        <v>670</v>
      </c>
      <c r="B877">
        <v>1978</v>
      </c>
      <c r="C877" t="s">
        <v>18</v>
      </c>
      <c r="D877">
        <v>8</v>
      </c>
      <c r="E877">
        <v>2</v>
      </c>
      <c r="F877" s="14">
        <v>5428.98</v>
      </c>
      <c r="G877" t="s">
        <v>11</v>
      </c>
      <c r="H877" t="s">
        <v>11</v>
      </c>
      <c r="I877" t="s">
        <v>23</v>
      </c>
      <c r="J877" s="10" t="str">
        <f t="shared" si="26"/>
        <v>8Jun1978</v>
      </c>
      <c r="K877" s="13">
        <f t="shared" si="27"/>
        <v>45</v>
      </c>
      <c r="L877" s="14">
        <v>5428.98</v>
      </c>
    </row>
    <row r="878" spans="1:12" x14ac:dyDescent="0.25">
      <c r="A878" t="s">
        <v>861</v>
      </c>
      <c r="B878">
        <v>1977</v>
      </c>
      <c r="C878" t="s">
        <v>18</v>
      </c>
      <c r="D878">
        <v>15</v>
      </c>
      <c r="E878">
        <v>2</v>
      </c>
      <c r="F878" s="14">
        <v>6843.17</v>
      </c>
      <c r="G878" t="s">
        <v>11</v>
      </c>
      <c r="H878" t="s">
        <v>16</v>
      </c>
      <c r="I878" t="s">
        <v>13</v>
      </c>
      <c r="J878" s="10" t="str">
        <f t="shared" si="26"/>
        <v>15Jun1977</v>
      </c>
      <c r="K878" s="13">
        <f t="shared" si="27"/>
        <v>45</v>
      </c>
      <c r="L878" s="14">
        <v>6843.17</v>
      </c>
    </row>
    <row r="879" spans="1:12" x14ac:dyDescent="0.25">
      <c r="A879" t="s">
        <v>881</v>
      </c>
      <c r="B879">
        <v>1978</v>
      </c>
      <c r="C879" t="s">
        <v>18</v>
      </c>
      <c r="D879">
        <v>2</v>
      </c>
      <c r="E879">
        <v>2</v>
      </c>
      <c r="F879" s="14">
        <v>7033.08</v>
      </c>
      <c r="G879" t="s">
        <v>11</v>
      </c>
      <c r="H879" t="s">
        <v>11</v>
      </c>
      <c r="I879" t="s">
        <v>13</v>
      </c>
      <c r="J879" s="10" t="str">
        <f t="shared" si="26"/>
        <v>2Jun1978</v>
      </c>
      <c r="K879" s="13">
        <f t="shared" si="27"/>
        <v>45</v>
      </c>
      <c r="L879" s="14">
        <v>7033.08</v>
      </c>
    </row>
    <row r="880" spans="1:12" x14ac:dyDescent="0.25">
      <c r="A880" t="s">
        <v>931</v>
      </c>
      <c r="B880">
        <v>1977</v>
      </c>
      <c r="C880" t="s">
        <v>30</v>
      </c>
      <c r="D880">
        <v>18</v>
      </c>
      <c r="E880">
        <v>0</v>
      </c>
      <c r="F880" s="14">
        <v>7345.08</v>
      </c>
      <c r="G880" t="s">
        <v>11</v>
      </c>
      <c r="H880" t="s">
        <v>16</v>
      </c>
      <c r="I880" t="s">
        <v>41</v>
      </c>
      <c r="J880" s="10" t="str">
        <f t="shared" si="26"/>
        <v>18Dec1977</v>
      </c>
      <c r="K880" s="13">
        <f t="shared" si="27"/>
        <v>45</v>
      </c>
      <c r="L880" s="14">
        <v>7345.08</v>
      </c>
    </row>
    <row r="881" spans="1:12" x14ac:dyDescent="0.25">
      <c r="A881" t="s">
        <v>933</v>
      </c>
      <c r="B881">
        <v>1977</v>
      </c>
      <c r="C881" t="s">
        <v>30</v>
      </c>
      <c r="D881">
        <v>1</v>
      </c>
      <c r="E881">
        <v>0</v>
      </c>
      <c r="F881" s="14">
        <v>7348.14</v>
      </c>
      <c r="G881" t="s">
        <v>11</v>
      </c>
      <c r="H881" t="s">
        <v>16</v>
      </c>
      <c r="I881" t="s">
        <v>41</v>
      </c>
      <c r="J881" s="10" t="str">
        <f t="shared" si="26"/>
        <v>1Dec1977</v>
      </c>
      <c r="K881" s="13">
        <f t="shared" si="27"/>
        <v>45</v>
      </c>
      <c r="L881" s="14">
        <v>7348.14</v>
      </c>
    </row>
    <row r="882" spans="1:12" x14ac:dyDescent="0.25">
      <c r="A882" t="s">
        <v>988</v>
      </c>
      <c r="B882">
        <v>1977</v>
      </c>
      <c r="C882" t="s">
        <v>34</v>
      </c>
      <c r="D882">
        <v>29</v>
      </c>
      <c r="E882">
        <v>0</v>
      </c>
      <c r="F882" s="14">
        <v>7731.86</v>
      </c>
      <c r="G882" t="s">
        <v>11</v>
      </c>
      <c r="H882" t="s">
        <v>12</v>
      </c>
      <c r="I882" t="s">
        <v>23</v>
      </c>
      <c r="J882" s="10" t="str">
        <f t="shared" si="26"/>
        <v>29Aug1977</v>
      </c>
      <c r="K882" s="13">
        <f t="shared" si="27"/>
        <v>45</v>
      </c>
      <c r="L882" s="14">
        <v>7731.86</v>
      </c>
    </row>
    <row r="883" spans="1:12" x14ac:dyDescent="0.25">
      <c r="A883" t="s">
        <v>1003</v>
      </c>
      <c r="B883">
        <v>1977</v>
      </c>
      <c r="C883" t="s">
        <v>10</v>
      </c>
      <c r="D883">
        <v>20</v>
      </c>
      <c r="E883">
        <v>0</v>
      </c>
      <c r="F883" s="14">
        <v>7935.29</v>
      </c>
      <c r="G883" t="s">
        <v>11</v>
      </c>
      <c r="H883" t="s">
        <v>16</v>
      </c>
      <c r="I883" t="s">
        <v>246</v>
      </c>
      <c r="J883" s="10" t="str">
        <f t="shared" si="26"/>
        <v>20Jul1977</v>
      </c>
      <c r="K883" s="13">
        <f t="shared" si="27"/>
        <v>45</v>
      </c>
      <c r="L883" s="14">
        <v>7935.29</v>
      </c>
    </row>
    <row r="884" spans="1:12" x14ac:dyDescent="0.25">
      <c r="A884" t="s">
        <v>1076</v>
      </c>
      <c r="B884">
        <v>1977</v>
      </c>
      <c r="C884" t="s">
        <v>30</v>
      </c>
      <c r="D884">
        <v>26</v>
      </c>
      <c r="E884">
        <v>2</v>
      </c>
      <c r="F884" s="14">
        <v>8515.76</v>
      </c>
      <c r="G884" t="s">
        <v>11</v>
      </c>
      <c r="H884" t="s">
        <v>11</v>
      </c>
      <c r="I884" t="s">
        <v>13</v>
      </c>
      <c r="J884" s="10" t="str">
        <f t="shared" si="26"/>
        <v>26Dec1977</v>
      </c>
      <c r="K884" s="13">
        <f t="shared" si="27"/>
        <v>45</v>
      </c>
      <c r="L884" s="14">
        <v>8515.76</v>
      </c>
    </row>
    <row r="885" spans="1:12" x14ac:dyDescent="0.25">
      <c r="A885" t="s">
        <v>1077</v>
      </c>
      <c r="B885">
        <v>1977</v>
      </c>
      <c r="C885" t="s">
        <v>18</v>
      </c>
      <c r="D885">
        <v>21</v>
      </c>
      <c r="E885">
        <v>2</v>
      </c>
      <c r="F885" s="14">
        <v>8516.83</v>
      </c>
      <c r="G885" t="s">
        <v>11</v>
      </c>
      <c r="H885" t="s">
        <v>16</v>
      </c>
      <c r="I885" t="s">
        <v>13</v>
      </c>
      <c r="J885" s="10" t="str">
        <f t="shared" si="26"/>
        <v>21Jun1977</v>
      </c>
      <c r="K885" s="13">
        <f t="shared" si="27"/>
        <v>45</v>
      </c>
      <c r="L885" s="14">
        <v>8516.83</v>
      </c>
    </row>
    <row r="886" spans="1:12" x14ac:dyDescent="0.25">
      <c r="A886" t="s">
        <v>1078</v>
      </c>
      <c r="B886">
        <v>1977</v>
      </c>
      <c r="C886" t="s">
        <v>30</v>
      </c>
      <c r="D886">
        <v>29</v>
      </c>
      <c r="E886">
        <v>2</v>
      </c>
      <c r="F886" s="14">
        <v>8520.0300000000007</v>
      </c>
      <c r="G886" t="s">
        <v>11</v>
      </c>
      <c r="H886" t="s">
        <v>12</v>
      </c>
      <c r="I886" t="s">
        <v>41</v>
      </c>
      <c r="J886" s="10" t="str">
        <f t="shared" si="26"/>
        <v>29Dec1977</v>
      </c>
      <c r="K886" s="13">
        <f t="shared" si="27"/>
        <v>45</v>
      </c>
      <c r="L886" s="14">
        <v>8520.0300000000007</v>
      </c>
    </row>
    <row r="887" spans="1:12" x14ac:dyDescent="0.25">
      <c r="A887" t="s">
        <v>1080</v>
      </c>
      <c r="B887">
        <v>1977</v>
      </c>
      <c r="C887" t="s">
        <v>10</v>
      </c>
      <c r="D887">
        <v>26</v>
      </c>
      <c r="E887">
        <v>2</v>
      </c>
      <c r="F887" s="14">
        <v>8527.5300000000007</v>
      </c>
      <c r="G887" t="s">
        <v>11</v>
      </c>
      <c r="H887" t="s">
        <v>11</v>
      </c>
      <c r="I887" t="s">
        <v>13</v>
      </c>
      <c r="J887" s="10" t="str">
        <f t="shared" si="26"/>
        <v>26Jul1977</v>
      </c>
      <c r="K887" s="13">
        <f t="shared" si="27"/>
        <v>45</v>
      </c>
      <c r="L887" s="14">
        <v>8527.5300000000007</v>
      </c>
    </row>
    <row r="888" spans="1:12" x14ac:dyDescent="0.25">
      <c r="A888" t="s">
        <v>1094</v>
      </c>
      <c r="B888">
        <v>1977</v>
      </c>
      <c r="C888" t="s">
        <v>20</v>
      </c>
      <c r="D888">
        <v>24</v>
      </c>
      <c r="E888">
        <v>2</v>
      </c>
      <c r="F888" s="14">
        <v>8603.82</v>
      </c>
      <c r="G888" t="s">
        <v>11</v>
      </c>
      <c r="H888" t="s">
        <v>16</v>
      </c>
      <c r="I888" t="s">
        <v>165</v>
      </c>
      <c r="J888" s="10" t="str">
        <f t="shared" si="26"/>
        <v>24Sep1977</v>
      </c>
      <c r="K888" s="13">
        <f t="shared" si="27"/>
        <v>45</v>
      </c>
      <c r="L888" s="14">
        <v>8603.82</v>
      </c>
    </row>
    <row r="889" spans="1:12" x14ac:dyDescent="0.25">
      <c r="A889" t="s">
        <v>1096</v>
      </c>
      <c r="B889">
        <v>1977</v>
      </c>
      <c r="C889" t="s">
        <v>36</v>
      </c>
      <c r="D889">
        <v>15</v>
      </c>
      <c r="E889">
        <v>3</v>
      </c>
      <c r="F889" s="14">
        <v>8605.36</v>
      </c>
      <c r="G889" t="s">
        <v>11</v>
      </c>
      <c r="H889" t="s">
        <v>11</v>
      </c>
      <c r="I889" t="s">
        <v>13</v>
      </c>
      <c r="J889" s="10" t="str">
        <f t="shared" si="26"/>
        <v>15Oct1977</v>
      </c>
      <c r="K889" s="13">
        <f t="shared" si="27"/>
        <v>45</v>
      </c>
      <c r="L889" s="14">
        <v>8605.36</v>
      </c>
    </row>
    <row r="890" spans="1:12" x14ac:dyDescent="0.25">
      <c r="A890" t="s">
        <v>1098</v>
      </c>
      <c r="B890">
        <v>1977</v>
      </c>
      <c r="C890" t="s">
        <v>20</v>
      </c>
      <c r="D890">
        <v>2</v>
      </c>
      <c r="E890">
        <v>3</v>
      </c>
      <c r="F890" s="14">
        <v>8615.2999999999993</v>
      </c>
      <c r="G890" t="s">
        <v>11</v>
      </c>
      <c r="H890" t="s">
        <v>12</v>
      </c>
      <c r="I890" t="s">
        <v>41</v>
      </c>
      <c r="J890" s="10" t="str">
        <f t="shared" si="26"/>
        <v>2Sep1977</v>
      </c>
      <c r="K890" s="13">
        <f t="shared" si="27"/>
        <v>45</v>
      </c>
      <c r="L890" s="14">
        <v>8615.2999999999993</v>
      </c>
    </row>
    <row r="891" spans="1:12" x14ac:dyDescent="0.25">
      <c r="A891" t="s">
        <v>1138</v>
      </c>
      <c r="B891">
        <v>1977</v>
      </c>
      <c r="C891" t="s">
        <v>15</v>
      </c>
      <c r="D891">
        <v>4</v>
      </c>
      <c r="E891">
        <v>2</v>
      </c>
      <c r="F891" s="14">
        <v>9095.07</v>
      </c>
      <c r="G891" t="s">
        <v>11</v>
      </c>
      <c r="H891" t="s">
        <v>11</v>
      </c>
      <c r="I891" t="s">
        <v>246</v>
      </c>
      <c r="J891" s="10" t="str">
        <f t="shared" si="26"/>
        <v>4Nov1977</v>
      </c>
      <c r="K891" s="13">
        <f t="shared" si="27"/>
        <v>45</v>
      </c>
      <c r="L891" s="14">
        <v>9095.07</v>
      </c>
    </row>
    <row r="892" spans="1:12" x14ac:dyDescent="0.25">
      <c r="A892" t="s">
        <v>1140</v>
      </c>
      <c r="B892">
        <v>1977</v>
      </c>
      <c r="C892" t="s">
        <v>30</v>
      </c>
      <c r="D892">
        <v>2</v>
      </c>
      <c r="E892">
        <v>3</v>
      </c>
      <c r="F892" s="14">
        <v>9101.7999999999993</v>
      </c>
      <c r="G892" t="s">
        <v>11</v>
      </c>
      <c r="H892" t="s">
        <v>16</v>
      </c>
      <c r="I892" t="s">
        <v>41</v>
      </c>
      <c r="J892" s="10" t="str">
        <f t="shared" si="26"/>
        <v>2Dec1977</v>
      </c>
      <c r="K892" s="13">
        <f t="shared" si="27"/>
        <v>45</v>
      </c>
      <c r="L892" s="14">
        <v>9101.7999999999993</v>
      </c>
    </row>
    <row r="893" spans="1:12" x14ac:dyDescent="0.25">
      <c r="A893" t="s">
        <v>1163</v>
      </c>
      <c r="B893">
        <v>1977</v>
      </c>
      <c r="C893" t="s">
        <v>36</v>
      </c>
      <c r="D893">
        <v>12</v>
      </c>
      <c r="E893">
        <v>2</v>
      </c>
      <c r="F893" s="14">
        <v>9315.41</v>
      </c>
      <c r="G893" t="s">
        <v>11</v>
      </c>
      <c r="H893" t="s">
        <v>16</v>
      </c>
      <c r="I893" t="s">
        <v>246</v>
      </c>
      <c r="J893" s="10" t="str">
        <f t="shared" si="26"/>
        <v>12Oct1977</v>
      </c>
      <c r="K893" s="13">
        <f t="shared" si="27"/>
        <v>45</v>
      </c>
      <c r="L893" s="14">
        <v>9315.41</v>
      </c>
    </row>
    <row r="894" spans="1:12" x14ac:dyDescent="0.25">
      <c r="A894" t="s">
        <v>1209</v>
      </c>
      <c r="B894">
        <v>1977</v>
      </c>
      <c r="C894" t="s">
        <v>20</v>
      </c>
      <c r="D894">
        <v>19</v>
      </c>
      <c r="E894">
        <v>3</v>
      </c>
      <c r="F894" s="14">
        <v>9704.67</v>
      </c>
      <c r="G894" t="s">
        <v>11</v>
      </c>
      <c r="H894" t="s">
        <v>12</v>
      </c>
      <c r="I894" t="s">
        <v>246</v>
      </c>
      <c r="J894" s="10" t="str">
        <f t="shared" si="26"/>
        <v>19Sep1977</v>
      </c>
      <c r="K894" s="13">
        <f t="shared" si="27"/>
        <v>45</v>
      </c>
      <c r="L894" s="14">
        <v>9704.67</v>
      </c>
    </row>
    <row r="895" spans="1:12" x14ac:dyDescent="0.25">
      <c r="A895" t="s">
        <v>1777</v>
      </c>
      <c r="B895">
        <v>1977</v>
      </c>
      <c r="C895" t="s">
        <v>20</v>
      </c>
      <c r="D895">
        <v>25</v>
      </c>
      <c r="E895">
        <v>2</v>
      </c>
      <c r="F895" s="14">
        <v>16631.61</v>
      </c>
      <c r="G895" t="s">
        <v>11</v>
      </c>
      <c r="H895" t="s">
        <v>16</v>
      </c>
      <c r="I895" t="s">
        <v>23</v>
      </c>
      <c r="J895" s="10" t="str">
        <f t="shared" si="26"/>
        <v>25Sep1977</v>
      </c>
      <c r="K895" s="13">
        <f t="shared" si="27"/>
        <v>45</v>
      </c>
      <c r="L895" s="14">
        <v>16631.61</v>
      </c>
    </row>
    <row r="896" spans="1:12" x14ac:dyDescent="0.25">
      <c r="A896" t="s">
        <v>1786</v>
      </c>
      <c r="B896">
        <v>1977</v>
      </c>
      <c r="C896" t="s">
        <v>34</v>
      </c>
      <c r="D896">
        <v>25</v>
      </c>
      <c r="E896">
        <v>2</v>
      </c>
      <c r="F896" s="14">
        <v>16921.09</v>
      </c>
      <c r="G896" t="s">
        <v>11</v>
      </c>
      <c r="H896" t="s">
        <v>12</v>
      </c>
      <c r="I896" t="s">
        <v>248</v>
      </c>
      <c r="J896" s="10" t="str">
        <f t="shared" si="26"/>
        <v>25Aug1977</v>
      </c>
      <c r="K896" s="13">
        <f t="shared" si="27"/>
        <v>45</v>
      </c>
      <c r="L896" s="14">
        <v>16921.09</v>
      </c>
    </row>
    <row r="897" spans="1:12" x14ac:dyDescent="0.25">
      <c r="A897" t="s">
        <v>2074</v>
      </c>
      <c r="B897">
        <v>1977</v>
      </c>
      <c r="C897" t="s">
        <v>36</v>
      </c>
      <c r="D897">
        <v>14</v>
      </c>
      <c r="E897">
        <v>2</v>
      </c>
      <c r="F897" s="14">
        <v>31736.7</v>
      </c>
      <c r="G897" t="s">
        <v>11</v>
      </c>
      <c r="H897" t="s">
        <v>11</v>
      </c>
      <c r="I897" t="s">
        <v>23</v>
      </c>
      <c r="J897" s="10" t="str">
        <f t="shared" si="26"/>
        <v>14Oct1977</v>
      </c>
      <c r="K897" s="13">
        <f t="shared" si="27"/>
        <v>45</v>
      </c>
      <c r="L897" s="14">
        <v>31736.7</v>
      </c>
    </row>
    <row r="898" spans="1:12" x14ac:dyDescent="0.25">
      <c r="A898" t="s">
        <v>2195</v>
      </c>
      <c r="B898">
        <v>1977</v>
      </c>
      <c r="C898" t="s">
        <v>34</v>
      </c>
      <c r="D898">
        <v>13</v>
      </c>
      <c r="E898">
        <v>2</v>
      </c>
      <c r="F898" s="14">
        <v>36935.64</v>
      </c>
      <c r="G898" t="s">
        <v>11</v>
      </c>
      <c r="H898" t="s">
        <v>16</v>
      </c>
      <c r="I898" t="s">
        <v>41</v>
      </c>
      <c r="J898" s="10" t="str">
        <f t="shared" ref="J898:J961" si="28">CONCATENATE(D898,C898,B898)</f>
        <v>13Aug1977</v>
      </c>
      <c r="K898" s="13">
        <f t="shared" ref="K898:K961" si="29">DATEDIF(J898,$P$2,"y")</f>
        <v>45</v>
      </c>
      <c r="L898" s="14">
        <v>36935.64</v>
      </c>
    </row>
    <row r="899" spans="1:12" x14ac:dyDescent="0.25">
      <c r="A899" t="s">
        <v>2253</v>
      </c>
      <c r="B899">
        <v>1977</v>
      </c>
      <c r="C899" t="s">
        <v>30</v>
      </c>
      <c r="D899">
        <v>17</v>
      </c>
      <c r="E899">
        <v>2</v>
      </c>
      <c r="F899" s="14">
        <v>39670.44</v>
      </c>
      <c r="G899" t="s">
        <v>11</v>
      </c>
      <c r="H899" t="s">
        <v>16</v>
      </c>
      <c r="I899" t="s">
        <v>23</v>
      </c>
      <c r="J899" s="10" t="str">
        <f t="shared" si="28"/>
        <v>17Dec1977</v>
      </c>
      <c r="K899" s="13">
        <f t="shared" si="29"/>
        <v>45</v>
      </c>
      <c r="L899" s="14">
        <v>39670.44</v>
      </c>
    </row>
    <row r="900" spans="1:12" x14ac:dyDescent="0.25">
      <c r="A900" t="s">
        <v>2256</v>
      </c>
      <c r="B900">
        <v>1977</v>
      </c>
      <c r="C900" t="s">
        <v>34</v>
      </c>
      <c r="D900">
        <v>12</v>
      </c>
      <c r="E900">
        <v>1</v>
      </c>
      <c r="F900" s="14">
        <v>39725.519999999997</v>
      </c>
      <c r="G900" t="s">
        <v>11</v>
      </c>
      <c r="H900" t="s">
        <v>16</v>
      </c>
      <c r="I900" t="s">
        <v>23</v>
      </c>
      <c r="J900" s="10" t="str">
        <f t="shared" si="28"/>
        <v>12Aug1977</v>
      </c>
      <c r="K900" s="13">
        <f t="shared" si="29"/>
        <v>45</v>
      </c>
      <c r="L900" s="14">
        <v>39725.519999999997</v>
      </c>
    </row>
    <row r="901" spans="1:12" x14ac:dyDescent="0.25">
      <c r="A901" t="s">
        <v>911</v>
      </c>
      <c r="B901">
        <v>1977</v>
      </c>
      <c r="C901" t="s">
        <v>20</v>
      </c>
      <c r="D901">
        <v>15</v>
      </c>
      <c r="E901">
        <v>0</v>
      </c>
      <c r="F901" s="14">
        <v>7222.79</v>
      </c>
      <c r="G901" t="s">
        <v>12</v>
      </c>
      <c r="H901" t="s">
        <v>12</v>
      </c>
      <c r="I901" t="s">
        <v>23</v>
      </c>
      <c r="J901" s="10" t="str">
        <f t="shared" si="28"/>
        <v>15Sep1977</v>
      </c>
      <c r="K901" s="13">
        <f t="shared" si="29"/>
        <v>45</v>
      </c>
      <c r="L901" s="14">
        <v>7222.79</v>
      </c>
    </row>
    <row r="902" spans="1:12" x14ac:dyDescent="0.25">
      <c r="A902" t="s">
        <v>944</v>
      </c>
      <c r="B902">
        <v>1977</v>
      </c>
      <c r="C902" t="s">
        <v>34</v>
      </c>
      <c r="D902">
        <v>25</v>
      </c>
      <c r="E902">
        <v>1</v>
      </c>
      <c r="F902" s="14">
        <v>7441.05</v>
      </c>
      <c r="G902" t="s">
        <v>12</v>
      </c>
      <c r="H902" t="s">
        <v>11</v>
      </c>
      <c r="I902" t="s">
        <v>41</v>
      </c>
      <c r="J902" s="10" t="str">
        <f t="shared" si="28"/>
        <v>25Aug1977</v>
      </c>
      <c r="K902" s="13">
        <f t="shared" si="29"/>
        <v>45</v>
      </c>
      <c r="L902" s="14">
        <v>7441.05</v>
      </c>
    </row>
    <row r="903" spans="1:12" x14ac:dyDescent="0.25">
      <c r="A903" t="s">
        <v>947</v>
      </c>
      <c r="B903">
        <v>1977</v>
      </c>
      <c r="C903" t="s">
        <v>20</v>
      </c>
      <c r="D903">
        <v>25</v>
      </c>
      <c r="E903">
        <v>1</v>
      </c>
      <c r="F903" s="14">
        <v>7445.92</v>
      </c>
      <c r="G903" t="s">
        <v>12</v>
      </c>
      <c r="H903" t="s">
        <v>16</v>
      </c>
      <c r="I903" t="s">
        <v>41</v>
      </c>
      <c r="J903" s="10" t="str">
        <f t="shared" si="28"/>
        <v>25Sep1977</v>
      </c>
      <c r="K903" s="13">
        <f t="shared" si="29"/>
        <v>45</v>
      </c>
      <c r="L903" s="14">
        <v>7445.92</v>
      </c>
    </row>
    <row r="904" spans="1:12" x14ac:dyDescent="0.25">
      <c r="A904" t="s">
        <v>948</v>
      </c>
      <c r="B904">
        <v>1977</v>
      </c>
      <c r="C904" t="s">
        <v>20</v>
      </c>
      <c r="D904">
        <v>30</v>
      </c>
      <c r="E904">
        <v>0</v>
      </c>
      <c r="F904" s="14">
        <v>7448.4</v>
      </c>
      <c r="G904" t="s">
        <v>12</v>
      </c>
      <c r="H904" t="s">
        <v>12</v>
      </c>
      <c r="I904" t="s">
        <v>355</v>
      </c>
      <c r="J904" s="10" t="str">
        <f t="shared" si="28"/>
        <v>30Sep1977</v>
      </c>
      <c r="K904" s="13">
        <f t="shared" si="29"/>
        <v>45</v>
      </c>
      <c r="L904" s="14">
        <v>7448.4</v>
      </c>
    </row>
    <row r="905" spans="1:12" x14ac:dyDescent="0.25">
      <c r="A905" t="s">
        <v>1018</v>
      </c>
      <c r="B905">
        <v>1977</v>
      </c>
      <c r="C905" t="s">
        <v>15</v>
      </c>
      <c r="D905">
        <v>6</v>
      </c>
      <c r="E905">
        <v>2</v>
      </c>
      <c r="F905" s="14">
        <v>8027.97</v>
      </c>
      <c r="G905" t="s">
        <v>12</v>
      </c>
      <c r="H905" t="s">
        <v>11</v>
      </c>
      <c r="I905" t="s">
        <v>41</v>
      </c>
      <c r="J905" s="10" t="str">
        <f t="shared" si="28"/>
        <v>6Nov1977</v>
      </c>
      <c r="K905" s="13">
        <f t="shared" si="29"/>
        <v>45</v>
      </c>
      <c r="L905" s="14">
        <v>8027.97</v>
      </c>
    </row>
    <row r="906" spans="1:12" x14ac:dyDescent="0.25">
      <c r="A906" t="s">
        <v>1066</v>
      </c>
      <c r="B906">
        <v>1977</v>
      </c>
      <c r="C906" t="s">
        <v>20</v>
      </c>
      <c r="D906">
        <v>4</v>
      </c>
      <c r="E906">
        <v>2</v>
      </c>
      <c r="F906" s="14">
        <v>8413.4599999999991</v>
      </c>
      <c r="G906" t="s">
        <v>12</v>
      </c>
      <c r="H906" t="s">
        <v>16</v>
      </c>
      <c r="I906" t="s">
        <v>23</v>
      </c>
      <c r="J906" s="10" t="str">
        <f t="shared" si="28"/>
        <v>4Sep1977</v>
      </c>
      <c r="K906" s="13">
        <f t="shared" si="29"/>
        <v>45</v>
      </c>
      <c r="L906" s="14">
        <v>8413.4599999999991</v>
      </c>
    </row>
    <row r="907" spans="1:12" x14ac:dyDescent="0.25">
      <c r="A907" t="s">
        <v>1095</v>
      </c>
      <c r="B907">
        <v>1977</v>
      </c>
      <c r="C907" t="s">
        <v>15</v>
      </c>
      <c r="D907">
        <v>12</v>
      </c>
      <c r="E907">
        <v>2</v>
      </c>
      <c r="F907" s="14">
        <v>8604.48</v>
      </c>
      <c r="G907" t="s">
        <v>12</v>
      </c>
      <c r="H907" t="s">
        <v>11</v>
      </c>
      <c r="I907" t="s">
        <v>167</v>
      </c>
      <c r="J907" s="10" t="str">
        <f t="shared" si="28"/>
        <v>12Nov1977</v>
      </c>
      <c r="K907" s="13">
        <f t="shared" si="29"/>
        <v>45</v>
      </c>
      <c r="L907" s="14">
        <v>8604.48</v>
      </c>
    </row>
    <row r="908" spans="1:12" x14ac:dyDescent="0.25">
      <c r="A908" t="s">
        <v>1300</v>
      </c>
      <c r="B908">
        <v>1977</v>
      </c>
      <c r="C908" t="s">
        <v>36</v>
      </c>
      <c r="D908">
        <v>25</v>
      </c>
      <c r="E908">
        <v>2</v>
      </c>
      <c r="F908" s="14">
        <v>10495.6</v>
      </c>
      <c r="G908" t="s">
        <v>12</v>
      </c>
      <c r="H908" t="s">
        <v>16</v>
      </c>
      <c r="I908" t="s">
        <v>23</v>
      </c>
      <c r="J908" s="10" t="str">
        <f t="shared" si="28"/>
        <v>25Oct1977</v>
      </c>
      <c r="K908" s="13">
        <f t="shared" si="29"/>
        <v>45</v>
      </c>
      <c r="L908" s="14">
        <v>10495.6</v>
      </c>
    </row>
    <row r="909" spans="1:12" x14ac:dyDescent="0.25">
      <c r="A909" t="s">
        <v>1318</v>
      </c>
      <c r="B909">
        <v>1977</v>
      </c>
      <c r="C909" t="s">
        <v>34</v>
      </c>
      <c r="D909">
        <v>2</v>
      </c>
      <c r="E909">
        <v>2</v>
      </c>
      <c r="F909" s="14">
        <v>10690.11</v>
      </c>
      <c r="G909" t="s">
        <v>12</v>
      </c>
      <c r="H909" t="s">
        <v>11</v>
      </c>
      <c r="I909" t="s">
        <v>299</v>
      </c>
      <c r="J909" s="10" t="str">
        <f t="shared" si="28"/>
        <v>2Aug1977</v>
      </c>
      <c r="K909" s="13">
        <f t="shared" si="29"/>
        <v>45</v>
      </c>
      <c r="L909" s="14">
        <v>10690.11</v>
      </c>
    </row>
    <row r="910" spans="1:12" x14ac:dyDescent="0.25">
      <c r="A910" t="s">
        <v>1483</v>
      </c>
      <c r="B910">
        <v>1977</v>
      </c>
      <c r="C910" t="s">
        <v>34</v>
      </c>
      <c r="D910">
        <v>14</v>
      </c>
      <c r="E910">
        <v>2</v>
      </c>
      <c r="F910" s="14">
        <v>12218.7</v>
      </c>
      <c r="G910" t="s">
        <v>12</v>
      </c>
      <c r="H910" t="s">
        <v>16</v>
      </c>
      <c r="I910" t="s">
        <v>23</v>
      </c>
      <c r="J910" s="10" t="str">
        <f t="shared" si="28"/>
        <v>14Aug1977</v>
      </c>
      <c r="K910" s="13">
        <f t="shared" si="29"/>
        <v>45</v>
      </c>
      <c r="L910" s="14">
        <v>12218.7</v>
      </c>
    </row>
    <row r="911" spans="1:12" x14ac:dyDescent="0.25">
      <c r="A911" t="s">
        <v>1897</v>
      </c>
      <c r="B911">
        <v>1977</v>
      </c>
      <c r="C911" t="s">
        <v>15</v>
      </c>
      <c r="D911">
        <v>23</v>
      </c>
      <c r="E911">
        <v>2</v>
      </c>
      <c r="F911" s="14">
        <v>21098.55</v>
      </c>
      <c r="G911" t="s">
        <v>12</v>
      </c>
      <c r="H911" t="s">
        <v>12</v>
      </c>
      <c r="I911" t="s">
        <v>23</v>
      </c>
      <c r="J911" s="10" t="str">
        <f t="shared" si="28"/>
        <v>23Nov1977</v>
      </c>
      <c r="K911" s="13">
        <f t="shared" si="29"/>
        <v>45</v>
      </c>
      <c r="L911" s="14">
        <v>21098.55</v>
      </c>
    </row>
    <row r="912" spans="1:12" x14ac:dyDescent="0.25">
      <c r="A912" t="s">
        <v>874</v>
      </c>
      <c r="B912">
        <v>1978</v>
      </c>
      <c r="C912" t="s">
        <v>30</v>
      </c>
      <c r="D912">
        <v>15</v>
      </c>
      <c r="E912">
        <v>0</v>
      </c>
      <c r="F912" s="14">
        <v>6948.7</v>
      </c>
      <c r="G912" t="s">
        <v>16</v>
      </c>
      <c r="H912" t="s">
        <v>11</v>
      </c>
      <c r="I912" t="s">
        <v>23</v>
      </c>
      <c r="J912" s="10" t="str">
        <f t="shared" si="28"/>
        <v>15Dec1978</v>
      </c>
      <c r="K912" s="13">
        <f t="shared" si="29"/>
        <v>44</v>
      </c>
      <c r="L912" s="14">
        <v>6948.7</v>
      </c>
    </row>
    <row r="913" spans="1:12" x14ac:dyDescent="0.25">
      <c r="A913" t="s">
        <v>984</v>
      </c>
      <c r="B913">
        <v>1978</v>
      </c>
      <c r="C913" t="s">
        <v>30</v>
      </c>
      <c r="D913">
        <v>29</v>
      </c>
      <c r="E913">
        <v>2</v>
      </c>
      <c r="F913" s="14">
        <v>7726.85</v>
      </c>
      <c r="G913" t="s">
        <v>16</v>
      </c>
      <c r="H913" t="s">
        <v>11</v>
      </c>
      <c r="I913" t="s">
        <v>41</v>
      </c>
      <c r="J913" s="10" t="str">
        <f t="shared" si="28"/>
        <v>29Dec1978</v>
      </c>
      <c r="K913" s="13">
        <f t="shared" si="29"/>
        <v>44</v>
      </c>
      <c r="L913" s="14">
        <v>7726.85</v>
      </c>
    </row>
    <row r="914" spans="1:12" x14ac:dyDescent="0.25">
      <c r="A914" t="s">
        <v>990</v>
      </c>
      <c r="B914">
        <v>1978</v>
      </c>
      <c r="C914" t="s">
        <v>20</v>
      </c>
      <c r="D914">
        <v>4</v>
      </c>
      <c r="E914">
        <v>2</v>
      </c>
      <c r="F914" s="14">
        <v>7740.34</v>
      </c>
      <c r="G914" t="s">
        <v>16</v>
      </c>
      <c r="H914" t="s">
        <v>16</v>
      </c>
      <c r="I914" t="s">
        <v>41</v>
      </c>
      <c r="J914" s="10" t="str">
        <f t="shared" si="28"/>
        <v>4Sep1978</v>
      </c>
      <c r="K914" s="13">
        <f t="shared" si="29"/>
        <v>44</v>
      </c>
      <c r="L914" s="14">
        <v>7740.34</v>
      </c>
    </row>
    <row r="915" spans="1:12" x14ac:dyDescent="0.25">
      <c r="A915" t="s">
        <v>1867</v>
      </c>
      <c r="B915">
        <v>1978</v>
      </c>
      <c r="C915" t="s">
        <v>20</v>
      </c>
      <c r="D915">
        <v>24</v>
      </c>
      <c r="E915">
        <v>1</v>
      </c>
      <c r="F915" s="14">
        <v>19594.810000000001</v>
      </c>
      <c r="G915" t="s">
        <v>16</v>
      </c>
      <c r="H915" t="s">
        <v>16</v>
      </c>
      <c r="I915" t="s">
        <v>246</v>
      </c>
      <c r="J915" s="10" t="str">
        <f t="shared" si="28"/>
        <v>24Sep1978</v>
      </c>
      <c r="K915" s="13">
        <f t="shared" si="29"/>
        <v>44</v>
      </c>
      <c r="L915" s="14">
        <v>19594.810000000001</v>
      </c>
    </row>
    <row r="916" spans="1:12" x14ac:dyDescent="0.25">
      <c r="A916" t="s">
        <v>2028</v>
      </c>
      <c r="B916">
        <v>1978</v>
      </c>
      <c r="C916" t="s">
        <v>15</v>
      </c>
      <c r="D916">
        <v>29</v>
      </c>
      <c r="E916">
        <v>2</v>
      </c>
      <c r="F916" s="14">
        <v>29114.77</v>
      </c>
      <c r="G916" t="s">
        <v>16</v>
      </c>
      <c r="H916" t="s">
        <v>16</v>
      </c>
      <c r="I916" t="s">
        <v>41</v>
      </c>
      <c r="J916" s="10" t="str">
        <f t="shared" si="28"/>
        <v>29Nov1978</v>
      </c>
      <c r="K916" s="13">
        <f t="shared" si="29"/>
        <v>44</v>
      </c>
      <c r="L916" s="14">
        <v>29114.77</v>
      </c>
    </row>
    <row r="917" spans="1:12" x14ac:dyDescent="0.25">
      <c r="A917" t="s">
        <v>2032</v>
      </c>
      <c r="B917">
        <v>1978</v>
      </c>
      <c r="C917" t="s">
        <v>10</v>
      </c>
      <c r="D917">
        <v>21</v>
      </c>
      <c r="E917">
        <v>2</v>
      </c>
      <c r="F917" s="14">
        <v>29227.599999999999</v>
      </c>
      <c r="G917" t="s">
        <v>16</v>
      </c>
      <c r="H917" t="s">
        <v>12</v>
      </c>
      <c r="I917" t="s">
        <v>23</v>
      </c>
      <c r="J917" s="10" t="str">
        <f t="shared" si="28"/>
        <v>21Jul1978</v>
      </c>
      <c r="K917" s="13">
        <f t="shared" si="29"/>
        <v>44</v>
      </c>
      <c r="L917" s="14">
        <v>29227.599999999999</v>
      </c>
    </row>
    <row r="918" spans="1:12" x14ac:dyDescent="0.25">
      <c r="A918" t="s">
        <v>2079</v>
      </c>
      <c r="B918">
        <v>1978</v>
      </c>
      <c r="C918" t="s">
        <v>15</v>
      </c>
      <c r="D918">
        <v>10</v>
      </c>
      <c r="E918">
        <v>2</v>
      </c>
      <c r="F918" s="14">
        <v>32108.66</v>
      </c>
      <c r="G918" t="s">
        <v>16</v>
      </c>
      <c r="H918" t="s">
        <v>12</v>
      </c>
      <c r="I918" t="s">
        <v>355</v>
      </c>
      <c r="J918" s="10" t="str">
        <f t="shared" si="28"/>
        <v>10Nov1978</v>
      </c>
      <c r="K918" s="13">
        <f t="shared" si="29"/>
        <v>44</v>
      </c>
      <c r="L918" s="14">
        <v>32108.66</v>
      </c>
    </row>
    <row r="919" spans="1:12" x14ac:dyDescent="0.25">
      <c r="A919" t="s">
        <v>2242</v>
      </c>
      <c r="B919">
        <v>1978</v>
      </c>
      <c r="C919" t="s">
        <v>36</v>
      </c>
      <c r="D919">
        <v>12</v>
      </c>
      <c r="E919">
        <v>2</v>
      </c>
      <c r="F919" s="14">
        <v>38998.550000000003</v>
      </c>
      <c r="G919" t="s">
        <v>16</v>
      </c>
      <c r="H919" t="s">
        <v>16</v>
      </c>
      <c r="I919" t="s">
        <v>41</v>
      </c>
      <c r="J919" s="10" t="str">
        <f t="shared" si="28"/>
        <v>12Oct1978</v>
      </c>
      <c r="K919" s="13">
        <f t="shared" si="29"/>
        <v>44</v>
      </c>
      <c r="L919" s="14">
        <v>38998.550000000003</v>
      </c>
    </row>
    <row r="920" spans="1:12" x14ac:dyDescent="0.25">
      <c r="A920" t="s">
        <v>2250</v>
      </c>
      <c r="B920">
        <v>1978</v>
      </c>
      <c r="C920" t="s">
        <v>10</v>
      </c>
      <c r="D920">
        <v>12</v>
      </c>
      <c r="E920">
        <v>1</v>
      </c>
      <c r="F920" s="14">
        <v>39556.49</v>
      </c>
      <c r="G920" t="s">
        <v>16</v>
      </c>
      <c r="H920" t="s">
        <v>11</v>
      </c>
      <c r="I920" t="s">
        <v>163</v>
      </c>
      <c r="J920" s="10" t="str">
        <f t="shared" si="28"/>
        <v>12Jul1978</v>
      </c>
      <c r="K920" s="13">
        <f t="shared" si="29"/>
        <v>44</v>
      </c>
      <c r="L920" s="14">
        <v>39556.49</v>
      </c>
    </row>
    <row r="921" spans="1:12" x14ac:dyDescent="0.25">
      <c r="A921" t="s">
        <v>2265</v>
      </c>
      <c r="B921">
        <v>1978</v>
      </c>
      <c r="C921" t="s">
        <v>30</v>
      </c>
      <c r="D921">
        <v>20</v>
      </c>
      <c r="E921">
        <v>2</v>
      </c>
      <c r="F921" s="14">
        <v>40054.730000000003</v>
      </c>
      <c r="G921" t="s">
        <v>16</v>
      </c>
      <c r="H921" t="s">
        <v>12</v>
      </c>
      <c r="I921" t="s">
        <v>41</v>
      </c>
      <c r="J921" s="10" t="str">
        <f t="shared" si="28"/>
        <v>20Dec1978</v>
      </c>
      <c r="K921" s="13">
        <f t="shared" si="29"/>
        <v>44</v>
      </c>
      <c r="L921" s="14">
        <v>40054.730000000003</v>
      </c>
    </row>
    <row r="922" spans="1:12" x14ac:dyDescent="0.25">
      <c r="A922" t="s">
        <v>2317</v>
      </c>
      <c r="B922">
        <v>1978</v>
      </c>
      <c r="C922" t="s">
        <v>15</v>
      </c>
      <c r="D922">
        <v>4</v>
      </c>
      <c r="E922">
        <v>0</v>
      </c>
      <c r="F922" s="14">
        <v>42983.46</v>
      </c>
      <c r="G922" t="s">
        <v>16</v>
      </c>
      <c r="H922" t="s">
        <v>11</v>
      </c>
      <c r="I922" t="s">
        <v>23</v>
      </c>
      <c r="J922" s="10" t="str">
        <f t="shared" si="28"/>
        <v>4Nov1978</v>
      </c>
      <c r="K922" s="13">
        <f t="shared" si="29"/>
        <v>44</v>
      </c>
      <c r="L922" s="14">
        <v>42983.46</v>
      </c>
    </row>
    <row r="923" spans="1:12" x14ac:dyDescent="0.25">
      <c r="A923" t="s">
        <v>2341</v>
      </c>
      <c r="B923">
        <v>1978</v>
      </c>
      <c r="C923" t="s">
        <v>34</v>
      </c>
      <c r="D923">
        <v>17</v>
      </c>
      <c r="E923">
        <v>2</v>
      </c>
      <c r="F923" s="14">
        <v>46200.99</v>
      </c>
      <c r="G923" t="s">
        <v>16</v>
      </c>
      <c r="H923" t="s">
        <v>16</v>
      </c>
      <c r="I923" t="s">
        <v>13</v>
      </c>
      <c r="J923" s="10" t="str">
        <f t="shared" si="28"/>
        <v>17Aug1978</v>
      </c>
      <c r="K923" s="13">
        <f t="shared" si="29"/>
        <v>44</v>
      </c>
      <c r="L923" s="14">
        <v>46200.99</v>
      </c>
    </row>
    <row r="924" spans="1:12" x14ac:dyDescent="0.25">
      <c r="A924" t="s">
        <v>2362</v>
      </c>
      <c r="B924">
        <v>1978</v>
      </c>
      <c r="C924" t="s">
        <v>30</v>
      </c>
      <c r="D924">
        <v>29</v>
      </c>
      <c r="E924">
        <v>0</v>
      </c>
      <c r="F924" s="14">
        <v>48885.14</v>
      </c>
      <c r="G924" t="s">
        <v>16</v>
      </c>
      <c r="H924" t="s">
        <v>11</v>
      </c>
      <c r="I924" t="s">
        <v>13</v>
      </c>
      <c r="J924" s="10" t="str">
        <f t="shared" si="28"/>
        <v>29Dec1978</v>
      </c>
      <c r="K924" s="13">
        <f t="shared" si="29"/>
        <v>44</v>
      </c>
      <c r="L924" s="14">
        <v>48885.14</v>
      </c>
    </row>
    <row r="925" spans="1:12" x14ac:dyDescent="0.25">
      <c r="A925" t="s">
        <v>574</v>
      </c>
      <c r="B925">
        <v>1978</v>
      </c>
      <c r="C925" t="s">
        <v>36</v>
      </c>
      <c r="D925">
        <v>3</v>
      </c>
      <c r="E925">
        <v>2</v>
      </c>
      <c r="F925" s="14">
        <v>4812.34</v>
      </c>
      <c r="G925" t="s">
        <v>11</v>
      </c>
      <c r="H925" t="s">
        <v>12</v>
      </c>
      <c r="I925" t="s">
        <v>13</v>
      </c>
      <c r="J925" s="10" t="str">
        <f t="shared" si="28"/>
        <v>3Oct1978</v>
      </c>
      <c r="K925" s="13">
        <f t="shared" si="29"/>
        <v>44</v>
      </c>
      <c r="L925" s="14">
        <v>4812.34</v>
      </c>
    </row>
    <row r="926" spans="1:12" x14ac:dyDescent="0.25">
      <c r="A926" t="s">
        <v>616</v>
      </c>
      <c r="B926">
        <v>1978</v>
      </c>
      <c r="C926" t="s">
        <v>15</v>
      </c>
      <c r="D926">
        <v>22</v>
      </c>
      <c r="E926">
        <v>2</v>
      </c>
      <c r="F926" s="14">
        <v>5077.1899999999996</v>
      </c>
      <c r="G926" t="s">
        <v>11</v>
      </c>
      <c r="H926" t="s">
        <v>12</v>
      </c>
      <c r="I926" t="s">
        <v>23</v>
      </c>
      <c r="J926" s="10" t="str">
        <f t="shared" si="28"/>
        <v>22Nov1978</v>
      </c>
      <c r="K926" s="13">
        <f t="shared" si="29"/>
        <v>44</v>
      </c>
      <c r="L926" s="14">
        <v>5077.1899999999996</v>
      </c>
    </row>
    <row r="927" spans="1:12" x14ac:dyDescent="0.25">
      <c r="A927" t="s">
        <v>688</v>
      </c>
      <c r="B927">
        <v>1978</v>
      </c>
      <c r="C927" t="s">
        <v>20</v>
      </c>
      <c r="D927">
        <v>11</v>
      </c>
      <c r="E927">
        <v>2</v>
      </c>
      <c r="F927" s="14">
        <v>5612.83</v>
      </c>
      <c r="G927" t="s">
        <v>11</v>
      </c>
      <c r="H927" t="s">
        <v>12</v>
      </c>
      <c r="I927" t="s">
        <v>13</v>
      </c>
      <c r="J927" s="10" t="str">
        <f t="shared" si="28"/>
        <v>11Sep1978</v>
      </c>
      <c r="K927" s="13">
        <f t="shared" si="29"/>
        <v>44</v>
      </c>
      <c r="L927" s="14">
        <v>5612.83</v>
      </c>
    </row>
    <row r="928" spans="1:12" x14ac:dyDescent="0.25">
      <c r="A928" t="s">
        <v>692</v>
      </c>
      <c r="B928">
        <v>1978</v>
      </c>
      <c r="C928" t="s">
        <v>20</v>
      </c>
      <c r="D928">
        <v>27</v>
      </c>
      <c r="E928">
        <v>2</v>
      </c>
      <c r="F928" s="14">
        <v>5650.14</v>
      </c>
      <c r="G928" t="s">
        <v>11</v>
      </c>
      <c r="H928" t="s">
        <v>16</v>
      </c>
      <c r="I928" t="s">
        <v>13</v>
      </c>
      <c r="J928" s="10" t="str">
        <f t="shared" si="28"/>
        <v>27Sep1978</v>
      </c>
      <c r="K928" s="13">
        <f t="shared" si="29"/>
        <v>44</v>
      </c>
      <c r="L928" s="14">
        <v>5650.14</v>
      </c>
    </row>
    <row r="929" spans="1:12" x14ac:dyDescent="0.25">
      <c r="A929" t="s">
        <v>751</v>
      </c>
      <c r="B929">
        <v>1978</v>
      </c>
      <c r="C929" t="s">
        <v>20</v>
      </c>
      <c r="D929">
        <v>5</v>
      </c>
      <c r="E929">
        <v>2</v>
      </c>
      <c r="F929" s="14">
        <v>6138.58</v>
      </c>
      <c r="G929" t="s">
        <v>11</v>
      </c>
      <c r="H929" t="s">
        <v>16</v>
      </c>
      <c r="I929" t="s">
        <v>13</v>
      </c>
      <c r="J929" s="10" t="str">
        <f t="shared" si="28"/>
        <v>5Sep1978</v>
      </c>
      <c r="K929" s="13">
        <f t="shared" si="29"/>
        <v>44</v>
      </c>
      <c r="L929" s="14">
        <v>6138.58</v>
      </c>
    </row>
    <row r="930" spans="1:12" x14ac:dyDescent="0.25">
      <c r="A930" t="s">
        <v>768</v>
      </c>
      <c r="B930">
        <v>1978</v>
      </c>
      <c r="C930" t="s">
        <v>20</v>
      </c>
      <c r="D930">
        <v>19</v>
      </c>
      <c r="E930">
        <v>2</v>
      </c>
      <c r="F930" s="14">
        <v>6236.95</v>
      </c>
      <c r="G930" t="s">
        <v>11</v>
      </c>
      <c r="H930" t="s">
        <v>11</v>
      </c>
      <c r="I930" t="s">
        <v>13</v>
      </c>
      <c r="J930" s="10" t="str">
        <f t="shared" si="28"/>
        <v>19Sep1978</v>
      </c>
      <c r="K930" s="13">
        <f t="shared" si="29"/>
        <v>44</v>
      </c>
      <c r="L930" s="14">
        <v>6236.95</v>
      </c>
    </row>
    <row r="931" spans="1:12" x14ac:dyDescent="0.25">
      <c r="A931" t="s">
        <v>844</v>
      </c>
      <c r="B931">
        <v>1978</v>
      </c>
      <c r="C931" t="s">
        <v>36</v>
      </c>
      <c r="D931">
        <v>21</v>
      </c>
      <c r="E931">
        <v>2</v>
      </c>
      <c r="F931" s="14">
        <v>6737.98</v>
      </c>
      <c r="G931" t="s">
        <v>11</v>
      </c>
      <c r="H931" t="s">
        <v>12</v>
      </c>
      <c r="I931" t="s">
        <v>13</v>
      </c>
      <c r="J931" s="10" t="str">
        <f t="shared" si="28"/>
        <v>21Oct1978</v>
      </c>
      <c r="K931" s="13">
        <f t="shared" si="29"/>
        <v>44</v>
      </c>
      <c r="L931" s="14">
        <v>6737.98</v>
      </c>
    </row>
    <row r="932" spans="1:12" x14ac:dyDescent="0.25">
      <c r="A932" t="s">
        <v>864</v>
      </c>
      <c r="B932">
        <v>1978</v>
      </c>
      <c r="C932" t="s">
        <v>34</v>
      </c>
      <c r="D932">
        <v>5</v>
      </c>
      <c r="E932">
        <v>2</v>
      </c>
      <c r="F932" s="14">
        <v>6863.49</v>
      </c>
      <c r="G932" t="s">
        <v>11</v>
      </c>
      <c r="H932" t="s">
        <v>16</v>
      </c>
      <c r="I932" t="s">
        <v>13</v>
      </c>
      <c r="J932" s="10" t="str">
        <f t="shared" si="28"/>
        <v>5Aug1978</v>
      </c>
      <c r="K932" s="13">
        <f t="shared" si="29"/>
        <v>44</v>
      </c>
      <c r="L932" s="14">
        <v>6863.49</v>
      </c>
    </row>
    <row r="933" spans="1:12" x14ac:dyDescent="0.25">
      <c r="A933" t="s">
        <v>871</v>
      </c>
      <c r="B933">
        <v>1978</v>
      </c>
      <c r="C933" t="s">
        <v>15</v>
      </c>
      <c r="D933">
        <v>29</v>
      </c>
      <c r="E933">
        <v>2</v>
      </c>
      <c r="F933" s="14">
        <v>6938.11</v>
      </c>
      <c r="G933" t="s">
        <v>11</v>
      </c>
      <c r="H933" t="s">
        <v>11</v>
      </c>
      <c r="I933" t="s">
        <v>13</v>
      </c>
      <c r="J933" s="10" t="str">
        <f t="shared" si="28"/>
        <v>29Nov1978</v>
      </c>
      <c r="K933" s="13">
        <f t="shared" si="29"/>
        <v>44</v>
      </c>
      <c r="L933" s="14">
        <v>6938.11</v>
      </c>
    </row>
    <row r="934" spans="1:12" x14ac:dyDescent="0.25">
      <c r="A934" t="s">
        <v>887</v>
      </c>
      <c r="B934">
        <v>1978</v>
      </c>
      <c r="C934" t="s">
        <v>18</v>
      </c>
      <c r="D934">
        <v>24</v>
      </c>
      <c r="E934">
        <v>2</v>
      </c>
      <c r="F934" s="14">
        <v>7054.41</v>
      </c>
      <c r="G934" t="s">
        <v>11</v>
      </c>
      <c r="H934" t="s">
        <v>11</v>
      </c>
      <c r="I934" t="s">
        <v>13</v>
      </c>
      <c r="J934" s="10" t="str">
        <f t="shared" si="28"/>
        <v>24Jun1978</v>
      </c>
      <c r="K934" s="13">
        <f t="shared" si="29"/>
        <v>44</v>
      </c>
      <c r="L934" s="14">
        <v>7054.41</v>
      </c>
    </row>
    <row r="935" spans="1:12" x14ac:dyDescent="0.25">
      <c r="A935" t="s">
        <v>897</v>
      </c>
      <c r="B935">
        <v>1978</v>
      </c>
      <c r="C935" t="s">
        <v>10</v>
      </c>
      <c r="D935">
        <v>30</v>
      </c>
      <c r="E935">
        <v>1</v>
      </c>
      <c r="F935" s="14">
        <v>7147.47</v>
      </c>
      <c r="G935" t="s">
        <v>11</v>
      </c>
      <c r="H935" t="s">
        <v>12</v>
      </c>
      <c r="I935" t="s">
        <v>13</v>
      </c>
      <c r="J935" s="10" t="str">
        <f t="shared" si="28"/>
        <v>30Jul1978</v>
      </c>
      <c r="K935" s="13">
        <f t="shared" si="29"/>
        <v>44</v>
      </c>
      <c r="L935" s="14">
        <v>7147.47</v>
      </c>
    </row>
    <row r="936" spans="1:12" x14ac:dyDescent="0.25">
      <c r="A936" t="s">
        <v>942</v>
      </c>
      <c r="B936">
        <v>1978</v>
      </c>
      <c r="C936" t="s">
        <v>15</v>
      </c>
      <c r="D936">
        <v>12</v>
      </c>
      <c r="E936">
        <v>0</v>
      </c>
      <c r="F936" s="14">
        <v>7419.48</v>
      </c>
      <c r="G936" t="s">
        <v>11</v>
      </c>
      <c r="H936" t="s">
        <v>11</v>
      </c>
      <c r="I936" t="s">
        <v>23</v>
      </c>
      <c r="J936" s="10" t="str">
        <f t="shared" si="28"/>
        <v>12Nov1978</v>
      </c>
      <c r="K936" s="13">
        <f t="shared" si="29"/>
        <v>44</v>
      </c>
      <c r="L936" s="14">
        <v>7419.48</v>
      </c>
    </row>
    <row r="937" spans="1:12" x14ac:dyDescent="0.25">
      <c r="A937" t="s">
        <v>943</v>
      </c>
      <c r="B937">
        <v>1978</v>
      </c>
      <c r="C937" t="s">
        <v>30</v>
      </c>
      <c r="D937">
        <v>2</v>
      </c>
      <c r="E937">
        <v>0</v>
      </c>
      <c r="F937" s="14">
        <v>7421.19</v>
      </c>
      <c r="G937" t="s">
        <v>11</v>
      </c>
      <c r="H937" t="s">
        <v>12</v>
      </c>
      <c r="I937" t="s">
        <v>23</v>
      </c>
      <c r="J937" s="10" t="str">
        <f t="shared" si="28"/>
        <v>2Dec1978</v>
      </c>
      <c r="K937" s="13">
        <f t="shared" si="29"/>
        <v>44</v>
      </c>
      <c r="L937" s="14">
        <v>7421.19</v>
      </c>
    </row>
    <row r="938" spans="1:12" x14ac:dyDescent="0.25">
      <c r="A938" t="s">
        <v>955</v>
      </c>
      <c r="B938">
        <v>1978</v>
      </c>
      <c r="C938" t="s">
        <v>36</v>
      </c>
      <c r="D938">
        <v>18</v>
      </c>
      <c r="E938">
        <v>1</v>
      </c>
      <c r="F938" s="14">
        <v>7518.03</v>
      </c>
      <c r="G938" t="s">
        <v>11</v>
      </c>
      <c r="H938" t="s">
        <v>12</v>
      </c>
      <c r="I938" t="s">
        <v>23</v>
      </c>
      <c r="J938" s="10" t="str">
        <f t="shared" si="28"/>
        <v>18Oct1978</v>
      </c>
      <c r="K938" s="13">
        <f t="shared" si="29"/>
        <v>44</v>
      </c>
      <c r="L938" s="14">
        <v>7518.03</v>
      </c>
    </row>
    <row r="939" spans="1:12" x14ac:dyDescent="0.25">
      <c r="A939" t="s">
        <v>957</v>
      </c>
      <c r="B939">
        <v>1978</v>
      </c>
      <c r="C939" t="s">
        <v>30</v>
      </c>
      <c r="D939">
        <v>14</v>
      </c>
      <c r="E939">
        <v>2</v>
      </c>
      <c r="F939" s="14">
        <v>7531.7</v>
      </c>
      <c r="G939" t="s">
        <v>11</v>
      </c>
      <c r="H939" t="s">
        <v>16</v>
      </c>
      <c r="I939" t="s">
        <v>13</v>
      </c>
      <c r="J939" s="10" t="str">
        <f t="shared" si="28"/>
        <v>14Dec1978</v>
      </c>
      <c r="K939" s="13">
        <f t="shared" si="29"/>
        <v>44</v>
      </c>
      <c r="L939" s="14">
        <v>7531.7</v>
      </c>
    </row>
    <row r="940" spans="1:12" x14ac:dyDescent="0.25">
      <c r="A940" t="s">
        <v>965</v>
      </c>
      <c r="B940">
        <v>1978</v>
      </c>
      <c r="C940" t="s">
        <v>15</v>
      </c>
      <c r="D940">
        <v>28</v>
      </c>
      <c r="E940">
        <v>1</v>
      </c>
      <c r="F940" s="14">
        <v>7623.52</v>
      </c>
      <c r="G940" t="s">
        <v>11</v>
      </c>
      <c r="H940" t="s">
        <v>16</v>
      </c>
      <c r="I940" t="s">
        <v>41</v>
      </c>
      <c r="J940" s="10" t="str">
        <f t="shared" si="28"/>
        <v>28Nov1978</v>
      </c>
      <c r="K940" s="13">
        <f t="shared" si="29"/>
        <v>44</v>
      </c>
      <c r="L940" s="14">
        <v>7623.52</v>
      </c>
    </row>
    <row r="941" spans="1:12" x14ac:dyDescent="0.25">
      <c r="A941" t="s">
        <v>966</v>
      </c>
      <c r="B941">
        <v>1978</v>
      </c>
      <c r="C941" t="s">
        <v>15</v>
      </c>
      <c r="D941">
        <v>6</v>
      </c>
      <c r="E941">
        <v>1</v>
      </c>
      <c r="F941" s="14">
        <v>7624.63</v>
      </c>
      <c r="G941" t="s">
        <v>11</v>
      </c>
      <c r="H941" t="s">
        <v>16</v>
      </c>
      <c r="I941" t="s">
        <v>41</v>
      </c>
      <c r="J941" s="10" t="str">
        <f t="shared" si="28"/>
        <v>6Nov1978</v>
      </c>
      <c r="K941" s="13">
        <f t="shared" si="29"/>
        <v>44</v>
      </c>
      <c r="L941" s="14">
        <v>7624.63</v>
      </c>
    </row>
    <row r="942" spans="1:12" x14ac:dyDescent="0.25">
      <c r="A942" t="s">
        <v>967</v>
      </c>
      <c r="B942">
        <v>1978</v>
      </c>
      <c r="C942" t="s">
        <v>15</v>
      </c>
      <c r="D942">
        <v>29</v>
      </c>
      <c r="E942">
        <v>1</v>
      </c>
      <c r="F942" s="14">
        <v>7626.99</v>
      </c>
      <c r="G942" t="s">
        <v>11</v>
      </c>
      <c r="H942" t="s">
        <v>11</v>
      </c>
      <c r="I942" t="s">
        <v>41</v>
      </c>
      <c r="J942" s="10" t="str">
        <f t="shared" si="28"/>
        <v>29Nov1978</v>
      </c>
      <c r="K942" s="13">
        <f t="shared" si="29"/>
        <v>44</v>
      </c>
      <c r="L942" s="14">
        <v>7626.99</v>
      </c>
    </row>
    <row r="943" spans="1:12" x14ac:dyDescent="0.25">
      <c r="A943" t="s">
        <v>968</v>
      </c>
      <c r="B943">
        <v>1978</v>
      </c>
      <c r="C943" t="s">
        <v>34</v>
      </c>
      <c r="D943">
        <v>24</v>
      </c>
      <c r="E943">
        <v>1</v>
      </c>
      <c r="F943" s="14">
        <v>7633.72</v>
      </c>
      <c r="G943" t="s">
        <v>11</v>
      </c>
      <c r="H943" t="s">
        <v>16</v>
      </c>
      <c r="I943" t="s">
        <v>13</v>
      </c>
      <c r="J943" s="10" t="str">
        <f t="shared" si="28"/>
        <v>24Aug1978</v>
      </c>
      <c r="K943" s="13">
        <f t="shared" si="29"/>
        <v>44</v>
      </c>
      <c r="L943" s="14">
        <v>7633.72</v>
      </c>
    </row>
    <row r="944" spans="1:12" x14ac:dyDescent="0.25">
      <c r="A944" t="s">
        <v>985</v>
      </c>
      <c r="B944">
        <v>1979</v>
      </c>
      <c r="C944" t="s">
        <v>18</v>
      </c>
      <c r="D944">
        <v>2</v>
      </c>
      <c r="E944">
        <v>1</v>
      </c>
      <c r="F944" s="14">
        <v>7727.25</v>
      </c>
      <c r="G944" t="s">
        <v>11</v>
      </c>
      <c r="H944" t="s">
        <v>12</v>
      </c>
      <c r="I944" t="s">
        <v>23</v>
      </c>
      <c r="J944" s="10" t="str">
        <f t="shared" si="28"/>
        <v>2Jun1979</v>
      </c>
      <c r="K944" s="13">
        <f t="shared" si="29"/>
        <v>44</v>
      </c>
      <c r="L944" s="14">
        <v>7727.25</v>
      </c>
    </row>
    <row r="945" spans="1:12" x14ac:dyDescent="0.25">
      <c r="A945" t="s">
        <v>1016</v>
      </c>
      <c r="B945">
        <v>1978</v>
      </c>
      <c r="C945" t="s">
        <v>10</v>
      </c>
      <c r="D945">
        <v>17</v>
      </c>
      <c r="E945">
        <v>1</v>
      </c>
      <c r="F945" s="14">
        <v>8023.14</v>
      </c>
      <c r="G945" t="s">
        <v>11</v>
      </c>
      <c r="H945" t="s">
        <v>12</v>
      </c>
      <c r="I945" t="s">
        <v>23</v>
      </c>
      <c r="J945" s="10" t="str">
        <f t="shared" si="28"/>
        <v>17Jul1978</v>
      </c>
      <c r="K945" s="13">
        <f t="shared" si="29"/>
        <v>44</v>
      </c>
      <c r="L945" s="14">
        <v>8023.14</v>
      </c>
    </row>
    <row r="946" spans="1:12" x14ac:dyDescent="0.25">
      <c r="A946" t="s">
        <v>1043</v>
      </c>
      <c r="B946">
        <v>1978</v>
      </c>
      <c r="C946" t="s">
        <v>36</v>
      </c>
      <c r="D946">
        <v>24</v>
      </c>
      <c r="E946">
        <v>2</v>
      </c>
      <c r="F946" s="14">
        <v>8211.1</v>
      </c>
      <c r="G946" t="s">
        <v>11</v>
      </c>
      <c r="H946" t="s">
        <v>12</v>
      </c>
      <c r="I946" t="s">
        <v>13</v>
      </c>
      <c r="J946" s="10" t="str">
        <f t="shared" si="28"/>
        <v>24Oct1978</v>
      </c>
      <c r="K946" s="13">
        <f t="shared" si="29"/>
        <v>44</v>
      </c>
      <c r="L946" s="14">
        <v>8211.1</v>
      </c>
    </row>
    <row r="947" spans="1:12" x14ac:dyDescent="0.25">
      <c r="A947" t="s">
        <v>1044</v>
      </c>
      <c r="B947">
        <v>1978</v>
      </c>
      <c r="C947" t="s">
        <v>18</v>
      </c>
      <c r="D947">
        <v>30</v>
      </c>
      <c r="E947">
        <v>2</v>
      </c>
      <c r="F947" s="14">
        <v>8219.2000000000007</v>
      </c>
      <c r="G947" t="s">
        <v>11</v>
      </c>
      <c r="H947" t="s">
        <v>11</v>
      </c>
      <c r="I947" t="s">
        <v>13</v>
      </c>
      <c r="J947" s="10" t="str">
        <f t="shared" si="28"/>
        <v>30Jun1978</v>
      </c>
      <c r="K947" s="13">
        <f t="shared" si="29"/>
        <v>44</v>
      </c>
      <c r="L947" s="14">
        <v>8219.2000000000007</v>
      </c>
    </row>
    <row r="948" spans="1:12" x14ac:dyDescent="0.25">
      <c r="A948" t="s">
        <v>1122</v>
      </c>
      <c r="B948">
        <v>1978</v>
      </c>
      <c r="C948" t="s">
        <v>30</v>
      </c>
      <c r="D948">
        <v>16</v>
      </c>
      <c r="E948">
        <v>3</v>
      </c>
      <c r="F948" s="14">
        <v>8891.14</v>
      </c>
      <c r="G948" t="s">
        <v>11</v>
      </c>
      <c r="H948" t="s">
        <v>12</v>
      </c>
      <c r="I948" t="s">
        <v>355</v>
      </c>
      <c r="J948" s="10" t="str">
        <f t="shared" si="28"/>
        <v>16Dec1978</v>
      </c>
      <c r="K948" s="13">
        <f t="shared" si="29"/>
        <v>44</v>
      </c>
      <c r="L948" s="14">
        <v>8891.14</v>
      </c>
    </row>
    <row r="949" spans="1:12" x14ac:dyDescent="0.25">
      <c r="A949" t="s">
        <v>1636</v>
      </c>
      <c r="B949">
        <v>1978</v>
      </c>
      <c r="C949" t="s">
        <v>30</v>
      </c>
      <c r="D949">
        <v>19</v>
      </c>
      <c r="E949">
        <v>2</v>
      </c>
      <c r="F949" s="14">
        <v>13874.89</v>
      </c>
      <c r="G949" t="s">
        <v>11</v>
      </c>
      <c r="H949" t="s">
        <v>16</v>
      </c>
      <c r="I949" t="s">
        <v>23</v>
      </c>
      <c r="J949" s="10" t="str">
        <f t="shared" si="28"/>
        <v>19Dec1978</v>
      </c>
      <c r="K949" s="13">
        <f t="shared" si="29"/>
        <v>44</v>
      </c>
      <c r="L949" s="14">
        <v>13874.89</v>
      </c>
    </row>
    <row r="950" spans="1:12" x14ac:dyDescent="0.25">
      <c r="A950" t="s">
        <v>1718</v>
      </c>
      <c r="B950">
        <v>1978</v>
      </c>
      <c r="C950" t="s">
        <v>20</v>
      </c>
      <c r="D950">
        <v>5</v>
      </c>
      <c r="E950">
        <v>2</v>
      </c>
      <c r="F950" s="14">
        <v>15123.19</v>
      </c>
      <c r="G950" t="s">
        <v>11</v>
      </c>
      <c r="H950" t="s">
        <v>16</v>
      </c>
      <c r="I950" t="s">
        <v>41</v>
      </c>
      <c r="J950" s="10" t="str">
        <f t="shared" si="28"/>
        <v>5Sep1978</v>
      </c>
      <c r="K950" s="13">
        <f t="shared" si="29"/>
        <v>44</v>
      </c>
      <c r="L950" s="14">
        <v>15123.19</v>
      </c>
    </row>
    <row r="951" spans="1:12" x14ac:dyDescent="0.25">
      <c r="A951" t="s">
        <v>1724</v>
      </c>
      <c r="B951">
        <v>1978</v>
      </c>
      <c r="C951" t="s">
        <v>15</v>
      </c>
      <c r="D951">
        <v>23</v>
      </c>
      <c r="E951">
        <v>2</v>
      </c>
      <c r="F951" s="14">
        <v>15207.92</v>
      </c>
      <c r="G951" t="s">
        <v>11</v>
      </c>
      <c r="H951" t="s">
        <v>16</v>
      </c>
      <c r="I951" t="s">
        <v>23</v>
      </c>
      <c r="J951" s="10" t="str">
        <f t="shared" si="28"/>
        <v>23Nov1978</v>
      </c>
      <c r="K951" s="13">
        <f t="shared" si="29"/>
        <v>44</v>
      </c>
      <c r="L951" s="14">
        <v>15207.92</v>
      </c>
    </row>
    <row r="952" spans="1:12" x14ac:dyDescent="0.25">
      <c r="A952" t="s">
        <v>1753</v>
      </c>
      <c r="B952">
        <v>1978</v>
      </c>
      <c r="C952" t="s">
        <v>20</v>
      </c>
      <c r="D952">
        <v>16</v>
      </c>
      <c r="E952">
        <v>2</v>
      </c>
      <c r="F952" s="14">
        <v>16062.89</v>
      </c>
      <c r="G952" t="s">
        <v>11</v>
      </c>
      <c r="H952" t="s">
        <v>11</v>
      </c>
      <c r="I952" t="s">
        <v>534</v>
      </c>
      <c r="J952" s="10" t="str">
        <f t="shared" si="28"/>
        <v>16Sep1978</v>
      </c>
      <c r="K952" s="13">
        <f t="shared" si="29"/>
        <v>44</v>
      </c>
      <c r="L952" s="14">
        <v>16062.89</v>
      </c>
    </row>
    <row r="953" spans="1:12" x14ac:dyDescent="0.25">
      <c r="A953" t="s">
        <v>2163</v>
      </c>
      <c r="B953">
        <v>1978</v>
      </c>
      <c r="C953" t="s">
        <v>30</v>
      </c>
      <c r="D953">
        <v>19</v>
      </c>
      <c r="E953">
        <v>2</v>
      </c>
      <c r="F953" s="14">
        <v>35701.9</v>
      </c>
      <c r="G953" t="s">
        <v>11</v>
      </c>
      <c r="H953" t="s">
        <v>16</v>
      </c>
      <c r="I953" t="s">
        <v>41</v>
      </c>
      <c r="J953" s="10" t="str">
        <f t="shared" si="28"/>
        <v>19Dec1978</v>
      </c>
      <c r="K953" s="13">
        <f t="shared" si="29"/>
        <v>44</v>
      </c>
      <c r="L953" s="14">
        <v>35701.9</v>
      </c>
    </row>
    <row r="954" spans="1:12" x14ac:dyDescent="0.25">
      <c r="A954" t="s">
        <v>2248</v>
      </c>
      <c r="B954">
        <v>1978</v>
      </c>
      <c r="C954" t="s">
        <v>34</v>
      </c>
      <c r="D954">
        <v>5</v>
      </c>
      <c r="E954">
        <v>2</v>
      </c>
      <c r="F954" s="14">
        <v>39352.6</v>
      </c>
      <c r="G954" t="s">
        <v>11</v>
      </c>
      <c r="H954" t="s">
        <v>12</v>
      </c>
      <c r="I954" t="s">
        <v>41</v>
      </c>
      <c r="J954" s="10" t="str">
        <f t="shared" si="28"/>
        <v>5Aug1978</v>
      </c>
      <c r="K954" s="13">
        <f t="shared" si="29"/>
        <v>44</v>
      </c>
      <c r="L954" s="14">
        <v>39352.6</v>
      </c>
    </row>
    <row r="955" spans="1:12" x14ac:dyDescent="0.25">
      <c r="A955" t="s">
        <v>899</v>
      </c>
      <c r="B955">
        <v>1978</v>
      </c>
      <c r="C955" t="s">
        <v>20</v>
      </c>
      <c r="D955">
        <v>6</v>
      </c>
      <c r="E955">
        <v>1</v>
      </c>
      <c r="F955" s="14">
        <v>7152.67</v>
      </c>
      <c r="G955" t="s">
        <v>12</v>
      </c>
      <c r="H955" t="s">
        <v>11</v>
      </c>
      <c r="I955" t="s">
        <v>13</v>
      </c>
      <c r="J955" s="10" t="str">
        <f t="shared" si="28"/>
        <v>6Sep1978</v>
      </c>
      <c r="K955" s="13">
        <f t="shared" si="29"/>
        <v>44</v>
      </c>
      <c r="L955" s="14">
        <v>7152.67</v>
      </c>
    </row>
    <row r="956" spans="1:12" x14ac:dyDescent="0.25">
      <c r="A956" t="s">
        <v>987</v>
      </c>
      <c r="B956">
        <v>1978</v>
      </c>
      <c r="C956" t="s">
        <v>30</v>
      </c>
      <c r="D956">
        <v>4</v>
      </c>
      <c r="E956">
        <v>2</v>
      </c>
      <c r="F956" s="14">
        <v>7731.43</v>
      </c>
      <c r="G956" t="s">
        <v>12</v>
      </c>
      <c r="H956" t="s">
        <v>11</v>
      </c>
      <c r="I956" t="s">
        <v>13</v>
      </c>
      <c r="J956" s="10" t="str">
        <f t="shared" si="28"/>
        <v>4Dec1978</v>
      </c>
      <c r="K956" s="13">
        <f t="shared" si="29"/>
        <v>44</v>
      </c>
      <c r="L956" s="14">
        <v>7731.43</v>
      </c>
    </row>
    <row r="957" spans="1:12" x14ac:dyDescent="0.25">
      <c r="A957" t="s">
        <v>1033</v>
      </c>
      <c r="B957">
        <v>1978</v>
      </c>
      <c r="C957" t="s">
        <v>20</v>
      </c>
      <c r="D957">
        <v>1</v>
      </c>
      <c r="E957">
        <v>2</v>
      </c>
      <c r="F957" s="14">
        <v>8116.27</v>
      </c>
      <c r="G957" t="s">
        <v>12</v>
      </c>
      <c r="H957" t="s">
        <v>16</v>
      </c>
      <c r="I957" t="s">
        <v>23</v>
      </c>
      <c r="J957" s="10" t="str">
        <f t="shared" si="28"/>
        <v>1Sep1978</v>
      </c>
      <c r="K957" s="13">
        <f t="shared" si="29"/>
        <v>44</v>
      </c>
      <c r="L957" s="14">
        <v>8116.27</v>
      </c>
    </row>
    <row r="958" spans="1:12" x14ac:dyDescent="0.25">
      <c r="A958" t="s">
        <v>1055</v>
      </c>
      <c r="B958">
        <v>1978</v>
      </c>
      <c r="C958" t="s">
        <v>18</v>
      </c>
      <c r="D958">
        <v>26</v>
      </c>
      <c r="E958">
        <v>2</v>
      </c>
      <c r="F958" s="14">
        <v>8302.5400000000009</v>
      </c>
      <c r="G958" t="s">
        <v>12</v>
      </c>
      <c r="H958" t="s">
        <v>12</v>
      </c>
      <c r="I958" t="s">
        <v>167</v>
      </c>
      <c r="J958" s="10" t="str">
        <f t="shared" si="28"/>
        <v>26Jun1978</v>
      </c>
      <c r="K958" s="13">
        <f t="shared" si="29"/>
        <v>44</v>
      </c>
      <c r="L958" s="14">
        <v>8302.5400000000009</v>
      </c>
    </row>
    <row r="959" spans="1:12" x14ac:dyDescent="0.25">
      <c r="A959" t="s">
        <v>1298</v>
      </c>
      <c r="B959">
        <v>1978</v>
      </c>
      <c r="C959" t="s">
        <v>34</v>
      </c>
      <c r="D959">
        <v>21</v>
      </c>
      <c r="E959">
        <v>2</v>
      </c>
      <c r="F959" s="14">
        <v>10486.55</v>
      </c>
      <c r="G959" t="s">
        <v>12</v>
      </c>
      <c r="H959" t="s">
        <v>12</v>
      </c>
      <c r="I959" t="s">
        <v>199</v>
      </c>
      <c r="J959" s="10" t="str">
        <f t="shared" si="28"/>
        <v>21Aug1978</v>
      </c>
      <c r="K959" s="13">
        <f t="shared" si="29"/>
        <v>44</v>
      </c>
      <c r="L959" s="14">
        <v>10486.55</v>
      </c>
    </row>
    <row r="960" spans="1:12" x14ac:dyDescent="0.25">
      <c r="A960" t="s">
        <v>1393</v>
      </c>
      <c r="B960">
        <v>1979</v>
      </c>
      <c r="C960" t="s">
        <v>18</v>
      </c>
      <c r="D960">
        <v>7</v>
      </c>
      <c r="E960">
        <v>2</v>
      </c>
      <c r="F960" s="14">
        <v>11369.39</v>
      </c>
      <c r="G960" t="s">
        <v>12</v>
      </c>
      <c r="H960" t="s">
        <v>16</v>
      </c>
      <c r="I960" t="s">
        <v>534</v>
      </c>
      <c r="J960" s="10" t="str">
        <f t="shared" si="28"/>
        <v>7Jun1979</v>
      </c>
      <c r="K960" s="13">
        <f t="shared" si="29"/>
        <v>44</v>
      </c>
      <c r="L960" s="14">
        <v>11369.39</v>
      </c>
    </row>
    <row r="961" spans="1:12" x14ac:dyDescent="0.25">
      <c r="A961" t="s">
        <v>1543</v>
      </c>
      <c r="B961">
        <v>1978</v>
      </c>
      <c r="C961" t="s">
        <v>10</v>
      </c>
      <c r="D961">
        <v>24</v>
      </c>
      <c r="E961">
        <v>0</v>
      </c>
      <c r="F961" s="14">
        <v>12797.21</v>
      </c>
      <c r="G961" t="s">
        <v>12</v>
      </c>
      <c r="H961" t="s">
        <v>16</v>
      </c>
      <c r="I961" t="s">
        <v>246</v>
      </c>
      <c r="J961" s="10" t="str">
        <f t="shared" si="28"/>
        <v>24Jul1978</v>
      </c>
      <c r="K961" s="13">
        <f t="shared" si="29"/>
        <v>44</v>
      </c>
      <c r="L961" s="14">
        <v>12797.21</v>
      </c>
    </row>
    <row r="962" spans="1:12" x14ac:dyDescent="0.25">
      <c r="A962" t="s">
        <v>1574</v>
      </c>
      <c r="B962">
        <v>1978</v>
      </c>
      <c r="C962" t="s">
        <v>10</v>
      </c>
      <c r="D962">
        <v>17</v>
      </c>
      <c r="E962">
        <v>2</v>
      </c>
      <c r="F962" s="14">
        <v>13101.74</v>
      </c>
      <c r="G962" t="s">
        <v>12</v>
      </c>
      <c r="H962" t="s">
        <v>11</v>
      </c>
      <c r="I962" t="s">
        <v>534</v>
      </c>
      <c r="J962" s="10" t="str">
        <f t="shared" ref="J962:J1025" si="30">CONCATENATE(D962,C962,B962)</f>
        <v>17Jul1978</v>
      </c>
      <c r="K962" s="13">
        <f t="shared" ref="K962:K1025" si="31">DATEDIF(J962,$P$2,"y")</f>
        <v>44</v>
      </c>
      <c r="L962" s="14">
        <v>13101.74</v>
      </c>
    </row>
    <row r="963" spans="1:12" x14ac:dyDescent="0.25">
      <c r="A963" t="s">
        <v>1097</v>
      </c>
      <c r="B963">
        <v>1979</v>
      </c>
      <c r="C963" t="s">
        <v>10</v>
      </c>
      <c r="D963">
        <v>17</v>
      </c>
      <c r="E963">
        <v>3</v>
      </c>
      <c r="F963" s="14">
        <v>8606.2199999999993</v>
      </c>
      <c r="G963" t="s">
        <v>16</v>
      </c>
      <c r="H963" t="s">
        <v>11</v>
      </c>
      <c r="I963" t="s">
        <v>275</v>
      </c>
      <c r="J963" s="10" t="str">
        <f t="shared" si="30"/>
        <v>17Jul1979</v>
      </c>
      <c r="K963" s="13">
        <f t="shared" si="31"/>
        <v>43</v>
      </c>
      <c r="L963" s="14">
        <v>8606.2199999999993</v>
      </c>
    </row>
    <row r="964" spans="1:12" x14ac:dyDescent="0.25">
      <c r="A964" t="s">
        <v>1813</v>
      </c>
      <c r="B964">
        <v>1979</v>
      </c>
      <c r="C964" t="s">
        <v>36</v>
      </c>
      <c r="D964">
        <v>10</v>
      </c>
      <c r="E964">
        <v>2</v>
      </c>
      <c r="F964" s="14">
        <v>17779.939999999999</v>
      </c>
      <c r="G964" t="s">
        <v>16</v>
      </c>
      <c r="H964" t="s">
        <v>11</v>
      </c>
      <c r="I964" t="s">
        <v>23</v>
      </c>
      <c r="J964" s="10" t="str">
        <f t="shared" si="30"/>
        <v>10Oct1979</v>
      </c>
      <c r="K964" s="13">
        <f t="shared" si="31"/>
        <v>43</v>
      </c>
      <c r="L964" s="14">
        <v>17779.939999999999</v>
      </c>
    </row>
    <row r="965" spans="1:12" x14ac:dyDescent="0.25">
      <c r="A965" t="s">
        <v>1817</v>
      </c>
      <c r="B965">
        <v>1979</v>
      </c>
      <c r="C965" t="s">
        <v>15</v>
      </c>
      <c r="D965">
        <v>12</v>
      </c>
      <c r="E965">
        <v>2</v>
      </c>
      <c r="F965" s="14">
        <v>17882.669999999998</v>
      </c>
      <c r="G965" t="s">
        <v>16</v>
      </c>
      <c r="H965" t="s">
        <v>12</v>
      </c>
      <c r="I965" t="s">
        <v>23</v>
      </c>
      <c r="J965" s="10" t="str">
        <f t="shared" si="30"/>
        <v>12Nov1979</v>
      </c>
      <c r="K965" s="13">
        <f t="shared" si="31"/>
        <v>43</v>
      </c>
      <c r="L965" s="14">
        <v>17882.669999999998</v>
      </c>
    </row>
    <row r="966" spans="1:12" x14ac:dyDescent="0.25">
      <c r="A966" t="s">
        <v>1838</v>
      </c>
      <c r="B966">
        <v>1979</v>
      </c>
      <c r="C966" t="s">
        <v>15</v>
      </c>
      <c r="D966">
        <v>19</v>
      </c>
      <c r="E966">
        <v>2</v>
      </c>
      <c r="F966" s="14">
        <v>18767.740000000002</v>
      </c>
      <c r="G966" t="s">
        <v>16</v>
      </c>
      <c r="H966" t="s">
        <v>16</v>
      </c>
      <c r="I966" t="s">
        <v>13</v>
      </c>
      <c r="J966" s="10" t="str">
        <f t="shared" si="30"/>
        <v>19Nov1979</v>
      </c>
      <c r="K966" s="13">
        <f t="shared" si="31"/>
        <v>43</v>
      </c>
      <c r="L966" s="14">
        <v>18767.740000000002</v>
      </c>
    </row>
    <row r="967" spans="1:12" x14ac:dyDescent="0.25">
      <c r="A967" t="s">
        <v>1840</v>
      </c>
      <c r="B967">
        <v>1979</v>
      </c>
      <c r="C967" t="s">
        <v>36</v>
      </c>
      <c r="D967">
        <v>15</v>
      </c>
      <c r="E967">
        <v>2</v>
      </c>
      <c r="F967" s="14">
        <v>18806.150000000001</v>
      </c>
      <c r="G967" t="s">
        <v>16</v>
      </c>
      <c r="H967" t="s">
        <v>11</v>
      </c>
      <c r="I967" t="s">
        <v>13</v>
      </c>
      <c r="J967" s="10" t="str">
        <f t="shared" si="30"/>
        <v>15Oct1979</v>
      </c>
      <c r="K967" s="13">
        <f t="shared" si="31"/>
        <v>43</v>
      </c>
      <c r="L967" s="14">
        <v>18806.150000000001</v>
      </c>
    </row>
    <row r="968" spans="1:12" x14ac:dyDescent="0.25">
      <c r="A968" t="s">
        <v>1853</v>
      </c>
      <c r="B968">
        <v>1979</v>
      </c>
      <c r="C968" t="s">
        <v>10</v>
      </c>
      <c r="D968">
        <v>2</v>
      </c>
      <c r="E968">
        <v>2</v>
      </c>
      <c r="F968" s="14">
        <v>19144.580000000002</v>
      </c>
      <c r="G968" t="s">
        <v>16</v>
      </c>
      <c r="H968" t="s">
        <v>16</v>
      </c>
      <c r="I968" t="s">
        <v>246</v>
      </c>
      <c r="J968" s="10" t="str">
        <f t="shared" si="30"/>
        <v>2Jul1979</v>
      </c>
      <c r="K968" s="13">
        <f t="shared" si="31"/>
        <v>43</v>
      </c>
      <c r="L968" s="14">
        <v>19144.580000000002</v>
      </c>
    </row>
    <row r="969" spans="1:12" x14ac:dyDescent="0.25">
      <c r="A969" t="s">
        <v>1871</v>
      </c>
      <c r="B969">
        <v>1979</v>
      </c>
      <c r="C969" t="s">
        <v>36</v>
      </c>
      <c r="D969">
        <v>30</v>
      </c>
      <c r="E969">
        <v>2</v>
      </c>
      <c r="F969" s="14">
        <v>19798.05</v>
      </c>
      <c r="G969" t="s">
        <v>16</v>
      </c>
      <c r="H969" t="s">
        <v>16</v>
      </c>
      <c r="I969" t="s">
        <v>246</v>
      </c>
      <c r="J969" s="10" t="str">
        <f t="shared" si="30"/>
        <v>30Oct1979</v>
      </c>
      <c r="K969" s="13">
        <f t="shared" si="31"/>
        <v>43</v>
      </c>
      <c r="L969" s="14">
        <v>19798.05</v>
      </c>
    </row>
    <row r="970" spans="1:12" x14ac:dyDescent="0.25">
      <c r="A970" t="s">
        <v>2217</v>
      </c>
      <c r="B970">
        <v>1979</v>
      </c>
      <c r="C970" t="s">
        <v>20</v>
      </c>
      <c r="D970">
        <v>9</v>
      </c>
      <c r="E970">
        <v>0</v>
      </c>
      <c r="F970" s="14">
        <v>37829.72</v>
      </c>
      <c r="G970" t="s">
        <v>16</v>
      </c>
      <c r="H970" t="s">
        <v>11</v>
      </c>
      <c r="I970" t="s">
        <v>41</v>
      </c>
      <c r="J970" s="10" t="str">
        <f t="shared" si="30"/>
        <v>9Sep1979</v>
      </c>
      <c r="K970" s="13">
        <f t="shared" si="31"/>
        <v>43</v>
      </c>
      <c r="L970" s="14">
        <v>37829.72</v>
      </c>
    </row>
    <row r="971" spans="1:12" x14ac:dyDescent="0.25">
      <c r="A971" t="s">
        <v>2269</v>
      </c>
      <c r="B971">
        <v>1979</v>
      </c>
      <c r="C971" t="s">
        <v>34</v>
      </c>
      <c r="D971">
        <v>18</v>
      </c>
      <c r="E971">
        <v>2</v>
      </c>
      <c r="F971" s="14">
        <v>40204.83</v>
      </c>
      <c r="G971" t="s">
        <v>16</v>
      </c>
      <c r="H971" t="s">
        <v>12</v>
      </c>
      <c r="I971" t="s">
        <v>23</v>
      </c>
      <c r="J971" s="10" t="str">
        <f t="shared" si="30"/>
        <v>18Aug1979</v>
      </c>
      <c r="K971" s="13">
        <f t="shared" si="31"/>
        <v>43</v>
      </c>
      <c r="L971" s="14">
        <v>40204.83</v>
      </c>
    </row>
    <row r="972" spans="1:12" x14ac:dyDescent="0.25">
      <c r="A972" t="s">
        <v>2282</v>
      </c>
      <c r="B972">
        <v>1979</v>
      </c>
      <c r="C972" t="s">
        <v>20</v>
      </c>
      <c r="D972">
        <v>16</v>
      </c>
      <c r="E972">
        <v>3</v>
      </c>
      <c r="F972" s="14">
        <v>40941.29</v>
      </c>
      <c r="G972" t="s">
        <v>16</v>
      </c>
      <c r="H972" t="s">
        <v>11</v>
      </c>
      <c r="I972" t="s">
        <v>13</v>
      </c>
      <c r="J972" s="10" t="str">
        <f t="shared" si="30"/>
        <v>16Sep1979</v>
      </c>
      <c r="K972" s="13">
        <f t="shared" si="31"/>
        <v>43</v>
      </c>
      <c r="L972" s="14">
        <v>40941.29</v>
      </c>
    </row>
    <row r="973" spans="1:12" x14ac:dyDescent="0.25">
      <c r="A973" t="s">
        <v>2285</v>
      </c>
      <c r="B973">
        <v>1979</v>
      </c>
      <c r="C973" t="s">
        <v>36</v>
      </c>
      <c r="D973">
        <v>11</v>
      </c>
      <c r="E973">
        <v>1</v>
      </c>
      <c r="F973" s="14">
        <v>41034.22</v>
      </c>
      <c r="G973" t="s">
        <v>16</v>
      </c>
      <c r="H973" t="s">
        <v>12</v>
      </c>
      <c r="I973" t="s">
        <v>355</v>
      </c>
      <c r="J973" s="10" t="str">
        <f t="shared" si="30"/>
        <v>11Oct1979</v>
      </c>
      <c r="K973" s="13">
        <f t="shared" si="31"/>
        <v>43</v>
      </c>
      <c r="L973" s="14">
        <v>41034.22</v>
      </c>
    </row>
    <row r="974" spans="1:12" x14ac:dyDescent="0.25">
      <c r="A974" t="s">
        <v>2305</v>
      </c>
      <c r="B974">
        <v>1979</v>
      </c>
      <c r="C974" t="s">
        <v>10</v>
      </c>
      <c r="D974">
        <v>3</v>
      </c>
      <c r="E974">
        <v>3</v>
      </c>
      <c r="F974" s="14">
        <v>42124.52</v>
      </c>
      <c r="G974" t="s">
        <v>16</v>
      </c>
      <c r="H974" t="s">
        <v>16</v>
      </c>
      <c r="I974" t="s">
        <v>13</v>
      </c>
      <c r="J974" s="10" t="str">
        <f t="shared" si="30"/>
        <v>3Jul1979</v>
      </c>
      <c r="K974" s="13">
        <f t="shared" si="31"/>
        <v>43</v>
      </c>
      <c r="L974" s="14">
        <v>42124.52</v>
      </c>
    </row>
    <row r="975" spans="1:12" x14ac:dyDescent="0.25">
      <c r="A975" t="s">
        <v>2311</v>
      </c>
      <c r="B975">
        <v>1979</v>
      </c>
      <c r="C975" t="s">
        <v>30</v>
      </c>
      <c r="D975">
        <v>27</v>
      </c>
      <c r="E975">
        <v>2</v>
      </c>
      <c r="F975" s="14">
        <v>42560.43</v>
      </c>
      <c r="G975" t="s">
        <v>16</v>
      </c>
      <c r="H975" t="s">
        <v>12</v>
      </c>
      <c r="I975" t="s">
        <v>13</v>
      </c>
      <c r="J975" s="10" t="str">
        <f t="shared" si="30"/>
        <v>27Dec1979</v>
      </c>
      <c r="K975" s="13">
        <f t="shared" si="31"/>
        <v>43</v>
      </c>
      <c r="L975" s="14">
        <v>42560.43</v>
      </c>
    </row>
    <row r="976" spans="1:12" x14ac:dyDescent="0.25">
      <c r="A976" t="s">
        <v>552</v>
      </c>
      <c r="B976">
        <v>1979</v>
      </c>
      <c r="C976" t="s">
        <v>36</v>
      </c>
      <c r="D976">
        <v>18</v>
      </c>
      <c r="E976">
        <v>2</v>
      </c>
      <c r="F976" s="14">
        <v>4674.2</v>
      </c>
      <c r="G976" t="s">
        <v>11</v>
      </c>
      <c r="H976" t="s">
        <v>16</v>
      </c>
      <c r="I976" t="s">
        <v>13</v>
      </c>
      <c r="J976" s="10" t="str">
        <f t="shared" si="30"/>
        <v>18Oct1979</v>
      </c>
      <c r="K976" s="13">
        <f t="shared" si="31"/>
        <v>43</v>
      </c>
      <c r="L976" s="14">
        <v>4674.2</v>
      </c>
    </row>
    <row r="977" spans="1:12" x14ac:dyDescent="0.25">
      <c r="A977" t="s">
        <v>582</v>
      </c>
      <c r="B977">
        <v>1979</v>
      </c>
      <c r="C977" t="s">
        <v>30</v>
      </c>
      <c r="D977">
        <v>13</v>
      </c>
      <c r="E977">
        <v>2</v>
      </c>
      <c r="F977" s="14">
        <v>4843.79</v>
      </c>
      <c r="G977" t="s">
        <v>11</v>
      </c>
      <c r="H977" t="s">
        <v>12</v>
      </c>
      <c r="I977" t="s">
        <v>13</v>
      </c>
      <c r="J977" s="10" t="str">
        <f t="shared" si="30"/>
        <v>13Dec1979</v>
      </c>
      <c r="K977" s="13">
        <f t="shared" si="31"/>
        <v>43</v>
      </c>
      <c r="L977" s="14">
        <v>4843.79</v>
      </c>
    </row>
    <row r="978" spans="1:12" x14ac:dyDescent="0.25">
      <c r="A978" t="s">
        <v>629</v>
      </c>
      <c r="B978">
        <v>1979</v>
      </c>
      <c r="C978" t="s">
        <v>20</v>
      </c>
      <c r="D978">
        <v>12</v>
      </c>
      <c r="E978">
        <v>2</v>
      </c>
      <c r="F978" s="14">
        <v>5195.58</v>
      </c>
      <c r="G978" t="s">
        <v>11</v>
      </c>
      <c r="H978" t="s">
        <v>11</v>
      </c>
      <c r="I978" t="s">
        <v>13</v>
      </c>
      <c r="J978" s="10" t="str">
        <f t="shared" si="30"/>
        <v>12Sep1979</v>
      </c>
      <c r="K978" s="13">
        <f t="shared" si="31"/>
        <v>43</v>
      </c>
      <c r="L978" s="14">
        <v>5195.58</v>
      </c>
    </row>
    <row r="979" spans="1:12" x14ac:dyDescent="0.25">
      <c r="A979" t="s">
        <v>740</v>
      </c>
      <c r="B979">
        <v>1979</v>
      </c>
      <c r="C979" t="s">
        <v>34</v>
      </c>
      <c r="D979">
        <v>8</v>
      </c>
      <c r="E979">
        <v>2</v>
      </c>
      <c r="F979" s="14">
        <v>6074.37</v>
      </c>
      <c r="G979" t="s">
        <v>11</v>
      </c>
      <c r="H979" t="s">
        <v>11</v>
      </c>
      <c r="I979" t="s">
        <v>23</v>
      </c>
      <c r="J979" s="10" t="str">
        <f t="shared" si="30"/>
        <v>8Aug1979</v>
      </c>
      <c r="K979" s="13">
        <f t="shared" si="31"/>
        <v>43</v>
      </c>
      <c r="L979" s="14">
        <v>6074.37</v>
      </c>
    </row>
    <row r="980" spans="1:12" x14ac:dyDescent="0.25">
      <c r="A980" t="s">
        <v>770</v>
      </c>
      <c r="B980">
        <v>1979</v>
      </c>
      <c r="C980" t="s">
        <v>36</v>
      </c>
      <c r="D980">
        <v>10</v>
      </c>
      <c r="E980">
        <v>0</v>
      </c>
      <c r="F980" s="14">
        <v>6250.44</v>
      </c>
      <c r="G980" t="s">
        <v>11</v>
      </c>
      <c r="H980" t="s">
        <v>16</v>
      </c>
      <c r="I980" t="s">
        <v>41</v>
      </c>
      <c r="J980" s="10" t="str">
        <f t="shared" si="30"/>
        <v>10Oct1979</v>
      </c>
      <c r="K980" s="13">
        <f t="shared" si="31"/>
        <v>43</v>
      </c>
      <c r="L980" s="14">
        <v>6250.44</v>
      </c>
    </row>
    <row r="981" spans="1:12" x14ac:dyDescent="0.25">
      <c r="A981" t="s">
        <v>810</v>
      </c>
      <c r="B981">
        <v>1980</v>
      </c>
      <c r="C981" t="s">
        <v>18</v>
      </c>
      <c r="D981">
        <v>8</v>
      </c>
      <c r="E981">
        <v>0</v>
      </c>
      <c r="F981" s="14">
        <v>6474.01</v>
      </c>
      <c r="G981" t="s">
        <v>11</v>
      </c>
      <c r="H981" t="s">
        <v>12</v>
      </c>
      <c r="I981" t="s">
        <v>41</v>
      </c>
      <c r="J981" s="10" t="str">
        <f t="shared" si="30"/>
        <v>8Jun1980</v>
      </c>
      <c r="K981" s="13">
        <f t="shared" si="31"/>
        <v>43</v>
      </c>
      <c r="L981" s="14">
        <v>6474.01</v>
      </c>
    </row>
    <row r="982" spans="1:12" x14ac:dyDescent="0.25">
      <c r="A982" t="s">
        <v>862</v>
      </c>
      <c r="B982">
        <v>1979</v>
      </c>
      <c r="C982" t="s">
        <v>15</v>
      </c>
      <c r="D982">
        <v>4</v>
      </c>
      <c r="E982">
        <v>1</v>
      </c>
      <c r="F982" s="14">
        <v>6849.03</v>
      </c>
      <c r="G982" t="s">
        <v>11</v>
      </c>
      <c r="H982" t="s">
        <v>11</v>
      </c>
      <c r="I982" t="s">
        <v>41</v>
      </c>
      <c r="J982" s="10" t="str">
        <f t="shared" si="30"/>
        <v>4Nov1979</v>
      </c>
      <c r="K982" s="13">
        <f t="shared" si="31"/>
        <v>43</v>
      </c>
      <c r="L982" s="14">
        <v>6849.03</v>
      </c>
    </row>
    <row r="983" spans="1:12" x14ac:dyDescent="0.25">
      <c r="A983" t="s">
        <v>927</v>
      </c>
      <c r="B983">
        <v>1979</v>
      </c>
      <c r="C983" t="s">
        <v>18</v>
      </c>
      <c r="D983">
        <v>19</v>
      </c>
      <c r="E983">
        <v>0</v>
      </c>
      <c r="F983" s="14">
        <v>7325.05</v>
      </c>
      <c r="G983" t="s">
        <v>11</v>
      </c>
      <c r="H983" t="s">
        <v>12</v>
      </c>
      <c r="I983" t="s">
        <v>246</v>
      </c>
      <c r="J983" s="10" t="str">
        <f t="shared" si="30"/>
        <v>19Jun1979</v>
      </c>
      <c r="K983" s="13">
        <f t="shared" si="31"/>
        <v>43</v>
      </c>
      <c r="L983" s="14">
        <v>7325.05</v>
      </c>
    </row>
    <row r="984" spans="1:12" x14ac:dyDescent="0.25">
      <c r="A984" t="s">
        <v>929</v>
      </c>
      <c r="B984">
        <v>1979</v>
      </c>
      <c r="C984" t="s">
        <v>20</v>
      </c>
      <c r="D984">
        <v>19</v>
      </c>
      <c r="E984">
        <v>1</v>
      </c>
      <c r="F984" s="14">
        <v>7337.75</v>
      </c>
      <c r="G984" t="s">
        <v>11</v>
      </c>
      <c r="H984" t="s">
        <v>12</v>
      </c>
      <c r="I984" t="s">
        <v>41</v>
      </c>
      <c r="J984" s="10" t="str">
        <f t="shared" si="30"/>
        <v>19Sep1979</v>
      </c>
      <c r="K984" s="13">
        <f t="shared" si="31"/>
        <v>43</v>
      </c>
      <c r="L984" s="14">
        <v>7337.75</v>
      </c>
    </row>
    <row r="985" spans="1:12" x14ac:dyDescent="0.25">
      <c r="A985" t="s">
        <v>932</v>
      </c>
      <c r="B985">
        <v>1979</v>
      </c>
      <c r="C985" t="s">
        <v>18</v>
      </c>
      <c r="D985">
        <v>26</v>
      </c>
      <c r="E985">
        <v>1</v>
      </c>
      <c r="F985" s="14">
        <v>7345.73</v>
      </c>
      <c r="G985" t="s">
        <v>11</v>
      </c>
      <c r="H985" t="s">
        <v>16</v>
      </c>
      <c r="I985" t="s">
        <v>13</v>
      </c>
      <c r="J985" s="10" t="str">
        <f t="shared" si="30"/>
        <v>26Jun1979</v>
      </c>
      <c r="K985" s="13">
        <f t="shared" si="31"/>
        <v>43</v>
      </c>
      <c r="L985" s="14">
        <v>7345.73</v>
      </c>
    </row>
    <row r="986" spans="1:12" x14ac:dyDescent="0.25">
      <c r="A986" t="s">
        <v>1056</v>
      </c>
      <c r="B986">
        <v>1979</v>
      </c>
      <c r="C986" t="s">
        <v>34</v>
      </c>
      <c r="D986">
        <v>7</v>
      </c>
      <c r="E986">
        <v>2</v>
      </c>
      <c r="F986" s="14">
        <v>8310.84</v>
      </c>
      <c r="G986" t="s">
        <v>11</v>
      </c>
      <c r="H986" t="s">
        <v>11</v>
      </c>
      <c r="I986" t="s">
        <v>23</v>
      </c>
      <c r="J986" s="10" t="str">
        <f t="shared" si="30"/>
        <v>7Aug1979</v>
      </c>
      <c r="K986" s="13">
        <f t="shared" si="31"/>
        <v>43</v>
      </c>
      <c r="L986" s="14">
        <v>8310.84</v>
      </c>
    </row>
    <row r="987" spans="1:12" x14ac:dyDescent="0.25">
      <c r="A987" t="s">
        <v>1065</v>
      </c>
      <c r="B987">
        <v>1979</v>
      </c>
      <c r="C987" t="s">
        <v>18</v>
      </c>
      <c r="D987">
        <v>11</v>
      </c>
      <c r="E987">
        <v>3</v>
      </c>
      <c r="F987" s="14">
        <v>8410.0499999999993</v>
      </c>
      <c r="G987" t="s">
        <v>11</v>
      </c>
      <c r="H987" t="s">
        <v>11</v>
      </c>
      <c r="I987" t="s">
        <v>23</v>
      </c>
      <c r="J987" s="10" t="str">
        <f t="shared" si="30"/>
        <v>11Jun1979</v>
      </c>
      <c r="K987" s="13">
        <f t="shared" si="31"/>
        <v>43</v>
      </c>
      <c r="L987" s="14">
        <v>8410.0499999999993</v>
      </c>
    </row>
    <row r="988" spans="1:12" x14ac:dyDescent="0.25">
      <c r="A988" t="s">
        <v>1079</v>
      </c>
      <c r="B988">
        <v>1979</v>
      </c>
      <c r="C988" t="s">
        <v>34</v>
      </c>
      <c r="D988">
        <v>13</v>
      </c>
      <c r="E988">
        <v>3</v>
      </c>
      <c r="F988" s="14">
        <v>8522</v>
      </c>
      <c r="G988" t="s">
        <v>11</v>
      </c>
      <c r="H988" t="s">
        <v>11</v>
      </c>
      <c r="I988" t="s">
        <v>41</v>
      </c>
      <c r="J988" s="10" t="str">
        <f t="shared" si="30"/>
        <v>13Aug1979</v>
      </c>
      <c r="K988" s="13">
        <f t="shared" si="31"/>
        <v>43</v>
      </c>
      <c r="L988" s="14">
        <v>8522</v>
      </c>
    </row>
    <row r="989" spans="1:12" x14ac:dyDescent="0.25">
      <c r="A989" t="s">
        <v>1134</v>
      </c>
      <c r="B989">
        <v>1979</v>
      </c>
      <c r="C989" t="s">
        <v>30</v>
      </c>
      <c r="D989">
        <v>16</v>
      </c>
      <c r="E989">
        <v>2</v>
      </c>
      <c r="F989" s="14">
        <v>8998.43</v>
      </c>
      <c r="G989" t="s">
        <v>11</v>
      </c>
      <c r="H989" t="s">
        <v>16</v>
      </c>
      <c r="I989" t="s">
        <v>199</v>
      </c>
      <c r="J989" s="10" t="str">
        <f t="shared" si="30"/>
        <v>16Dec1979</v>
      </c>
      <c r="K989" s="13">
        <f t="shared" si="31"/>
        <v>43</v>
      </c>
      <c r="L989" s="14">
        <v>8998.43</v>
      </c>
    </row>
    <row r="990" spans="1:12" x14ac:dyDescent="0.25">
      <c r="A990" t="s">
        <v>1179</v>
      </c>
      <c r="B990">
        <v>1979</v>
      </c>
      <c r="C990" t="s">
        <v>10</v>
      </c>
      <c r="D990">
        <v>17</v>
      </c>
      <c r="E990">
        <v>2</v>
      </c>
      <c r="F990" s="14">
        <v>9453.92</v>
      </c>
      <c r="G990" t="s">
        <v>11</v>
      </c>
      <c r="H990" t="s">
        <v>11</v>
      </c>
      <c r="I990" t="s">
        <v>299</v>
      </c>
      <c r="J990" s="10" t="str">
        <f t="shared" si="30"/>
        <v>17Jul1979</v>
      </c>
      <c r="K990" s="13">
        <f t="shared" si="31"/>
        <v>43</v>
      </c>
      <c r="L990" s="14">
        <v>9453.92</v>
      </c>
    </row>
    <row r="991" spans="1:12" x14ac:dyDescent="0.25">
      <c r="A991" t="s">
        <v>1200</v>
      </c>
      <c r="B991">
        <v>1979</v>
      </c>
      <c r="C991" t="s">
        <v>30</v>
      </c>
      <c r="D991">
        <v>19</v>
      </c>
      <c r="E991">
        <v>2</v>
      </c>
      <c r="F991" s="14">
        <v>9630.2999999999993</v>
      </c>
      <c r="G991" t="s">
        <v>11</v>
      </c>
      <c r="H991" t="s">
        <v>11</v>
      </c>
      <c r="I991" t="s">
        <v>299</v>
      </c>
      <c r="J991" s="10" t="str">
        <f t="shared" si="30"/>
        <v>19Dec1979</v>
      </c>
      <c r="K991" s="13">
        <f t="shared" si="31"/>
        <v>43</v>
      </c>
      <c r="L991" s="14">
        <v>9630.2999999999993</v>
      </c>
    </row>
    <row r="992" spans="1:12" x14ac:dyDescent="0.25">
      <c r="A992" t="s">
        <v>1684</v>
      </c>
      <c r="B992">
        <v>1979</v>
      </c>
      <c r="C992" t="s">
        <v>36</v>
      </c>
      <c r="D992">
        <v>20</v>
      </c>
      <c r="E992">
        <v>5</v>
      </c>
      <c r="F992" s="14">
        <v>14478.33</v>
      </c>
      <c r="G992" t="s">
        <v>11</v>
      </c>
      <c r="H992" t="s">
        <v>11</v>
      </c>
      <c r="I992" t="s">
        <v>13</v>
      </c>
      <c r="J992" s="10" t="str">
        <f t="shared" si="30"/>
        <v>20Oct1979</v>
      </c>
      <c r="K992" s="13">
        <f t="shared" si="31"/>
        <v>43</v>
      </c>
      <c r="L992" s="14">
        <v>14478.33</v>
      </c>
    </row>
    <row r="993" spans="1:12" x14ac:dyDescent="0.25">
      <c r="A993" t="s">
        <v>1702</v>
      </c>
      <c r="B993">
        <v>1979</v>
      </c>
      <c r="C993" t="s">
        <v>36</v>
      </c>
      <c r="D993">
        <v>18</v>
      </c>
      <c r="E993">
        <v>2</v>
      </c>
      <c r="F993" s="14">
        <v>14839.34</v>
      </c>
      <c r="G993" t="s">
        <v>11</v>
      </c>
      <c r="H993" t="s">
        <v>12</v>
      </c>
      <c r="I993" t="s">
        <v>534</v>
      </c>
      <c r="J993" s="10" t="str">
        <f t="shared" si="30"/>
        <v>18Oct1979</v>
      </c>
      <c r="K993" s="13">
        <f t="shared" si="31"/>
        <v>43</v>
      </c>
      <c r="L993" s="14">
        <v>14839.34</v>
      </c>
    </row>
    <row r="994" spans="1:12" x14ac:dyDescent="0.25">
      <c r="A994" t="s">
        <v>1712</v>
      </c>
      <c r="B994">
        <v>1979</v>
      </c>
      <c r="C994" t="s">
        <v>15</v>
      </c>
      <c r="D994">
        <v>25</v>
      </c>
      <c r="E994">
        <v>2</v>
      </c>
      <c r="F994" s="14">
        <v>15025.76</v>
      </c>
      <c r="G994" t="s">
        <v>11</v>
      </c>
      <c r="H994" t="s">
        <v>16</v>
      </c>
      <c r="I994" t="s">
        <v>41</v>
      </c>
      <c r="J994" s="10" t="str">
        <f t="shared" si="30"/>
        <v>25Nov1979</v>
      </c>
      <c r="K994" s="13">
        <f t="shared" si="31"/>
        <v>43</v>
      </c>
      <c r="L994" s="14">
        <v>15025.76</v>
      </c>
    </row>
    <row r="995" spans="1:12" x14ac:dyDescent="0.25">
      <c r="A995" t="s">
        <v>2050</v>
      </c>
      <c r="B995">
        <v>1979</v>
      </c>
      <c r="C995" t="s">
        <v>20</v>
      </c>
      <c r="D995">
        <v>2</v>
      </c>
      <c r="E995">
        <v>2</v>
      </c>
      <c r="F995" s="14">
        <v>30095.97</v>
      </c>
      <c r="G995" t="s">
        <v>11</v>
      </c>
      <c r="H995" t="s">
        <v>12</v>
      </c>
      <c r="I995" t="s">
        <v>41</v>
      </c>
      <c r="J995" s="10" t="str">
        <f t="shared" si="30"/>
        <v>2Sep1979</v>
      </c>
      <c r="K995" s="13">
        <f t="shared" si="31"/>
        <v>43</v>
      </c>
      <c r="L995" s="14">
        <v>30095.97</v>
      </c>
    </row>
    <row r="996" spans="1:12" x14ac:dyDescent="0.25">
      <c r="A996" t="s">
        <v>2171</v>
      </c>
      <c r="B996">
        <v>1979</v>
      </c>
      <c r="C996" t="s">
        <v>15</v>
      </c>
      <c r="D996">
        <v>4</v>
      </c>
      <c r="E996">
        <v>2</v>
      </c>
      <c r="F996" s="14">
        <v>36090.49</v>
      </c>
      <c r="G996" t="s">
        <v>11</v>
      </c>
      <c r="H996" t="s">
        <v>11</v>
      </c>
      <c r="I996" t="s">
        <v>41</v>
      </c>
      <c r="J996" s="10" t="str">
        <f t="shared" si="30"/>
        <v>4Nov1979</v>
      </c>
      <c r="K996" s="13">
        <f t="shared" si="31"/>
        <v>43</v>
      </c>
      <c r="L996" s="14">
        <v>36090.49</v>
      </c>
    </row>
    <row r="997" spans="1:12" x14ac:dyDescent="0.25">
      <c r="A997" t="s">
        <v>2207</v>
      </c>
      <c r="B997">
        <v>1979</v>
      </c>
      <c r="C997" t="s">
        <v>34</v>
      </c>
      <c r="D997">
        <v>3</v>
      </c>
      <c r="E997">
        <v>2</v>
      </c>
      <c r="F997" s="14">
        <v>37425.94</v>
      </c>
      <c r="G997" t="s">
        <v>11</v>
      </c>
      <c r="H997" t="s">
        <v>16</v>
      </c>
      <c r="I997" t="s">
        <v>41</v>
      </c>
      <c r="J997" s="10" t="str">
        <f t="shared" si="30"/>
        <v>3Aug1979</v>
      </c>
      <c r="K997" s="13">
        <f t="shared" si="31"/>
        <v>43</v>
      </c>
      <c r="L997" s="14">
        <v>37425.94</v>
      </c>
    </row>
    <row r="998" spans="1:12" x14ac:dyDescent="0.25">
      <c r="A998" t="s">
        <v>2236</v>
      </c>
      <c r="B998">
        <v>1979</v>
      </c>
      <c r="C998" t="s">
        <v>30</v>
      </c>
      <c r="D998">
        <v>3</v>
      </c>
      <c r="E998">
        <v>2</v>
      </c>
      <c r="F998" s="14">
        <v>38836.980000000003</v>
      </c>
      <c r="G998" t="s">
        <v>11</v>
      </c>
      <c r="H998" t="s">
        <v>16</v>
      </c>
      <c r="I998" t="s">
        <v>41</v>
      </c>
      <c r="J998" s="10" t="str">
        <f t="shared" si="30"/>
        <v>3Dec1979</v>
      </c>
      <c r="K998" s="13">
        <f t="shared" si="31"/>
        <v>43</v>
      </c>
      <c r="L998" s="14">
        <v>38836.980000000003</v>
      </c>
    </row>
    <row r="999" spans="1:12" x14ac:dyDescent="0.25">
      <c r="A999" t="s">
        <v>2337</v>
      </c>
      <c r="B999">
        <v>1979</v>
      </c>
      <c r="C999" t="s">
        <v>34</v>
      </c>
      <c r="D999">
        <v>12</v>
      </c>
      <c r="E999">
        <v>0</v>
      </c>
      <c r="F999" s="14">
        <v>45863.21</v>
      </c>
      <c r="G999" t="s">
        <v>11</v>
      </c>
      <c r="H999" t="s">
        <v>16</v>
      </c>
      <c r="I999" t="s">
        <v>13</v>
      </c>
      <c r="J999" s="10" t="str">
        <f t="shared" si="30"/>
        <v>12Aug1979</v>
      </c>
      <c r="K999" s="13">
        <f t="shared" si="31"/>
        <v>43</v>
      </c>
      <c r="L999" s="14">
        <v>45863.21</v>
      </c>
    </row>
    <row r="1000" spans="1:12" x14ac:dyDescent="0.25">
      <c r="A1000" t="s">
        <v>859</v>
      </c>
      <c r="B1000">
        <v>1979</v>
      </c>
      <c r="C1000" t="s">
        <v>10</v>
      </c>
      <c r="D1000">
        <v>15</v>
      </c>
      <c r="E1000">
        <v>0</v>
      </c>
      <c r="F1000" s="14">
        <v>6837.37</v>
      </c>
      <c r="G1000" t="s">
        <v>12</v>
      </c>
      <c r="H1000" t="s">
        <v>16</v>
      </c>
      <c r="I1000" t="s">
        <v>167</v>
      </c>
      <c r="J1000" s="10" t="str">
        <f t="shared" si="30"/>
        <v>15Jul1979</v>
      </c>
      <c r="K1000" s="13">
        <f t="shared" si="31"/>
        <v>43</v>
      </c>
      <c r="L1000" s="14">
        <v>6837.37</v>
      </c>
    </row>
    <row r="1001" spans="1:12" x14ac:dyDescent="0.25">
      <c r="A1001" t="s">
        <v>945</v>
      </c>
      <c r="B1001">
        <v>1979</v>
      </c>
      <c r="C1001" t="s">
        <v>20</v>
      </c>
      <c r="D1001">
        <v>1</v>
      </c>
      <c r="E1001">
        <v>2</v>
      </c>
      <c r="F1001" s="14">
        <v>7441.5</v>
      </c>
      <c r="G1001" t="s">
        <v>12</v>
      </c>
      <c r="H1001" t="s">
        <v>11</v>
      </c>
      <c r="I1001" t="s">
        <v>41</v>
      </c>
      <c r="J1001" s="10" t="str">
        <f t="shared" si="30"/>
        <v>1Sep1979</v>
      </c>
      <c r="K1001" s="13">
        <f t="shared" si="31"/>
        <v>43</v>
      </c>
      <c r="L1001" s="14">
        <v>7441.5</v>
      </c>
    </row>
    <row r="1002" spans="1:12" x14ac:dyDescent="0.25">
      <c r="A1002" t="s">
        <v>1246</v>
      </c>
      <c r="B1002">
        <v>1979</v>
      </c>
      <c r="C1002" t="s">
        <v>30</v>
      </c>
      <c r="D1002">
        <v>28</v>
      </c>
      <c r="E1002">
        <v>2</v>
      </c>
      <c r="F1002" s="14">
        <v>10027.15</v>
      </c>
      <c r="G1002" t="s">
        <v>12</v>
      </c>
      <c r="H1002" t="s">
        <v>16</v>
      </c>
      <c r="I1002" t="s">
        <v>299</v>
      </c>
      <c r="J1002" s="10" t="str">
        <f t="shared" si="30"/>
        <v>28Dec1979</v>
      </c>
      <c r="K1002" s="13">
        <f t="shared" si="31"/>
        <v>43</v>
      </c>
      <c r="L1002" s="14">
        <v>10027.15</v>
      </c>
    </row>
    <row r="1003" spans="1:12" x14ac:dyDescent="0.25">
      <c r="A1003" t="s">
        <v>1288</v>
      </c>
      <c r="B1003">
        <v>1979</v>
      </c>
      <c r="C1003" t="s">
        <v>15</v>
      </c>
      <c r="D1003">
        <v>25</v>
      </c>
      <c r="E1003">
        <v>2</v>
      </c>
      <c r="F1003" s="14">
        <v>10419.65</v>
      </c>
      <c r="G1003" t="s">
        <v>12</v>
      </c>
      <c r="H1003" t="s">
        <v>11</v>
      </c>
      <c r="I1003" t="s">
        <v>199</v>
      </c>
      <c r="J1003" s="10" t="str">
        <f t="shared" si="30"/>
        <v>25Nov1979</v>
      </c>
      <c r="K1003" s="13">
        <f t="shared" si="31"/>
        <v>43</v>
      </c>
      <c r="L1003" s="14">
        <v>10419.65</v>
      </c>
    </row>
    <row r="1004" spans="1:12" x14ac:dyDescent="0.25">
      <c r="A1004" t="s">
        <v>1439</v>
      </c>
      <c r="B1004">
        <v>1979</v>
      </c>
      <c r="C1004" t="s">
        <v>15</v>
      </c>
      <c r="D1004">
        <v>6</v>
      </c>
      <c r="E1004">
        <v>2</v>
      </c>
      <c r="F1004" s="14">
        <v>11752.68</v>
      </c>
      <c r="G1004" t="s">
        <v>12</v>
      </c>
      <c r="H1004" t="s">
        <v>16</v>
      </c>
      <c r="I1004" t="s">
        <v>534</v>
      </c>
      <c r="J1004" s="10" t="str">
        <f t="shared" si="30"/>
        <v>6Nov1979</v>
      </c>
      <c r="K1004" s="13">
        <f t="shared" si="31"/>
        <v>43</v>
      </c>
      <c r="L1004" s="14">
        <v>11752.68</v>
      </c>
    </row>
    <row r="1005" spans="1:12" x14ac:dyDescent="0.25">
      <c r="A1005" t="s">
        <v>1468</v>
      </c>
      <c r="B1005">
        <v>1979</v>
      </c>
      <c r="C1005" t="s">
        <v>36</v>
      </c>
      <c r="D1005">
        <v>16</v>
      </c>
      <c r="E1005">
        <v>2</v>
      </c>
      <c r="F1005" s="14">
        <v>12035.18</v>
      </c>
      <c r="G1005" t="s">
        <v>12</v>
      </c>
      <c r="H1005" t="s">
        <v>12</v>
      </c>
      <c r="I1005" t="s">
        <v>299</v>
      </c>
      <c r="J1005" s="10" t="str">
        <f t="shared" si="30"/>
        <v>16Oct1979</v>
      </c>
      <c r="K1005" s="13">
        <f t="shared" si="31"/>
        <v>43</v>
      </c>
      <c r="L1005" s="14">
        <v>12035.18</v>
      </c>
    </row>
    <row r="1006" spans="1:12" x14ac:dyDescent="0.25">
      <c r="A1006" t="s">
        <v>1507</v>
      </c>
      <c r="B1006">
        <v>1979</v>
      </c>
      <c r="C1006" t="s">
        <v>10</v>
      </c>
      <c r="D1006">
        <v>14</v>
      </c>
      <c r="E1006">
        <v>2</v>
      </c>
      <c r="F1006" s="14">
        <v>12408.29</v>
      </c>
      <c r="G1006" t="s">
        <v>12</v>
      </c>
      <c r="H1006" t="s">
        <v>16</v>
      </c>
      <c r="I1006" t="s">
        <v>631</v>
      </c>
      <c r="J1006" s="10" t="str">
        <f t="shared" si="30"/>
        <v>14Jul1979</v>
      </c>
      <c r="K1006" s="13">
        <f t="shared" si="31"/>
        <v>43</v>
      </c>
      <c r="L1006" s="14">
        <v>12408.29</v>
      </c>
    </row>
    <row r="1007" spans="1:12" x14ac:dyDescent="0.25">
      <c r="A1007" t="s">
        <v>1561</v>
      </c>
      <c r="B1007">
        <v>1979</v>
      </c>
      <c r="C1007" t="s">
        <v>15</v>
      </c>
      <c r="D1007">
        <v>27</v>
      </c>
      <c r="E1007">
        <v>2</v>
      </c>
      <c r="F1007" s="14">
        <v>12994.12</v>
      </c>
      <c r="G1007" t="s">
        <v>12</v>
      </c>
      <c r="H1007" t="s">
        <v>11</v>
      </c>
      <c r="I1007" t="s">
        <v>534</v>
      </c>
      <c r="J1007" s="10" t="str">
        <f t="shared" si="30"/>
        <v>27Nov1979</v>
      </c>
      <c r="K1007" s="13">
        <f t="shared" si="31"/>
        <v>43</v>
      </c>
      <c r="L1007" s="14">
        <v>12994.12</v>
      </c>
    </row>
    <row r="1008" spans="1:12" x14ac:dyDescent="0.25">
      <c r="A1008" t="s">
        <v>1594</v>
      </c>
      <c r="B1008">
        <v>1979</v>
      </c>
      <c r="C1008" t="s">
        <v>20</v>
      </c>
      <c r="D1008">
        <v>30</v>
      </c>
      <c r="E1008">
        <v>2</v>
      </c>
      <c r="F1008" s="14">
        <v>13377.41</v>
      </c>
      <c r="G1008" t="s">
        <v>12</v>
      </c>
      <c r="H1008" t="s">
        <v>12</v>
      </c>
      <c r="I1008" t="s">
        <v>534</v>
      </c>
      <c r="J1008" s="10" t="str">
        <f t="shared" si="30"/>
        <v>30Sep1979</v>
      </c>
      <c r="K1008" s="13">
        <f t="shared" si="31"/>
        <v>43</v>
      </c>
      <c r="L1008" s="14">
        <v>13377.41</v>
      </c>
    </row>
    <row r="1009" spans="1:12" x14ac:dyDescent="0.25">
      <c r="A1009" t="s">
        <v>1909</v>
      </c>
      <c r="B1009">
        <v>1979</v>
      </c>
      <c r="C1009" t="s">
        <v>20</v>
      </c>
      <c r="D1009">
        <v>20</v>
      </c>
      <c r="E1009">
        <v>1</v>
      </c>
      <c r="F1009" s="14">
        <v>21771.34</v>
      </c>
      <c r="G1009" t="s">
        <v>12</v>
      </c>
      <c r="H1009" t="s">
        <v>16</v>
      </c>
      <c r="I1009" t="s">
        <v>246</v>
      </c>
      <c r="J1009" s="10" t="str">
        <f t="shared" si="30"/>
        <v>20Sep1979</v>
      </c>
      <c r="K1009" s="13">
        <f t="shared" si="31"/>
        <v>43</v>
      </c>
      <c r="L1009" s="14">
        <v>21771.34</v>
      </c>
    </row>
    <row r="1010" spans="1:12" x14ac:dyDescent="0.25">
      <c r="A1010" t="s">
        <v>1910</v>
      </c>
      <c r="B1010">
        <v>1979</v>
      </c>
      <c r="C1010" t="s">
        <v>20</v>
      </c>
      <c r="D1010">
        <v>28</v>
      </c>
      <c r="E1010">
        <v>0</v>
      </c>
      <c r="F1010" s="14">
        <v>21774.32</v>
      </c>
      <c r="G1010" t="s">
        <v>12</v>
      </c>
      <c r="H1010" t="s">
        <v>11</v>
      </c>
      <c r="I1010" t="s">
        <v>23</v>
      </c>
      <c r="J1010" s="10" t="str">
        <f t="shared" si="30"/>
        <v>28Sep1979</v>
      </c>
      <c r="K1010" s="13">
        <f t="shared" si="31"/>
        <v>43</v>
      </c>
      <c r="L1010" s="14">
        <v>21774.32</v>
      </c>
    </row>
    <row r="1011" spans="1:12" x14ac:dyDescent="0.25">
      <c r="A1011" t="s">
        <v>1912</v>
      </c>
      <c r="B1011">
        <v>1979</v>
      </c>
      <c r="C1011" t="s">
        <v>34</v>
      </c>
      <c r="D1011">
        <v>17</v>
      </c>
      <c r="E1011">
        <v>2</v>
      </c>
      <c r="F1011" s="14">
        <v>21880.82</v>
      </c>
      <c r="G1011" t="s">
        <v>12</v>
      </c>
      <c r="H1011" t="s">
        <v>16</v>
      </c>
      <c r="I1011" t="s">
        <v>23</v>
      </c>
      <c r="J1011" s="10" t="str">
        <f t="shared" si="30"/>
        <v>17Aug1979</v>
      </c>
      <c r="K1011" s="13">
        <f t="shared" si="31"/>
        <v>43</v>
      </c>
      <c r="L1011" s="14">
        <v>21880.82</v>
      </c>
    </row>
    <row r="1012" spans="1:12" x14ac:dyDescent="0.25">
      <c r="A1012" t="s">
        <v>1924</v>
      </c>
      <c r="B1012">
        <v>1979</v>
      </c>
      <c r="C1012" t="s">
        <v>15</v>
      </c>
      <c r="D1012">
        <v>14</v>
      </c>
      <c r="E1012">
        <v>2</v>
      </c>
      <c r="F1012" s="14">
        <v>22478.6</v>
      </c>
      <c r="G1012" t="s">
        <v>12</v>
      </c>
      <c r="H1012" t="s">
        <v>11</v>
      </c>
      <c r="I1012" t="s">
        <v>41</v>
      </c>
      <c r="J1012" s="10" t="str">
        <f t="shared" si="30"/>
        <v>14Nov1979</v>
      </c>
      <c r="K1012" s="13">
        <f t="shared" si="31"/>
        <v>43</v>
      </c>
      <c r="L1012" s="14">
        <v>22478.6</v>
      </c>
    </row>
    <row r="1013" spans="1:12" x14ac:dyDescent="0.25">
      <c r="A1013" t="s">
        <v>1863</v>
      </c>
      <c r="B1013">
        <v>1980</v>
      </c>
      <c r="C1013" t="s">
        <v>15</v>
      </c>
      <c r="D1013">
        <v>8</v>
      </c>
      <c r="E1013">
        <v>0</v>
      </c>
      <c r="F1013" s="14">
        <v>19515.54</v>
      </c>
      <c r="G1013" t="s">
        <v>16</v>
      </c>
      <c r="H1013" t="s">
        <v>16</v>
      </c>
      <c r="I1013" t="s">
        <v>13</v>
      </c>
      <c r="J1013" s="10" t="str">
        <f t="shared" si="30"/>
        <v>8Nov1980</v>
      </c>
      <c r="K1013" s="13">
        <f t="shared" si="31"/>
        <v>42</v>
      </c>
      <c r="L1013" s="14">
        <v>19515.54</v>
      </c>
    </row>
    <row r="1014" spans="1:12" x14ac:dyDescent="0.25">
      <c r="A1014" t="s">
        <v>1873</v>
      </c>
      <c r="B1014">
        <v>1980</v>
      </c>
      <c r="C1014" t="s">
        <v>36</v>
      </c>
      <c r="D1014">
        <v>9</v>
      </c>
      <c r="E1014">
        <v>0</v>
      </c>
      <c r="F1014" s="14">
        <v>19964.75</v>
      </c>
      <c r="G1014" t="s">
        <v>16</v>
      </c>
      <c r="H1014" t="s">
        <v>11</v>
      </c>
      <c r="I1014" t="s">
        <v>246</v>
      </c>
      <c r="J1014" s="10" t="str">
        <f t="shared" si="30"/>
        <v>9Oct1980</v>
      </c>
      <c r="K1014" s="13">
        <f t="shared" si="31"/>
        <v>42</v>
      </c>
      <c r="L1014" s="14">
        <v>19964.75</v>
      </c>
    </row>
    <row r="1015" spans="1:12" x14ac:dyDescent="0.25">
      <c r="A1015" t="s">
        <v>2027</v>
      </c>
      <c r="B1015">
        <v>1980</v>
      </c>
      <c r="C1015" t="s">
        <v>10</v>
      </c>
      <c r="D1015">
        <v>14</v>
      </c>
      <c r="E1015">
        <v>2</v>
      </c>
      <c r="F1015" s="14">
        <v>29114.21</v>
      </c>
      <c r="G1015" t="s">
        <v>16</v>
      </c>
      <c r="H1015" t="s">
        <v>12</v>
      </c>
      <c r="I1015" t="s">
        <v>41</v>
      </c>
      <c r="J1015" s="10" t="str">
        <f t="shared" si="30"/>
        <v>14Jul1980</v>
      </c>
      <c r="K1015" s="13">
        <f t="shared" si="31"/>
        <v>42</v>
      </c>
      <c r="L1015" s="14">
        <v>29114.21</v>
      </c>
    </row>
    <row r="1016" spans="1:12" x14ac:dyDescent="0.25">
      <c r="A1016" t="s">
        <v>2095</v>
      </c>
      <c r="B1016">
        <v>1980</v>
      </c>
      <c r="C1016" t="s">
        <v>30</v>
      </c>
      <c r="D1016">
        <v>12</v>
      </c>
      <c r="E1016">
        <v>3</v>
      </c>
      <c r="F1016" s="14">
        <v>32787.46</v>
      </c>
      <c r="G1016" t="s">
        <v>16</v>
      </c>
      <c r="H1016" t="s">
        <v>12</v>
      </c>
      <c r="I1016" t="s">
        <v>23</v>
      </c>
      <c r="J1016" s="10" t="str">
        <f t="shared" si="30"/>
        <v>12Dec1980</v>
      </c>
      <c r="K1016" s="13">
        <f t="shared" si="31"/>
        <v>42</v>
      </c>
      <c r="L1016" s="14">
        <v>32787.46</v>
      </c>
    </row>
    <row r="1017" spans="1:12" x14ac:dyDescent="0.25">
      <c r="A1017" t="s">
        <v>2222</v>
      </c>
      <c r="B1017">
        <v>1980</v>
      </c>
      <c r="C1017" t="s">
        <v>34</v>
      </c>
      <c r="D1017">
        <v>16</v>
      </c>
      <c r="E1017">
        <v>1</v>
      </c>
      <c r="F1017" s="14">
        <v>38245.589999999997</v>
      </c>
      <c r="G1017" t="s">
        <v>16</v>
      </c>
      <c r="H1017" t="s">
        <v>11</v>
      </c>
      <c r="I1017" t="s">
        <v>13</v>
      </c>
      <c r="J1017" s="10" t="str">
        <f t="shared" si="30"/>
        <v>16Aug1980</v>
      </c>
      <c r="K1017" s="13">
        <f t="shared" si="31"/>
        <v>42</v>
      </c>
      <c r="L1017" s="14">
        <v>38245.589999999997</v>
      </c>
    </row>
    <row r="1018" spans="1:12" x14ac:dyDescent="0.25">
      <c r="A1018" t="s">
        <v>2224</v>
      </c>
      <c r="B1018">
        <v>1980</v>
      </c>
      <c r="C1018" t="s">
        <v>18</v>
      </c>
      <c r="D1018">
        <v>12</v>
      </c>
      <c r="E1018">
        <v>2</v>
      </c>
      <c r="F1018" s="14">
        <v>38313.129999999997</v>
      </c>
      <c r="G1018" t="s">
        <v>16</v>
      </c>
      <c r="H1018" t="s">
        <v>12</v>
      </c>
      <c r="I1018" t="s">
        <v>41</v>
      </c>
      <c r="J1018" s="10" t="str">
        <f t="shared" si="30"/>
        <v>12Jun1980</v>
      </c>
      <c r="K1018" s="13">
        <f t="shared" si="31"/>
        <v>42</v>
      </c>
      <c r="L1018" s="14">
        <v>38313.129999999997</v>
      </c>
    </row>
    <row r="1019" spans="1:12" x14ac:dyDescent="0.25">
      <c r="A1019" t="s">
        <v>532</v>
      </c>
      <c r="B1019">
        <v>1980</v>
      </c>
      <c r="C1019" t="s">
        <v>18</v>
      </c>
      <c r="D1019">
        <v>16</v>
      </c>
      <c r="E1019">
        <v>2</v>
      </c>
      <c r="F1019" s="14">
        <v>4515.71</v>
      </c>
      <c r="G1019" t="s">
        <v>11</v>
      </c>
      <c r="H1019" t="s">
        <v>12</v>
      </c>
      <c r="I1019" t="s">
        <v>13</v>
      </c>
      <c r="J1019" s="10" t="str">
        <f t="shared" si="30"/>
        <v>16Jun1980</v>
      </c>
      <c r="K1019" s="13">
        <f t="shared" si="31"/>
        <v>42</v>
      </c>
      <c r="L1019" s="14">
        <v>4515.71</v>
      </c>
    </row>
    <row r="1020" spans="1:12" x14ac:dyDescent="0.25">
      <c r="A1020" t="s">
        <v>561</v>
      </c>
      <c r="B1020">
        <v>1980</v>
      </c>
      <c r="C1020" t="s">
        <v>10</v>
      </c>
      <c r="D1020">
        <v>2</v>
      </c>
      <c r="E1020">
        <v>2</v>
      </c>
      <c r="F1020" s="14">
        <v>4728.71</v>
      </c>
      <c r="G1020" t="s">
        <v>11</v>
      </c>
      <c r="H1020" t="s">
        <v>12</v>
      </c>
      <c r="I1020" t="s">
        <v>23</v>
      </c>
      <c r="J1020" s="10" t="str">
        <f t="shared" si="30"/>
        <v>2Jul1980</v>
      </c>
      <c r="K1020" s="13">
        <f t="shared" si="31"/>
        <v>42</v>
      </c>
      <c r="L1020" s="14">
        <v>4728.71</v>
      </c>
    </row>
    <row r="1021" spans="1:12" x14ac:dyDescent="0.25">
      <c r="A1021" t="s">
        <v>614</v>
      </c>
      <c r="B1021">
        <v>1980</v>
      </c>
      <c r="C1021" t="s">
        <v>20</v>
      </c>
      <c r="D1021">
        <v>7</v>
      </c>
      <c r="E1021">
        <v>2</v>
      </c>
      <c r="F1021" s="14">
        <v>5054.05</v>
      </c>
      <c r="G1021" t="s">
        <v>11</v>
      </c>
      <c r="H1021" t="s">
        <v>11</v>
      </c>
      <c r="I1021" t="s">
        <v>13</v>
      </c>
      <c r="J1021" s="10" t="str">
        <f t="shared" si="30"/>
        <v>7Sep1980</v>
      </c>
      <c r="K1021" s="13">
        <f t="shared" si="31"/>
        <v>42</v>
      </c>
      <c r="L1021" s="14">
        <v>5054.05</v>
      </c>
    </row>
    <row r="1022" spans="1:12" x14ac:dyDescent="0.25">
      <c r="A1022" t="s">
        <v>681</v>
      </c>
      <c r="B1022">
        <v>1980</v>
      </c>
      <c r="C1022" t="s">
        <v>30</v>
      </c>
      <c r="D1022">
        <v>7</v>
      </c>
      <c r="E1022">
        <v>2</v>
      </c>
      <c r="F1022" s="14">
        <v>5540.35</v>
      </c>
      <c r="G1022" t="s">
        <v>11</v>
      </c>
      <c r="H1022" t="s">
        <v>11</v>
      </c>
      <c r="I1022" t="s">
        <v>23</v>
      </c>
      <c r="J1022" s="10" t="str">
        <f t="shared" si="30"/>
        <v>7Dec1980</v>
      </c>
      <c r="K1022" s="13">
        <f t="shared" si="31"/>
        <v>42</v>
      </c>
      <c r="L1022" s="14">
        <v>5540.35</v>
      </c>
    </row>
    <row r="1023" spans="1:12" x14ac:dyDescent="0.25">
      <c r="A1023" t="s">
        <v>707</v>
      </c>
      <c r="B1023">
        <v>1980</v>
      </c>
      <c r="C1023" t="s">
        <v>20</v>
      </c>
      <c r="D1023">
        <v>18</v>
      </c>
      <c r="E1023">
        <v>2</v>
      </c>
      <c r="F1023" s="14">
        <v>5807.06</v>
      </c>
      <c r="G1023" t="s">
        <v>11</v>
      </c>
      <c r="H1023" t="s">
        <v>12</v>
      </c>
      <c r="I1023" t="s">
        <v>13</v>
      </c>
      <c r="J1023" s="10" t="str">
        <f t="shared" si="30"/>
        <v>18Sep1980</v>
      </c>
      <c r="K1023" s="13">
        <f t="shared" si="31"/>
        <v>42</v>
      </c>
      <c r="L1023" s="14">
        <v>5807.06</v>
      </c>
    </row>
    <row r="1024" spans="1:12" x14ac:dyDescent="0.25">
      <c r="A1024" t="s">
        <v>725</v>
      </c>
      <c r="B1024">
        <v>1980</v>
      </c>
      <c r="C1024" t="s">
        <v>34</v>
      </c>
      <c r="D1024">
        <v>5</v>
      </c>
      <c r="E1024">
        <v>0</v>
      </c>
      <c r="F1024" s="14">
        <v>5966.89</v>
      </c>
      <c r="G1024" t="s">
        <v>11</v>
      </c>
      <c r="H1024" t="s">
        <v>12</v>
      </c>
      <c r="I1024" t="s">
        <v>13</v>
      </c>
      <c r="J1024" s="10" t="str">
        <f t="shared" si="30"/>
        <v>5Aug1980</v>
      </c>
      <c r="K1024" s="13">
        <f t="shared" si="31"/>
        <v>42</v>
      </c>
      <c r="L1024" s="14">
        <v>5966.89</v>
      </c>
    </row>
    <row r="1025" spans="1:12" x14ac:dyDescent="0.25">
      <c r="A1025" t="s">
        <v>731</v>
      </c>
      <c r="B1025">
        <v>1980</v>
      </c>
      <c r="C1025" t="s">
        <v>36</v>
      </c>
      <c r="D1025">
        <v>10</v>
      </c>
      <c r="E1025">
        <v>0</v>
      </c>
      <c r="F1025" s="14">
        <v>5979.73</v>
      </c>
      <c r="G1025" t="s">
        <v>11</v>
      </c>
      <c r="H1025" t="s">
        <v>11</v>
      </c>
      <c r="I1025" t="s">
        <v>41</v>
      </c>
      <c r="J1025" s="10" t="str">
        <f t="shared" si="30"/>
        <v>10Oct1980</v>
      </c>
      <c r="K1025" s="13">
        <f t="shared" si="31"/>
        <v>42</v>
      </c>
      <c r="L1025" s="14">
        <v>5979.73</v>
      </c>
    </row>
    <row r="1026" spans="1:12" x14ac:dyDescent="0.25">
      <c r="A1026" t="s">
        <v>735</v>
      </c>
      <c r="B1026">
        <v>1980</v>
      </c>
      <c r="C1026" t="s">
        <v>34</v>
      </c>
      <c r="D1026">
        <v>8</v>
      </c>
      <c r="E1026">
        <v>2</v>
      </c>
      <c r="F1026" s="14">
        <v>5993.62</v>
      </c>
      <c r="G1026" t="s">
        <v>11</v>
      </c>
      <c r="H1026" t="s">
        <v>12</v>
      </c>
      <c r="I1026" t="s">
        <v>13</v>
      </c>
      <c r="J1026" s="10" t="str">
        <f t="shared" ref="J1026:J1089" si="32">CONCATENATE(D1026,C1026,B1026)</f>
        <v>8Aug1980</v>
      </c>
      <c r="K1026" s="13">
        <f t="shared" ref="K1026:K1089" si="33">DATEDIF(J1026,$P$2,"y")</f>
        <v>42</v>
      </c>
      <c r="L1026" s="14">
        <v>5993.62</v>
      </c>
    </row>
    <row r="1027" spans="1:12" x14ac:dyDescent="0.25">
      <c r="A1027" t="s">
        <v>790</v>
      </c>
      <c r="B1027">
        <v>1980</v>
      </c>
      <c r="C1027" t="s">
        <v>36</v>
      </c>
      <c r="D1027">
        <v>30</v>
      </c>
      <c r="E1027">
        <v>0</v>
      </c>
      <c r="F1027" s="14">
        <v>6358.78</v>
      </c>
      <c r="G1027" t="s">
        <v>11</v>
      </c>
      <c r="H1027" t="s">
        <v>16</v>
      </c>
      <c r="I1027" t="s">
        <v>23</v>
      </c>
      <c r="J1027" s="10" t="str">
        <f t="shared" si="32"/>
        <v>30Oct1980</v>
      </c>
      <c r="K1027" s="13">
        <f t="shared" si="33"/>
        <v>42</v>
      </c>
      <c r="L1027" s="14">
        <v>6358.78</v>
      </c>
    </row>
    <row r="1028" spans="1:12" x14ac:dyDescent="0.25">
      <c r="A1028" t="s">
        <v>854</v>
      </c>
      <c r="B1028">
        <v>1980</v>
      </c>
      <c r="C1028" t="s">
        <v>15</v>
      </c>
      <c r="D1028">
        <v>23</v>
      </c>
      <c r="E1028">
        <v>2</v>
      </c>
      <c r="F1028" s="14">
        <v>6781.52</v>
      </c>
      <c r="G1028" t="s">
        <v>11</v>
      </c>
      <c r="H1028" t="s">
        <v>11</v>
      </c>
      <c r="I1028" t="s">
        <v>13</v>
      </c>
      <c r="J1028" s="10" t="str">
        <f t="shared" si="32"/>
        <v>23Nov1980</v>
      </c>
      <c r="K1028" s="13">
        <f t="shared" si="33"/>
        <v>42</v>
      </c>
      <c r="L1028" s="14">
        <v>6781.52</v>
      </c>
    </row>
    <row r="1029" spans="1:12" x14ac:dyDescent="0.25">
      <c r="A1029" t="s">
        <v>872</v>
      </c>
      <c r="B1029">
        <v>1980</v>
      </c>
      <c r="C1029" t="s">
        <v>34</v>
      </c>
      <c r="D1029">
        <v>30</v>
      </c>
      <c r="E1029">
        <v>1</v>
      </c>
      <c r="F1029" s="14">
        <v>6940.91</v>
      </c>
      <c r="G1029" t="s">
        <v>11</v>
      </c>
      <c r="H1029" t="s">
        <v>11</v>
      </c>
      <c r="I1029" t="s">
        <v>23</v>
      </c>
      <c r="J1029" s="10" t="str">
        <f t="shared" si="32"/>
        <v>30Aug1980</v>
      </c>
      <c r="K1029" s="13">
        <f t="shared" si="33"/>
        <v>42</v>
      </c>
      <c r="L1029" s="14">
        <v>6940.91</v>
      </c>
    </row>
    <row r="1030" spans="1:12" x14ac:dyDescent="0.25">
      <c r="A1030" t="s">
        <v>873</v>
      </c>
      <c r="B1030">
        <v>1980</v>
      </c>
      <c r="C1030" t="s">
        <v>36</v>
      </c>
      <c r="D1030">
        <v>5</v>
      </c>
      <c r="E1030">
        <v>2</v>
      </c>
      <c r="F1030" s="14">
        <v>6940.94</v>
      </c>
      <c r="G1030" t="s">
        <v>11</v>
      </c>
      <c r="H1030" t="s">
        <v>12</v>
      </c>
      <c r="I1030" t="s">
        <v>13</v>
      </c>
      <c r="J1030" s="10" t="str">
        <f t="shared" si="32"/>
        <v>5Oct1980</v>
      </c>
      <c r="K1030" s="13">
        <f t="shared" si="33"/>
        <v>42</v>
      </c>
      <c r="L1030" s="14">
        <v>6940.94</v>
      </c>
    </row>
    <row r="1031" spans="1:12" x14ac:dyDescent="0.25">
      <c r="A1031" t="s">
        <v>875</v>
      </c>
      <c r="B1031">
        <v>1980</v>
      </c>
      <c r="C1031" t="s">
        <v>34</v>
      </c>
      <c r="D1031">
        <v>18</v>
      </c>
      <c r="E1031">
        <v>2</v>
      </c>
      <c r="F1031" s="14">
        <v>6951.12</v>
      </c>
      <c r="G1031" t="s">
        <v>11</v>
      </c>
      <c r="H1031" t="s">
        <v>11</v>
      </c>
      <c r="I1031" t="s">
        <v>13</v>
      </c>
      <c r="J1031" s="10" t="str">
        <f t="shared" si="32"/>
        <v>18Aug1980</v>
      </c>
      <c r="K1031" s="13">
        <f t="shared" si="33"/>
        <v>42</v>
      </c>
      <c r="L1031" s="14">
        <v>6951.12</v>
      </c>
    </row>
    <row r="1032" spans="1:12" x14ac:dyDescent="0.25">
      <c r="A1032" t="s">
        <v>883</v>
      </c>
      <c r="B1032">
        <v>1980</v>
      </c>
      <c r="C1032" t="s">
        <v>10</v>
      </c>
      <c r="D1032">
        <v>26</v>
      </c>
      <c r="E1032">
        <v>1</v>
      </c>
      <c r="F1032" s="14">
        <v>7045.5</v>
      </c>
      <c r="G1032" t="s">
        <v>11</v>
      </c>
      <c r="H1032" t="s">
        <v>16</v>
      </c>
      <c r="I1032" t="s">
        <v>41</v>
      </c>
      <c r="J1032" s="10" t="str">
        <f t="shared" si="32"/>
        <v>26Jul1980</v>
      </c>
      <c r="K1032" s="13">
        <f t="shared" si="33"/>
        <v>42</v>
      </c>
      <c r="L1032" s="14">
        <v>7045.5</v>
      </c>
    </row>
    <row r="1033" spans="1:12" x14ac:dyDescent="0.25">
      <c r="A1033" t="s">
        <v>884</v>
      </c>
      <c r="B1033">
        <v>1980</v>
      </c>
      <c r="C1033" t="s">
        <v>36</v>
      </c>
      <c r="D1033">
        <v>22</v>
      </c>
      <c r="E1033">
        <v>1</v>
      </c>
      <c r="F1033" s="14">
        <v>7046.72</v>
      </c>
      <c r="G1033" t="s">
        <v>11</v>
      </c>
      <c r="H1033" t="s">
        <v>12</v>
      </c>
      <c r="I1033" t="s">
        <v>13</v>
      </c>
      <c r="J1033" s="10" t="str">
        <f t="shared" si="32"/>
        <v>22Oct1980</v>
      </c>
      <c r="K1033" s="13">
        <f t="shared" si="33"/>
        <v>42</v>
      </c>
      <c r="L1033" s="14">
        <v>7046.72</v>
      </c>
    </row>
    <row r="1034" spans="1:12" x14ac:dyDescent="0.25">
      <c r="A1034" t="s">
        <v>885</v>
      </c>
      <c r="B1034">
        <v>1980</v>
      </c>
      <c r="C1034" t="s">
        <v>10</v>
      </c>
      <c r="D1034">
        <v>21</v>
      </c>
      <c r="E1034">
        <v>0</v>
      </c>
      <c r="F1034" s="14">
        <v>7050.02</v>
      </c>
      <c r="G1034" t="s">
        <v>11</v>
      </c>
      <c r="H1034" t="s">
        <v>16</v>
      </c>
      <c r="I1034" t="s">
        <v>246</v>
      </c>
      <c r="J1034" s="10" t="str">
        <f t="shared" si="32"/>
        <v>21Jul1980</v>
      </c>
      <c r="K1034" s="13">
        <f t="shared" si="33"/>
        <v>42</v>
      </c>
      <c r="L1034" s="14">
        <v>7050.02</v>
      </c>
    </row>
    <row r="1035" spans="1:12" x14ac:dyDescent="0.25">
      <c r="A1035" t="s">
        <v>886</v>
      </c>
      <c r="B1035">
        <v>1980</v>
      </c>
      <c r="C1035" t="s">
        <v>18</v>
      </c>
      <c r="D1035">
        <v>28</v>
      </c>
      <c r="E1035">
        <v>1</v>
      </c>
      <c r="F1035" s="14">
        <v>7050.64</v>
      </c>
      <c r="G1035" t="s">
        <v>11</v>
      </c>
      <c r="H1035" t="s">
        <v>12</v>
      </c>
      <c r="I1035" t="s">
        <v>41</v>
      </c>
      <c r="J1035" s="10" t="str">
        <f t="shared" si="32"/>
        <v>28Jun1980</v>
      </c>
      <c r="K1035" s="13">
        <f t="shared" si="33"/>
        <v>42</v>
      </c>
      <c r="L1035" s="14">
        <v>7050.64</v>
      </c>
    </row>
    <row r="1036" spans="1:12" x14ac:dyDescent="0.25">
      <c r="A1036" t="s">
        <v>901</v>
      </c>
      <c r="B1036">
        <v>1980</v>
      </c>
      <c r="C1036" t="s">
        <v>18</v>
      </c>
      <c r="D1036">
        <v>22</v>
      </c>
      <c r="E1036">
        <v>2</v>
      </c>
      <c r="F1036" s="14">
        <v>7160.09</v>
      </c>
      <c r="G1036" t="s">
        <v>11</v>
      </c>
      <c r="H1036" t="s">
        <v>11</v>
      </c>
      <c r="I1036" t="s">
        <v>41</v>
      </c>
      <c r="J1036" s="10" t="str">
        <f t="shared" si="32"/>
        <v>22Jun1980</v>
      </c>
      <c r="K1036" s="13">
        <f t="shared" si="33"/>
        <v>42</v>
      </c>
      <c r="L1036" s="14">
        <v>7160.09</v>
      </c>
    </row>
    <row r="1037" spans="1:12" x14ac:dyDescent="0.25">
      <c r="A1037" t="s">
        <v>902</v>
      </c>
      <c r="B1037">
        <v>1980</v>
      </c>
      <c r="C1037" t="s">
        <v>36</v>
      </c>
      <c r="D1037">
        <v>7</v>
      </c>
      <c r="E1037">
        <v>2</v>
      </c>
      <c r="F1037" s="14">
        <v>7160.33</v>
      </c>
      <c r="G1037" t="s">
        <v>11</v>
      </c>
      <c r="H1037" t="s">
        <v>16</v>
      </c>
      <c r="I1037" t="s">
        <v>13</v>
      </c>
      <c r="J1037" s="10" t="str">
        <f t="shared" si="32"/>
        <v>7Oct1980</v>
      </c>
      <c r="K1037" s="13">
        <f t="shared" si="33"/>
        <v>42</v>
      </c>
      <c r="L1037" s="14">
        <v>7160.33</v>
      </c>
    </row>
    <row r="1038" spans="1:12" x14ac:dyDescent="0.25">
      <c r="A1038" t="s">
        <v>903</v>
      </c>
      <c r="B1038">
        <v>1980</v>
      </c>
      <c r="C1038" t="s">
        <v>20</v>
      </c>
      <c r="D1038">
        <v>30</v>
      </c>
      <c r="E1038">
        <v>2</v>
      </c>
      <c r="F1038" s="14">
        <v>7162.01</v>
      </c>
      <c r="G1038" t="s">
        <v>11</v>
      </c>
      <c r="H1038" t="s">
        <v>12</v>
      </c>
      <c r="I1038" t="s">
        <v>13</v>
      </c>
      <c r="J1038" s="10" t="str">
        <f t="shared" si="32"/>
        <v>30Sep1980</v>
      </c>
      <c r="K1038" s="13">
        <f t="shared" si="33"/>
        <v>42</v>
      </c>
      <c r="L1038" s="14">
        <v>7162.01</v>
      </c>
    </row>
    <row r="1039" spans="1:12" x14ac:dyDescent="0.25">
      <c r="A1039" t="s">
        <v>946</v>
      </c>
      <c r="B1039">
        <v>1980</v>
      </c>
      <c r="C1039" t="s">
        <v>10</v>
      </c>
      <c r="D1039">
        <v>7</v>
      </c>
      <c r="E1039">
        <v>1</v>
      </c>
      <c r="F1039" s="14">
        <v>7443.64</v>
      </c>
      <c r="G1039" t="s">
        <v>11</v>
      </c>
      <c r="H1039" t="s">
        <v>12</v>
      </c>
      <c r="I1039" t="s">
        <v>23</v>
      </c>
      <c r="J1039" s="10" t="str">
        <f t="shared" si="32"/>
        <v>7Jul1980</v>
      </c>
      <c r="K1039" s="13">
        <f t="shared" si="33"/>
        <v>42</v>
      </c>
      <c r="L1039" s="14">
        <v>7443.64</v>
      </c>
    </row>
    <row r="1040" spans="1:12" x14ac:dyDescent="0.25">
      <c r="A1040" t="s">
        <v>970</v>
      </c>
      <c r="B1040">
        <v>1980</v>
      </c>
      <c r="C1040" t="s">
        <v>18</v>
      </c>
      <c r="D1040">
        <v>20</v>
      </c>
      <c r="E1040">
        <v>1</v>
      </c>
      <c r="F1040" s="14">
        <v>7639.42</v>
      </c>
      <c r="G1040" t="s">
        <v>11</v>
      </c>
      <c r="H1040" t="s">
        <v>11</v>
      </c>
      <c r="I1040" t="s">
        <v>246</v>
      </c>
      <c r="J1040" s="10" t="str">
        <f t="shared" si="32"/>
        <v>20Jun1980</v>
      </c>
      <c r="K1040" s="13">
        <f t="shared" si="33"/>
        <v>42</v>
      </c>
      <c r="L1040" s="14">
        <v>7639.42</v>
      </c>
    </row>
    <row r="1041" spans="1:12" x14ac:dyDescent="0.25">
      <c r="A1041" t="s">
        <v>971</v>
      </c>
      <c r="B1041">
        <v>1980</v>
      </c>
      <c r="C1041" t="s">
        <v>10</v>
      </c>
      <c r="D1041">
        <v>24</v>
      </c>
      <c r="E1041">
        <v>2</v>
      </c>
      <c r="F1041" s="14">
        <v>7640.31</v>
      </c>
      <c r="G1041" t="s">
        <v>11</v>
      </c>
      <c r="H1041" t="s">
        <v>16</v>
      </c>
      <c r="I1041" t="s">
        <v>13</v>
      </c>
      <c r="J1041" s="10" t="str">
        <f t="shared" si="32"/>
        <v>24Jul1980</v>
      </c>
      <c r="K1041" s="13">
        <f t="shared" si="33"/>
        <v>42</v>
      </c>
      <c r="L1041" s="14">
        <v>7640.31</v>
      </c>
    </row>
    <row r="1042" spans="1:12" x14ac:dyDescent="0.25">
      <c r="A1042" t="s">
        <v>973</v>
      </c>
      <c r="B1042">
        <v>1980</v>
      </c>
      <c r="C1042" t="s">
        <v>36</v>
      </c>
      <c r="D1042">
        <v>16</v>
      </c>
      <c r="E1042">
        <v>1</v>
      </c>
      <c r="F1042" s="14">
        <v>7650.77</v>
      </c>
      <c r="G1042" t="s">
        <v>11</v>
      </c>
      <c r="H1042" t="s">
        <v>11</v>
      </c>
      <c r="I1042" t="s">
        <v>246</v>
      </c>
      <c r="J1042" s="10" t="str">
        <f t="shared" si="32"/>
        <v>16Oct1980</v>
      </c>
      <c r="K1042" s="13">
        <f t="shared" si="33"/>
        <v>42</v>
      </c>
      <c r="L1042" s="14">
        <v>7650.77</v>
      </c>
    </row>
    <row r="1043" spans="1:12" x14ac:dyDescent="0.25">
      <c r="A1043" t="s">
        <v>1014</v>
      </c>
      <c r="B1043">
        <v>1980</v>
      </c>
      <c r="C1043" t="s">
        <v>15</v>
      </c>
      <c r="D1043">
        <v>8</v>
      </c>
      <c r="E1043">
        <v>2</v>
      </c>
      <c r="F1043" s="14">
        <v>8017.06</v>
      </c>
      <c r="G1043" t="s">
        <v>11</v>
      </c>
      <c r="H1043" t="s">
        <v>11</v>
      </c>
      <c r="I1043" t="s">
        <v>23</v>
      </c>
      <c r="J1043" s="10" t="str">
        <f t="shared" si="32"/>
        <v>8Nov1980</v>
      </c>
      <c r="K1043" s="13">
        <f t="shared" si="33"/>
        <v>42</v>
      </c>
      <c r="L1043" s="14">
        <v>8017.06</v>
      </c>
    </row>
    <row r="1044" spans="1:12" x14ac:dyDescent="0.25">
      <c r="A1044" t="s">
        <v>1104</v>
      </c>
      <c r="B1044">
        <v>1980</v>
      </c>
      <c r="C1044" t="s">
        <v>36</v>
      </c>
      <c r="D1044">
        <v>28</v>
      </c>
      <c r="E1044">
        <v>2</v>
      </c>
      <c r="F1044" s="14">
        <v>8701.84</v>
      </c>
      <c r="G1044" t="s">
        <v>11</v>
      </c>
      <c r="H1044" t="s">
        <v>12</v>
      </c>
      <c r="I1044" t="s">
        <v>299</v>
      </c>
      <c r="J1044" s="10" t="str">
        <f t="shared" si="32"/>
        <v>28Oct1980</v>
      </c>
      <c r="K1044" s="13">
        <f t="shared" si="33"/>
        <v>42</v>
      </c>
      <c r="L1044" s="14">
        <v>8701.84</v>
      </c>
    </row>
    <row r="1045" spans="1:12" x14ac:dyDescent="0.25">
      <c r="A1045" t="s">
        <v>1152</v>
      </c>
      <c r="B1045">
        <v>1980</v>
      </c>
      <c r="C1045" t="s">
        <v>36</v>
      </c>
      <c r="D1045">
        <v>5</v>
      </c>
      <c r="E1045">
        <v>2</v>
      </c>
      <c r="F1045" s="14">
        <v>9247.94</v>
      </c>
      <c r="G1045" t="s">
        <v>11</v>
      </c>
      <c r="H1045" t="s">
        <v>16</v>
      </c>
      <c r="I1045" t="s">
        <v>299</v>
      </c>
      <c r="J1045" s="10" t="str">
        <f t="shared" si="32"/>
        <v>5Oct1980</v>
      </c>
      <c r="K1045" s="13">
        <f t="shared" si="33"/>
        <v>42</v>
      </c>
      <c r="L1045" s="14">
        <v>9247.94</v>
      </c>
    </row>
    <row r="1046" spans="1:12" x14ac:dyDescent="0.25">
      <c r="A1046" t="s">
        <v>1703</v>
      </c>
      <c r="B1046">
        <v>1981</v>
      </c>
      <c r="C1046" t="s">
        <v>18</v>
      </c>
      <c r="D1046">
        <v>5</v>
      </c>
      <c r="E1046">
        <v>1</v>
      </c>
      <c r="F1046" s="14">
        <v>14843.96</v>
      </c>
      <c r="G1046" t="s">
        <v>11</v>
      </c>
      <c r="H1046" t="s">
        <v>12</v>
      </c>
      <c r="I1046" t="s">
        <v>534</v>
      </c>
      <c r="J1046" s="10" t="str">
        <f t="shared" si="32"/>
        <v>5Jun1981</v>
      </c>
      <c r="K1046" s="13">
        <f t="shared" si="33"/>
        <v>42</v>
      </c>
      <c r="L1046" s="14">
        <v>14843.96</v>
      </c>
    </row>
    <row r="1047" spans="1:12" x14ac:dyDescent="0.25">
      <c r="A1047" t="s">
        <v>1749</v>
      </c>
      <c r="B1047">
        <v>1980</v>
      </c>
      <c r="C1047" t="s">
        <v>36</v>
      </c>
      <c r="D1047">
        <v>12</v>
      </c>
      <c r="E1047">
        <v>2</v>
      </c>
      <c r="F1047" s="14">
        <v>15922.29</v>
      </c>
      <c r="G1047" t="s">
        <v>11</v>
      </c>
      <c r="H1047" t="s">
        <v>12</v>
      </c>
      <c r="I1047" t="s">
        <v>534</v>
      </c>
      <c r="J1047" s="10" t="str">
        <f t="shared" si="32"/>
        <v>12Oct1980</v>
      </c>
      <c r="K1047" s="13">
        <f t="shared" si="33"/>
        <v>42</v>
      </c>
      <c r="L1047" s="14">
        <v>15922.29</v>
      </c>
    </row>
    <row r="1048" spans="1:12" x14ac:dyDescent="0.25">
      <c r="A1048" t="s">
        <v>1751</v>
      </c>
      <c r="B1048">
        <v>1980</v>
      </c>
      <c r="C1048" t="s">
        <v>20</v>
      </c>
      <c r="D1048">
        <v>19</v>
      </c>
      <c r="E1048">
        <v>2</v>
      </c>
      <c r="F1048" s="14">
        <v>15966.19</v>
      </c>
      <c r="G1048" t="s">
        <v>11</v>
      </c>
      <c r="H1048" t="s">
        <v>11</v>
      </c>
      <c r="I1048" t="s">
        <v>23</v>
      </c>
      <c r="J1048" s="10" t="str">
        <f t="shared" si="32"/>
        <v>19Sep1980</v>
      </c>
      <c r="K1048" s="13">
        <f t="shared" si="33"/>
        <v>42</v>
      </c>
      <c r="L1048" s="14">
        <v>15966.19</v>
      </c>
    </row>
    <row r="1049" spans="1:12" x14ac:dyDescent="0.25">
      <c r="A1049" t="s">
        <v>1787</v>
      </c>
      <c r="B1049">
        <v>1980</v>
      </c>
      <c r="C1049" t="s">
        <v>10</v>
      </c>
      <c r="D1049">
        <v>16</v>
      </c>
      <c r="E1049">
        <v>2</v>
      </c>
      <c r="F1049" s="14">
        <v>16990.55</v>
      </c>
      <c r="G1049" t="s">
        <v>11</v>
      </c>
      <c r="H1049" t="s">
        <v>12</v>
      </c>
      <c r="I1049" t="s">
        <v>23</v>
      </c>
      <c r="J1049" s="10" t="str">
        <f t="shared" si="32"/>
        <v>16Jul1980</v>
      </c>
      <c r="K1049" s="13">
        <f t="shared" si="33"/>
        <v>42</v>
      </c>
      <c r="L1049" s="14">
        <v>16990.55</v>
      </c>
    </row>
    <row r="1050" spans="1:12" x14ac:dyDescent="0.25">
      <c r="A1050" t="s">
        <v>1903</v>
      </c>
      <c r="B1050">
        <v>1980</v>
      </c>
      <c r="C1050" t="s">
        <v>20</v>
      </c>
      <c r="D1050">
        <v>4</v>
      </c>
      <c r="E1050">
        <v>0</v>
      </c>
      <c r="F1050" s="14">
        <v>21348.71</v>
      </c>
      <c r="G1050" t="s">
        <v>11</v>
      </c>
      <c r="H1050" t="s">
        <v>16</v>
      </c>
      <c r="I1050" t="s">
        <v>23</v>
      </c>
      <c r="J1050" s="10" t="str">
        <f t="shared" si="32"/>
        <v>4Sep1980</v>
      </c>
      <c r="K1050" s="13">
        <f t="shared" si="33"/>
        <v>42</v>
      </c>
      <c r="L1050" s="14">
        <v>21348.71</v>
      </c>
    </row>
    <row r="1051" spans="1:12" x14ac:dyDescent="0.25">
      <c r="A1051" t="s">
        <v>1917</v>
      </c>
      <c r="B1051">
        <v>1980</v>
      </c>
      <c r="C1051" t="s">
        <v>20</v>
      </c>
      <c r="D1051">
        <v>12</v>
      </c>
      <c r="E1051">
        <v>0</v>
      </c>
      <c r="F1051" s="14">
        <v>22144.03</v>
      </c>
      <c r="G1051" t="s">
        <v>11</v>
      </c>
      <c r="H1051" t="s">
        <v>11</v>
      </c>
      <c r="I1051" t="s">
        <v>41</v>
      </c>
      <c r="J1051" s="10" t="str">
        <f t="shared" si="32"/>
        <v>12Sep1980</v>
      </c>
      <c r="K1051" s="13">
        <f t="shared" si="33"/>
        <v>42</v>
      </c>
      <c r="L1051" s="14">
        <v>22144.03</v>
      </c>
    </row>
    <row r="1052" spans="1:12" x14ac:dyDescent="0.25">
      <c r="A1052" t="s">
        <v>2241</v>
      </c>
      <c r="B1052">
        <v>1980</v>
      </c>
      <c r="C1052" t="s">
        <v>20</v>
      </c>
      <c r="D1052">
        <v>24</v>
      </c>
      <c r="E1052">
        <v>2</v>
      </c>
      <c r="F1052" s="14">
        <v>38947.43</v>
      </c>
      <c r="G1052" t="s">
        <v>11</v>
      </c>
      <c r="H1052" t="s">
        <v>12</v>
      </c>
      <c r="I1052" t="s">
        <v>41</v>
      </c>
      <c r="J1052" s="10" t="str">
        <f t="shared" si="32"/>
        <v>24Sep1980</v>
      </c>
      <c r="K1052" s="13">
        <f t="shared" si="33"/>
        <v>42</v>
      </c>
      <c r="L1052" s="14">
        <v>38947.43</v>
      </c>
    </row>
    <row r="1053" spans="1:12" x14ac:dyDescent="0.25">
      <c r="A1053" t="s">
        <v>2324</v>
      </c>
      <c r="B1053">
        <v>1980</v>
      </c>
      <c r="C1053" t="s">
        <v>15</v>
      </c>
      <c r="D1053">
        <v>10</v>
      </c>
      <c r="E1053">
        <v>2</v>
      </c>
      <c r="F1053" s="14">
        <v>43896.38</v>
      </c>
      <c r="G1053" t="s">
        <v>11</v>
      </c>
      <c r="H1053" t="s">
        <v>16</v>
      </c>
      <c r="I1053" t="s">
        <v>13</v>
      </c>
      <c r="J1053" s="10" t="str">
        <f t="shared" si="32"/>
        <v>10Nov1980</v>
      </c>
      <c r="K1053" s="13">
        <f t="shared" si="33"/>
        <v>42</v>
      </c>
      <c r="L1053" s="14">
        <v>43896.38</v>
      </c>
    </row>
    <row r="1054" spans="1:12" x14ac:dyDescent="0.25">
      <c r="A1054" t="s">
        <v>726</v>
      </c>
      <c r="B1054">
        <v>1980</v>
      </c>
      <c r="C1054" t="s">
        <v>10</v>
      </c>
      <c r="D1054">
        <v>21</v>
      </c>
      <c r="E1054">
        <v>0</v>
      </c>
      <c r="F1054" s="14">
        <v>5969.72</v>
      </c>
      <c r="G1054" t="s">
        <v>12</v>
      </c>
      <c r="H1054" t="s">
        <v>12</v>
      </c>
      <c r="I1054" t="s">
        <v>41</v>
      </c>
      <c r="J1054" s="10" t="str">
        <f t="shared" si="32"/>
        <v>21Jul1980</v>
      </c>
      <c r="K1054" s="13">
        <f t="shared" si="33"/>
        <v>42</v>
      </c>
      <c r="L1054" s="14">
        <v>5969.72</v>
      </c>
    </row>
    <row r="1055" spans="1:12" x14ac:dyDescent="0.25">
      <c r="A1055" t="s">
        <v>986</v>
      </c>
      <c r="B1055">
        <v>1980</v>
      </c>
      <c r="C1055" t="s">
        <v>20</v>
      </c>
      <c r="D1055">
        <v>10</v>
      </c>
      <c r="E1055">
        <v>2</v>
      </c>
      <c r="F1055" s="14">
        <v>7729.65</v>
      </c>
      <c r="G1055" t="s">
        <v>12</v>
      </c>
      <c r="H1055" t="s">
        <v>16</v>
      </c>
      <c r="I1055" t="s">
        <v>167</v>
      </c>
      <c r="J1055" s="10" t="str">
        <f t="shared" si="32"/>
        <v>10Sep1980</v>
      </c>
      <c r="K1055" s="13">
        <f t="shared" si="33"/>
        <v>42</v>
      </c>
      <c r="L1055" s="14">
        <v>7729.65</v>
      </c>
    </row>
    <row r="1056" spans="1:12" x14ac:dyDescent="0.25">
      <c r="A1056" t="s">
        <v>1286</v>
      </c>
      <c r="B1056">
        <v>1980</v>
      </c>
      <c r="C1056" t="s">
        <v>36</v>
      </c>
      <c r="D1056">
        <v>24</v>
      </c>
      <c r="E1056">
        <v>2</v>
      </c>
      <c r="F1056" s="14">
        <v>10407.98</v>
      </c>
      <c r="G1056" t="s">
        <v>12</v>
      </c>
      <c r="H1056" t="s">
        <v>16</v>
      </c>
      <c r="I1056" t="s">
        <v>299</v>
      </c>
      <c r="J1056" s="10" t="str">
        <f t="shared" si="32"/>
        <v>24Oct1980</v>
      </c>
      <c r="K1056" s="13">
        <f t="shared" si="33"/>
        <v>42</v>
      </c>
      <c r="L1056" s="14">
        <v>10407.98</v>
      </c>
    </row>
    <row r="1057" spans="1:12" x14ac:dyDescent="0.25">
      <c r="A1057" t="s">
        <v>1362</v>
      </c>
      <c r="B1057">
        <v>1980</v>
      </c>
      <c r="C1057" t="s">
        <v>34</v>
      </c>
      <c r="D1057">
        <v>20</v>
      </c>
      <c r="E1057">
        <v>2</v>
      </c>
      <c r="F1057" s="14">
        <v>11103.33</v>
      </c>
      <c r="G1057" t="s">
        <v>12</v>
      </c>
      <c r="H1057" t="s">
        <v>16</v>
      </c>
      <c r="I1057" t="s">
        <v>299</v>
      </c>
      <c r="J1057" s="10" t="str">
        <f t="shared" si="32"/>
        <v>20Aug1980</v>
      </c>
      <c r="K1057" s="13">
        <f t="shared" si="33"/>
        <v>42</v>
      </c>
      <c r="L1057" s="14">
        <v>11103.33</v>
      </c>
    </row>
    <row r="1058" spans="1:12" x14ac:dyDescent="0.25">
      <c r="A1058" t="s">
        <v>1402</v>
      </c>
      <c r="B1058">
        <v>1980</v>
      </c>
      <c r="C1058" t="s">
        <v>10</v>
      </c>
      <c r="D1058">
        <v>17</v>
      </c>
      <c r="E1058">
        <v>2</v>
      </c>
      <c r="F1058" s="14">
        <v>11435.74</v>
      </c>
      <c r="G1058" t="s">
        <v>12</v>
      </c>
      <c r="H1058" t="s">
        <v>12</v>
      </c>
      <c r="I1058" t="s">
        <v>299</v>
      </c>
      <c r="J1058" s="10" t="str">
        <f t="shared" si="32"/>
        <v>17Jul1980</v>
      </c>
      <c r="K1058" s="13">
        <f t="shared" si="33"/>
        <v>42</v>
      </c>
      <c r="L1058" s="14">
        <v>11435.74</v>
      </c>
    </row>
    <row r="1059" spans="1:12" x14ac:dyDescent="0.25">
      <c r="A1059" t="s">
        <v>1901</v>
      </c>
      <c r="B1059">
        <v>1980</v>
      </c>
      <c r="C1059" t="s">
        <v>30</v>
      </c>
      <c r="D1059">
        <v>10</v>
      </c>
      <c r="E1059">
        <v>2</v>
      </c>
      <c r="F1059" s="14">
        <v>21259.38</v>
      </c>
      <c r="G1059" t="s">
        <v>12</v>
      </c>
      <c r="H1059" t="s">
        <v>12</v>
      </c>
      <c r="I1059" t="s">
        <v>165</v>
      </c>
      <c r="J1059" s="10" t="str">
        <f t="shared" si="32"/>
        <v>10Dec1980</v>
      </c>
      <c r="K1059" s="13">
        <f t="shared" si="33"/>
        <v>42</v>
      </c>
      <c r="L1059" s="14">
        <v>21259.38</v>
      </c>
    </row>
    <row r="1060" spans="1:12" x14ac:dyDescent="0.25">
      <c r="A1060" t="s">
        <v>776</v>
      </c>
      <c r="B1060">
        <v>1981</v>
      </c>
      <c r="C1060" t="s">
        <v>18</v>
      </c>
      <c r="D1060">
        <v>30</v>
      </c>
      <c r="E1060">
        <v>1</v>
      </c>
      <c r="F1060" s="14">
        <v>6272.48</v>
      </c>
      <c r="G1060" t="s">
        <v>16</v>
      </c>
      <c r="H1060" t="s">
        <v>12</v>
      </c>
      <c r="I1060" t="s">
        <v>13</v>
      </c>
      <c r="J1060" s="10" t="str">
        <f t="shared" si="32"/>
        <v>30Jun1981</v>
      </c>
      <c r="K1060" s="13">
        <f t="shared" si="33"/>
        <v>41</v>
      </c>
      <c r="L1060" s="14">
        <v>6272.48</v>
      </c>
    </row>
    <row r="1061" spans="1:12" x14ac:dyDescent="0.25">
      <c r="A1061" t="s">
        <v>2041</v>
      </c>
      <c r="B1061">
        <v>1981</v>
      </c>
      <c r="C1061" t="s">
        <v>34</v>
      </c>
      <c r="D1061">
        <v>13</v>
      </c>
      <c r="E1061">
        <v>1</v>
      </c>
      <c r="F1061" s="14">
        <v>29816.639999999999</v>
      </c>
      <c r="G1061" t="s">
        <v>16</v>
      </c>
      <c r="H1061" t="s">
        <v>11</v>
      </c>
      <c r="I1061" t="s">
        <v>41</v>
      </c>
      <c r="J1061" s="10" t="str">
        <f t="shared" si="32"/>
        <v>13Aug1981</v>
      </c>
      <c r="K1061" s="13">
        <f t="shared" si="33"/>
        <v>41</v>
      </c>
      <c r="L1061" s="14">
        <v>29816.639999999999</v>
      </c>
    </row>
    <row r="1062" spans="1:12" x14ac:dyDescent="0.25">
      <c r="A1062" t="s">
        <v>2167</v>
      </c>
      <c r="B1062">
        <v>1981</v>
      </c>
      <c r="C1062" t="s">
        <v>15</v>
      </c>
      <c r="D1062">
        <v>22</v>
      </c>
      <c r="E1062">
        <v>1</v>
      </c>
      <c r="F1062" s="14">
        <v>35952.65</v>
      </c>
      <c r="G1062" t="s">
        <v>16</v>
      </c>
      <c r="H1062" t="s">
        <v>12</v>
      </c>
      <c r="I1062" t="s">
        <v>41</v>
      </c>
      <c r="J1062" s="10" t="str">
        <f t="shared" si="32"/>
        <v>22Nov1981</v>
      </c>
      <c r="K1062" s="13">
        <f t="shared" si="33"/>
        <v>41</v>
      </c>
      <c r="L1062" s="14">
        <v>35952.65</v>
      </c>
    </row>
    <row r="1063" spans="1:12" x14ac:dyDescent="0.25">
      <c r="A1063" t="s">
        <v>2251</v>
      </c>
      <c r="B1063">
        <v>1981</v>
      </c>
      <c r="C1063" t="s">
        <v>10</v>
      </c>
      <c r="D1063">
        <v>5</v>
      </c>
      <c r="E1063">
        <v>3</v>
      </c>
      <c r="F1063" s="14">
        <v>39597.410000000003</v>
      </c>
      <c r="G1063" t="s">
        <v>16</v>
      </c>
      <c r="H1063" t="s">
        <v>11</v>
      </c>
      <c r="I1063" t="s">
        <v>355</v>
      </c>
      <c r="J1063" s="10" t="str">
        <f t="shared" si="32"/>
        <v>5Jul1981</v>
      </c>
      <c r="K1063" s="13">
        <f t="shared" si="33"/>
        <v>41</v>
      </c>
      <c r="L1063" s="14">
        <v>39597.410000000003</v>
      </c>
    </row>
    <row r="1064" spans="1:12" x14ac:dyDescent="0.25">
      <c r="A1064" t="s">
        <v>2270</v>
      </c>
      <c r="B1064">
        <v>1981</v>
      </c>
      <c r="C1064" t="s">
        <v>10</v>
      </c>
      <c r="D1064">
        <v>28</v>
      </c>
      <c r="E1064">
        <v>1</v>
      </c>
      <c r="F1064" s="14">
        <v>40208.559999999998</v>
      </c>
      <c r="G1064" t="s">
        <v>16</v>
      </c>
      <c r="H1064" t="s">
        <v>11</v>
      </c>
      <c r="I1064" t="s">
        <v>41</v>
      </c>
      <c r="J1064" s="10" t="str">
        <f t="shared" si="32"/>
        <v>28Jul1981</v>
      </c>
      <c r="K1064" s="13">
        <f t="shared" si="33"/>
        <v>41</v>
      </c>
      <c r="L1064" s="14">
        <v>40208.559999999998</v>
      </c>
    </row>
    <row r="1065" spans="1:12" x14ac:dyDescent="0.25">
      <c r="A1065" t="s">
        <v>2271</v>
      </c>
      <c r="B1065">
        <v>1981</v>
      </c>
      <c r="C1065" t="s">
        <v>36</v>
      </c>
      <c r="D1065">
        <v>4</v>
      </c>
      <c r="E1065">
        <v>1</v>
      </c>
      <c r="F1065" s="14">
        <v>40273.65</v>
      </c>
      <c r="G1065" t="s">
        <v>16</v>
      </c>
      <c r="H1065" t="s">
        <v>12</v>
      </c>
      <c r="I1065" t="s">
        <v>13</v>
      </c>
      <c r="J1065" s="10" t="str">
        <f t="shared" si="32"/>
        <v>4Oct1981</v>
      </c>
      <c r="K1065" s="13">
        <f t="shared" si="33"/>
        <v>41</v>
      </c>
      <c r="L1065" s="14">
        <v>40273.65</v>
      </c>
    </row>
    <row r="1066" spans="1:12" x14ac:dyDescent="0.25">
      <c r="A1066" t="s">
        <v>410</v>
      </c>
      <c r="B1066">
        <v>1981</v>
      </c>
      <c r="C1066" t="s">
        <v>36</v>
      </c>
      <c r="D1066">
        <v>10</v>
      </c>
      <c r="E1066">
        <v>1</v>
      </c>
      <c r="F1066" s="14">
        <v>3562.87</v>
      </c>
      <c r="G1066" t="s">
        <v>11</v>
      </c>
      <c r="H1066" t="s">
        <v>16</v>
      </c>
      <c r="I1066" t="s">
        <v>13</v>
      </c>
      <c r="J1066" s="10" t="str">
        <f t="shared" si="32"/>
        <v>10Oct1981</v>
      </c>
      <c r="K1066" s="13">
        <f t="shared" si="33"/>
        <v>41</v>
      </c>
      <c r="L1066" s="14">
        <v>3562.87</v>
      </c>
    </row>
    <row r="1067" spans="1:12" x14ac:dyDescent="0.25">
      <c r="A1067" t="s">
        <v>426</v>
      </c>
      <c r="B1067">
        <v>1981</v>
      </c>
      <c r="C1067" t="s">
        <v>30</v>
      </c>
      <c r="D1067">
        <v>14</v>
      </c>
      <c r="E1067">
        <v>1</v>
      </c>
      <c r="F1067" s="14">
        <v>3688.38</v>
      </c>
      <c r="G1067" t="s">
        <v>11</v>
      </c>
      <c r="H1067" t="s">
        <v>11</v>
      </c>
      <c r="I1067" t="s">
        <v>13</v>
      </c>
      <c r="J1067" s="10" t="str">
        <f t="shared" si="32"/>
        <v>14Dec1981</v>
      </c>
      <c r="K1067" s="13">
        <f t="shared" si="33"/>
        <v>41</v>
      </c>
      <c r="L1067" s="14">
        <v>3688.38</v>
      </c>
    </row>
    <row r="1068" spans="1:12" x14ac:dyDescent="0.25">
      <c r="A1068" t="s">
        <v>440</v>
      </c>
      <c r="B1068">
        <v>1981</v>
      </c>
      <c r="C1068" t="s">
        <v>30</v>
      </c>
      <c r="D1068">
        <v>13</v>
      </c>
      <c r="E1068">
        <v>1</v>
      </c>
      <c r="F1068" s="14">
        <v>3785.77</v>
      </c>
      <c r="G1068" t="s">
        <v>11</v>
      </c>
      <c r="H1068" t="s">
        <v>16</v>
      </c>
      <c r="I1068" t="s">
        <v>13</v>
      </c>
      <c r="J1068" s="10" t="str">
        <f t="shared" si="32"/>
        <v>13Dec1981</v>
      </c>
      <c r="K1068" s="13">
        <f t="shared" si="33"/>
        <v>41</v>
      </c>
      <c r="L1068" s="14">
        <v>3785.77</v>
      </c>
    </row>
    <row r="1069" spans="1:12" x14ac:dyDescent="0.25">
      <c r="A1069" t="s">
        <v>443</v>
      </c>
      <c r="B1069">
        <v>1981</v>
      </c>
      <c r="C1069" t="s">
        <v>20</v>
      </c>
      <c r="D1069">
        <v>29</v>
      </c>
      <c r="E1069">
        <v>1</v>
      </c>
      <c r="F1069" s="14">
        <v>3797.2</v>
      </c>
      <c r="G1069" t="s">
        <v>11</v>
      </c>
      <c r="H1069" t="s">
        <v>12</v>
      </c>
      <c r="I1069" t="s">
        <v>23</v>
      </c>
      <c r="J1069" s="10" t="str">
        <f t="shared" si="32"/>
        <v>29Sep1981</v>
      </c>
      <c r="K1069" s="13">
        <f t="shared" si="33"/>
        <v>41</v>
      </c>
      <c r="L1069" s="14">
        <v>3797.2</v>
      </c>
    </row>
    <row r="1070" spans="1:12" x14ac:dyDescent="0.25">
      <c r="A1070" t="s">
        <v>453</v>
      </c>
      <c r="B1070">
        <v>1981</v>
      </c>
      <c r="C1070" t="s">
        <v>34</v>
      </c>
      <c r="D1070">
        <v>27</v>
      </c>
      <c r="E1070">
        <v>1</v>
      </c>
      <c r="F1070" s="14">
        <v>3902.07</v>
      </c>
      <c r="G1070" t="s">
        <v>11</v>
      </c>
      <c r="H1070" t="s">
        <v>11</v>
      </c>
      <c r="I1070" t="s">
        <v>13</v>
      </c>
      <c r="J1070" s="10" t="str">
        <f t="shared" si="32"/>
        <v>27Aug1981</v>
      </c>
      <c r="K1070" s="13">
        <f t="shared" si="33"/>
        <v>41</v>
      </c>
      <c r="L1070" s="14">
        <v>3902.07</v>
      </c>
    </row>
    <row r="1071" spans="1:12" x14ac:dyDescent="0.25">
      <c r="A1071" t="s">
        <v>557</v>
      </c>
      <c r="B1071">
        <v>1981</v>
      </c>
      <c r="C1071" t="s">
        <v>34</v>
      </c>
      <c r="D1071">
        <v>12</v>
      </c>
      <c r="E1071">
        <v>1</v>
      </c>
      <c r="F1071" s="14">
        <v>4712.12</v>
      </c>
      <c r="G1071" t="s">
        <v>11</v>
      </c>
      <c r="H1071" t="s">
        <v>12</v>
      </c>
      <c r="I1071" t="s">
        <v>41</v>
      </c>
      <c r="J1071" s="10" t="str">
        <f t="shared" si="32"/>
        <v>12Aug1981</v>
      </c>
      <c r="K1071" s="13">
        <f t="shared" si="33"/>
        <v>41</v>
      </c>
      <c r="L1071" s="14">
        <v>4712.12</v>
      </c>
    </row>
    <row r="1072" spans="1:12" x14ac:dyDescent="0.25">
      <c r="A1072" t="s">
        <v>575</v>
      </c>
      <c r="B1072">
        <v>1981</v>
      </c>
      <c r="C1072" t="s">
        <v>10</v>
      </c>
      <c r="D1072">
        <v>3</v>
      </c>
      <c r="E1072">
        <v>1</v>
      </c>
      <c r="F1072" s="14">
        <v>4827.1000000000004</v>
      </c>
      <c r="G1072" t="s">
        <v>11</v>
      </c>
      <c r="H1072" t="s">
        <v>16</v>
      </c>
      <c r="I1072" t="s">
        <v>13</v>
      </c>
      <c r="J1072" s="10" t="str">
        <f t="shared" si="32"/>
        <v>3Jul1981</v>
      </c>
      <c r="K1072" s="13">
        <f t="shared" si="33"/>
        <v>41</v>
      </c>
      <c r="L1072" s="14">
        <v>4827.1000000000004</v>
      </c>
    </row>
    <row r="1073" spans="1:12" x14ac:dyDescent="0.25">
      <c r="A1073" t="s">
        <v>594</v>
      </c>
      <c r="B1073">
        <v>1981</v>
      </c>
      <c r="C1073" t="s">
        <v>36</v>
      </c>
      <c r="D1073">
        <v>18</v>
      </c>
      <c r="E1073">
        <v>1</v>
      </c>
      <c r="F1073" s="14">
        <v>4911.8900000000003</v>
      </c>
      <c r="G1073" t="s">
        <v>11</v>
      </c>
      <c r="H1073" t="s">
        <v>12</v>
      </c>
      <c r="I1073" t="s">
        <v>13</v>
      </c>
      <c r="J1073" s="10" t="str">
        <f t="shared" si="32"/>
        <v>18Oct1981</v>
      </c>
      <c r="K1073" s="13">
        <f t="shared" si="33"/>
        <v>41</v>
      </c>
      <c r="L1073" s="14">
        <v>4911.8900000000003</v>
      </c>
    </row>
    <row r="1074" spans="1:12" x14ac:dyDescent="0.25">
      <c r="A1074" t="s">
        <v>680</v>
      </c>
      <c r="B1074">
        <v>1981</v>
      </c>
      <c r="C1074" t="s">
        <v>15</v>
      </c>
      <c r="D1074">
        <v>7</v>
      </c>
      <c r="E1074">
        <v>1</v>
      </c>
      <c r="F1074" s="14">
        <v>5539.4</v>
      </c>
      <c r="G1074" t="s">
        <v>11</v>
      </c>
      <c r="H1074" t="s">
        <v>11</v>
      </c>
      <c r="I1074" t="s">
        <v>13</v>
      </c>
      <c r="J1074" s="10" t="str">
        <f t="shared" si="32"/>
        <v>7Nov1981</v>
      </c>
      <c r="K1074" s="13">
        <f t="shared" si="33"/>
        <v>41</v>
      </c>
      <c r="L1074" s="14">
        <v>5539.4</v>
      </c>
    </row>
    <row r="1075" spans="1:12" x14ac:dyDescent="0.25">
      <c r="A1075" t="s">
        <v>698</v>
      </c>
      <c r="B1075">
        <v>1981</v>
      </c>
      <c r="C1075" t="s">
        <v>18</v>
      </c>
      <c r="D1075">
        <v>15</v>
      </c>
      <c r="E1075">
        <v>0</v>
      </c>
      <c r="F1075" s="14">
        <v>5699.84</v>
      </c>
      <c r="G1075" t="s">
        <v>11</v>
      </c>
      <c r="H1075" t="s">
        <v>12</v>
      </c>
      <c r="I1075" t="s">
        <v>13</v>
      </c>
      <c r="J1075" s="10" t="str">
        <f t="shared" si="32"/>
        <v>15Jun1981</v>
      </c>
      <c r="K1075" s="13">
        <f t="shared" si="33"/>
        <v>41</v>
      </c>
      <c r="L1075" s="14">
        <v>5699.84</v>
      </c>
    </row>
    <row r="1076" spans="1:12" x14ac:dyDescent="0.25">
      <c r="A1076" t="s">
        <v>760</v>
      </c>
      <c r="B1076">
        <v>1981</v>
      </c>
      <c r="C1076" t="s">
        <v>15</v>
      </c>
      <c r="D1076">
        <v>22</v>
      </c>
      <c r="E1076">
        <v>0</v>
      </c>
      <c r="F1076" s="14">
        <v>6185.32</v>
      </c>
      <c r="G1076" t="s">
        <v>11</v>
      </c>
      <c r="H1076" t="s">
        <v>16</v>
      </c>
      <c r="I1076" t="s">
        <v>13</v>
      </c>
      <c r="J1076" s="10" t="str">
        <f t="shared" si="32"/>
        <v>22Nov1981</v>
      </c>
      <c r="K1076" s="13">
        <f t="shared" si="33"/>
        <v>41</v>
      </c>
      <c r="L1076" s="14">
        <v>6185.32</v>
      </c>
    </row>
    <row r="1077" spans="1:12" x14ac:dyDescent="0.25">
      <c r="A1077" t="s">
        <v>761</v>
      </c>
      <c r="B1077">
        <v>1981</v>
      </c>
      <c r="C1077" t="s">
        <v>36</v>
      </c>
      <c r="D1077">
        <v>1</v>
      </c>
      <c r="E1077">
        <v>0</v>
      </c>
      <c r="F1077" s="14">
        <v>6186.13</v>
      </c>
      <c r="G1077" t="s">
        <v>11</v>
      </c>
      <c r="H1077" t="s">
        <v>12</v>
      </c>
      <c r="I1077" t="s">
        <v>41</v>
      </c>
      <c r="J1077" s="10" t="str">
        <f t="shared" si="32"/>
        <v>1Oct1981</v>
      </c>
      <c r="K1077" s="13">
        <f t="shared" si="33"/>
        <v>41</v>
      </c>
      <c r="L1077" s="14">
        <v>6186.13</v>
      </c>
    </row>
    <row r="1078" spans="1:12" x14ac:dyDescent="0.25">
      <c r="A1078" t="s">
        <v>778</v>
      </c>
      <c r="B1078">
        <v>1981</v>
      </c>
      <c r="C1078" t="s">
        <v>15</v>
      </c>
      <c r="D1078">
        <v>24</v>
      </c>
      <c r="E1078">
        <v>1</v>
      </c>
      <c r="F1078" s="14">
        <v>6282.24</v>
      </c>
      <c r="G1078" t="s">
        <v>11</v>
      </c>
      <c r="H1078" t="s">
        <v>16</v>
      </c>
      <c r="I1078" t="s">
        <v>41</v>
      </c>
      <c r="J1078" s="10" t="str">
        <f t="shared" si="32"/>
        <v>24Nov1981</v>
      </c>
      <c r="K1078" s="13">
        <f t="shared" si="33"/>
        <v>41</v>
      </c>
      <c r="L1078" s="14">
        <v>6282.24</v>
      </c>
    </row>
    <row r="1079" spans="1:12" x14ac:dyDescent="0.25">
      <c r="A1079" t="s">
        <v>779</v>
      </c>
      <c r="B1079">
        <v>1981</v>
      </c>
      <c r="C1079" t="s">
        <v>34</v>
      </c>
      <c r="D1079">
        <v>26</v>
      </c>
      <c r="E1079">
        <v>1</v>
      </c>
      <c r="F1079" s="14">
        <v>6289.75</v>
      </c>
      <c r="G1079" t="s">
        <v>11</v>
      </c>
      <c r="H1079" t="s">
        <v>12</v>
      </c>
      <c r="I1079" t="s">
        <v>13</v>
      </c>
      <c r="J1079" s="10" t="str">
        <f t="shared" si="32"/>
        <v>26Aug1981</v>
      </c>
      <c r="K1079" s="13">
        <f t="shared" si="33"/>
        <v>41</v>
      </c>
      <c r="L1079" s="14">
        <v>6289.75</v>
      </c>
    </row>
    <row r="1080" spans="1:12" x14ac:dyDescent="0.25">
      <c r="A1080" t="s">
        <v>809</v>
      </c>
      <c r="B1080">
        <v>1981</v>
      </c>
      <c r="C1080" t="s">
        <v>10</v>
      </c>
      <c r="D1080">
        <v>27</v>
      </c>
      <c r="E1080">
        <v>1</v>
      </c>
      <c r="F1080" s="14">
        <v>6473.15</v>
      </c>
      <c r="G1080" t="s">
        <v>11</v>
      </c>
      <c r="H1080" t="s">
        <v>11</v>
      </c>
      <c r="I1080" t="s">
        <v>13</v>
      </c>
      <c r="J1080" s="10" t="str">
        <f t="shared" si="32"/>
        <v>27Jul1981</v>
      </c>
      <c r="K1080" s="13">
        <f t="shared" si="33"/>
        <v>41</v>
      </c>
      <c r="L1080" s="14">
        <v>6473.15</v>
      </c>
    </row>
    <row r="1081" spans="1:12" x14ac:dyDescent="0.25">
      <c r="A1081" t="s">
        <v>823</v>
      </c>
      <c r="B1081">
        <v>1981</v>
      </c>
      <c r="C1081" t="s">
        <v>10</v>
      </c>
      <c r="D1081">
        <v>20</v>
      </c>
      <c r="E1081">
        <v>0</v>
      </c>
      <c r="F1081" s="14">
        <v>6571.02</v>
      </c>
      <c r="G1081" t="s">
        <v>11</v>
      </c>
      <c r="H1081" t="s">
        <v>16</v>
      </c>
      <c r="I1081" t="s">
        <v>23</v>
      </c>
      <c r="J1081" s="10" t="str">
        <f t="shared" si="32"/>
        <v>20Jul1981</v>
      </c>
      <c r="K1081" s="13">
        <f t="shared" si="33"/>
        <v>41</v>
      </c>
      <c r="L1081" s="14">
        <v>6571.02</v>
      </c>
    </row>
    <row r="1082" spans="1:12" x14ac:dyDescent="0.25">
      <c r="A1082" t="s">
        <v>851</v>
      </c>
      <c r="B1082">
        <v>1981</v>
      </c>
      <c r="C1082" t="s">
        <v>20</v>
      </c>
      <c r="D1082">
        <v>21</v>
      </c>
      <c r="E1082">
        <v>1</v>
      </c>
      <c r="F1082" s="14">
        <v>6770.19</v>
      </c>
      <c r="G1082" t="s">
        <v>11</v>
      </c>
      <c r="H1082" t="s">
        <v>12</v>
      </c>
      <c r="I1082" t="s">
        <v>13</v>
      </c>
      <c r="J1082" s="10" t="str">
        <f t="shared" si="32"/>
        <v>21Sep1981</v>
      </c>
      <c r="K1082" s="13">
        <f t="shared" si="33"/>
        <v>41</v>
      </c>
      <c r="L1082" s="14">
        <v>6770.19</v>
      </c>
    </row>
    <row r="1083" spans="1:12" x14ac:dyDescent="0.25">
      <c r="A1083" t="s">
        <v>852</v>
      </c>
      <c r="B1083">
        <v>1981</v>
      </c>
      <c r="C1083" t="s">
        <v>20</v>
      </c>
      <c r="D1083">
        <v>3</v>
      </c>
      <c r="E1083">
        <v>1</v>
      </c>
      <c r="F1083" s="14">
        <v>6775.96</v>
      </c>
      <c r="G1083" t="s">
        <v>11</v>
      </c>
      <c r="H1083" t="s">
        <v>12</v>
      </c>
      <c r="I1083" t="s">
        <v>41</v>
      </c>
      <c r="J1083" s="10" t="str">
        <f t="shared" si="32"/>
        <v>3Sep1981</v>
      </c>
      <c r="K1083" s="13">
        <f t="shared" si="33"/>
        <v>41</v>
      </c>
      <c r="L1083" s="14">
        <v>6775.96</v>
      </c>
    </row>
    <row r="1084" spans="1:12" x14ac:dyDescent="0.25">
      <c r="A1084" t="s">
        <v>853</v>
      </c>
      <c r="B1084">
        <v>1981</v>
      </c>
      <c r="C1084" t="s">
        <v>36</v>
      </c>
      <c r="D1084">
        <v>8</v>
      </c>
      <c r="E1084">
        <v>1</v>
      </c>
      <c r="F1084" s="14">
        <v>6781.35</v>
      </c>
      <c r="G1084" t="s">
        <v>11</v>
      </c>
      <c r="H1084" t="s">
        <v>16</v>
      </c>
      <c r="I1084" t="s">
        <v>13</v>
      </c>
      <c r="J1084" s="10" t="str">
        <f t="shared" si="32"/>
        <v>8Oct1981</v>
      </c>
      <c r="K1084" s="13">
        <f t="shared" si="33"/>
        <v>41</v>
      </c>
      <c r="L1084" s="14">
        <v>6781.35</v>
      </c>
    </row>
    <row r="1085" spans="1:12" x14ac:dyDescent="0.25">
      <c r="A1085" t="s">
        <v>863</v>
      </c>
      <c r="B1085">
        <v>1981</v>
      </c>
      <c r="C1085" t="s">
        <v>18</v>
      </c>
      <c r="D1085">
        <v>19</v>
      </c>
      <c r="E1085">
        <v>1</v>
      </c>
      <c r="F1085" s="14">
        <v>6858.48</v>
      </c>
      <c r="G1085" t="s">
        <v>11</v>
      </c>
      <c r="H1085" t="s">
        <v>11</v>
      </c>
      <c r="I1085" t="s">
        <v>165</v>
      </c>
      <c r="J1085" s="10" t="str">
        <f t="shared" si="32"/>
        <v>19Jun1981</v>
      </c>
      <c r="K1085" s="13">
        <f t="shared" si="33"/>
        <v>41</v>
      </c>
      <c r="L1085" s="14">
        <v>6858.48</v>
      </c>
    </row>
    <row r="1086" spans="1:12" x14ac:dyDescent="0.25">
      <c r="A1086" t="s">
        <v>866</v>
      </c>
      <c r="B1086">
        <v>1981</v>
      </c>
      <c r="C1086" t="s">
        <v>18</v>
      </c>
      <c r="D1086">
        <v>23</v>
      </c>
      <c r="E1086">
        <v>2</v>
      </c>
      <c r="F1086" s="14">
        <v>6875.96</v>
      </c>
      <c r="G1086" t="s">
        <v>11</v>
      </c>
      <c r="H1086" t="s">
        <v>11</v>
      </c>
      <c r="I1086" t="s">
        <v>41</v>
      </c>
      <c r="J1086" s="10" t="str">
        <f t="shared" si="32"/>
        <v>23Jun1981</v>
      </c>
      <c r="K1086" s="13">
        <f t="shared" si="33"/>
        <v>41</v>
      </c>
      <c r="L1086" s="14">
        <v>6875.96</v>
      </c>
    </row>
    <row r="1087" spans="1:12" x14ac:dyDescent="0.25">
      <c r="A1087" t="s">
        <v>900</v>
      </c>
      <c r="B1087">
        <v>1981</v>
      </c>
      <c r="C1087" t="s">
        <v>10</v>
      </c>
      <c r="D1087">
        <v>17</v>
      </c>
      <c r="E1087">
        <v>1</v>
      </c>
      <c r="F1087" s="14">
        <v>7153.55</v>
      </c>
      <c r="G1087" t="s">
        <v>11</v>
      </c>
      <c r="H1087" t="s">
        <v>16</v>
      </c>
      <c r="I1087" t="s">
        <v>23</v>
      </c>
      <c r="J1087" s="10" t="str">
        <f t="shared" si="32"/>
        <v>17Jul1981</v>
      </c>
      <c r="K1087" s="13">
        <f t="shared" si="33"/>
        <v>41</v>
      </c>
      <c r="L1087" s="14">
        <v>7153.55</v>
      </c>
    </row>
    <row r="1088" spans="1:12" x14ac:dyDescent="0.25">
      <c r="A1088" t="s">
        <v>936</v>
      </c>
      <c r="B1088">
        <v>1981</v>
      </c>
      <c r="C1088" t="s">
        <v>10</v>
      </c>
      <c r="D1088">
        <v>16</v>
      </c>
      <c r="E1088">
        <v>1</v>
      </c>
      <c r="F1088" s="14">
        <v>7358.18</v>
      </c>
      <c r="G1088" t="s">
        <v>11</v>
      </c>
      <c r="H1088" t="s">
        <v>12</v>
      </c>
      <c r="I1088" t="s">
        <v>246</v>
      </c>
      <c r="J1088" s="10" t="str">
        <f t="shared" si="32"/>
        <v>16Jul1981</v>
      </c>
      <c r="K1088" s="13">
        <f t="shared" si="33"/>
        <v>41</v>
      </c>
      <c r="L1088" s="14">
        <v>7358.18</v>
      </c>
    </row>
    <row r="1089" spans="1:12" x14ac:dyDescent="0.25">
      <c r="A1089" t="s">
        <v>938</v>
      </c>
      <c r="B1089">
        <v>1981</v>
      </c>
      <c r="C1089" t="s">
        <v>15</v>
      </c>
      <c r="D1089">
        <v>24</v>
      </c>
      <c r="E1089">
        <v>2</v>
      </c>
      <c r="F1089" s="14">
        <v>7371.77</v>
      </c>
      <c r="G1089" t="s">
        <v>11</v>
      </c>
      <c r="H1089" t="s">
        <v>16</v>
      </c>
      <c r="I1089" t="s">
        <v>41</v>
      </c>
      <c r="J1089" s="10" t="str">
        <f t="shared" si="32"/>
        <v>24Nov1981</v>
      </c>
      <c r="K1089" s="13">
        <f t="shared" si="33"/>
        <v>41</v>
      </c>
      <c r="L1089" s="14">
        <v>7371.77</v>
      </c>
    </row>
    <row r="1090" spans="1:12" x14ac:dyDescent="0.25">
      <c r="A1090" t="s">
        <v>981</v>
      </c>
      <c r="B1090">
        <v>1981</v>
      </c>
      <c r="C1090" t="s">
        <v>30</v>
      </c>
      <c r="D1090">
        <v>19</v>
      </c>
      <c r="E1090">
        <v>1</v>
      </c>
      <c r="F1090" s="14">
        <v>7681.17</v>
      </c>
      <c r="G1090" t="s">
        <v>11</v>
      </c>
      <c r="H1090" t="s">
        <v>11</v>
      </c>
      <c r="I1090" t="s">
        <v>515</v>
      </c>
      <c r="J1090" s="10" t="str">
        <f t="shared" ref="J1090:J1153" si="34">CONCATENATE(D1090,C1090,B1090)</f>
        <v>19Dec1981</v>
      </c>
      <c r="K1090" s="13">
        <f t="shared" ref="K1090:K1153" si="35">DATEDIF(J1090,$P$2,"y")</f>
        <v>41</v>
      </c>
      <c r="L1090" s="14">
        <v>7681.17</v>
      </c>
    </row>
    <row r="1091" spans="1:12" x14ac:dyDescent="0.25">
      <c r="A1091" t="s">
        <v>992</v>
      </c>
      <c r="B1091">
        <v>1981</v>
      </c>
      <c r="C1091" t="s">
        <v>18</v>
      </c>
      <c r="D1091">
        <v>30</v>
      </c>
      <c r="E1091">
        <v>2</v>
      </c>
      <c r="F1091" s="14">
        <v>7749.16</v>
      </c>
      <c r="G1091" t="s">
        <v>11</v>
      </c>
      <c r="H1091" t="s">
        <v>16</v>
      </c>
      <c r="I1091" t="s">
        <v>23</v>
      </c>
      <c r="J1091" s="10" t="str">
        <f t="shared" si="34"/>
        <v>30Jun1981</v>
      </c>
      <c r="K1091" s="13">
        <f t="shared" si="35"/>
        <v>41</v>
      </c>
      <c r="L1091" s="14">
        <v>7749.16</v>
      </c>
    </row>
    <row r="1092" spans="1:12" x14ac:dyDescent="0.25">
      <c r="A1092" t="s">
        <v>1006</v>
      </c>
      <c r="B1092">
        <v>1981</v>
      </c>
      <c r="C1092" t="s">
        <v>30</v>
      </c>
      <c r="D1092">
        <v>28</v>
      </c>
      <c r="E1092">
        <v>3</v>
      </c>
      <c r="F1092" s="14">
        <v>7954.52</v>
      </c>
      <c r="G1092" t="s">
        <v>11</v>
      </c>
      <c r="H1092" t="s">
        <v>11</v>
      </c>
      <c r="I1092" t="s">
        <v>41</v>
      </c>
      <c r="J1092" s="10" t="str">
        <f t="shared" si="34"/>
        <v>28Dec1981</v>
      </c>
      <c r="K1092" s="13">
        <f t="shared" si="35"/>
        <v>41</v>
      </c>
      <c r="L1092" s="14">
        <v>7954.52</v>
      </c>
    </row>
    <row r="1093" spans="1:12" x14ac:dyDescent="0.25">
      <c r="A1093" t="s">
        <v>1082</v>
      </c>
      <c r="B1093">
        <v>1981</v>
      </c>
      <c r="C1093" t="s">
        <v>30</v>
      </c>
      <c r="D1093">
        <v>27</v>
      </c>
      <c r="E1093">
        <v>3</v>
      </c>
      <c r="F1093" s="14">
        <v>8538.2900000000009</v>
      </c>
      <c r="G1093" t="s">
        <v>11</v>
      </c>
      <c r="H1093" t="s">
        <v>12</v>
      </c>
      <c r="I1093" t="s">
        <v>246</v>
      </c>
      <c r="J1093" s="10" t="str">
        <f t="shared" si="34"/>
        <v>27Dec1981</v>
      </c>
      <c r="K1093" s="13">
        <f t="shared" si="35"/>
        <v>41</v>
      </c>
      <c r="L1093" s="14">
        <v>8538.2900000000009</v>
      </c>
    </row>
    <row r="1094" spans="1:12" x14ac:dyDescent="0.25">
      <c r="A1094" t="s">
        <v>1150</v>
      </c>
      <c r="B1094">
        <v>1981</v>
      </c>
      <c r="C1094" t="s">
        <v>30</v>
      </c>
      <c r="D1094">
        <v>5</v>
      </c>
      <c r="E1094">
        <v>5</v>
      </c>
      <c r="F1094" s="14">
        <v>9222.4</v>
      </c>
      <c r="G1094" t="s">
        <v>11</v>
      </c>
      <c r="H1094" t="s">
        <v>12</v>
      </c>
      <c r="I1094" t="s">
        <v>165</v>
      </c>
      <c r="J1094" s="10" t="str">
        <f t="shared" si="34"/>
        <v>5Dec1981</v>
      </c>
      <c r="K1094" s="13">
        <f t="shared" si="35"/>
        <v>41</v>
      </c>
      <c r="L1094" s="14">
        <v>9222.4</v>
      </c>
    </row>
    <row r="1095" spans="1:12" x14ac:dyDescent="0.25">
      <c r="A1095" t="s">
        <v>1193</v>
      </c>
      <c r="B1095">
        <v>1981</v>
      </c>
      <c r="C1095" t="s">
        <v>36</v>
      </c>
      <c r="D1095">
        <v>18</v>
      </c>
      <c r="E1095">
        <v>1</v>
      </c>
      <c r="F1095" s="14">
        <v>9584.0400000000009</v>
      </c>
      <c r="G1095" t="s">
        <v>11</v>
      </c>
      <c r="H1095" t="s">
        <v>16</v>
      </c>
      <c r="I1095" t="s">
        <v>299</v>
      </c>
      <c r="J1095" s="10" t="str">
        <f t="shared" si="34"/>
        <v>18Oct1981</v>
      </c>
      <c r="K1095" s="13">
        <f t="shared" si="35"/>
        <v>41</v>
      </c>
      <c r="L1095" s="14">
        <v>9584.0400000000009</v>
      </c>
    </row>
    <row r="1096" spans="1:12" x14ac:dyDescent="0.25">
      <c r="A1096" t="s">
        <v>1206</v>
      </c>
      <c r="B1096">
        <v>1981</v>
      </c>
      <c r="C1096" t="s">
        <v>34</v>
      </c>
      <c r="D1096">
        <v>8</v>
      </c>
      <c r="E1096">
        <v>1</v>
      </c>
      <c r="F1096" s="14">
        <v>9664.34</v>
      </c>
      <c r="G1096" t="s">
        <v>11</v>
      </c>
      <c r="H1096" t="s">
        <v>12</v>
      </c>
      <c r="I1096" t="s">
        <v>41</v>
      </c>
      <c r="J1096" s="10" t="str">
        <f t="shared" si="34"/>
        <v>8Aug1981</v>
      </c>
      <c r="K1096" s="13">
        <f t="shared" si="35"/>
        <v>41</v>
      </c>
      <c r="L1096" s="14">
        <v>9664.34</v>
      </c>
    </row>
    <row r="1097" spans="1:12" x14ac:dyDescent="0.25">
      <c r="A1097" t="s">
        <v>1694</v>
      </c>
      <c r="B1097">
        <v>1981</v>
      </c>
      <c r="C1097" t="s">
        <v>15</v>
      </c>
      <c r="D1097">
        <v>13</v>
      </c>
      <c r="E1097">
        <v>1</v>
      </c>
      <c r="F1097" s="14">
        <v>14657.2</v>
      </c>
      <c r="G1097" t="s">
        <v>11</v>
      </c>
      <c r="H1097" t="s">
        <v>16</v>
      </c>
      <c r="I1097" t="s">
        <v>23</v>
      </c>
      <c r="J1097" s="10" t="str">
        <f t="shared" si="34"/>
        <v>13Nov1981</v>
      </c>
      <c r="K1097" s="13">
        <f t="shared" si="35"/>
        <v>41</v>
      </c>
      <c r="L1097" s="14">
        <v>14657.2</v>
      </c>
    </row>
    <row r="1098" spans="1:12" x14ac:dyDescent="0.25">
      <c r="A1098" t="s">
        <v>1706</v>
      </c>
      <c r="B1098">
        <v>1981</v>
      </c>
      <c r="C1098" t="s">
        <v>10</v>
      </c>
      <c r="D1098">
        <v>4</v>
      </c>
      <c r="E1098">
        <v>1</v>
      </c>
      <c r="F1098" s="14">
        <v>14908.27</v>
      </c>
      <c r="G1098" t="s">
        <v>11</v>
      </c>
      <c r="H1098" t="s">
        <v>16</v>
      </c>
      <c r="I1098" t="s">
        <v>41</v>
      </c>
      <c r="J1098" s="10" t="str">
        <f t="shared" si="34"/>
        <v>4Jul1981</v>
      </c>
      <c r="K1098" s="13">
        <f t="shared" si="35"/>
        <v>41</v>
      </c>
      <c r="L1098" s="14">
        <v>14908.27</v>
      </c>
    </row>
    <row r="1099" spans="1:12" x14ac:dyDescent="0.25">
      <c r="A1099" t="s">
        <v>1997</v>
      </c>
      <c r="B1099">
        <v>1981</v>
      </c>
      <c r="C1099" t="s">
        <v>36</v>
      </c>
      <c r="D1099">
        <v>3</v>
      </c>
      <c r="E1099">
        <v>1</v>
      </c>
      <c r="F1099" s="14">
        <v>27495.59</v>
      </c>
      <c r="G1099" t="s">
        <v>11</v>
      </c>
      <c r="H1099" t="s">
        <v>16</v>
      </c>
      <c r="I1099" t="s">
        <v>41</v>
      </c>
      <c r="J1099" s="10" t="str">
        <f t="shared" si="34"/>
        <v>3Oct1981</v>
      </c>
      <c r="K1099" s="13">
        <f t="shared" si="35"/>
        <v>41</v>
      </c>
      <c r="L1099" s="14">
        <v>27495.59</v>
      </c>
    </row>
    <row r="1100" spans="1:12" x14ac:dyDescent="0.25">
      <c r="A1100" t="s">
        <v>2048</v>
      </c>
      <c r="B1100">
        <v>1981</v>
      </c>
      <c r="C1100" t="s">
        <v>34</v>
      </c>
      <c r="D1100">
        <v>4</v>
      </c>
      <c r="E1100">
        <v>1</v>
      </c>
      <c r="F1100" s="14">
        <v>30026.87</v>
      </c>
      <c r="G1100" t="s">
        <v>11</v>
      </c>
      <c r="H1100" t="s">
        <v>12</v>
      </c>
      <c r="I1100" t="s">
        <v>23</v>
      </c>
      <c r="J1100" s="10" t="str">
        <f t="shared" si="34"/>
        <v>4Aug1981</v>
      </c>
      <c r="K1100" s="13">
        <f t="shared" si="35"/>
        <v>41</v>
      </c>
      <c r="L1100" s="14">
        <v>30026.87</v>
      </c>
    </row>
    <row r="1101" spans="1:12" x14ac:dyDescent="0.25">
      <c r="A1101" t="s">
        <v>2086</v>
      </c>
      <c r="B1101">
        <v>1981</v>
      </c>
      <c r="C1101" t="s">
        <v>20</v>
      </c>
      <c r="D1101">
        <v>27</v>
      </c>
      <c r="E1101">
        <v>1</v>
      </c>
      <c r="F1101" s="14">
        <v>32462.35</v>
      </c>
      <c r="G1101" t="s">
        <v>11</v>
      </c>
      <c r="H1101" t="s">
        <v>11</v>
      </c>
      <c r="I1101" t="s">
        <v>41</v>
      </c>
      <c r="J1101" s="10" t="str">
        <f t="shared" si="34"/>
        <v>27Sep1981</v>
      </c>
      <c r="K1101" s="13">
        <f t="shared" si="35"/>
        <v>41</v>
      </c>
      <c r="L1101" s="14">
        <v>32462.35</v>
      </c>
    </row>
    <row r="1102" spans="1:12" x14ac:dyDescent="0.25">
      <c r="A1102" t="s">
        <v>2097</v>
      </c>
      <c r="B1102">
        <v>1981</v>
      </c>
      <c r="C1102" t="s">
        <v>15</v>
      </c>
      <c r="D1102">
        <v>17</v>
      </c>
      <c r="E1102">
        <v>1</v>
      </c>
      <c r="F1102" s="14">
        <v>32906.69</v>
      </c>
      <c r="G1102" t="s">
        <v>11</v>
      </c>
      <c r="H1102" t="s">
        <v>12</v>
      </c>
      <c r="I1102" t="s">
        <v>41</v>
      </c>
      <c r="J1102" s="10" t="str">
        <f t="shared" si="34"/>
        <v>17Nov1981</v>
      </c>
      <c r="K1102" s="13">
        <f t="shared" si="35"/>
        <v>41</v>
      </c>
      <c r="L1102" s="14">
        <v>32906.69</v>
      </c>
    </row>
    <row r="1103" spans="1:12" x14ac:dyDescent="0.25">
      <c r="A1103" t="s">
        <v>700</v>
      </c>
      <c r="B1103">
        <v>1981</v>
      </c>
      <c r="C1103" t="s">
        <v>34</v>
      </c>
      <c r="D1103">
        <v>30</v>
      </c>
      <c r="E1103">
        <v>0</v>
      </c>
      <c r="F1103" s="14">
        <v>5709.16</v>
      </c>
      <c r="G1103" t="s">
        <v>12</v>
      </c>
      <c r="H1103" t="s">
        <v>12</v>
      </c>
      <c r="I1103" t="s">
        <v>13</v>
      </c>
      <c r="J1103" s="10" t="str">
        <f t="shared" si="34"/>
        <v>30Aug1981</v>
      </c>
      <c r="K1103" s="13">
        <f t="shared" si="35"/>
        <v>41</v>
      </c>
      <c r="L1103" s="14">
        <v>5709.16</v>
      </c>
    </row>
    <row r="1104" spans="1:12" x14ac:dyDescent="0.25">
      <c r="A1104" t="s">
        <v>837</v>
      </c>
      <c r="B1104">
        <v>1981</v>
      </c>
      <c r="C1104" t="s">
        <v>20</v>
      </c>
      <c r="D1104">
        <v>17</v>
      </c>
      <c r="E1104">
        <v>1</v>
      </c>
      <c r="F1104" s="14">
        <v>6664.69</v>
      </c>
      <c r="G1104" t="s">
        <v>12</v>
      </c>
      <c r="H1104" t="s">
        <v>16</v>
      </c>
      <c r="I1104" t="s">
        <v>23</v>
      </c>
      <c r="J1104" s="10" t="str">
        <f t="shared" si="34"/>
        <v>17Sep1981</v>
      </c>
      <c r="K1104" s="13">
        <f t="shared" si="35"/>
        <v>41</v>
      </c>
      <c r="L1104" s="14">
        <v>6664.69</v>
      </c>
    </row>
    <row r="1105" spans="1:12" x14ac:dyDescent="0.25">
      <c r="A1105" t="s">
        <v>915</v>
      </c>
      <c r="B1105">
        <v>1981</v>
      </c>
      <c r="C1105" t="s">
        <v>34</v>
      </c>
      <c r="D1105">
        <v>14</v>
      </c>
      <c r="E1105">
        <v>2</v>
      </c>
      <c r="F1105" s="14">
        <v>7256.72</v>
      </c>
      <c r="G1105" t="s">
        <v>12</v>
      </c>
      <c r="H1105" t="s">
        <v>11</v>
      </c>
      <c r="I1105" t="s">
        <v>23</v>
      </c>
      <c r="J1105" s="10" t="str">
        <f t="shared" si="34"/>
        <v>14Aug1981</v>
      </c>
      <c r="K1105" s="13">
        <f t="shared" si="35"/>
        <v>41</v>
      </c>
      <c r="L1105" s="14">
        <v>7256.72</v>
      </c>
    </row>
    <row r="1106" spans="1:12" x14ac:dyDescent="0.25">
      <c r="A1106" t="s">
        <v>916</v>
      </c>
      <c r="B1106">
        <v>1981</v>
      </c>
      <c r="C1106" t="s">
        <v>18</v>
      </c>
      <c r="D1106">
        <v>13</v>
      </c>
      <c r="E1106">
        <v>2</v>
      </c>
      <c r="F1106" s="14">
        <v>7261.74</v>
      </c>
      <c r="G1106" t="s">
        <v>12</v>
      </c>
      <c r="H1106" t="s">
        <v>12</v>
      </c>
      <c r="I1106" t="s">
        <v>23</v>
      </c>
      <c r="J1106" s="10" t="str">
        <f t="shared" si="34"/>
        <v>13Jun1981</v>
      </c>
      <c r="K1106" s="13">
        <f t="shared" si="35"/>
        <v>41</v>
      </c>
      <c r="L1106" s="14">
        <v>7261.74</v>
      </c>
    </row>
    <row r="1107" spans="1:12" x14ac:dyDescent="0.25">
      <c r="A1107" t="s">
        <v>918</v>
      </c>
      <c r="B1107">
        <v>1981</v>
      </c>
      <c r="C1107" t="s">
        <v>34</v>
      </c>
      <c r="D1107">
        <v>4</v>
      </c>
      <c r="E1107">
        <v>2</v>
      </c>
      <c r="F1107" s="14">
        <v>7265.7</v>
      </c>
      <c r="G1107" t="s">
        <v>12</v>
      </c>
      <c r="H1107" t="s">
        <v>12</v>
      </c>
      <c r="I1107" t="s">
        <v>23</v>
      </c>
      <c r="J1107" s="10" t="str">
        <f t="shared" si="34"/>
        <v>4Aug1981</v>
      </c>
      <c r="K1107" s="13">
        <f t="shared" si="35"/>
        <v>41</v>
      </c>
      <c r="L1107" s="14">
        <v>7265.7</v>
      </c>
    </row>
    <row r="1108" spans="1:12" x14ac:dyDescent="0.25">
      <c r="A1108" t="s">
        <v>1258</v>
      </c>
      <c r="B1108">
        <v>1981</v>
      </c>
      <c r="C1108" t="s">
        <v>18</v>
      </c>
      <c r="D1108">
        <v>12</v>
      </c>
      <c r="E1108">
        <v>1</v>
      </c>
      <c r="F1108" s="14">
        <v>10146.129999999999</v>
      </c>
      <c r="G1108" t="s">
        <v>12</v>
      </c>
      <c r="H1108" t="s">
        <v>16</v>
      </c>
      <c r="I1108" t="s">
        <v>199</v>
      </c>
      <c r="J1108" s="10" t="str">
        <f t="shared" si="34"/>
        <v>12Jun1981</v>
      </c>
      <c r="K1108" s="13">
        <f t="shared" si="35"/>
        <v>41</v>
      </c>
      <c r="L1108" s="14">
        <v>10146.129999999999</v>
      </c>
    </row>
    <row r="1109" spans="1:12" x14ac:dyDescent="0.25">
      <c r="A1109" t="s">
        <v>1372</v>
      </c>
      <c r="B1109">
        <v>1981</v>
      </c>
      <c r="C1109" t="s">
        <v>36</v>
      </c>
      <c r="D1109">
        <v>2</v>
      </c>
      <c r="E1109">
        <v>1</v>
      </c>
      <c r="F1109" s="14">
        <v>11255.29</v>
      </c>
      <c r="G1109" t="s">
        <v>12</v>
      </c>
      <c r="H1109" t="s">
        <v>16</v>
      </c>
      <c r="I1109" t="s">
        <v>534</v>
      </c>
      <c r="J1109" s="10" t="str">
        <f t="shared" si="34"/>
        <v>2Oct1981</v>
      </c>
      <c r="K1109" s="13">
        <f t="shared" si="35"/>
        <v>41</v>
      </c>
      <c r="L1109" s="14">
        <v>11255.29</v>
      </c>
    </row>
    <row r="1110" spans="1:12" x14ac:dyDescent="0.25">
      <c r="A1110" t="s">
        <v>1562</v>
      </c>
      <c r="B1110">
        <v>1981</v>
      </c>
      <c r="C1110" t="s">
        <v>36</v>
      </c>
      <c r="D1110">
        <v>30</v>
      </c>
      <c r="E1110">
        <v>1</v>
      </c>
      <c r="F1110" s="14">
        <v>13002.91</v>
      </c>
      <c r="G1110" t="s">
        <v>12</v>
      </c>
      <c r="H1110" t="s">
        <v>16</v>
      </c>
      <c r="I1110" t="s">
        <v>23</v>
      </c>
      <c r="J1110" s="10" t="str">
        <f t="shared" si="34"/>
        <v>30Oct1981</v>
      </c>
      <c r="K1110" s="13">
        <f t="shared" si="35"/>
        <v>41</v>
      </c>
      <c r="L1110" s="14">
        <v>13002.91</v>
      </c>
    </row>
    <row r="1111" spans="1:12" x14ac:dyDescent="0.25">
      <c r="A1111" t="s">
        <v>1625</v>
      </c>
      <c r="B1111">
        <v>1981</v>
      </c>
      <c r="C1111" t="s">
        <v>34</v>
      </c>
      <c r="D1111">
        <v>2</v>
      </c>
      <c r="E1111">
        <v>1</v>
      </c>
      <c r="F1111" s="14">
        <v>13725.47</v>
      </c>
      <c r="G1111" t="s">
        <v>12</v>
      </c>
      <c r="H1111" t="s">
        <v>11</v>
      </c>
      <c r="I1111" t="s">
        <v>246</v>
      </c>
      <c r="J1111" s="10" t="str">
        <f t="shared" si="34"/>
        <v>2Aug1981</v>
      </c>
      <c r="K1111" s="13">
        <f t="shared" si="35"/>
        <v>41</v>
      </c>
      <c r="L1111" s="14">
        <v>13725.47</v>
      </c>
    </row>
    <row r="1112" spans="1:12" x14ac:dyDescent="0.25">
      <c r="A1112" t="s">
        <v>796</v>
      </c>
      <c r="B1112">
        <v>1982</v>
      </c>
      <c r="C1112" t="s">
        <v>34</v>
      </c>
      <c r="D1112">
        <v>6</v>
      </c>
      <c r="E1112">
        <v>1</v>
      </c>
      <c r="F1112" s="14">
        <v>6389.38</v>
      </c>
      <c r="G1112" t="s">
        <v>16</v>
      </c>
      <c r="H1112" t="s">
        <v>11</v>
      </c>
      <c r="I1112" t="s">
        <v>23</v>
      </c>
      <c r="J1112" s="10" t="str">
        <f t="shared" si="34"/>
        <v>6Aug1982</v>
      </c>
      <c r="K1112" s="13">
        <f t="shared" si="35"/>
        <v>40</v>
      </c>
      <c r="L1112" s="14">
        <v>6389.38</v>
      </c>
    </row>
    <row r="1113" spans="1:12" x14ac:dyDescent="0.25">
      <c r="A1113" t="s">
        <v>1861</v>
      </c>
      <c r="B1113">
        <v>1982</v>
      </c>
      <c r="C1113" t="s">
        <v>30</v>
      </c>
      <c r="D1113">
        <v>15</v>
      </c>
      <c r="E1113">
        <v>2</v>
      </c>
      <c r="F1113" s="14">
        <v>19444.27</v>
      </c>
      <c r="G1113" t="s">
        <v>16</v>
      </c>
      <c r="H1113" t="s">
        <v>16</v>
      </c>
      <c r="I1113" t="s">
        <v>13</v>
      </c>
      <c r="J1113" s="10" t="str">
        <f t="shared" si="34"/>
        <v>15Dec1982</v>
      </c>
      <c r="K1113" s="13">
        <f t="shared" si="35"/>
        <v>40</v>
      </c>
      <c r="L1113" s="14">
        <v>19444.27</v>
      </c>
    </row>
    <row r="1114" spans="1:12" x14ac:dyDescent="0.25">
      <c r="A1114" t="s">
        <v>2019</v>
      </c>
      <c r="B1114">
        <v>1982</v>
      </c>
      <c r="C1114" t="s">
        <v>30</v>
      </c>
      <c r="D1114">
        <v>11</v>
      </c>
      <c r="E1114">
        <v>1</v>
      </c>
      <c r="F1114" s="14">
        <v>28476.73</v>
      </c>
      <c r="G1114" t="s">
        <v>16</v>
      </c>
      <c r="H1114" t="s">
        <v>11</v>
      </c>
      <c r="I1114" t="s">
        <v>23</v>
      </c>
      <c r="J1114" s="10" t="str">
        <f t="shared" si="34"/>
        <v>11Dec1982</v>
      </c>
      <c r="K1114" s="13">
        <f t="shared" si="35"/>
        <v>40</v>
      </c>
      <c r="L1114" s="14">
        <v>28476.73</v>
      </c>
    </row>
    <row r="1115" spans="1:12" x14ac:dyDescent="0.25">
      <c r="A1115" t="s">
        <v>2042</v>
      </c>
      <c r="B1115">
        <v>1982</v>
      </c>
      <c r="C1115" t="s">
        <v>36</v>
      </c>
      <c r="D1115">
        <v>29</v>
      </c>
      <c r="E1115">
        <v>3</v>
      </c>
      <c r="F1115" s="14">
        <v>29818.76</v>
      </c>
      <c r="G1115" t="s">
        <v>16</v>
      </c>
      <c r="H1115" t="s">
        <v>16</v>
      </c>
      <c r="I1115" t="s">
        <v>23</v>
      </c>
      <c r="J1115" s="10" t="str">
        <f t="shared" si="34"/>
        <v>29Oct1982</v>
      </c>
      <c r="K1115" s="13">
        <f t="shared" si="35"/>
        <v>40</v>
      </c>
      <c r="L1115" s="14">
        <v>29818.76</v>
      </c>
    </row>
    <row r="1116" spans="1:12" x14ac:dyDescent="0.25">
      <c r="A1116" t="s">
        <v>2244</v>
      </c>
      <c r="B1116">
        <v>1982</v>
      </c>
      <c r="C1116" t="s">
        <v>34</v>
      </c>
      <c r="D1116">
        <v>4</v>
      </c>
      <c r="E1116">
        <v>1</v>
      </c>
      <c r="F1116" s="14">
        <v>39125.33</v>
      </c>
      <c r="G1116" t="s">
        <v>16</v>
      </c>
      <c r="H1116" t="s">
        <v>16</v>
      </c>
      <c r="I1116" t="s">
        <v>167</v>
      </c>
      <c r="J1116" s="10" t="str">
        <f t="shared" si="34"/>
        <v>4Aug1982</v>
      </c>
      <c r="K1116" s="13">
        <f t="shared" si="35"/>
        <v>40</v>
      </c>
      <c r="L1116" s="14">
        <v>39125.33</v>
      </c>
    </row>
    <row r="1117" spans="1:12" x14ac:dyDescent="0.25">
      <c r="A1117" t="s">
        <v>2264</v>
      </c>
      <c r="B1117">
        <v>1982</v>
      </c>
      <c r="C1117" t="s">
        <v>30</v>
      </c>
      <c r="D1117">
        <v>25</v>
      </c>
      <c r="E1117">
        <v>2</v>
      </c>
      <c r="F1117" s="14">
        <v>40003.33</v>
      </c>
      <c r="G1117" t="s">
        <v>16</v>
      </c>
      <c r="H1117" t="s">
        <v>16</v>
      </c>
      <c r="I1117" t="s">
        <v>23</v>
      </c>
      <c r="J1117" s="10" t="str">
        <f t="shared" si="34"/>
        <v>25Dec1982</v>
      </c>
      <c r="K1117" s="13">
        <f t="shared" si="35"/>
        <v>40</v>
      </c>
      <c r="L1117" s="14">
        <v>40003.33</v>
      </c>
    </row>
    <row r="1118" spans="1:12" x14ac:dyDescent="0.25">
      <c r="A1118" t="s">
        <v>495</v>
      </c>
      <c r="B1118">
        <v>1982</v>
      </c>
      <c r="C1118" t="s">
        <v>18</v>
      </c>
      <c r="D1118">
        <v>16</v>
      </c>
      <c r="E1118">
        <v>3</v>
      </c>
      <c r="F1118" s="14">
        <v>4250.24</v>
      </c>
      <c r="G1118" t="s">
        <v>11</v>
      </c>
      <c r="H1118" t="s">
        <v>12</v>
      </c>
      <c r="I1118" t="s">
        <v>13</v>
      </c>
      <c r="J1118" s="10" t="str">
        <f t="shared" si="34"/>
        <v>16Jun1982</v>
      </c>
      <c r="K1118" s="13">
        <f t="shared" si="35"/>
        <v>40</v>
      </c>
      <c r="L1118" s="14">
        <v>4250.24</v>
      </c>
    </row>
    <row r="1119" spans="1:12" x14ac:dyDescent="0.25">
      <c r="A1119" t="s">
        <v>509</v>
      </c>
      <c r="B1119">
        <v>1982</v>
      </c>
      <c r="C1119" t="s">
        <v>18</v>
      </c>
      <c r="D1119">
        <v>29</v>
      </c>
      <c r="E1119">
        <v>3</v>
      </c>
      <c r="F1119" s="14">
        <v>4392.7</v>
      </c>
      <c r="G1119" t="s">
        <v>11</v>
      </c>
      <c r="H1119" t="s">
        <v>11</v>
      </c>
      <c r="I1119" t="s">
        <v>13</v>
      </c>
      <c r="J1119" s="10" t="str">
        <f t="shared" si="34"/>
        <v>29Jun1982</v>
      </c>
      <c r="K1119" s="13">
        <f t="shared" si="35"/>
        <v>40</v>
      </c>
      <c r="L1119" s="14">
        <v>4392.7</v>
      </c>
    </row>
    <row r="1120" spans="1:12" x14ac:dyDescent="0.25">
      <c r="A1120" t="s">
        <v>531</v>
      </c>
      <c r="B1120">
        <v>1982</v>
      </c>
      <c r="C1120" t="s">
        <v>20</v>
      </c>
      <c r="D1120">
        <v>27</v>
      </c>
      <c r="E1120">
        <v>3</v>
      </c>
      <c r="F1120" s="14">
        <v>4511.41</v>
      </c>
      <c r="G1120" t="s">
        <v>11</v>
      </c>
      <c r="H1120" t="s">
        <v>12</v>
      </c>
      <c r="I1120" t="s">
        <v>13</v>
      </c>
      <c r="J1120" s="10" t="str">
        <f t="shared" si="34"/>
        <v>27Sep1982</v>
      </c>
      <c r="K1120" s="13">
        <f t="shared" si="35"/>
        <v>40</v>
      </c>
      <c r="L1120" s="14">
        <v>4511.41</v>
      </c>
    </row>
    <row r="1121" spans="1:12" x14ac:dyDescent="0.25">
      <c r="A1121" t="s">
        <v>667</v>
      </c>
      <c r="B1121">
        <v>1982</v>
      </c>
      <c r="C1121" t="s">
        <v>20</v>
      </c>
      <c r="D1121">
        <v>27</v>
      </c>
      <c r="E1121">
        <v>0</v>
      </c>
      <c r="F1121" s="14">
        <v>5415.66</v>
      </c>
      <c r="G1121" t="s">
        <v>11</v>
      </c>
      <c r="H1121" t="s">
        <v>12</v>
      </c>
      <c r="I1121" t="s">
        <v>13</v>
      </c>
      <c r="J1121" s="10" t="str">
        <f t="shared" si="34"/>
        <v>27Sep1982</v>
      </c>
      <c r="K1121" s="13">
        <f t="shared" si="35"/>
        <v>40</v>
      </c>
      <c r="L1121" s="14">
        <v>5415.66</v>
      </c>
    </row>
    <row r="1122" spans="1:12" x14ac:dyDescent="0.25">
      <c r="A1122" t="s">
        <v>691</v>
      </c>
      <c r="B1122">
        <v>1983</v>
      </c>
      <c r="C1122" t="s">
        <v>18</v>
      </c>
      <c r="D1122">
        <v>8</v>
      </c>
      <c r="E1122">
        <v>0</v>
      </c>
      <c r="F1122" s="14">
        <v>5649.72</v>
      </c>
      <c r="G1122" t="s">
        <v>11</v>
      </c>
      <c r="H1122" t="s">
        <v>12</v>
      </c>
      <c r="I1122" t="s">
        <v>41</v>
      </c>
      <c r="J1122" s="10" t="str">
        <f t="shared" si="34"/>
        <v>8Jun1983</v>
      </c>
      <c r="K1122" s="13">
        <f t="shared" si="35"/>
        <v>40</v>
      </c>
      <c r="L1122" s="14">
        <v>5649.72</v>
      </c>
    </row>
    <row r="1123" spans="1:12" x14ac:dyDescent="0.25">
      <c r="A1123" t="s">
        <v>717</v>
      </c>
      <c r="B1123">
        <v>1982</v>
      </c>
      <c r="C1123" t="s">
        <v>10</v>
      </c>
      <c r="D1123">
        <v>8</v>
      </c>
      <c r="E1123">
        <v>0</v>
      </c>
      <c r="F1123" s="14">
        <v>5910.94</v>
      </c>
      <c r="G1123" t="s">
        <v>11</v>
      </c>
      <c r="H1123" t="s">
        <v>16</v>
      </c>
      <c r="I1123" t="s">
        <v>41</v>
      </c>
      <c r="J1123" s="10" t="str">
        <f t="shared" si="34"/>
        <v>8Jul1982</v>
      </c>
      <c r="K1123" s="13">
        <f t="shared" si="35"/>
        <v>40</v>
      </c>
      <c r="L1123" s="14">
        <v>5910.94</v>
      </c>
    </row>
    <row r="1124" spans="1:12" x14ac:dyDescent="0.25">
      <c r="A1124" t="s">
        <v>718</v>
      </c>
      <c r="B1124">
        <v>1982</v>
      </c>
      <c r="C1124" t="s">
        <v>30</v>
      </c>
      <c r="D1124">
        <v>21</v>
      </c>
      <c r="E1124">
        <v>0</v>
      </c>
      <c r="F1124" s="14">
        <v>5920.1</v>
      </c>
      <c r="G1124" t="s">
        <v>11</v>
      </c>
      <c r="H1124" t="s">
        <v>16</v>
      </c>
      <c r="I1124" t="s">
        <v>13</v>
      </c>
      <c r="J1124" s="10" t="str">
        <f t="shared" si="34"/>
        <v>21Dec1982</v>
      </c>
      <c r="K1124" s="13">
        <f t="shared" si="35"/>
        <v>40</v>
      </c>
      <c r="L1124" s="14">
        <v>5920.1</v>
      </c>
    </row>
    <row r="1125" spans="1:12" x14ac:dyDescent="0.25">
      <c r="A1125" t="s">
        <v>798</v>
      </c>
      <c r="B1125">
        <v>1982</v>
      </c>
      <c r="C1125" t="s">
        <v>36</v>
      </c>
      <c r="D1125">
        <v>28</v>
      </c>
      <c r="E1125">
        <v>1</v>
      </c>
      <c r="F1125" s="14">
        <v>6393.6</v>
      </c>
      <c r="G1125" t="s">
        <v>11</v>
      </c>
      <c r="H1125" t="s">
        <v>16</v>
      </c>
      <c r="I1125" t="s">
        <v>23</v>
      </c>
      <c r="J1125" s="10" t="str">
        <f t="shared" si="34"/>
        <v>28Oct1982</v>
      </c>
      <c r="K1125" s="13">
        <f t="shared" si="35"/>
        <v>40</v>
      </c>
      <c r="L1125" s="14">
        <v>6393.6</v>
      </c>
    </row>
    <row r="1126" spans="1:12" x14ac:dyDescent="0.25">
      <c r="A1126" t="s">
        <v>812</v>
      </c>
      <c r="B1126">
        <v>1982</v>
      </c>
      <c r="C1126" t="s">
        <v>36</v>
      </c>
      <c r="D1126">
        <v>9</v>
      </c>
      <c r="E1126">
        <v>1</v>
      </c>
      <c r="F1126" s="14">
        <v>6496.89</v>
      </c>
      <c r="G1126" t="s">
        <v>11</v>
      </c>
      <c r="H1126" t="s">
        <v>12</v>
      </c>
      <c r="I1126" t="s">
        <v>41</v>
      </c>
      <c r="J1126" s="10" t="str">
        <f t="shared" si="34"/>
        <v>9Oct1982</v>
      </c>
      <c r="K1126" s="13">
        <f t="shared" si="35"/>
        <v>40</v>
      </c>
      <c r="L1126" s="14">
        <v>6496.89</v>
      </c>
    </row>
    <row r="1127" spans="1:12" x14ac:dyDescent="0.25">
      <c r="A1127" t="s">
        <v>813</v>
      </c>
      <c r="B1127">
        <v>1982</v>
      </c>
      <c r="C1127" t="s">
        <v>34</v>
      </c>
      <c r="D1127">
        <v>28</v>
      </c>
      <c r="E1127">
        <v>1</v>
      </c>
      <c r="F1127" s="14">
        <v>6500.24</v>
      </c>
      <c r="G1127" t="s">
        <v>11</v>
      </c>
      <c r="H1127" t="s">
        <v>11</v>
      </c>
      <c r="I1127" t="s">
        <v>13</v>
      </c>
      <c r="J1127" s="10" t="str">
        <f t="shared" si="34"/>
        <v>28Aug1982</v>
      </c>
      <c r="K1127" s="13">
        <f t="shared" si="35"/>
        <v>40</v>
      </c>
      <c r="L1127" s="14">
        <v>6500.24</v>
      </c>
    </row>
    <row r="1128" spans="1:12" x14ac:dyDescent="0.25">
      <c r="A1128" t="s">
        <v>816</v>
      </c>
      <c r="B1128">
        <v>1982</v>
      </c>
      <c r="C1128" t="s">
        <v>34</v>
      </c>
      <c r="D1128">
        <v>12</v>
      </c>
      <c r="E1128">
        <v>3</v>
      </c>
      <c r="F1128" s="14">
        <v>6532.04</v>
      </c>
      <c r="G1128" t="s">
        <v>11</v>
      </c>
      <c r="H1128" t="s">
        <v>16</v>
      </c>
      <c r="I1128" t="s">
        <v>13</v>
      </c>
      <c r="J1128" s="10" t="str">
        <f t="shared" si="34"/>
        <v>12Aug1982</v>
      </c>
      <c r="K1128" s="13">
        <f t="shared" si="35"/>
        <v>40</v>
      </c>
      <c r="L1128" s="14">
        <v>6532.04</v>
      </c>
    </row>
    <row r="1129" spans="1:12" x14ac:dyDescent="0.25">
      <c r="A1129" t="s">
        <v>817</v>
      </c>
      <c r="B1129">
        <v>1982</v>
      </c>
      <c r="C1129" t="s">
        <v>36</v>
      </c>
      <c r="D1129">
        <v>2</v>
      </c>
      <c r="E1129">
        <v>3</v>
      </c>
      <c r="F1129" s="14">
        <v>6536.68</v>
      </c>
      <c r="G1129" t="s">
        <v>11</v>
      </c>
      <c r="H1129" t="s">
        <v>11</v>
      </c>
      <c r="I1129" t="s">
        <v>23</v>
      </c>
      <c r="J1129" s="10" t="str">
        <f t="shared" si="34"/>
        <v>2Oct1982</v>
      </c>
      <c r="K1129" s="13">
        <f t="shared" si="35"/>
        <v>40</v>
      </c>
      <c r="L1129" s="14">
        <v>6536.68</v>
      </c>
    </row>
    <row r="1130" spans="1:12" x14ac:dyDescent="0.25">
      <c r="A1130" t="s">
        <v>825</v>
      </c>
      <c r="B1130">
        <v>1982</v>
      </c>
      <c r="C1130" t="s">
        <v>15</v>
      </c>
      <c r="D1130">
        <v>22</v>
      </c>
      <c r="E1130">
        <v>2</v>
      </c>
      <c r="F1130" s="14">
        <v>6593.51</v>
      </c>
      <c r="G1130" t="s">
        <v>11</v>
      </c>
      <c r="H1130" t="s">
        <v>16</v>
      </c>
      <c r="I1130" t="s">
        <v>13</v>
      </c>
      <c r="J1130" s="10" t="str">
        <f t="shared" si="34"/>
        <v>22Nov1982</v>
      </c>
      <c r="K1130" s="13">
        <f t="shared" si="35"/>
        <v>40</v>
      </c>
      <c r="L1130" s="14">
        <v>6593.51</v>
      </c>
    </row>
    <row r="1131" spans="1:12" x14ac:dyDescent="0.25">
      <c r="A1131" t="s">
        <v>827</v>
      </c>
      <c r="B1131">
        <v>1982</v>
      </c>
      <c r="C1131" t="s">
        <v>15</v>
      </c>
      <c r="D1131">
        <v>7</v>
      </c>
      <c r="E1131">
        <v>2</v>
      </c>
      <c r="F1131" s="14">
        <v>6600.36</v>
      </c>
      <c r="G1131" t="s">
        <v>11</v>
      </c>
      <c r="H1131" t="s">
        <v>12</v>
      </c>
      <c r="I1131" t="s">
        <v>41</v>
      </c>
      <c r="J1131" s="10" t="str">
        <f t="shared" si="34"/>
        <v>7Nov1982</v>
      </c>
      <c r="K1131" s="13">
        <f t="shared" si="35"/>
        <v>40</v>
      </c>
      <c r="L1131" s="14">
        <v>6600.36</v>
      </c>
    </row>
    <row r="1132" spans="1:12" x14ac:dyDescent="0.25">
      <c r="A1132" t="s">
        <v>836</v>
      </c>
      <c r="B1132">
        <v>1982</v>
      </c>
      <c r="C1132" t="s">
        <v>20</v>
      </c>
      <c r="D1132">
        <v>27</v>
      </c>
      <c r="E1132">
        <v>3</v>
      </c>
      <c r="F1132" s="14">
        <v>6664.32</v>
      </c>
      <c r="G1132" t="s">
        <v>11</v>
      </c>
      <c r="H1132" t="s">
        <v>11</v>
      </c>
      <c r="I1132" t="s">
        <v>13</v>
      </c>
      <c r="J1132" s="10" t="str">
        <f t="shared" si="34"/>
        <v>27Sep1982</v>
      </c>
      <c r="K1132" s="13">
        <f t="shared" si="35"/>
        <v>40</v>
      </c>
      <c r="L1132" s="14">
        <v>6664.32</v>
      </c>
    </row>
    <row r="1133" spans="1:12" x14ac:dyDescent="0.25">
      <c r="A1133" t="s">
        <v>879</v>
      </c>
      <c r="B1133">
        <v>1982</v>
      </c>
      <c r="C1133" t="s">
        <v>20</v>
      </c>
      <c r="D1133">
        <v>1</v>
      </c>
      <c r="E1133">
        <v>3</v>
      </c>
      <c r="F1133" s="14">
        <v>6989.95</v>
      </c>
      <c r="G1133" t="s">
        <v>11</v>
      </c>
      <c r="H1133" t="s">
        <v>16</v>
      </c>
      <c r="I1133" t="s">
        <v>13</v>
      </c>
      <c r="J1133" s="10" t="str">
        <f t="shared" si="34"/>
        <v>1Sep1982</v>
      </c>
      <c r="K1133" s="13">
        <f t="shared" si="35"/>
        <v>40</v>
      </c>
      <c r="L1133" s="14">
        <v>6989.95</v>
      </c>
    </row>
    <row r="1134" spans="1:12" x14ac:dyDescent="0.25">
      <c r="A1134" t="s">
        <v>888</v>
      </c>
      <c r="B1134">
        <v>1982</v>
      </c>
      <c r="C1134" t="s">
        <v>36</v>
      </c>
      <c r="D1134">
        <v>6</v>
      </c>
      <c r="E1134">
        <v>1</v>
      </c>
      <c r="F1134" s="14">
        <v>7077.19</v>
      </c>
      <c r="G1134" t="s">
        <v>11</v>
      </c>
      <c r="H1134" t="s">
        <v>12</v>
      </c>
      <c r="I1134" t="s">
        <v>246</v>
      </c>
      <c r="J1134" s="10" t="str">
        <f t="shared" si="34"/>
        <v>6Oct1982</v>
      </c>
      <c r="K1134" s="13">
        <f t="shared" si="35"/>
        <v>40</v>
      </c>
      <c r="L1134" s="14">
        <v>7077.19</v>
      </c>
    </row>
    <row r="1135" spans="1:12" x14ac:dyDescent="0.25">
      <c r="A1135" t="s">
        <v>914</v>
      </c>
      <c r="B1135">
        <v>1982</v>
      </c>
      <c r="C1135" t="s">
        <v>10</v>
      </c>
      <c r="D1135">
        <v>24</v>
      </c>
      <c r="E1135">
        <v>3</v>
      </c>
      <c r="F1135" s="14">
        <v>7248.71</v>
      </c>
      <c r="G1135" t="s">
        <v>11</v>
      </c>
      <c r="H1135" t="s">
        <v>16</v>
      </c>
      <c r="I1135" t="s">
        <v>13</v>
      </c>
      <c r="J1135" s="10" t="str">
        <f t="shared" si="34"/>
        <v>24Jul1982</v>
      </c>
      <c r="K1135" s="13">
        <f t="shared" si="35"/>
        <v>40</v>
      </c>
      <c r="L1135" s="14">
        <v>7248.71</v>
      </c>
    </row>
    <row r="1136" spans="1:12" x14ac:dyDescent="0.25">
      <c r="A1136" t="s">
        <v>982</v>
      </c>
      <c r="B1136">
        <v>1982</v>
      </c>
      <c r="C1136" t="s">
        <v>30</v>
      </c>
      <c r="D1136">
        <v>18</v>
      </c>
      <c r="E1136">
        <v>3</v>
      </c>
      <c r="F1136" s="14">
        <v>7682.67</v>
      </c>
      <c r="G1136" t="s">
        <v>11</v>
      </c>
      <c r="H1136" t="s">
        <v>16</v>
      </c>
      <c r="I1136" t="s">
        <v>13</v>
      </c>
      <c r="J1136" s="10" t="str">
        <f t="shared" si="34"/>
        <v>18Dec1982</v>
      </c>
      <c r="K1136" s="13">
        <f t="shared" si="35"/>
        <v>40</v>
      </c>
      <c r="L1136" s="14">
        <v>7682.67</v>
      </c>
    </row>
    <row r="1137" spans="1:12" x14ac:dyDescent="0.25">
      <c r="A1137" t="s">
        <v>1021</v>
      </c>
      <c r="B1137">
        <v>1982</v>
      </c>
      <c r="C1137" t="s">
        <v>30</v>
      </c>
      <c r="D1137">
        <v>27</v>
      </c>
      <c r="E1137">
        <v>3</v>
      </c>
      <c r="F1137" s="14">
        <v>8059.68</v>
      </c>
      <c r="G1137" t="s">
        <v>11</v>
      </c>
      <c r="H1137" t="s">
        <v>12</v>
      </c>
      <c r="I1137" t="s">
        <v>23</v>
      </c>
      <c r="J1137" s="10" t="str">
        <f t="shared" si="34"/>
        <v>27Dec1982</v>
      </c>
      <c r="K1137" s="13">
        <f t="shared" si="35"/>
        <v>40</v>
      </c>
      <c r="L1137" s="14">
        <v>8059.68</v>
      </c>
    </row>
    <row r="1138" spans="1:12" x14ac:dyDescent="0.25">
      <c r="A1138" t="s">
        <v>1040</v>
      </c>
      <c r="B1138">
        <v>1983</v>
      </c>
      <c r="C1138" t="s">
        <v>18</v>
      </c>
      <c r="D1138">
        <v>8</v>
      </c>
      <c r="E1138">
        <v>3</v>
      </c>
      <c r="F1138" s="14">
        <v>8179.51</v>
      </c>
      <c r="G1138" t="s">
        <v>11</v>
      </c>
      <c r="H1138" t="s">
        <v>11</v>
      </c>
      <c r="I1138" t="s">
        <v>515</v>
      </c>
      <c r="J1138" s="10" t="str">
        <f t="shared" si="34"/>
        <v>8Jun1983</v>
      </c>
      <c r="K1138" s="13">
        <f t="shared" si="35"/>
        <v>40</v>
      </c>
      <c r="L1138" s="14">
        <v>8179.51</v>
      </c>
    </row>
    <row r="1139" spans="1:12" x14ac:dyDescent="0.25">
      <c r="A1139" t="s">
        <v>1048</v>
      </c>
      <c r="B1139">
        <v>1982</v>
      </c>
      <c r="C1139" t="s">
        <v>20</v>
      </c>
      <c r="D1139">
        <v>27</v>
      </c>
      <c r="E1139">
        <v>3</v>
      </c>
      <c r="F1139" s="14">
        <v>8252.2800000000007</v>
      </c>
      <c r="G1139" t="s">
        <v>11</v>
      </c>
      <c r="H1139" t="s">
        <v>11</v>
      </c>
      <c r="I1139" t="s">
        <v>246</v>
      </c>
      <c r="J1139" s="10" t="str">
        <f t="shared" si="34"/>
        <v>27Sep1982</v>
      </c>
      <c r="K1139" s="13">
        <f t="shared" si="35"/>
        <v>40</v>
      </c>
      <c r="L1139" s="14">
        <v>8252.2800000000007</v>
      </c>
    </row>
    <row r="1140" spans="1:12" x14ac:dyDescent="0.25">
      <c r="A1140" t="s">
        <v>1081</v>
      </c>
      <c r="B1140">
        <v>1982</v>
      </c>
      <c r="C1140" t="s">
        <v>10</v>
      </c>
      <c r="D1140">
        <v>24</v>
      </c>
      <c r="E1140">
        <v>0</v>
      </c>
      <c r="F1140" s="14">
        <v>8534.67</v>
      </c>
      <c r="G1140" t="s">
        <v>11</v>
      </c>
      <c r="H1140" t="s">
        <v>12</v>
      </c>
      <c r="I1140" t="s">
        <v>246</v>
      </c>
      <c r="J1140" s="10" t="str">
        <f t="shared" si="34"/>
        <v>24Jul1982</v>
      </c>
      <c r="K1140" s="13">
        <f t="shared" si="35"/>
        <v>40</v>
      </c>
      <c r="L1140" s="14">
        <v>8534.67</v>
      </c>
    </row>
    <row r="1141" spans="1:12" x14ac:dyDescent="0.25">
      <c r="A1141" t="s">
        <v>1084</v>
      </c>
      <c r="B1141">
        <v>1982</v>
      </c>
      <c r="C1141" t="s">
        <v>30</v>
      </c>
      <c r="D1141">
        <v>12</v>
      </c>
      <c r="E1141">
        <v>1</v>
      </c>
      <c r="F1141" s="14">
        <v>8547.69</v>
      </c>
      <c r="G1141" t="s">
        <v>11</v>
      </c>
      <c r="H1141" t="s">
        <v>16</v>
      </c>
      <c r="I1141" t="s">
        <v>13</v>
      </c>
      <c r="J1141" s="10" t="str">
        <f t="shared" si="34"/>
        <v>12Dec1982</v>
      </c>
      <c r="K1141" s="13">
        <f t="shared" si="35"/>
        <v>40</v>
      </c>
      <c r="L1141" s="14">
        <v>8547.69</v>
      </c>
    </row>
    <row r="1142" spans="1:12" x14ac:dyDescent="0.25">
      <c r="A1142" t="s">
        <v>1089</v>
      </c>
      <c r="B1142">
        <v>1982</v>
      </c>
      <c r="C1142" t="s">
        <v>30</v>
      </c>
      <c r="D1142">
        <v>6</v>
      </c>
      <c r="E1142">
        <v>3</v>
      </c>
      <c r="F1142" s="14">
        <v>8572.0400000000009</v>
      </c>
      <c r="G1142" t="s">
        <v>11</v>
      </c>
      <c r="H1142" t="s">
        <v>11</v>
      </c>
      <c r="I1142" t="s">
        <v>299</v>
      </c>
      <c r="J1142" s="10" t="str">
        <f t="shared" si="34"/>
        <v>6Dec1982</v>
      </c>
      <c r="K1142" s="13">
        <f t="shared" si="35"/>
        <v>40</v>
      </c>
      <c r="L1142" s="14">
        <v>8572.0400000000009</v>
      </c>
    </row>
    <row r="1143" spans="1:12" x14ac:dyDescent="0.25">
      <c r="A1143" t="s">
        <v>1143</v>
      </c>
      <c r="B1143">
        <v>1982</v>
      </c>
      <c r="C1143" t="s">
        <v>30</v>
      </c>
      <c r="D1143">
        <v>8</v>
      </c>
      <c r="E1143">
        <v>3</v>
      </c>
      <c r="F1143" s="14">
        <v>9147.5</v>
      </c>
      <c r="G1143" t="s">
        <v>11</v>
      </c>
      <c r="H1143" t="s">
        <v>16</v>
      </c>
      <c r="I1143" t="s">
        <v>23</v>
      </c>
      <c r="J1143" s="10" t="str">
        <f t="shared" si="34"/>
        <v>8Dec1982</v>
      </c>
      <c r="K1143" s="13">
        <f t="shared" si="35"/>
        <v>40</v>
      </c>
      <c r="L1143" s="14">
        <v>9147.5</v>
      </c>
    </row>
    <row r="1144" spans="1:12" x14ac:dyDescent="0.25">
      <c r="A1144" t="s">
        <v>1196</v>
      </c>
      <c r="B1144">
        <v>1982</v>
      </c>
      <c r="C1144" t="s">
        <v>34</v>
      </c>
      <c r="D1144">
        <v>29</v>
      </c>
      <c r="E1144">
        <v>3</v>
      </c>
      <c r="F1144" s="14">
        <v>9619.18</v>
      </c>
      <c r="G1144" t="s">
        <v>11</v>
      </c>
      <c r="H1144" t="s">
        <v>16</v>
      </c>
      <c r="I1144" t="s">
        <v>199</v>
      </c>
      <c r="J1144" s="10" t="str">
        <f t="shared" si="34"/>
        <v>29Aug1982</v>
      </c>
      <c r="K1144" s="13">
        <f t="shared" si="35"/>
        <v>40</v>
      </c>
      <c r="L1144" s="14">
        <v>9619.18</v>
      </c>
    </row>
    <row r="1145" spans="1:12" x14ac:dyDescent="0.25">
      <c r="A1145" t="s">
        <v>1697</v>
      </c>
      <c r="B1145">
        <v>1982</v>
      </c>
      <c r="C1145" t="s">
        <v>20</v>
      </c>
      <c r="D1145">
        <v>4</v>
      </c>
      <c r="E1145">
        <v>3</v>
      </c>
      <c r="F1145" s="14">
        <v>14696.77</v>
      </c>
      <c r="G1145" t="s">
        <v>11</v>
      </c>
      <c r="H1145" t="s">
        <v>11</v>
      </c>
      <c r="I1145" t="s">
        <v>41</v>
      </c>
      <c r="J1145" s="10" t="str">
        <f t="shared" si="34"/>
        <v>4Sep1982</v>
      </c>
      <c r="K1145" s="13">
        <f t="shared" si="35"/>
        <v>40</v>
      </c>
      <c r="L1145" s="14">
        <v>14696.77</v>
      </c>
    </row>
    <row r="1146" spans="1:12" x14ac:dyDescent="0.25">
      <c r="A1146" t="s">
        <v>1747</v>
      </c>
      <c r="B1146">
        <v>1982</v>
      </c>
      <c r="C1146" t="s">
        <v>15</v>
      </c>
      <c r="D1146">
        <v>11</v>
      </c>
      <c r="E1146">
        <v>4</v>
      </c>
      <c r="F1146" s="14">
        <v>15828.82</v>
      </c>
      <c r="G1146" t="s">
        <v>11</v>
      </c>
      <c r="H1146" t="s">
        <v>12</v>
      </c>
      <c r="I1146" t="s">
        <v>41</v>
      </c>
      <c r="J1146" s="10" t="str">
        <f t="shared" si="34"/>
        <v>11Nov1982</v>
      </c>
      <c r="K1146" s="13">
        <f t="shared" si="35"/>
        <v>40</v>
      </c>
      <c r="L1146" s="14">
        <v>15828.82</v>
      </c>
    </row>
    <row r="1147" spans="1:12" x14ac:dyDescent="0.25">
      <c r="A1147" t="s">
        <v>1750</v>
      </c>
      <c r="B1147">
        <v>1982</v>
      </c>
      <c r="C1147" t="s">
        <v>10</v>
      </c>
      <c r="D1147">
        <v>24</v>
      </c>
      <c r="E1147">
        <v>3</v>
      </c>
      <c r="F1147" s="14">
        <v>15965.29</v>
      </c>
      <c r="G1147" t="s">
        <v>11</v>
      </c>
      <c r="H1147" t="s">
        <v>16</v>
      </c>
      <c r="I1147" t="s">
        <v>23</v>
      </c>
      <c r="J1147" s="10" t="str">
        <f t="shared" si="34"/>
        <v>24Jul1982</v>
      </c>
      <c r="K1147" s="13">
        <f t="shared" si="35"/>
        <v>40</v>
      </c>
      <c r="L1147" s="14">
        <v>15965.29</v>
      </c>
    </row>
    <row r="1148" spans="1:12" x14ac:dyDescent="0.25">
      <c r="A1148" t="s">
        <v>1760</v>
      </c>
      <c r="B1148">
        <v>1982</v>
      </c>
      <c r="C1148" t="s">
        <v>10</v>
      </c>
      <c r="D1148">
        <v>6</v>
      </c>
      <c r="E1148">
        <v>3</v>
      </c>
      <c r="F1148" s="14">
        <v>16152.04</v>
      </c>
      <c r="G1148" t="s">
        <v>11</v>
      </c>
      <c r="H1148" t="s">
        <v>16</v>
      </c>
      <c r="I1148" t="s">
        <v>534</v>
      </c>
      <c r="J1148" s="10" t="str">
        <f t="shared" si="34"/>
        <v>6Jul1982</v>
      </c>
      <c r="K1148" s="13">
        <f t="shared" si="35"/>
        <v>40</v>
      </c>
      <c r="L1148" s="14">
        <v>16152.04</v>
      </c>
    </row>
    <row r="1149" spans="1:12" x14ac:dyDescent="0.25">
      <c r="A1149" t="s">
        <v>1796</v>
      </c>
      <c r="B1149">
        <v>1982</v>
      </c>
      <c r="C1149" t="s">
        <v>36</v>
      </c>
      <c r="D1149">
        <v>22</v>
      </c>
      <c r="E1149">
        <v>1</v>
      </c>
      <c r="F1149" s="14">
        <v>17179.52</v>
      </c>
      <c r="G1149" t="s">
        <v>11</v>
      </c>
      <c r="H1149" t="s">
        <v>16</v>
      </c>
      <c r="I1149" t="s">
        <v>13</v>
      </c>
      <c r="J1149" s="10" t="str">
        <f t="shared" si="34"/>
        <v>22Oct1982</v>
      </c>
      <c r="K1149" s="13">
        <f t="shared" si="35"/>
        <v>40</v>
      </c>
      <c r="L1149" s="14">
        <v>17179.52</v>
      </c>
    </row>
    <row r="1150" spans="1:12" x14ac:dyDescent="0.25">
      <c r="A1150" t="s">
        <v>1920</v>
      </c>
      <c r="B1150">
        <v>1982</v>
      </c>
      <c r="C1150" t="s">
        <v>30</v>
      </c>
      <c r="D1150">
        <v>27</v>
      </c>
      <c r="E1150">
        <v>1</v>
      </c>
      <c r="F1150" s="14">
        <v>22331.57</v>
      </c>
      <c r="G1150" t="s">
        <v>11</v>
      </c>
      <c r="H1150" t="s">
        <v>12</v>
      </c>
      <c r="I1150" t="s">
        <v>246</v>
      </c>
      <c r="J1150" s="10" t="str">
        <f t="shared" si="34"/>
        <v>27Dec1982</v>
      </c>
      <c r="K1150" s="13">
        <f t="shared" si="35"/>
        <v>40</v>
      </c>
      <c r="L1150" s="14">
        <v>22331.57</v>
      </c>
    </row>
    <row r="1151" spans="1:12" x14ac:dyDescent="0.25">
      <c r="A1151" t="s">
        <v>2147</v>
      </c>
      <c r="B1151">
        <v>1982</v>
      </c>
      <c r="C1151" t="s">
        <v>10</v>
      </c>
      <c r="D1151">
        <v>5</v>
      </c>
      <c r="E1151">
        <v>3</v>
      </c>
      <c r="F1151" s="14">
        <v>35000.730000000003</v>
      </c>
      <c r="G1151" t="s">
        <v>11</v>
      </c>
      <c r="H1151" t="s">
        <v>12</v>
      </c>
      <c r="I1151" t="s">
        <v>41</v>
      </c>
      <c r="J1151" s="10" t="str">
        <f t="shared" si="34"/>
        <v>5Jul1982</v>
      </c>
      <c r="K1151" s="13">
        <f t="shared" si="35"/>
        <v>40</v>
      </c>
      <c r="L1151" s="14">
        <v>35000.730000000003</v>
      </c>
    </row>
    <row r="1152" spans="1:12" x14ac:dyDescent="0.25">
      <c r="A1152" t="s">
        <v>2211</v>
      </c>
      <c r="B1152">
        <v>1982</v>
      </c>
      <c r="C1152" t="s">
        <v>18</v>
      </c>
      <c r="D1152">
        <v>20</v>
      </c>
      <c r="E1152">
        <v>3</v>
      </c>
      <c r="F1152" s="14">
        <v>37650.74</v>
      </c>
      <c r="G1152" t="s">
        <v>11</v>
      </c>
      <c r="H1152" t="s">
        <v>11</v>
      </c>
      <c r="I1152" t="s">
        <v>23</v>
      </c>
      <c r="J1152" s="10" t="str">
        <f t="shared" si="34"/>
        <v>20Jun1982</v>
      </c>
      <c r="K1152" s="13">
        <f t="shared" si="35"/>
        <v>40</v>
      </c>
      <c r="L1152" s="14">
        <v>37650.74</v>
      </c>
    </row>
    <row r="1153" spans="1:12" x14ac:dyDescent="0.25">
      <c r="A1153" t="s">
        <v>2247</v>
      </c>
      <c r="B1153">
        <v>1982</v>
      </c>
      <c r="C1153" t="s">
        <v>34</v>
      </c>
      <c r="D1153">
        <v>16</v>
      </c>
      <c r="E1153">
        <v>3</v>
      </c>
      <c r="F1153" s="14">
        <v>39315.279999999999</v>
      </c>
      <c r="G1153" t="s">
        <v>11</v>
      </c>
      <c r="H1153" t="s">
        <v>12</v>
      </c>
      <c r="I1153" t="s">
        <v>41</v>
      </c>
      <c r="J1153" s="10" t="str">
        <f t="shared" si="34"/>
        <v>16Aug1982</v>
      </c>
      <c r="K1153" s="13">
        <f t="shared" si="35"/>
        <v>40</v>
      </c>
      <c r="L1153" s="14">
        <v>39315.279999999999</v>
      </c>
    </row>
    <row r="1154" spans="1:12" x14ac:dyDescent="0.25">
      <c r="A1154" t="s">
        <v>2260</v>
      </c>
      <c r="B1154">
        <v>1983</v>
      </c>
      <c r="C1154" t="s">
        <v>18</v>
      </c>
      <c r="D1154">
        <v>1</v>
      </c>
      <c r="E1154">
        <v>3</v>
      </c>
      <c r="F1154" s="14">
        <v>39865.699999999997</v>
      </c>
      <c r="G1154" t="s">
        <v>11</v>
      </c>
      <c r="H1154" t="s">
        <v>11</v>
      </c>
      <c r="I1154" t="s">
        <v>41</v>
      </c>
      <c r="J1154" s="10" t="str">
        <f t="shared" ref="J1154:J1217" si="36">CONCATENATE(D1154,C1154,B1154)</f>
        <v>1Jun1983</v>
      </c>
      <c r="K1154" s="13">
        <f t="shared" ref="K1154:K1217" si="37">DATEDIF(J1154,$P$2,"y")</f>
        <v>40</v>
      </c>
      <c r="L1154" s="14">
        <v>39865.699999999997</v>
      </c>
    </row>
    <row r="1155" spans="1:12" x14ac:dyDescent="0.25">
      <c r="A1155" t="s">
        <v>671</v>
      </c>
      <c r="B1155">
        <v>1982</v>
      </c>
      <c r="C1155" t="s">
        <v>34</v>
      </c>
      <c r="D1155">
        <v>25</v>
      </c>
      <c r="E1155">
        <v>0</v>
      </c>
      <c r="F1155" s="14">
        <v>5438.75</v>
      </c>
      <c r="G1155" t="s">
        <v>12</v>
      </c>
      <c r="H1155" t="s">
        <v>11</v>
      </c>
      <c r="I1155" t="s">
        <v>13</v>
      </c>
      <c r="J1155" s="10" t="str">
        <f t="shared" si="36"/>
        <v>25Aug1982</v>
      </c>
      <c r="K1155" s="13">
        <f t="shared" si="37"/>
        <v>40</v>
      </c>
      <c r="L1155" s="14">
        <v>5438.75</v>
      </c>
    </row>
    <row r="1156" spans="1:12" x14ac:dyDescent="0.25">
      <c r="A1156" t="s">
        <v>826</v>
      </c>
      <c r="B1156">
        <v>1982</v>
      </c>
      <c r="C1156" t="s">
        <v>30</v>
      </c>
      <c r="D1156">
        <v>29</v>
      </c>
      <c r="E1156">
        <v>1</v>
      </c>
      <c r="F1156" s="14">
        <v>6600.21</v>
      </c>
      <c r="G1156" t="s">
        <v>12</v>
      </c>
      <c r="H1156" t="s">
        <v>11</v>
      </c>
      <c r="I1156" t="s">
        <v>167</v>
      </c>
      <c r="J1156" s="10" t="str">
        <f t="shared" si="36"/>
        <v>29Dec1982</v>
      </c>
      <c r="K1156" s="13">
        <f t="shared" si="37"/>
        <v>40</v>
      </c>
      <c r="L1156" s="14">
        <v>6600.21</v>
      </c>
    </row>
    <row r="1157" spans="1:12" x14ac:dyDescent="0.25">
      <c r="A1157" t="s">
        <v>828</v>
      </c>
      <c r="B1157">
        <v>1982</v>
      </c>
      <c r="C1157" t="s">
        <v>34</v>
      </c>
      <c r="D1157">
        <v>28</v>
      </c>
      <c r="E1157">
        <v>1</v>
      </c>
      <c r="F1157" s="14">
        <v>6610.11</v>
      </c>
      <c r="G1157" t="s">
        <v>12</v>
      </c>
      <c r="H1157" t="s">
        <v>11</v>
      </c>
      <c r="I1157" t="s">
        <v>163</v>
      </c>
      <c r="J1157" s="10" t="str">
        <f t="shared" si="36"/>
        <v>28Aug1982</v>
      </c>
      <c r="K1157" s="13">
        <f t="shared" si="37"/>
        <v>40</v>
      </c>
      <c r="L1157" s="14">
        <v>6610.11</v>
      </c>
    </row>
    <row r="1158" spans="1:12" x14ac:dyDescent="0.25">
      <c r="A1158" t="s">
        <v>878</v>
      </c>
      <c r="B1158">
        <v>1982</v>
      </c>
      <c r="C1158" t="s">
        <v>36</v>
      </c>
      <c r="D1158">
        <v>18</v>
      </c>
      <c r="E1158">
        <v>2</v>
      </c>
      <c r="F1158" s="14">
        <v>6986.7</v>
      </c>
      <c r="G1158" t="s">
        <v>12</v>
      </c>
      <c r="H1158" t="s">
        <v>16</v>
      </c>
      <c r="I1158" t="s">
        <v>23</v>
      </c>
      <c r="J1158" s="10" t="str">
        <f t="shared" si="36"/>
        <v>18Oct1982</v>
      </c>
      <c r="K1158" s="13">
        <f t="shared" si="37"/>
        <v>40</v>
      </c>
      <c r="L1158" s="14">
        <v>6986.7</v>
      </c>
    </row>
    <row r="1159" spans="1:12" x14ac:dyDescent="0.25">
      <c r="A1159" t="s">
        <v>904</v>
      </c>
      <c r="B1159">
        <v>1982</v>
      </c>
      <c r="C1159" t="s">
        <v>34</v>
      </c>
      <c r="D1159">
        <v>16</v>
      </c>
      <c r="E1159">
        <v>2</v>
      </c>
      <c r="F1159" s="14">
        <v>7173.36</v>
      </c>
      <c r="G1159" t="s">
        <v>12</v>
      </c>
      <c r="H1159" t="s">
        <v>11</v>
      </c>
      <c r="I1159" t="s">
        <v>167</v>
      </c>
      <c r="J1159" s="10" t="str">
        <f t="shared" si="36"/>
        <v>16Aug1982</v>
      </c>
      <c r="K1159" s="13">
        <f t="shared" si="37"/>
        <v>40</v>
      </c>
      <c r="L1159" s="14">
        <v>7173.36</v>
      </c>
    </row>
    <row r="1160" spans="1:12" x14ac:dyDescent="0.25">
      <c r="A1160" t="s">
        <v>907</v>
      </c>
      <c r="B1160">
        <v>1982</v>
      </c>
      <c r="C1160" t="s">
        <v>20</v>
      </c>
      <c r="D1160">
        <v>14</v>
      </c>
      <c r="E1160">
        <v>3</v>
      </c>
      <c r="F1160" s="14">
        <v>7196.87</v>
      </c>
      <c r="G1160" t="s">
        <v>12</v>
      </c>
      <c r="H1160" t="s">
        <v>11</v>
      </c>
      <c r="I1160" t="s">
        <v>41</v>
      </c>
      <c r="J1160" s="10" t="str">
        <f t="shared" si="36"/>
        <v>14Sep1982</v>
      </c>
      <c r="K1160" s="13">
        <f t="shared" si="37"/>
        <v>40</v>
      </c>
      <c r="L1160" s="14">
        <v>7196.87</v>
      </c>
    </row>
    <row r="1161" spans="1:12" x14ac:dyDescent="0.25">
      <c r="A1161" t="s">
        <v>1038</v>
      </c>
      <c r="B1161">
        <v>1982</v>
      </c>
      <c r="C1161" t="s">
        <v>18</v>
      </c>
      <c r="D1161">
        <v>28</v>
      </c>
      <c r="E1161">
        <v>4</v>
      </c>
      <c r="F1161" s="14">
        <v>8162.72</v>
      </c>
      <c r="G1161" t="s">
        <v>12</v>
      </c>
      <c r="H1161" t="s">
        <v>12</v>
      </c>
      <c r="I1161" t="s">
        <v>23</v>
      </c>
      <c r="J1161" s="10" t="str">
        <f t="shared" si="36"/>
        <v>28Jun1982</v>
      </c>
      <c r="K1161" s="13">
        <f t="shared" si="37"/>
        <v>40</v>
      </c>
      <c r="L1161" s="14">
        <v>8162.72</v>
      </c>
    </row>
    <row r="1162" spans="1:12" x14ac:dyDescent="0.25">
      <c r="A1162" t="s">
        <v>1276</v>
      </c>
      <c r="B1162">
        <v>1982</v>
      </c>
      <c r="C1162" t="s">
        <v>10</v>
      </c>
      <c r="D1162">
        <v>21</v>
      </c>
      <c r="E1162">
        <v>3</v>
      </c>
      <c r="F1162" s="14">
        <v>10329.06</v>
      </c>
      <c r="G1162" t="s">
        <v>12</v>
      </c>
      <c r="H1162" t="s">
        <v>16</v>
      </c>
      <c r="I1162" t="s">
        <v>299</v>
      </c>
      <c r="J1162" s="10" t="str">
        <f t="shared" si="36"/>
        <v>21Jul1982</v>
      </c>
      <c r="K1162" s="13">
        <f t="shared" si="37"/>
        <v>40</v>
      </c>
      <c r="L1162" s="14">
        <v>10329.06</v>
      </c>
    </row>
    <row r="1163" spans="1:12" x14ac:dyDescent="0.25">
      <c r="A1163" t="s">
        <v>1409</v>
      </c>
      <c r="B1163">
        <v>1983</v>
      </c>
      <c r="C1163" t="s">
        <v>18</v>
      </c>
      <c r="D1163">
        <v>7</v>
      </c>
      <c r="E1163">
        <v>3</v>
      </c>
      <c r="F1163" s="14">
        <v>11492.46</v>
      </c>
      <c r="G1163" t="s">
        <v>12</v>
      </c>
      <c r="H1163" t="s">
        <v>12</v>
      </c>
      <c r="I1163" t="s">
        <v>534</v>
      </c>
      <c r="J1163" s="10" t="str">
        <f t="shared" si="36"/>
        <v>7Jun1983</v>
      </c>
      <c r="K1163" s="13">
        <f t="shared" si="37"/>
        <v>40</v>
      </c>
      <c r="L1163" s="14">
        <v>11492.46</v>
      </c>
    </row>
    <row r="1164" spans="1:12" x14ac:dyDescent="0.25">
      <c r="A1164" t="s">
        <v>1431</v>
      </c>
      <c r="B1164">
        <v>1982</v>
      </c>
      <c r="C1164" t="s">
        <v>36</v>
      </c>
      <c r="D1164">
        <v>21</v>
      </c>
      <c r="E1164">
        <v>3</v>
      </c>
      <c r="F1164" s="14">
        <v>11712.97</v>
      </c>
      <c r="G1164" t="s">
        <v>12</v>
      </c>
      <c r="H1164" t="s">
        <v>11</v>
      </c>
      <c r="I1164" t="s">
        <v>299</v>
      </c>
      <c r="J1164" s="10" t="str">
        <f t="shared" si="36"/>
        <v>21Oct1982</v>
      </c>
      <c r="K1164" s="13">
        <f t="shared" si="37"/>
        <v>40</v>
      </c>
      <c r="L1164" s="14">
        <v>11712.97</v>
      </c>
    </row>
    <row r="1165" spans="1:12" x14ac:dyDescent="0.25">
      <c r="A1165" t="s">
        <v>1441</v>
      </c>
      <c r="B1165">
        <v>1982</v>
      </c>
      <c r="C1165" t="s">
        <v>15</v>
      </c>
      <c r="D1165">
        <v>20</v>
      </c>
      <c r="E1165">
        <v>3</v>
      </c>
      <c r="F1165" s="14">
        <v>11773.06</v>
      </c>
      <c r="G1165" t="s">
        <v>12</v>
      </c>
      <c r="H1165" t="s">
        <v>12</v>
      </c>
      <c r="I1165" t="s">
        <v>534</v>
      </c>
      <c r="J1165" s="10" t="str">
        <f t="shared" si="36"/>
        <v>20Nov1982</v>
      </c>
      <c r="K1165" s="13">
        <f t="shared" si="37"/>
        <v>40</v>
      </c>
      <c r="L1165" s="14">
        <v>11773.06</v>
      </c>
    </row>
    <row r="1166" spans="1:12" x14ac:dyDescent="0.25">
      <c r="A1166" t="s">
        <v>1465</v>
      </c>
      <c r="B1166">
        <v>1982</v>
      </c>
      <c r="C1166" t="s">
        <v>36</v>
      </c>
      <c r="D1166">
        <v>17</v>
      </c>
      <c r="E1166">
        <v>3</v>
      </c>
      <c r="F1166" s="14">
        <v>12001.29</v>
      </c>
      <c r="G1166" t="s">
        <v>12</v>
      </c>
      <c r="H1166" t="s">
        <v>12</v>
      </c>
      <c r="I1166" t="s">
        <v>299</v>
      </c>
      <c r="J1166" s="10" t="str">
        <f t="shared" si="36"/>
        <v>17Oct1982</v>
      </c>
      <c r="K1166" s="13">
        <f t="shared" si="37"/>
        <v>40</v>
      </c>
      <c r="L1166" s="14">
        <v>12001.29</v>
      </c>
    </row>
    <row r="1167" spans="1:12" x14ac:dyDescent="0.25">
      <c r="A1167" t="s">
        <v>1584</v>
      </c>
      <c r="B1167">
        <v>1982</v>
      </c>
      <c r="C1167" t="s">
        <v>36</v>
      </c>
      <c r="D1167">
        <v>15</v>
      </c>
      <c r="E1167">
        <v>3</v>
      </c>
      <c r="F1167" s="14">
        <v>13214.43</v>
      </c>
      <c r="G1167" t="s">
        <v>12</v>
      </c>
      <c r="H1167" t="s">
        <v>11</v>
      </c>
      <c r="I1167" t="s">
        <v>23</v>
      </c>
      <c r="J1167" s="10" t="str">
        <f t="shared" si="36"/>
        <v>15Oct1982</v>
      </c>
      <c r="K1167" s="13">
        <f t="shared" si="37"/>
        <v>40</v>
      </c>
      <c r="L1167" s="14">
        <v>13214.43</v>
      </c>
    </row>
    <row r="1168" spans="1:12" x14ac:dyDescent="0.25">
      <c r="A1168" t="s">
        <v>1850</v>
      </c>
      <c r="B1168">
        <v>1983</v>
      </c>
      <c r="C1168" t="s">
        <v>30</v>
      </c>
      <c r="D1168">
        <v>19</v>
      </c>
      <c r="E1168">
        <v>5</v>
      </c>
      <c r="F1168" s="14">
        <v>19023.259999999998</v>
      </c>
      <c r="G1168" t="s">
        <v>16</v>
      </c>
      <c r="H1168" t="s">
        <v>12</v>
      </c>
      <c r="I1168" t="s">
        <v>41</v>
      </c>
      <c r="J1168" s="10" t="str">
        <f t="shared" si="36"/>
        <v>19Dec1983</v>
      </c>
      <c r="K1168" s="13">
        <f t="shared" si="37"/>
        <v>39</v>
      </c>
      <c r="L1168" s="14">
        <v>19023.259999999998</v>
      </c>
    </row>
    <row r="1169" spans="1:12" x14ac:dyDescent="0.25">
      <c r="A1169" t="s">
        <v>2267</v>
      </c>
      <c r="B1169">
        <v>1983</v>
      </c>
      <c r="C1169" t="s">
        <v>36</v>
      </c>
      <c r="D1169">
        <v>14</v>
      </c>
      <c r="E1169">
        <v>2</v>
      </c>
      <c r="F1169" s="14">
        <v>40103.89</v>
      </c>
      <c r="G1169" t="s">
        <v>16</v>
      </c>
      <c r="H1169" t="s">
        <v>11</v>
      </c>
      <c r="I1169" t="s">
        <v>41</v>
      </c>
      <c r="J1169" s="10" t="str">
        <f t="shared" si="36"/>
        <v>14Oct1983</v>
      </c>
      <c r="K1169" s="13">
        <f t="shared" si="37"/>
        <v>39</v>
      </c>
      <c r="L1169" s="14">
        <v>40103.89</v>
      </c>
    </row>
    <row r="1170" spans="1:12" x14ac:dyDescent="0.25">
      <c r="A1170" t="s">
        <v>2283</v>
      </c>
      <c r="B1170">
        <v>1983</v>
      </c>
      <c r="C1170" t="s">
        <v>20</v>
      </c>
      <c r="D1170">
        <v>8</v>
      </c>
      <c r="E1170">
        <v>3</v>
      </c>
      <c r="F1170" s="14">
        <v>40961.29</v>
      </c>
      <c r="G1170" t="s">
        <v>16</v>
      </c>
      <c r="H1170" t="s">
        <v>11</v>
      </c>
      <c r="I1170" t="s">
        <v>41</v>
      </c>
      <c r="J1170" s="10" t="str">
        <f t="shared" si="36"/>
        <v>8Sep1983</v>
      </c>
      <c r="K1170" s="13">
        <f t="shared" si="37"/>
        <v>39</v>
      </c>
      <c r="L1170" s="14">
        <v>40961.29</v>
      </c>
    </row>
    <row r="1171" spans="1:12" x14ac:dyDescent="0.25">
      <c r="A1171" t="s">
        <v>472</v>
      </c>
      <c r="B1171">
        <v>1983</v>
      </c>
      <c r="C1171" t="s">
        <v>15</v>
      </c>
      <c r="D1171">
        <v>10</v>
      </c>
      <c r="E1171">
        <v>3</v>
      </c>
      <c r="F1171" s="14">
        <v>4039.9</v>
      </c>
      <c r="G1171" t="s">
        <v>11</v>
      </c>
      <c r="H1171" t="s">
        <v>16</v>
      </c>
      <c r="I1171" t="s">
        <v>13</v>
      </c>
      <c r="J1171" s="10" t="str">
        <f t="shared" si="36"/>
        <v>10Nov1983</v>
      </c>
      <c r="K1171" s="13">
        <f t="shared" si="37"/>
        <v>39</v>
      </c>
      <c r="L1171" s="14">
        <v>4039.9</v>
      </c>
    </row>
    <row r="1172" spans="1:12" x14ac:dyDescent="0.25">
      <c r="A1172" t="s">
        <v>477</v>
      </c>
      <c r="B1172">
        <v>1983</v>
      </c>
      <c r="C1172" t="s">
        <v>20</v>
      </c>
      <c r="D1172">
        <v>16</v>
      </c>
      <c r="E1172">
        <v>3</v>
      </c>
      <c r="F1172" s="14">
        <v>4070.42</v>
      </c>
      <c r="G1172" t="s">
        <v>11</v>
      </c>
      <c r="H1172" t="s">
        <v>16</v>
      </c>
      <c r="I1172" t="s">
        <v>13</v>
      </c>
      <c r="J1172" s="10" t="str">
        <f t="shared" si="36"/>
        <v>16Sep1983</v>
      </c>
      <c r="K1172" s="13">
        <f t="shared" si="37"/>
        <v>39</v>
      </c>
      <c r="L1172" s="14">
        <v>4070.42</v>
      </c>
    </row>
    <row r="1173" spans="1:12" x14ac:dyDescent="0.25">
      <c r="A1173" t="s">
        <v>497</v>
      </c>
      <c r="B1173">
        <v>1983</v>
      </c>
      <c r="C1173" t="s">
        <v>15</v>
      </c>
      <c r="D1173">
        <v>20</v>
      </c>
      <c r="E1173">
        <v>3</v>
      </c>
      <c r="F1173" s="14">
        <v>4265.01</v>
      </c>
      <c r="G1173" t="s">
        <v>11</v>
      </c>
      <c r="H1173" t="s">
        <v>16</v>
      </c>
      <c r="I1173" t="s">
        <v>23</v>
      </c>
      <c r="J1173" s="10" t="str">
        <f t="shared" si="36"/>
        <v>20Nov1983</v>
      </c>
      <c r="K1173" s="13">
        <f t="shared" si="37"/>
        <v>39</v>
      </c>
      <c r="L1173" s="14">
        <v>4265.01</v>
      </c>
    </row>
    <row r="1174" spans="1:12" x14ac:dyDescent="0.25">
      <c r="A1174" t="s">
        <v>632</v>
      </c>
      <c r="B1174">
        <v>1983</v>
      </c>
      <c r="C1174" t="s">
        <v>36</v>
      </c>
      <c r="D1174">
        <v>24</v>
      </c>
      <c r="E1174">
        <v>3</v>
      </c>
      <c r="F1174" s="14">
        <v>5207.97</v>
      </c>
      <c r="G1174" t="s">
        <v>11</v>
      </c>
      <c r="H1174" t="s">
        <v>11</v>
      </c>
      <c r="I1174" t="s">
        <v>23</v>
      </c>
      <c r="J1174" s="10" t="str">
        <f t="shared" si="36"/>
        <v>24Oct1983</v>
      </c>
      <c r="K1174" s="13">
        <f t="shared" si="37"/>
        <v>39</v>
      </c>
      <c r="L1174" s="14">
        <v>5207.97</v>
      </c>
    </row>
    <row r="1175" spans="1:12" x14ac:dyDescent="0.25">
      <c r="A1175" t="s">
        <v>660</v>
      </c>
      <c r="B1175">
        <v>1984</v>
      </c>
      <c r="C1175" t="s">
        <v>18</v>
      </c>
      <c r="D1175">
        <v>1</v>
      </c>
      <c r="E1175">
        <v>0</v>
      </c>
      <c r="F1175" s="14">
        <v>5383.54</v>
      </c>
      <c r="G1175" t="s">
        <v>11</v>
      </c>
      <c r="H1175" t="s">
        <v>12</v>
      </c>
      <c r="I1175" t="s">
        <v>41</v>
      </c>
      <c r="J1175" s="10" t="str">
        <f t="shared" si="36"/>
        <v>1Jun1984</v>
      </c>
      <c r="K1175" s="13">
        <f t="shared" si="37"/>
        <v>39</v>
      </c>
      <c r="L1175" s="14">
        <v>5383.54</v>
      </c>
    </row>
    <row r="1176" spans="1:12" x14ac:dyDescent="0.25">
      <c r="A1176" t="s">
        <v>686</v>
      </c>
      <c r="B1176">
        <v>1983</v>
      </c>
      <c r="C1176" t="s">
        <v>36</v>
      </c>
      <c r="D1176">
        <v>3</v>
      </c>
      <c r="E1176">
        <v>3</v>
      </c>
      <c r="F1176" s="14">
        <v>5587.59</v>
      </c>
      <c r="G1176" t="s">
        <v>11</v>
      </c>
      <c r="H1176" t="s">
        <v>16</v>
      </c>
      <c r="I1176" t="s">
        <v>13</v>
      </c>
      <c r="J1176" s="10" t="str">
        <f t="shared" si="36"/>
        <v>3Oct1983</v>
      </c>
      <c r="K1176" s="13">
        <f t="shared" si="37"/>
        <v>39</v>
      </c>
      <c r="L1176" s="14">
        <v>5587.59</v>
      </c>
    </row>
    <row r="1177" spans="1:12" x14ac:dyDescent="0.25">
      <c r="A1177" t="s">
        <v>693</v>
      </c>
      <c r="B1177">
        <v>1983</v>
      </c>
      <c r="C1177" t="s">
        <v>20</v>
      </c>
      <c r="D1177">
        <v>3</v>
      </c>
      <c r="E1177">
        <v>0</v>
      </c>
      <c r="F1177" s="14">
        <v>5662.23</v>
      </c>
      <c r="G1177" t="s">
        <v>11</v>
      </c>
      <c r="H1177" t="s">
        <v>16</v>
      </c>
      <c r="I1177" t="s">
        <v>13</v>
      </c>
      <c r="J1177" s="10" t="str">
        <f t="shared" si="36"/>
        <v>3Sep1983</v>
      </c>
      <c r="K1177" s="13">
        <f t="shared" si="37"/>
        <v>39</v>
      </c>
      <c r="L1177" s="14">
        <v>5662.23</v>
      </c>
    </row>
    <row r="1178" spans="1:12" x14ac:dyDescent="0.25">
      <c r="A1178" t="s">
        <v>705</v>
      </c>
      <c r="B1178">
        <v>1983</v>
      </c>
      <c r="C1178" t="s">
        <v>34</v>
      </c>
      <c r="D1178">
        <v>30</v>
      </c>
      <c r="E1178">
        <v>0</v>
      </c>
      <c r="F1178" s="14">
        <v>5757.41</v>
      </c>
      <c r="G1178" t="s">
        <v>11</v>
      </c>
      <c r="H1178" t="s">
        <v>12</v>
      </c>
      <c r="I1178" t="s">
        <v>165</v>
      </c>
      <c r="J1178" s="10" t="str">
        <f t="shared" si="36"/>
        <v>30Aug1983</v>
      </c>
      <c r="K1178" s="13">
        <f t="shared" si="37"/>
        <v>39</v>
      </c>
      <c r="L1178" s="14">
        <v>5757.41</v>
      </c>
    </row>
    <row r="1179" spans="1:12" x14ac:dyDescent="0.25">
      <c r="A1179" t="s">
        <v>747</v>
      </c>
      <c r="B1179">
        <v>1983</v>
      </c>
      <c r="C1179" t="s">
        <v>34</v>
      </c>
      <c r="D1179">
        <v>11</v>
      </c>
      <c r="E1179">
        <v>1</v>
      </c>
      <c r="F1179" s="14">
        <v>6117.49</v>
      </c>
      <c r="G1179" t="s">
        <v>11</v>
      </c>
      <c r="H1179" t="s">
        <v>12</v>
      </c>
      <c r="I1179" t="s">
        <v>23</v>
      </c>
      <c r="J1179" s="10" t="str">
        <f t="shared" si="36"/>
        <v>11Aug1983</v>
      </c>
      <c r="K1179" s="13">
        <f t="shared" si="37"/>
        <v>39</v>
      </c>
      <c r="L1179" s="14">
        <v>6117.49</v>
      </c>
    </row>
    <row r="1180" spans="1:12" x14ac:dyDescent="0.25">
      <c r="A1180" t="s">
        <v>769</v>
      </c>
      <c r="B1180">
        <v>1983</v>
      </c>
      <c r="C1180" t="s">
        <v>34</v>
      </c>
      <c r="D1180">
        <v>11</v>
      </c>
      <c r="E1180">
        <v>1</v>
      </c>
      <c r="F1180" s="14">
        <v>6238.3</v>
      </c>
      <c r="G1180" t="s">
        <v>11</v>
      </c>
      <c r="H1180" t="s">
        <v>16</v>
      </c>
      <c r="I1180" t="s">
        <v>41</v>
      </c>
      <c r="J1180" s="10" t="str">
        <f t="shared" si="36"/>
        <v>11Aug1983</v>
      </c>
      <c r="K1180" s="13">
        <f t="shared" si="37"/>
        <v>39</v>
      </c>
      <c r="L1180" s="14">
        <v>6238.3</v>
      </c>
    </row>
    <row r="1181" spans="1:12" x14ac:dyDescent="0.25">
      <c r="A1181" t="s">
        <v>788</v>
      </c>
      <c r="B1181">
        <v>1983</v>
      </c>
      <c r="C1181" t="s">
        <v>36</v>
      </c>
      <c r="D1181">
        <v>21</v>
      </c>
      <c r="E1181">
        <v>2</v>
      </c>
      <c r="F1181" s="14">
        <v>6338.08</v>
      </c>
      <c r="G1181" t="s">
        <v>11</v>
      </c>
      <c r="H1181" t="s">
        <v>16</v>
      </c>
      <c r="I1181" t="s">
        <v>13</v>
      </c>
      <c r="J1181" s="10" t="str">
        <f t="shared" si="36"/>
        <v>21Oct1983</v>
      </c>
      <c r="K1181" s="13">
        <f t="shared" si="37"/>
        <v>39</v>
      </c>
      <c r="L1181" s="14">
        <v>6338.08</v>
      </c>
    </row>
    <row r="1182" spans="1:12" x14ac:dyDescent="0.25">
      <c r="A1182" t="s">
        <v>908</v>
      </c>
      <c r="B1182">
        <v>1983</v>
      </c>
      <c r="C1182" t="s">
        <v>34</v>
      </c>
      <c r="D1182">
        <v>11</v>
      </c>
      <c r="E1182">
        <v>2</v>
      </c>
      <c r="F1182" s="14">
        <v>7201.7</v>
      </c>
      <c r="G1182" t="s">
        <v>11</v>
      </c>
      <c r="H1182" t="s">
        <v>12</v>
      </c>
      <c r="I1182" t="s">
        <v>23</v>
      </c>
      <c r="J1182" s="10" t="str">
        <f t="shared" si="36"/>
        <v>11Aug1983</v>
      </c>
      <c r="K1182" s="13">
        <f t="shared" si="37"/>
        <v>39</v>
      </c>
      <c r="L1182" s="14">
        <v>7201.7</v>
      </c>
    </row>
    <row r="1183" spans="1:12" x14ac:dyDescent="0.25">
      <c r="A1183" t="s">
        <v>909</v>
      </c>
      <c r="B1183">
        <v>1983</v>
      </c>
      <c r="C1183" t="s">
        <v>15</v>
      </c>
      <c r="D1183">
        <v>21</v>
      </c>
      <c r="E1183">
        <v>2</v>
      </c>
      <c r="F1183" s="14">
        <v>7209.49</v>
      </c>
      <c r="G1183" t="s">
        <v>11</v>
      </c>
      <c r="H1183" t="s">
        <v>12</v>
      </c>
      <c r="I1183" t="s">
        <v>23</v>
      </c>
      <c r="J1183" s="10" t="str">
        <f t="shared" si="36"/>
        <v>21Nov1983</v>
      </c>
      <c r="K1183" s="13">
        <f t="shared" si="37"/>
        <v>39</v>
      </c>
      <c r="L1183" s="14">
        <v>7209.49</v>
      </c>
    </row>
    <row r="1184" spans="1:12" x14ac:dyDescent="0.25">
      <c r="A1184" t="s">
        <v>935</v>
      </c>
      <c r="B1184">
        <v>1983</v>
      </c>
      <c r="C1184" t="s">
        <v>18</v>
      </c>
      <c r="D1184">
        <v>21</v>
      </c>
      <c r="E1184">
        <v>3</v>
      </c>
      <c r="F1184" s="14">
        <v>7357.49</v>
      </c>
      <c r="G1184" t="s">
        <v>11</v>
      </c>
      <c r="H1184" t="s">
        <v>11</v>
      </c>
      <c r="I1184" t="s">
        <v>23</v>
      </c>
      <c r="J1184" s="10" t="str">
        <f t="shared" si="36"/>
        <v>21Jun1983</v>
      </c>
      <c r="K1184" s="13">
        <f t="shared" si="37"/>
        <v>39</v>
      </c>
      <c r="L1184" s="14">
        <v>7357.49</v>
      </c>
    </row>
    <row r="1185" spans="1:12" x14ac:dyDescent="0.25">
      <c r="A1185" t="s">
        <v>941</v>
      </c>
      <c r="B1185">
        <v>1983</v>
      </c>
      <c r="C1185" t="s">
        <v>20</v>
      </c>
      <c r="D1185">
        <v>19</v>
      </c>
      <c r="E1185">
        <v>3</v>
      </c>
      <c r="F1185" s="14">
        <v>7418.52</v>
      </c>
      <c r="G1185" t="s">
        <v>11</v>
      </c>
      <c r="H1185" t="s">
        <v>11</v>
      </c>
      <c r="I1185" t="s">
        <v>41</v>
      </c>
      <c r="J1185" s="10" t="str">
        <f t="shared" si="36"/>
        <v>19Sep1983</v>
      </c>
      <c r="K1185" s="13">
        <f t="shared" si="37"/>
        <v>39</v>
      </c>
      <c r="L1185" s="14">
        <v>7418.52</v>
      </c>
    </row>
    <row r="1186" spans="1:12" x14ac:dyDescent="0.25">
      <c r="A1186" t="s">
        <v>1010</v>
      </c>
      <c r="B1186">
        <v>1983</v>
      </c>
      <c r="C1186" t="s">
        <v>34</v>
      </c>
      <c r="D1186">
        <v>28</v>
      </c>
      <c r="E1186">
        <v>3</v>
      </c>
      <c r="F1186" s="14">
        <v>7985.82</v>
      </c>
      <c r="G1186" t="s">
        <v>11</v>
      </c>
      <c r="H1186" t="s">
        <v>16</v>
      </c>
      <c r="I1186" t="s">
        <v>246</v>
      </c>
      <c r="J1186" s="10" t="str">
        <f t="shared" si="36"/>
        <v>28Aug1983</v>
      </c>
      <c r="K1186" s="13">
        <f t="shared" si="37"/>
        <v>39</v>
      </c>
      <c r="L1186" s="14">
        <v>7985.82</v>
      </c>
    </row>
    <row r="1187" spans="1:12" x14ac:dyDescent="0.25">
      <c r="A1187" t="s">
        <v>1011</v>
      </c>
      <c r="B1187">
        <v>1983</v>
      </c>
      <c r="C1187" t="s">
        <v>34</v>
      </c>
      <c r="D1187">
        <v>20</v>
      </c>
      <c r="E1187">
        <v>3</v>
      </c>
      <c r="F1187" s="14">
        <v>7986.48</v>
      </c>
      <c r="G1187" t="s">
        <v>11</v>
      </c>
      <c r="H1187" t="s">
        <v>12</v>
      </c>
      <c r="I1187" t="s">
        <v>246</v>
      </c>
      <c r="J1187" s="10" t="str">
        <f t="shared" si="36"/>
        <v>20Aug1983</v>
      </c>
      <c r="K1187" s="13">
        <f t="shared" si="37"/>
        <v>39</v>
      </c>
      <c r="L1187" s="14">
        <v>7986.48</v>
      </c>
    </row>
    <row r="1188" spans="1:12" x14ac:dyDescent="0.25">
      <c r="A1188" t="s">
        <v>1091</v>
      </c>
      <c r="B1188">
        <v>1983</v>
      </c>
      <c r="C1188" t="s">
        <v>30</v>
      </c>
      <c r="D1188">
        <v>30</v>
      </c>
      <c r="E1188">
        <v>5</v>
      </c>
      <c r="F1188" s="14">
        <v>8582.2999999999993</v>
      </c>
      <c r="G1188" t="s">
        <v>11</v>
      </c>
      <c r="H1188" t="s">
        <v>16</v>
      </c>
      <c r="I1188" t="s">
        <v>13</v>
      </c>
      <c r="J1188" s="10" t="str">
        <f t="shared" si="36"/>
        <v>30Dec1983</v>
      </c>
      <c r="K1188" s="13">
        <f t="shared" si="37"/>
        <v>39</v>
      </c>
      <c r="L1188" s="14">
        <v>8582.2999999999993</v>
      </c>
    </row>
    <row r="1189" spans="1:12" x14ac:dyDescent="0.25">
      <c r="A1189" t="s">
        <v>1092</v>
      </c>
      <c r="B1189">
        <v>1983</v>
      </c>
      <c r="C1189" t="s">
        <v>10</v>
      </c>
      <c r="D1189">
        <v>25</v>
      </c>
      <c r="E1189">
        <v>5</v>
      </c>
      <c r="F1189" s="14">
        <v>8596.83</v>
      </c>
      <c r="G1189" t="s">
        <v>11</v>
      </c>
      <c r="H1189" t="s">
        <v>12</v>
      </c>
      <c r="I1189" t="s">
        <v>13</v>
      </c>
      <c r="J1189" s="10" t="str">
        <f t="shared" si="36"/>
        <v>25Jul1983</v>
      </c>
      <c r="K1189" s="13">
        <f t="shared" si="37"/>
        <v>39</v>
      </c>
      <c r="L1189" s="14">
        <v>8596.83</v>
      </c>
    </row>
    <row r="1190" spans="1:12" x14ac:dyDescent="0.25">
      <c r="A1190" t="s">
        <v>1130</v>
      </c>
      <c r="B1190">
        <v>1983</v>
      </c>
      <c r="C1190" t="s">
        <v>10</v>
      </c>
      <c r="D1190">
        <v>15</v>
      </c>
      <c r="E1190">
        <v>5</v>
      </c>
      <c r="F1190" s="14">
        <v>8965.7999999999993</v>
      </c>
      <c r="G1190" t="s">
        <v>11</v>
      </c>
      <c r="H1190" t="s">
        <v>12</v>
      </c>
      <c r="I1190" t="s">
        <v>23</v>
      </c>
      <c r="J1190" s="10" t="str">
        <f t="shared" si="36"/>
        <v>15Jul1983</v>
      </c>
      <c r="K1190" s="13">
        <f t="shared" si="37"/>
        <v>39</v>
      </c>
      <c r="L1190" s="14">
        <v>8965.7999999999993</v>
      </c>
    </row>
    <row r="1191" spans="1:12" x14ac:dyDescent="0.25">
      <c r="A1191" t="s">
        <v>1240</v>
      </c>
      <c r="B1191">
        <v>1983</v>
      </c>
      <c r="C1191" t="s">
        <v>30</v>
      </c>
      <c r="D1191">
        <v>3</v>
      </c>
      <c r="E1191">
        <v>3</v>
      </c>
      <c r="F1191" s="14">
        <v>9931.9599999999991</v>
      </c>
      <c r="G1191" t="s">
        <v>11</v>
      </c>
      <c r="H1191" t="s">
        <v>11</v>
      </c>
      <c r="I1191" t="s">
        <v>23</v>
      </c>
      <c r="J1191" s="10" t="str">
        <f t="shared" si="36"/>
        <v>3Dec1983</v>
      </c>
      <c r="K1191" s="13">
        <f t="shared" si="37"/>
        <v>39</v>
      </c>
      <c r="L1191" s="14">
        <v>9931.9599999999991</v>
      </c>
    </row>
    <row r="1192" spans="1:12" x14ac:dyDescent="0.25">
      <c r="A1192" t="s">
        <v>1656</v>
      </c>
      <c r="B1192">
        <v>1983</v>
      </c>
      <c r="C1192" t="s">
        <v>15</v>
      </c>
      <c r="D1192">
        <v>17</v>
      </c>
      <c r="E1192">
        <v>3</v>
      </c>
      <c r="F1192" s="14">
        <v>14209.4</v>
      </c>
      <c r="G1192" t="s">
        <v>11</v>
      </c>
      <c r="H1192" t="s">
        <v>16</v>
      </c>
      <c r="I1192" t="s">
        <v>534</v>
      </c>
      <c r="J1192" s="10" t="str">
        <f t="shared" si="36"/>
        <v>17Nov1983</v>
      </c>
      <c r="K1192" s="13">
        <f t="shared" si="37"/>
        <v>39</v>
      </c>
      <c r="L1192" s="14">
        <v>14209.4</v>
      </c>
    </row>
    <row r="1193" spans="1:12" x14ac:dyDescent="0.25">
      <c r="A1193" t="s">
        <v>1876</v>
      </c>
      <c r="B1193">
        <v>1983</v>
      </c>
      <c r="C1193" t="s">
        <v>36</v>
      </c>
      <c r="D1193">
        <v>6</v>
      </c>
      <c r="E1193">
        <v>0</v>
      </c>
      <c r="F1193" s="14">
        <v>20149.32</v>
      </c>
      <c r="G1193" t="s">
        <v>11</v>
      </c>
      <c r="H1193" t="s">
        <v>16</v>
      </c>
      <c r="I1193" t="s">
        <v>167</v>
      </c>
      <c r="J1193" s="10" t="str">
        <f t="shared" si="36"/>
        <v>6Oct1983</v>
      </c>
      <c r="K1193" s="13">
        <f t="shared" si="37"/>
        <v>39</v>
      </c>
      <c r="L1193" s="14">
        <v>20149.32</v>
      </c>
    </row>
    <row r="1194" spans="1:12" x14ac:dyDescent="0.25">
      <c r="A1194" t="s">
        <v>1934</v>
      </c>
      <c r="B1194">
        <v>1983</v>
      </c>
      <c r="C1194" t="s">
        <v>34</v>
      </c>
      <c r="D1194">
        <v>26</v>
      </c>
      <c r="E1194">
        <v>2</v>
      </c>
      <c r="F1194" s="14">
        <v>23563.02</v>
      </c>
      <c r="G1194" t="s">
        <v>11</v>
      </c>
      <c r="H1194" t="s">
        <v>11</v>
      </c>
      <c r="I1194" t="s">
        <v>13</v>
      </c>
      <c r="J1194" s="10" t="str">
        <f t="shared" si="36"/>
        <v>26Aug1983</v>
      </c>
      <c r="K1194" s="13">
        <f t="shared" si="37"/>
        <v>39</v>
      </c>
      <c r="L1194" s="14">
        <v>23563.02</v>
      </c>
    </row>
    <row r="1195" spans="1:12" x14ac:dyDescent="0.25">
      <c r="A1195" t="s">
        <v>2060</v>
      </c>
      <c r="B1195">
        <v>1983</v>
      </c>
      <c r="C1195" t="s">
        <v>20</v>
      </c>
      <c r="D1195">
        <v>3</v>
      </c>
      <c r="E1195">
        <v>3</v>
      </c>
      <c r="F1195" s="14">
        <v>30457.37</v>
      </c>
      <c r="G1195" t="s">
        <v>11</v>
      </c>
      <c r="H1195" t="s">
        <v>16</v>
      </c>
      <c r="I1195" t="s">
        <v>23</v>
      </c>
      <c r="J1195" s="10" t="str">
        <f t="shared" si="36"/>
        <v>3Sep1983</v>
      </c>
      <c r="K1195" s="13">
        <f t="shared" si="37"/>
        <v>39</v>
      </c>
      <c r="L1195" s="14">
        <v>30457.37</v>
      </c>
    </row>
    <row r="1196" spans="1:12" x14ac:dyDescent="0.25">
      <c r="A1196" t="s">
        <v>2064</v>
      </c>
      <c r="B1196">
        <v>1983</v>
      </c>
      <c r="C1196" t="s">
        <v>30</v>
      </c>
      <c r="D1196">
        <v>21</v>
      </c>
      <c r="E1196">
        <v>3</v>
      </c>
      <c r="F1196" s="14">
        <v>30724.44</v>
      </c>
      <c r="G1196" t="s">
        <v>11</v>
      </c>
      <c r="H1196" t="s">
        <v>12</v>
      </c>
      <c r="I1196" t="s">
        <v>41</v>
      </c>
      <c r="J1196" s="10" t="str">
        <f t="shared" si="36"/>
        <v>21Dec1983</v>
      </c>
      <c r="K1196" s="13">
        <f t="shared" si="37"/>
        <v>39</v>
      </c>
      <c r="L1196" s="14">
        <v>30724.44</v>
      </c>
    </row>
    <row r="1197" spans="1:12" x14ac:dyDescent="0.25">
      <c r="A1197" t="s">
        <v>2131</v>
      </c>
      <c r="B1197">
        <v>1983</v>
      </c>
      <c r="C1197" t="s">
        <v>36</v>
      </c>
      <c r="D1197">
        <v>2</v>
      </c>
      <c r="E1197">
        <v>3</v>
      </c>
      <c r="F1197" s="14">
        <v>34307.22</v>
      </c>
      <c r="G1197" t="s">
        <v>11</v>
      </c>
      <c r="H1197" t="s">
        <v>11</v>
      </c>
      <c r="I1197" t="s">
        <v>23</v>
      </c>
      <c r="J1197" s="10" t="str">
        <f t="shared" si="36"/>
        <v>2Oct1983</v>
      </c>
      <c r="K1197" s="13">
        <f t="shared" si="37"/>
        <v>39</v>
      </c>
      <c r="L1197" s="14">
        <v>34307.22</v>
      </c>
    </row>
    <row r="1198" spans="1:12" x14ac:dyDescent="0.25">
      <c r="A1198" t="s">
        <v>2143</v>
      </c>
      <c r="B1198">
        <v>1983</v>
      </c>
      <c r="C1198" t="s">
        <v>10</v>
      </c>
      <c r="D1198">
        <v>29</v>
      </c>
      <c r="E1198">
        <v>3</v>
      </c>
      <c r="F1198" s="14">
        <v>34940.61</v>
      </c>
      <c r="G1198" t="s">
        <v>11</v>
      </c>
      <c r="H1198" t="s">
        <v>12</v>
      </c>
      <c r="I1198" t="s">
        <v>41</v>
      </c>
      <c r="J1198" s="10" t="str">
        <f t="shared" si="36"/>
        <v>29Jul1983</v>
      </c>
      <c r="K1198" s="13">
        <f t="shared" si="37"/>
        <v>39</v>
      </c>
      <c r="L1198" s="14">
        <v>34940.61</v>
      </c>
    </row>
    <row r="1199" spans="1:12" x14ac:dyDescent="0.25">
      <c r="A1199" t="s">
        <v>2216</v>
      </c>
      <c r="B1199">
        <v>1983</v>
      </c>
      <c r="C1199" t="s">
        <v>10</v>
      </c>
      <c r="D1199">
        <v>26</v>
      </c>
      <c r="E1199">
        <v>3</v>
      </c>
      <c r="F1199" s="14">
        <v>37800.980000000003</v>
      </c>
      <c r="G1199" t="s">
        <v>11</v>
      </c>
      <c r="H1199" t="s">
        <v>11</v>
      </c>
      <c r="I1199" t="s">
        <v>41</v>
      </c>
      <c r="J1199" s="10" t="str">
        <f t="shared" si="36"/>
        <v>26Jul1983</v>
      </c>
      <c r="K1199" s="13">
        <f t="shared" si="37"/>
        <v>39</v>
      </c>
      <c r="L1199" s="14">
        <v>37800.980000000003</v>
      </c>
    </row>
    <row r="1200" spans="1:12" x14ac:dyDescent="0.25">
      <c r="A1200" t="s">
        <v>748</v>
      </c>
      <c r="B1200">
        <v>1983</v>
      </c>
      <c r="C1200" t="s">
        <v>15</v>
      </c>
      <c r="D1200">
        <v>16</v>
      </c>
      <c r="E1200">
        <v>1</v>
      </c>
      <c r="F1200" s="14">
        <v>6123.57</v>
      </c>
      <c r="G1200" t="s">
        <v>12</v>
      </c>
      <c r="H1200" t="s">
        <v>11</v>
      </c>
      <c r="I1200" t="s">
        <v>23</v>
      </c>
      <c r="J1200" s="10" t="str">
        <f t="shared" si="36"/>
        <v>16Nov1983</v>
      </c>
      <c r="K1200" s="13">
        <f t="shared" si="37"/>
        <v>39</v>
      </c>
      <c r="L1200" s="14">
        <v>6123.57</v>
      </c>
    </row>
    <row r="1201" spans="1:12" x14ac:dyDescent="0.25">
      <c r="A1201" t="s">
        <v>789</v>
      </c>
      <c r="B1201">
        <v>1983</v>
      </c>
      <c r="C1201" t="s">
        <v>34</v>
      </c>
      <c r="D1201">
        <v>19</v>
      </c>
      <c r="E1201">
        <v>2</v>
      </c>
      <c r="F1201" s="14">
        <v>6356.27</v>
      </c>
      <c r="G1201" t="s">
        <v>12</v>
      </c>
      <c r="H1201" t="s">
        <v>11</v>
      </c>
      <c r="I1201" t="s">
        <v>13</v>
      </c>
      <c r="J1201" s="10" t="str">
        <f t="shared" si="36"/>
        <v>19Aug1983</v>
      </c>
      <c r="K1201" s="13">
        <f t="shared" si="37"/>
        <v>39</v>
      </c>
      <c r="L1201" s="14">
        <v>6356.27</v>
      </c>
    </row>
    <row r="1202" spans="1:12" x14ac:dyDescent="0.25">
      <c r="A1202" t="s">
        <v>842</v>
      </c>
      <c r="B1202">
        <v>1983</v>
      </c>
      <c r="C1202" t="s">
        <v>18</v>
      </c>
      <c r="D1202">
        <v>12</v>
      </c>
      <c r="E1202">
        <v>2</v>
      </c>
      <c r="F1202" s="14">
        <v>6710.19</v>
      </c>
      <c r="G1202" t="s">
        <v>12</v>
      </c>
      <c r="H1202" t="s">
        <v>12</v>
      </c>
      <c r="I1202" t="s">
        <v>23</v>
      </c>
      <c r="J1202" s="10" t="str">
        <f t="shared" si="36"/>
        <v>12Jun1983</v>
      </c>
      <c r="K1202" s="13">
        <f t="shared" si="37"/>
        <v>39</v>
      </c>
      <c r="L1202" s="14">
        <v>6710.19</v>
      </c>
    </row>
    <row r="1203" spans="1:12" x14ac:dyDescent="0.25">
      <c r="A1203" t="s">
        <v>954</v>
      </c>
      <c r="B1203">
        <v>1983</v>
      </c>
      <c r="C1203" t="s">
        <v>10</v>
      </c>
      <c r="D1203">
        <v>10</v>
      </c>
      <c r="E1203">
        <v>4</v>
      </c>
      <c r="F1203" s="14">
        <v>7512.27</v>
      </c>
      <c r="G1203" t="s">
        <v>12</v>
      </c>
      <c r="H1203" t="s">
        <v>11</v>
      </c>
      <c r="I1203" t="s">
        <v>41</v>
      </c>
      <c r="J1203" s="10" t="str">
        <f t="shared" si="36"/>
        <v>10Jul1983</v>
      </c>
      <c r="K1203" s="13">
        <f t="shared" si="37"/>
        <v>39</v>
      </c>
      <c r="L1203" s="14">
        <v>7512.27</v>
      </c>
    </row>
    <row r="1204" spans="1:12" x14ac:dyDescent="0.25">
      <c r="A1204" t="s">
        <v>1400</v>
      </c>
      <c r="B1204">
        <v>1983</v>
      </c>
      <c r="C1204" t="s">
        <v>36</v>
      </c>
      <c r="D1204">
        <v>23</v>
      </c>
      <c r="E1204">
        <v>3</v>
      </c>
      <c r="F1204" s="14">
        <v>11412.02</v>
      </c>
      <c r="G1204" t="s">
        <v>12</v>
      </c>
      <c r="H1204" t="s">
        <v>16</v>
      </c>
      <c r="I1204" t="s">
        <v>299</v>
      </c>
      <c r="J1204" s="10" t="str">
        <f t="shared" si="36"/>
        <v>23Oct1983</v>
      </c>
      <c r="K1204" s="13">
        <f t="shared" si="37"/>
        <v>39</v>
      </c>
      <c r="L1204" s="14">
        <v>11412.02</v>
      </c>
    </row>
    <row r="1205" spans="1:12" x14ac:dyDescent="0.25">
      <c r="A1205" t="s">
        <v>1463</v>
      </c>
      <c r="B1205">
        <v>1983</v>
      </c>
      <c r="C1205" t="s">
        <v>10</v>
      </c>
      <c r="D1205">
        <v>4</v>
      </c>
      <c r="E1205">
        <v>3</v>
      </c>
      <c r="F1205" s="14">
        <v>11987.68</v>
      </c>
      <c r="G1205" t="s">
        <v>12</v>
      </c>
      <c r="H1205" t="s">
        <v>11</v>
      </c>
      <c r="I1205" t="s">
        <v>534</v>
      </c>
      <c r="J1205" s="10" t="str">
        <f t="shared" si="36"/>
        <v>4Jul1983</v>
      </c>
      <c r="K1205" s="13">
        <f t="shared" si="37"/>
        <v>39</v>
      </c>
      <c r="L1205" s="14">
        <v>11987.68</v>
      </c>
    </row>
    <row r="1206" spans="1:12" x14ac:dyDescent="0.25">
      <c r="A1206" t="s">
        <v>1542</v>
      </c>
      <c r="B1206">
        <v>1983</v>
      </c>
      <c r="C1206" t="s">
        <v>36</v>
      </c>
      <c r="D1206">
        <v>29</v>
      </c>
      <c r="E1206">
        <v>3</v>
      </c>
      <c r="F1206" s="14">
        <v>12788.18</v>
      </c>
      <c r="G1206" t="s">
        <v>12</v>
      </c>
      <c r="H1206" t="s">
        <v>16</v>
      </c>
      <c r="I1206" t="s">
        <v>534</v>
      </c>
      <c r="J1206" s="10" t="str">
        <f t="shared" si="36"/>
        <v>29Oct1983</v>
      </c>
      <c r="K1206" s="13">
        <f t="shared" si="37"/>
        <v>39</v>
      </c>
      <c r="L1206" s="14">
        <v>12788.18</v>
      </c>
    </row>
    <row r="1207" spans="1:12" x14ac:dyDescent="0.25">
      <c r="A1207" t="s">
        <v>1595</v>
      </c>
      <c r="B1207">
        <v>1984</v>
      </c>
      <c r="C1207" t="s">
        <v>18</v>
      </c>
      <c r="D1207">
        <v>6</v>
      </c>
      <c r="E1207">
        <v>3</v>
      </c>
      <c r="F1207" s="14">
        <v>13383.67</v>
      </c>
      <c r="G1207" t="s">
        <v>12</v>
      </c>
      <c r="H1207" t="s">
        <v>11</v>
      </c>
      <c r="I1207" t="s">
        <v>248</v>
      </c>
      <c r="J1207" s="10" t="str">
        <f t="shared" si="36"/>
        <v>6Jun1984</v>
      </c>
      <c r="K1207" s="13">
        <f t="shared" si="37"/>
        <v>39</v>
      </c>
      <c r="L1207" s="14">
        <v>13383.67</v>
      </c>
    </row>
    <row r="1208" spans="1:12" x14ac:dyDescent="0.25">
      <c r="A1208" t="s">
        <v>1896</v>
      </c>
      <c r="B1208">
        <v>1983</v>
      </c>
      <c r="C1208" t="s">
        <v>10</v>
      </c>
      <c r="D1208">
        <v>2</v>
      </c>
      <c r="E1208">
        <v>1</v>
      </c>
      <c r="F1208" s="14">
        <v>21082.16</v>
      </c>
      <c r="G1208" t="s">
        <v>12</v>
      </c>
      <c r="H1208" t="s">
        <v>11</v>
      </c>
      <c r="I1208" t="s">
        <v>41</v>
      </c>
      <c r="J1208" s="10" t="str">
        <f t="shared" si="36"/>
        <v>2Jul1983</v>
      </c>
      <c r="K1208" s="13">
        <f t="shared" si="37"/>
        <v>39</v>
      </c>
      <c r="L1208" s="14">
        <v>21082.16</v>
      </c>
    </row>
    <row r="1209" spans="1:12" x14ac:dyDescent="0.25">
      <c r="A1209" t="s">
        <v>1906</v>
      </c>
      <c r="B1209">
        <v>1983</v>
      </c>
      <c r="C1209" t="s">
        <v>30</v>
      </c>
      <c r="D1209">
        <v>25</v>
      </c>
      <c r="E1209">
        <v>3</v>
      </c>
      <c r="F1209" s="14">
        <v>21659.93</v>
      </c>
      <c r="G1209" t="s">
        <v>12</v>
      </c>
      <c r="H1209" t="s">
        <v>12</v>
      </c>
      <c r="I1209" t="s">
        <v>246</v>
      </c>
      <c r="J1209" s="10" t="str">
        <f t="shared" si="36"/>
        <v>25Dec1983</v>
      </c>
      <c r="K1209" s="13">
        <f t="shared" si="37"/>
        <v>39</v>
      </c>
      <c r="L1209" s="14">
        <v>21659.93</v>
      </c>
    </row>
    <row r="1210" spans="1:12" x14ac:dyDescent="0.25">
      <c r="A1210" t="s">
        <v>1923</v>
      </c>
      <c r="B1210">
        <v>1983</v>
      </c>
      <c r="C1210" t="s">
        <v>30</v>
      </c>
      <c r="D1210">
        <v>21</v>
      </c>
      <c r="E1210">
        <v>1</v>
      </c>
      <c r="F1210" s="14">
        <v>22462.04</v>
      </c>
      <c r="G1210" t="s">
        <v>12</v>
      </c>
      <c r="H1210" t="s">
        <v>16</v>
      </c>
      <c r="I1210" t="s">
        <v>165</v>
      </c>
      <c r="J1210" s="10" t="str">
        <f t="shared" si="36"/>
        <v>21Dec1983</v>
      </c>
      <c r="K1210" s="13">
        <f t="shared" si="37"/>
        <v>39</v>
      </c>
      <c r="L1210" s="14">
        <v>22462.04</v>
      </c>
    </row>
    <row r="1211" spans="1:12" x14ac:dyDescent="0.25">
      <c r="A1211" t="s">
        <v>741</v>
      </c>
      <c r="B1211">
        <v>1984</v>
      </c>
      <c r="C1211" t="s">
        <v>36</v>
      </c>
      <c r="D1211">
        <v>14</v>
      </c>
      <c r="E1211">
        <v>1</v>
      </c>
      <c r="F1211" s="14">
        <v>6079.67</v>
      </c>
      <c r="G1211" t="s">
        <v>16</v>
      </c>
      <c r="H1211" t="s">
        <v>16</v>
      </c>
      <c r="I1211" t="s">
        <v>275</v>
      </c>
      <c r="J1211" s="10" t="str">
        <f t="shared" si="36"/>
        <v>14Oct1984</v>
      </c>
      <c r="K1211" s="13">
        <f t="shared" si="37"/>
        <v>38</v>
      </c>
      <c r="L1211" s="14">
        <v>6079.67</v>
      </c>
    </row>
    <row r="1212" spans="1:12" x14ac:dyDescent="0.25">
      <c r="A1212" t="s">
        <v>742</v>
      </c>
      <c r="B1212">
        <v>1984</v>
      </c>
      <c r="C1212" t="s">
        <v>10</v>
      </c>
      <c r="D1212">
        <v>25</v>
      </c>
      <c r="E1212">
        <v>2</v>
      </c>
      <c r="F1212" s="14">
        <v>6082.41</v>
      </c>
      <c r="G1212" t="s">
        <v>16</v>
      </c>
      <c r="H1212" t="s">
        <v>11</v>
      </c>
      <c r="I1212" t="s">
        <v>41</v>
      </c>
      <c r="J1212" s="10" t="str">
        <f t="shared" si="36"/>
        <v>25Jul1984</v>
      </c>
      <c r="K1212" s="13">
        <f t="shared" si="37"/>
        <v>38</v>
      </c>
      <c r="L1212" s="14">
        <v>6082.41</v>
      </c>
    </row>
    <row r="1213" spans="1:12" x14ac:dyDescent="0.25">
      <c r="A1213" t="s">
        <v>2301</v>
      </c>
      <c r="B1213">
        <v>1984</v>
      </c>
      <c r="C1213" t="s">
        <v>15</v>
      </c>
      <c r="D1213">
        <v>10</v>
      </c>
      <c r="E1213">
        <v>3</v>
      </c>
      <c r="F1213" s="14">
        <v>41949.24</v>
      </c>
      <c r="G1213" t="s">
        <v>16</v>
      </c>
      <c r="H1213" t="s">
        <v>16</v>
      </c>
      <c r="I1213" t="s">
        <v>13</v>
      </c>
      <c r="J1213" s="10" t="str">
        <f t="shared" si="36"/>
        <v>10Nov1984</v>
      </c>
      <c r="K1213" s="13">
        <f t="shared" si="37"/>
        <v>38</v>
      </c>
      <c r="L1213" s="14">
        <v>41949.24</v>
      </c>
    </row>
    <row r="1214" spans="1:12" x14ac:dyDescent="0.25">
      <c r="A1214" t="s">
        <v>424</v>
      </c>
      <c r="B1214">
        <v>1984</v>
      </c>
      <c r="C1214" t="s">
        <v>10</v>
      </c>
      <c r="D1214">
        <v>6</v>
      </c>
      <c r="E1214">
        <v>3</v>
      </c>
      <c r="F1214" s="14">
        <v>3678.86</v>
      </c>
      <c r="G1214" t="s">
        <v>11</v>
      </c>
      <c r="H1214" t="s">
        <v>12</v>
      </c>
      <c r="I1214" t="s">
        <v>13</v>
      </c>
      <c r="J1214" s="10" t="str">
        <f t="shared" si="36"/>
        <v>6Jul1984</v>
      </c>
      <c r="K1214" s="13">
        <f t="shared" si="37"/>
        <v>38</v>
      </c>
      <c r="L1214" s="14">
        <v>3678.86</v>
      </c>
    </row>
    <row r="1215" spans="1:12" x14ac:dyDescent="0.25">
      <c r="A1215" t="s">
        <v>471</v>
      </c>
      <c r="B1215">
        <v>1984</v>
      </c>
      <c r="C1215" t="s">
        <v>10</v>
      </c>
      <c r="D1215">
        <v>7</v>
      </c>
      <c r="E1215">
        <v>3</v>
      </c>
      <c r="F1215" s="14">
        <v>4038.41</v>
      </c>
      <c r="G1215" t="s">
        <v>11</v>
      </c>
      <c r="H1215" t="s">
        <v>16</v>
      </c>
      <c r="I1215" t="s">
        <v>13</v>
      </c>
      <c r="J1215" s="10" t="str">
        <f t="shared" si="36"/>
        <v>7Jul1984</v>
      </c>
      <c r="K1215" s="13">
        <f t="shared" si="37"/>
        <v>38</v>
      </c>
      <c r="L1215" s="14">
        <v>4038.41</v>
      </c>
    </row>
    <row r="1216" spans="1:12" x14ac:dyDescent="0.25">
      <c r="A1216" t="s">
        <v>487</v>
      </c>
      <c r="B1216">
        <v>1984</v>
      </c>
      <c r="C1216" t="s">
        <v>20</v>
      </c>
      <c r="D1216">
        <v>16</v>
      </c>
      <c r="E1216">
        <v>3</v>
      </c>
      <c r="F1216" s="14">
        <v>4163.21</v>
      </c>
      <c r="G1216" t="s">
        <v>11</v>
      </c>
      <c r="H1216" t="s">
        <v>11</v>
      </c>
      <c r="I1216" t="s">
        <v>23</v>
      </c>
      <c r="J1216" s="10" t="str">
        <f t="shared" si="36"/>
        <v>16Sep1984</v>
      </c>
      <c r="K1216" s="13">
        <f t="shared" si="37"/>
        <v>38</v>
      </c>
      <c r="L1216" s="14">
        <v>4163.21</v>
      </c>
    </row>
    <row r="1217" spans="1:12" x14ac:dyDescent="0.25">
      <c r="A1217" t="s">
        <v>580</v>
      </c>
      <c r="B1217">
        <v>1984</v>
      </c>
      <c r="C1217" t="s">
        <v>36</v>
      </c>
      <c r="D1217">
        <v>15</v>
      </c>
      <c r="E1217">
        <v>3</v>
      </c>
      <c r="F1217" s="14">
        <v>4839.18</v>
      </c>
      <c r="G1217" t="s">
        <v>11</v>
      </c>
      <c r="H1217" t="s">
        <v>16</v>
      </c>
      <c r="I1217" t="s">
        <v>23</v>
      </c>
      <c r="J1217" s="10" t="str">
        <f t="shared" si="36"/>
        <v>15Oct1984</v>
      </c>
      <c r="K1217" s="13">
        <f t="shared" si="37"/>
        <v>38</v>
      </c>
      <c r="L1217" s="14">
        <v>4839.18</v>
      </c>
    </row>
    <row r="1218" spans="1:12" x14ac:dyDescent="0.25">
      <c r="A1218" t="s">
        <v>624</v>
      </c>
      <c r="B1218">
        <v>1984</v>
      </c>
      <c r="C1218" t="s">
        <v>34</v>
      </c>
      <c r="D1218">
        <v>22</v>
      </c>
      <c r="E1218">
        <v>3</v>
      </c>
      <c r="F1218" s="14">
        <v>5144.18</v>
      </c>
      <c r="G1218" t="s">
        <v>11</v>
      </c>
      <c r="H1218" t="s">
        <v>16</v>
      </c>
      <c r="I1218" t="s">
        <v>13</v>
      </c>
      <c r="J1218" s="10" t="str">
        <f t="shared" ref="J1218:J1281" si="38">CONCATENATE(D1218,C1218,B1218)</f>
        <v>22Aug1984</v>
      </c>
      <c r="K1218" s="13">
        <f t="shared" ref="K1218:K1281" si="39">DATEDIF(J1218,$P$2,"y")</f>
        <v>38</v>
      </c>
      <c r="L1218" s="14">
        <v>5144.18</v>
      </c>
    </row>
    <row r="1219" spans="1:12" x14ac:dyDescent="0.25">
      <c r="A1219" t="s">
        <v>628</v>
      </c>
      <c r="B1219">
        <v>1984</v>
      </c>
      <c r="C1219" t="s">
        <v>36</v>
      </c>
      <c r="D1219">
        <v>16</v>
      </c>
      <c r="E1219">
        <v>3</v>
      </c>
      <c r="F1219" s="14">
        <v>5177.12</v>
      </c>
      <c r="G1219" t="s">
        <v>11</v>
      </c>
      <c r="H1219" t="s">
        <v>16</v>
      </c>
      <c r="I1219" t="s">
        <v>13</v>
      </c>
      <c r="J1219" s="10" t="str">
        <f t="shared" si="38"/>
        <v>16Oct1984</v>
      </c>
      <c r="K1219" s="13">
        <f t="shared" si="39"/>
        <v>38</v>
      </c>
      <c r="L1219" s="14">
        <v>5177.12</v>
      </c>
    </row>
    <row r="1220" spans="1:12" x14ac:dyDescent="0.25">
      <c r="A1220" t="s">
        <v>663</v>
      </c>
      <c r="B1220">
        <v>1984</v>
      </c>
      <c r="C1220" t="s">
        <v>20</v>
      </c>
      <c r="D1220">
        <v>3</v>
      </c>
      <c r="E1220">
        <v>0</v>
      </c>
      <c r="F1220" s="14">
        <v>5397.62</v>
      </c>
      <c r="G1220" t="s">
        <v>11</v>
      </c>
      <c r="H1220" t="s">
        <v>11</v>
      </c>
      <c r="I1220" t="s">
        <v>13</v>
      </c>
      <c r="J1220" s="10" t="str">
        <f t="shared" si="38"/>
        <v>3Sep1984</v>
      </c>
      <c r="K1220" s="13">
        <f t="shared" si="39"/>
        <v>38</v>
      </c>
      <c r="L1220" s="14">
        <v>5397.62</v>
      </c>
    </row>
    <row r="1221" spans="1:12" x14ac:dyDescent="0.25">
      <c r="A1221" t="s">
        <v>664</v>
      </c>
      <c r="B1221">
        <v>1984</v>
      </c>
      <c r="C1221" t="s">
        <v>34</v>
      </c>
      <c r="D1221">
        <v>1</v>
      </c>
      <c r="E1221">
        <v>0</v>
      </c>
      <c r="F1221" s="14">
        <v>5400.98</v>
      </c>
      <c r="G1221" t="s">
        <v>11</v>
      </c>
      <c r="H1221" t="s">
        <v>11</v>
      </c>
      <c r="I1221" t="s">
        <v>13</v>
      </c>
      <c r="J1221" s="10" t="str">
        <f t="shared" si="38"/>
        <v>1Aug1984</v>
      </c>
      <c r="K1221" s="13">
        <f t="shared" si="39"/>
        <v>38</v>
      </c>
      <c r="L1221" s="14">
        <v>5400.98</v>
      </c>
    </row>
    <row r="1222" spans="1:12" x14ac:dyDescent="0.25">
      <c r="A1222" t="s">
        <v>677</v>
      </c>
      <c r="B1222">
        <v>1984</v>
      </c>
      <c r="C1222" t="s">
        <v>34</v>
      </c>
      <c r="D1222">
        <v>26</v>
      </c>
      <c r="E1222">
        <v>1</v>
      </c>
      <c r="F1222" s="14">
        <v>5484.47</v>
      </c>
      <c r="G1222" t="s">
        <v>11</v>
      </c>
      <c r="H1222" t="s">
        <v>11</v>
      </c>
      <c r="I1222" t="s">
        <v>13</v>
      </c>
      <c r="J1222" s="10" t="str">
        <f t="shared" si="38"/>
        <v>26Aug1984</v>
      </c>
      <c r="K1222" s="13">
        <f t="shared" si="39"/>
        <v>38</v>
      </c>
      <c r="L1222" s="14">
        <v>5484.47</v>
      </c>
    </row>
    <row r="1223" spans="1:12" x14ac:dyDescent="0.25">
      <c r="A1223" t="s">
        <v>678</v>
      </c>
      <c r="B1223">
        <v>1984</v>
      </c>
      <c r="C1223" t="s">
        <v>34</v>
      </c>
      <c r="D1223">
        <v>17</v>
      </c>
      <c r="E1223">
        <v>1</v>
      </c>
      <c r="F1223" s="14">
        <v>5488.26</v>
      </c>
      <c r="G1223" t="s">
        <v>11</v>
      </c>
      <c r="H1223" t="s">
        <v>12</v>
      </c>
      <c r="I1223" t="s">
        <v>41</v>
      </c>
      <c r="J1223" s="10" t="str">
        <f t="shared" si="38"/>
        <v>17Aug1984</v>
      </c>
      <c r="K1223" s="13">
        <f t="shared" si="39"/>
        <v>38</v>
      </c>
      <c r="L1223" s="14">
        <v>5488.26</v>
      </c>
    </row>
    <row r="1224" spans="1:12" x14ac:dyDescent="0.25">
      <c r="A1224" t="s">
        <v>694</v>
      </c>
      <c r="B1224">
        <v>1984</v>
      </c>
      <c r="C1224" t="s">
        <v>34</v>
      </c>
      <c r="D1224">
        <v>12</v>
      </c>
      <c r="E1224">
        <v>3</v>
      </c>
      <c r="F1224" s="14">
        <v>5679.13</v>
      </c>
      <c r="G1224" t="s">
        <v>11</v>
      </c>
      <c r="H1224" t="s">
        <v>11</v>
      </c>
      <c r="I1224" t="s">
        <v>13</v>
      </c>
      <c r="J1224" s="10" t="str">
        <f t="shared" si="38"/>
        <v>12Aug1984</v>
      </c>
      <c r="K1224" s="13">
        <f t="shared" si="39"/>
        <v>38</v>
      </c>
      <c r="L1224" s="14">
        <v>5679.13</v>
      </c>
    </row>
    <row r="1225" spans="1:12" x14ac:dyDescent="0.25">
      <c r="A1225" t="s">
        <v>715</v>
      </c>
      <c r="B1225">
        <v>1984</v>
      </c>
      <c r="C1225" t="s">
        <v>15</v>
      </c>
      <c r="D1225">
        <v>22</v>
      </c>
      <c r="E1225">
        <v>1</v>
      </c>
      <c r="F1225" s="14">
        <v>5855.9</v>
      </c>
      <c r="G1225" t="s">
        <v>11</v>
      </c>
      <c r="H1225" t="s">
        <v>12</v>
      </c>
      <c r="I1225" t="s">
        <v>23</v>
      </c>
      <c r="J1225" s="10" t="str">
        <f t="shared" si="38"/>
        <v>22Nov1984</v>
      </c>
      <c r="K1225" s="13">
        <f t="shared" si="39"/>
        <v>38</v>
      </c>
      <c r="L1225" s="14">
        <v>5855.9</v>
      </c>
    </row>
    <row r="1226" spans="1:12" x14ac:dyDescent="0.25">
      <c r="A1226" t="s">
        <v>728</v>
      </c>
      <c r="B1226">
        <v>1984</v>
      </c>
      <c r="C1226" t="s">
        <v>20</v>
      </c>
      <c r="D1226">
        <v>19</v>
      </c>
      <c r="E1226">
        <v>1</v>
      </c>
      <c r="F1226" s="14">
        <v>5974.38</v>
      </c>
      <c r="G1226" t="s">
        <v>11</v>
      </c>
      <c r="H1226" t="s">
        <v>12</v>
      </c>
      <c r="I1226" t="s">
        <v>13</v>
      </c>
      <c r="J1226" s="10" t="str">
        <f t="shared" si="38"/>
        <v>19Sep1984</v>
      </c>
      <c r="K1226" s="13">
        <f t="shared" si="39"/>
        <v>38</v>
      </c>
      <c r="L1226" s="14">
        <v>5974.38</v>
      </c>
    </row>
    <row r="1227" spans="1:12" x14ac:dyDescent="0.25">
      <c r="A1227" t="s">
        <v>729</v>
      </c>
      <c r="B1227">
        <v>1984</v>
      </c>
      <c r="C1227" t="s">
        <v>15</v>
      </c>
      <c r="D1227">
        <v>11</v>
      </c>
      <c r="E1227">
        <v>1</v>
      </c>
      <c r="F1227" s="14">
        <v>5976.83</v>
      </c>
      <c r="G1227" t="s">
        <v>11</v>
      </c>
      <c r="H1227" t="s">
        <v>11</v>
      </c>
      <c r="I1227" t="s">
        <v>13</v>
      </c>
      <c r="J1227" s="10" t="str">
        <f t="shared" si="38"/>
        <v>11Nov1984</v>
      </c>
      <c r="K1227" s="13">
        <f t="shared" si="39"/>
        <v>38</v>
      </c>
      <c r="L1227" s="14">
        <v>5976.83</v>
      </c>
    </row>
    <row r="1228" spans="1:12" x14ac:dyDescent="0.25">
      <c r="A1228" t="s">
        <v>756</v>
      </c>
      <c r="B1228">
        <v>1984</v>
      </c>
      <c r="C1228" t="s">
        <v>36</v>
      </c>
      <c r="D1228">
        <v>6</v>
      </c>
      <c r="E1228">
        <v>3</v>
      </c>
      <c r="F1228" s="14">
        <v>6170.96</v>
      </c>
      <c r="G1228" t="s">
        <v>11</v>
      </c>
      <c r="H1228" t="s">
        <v>16</v>
      </c>
      <c r="I1228" t="s">
        <v>13</v>
      </c>
      <c r="J1228" s="10" t="str">
        <f t="shared" si="38"/>
        <v>6Oct1984</v>
      </c>
      <c r="K1228" s="13">
        <f t="shared" si="39"/>
        <v>38</v>
      </c>
      <c r="L1228" s="14">
        <v>6170.96</v>
      </c>
    </row>
    <row r="1229" spans="1:12" x14ac:dyDescent="0.25">
      <c r="A1229" t="s">
        <v>775</v>
      </c>
      <c r="B1229">
        <v>1984</v>
      </c>
      <c r="C1229" t="s">
        <v>20</v>
      </c>
      <c r="D1229">
        <v>25</v>
      </c>
      <c r="E1229">
        <v>3</v>
      </c>
      <c r="F1229" s="14">
        <v>6269.33</v>
      </c>
      <c r="G1229" t="s">
        <v>11</v>
      </c>
      <c r="H1229" t="s">
        <v>16</v>
      </c>
      <c r="I1229" t="s">
        <v>13</v>
      </c>
      <c r="J1229" s="10" t="str">
        <f t="shared" si="38"/>
        <v>25Sep1984</v>
      </c>
      <c r="K1229" s="13">
        <f t="shared" si="39"/>
        <v>38</v>
      </c>
      <c r="L1229" s="14">
        <v>6269.33</v>
      </c>
    </row>
    <row r="1230" spans="1:12" x14ac:dyDescent="0.25">
      <c r="A1230" t="s">
        <v>794</v>
      </c>
      <c r="B1230">
        <v>1984</v>
      </c>
      <c r="C1230" t="s">
        <v>34</v>
      </c>
      <c r="D1230">
        <v>13</v>
      </c>
      <c r="E1230">
        <v>1</v>
      </c>
      <c r="F1230" s="14">
        <v>6373.56</v>
      </c>
      <c r="G1230" t="s">
        <v>11</v>
      </c>
      <c r="H1230" t="s">
        <v>16</v>
      </c>
      <c r="I1230" t="s">
        <v>23</v>
      </c>
      <c r="J1230" s="10" t="str">
        <f t="shared" si="38"/>
        <v>13Aug1984</v>
      </c>
      <c r="K1230" s="13">
        <f t="shared" si="39"/>
        <v>38</v>
      </c>
      <c r="L1230" s="14">
        <v>6373.56</v>
      </c>
    </row>
    <row r="1231" spans="1:12" x14ac:dyDescent="0.25">
      <c r="A1231" t="s">
        <v>808</v>
      </c>
      <c r="B1231">
        <v>1984</v>
      </c>
      <c r="C1231" t="s">
        <v>15</v>
      </c>
      <c r="D1231">
        <v>1</v>
      </c>
      <c r="E1231">
        <v>2</v>
      </c>
      <c r="F1231" s="14">
        <v>6457.84</v>
      </c>
      <c r="G1231" t="s">
        <v>11</v>
      </c>
      <c r="H1231" t="s">
        <v>12</v>
      </c>
      <c r="I1231" t="s">
        <v>23</v>
      </c>
      <c r="J1231" s="10" t="str">
        <f t="shared" si="38"/>
        <v>1Nov1984</v>
      </c>
      <c r="K1231" s="13">
        <f t="shared" si="39"/>
        <v>38</v>
      </c>
      <c r="L1231" s="14">
        <v>6457.84</v>
      </c>
    </row>
    <row r="1232" spans="1:12" x14ac:dyDescent="0.25">
      <c r="A1232" t="s">
        <v>822</v>
      </c>
      <c r="B1232">
        <v>1984</v>
      </c>
      <c r="C1232" t="s">
        <v>20</v>
      </c>
      <c r="D1232">
        <v>20</v>
      </c>
      <c r="E1232">
        <v>1</v>
      </c>
      <c r="F1232" s="14">
        <v>6555.07</v>
      </c>
      <c r="G1232" t="s">
        <v>11</v>
      </c>
      <c r="H1232" t="s">
        <v>11</v>
      </c>
      <c r="I1232" t="s">
        <v>246</v>
      </c>
      <c r="J1232" s="10" t="str">
        <f t="shared" si="38"/>
        <v>20Sep1984</v>
      </c>
      <c r="K1232" s="13">
        <f t="shared" si="39"/>
        <v>38</v>
      </c>
      <c r="L1232" s="14">
        <v>6555.07</v>
      </c>
    </row>
    <row r="1233" spans="1:12" x14ac:dyDescent="0.25">
      <c r="A1233" t="s">
        <v>824</v>
      </c>
      <c r="B1233">
        <v>1984</v>
      </c>
      <c r="C1233" t="s">
        <v>36</v>
      </c>
      <c r="D1233">
        <v>5</v>
      </c>
      <c r="E1233">
        <v>2</v>
      </c>
      <c r="F1233" s="14">
        <v>6571.54</v>
      </c>
      <c r="G1233" t="s">
        <v>11</v>
      </c>
      <c r="H1233" t="s">
        <v>12</v>
      </c>
      <c r="I1233" t="s">
        <v>41</v>
      </c>
      <c r="J1233" s="10" t="str">
        <f t="shared" si="38"/>
        <v>5Oct1984</v>
      </c>
      <c r="K1233" s="13">
        <f t="shared" si="39"/>
        <v>38</v>
      </c>
      <c r="L1233" s="14">
        <v>6571.54</v>
      </c>
    </row>
    <row r="1234" spans="1:12" x14ac:dyDescent="0.25">
      <c r="A1234" t="s">
        <v>832</v>
      </c>
      <c r="B1234">
        <v>1984</v>
      </c>
      <c r="C1234" t="s">
        <v>30</v>
      </c>
      <c r="D1234">
        <v>8</v>
      </c>
      <c r="E1234">
        <v>2</v>
      </c>
      <c r="F1234" s="14">
        <v>6640.54</v>
      </c>
      <c r="G1234" t="s">
        <v>11</v>
      </c>
      <c r="H1234" t="s">
        <v>12</v>
      </c>
      <c r="I1234" t="s">
        <v>165</v>
      </c>
      <c r="J1234" s="10" t="str">
        <f t="shared" si="38"/>
        <v>8Dec1984</v>
      </c>
      <c r="K1234" s="13">
        <f t="shared" si="39"/>
        <v>38</v>
      </c>
      <c r="L1234" s="14">
        <v>6640.54</v>
      </c>
    </row>
    <row r="1235" spans="1:12" x14ac:dyDescent="0.25">
      <c r="A1235" t="s">
        <v>870</v>
      </c>
      <c r="B1235">
        <v>1984</v>
      </c>
      <c r="C1235" t="s">
        <v>20</v>
      </c>
      <c r="D1235">
        <v>5</v>
      </c>
      <c r="E1235">
        <v>2</v>
      </c>
      <c r="F1235" s="14">
        <v>6933.24</v>
      </c>
      <c r="G1235" t="s">
        <v>11</v>
      </c>
      <c r="H1235" t="s">
        <v>12</v>
      </c>
      <c r="I1235" t="s">
        <v>23</v>
      </c>
      <c r="J1235" s="10" t="str">
        <f t="shared" si="38"/>
        <v>5Sep1984</v>
      </c>
      <c r="K1235" s="13">
        <f t="shared" si="39"/>
        <v>38</v>
      </c>
      <c r="L1235" s="14">
        <v>6933.24</v>
      </c>
    </row>
    <row r="1236" spans="1:12" x14ac:dyDescent="0.25">
      <c r="A1236" t="s">
        <v>893</v>
      </c>
      <c r="B1236">
        <v>1984</v>
      </c>
      <c r="C1236" t="s">
        <v>10</v>
      </c>
      <c r="D1236">
        <v>7</v>
      </c>
      <c r="E1236">
        <v>2</v>
      </c>
      <c r="F1236" s="14">
        <v>7133.9</v>
      </c>
      <c r="G1236" t="s">
        <v>11</v>
      </c>
      <c r="H1236" t="s">
        <v>16</v>
      </c>
      <c r="I1236" t="s">
        <v>246</v>
      </c>
      <c r="J1236" s="10" t="str">
        <f t="shared" si="38"/>
        <v>7Jul1984</v>
      </c>
      <c r="K1236" s="13">
        <f t="shared" si="39"/>
        <v>38</v>
      </c>
      <c r="L1236" s="14">
        <v>7133.9</v>
      </c>
    </row>
    <row r="1237" spans="1:12" x14ac:dyDescent="0.25">
      <c r="A1237" t="s">
        <v>895</v>
      </c>
      <c r="B1237">
        <v>1984</v>
      </c>
      <c r="C1237" t="s">
        <v>15</v>
      </c>
      <c r="D1237">
        <v>21</v>
      </c>
      <c r="E1237">
        <v>2</v>
      </c>
      <c r="F1237" s="14">
        <v>7144.86</v>
      </c>
      <c r="G1237" t="s">
        <v>11</v>
      </c>
      <c r="H1237" t="s">
        <v>11</v>
      </c>
      <c r="I1237" t="s">
        <v>246</v>
      </c>
      <c r="J1237" s="10" t="str">
        <f t="shared" si="38"/>
        <v>21Nov1984</v>
      </c>
      <c r="K1237" s="13">
        <f t="shared" si="39"/>
        <v>38</v>
      </c>
      <c r="L1237" s="14">
        <v>7144.86</v>
      </c>
    </row>
    <row r="1238" spans="1:12" x14ac:dyDescent="0.25">
      <c r="A1238" t="s">
        <v>898</v>
      </c>
      <c r="B1238">
        <v>1984</v>
      </c>
      <c r="C1238" t="s">
        <v>18</v>
      </c>
      <c r="D1238">
        <v>29</v>
      </c>
      <c r="E1238">
        <v>3</v>
      </c>
      <c r="F1238" s="14">
        <v>7151.09</v>
      </c>
      <c r="G1238" t="s">
        <v>11</v>
      </c>
      <c r="H1238" t="s">
        <v>11</v>
      </c>
      <c r="I1238" t="s">
        <v>41</v>
      </c>
      <c r="J1238" s="10" t="str">
        <f t="shared" si="38"/>
        <v>29Jun1984</v>
      </c>
      <c r="K1238" s="13">
        <f t="shared" si="39"/>
        <v>38</v>
      </c>
      <c r="L1238" s="14">
        <v>7151.09</v>
      </c>
    </row>
    <row r="1239" spans="1:12" x14ac:dyDescent="0.25">
      <c r="A1239" t="s">
        <v>928</v>
      </c>
      <c r="B1239">
        <v>1984</v>
      </c>
      <c r="C1239" t="s">
        <v>10</v>
      </c>
      <c r="D1239">
        <v>25</v>
      </c>
      <c r="E1239">
        <v>3</v>
      </c>
      <c r="F1239" s="14">
        <v>7325.47</v>
      </c>
      <c r="G1239" t="s">
        <v>11</v>
      </c>
      <c r="H1239" t="s">
        <v>16</v>
      </c>
      <c r="I1239" t="s">
        <v>23</v>
      </c>
      <c r="J1239" s="10" t="str">
        <f t="shared" si="38"/>
        <v>25Jul1984</v>
      </c>
      <c r="K1239" s="13">
        <f t="shared" si="39"/>
        <v>38</v>
      </c>
      <c r="L1239" s="14">
        <v>7325.47</v>
      </c>
    </row>
    <row r="1240" spans="1:12" x14ac:dyDescent="0.25">
      <c r="A1240" t="s">
        <v>958</v>
      </c>
      <c r="B1240">
        <v>1984</v>
      </c>
      <c r="C1240" t="s">
        <v>34</v>
      </c>
      <c r="D1240">
        <v>22</v>
      </c>
      <c r="E1240">
        <v>3</v>
      </c>
      <c r="F1240" s="14">
        <v>7537.16</v>
      </c>
      <c r="G1240" t="s">
        <v>11</v>
      </c>
      <c r="H1240" t="s">
        <v>11</v>
      </c>
      <c r="I1240" t="s">
        <v>23</v>
      </c>
      <c r="J1240" s="10" t="str">
        <f t="shared" si="38"/>
        <v>22Aug1984</v>
      </c>
      <c r="K1240" s="13">
        <f t="shared" si="39"/>
        <v>38</v>
      </c>
      <c r="L1240" s="14">
        <v>7537.16</v>
      </c>
    </row>
    <row r="1241" spans="1:12" x14ac:dyDescent="0.25">
      <c r="A1241" t="s">
        <v>1072</v>
      </c>
      <c r="B1241">
        <v>1984</v>
      </c>
      <c r="C1241" t="s">
        <v>18</v>
      </c>
      <c r="D1241">
        <v>19</v>
      </c>
      <c r="E1241">
        <v>3</v>
      </c>
      <c r="F1241" s="14">
        <v>8450.82</v>
      </c>
      <c r="G1241" t="s">
        <v>11</v>
      </c>
      <c r="H1241" t="s">
        <v>11</v>
      </c>
      <c r="I1241" t="s">
        <v>199</v>
      </c>
      <c r="J1241" s="10" t="str">
        <f t="shared" si="38"/>
        <v>19Jun1984</v>
      </c>
      <c r="K1241" s="13">
        <f t="shared" si="39"/>
        <v>38</v>
      </c>
      <c r="L1241" s="14">
        <v>8450.82</v>
      </c>
    </row>
    <row r="1242" spans="1:12" x14ac:dyDescent="0.25">
      <c r="A1242" t="s">
        <v>1654</v>
      </c>
      <c r="B1242">
        <v>1984</v>
      </c>
      <c r="C1242" t="s">
        <v>10</v>
      </c>
      <c r="D1242">
        <v>7</v>
      </c>
      <c r="E1242">
        <v>3</v>
      </c>
      <c r="F1242" s="14">
        <v>14152.46</v>
      </c>
      <c r="G1242" t="s">
        <v>11</v>
      </c>
      <c r="H1242" t="s">
        <v>16</v>
      </c>
      <c r="I1242" t="s">
        <v>23</v>
      </c>
      <c r="J1242" s="10" t="str">
        <f t="shared" si="38"/>
        <v>7Jul1984</v>
      </c>
      <c r="K1242" s="13">
        <f t="shared" si="39"/>
        <v>38</v>
      </c>
      <c r="L1242" s="14">
        <v>14152.46</v>
      </c>
    </row>
    <row r="1243" spans="1:12" x14ac:dyDescent="0.25">
      <c r="A1243" t="s">
        <v>1746</v>
      </c>
      <c r="B1243">
        <v>1984</v>
      </c>
      <c r="C1243" t="s">
        <v>18</v>
      </c>
      <c r="D1243">
        <v>26</v>
      </c>
      <c r="E1243">
        <v>0</v>
      </c>
      <c r="F1243" s="14">
        <v>15820.7</v>
      </c>
      <c r="G1243" t="s">
        <v>11</v>
      </c>
      <c r="H1243" t="s">
        <v>12</v>
      </c>
      <c r="I1243" t="s">
        <v>41</v>
      </c>
      <c r="J1243" s="10" t="str">
        <f t="shared" si="38"/>
        <v>26Jun1984</v>
      </c>
      <c r="K1243" s="13">
        <f t="shared" si="39"/>
        <v>38</v>
      </c>
      <c r="L1243" s="14">
        <v>15820.7</v>
      </c>
    </row>
    <row r="1244" spans="1:12" x14ac:dyDescent="0.25">
      <c r="A1244" t="s">
        <v>1999</v>
      </c>
      <c r="B1244">
        <v>1984</v>
      </c>
      <c r="C1244" t="s">
        <v>10</v>
      </c>
      <c r="D1244">
        <v>22</v>
      </c>
      <c r="E1244">
        <v>3</v>
      </c>
      <c r="F1244" s="14">
        <v>27534.53</v>
      </c>
      <c r="G1244" t="s">
        <v>11</v>
      </c>
      <c r="H1244" t="s">
        <v>11</v>
      </c>
      <c r="I1244" t="s">
        <v>41</v>
      </c>
      <c r="J1244" s="10" t="str">
        <f t="shared" si="38"/>
        <v>22Jul1984</v>
      </c>
      <c r="K1244" s="13">
        <f t="shared" si="39"/>
        <v>38</v>
      </c>
      <c r="L1244" s="14">
        <v>27534.53</v>
      </c>
    </row>
    <row r="1245" spans="1:12" x14ac:dyDescent="0.25">
      <c r="A1245" t="s">
        <v>2075</v>
      </c>
      <c r="B1245">
        <v>1984</v>
      </c>
      <c r="C1245" t="s">
        <v>20</v>
      </c>
      <c r="D1245">
        <v>10</v>
      </c>
      <c r="E1245">
        <v>3</v>
      </c>
      <c r="F1245" s="14">
        <v>31743.919999999998</v>
      </c>
      <c r="G1245" t="s">
        <v>11</v>
      </c>
      <c r="H1245" t="s">
        <v>16</v>
      </c>
      <c r="I1245" t="s">
        <v>41</v>
      </c>
      <c r="J1245" s="10" t="str">
        <f t="shared" si="38"/>
        <v>10Sep1984</v>
      </c>
      <c r="K1245" s="13">
        <f t="shared" si="39"/>
        <v>38</v>
      </c>
      <c r="L1245" s="14">
        <v>31743.919999999998</v>
      </c>
    </row>
    <row r="1246" spans="1:12" x14ac:dyDescent="0.25">
      <c r="A1246" t="s">
        <v>2111</v>
      </c>
      <c r="B1246">
        <v>1984</v>
      </c>
      <c r="C1246" t="s">
        <v>10</v>
      </c>
      <c r="D1246">
        <v>22</v>
      </c>
      <c r="E1246">
        <v>3</v>
      </c>
      <c r="F1246" s="14">
        <v>33527.1</v>
      </c>
      <c r="G1246" t="s">
        <v>11</v>
      </c>
      <c r="H1246" t="s">
        <v>12</v>
      </c>
      <c r="I1246" t="s">
        <v>41</v>
      </c>
      <c r="J1246" s="10" t="str">
        <f t="shared" si="38"/>
        <v>22Jul1984</v>
      </c>
      <c r="K1246" s="13">
        <f t="shared" si="39"/>
        <v>38</v>
      </c>
      <c r="L1246" s="14">
        <v>33527.1</v>
      </c>
    </row>
    <row r="1247" spans="1:12" x14ac:dyDescent="0.25">
      <c r="A1247" t="s">
        <v>2132</v>
      </c>
      <c r="B1247">
        <v>1984</v>
      </c>
      <c r="C1247" t="s">
        <v>36</v>
      </c>
      <c r="D1247">
        <v>1</v>
      </c>
      <c r="E1247">
        <v>3</v>
      </c>
      <c r="F1247" s="14">
        <v>34402.22</v>
      </c>
      <c r="G1247" t="s">
        <v>11</v>
      </c>
      <c r="H1247" t="s">
        <v>12</v>
      </c>
      <c r="I1247" t="s">
        <v>41</v>
      </c>
      <c r="J1247" s="10" t="str">
        <f t="shared" si="38"/>
        <v>1Oct1984</v>
      </c>
      <c r="K1247" s="13">
        <f t="shared" si="39"/>
        <v>38</v>
      </c>
      <c r="L1247" s="14">
        <v>34402.22</v>
      </c>
    </row>
    <row r="1248" spans="1:12" x14ac:dyDescent="0.25">
      <c r="A1248" t="s">
        <v>739</v>
      </c>
      <c r="B1248">
        <v>1984</v>
      </c>
      <c r="C1248" t="s">
        <v>20</v>
      </c>
      <c r="D1248">
        <v>21</v>
      </c>
      <c r="E1248">
        <v>1</v>
      </c>
      <c r="F1248" s="14">
        <v>6067.13</v>
      </c>
      <c r="G1248" t="s">
        <v>12</v>
      </c>
      <c r="H1248" t="s">
        <v>16</v>
      </c>
      <c r="I1248" t="s">
        <v>167</v>
      </c>
      <c r="J1248" s="10" t="str">
        <f t="shared" si="38"/>
        <v>21Sep1984</v>
      </c>
      <c r="K1248" s="13">
        <f t="shared" si="39"/>
        <v>38</v>
      </c>
      <c r="L1248" s="14">
        <v>6067.13</v>
      </c>
    </row>
    <row r="1249" spans="1:12" x14ac:dyDescent="0.25">
      <c r="A1249" t="s">
        <v>807</v>
      </c>
      <c r="B1249">
        <v>1984</v>
      </c>
      <c r="C1249" t="s">
        <v>34</v>
      </c>
      <c r="D1249">
        <v>26</v>
      </c>
      <c r="E1249">
        <v>2</v>
      </c>
      <c r="F1249" s="14">
        <v>6455.86</v>
      </c>
      <c r="G1249" t="s">
        <v>12</v>
      </c>
      <c r="H1249" t="s">
        <v>12</v>
      </c>
      <c r="I1249" t="s">
        <v>23</v>
      </c>
      <c r="J1249" s="10" t="str">
        <f t="shared" si="38"/>
        <v>26Aug1984</v>
      </c>
      <c r="K1249" s="13">
        <f t="shared" si="39"/>
        <v>38</v>
      </c>
      <c r="L1249" s="14">
        <v>6455.86</v>
      </c>
    </row>
    <row r="1250" spans="1:12" x14ac:dyDescent="0.25">
      <c r="A1250" t="s">
        <v>834</v>
      </c>
      <c r="B1250">
        <v>1984</v>
      </c>
      <c r="C1250" t="s">
        <v>10</v>
      </c>
      <c r="D1250">
        <v>1</v>
      </c>
      <c r="E1250">
        <v>3</v>
      </c>
      <c r="F1250" s="14">
        <v>6652.53</v>
      </c>
      <c r="G1250" t="s">
        <v>12</v>
      </c>
      <c r="H1250" t="s">
        <v>11</v>
      </c>
      <c r="I1250" t="s">
        <v>13</v>
      </c>
      <c r="J1250" s="10" t="str">
        <f t="shared" si="38"/>
        <v>1Jul1984</v>
      </c>
      <c r="K1250" s="13">
        <f t="shared" si="39"/>
        <v>38</v>
      </c>
      <c r="L1250" s="14">
        <v>6652.53</v>
      </c>
    </row>
    <row r="1251" spans="1:12" x14ac:dyDescent="0.25">
      <c r="A1251" t="s">
        <v>1433</v>
      </c>
      <c r="B1251">
        <v>1984</v>
      </c>
      <c r="C1251" t="s">
        <v>15</v>
      </c>
      <c r="D1251">
        <v>26</v>
      </c>
      <c r="E1251">
        <v>3</v>
      </c>
      <c r="F1251" s="14">
        <v>11730.82</v>
      </c>
      <c r="G1251" t="s">
        <v>12</v>
      </c>
      <c r="H1251" t="s">
        <v>12</v>
      </c>
      <c r="I1251" t="s">
        <v>534</v>
      </c>
      <c r="J1251" s="10" t="str">
        <f t="shared" si="38"/>
        <v>26Nov1984</v>
      </c>
      <c r="K1251" s="13">
        <f t="shared" si="39"/>
        <v>38</v>
      </c>
      <c r="L1251" s="14">
        <v>11730.82</v>
      </c>
    </row>
    <row r="1252" spans="1:12" x14ac:dyDescent="0.25">
      <c r="A1252" t="s">
        <v>1471</v>
      </c>
      <c r="B1252">
        <v>1984</v>
      </c>
      <c r="C1252" t="s">
        <v>20</v>
      </c>
      <c r="D1252">
        <v>2</v>
      </c>
      <c r="E1252">
        <v>3</v>
      </c>
      <c r="F1252" s="14">
        <v>12091.34</v>
      </c>
      <c r="G1252" t="s">
        <v>12</v>
      </c>
      <c r="H1252" t="s">
        <v>11</v>
      </c>
      <c r="I1252" t="s">
        <v>631</v>
      </c>
      <c r="J1252" s="10" t="str">
        <f t="shared" si="38"/>
        <v>2Sep1984</v>
      </c>
      <c r="K1252" s="13">
        <f t="shared" si="39"/>
        <v>38</v>
      </c>
      <c r="L1252" s="14">
        <v>12091.34</v>
      </c>
    </row>
    <row r="1253" spans="1:12" x14ac:dyDescent="0.25">
      <c r="A1253" t="s">
        <v>1550</v>
      </c>
      <c r="B1253">
        <v>1984</v>
      </c>
      <c r="C1253" t="s">
        <v>34</v>
      </c>
      <c r="D1253">
        <v>6</v>
      </c>
      <c r="E1253">
        <v>3</v>
      </c>
      <c r="F1253" s="14">
        <v>12870.31</v>
      </c>
      <c r="G1253" t="s">
        <v>12</v>
      </c>
      <c r="H1253" t="s">
        <v>12</v>
      </c>
      <c r="I1253" t="s">
        <v>23</v>
      </c>
      <c r="J1253" s="10" t="str">
        <f t="shared" si="38"/>
        <v>6Aug1984</v>
      </c>
      <c r="K1253" s="13">
        <f t="shared" si="39"/>
        <v>38</v>
      </c>
      <c r="L1253" s="14">
        <v>12870.31</v>
      </c>
    </row>
    <row r="1254" spans="1:12" x14ac:dyDescent="0.25">
      <c r="A1254" t="s">
        <v>1621</v>
      </c>
      <c r="B1254">
        <v>1984</v>
      </c>
      <c r="C1254" t="s">
        <v>10</v>
      </c>
      <c r="D1254">
        <v>20</v>
      </c>
      <c r="E1254">
        <v>3</v>
      </c>
      <c r="F1254" s="14">
        <v>13638.06</v>
      </c>
      <c r="G1254" t="s">
        <v>12</v>
      </c>
      <c r="H1254" t="s">
        <v>12</v>
      </c>
      <c r="I1254" t="s">
        <v>248</v>
      </c>
      <c r="J1254" s="10" t="str">
        <f t="shared" si="38"/>
        <v>20Jul1984</v>
      </c>
      <c r="K1254" s="13">
        <f t="shared" si="39"/>
        <v>38</v>
      </c>
      <c r="L1254" s="14">
        <v>13638.06</v>
      </c>
    </row>
    <row r="1255" spans="1:12" x14ac:dyDescent="0.25">
      <c r="A1255" t="s">
        <v>547</v>
      </c>
      <c r="B1255">
        <v>1985</v>
      </c>
      <c r="C1255" t="s">
        <v>18</v>
      </c>
      <c r="D1255">
        <v>22</v>
      </c>
      <c r="E1255">
        <v>0</v>
      </c>
      <c r="F1255" s="14">
        <v>4646.76</v>
      </c>
      <c r="G1255" t="s">
        <v>16</v>
      </c>
      <c r="H1255" t="s">
        <v>16</v>
      </c>
      <c r="I1255" t="s">
        <v>41</v>
      </c>
      <c r="J1255" s="10" t="str">
        <f t="shared" si="38"/>
        <v>22Jun1985</v>
      </c>
      <c r="K1255" s="13">
        <f t="shared" si="39"/>
        <v>37</v>
      </c>
      <c r="L1255" s="14">
        <v>4646.76</v>
      </c>
    </row>
    <row r="1256" spans="1:12" x14ac:dyDescent="0.25">
      <c r="A1256" t="s">
        <v>608</v>
      </c>
      <c r="B1256">
        <v>1985</v>
      </c>
      <c r="C1256" t="s">
        <v>30</v>
      </c>
      <c r="D1256">
        <v>28</v>
      </c>
      <c r="E1256">
        <v>0</v>
      </c>
      <c r="F1256" s="14">
        <v>5028.1499999999996</v>
      </c>
      <c r="G1256" t="s">
        <v>16</v>
      </c>
      <c r="H1256" t="s">
        <v>11</v>
      </c>
      <c r="I1256" t="s">
        <v>23</v>
      </c>
      <c r="J1256" s="10" t="str">
        <f t="shared" si="38"/>
        <v>28Dec1985</v>
      </c>
      <c r="K1256" s="13">
        <f t="shared" si="39"/>
        <v>37</v>
      </c>
      <c r="L1256" s="14">
        <v>5028.1499999999996</v>
      </c>
    </row>
    <row r="1257" spans="1:12" x14ac:dyDescent="0.25">
      <c r="A1257" t="s">
        <v>6039</v>
      </c>
      <c r="B1257">
        <v>1985</v>
      </c>
      <c r="C1257" t="s">
        <v>30</v>
      </c>
      <c r="D1257">
        <v>20</v>
      </c>
      <c r="E1257">
        <v>2</v>
      </c>
      <c r="F1257" s="14">
        <v>6203.9</v>
      </c>
      <c r="G1257" t="s">
        <v>16</v>
      </c>
      <c r="H1257" t="s">
        <v>11</v>
      </c>
      <c r="I1257" t="s">
        <v>23</v>
      </c>
      <c r="J1257" s="10" t="str">
        <f t="shared" si="38"/>
        <v>20Dec1985</v>
      </c>
      <c r="K1257" s="13">
        <f t="shared" si="39"/>
        <v>37</v>
      </c>
      <c r="L1257" s="14">
        <v>6203.9</v>
      </c>
    </row>
    <row r="1258" spans="1:12" x14ac:dyDescent="0.25">
      <c r="A1258" t="s">
        <v>800</v>
      </c>
      <c r="B1258">
        <v>1985</v>
      </c>
      <c r="C1258" t="s">
        <v>30</v>
      </c>
      <c r="D1258">
        <v>10</v>
      </c>
      <c r="E1258">
        <v>2</v>
      </c>
      <c r="F1258" s="14">
        <v>6406.41</v>
      </c>
      <c r="G1258" t="s">
        <v>16</v>
      </c>
      <c r="H1258" t="s">
        <v>12</v>
      </c>
      <c r="I1258" t="s">
        <v>275</v>
      </c>
      <c r="J1258" s="10" t="str">
        <f t="shared" si="38"/>
        <v>10Dec1985</v>
      </c>
      <c r="K1258" s="13">
        <f t="shared" si="39"/>
        <v>37</v>
      </c>
      <c r="L1258" s="14">
        <v>6406.41</v>
      </c>
    </row>
    <row r="1259" spans="1:12" x14ac:dyDescent="0.25">
      <c r="A1259" t="s">
        <v>1855</v>
      </c>
      <c r="B1259">
        <v>1985</v>
      </c>
      <c r="C1259" t="s">
        <v>30</v>
      </c>
      <c r="D1259">
        <v>28</v>
      </c>
      <c r="E1259">
        <v>0</v>
      </c>
      <c r="F1259" s="14">
        <v>19214.71</v>
      </c>
      <c r="G1259" t="s">
        <v>16</v>
      </c>
      <c r="H1259" t="s">
        <v>12</v>
      </c>
      <c r="I1259" t="s">
        <v>13</v>
      </c>
      <c r="J1259" s="10" t="str">
        <f t="shared" si="38"/>
        <v>28Dec1985</v>
      </c>
      <c r="K1259" s="13">
        <f t="shared" si="39"/>
        <v>37</v>
      </c>
      <c r="L1259" s="14">
        <v>19214.71</v>
      </c>
    </row>
    <row r="1260" spans="1:12" x14ac:dyDescent="0.25">
      <c r="A1260" t="s">
        <v>1865</v>
      </c>
      <c r="B1260">
        <v>1985</v>
      </c>
      <c r="C1260" t="s">
        <v>20</v>
      </c>
      <c r="D1260">
        <v>17</v>
      </c>
      <c r="E1260">
        <v>0</v>
      </c>
      <c r="F1260" s="14">
        <v>19539.240000000002</v>
      </c>
      <c r="G1260" t="s">
        <v>16</v>
      </c>
      <c r="H1260" t="s">
        <v>16</v>
      </c>
      <c r="I1260" t="s">
        <v>13</v>
      </c>
      <c r="J1260" s="10" t="str">
        <f t="shared" si="38"/>
        <v>17Sep1985</v>
      </c>
      <c r="K1260" s="13">
        <f t="shared" si="39"/>
        <v>37</v>
      </c>
      <c r="L1260" s="14">
        <v>19539.240000000002</v>
      </c>
    </row>
    <row r="1261" spans="1:12" x14ac:dyDescent="0.25">
      <c r="A1261" t="s">
        <v>2007</v>
      </c>
      <c r="B1261">
        <v>1985</v>
      </c>
      <c r="C1261" t="s">
        <v>30</v>
      </c>
      <c r="D1261">
        <v>4</v>
      </c>
      <c r="E1261">
        <v>3</v>
      </c>
      <c r="F1261" s="14">
        <v>27849.94</v>
      </c>
      <c r="G1261" t="s">
        <v>16</v>
      </c>
      <c r="H1261" t="s">
        <v>16</v>
      </c>
      <c r="I1261" t="s">
        <v>41</v>
      </c>
      <c r="J1261" s="10" t="str">
        <f t="shared" si="38"/>
        <v>4Dec1985</v>
      </c>
      <c r="K1261" s="13">
        <f t="shared" si="39"/>
        <v>37</v>
      </c>
      <c r="L1261" s="14">
        <v>27849.94</v>
      </c>
    </row>
    <row r="1262" spans="1:12" x14ac:dyDescent="0.25">
      <c r="A1262" t="s">
        <v>2012</v>
      </c>
      <c r="B1262">
        <v>1985</v>
      </c>
      <c r="C1262" t="s">
        <v>15</v>
      </c>
      <c r="D1262">
        <v>29</v>
      </c>
      <c r="E1262">
        <v>3</v>
      </c>
      <c r="F1262" s="14">
        <v>28006.94</v>
      </c>
      <c r="G1262" t="s">
        <v>16</v>
      </c>
      <c r="H1262" t="s">
        <v>11</v>
      </c>
      <c r="I1262" t="s">
        <v>41</v>
      </c>
      <c r="J1262" s="10" t="str">
        <f t="shared" si="38"/>
        <v>29Nov1985</v>
      </c>
      <c r="K1262" s="13">
        <f t="shared" si="39"/>
        <v>37</v>
      </c>
      <c r="L1262" s="14">
        <v>28006.94</v>
      </c>
    </row>
    <row r="1263" spans="1:12" x14ac:dyDescent="0.25">
      <c r="A1263" t="s">
        <v>2020</v>
      </c>
      <c r="B1263">
        <v>1985</v>
      </c>
      <c r="C1263" t="s">
        <v>20</v>
      </c>
      <c r="D1263">
        <v>27</v>
      </c>
      <c r="E1263">
        <v>3</v>
      </c>
      <c r="F1263" s="14">
        <v>28542.86</v>
      </c>
      <c r="G1263" t="s">
        <v>16</v>
      </c>
      <c r="H1263" t="s">
        <v>12</v>
      </c>
      <c r="I1263" t="s">
        <v>41</v>
      </c>
      <c r="J1263" s="10" t="str">
        <f t="shared" si="38"/>
        <v>27Sep1985</v>
      </c>
      <c r="K1263" s="13">
        <f t="shared" si="39"/>
        <v>37</v>
      </c>
      <c r="L1263" s="14">
        <v>28542.86</v>
      </c>
    </row>
    <row r="1264" spans="1:12" x14ac:dyDescent="0.25">
      <c r="A1264" t="s">
        <v>2034</v>
      </c>
      <c r="B1264">
        <v>1985</v>
      </c>
      <c r="C1264" t="s">
        <v>15</v>
      </c>
      <c r="D1264">
        <v>7</v>
      </c>
      <c r="E1264">
        <v>3</v>
      </c>
      <c r="F1264" s="14">
        <v>29352.560000000001</v>
      </c>
      <c r="G1264" t="s">
        <v>16</v>
      </c>
      <c r="H1264" t="s">
        <v>16</v>
      </c>
      <c r="I1264" t="s">
        <v>41</v>
      </c>
      <c r="J1264" s="10" t="str">
        <f t="shared" si="38"/>
        <v>7Nov1985</v>
      </c>
      <c r="K1264" s="13">
        <f t="shared" si="39"/>
        <v>37</v>
      </c>
      <c r="L1264" s="14">
        <v>29352.560000000001</v>
      </c>
    </row>
    <row r="1265" spans="1:12" x14ac:dyDescent="0.25">
      <c r="A1265" t="s">
        <v>2243</v>
      </c>
      <c r="B1265">
        <v>1985</v>
      </c>
      <c r="C1265" t="s">
        <v>20</v>
      </c>
      <c r="D1265">
        <v>20</v>
      </c>
      <c r="E1265">
        <v>1</v>
      </c>
      <c r="F1265" s="14">
        <v>39047.29</v>
      </c>
      <c r="G1265" t="s">
        <v>16</v>
      </c>
      <c r="H1265" t="s">
        <v>12</v>
      </c>
      <c r="I1265" t="s">
        <v>355</v>
      </c>
      <c r="J1265" s="10" t="str">
        <f t="shared" si="38"/>
        <v>20Sep1985</v>
      </c>
      <c r="K1265" s="13">
        <f t="shared" si="39"/>
        <v>37</v>
      </c>
      <c r="L1265" s="14">
        <v>39047.29</v>
      </c>
    </row>
    <row r="1266" spans="1:12" x14ac:dyDescent="0.25">
      <c r="A1266" t="s">
        <v>2261</v>
      </c>
      <c r="B1266">
        <v>1985</v>
      </c>
      <c r="C1266" t="s">
        <v>34</v>
      </c>
      <c r="D1266">
        <v>22</v>
      </c>
      <c r="E1266">
        <v>1</v>
      </c>
      <c r="F1266" s="14">
        <v>39871.699999999997</v>
      </c>
      <c r="G1266" t="s">
        <v>16</v>
      </c>
      <c r="H1266" t="s">
        <v>11</v>
      </c>
      <c r="I1266" t="s">
        <v>13</v>
      </c>
      <c r="J1266" s="10" t="str">
        <f t="shared" si="38"/>
        <v>22Aug1985</v>
      </c>
      <c r="K1266" s="13">
        <f t="shared" si="39"/>
        <v>37</v>
      </c>
      <c r="L1266" s="14">
        <v>39871.699999999997</v>
      </c>
    </row>
    <row r="1267" spans="1:12" x14ac:dyDescent="0.25">
      <c r="A1267" t="s">
        <v>2268</v>
      </c>
      <c r="B1267">
        <v>1985</v>
      </c>
      <c r="C1267" t="s">
        <v>36</v>
      </c>
      <c r="D1267">
        <v>21</v>
      </c>
      <c r="E1267">
        <v>4</v>
      </c>
      <c r="F1267" s="14">
        <v>40182.25</v>
      </c>
      <c r="G1267" t="s">
        <v>16</v>
      </c>
      <c r="H1267" t="s">
        <v>11</v>
      </c>
      <c r="I1267" t="s">
        <v>41</v>
      </c>
      <c r="J1267" s="10" t="str">
        <f t="shared" si="38"/>
        <v>21Oct1985</v>
      </c>
      <c r="K1267" s="13">
        <f t="shared" si="39"/>
        <v>37</v>
      </c>
      <c r="L1267" s="14">
        <v>40182.25</v>
      </c>
    </row>
    <row r="1268" spans="1:12" x14ac:dyDescent="0.25">
      <c r="A1268" t="s">
        <v>2275</v>
      </c>
      <c r="B1268">
        <v>1985</v>
      </c>
      <c r="C1268" t="s">
        <v>15</v>
      </c>
      <c r="D1268">
        <v>3</v>
      </c>
      <c r="E1268">
        <v>0</v>
      </c>
      <c r="F1268" s="14">
        <v>40419.019999999997</v>
      </c>
      <c r="G1268" t="s">
        <v>16</v>
      </c>
      <c r="H1268" t="s">
        <v>11</v>
      </c>
      <c r="I1268" t="s">
        <v>13</v>
      </c>
      <c r="J1268" s="10" t="str">
        <f t="shared" si="38"/>
        <v>3Nov1985</v>
      </c>
      <c r="K1268" s="13">
        <f t="shared" si="39"/>
        <v>37</v>
      </c>
      <c r="L1268" s="14">
        <v>40419.019999999997</v>
      </c>
    </row>
    <row r="1269" spans="1:12" x14ac:dyDescent="0.25">
      <c r="A1269" t="s">
        <v>420</v>
      </c>
      <c r="B1269">
        <v>1985</v>
      </c>
      <c r="C1269" t="s">
        <v>18</v>
      </c>
      <c r="D1269">
        <v>14</v>
      </c>
      <c r="E1269">
        <v>3</v>
      </c>
      <c r="F1269" s="14">
        <v>3622.13</v>
      </c>
      <c r="G1269" t="s">
        <v>11</v>
      </c>
      <c r="H1269" t="s">
        <v>16</v>
      </c>
      <c r="I1269" t="s">
        <v>13</v>
      </c>
      <c r="J1269" s="10" t="str">
        <f t="shared" si="38"/>
        <v>14Jun1985</v>
      </c>
      <c r="K1269" s="13">
        <f t="shared" si="39"/>
        <v>37</v>
      </c>
      <c r="L1269" s="14">
        <v>3622.13</v>
      </c>
    </row>
    <row r="1270" spans="1:12" x14ac:dyDescent="0.25">
      <c r="A1270" t="s">
        <v>455</v>
      </c>
      <c r="B1270">
        <v>1985</v>
      </c>
      <c r="C1270" t="s">
        <v>10</v>
      </c>
      <c r="D1270">
        <v>5</v>
      </c>
      <c r="E1270">
        <v>3</v>
      </c>
      <c r="F1270" s="14">
        <v>3910.44</v>
      </c>
      <c r="G1270" t="s">
        <v>11</v>
      </c>
      <c r="H1270" t="s">
        <v>11</v>
      </c>
      <c r="I1270" t="s">
        <v>13</v>
      </c>
      <c r="J1270" s="10" t="str">
        <f t="shared" si="38"/>
        <v>5Jul1985</v>
      </c>
      <c r="K1270" s="13">
        <f t="shared" si="39"/>
        <v>37</v>
      </c>
      <c r="L1270" s="14">
        <v>3910.44</v>
      </c>
    </row>
    <row r="1271" spans="1:12" x14ac:dyDescent="0.25">
      <c r="A1271" t="s">
        <v>657</v>
      </c>
      <c r="B1271">
        <v>1986</v>
      </c>
      <c r="C1271" t="s">
        <v>18</v>
      </c>
      <c r="D1271">
        <v>1</v>
      </c>
      <c r="E1271">
        <v>1</v>
      </c>
      <c r="F1271" s="14">
        <v>5373.36</v>
      </c>
      <c r="G1271" t="s">
        <v>11</v>
      </c>
      <c r="H1271" t="s">
        <v>11</v>
      </c>
      <c r="I1271" t="s">
        <v>23</v>
      </c>
      <c r="J1271" s="10" t="str">
        <f t="shared" si="38"/>
        <v>1Jun1986</v>
      </c>
      <c r="K1271" s="13">
        <f t="shared" si="39"/>
        <v>37</v>
      </c>
      <c r="L1271" s="14">
        <v>5373.36</v>
      </c>
    </row>
    <row r="1272" spans="1:12" x14ac:dyDescent="0.25">
      <c r="A1272" t="s">
        <v>665</v>
      </c>
      <c r="B1272">
        <v>1985</v>
      </c>
      <c r="C1272" t="s">
        <v>30</v>
      </c>
      <c r="D1272">
        <v>23</v>
      </c>
      <c r="E1272">
        <v>3</v>
      </c>
      <c r="F1272" s="14">
        <v>5402.89</v>
      </c>
      <c r="G1272" t="s">
        <v>11</v>
      </c>
      <c r="H1272" t="s">
        <v>16</v>
      </c>
      <c r="I1272" t="s">
        <v>13</v>
      </c>
      <c r="J1272" s="10" t="str">
        <f t="shared" si="38"/>
        <v>23Dec1985</v>
      </c>
      <c r="K1272" s="13">
        <f t="shared" si="39"/>
        <v>37</v>
      </c>
      <c r="L1272" s="14">
        <v>5402.89</v>
      </c>
    </row>
    <row r="1273" spans="1:12" x14ac:dyDescent="0.25">
      <c r="A1273" t="s">
        <v>684</v>
      </c>
      <c r="B1273">
        <v>1985</v>
      </c>
      <c r="C1273" t="s">
        <v>20</v>
      </c>
      <c r="D1273">
        <v>5</v>
      </c>
      <c r="E1273">
        <v>3</v>
      </c>
      <c r="F1273" s="14">
        <v>5582.95</v>
      </c>
      <c r="G1273" t="s">
        <v>11</v>
      </c>
      <c r="H1273" t="s">
        <v>16</v>
      </c>
      <c r="I1273" t="s">
        <v>23</v>
      </c>
      <c r="J1273" s="10" t="str">
        <f t="shared" si="38"/>
        <v>5Sep1985</v>
      </c>
      <c r="K1273" s="13">
        <f t="shared" si="39"/>
        <v>37</v>
      </c>
      <c r="L1273" s="14">
        <v>5582.95</v>
      </c>
    </row>
    <row r="1274" spans="1:12" x14ac:dyDescent="0.25">
      <c r="A1274" t="s">
        <v>714</v>
      </c>
      <c r="B1274">
        <v>1985</v>
      </c>
      <c r="C1274" t="s">
        <v>18</v>
      </c>
      <c r="D1274">
        <v>18</v>
      </c>
      <c r="E1274">
        <v>3</v>
      </c>
      <c r="F1274" s="14">
        <v>5847.24</v>
      </c>
      <c r="G1274" t="s">
        <v>11</v>
      </c>
      <c r="H1274" t="s">
        <v>16</v>
      </c>
      <c r="I1274" t="s">
        <v>13</v>
      </c>
      <c r="J1274" s="10" t="str">
        <f t="shared" si="38"/>
        <v>18Jun1985</v>
      </c>
      <c r="K1274" s="13">
        <f t="shared" si="39"/>
        <v>37</v>
      </c>
      <c r="L1274" s="14">
        <v>5847.24</v>
      </c>
    </row>
    <row r="1275" spans="1:12" x14ac:dyDescent="0.25">
      <c r="A1275" t="s">
        <v>745</v>
      </c>
      <c r="B1275">
        <v>1985</v>
      </c>
      <c r="C1275" t="s">
        <v>10</v>
      </c>
      <c r="D1275">
        <v>21</v>
      </c>
      <c r="E1275">
        <v>1</v>
      </c>
      <c r="F1275" s="14">
        <v>6112.35</v>
      </c>
      <c r="G1275" t="s">
        <v>11</v>
      </c>
      <c r="H1275" t="s">
        <v>16</v>
      </c>
      <c r="I1275" t="s">
        <v>23</v>
      </c>
      <c r="J1275" s="10" t="str">
        <f t="shared" si="38"/>
        <v>21Jul1985</v>
      </c>
      <c r="K1275" s="13">
        <f t="shared" si="39"/>
        <v>37</v>
      </c>
      <c r="L1275" s="14">
        <v>6112.35</v>
      </c>
    </row>
    <row r="1276" spans="1:12" x14ac:dyDescent="0.25">
      <c r="A1276" t="s">
        <v>755</v>
      </c>
      <c r="B1276">
        <v>1985</v>
      </c>
      <c r="C1276" t="s">
        <v>36</v>
      </c>
      <c r="D1276">
        <v>15</v>
      </c>
      <c r="E1276">
        <v>3</v>
      </c>
      <c r="F1276" s="14">
        <v>6159.57</v>
      </c>
      <c r="G1276" t="s">
        <v>11</v>
      </c>
      <c r="H1276" t="s">
        <v>16</v>
      </c>
      <c r="I1276" t="s">
        <v>23</v>
      </c>
      <c r="J1276" s="10" t="str">
        <f t="shared" si="38"/>
        <v>15Oct1985</v>
      </c>
      <c r="K1276" s="13">
        <f t="shared" si="39"/>
        <v>37</v>
      </c>
      <c r="L1276" s="14">
        <v>6159.57</v>
      </c>
    </row>
    <row r="1277" spans="1:12" x14ac:dyDescent="0.25">
      <c r="A1277" t="s">
        <v>757</v>
      </c>
      <c r="B1277">
        <v>1985</v>
      </c>
      <c r="C1277" t="s">
        <v>34</v>
      </c>
      <c r="D1277">
        <v>9</v>
      </c>
      <c r="E1277">
        <v>3</v>
      </c>
      <c r="F1277" s="14">
        <v>6183.32</v>
      </c>
      <c r="G1277" t="s">
        <v>11</v>
      </c>
      <c r="H1277" t="s">
        <v>11</v>
      </c>
      <c r="I1277" t="s">
        <v>23</v>
      </c>
      <c r="J1277" s="10" t="str">
        <f t="shared" si="38"/>
        <v>9Aug1985</v>
      </c>
      <c r="K1277" s="13">
        <f t="shared" si="39"/>
        <v>37</v>
      </c>
      <c r="L1277" s="14">
        <v>6183.32</v>
      </c>
    </row>
    <row r="1278" spans="1:12" x14ac:dyDescent="0.25">
      <c r="A1278" t="s">
        <v>763</v>
      </c>
      <c r="B1278">
        <v>1985</v>
      </c>
      <c r="C1278" t="s">
        <v>10</v>
      </c>
      <c r="D1278">
        <v>22</v>
      </c>
      <c r="E1278">
        <v>2</v>
      </c>
      <c r="F1278" s="14">
        <v>6198.75</v>
      </c>
      <c r="G1278" t="s">
        <v>11</v>
      </c>
      <c r="H1278" t="s">
        <v>16</v>
      </c>
      <c r="I1278" t="s">
        <v>23</v>
      </c>
      <c r="J1278" s="10" t="str">
        <f t="shared" si="38"/>
        <v>22Jul1985</v>
      </c>
      <c r="K1278" s="13">
        <f t="shared" si="39"/>
        <v>37</v>
      </c>
      <c r="L1278" s="14">
        <v>6198.75</v>
      </c>
    </row>
    <row r="1279" spans="1:12" x14ac:dyDescent="0.25">
      <c r="A1279" t="s">
        <v>764</v>
      </c>
      <c r="B1279">
        <v>1985</v>
      </c>
      <c r="C1279" t="s">
        <v>20</v>
      </c>
      <c r="D1279">
        <v>22</v>
      </c>
      <c r="E1279">
        <v>2</v>
      </c>
      <c r="F1279" s="14">
        <v>6203.9</v>
      </c>
      <c r="G1279" t="s">
        <v>11</v>
      </c>
      <c r="H1279" t="s">
        <v>11</v>
      </c>
      <c r="I1279" t="s">
        <v>23</v>
      </c>
      <c r="J1279" s="10" t="str">
        <f t="shared" si="38"/>
        <v>22Sep1985</v>
      </c>
      <c r="K1279" s="13">
        <f t="shared" si="39"/>
        <v>37</v>
      </c>
      <c r="L1279" s="14">
        <v>6203.9</v>
      </c>
    </row>
    <row r="1280" spans="1:12" x14ac:dyDescent="0.25">
      <c r="A1280" t="s">
        <v>784</v>
      </c>
      <c r="B1280">
        <v>1985</v>
      </c>
      <c r="C1280" t="s">
        <v>15</v>
      </c>
      <c r="D1280">
        <v>19</v>
      </c>
      <c r="E1280">
        <v>2</v>
      </c>
      <c r="F1280" s="14">
        <v>6311.95</v>
      </c>
      <c r="G1280" t="s">
        <v>11</v>
      </c>
      <c r="H1280" t="s">
        <v>16</v>
      </c>
      <c r="I1280" t="s">
        <v>41</v>
      </c>
      <c r="J1280" s="10" t="str">
        <f t="shared" si="38"/>
        <v>19Nov1985</v>
      </c>
      <c r="K1280" s="13">
        <f t="shared" si="39"/>
        <v>37</v>
      </c>
      <c r="L1280" s="14">
        <v>6311.95</v>
      </c>
    </row>
    <row r="1281" spans="1:12" x14ac:dyDescent="0.25">
      <c r="A1281" t="s">
        <v>785</v>
      </c>
      <c r="B1281">
        <v>1985</v>
      </c>
      <c r="C1281" t="s">
        <v>30</v>
      </c>
      <c r="D1281">
        <v>15</v>
      </c>
      <c r="E1281">
        <v>2</v>
      </c>
      <c r="F1281" s="14">
        <v>6313.76</v>
      </c>
      <c r="G1281" t="s">
        <v>11</v>
      </c>
      <c r="H1281" t="s">
        <v>16</v>
      </c>
      <c r="I1281" t="s">
        <v>13</v>
      </c>
      <c r="J1281" s="10" t="str">
        <f t="shared" si="38"/>
        <v>15Dec1985</v>
      </c>
      <c r="K1281" s="13">
        <f t="shared" si="39"/>
        <v>37</v>
      </c>
      <c r="L1281" s="14">
        <v>6313.76</v>
      </c>
    </row>
    <row r="1282" spans="1:12" x14ac:dyDescent="0.25">
      <c r="A1282" t="s">
        <v>839</v>
      </c>
      <c r="B1282">
        <v>1985</v>
      </c>
      <c r="C1282" t="s">
        <v>10</v>
      </c>
      <c r="D1282">
        <v>9</v>
      </c>
      <c r="E1282">
        <v>2</v>
      </c>
      <c r="F1282" s="14">
        <v>6686.43</v>
      </c>
      <c r="G1282" t="s">
        <v>11</v>
      </c>
      <c r="H1282" t="s">
        <v>12</v>
      </c>
      <c r="I1282" t="s">
        <v>23</v>
      </c>
      <c r="J1282" s="10" t="str">
        <f t="shared" ref="J1282:J1345" si="40">CONCATENATE(D1282,C1282,B1282)</f>
        <v>9Jul1985</v>
      </c>
      <c r="K1282" s="13">
        <f t="shared" ref="K1282:K1345" si="41">DATEDIF(J1282,$P$2,"y")</f>
        <v>37</v>
      </c>
      <c r="L1282" s="14">
        <v>6686.43</v>
      </c>
    </row>
    <row r="1283" spans="1:12" x14ac:dyDescent="0.25">
      <c r="A1283" t="s">
        <v>868</v>
      </c>
      <c r="B1283">
        <v>1985</v>
      </c>
      <c r="C1283" t="s">
        <v>20</v>
      </c>
      <c r="D1283">
        <v>10</v>
      </c>
      <c r="E1283">
        <v>2</v>
      </c>
      <c r="F1283" s="14">
        <v>6877.98</v>
      </c>
      <c r="G1283" t="s">
        <v>11</v>
      </c>
      <c r="H1283" t="s">
        <v>16</v>
      </c>
      <c r="I1283" t="s">
        <v>246</v>
      </c>
      <c r="J1283" s="10" t="str">
        <f t="shared" si="40"/>
        <v>10Sep1985</v>
      </c>
      <c r="K1283" s="13">
        <f t="shared" si="41"/>
        <v>37</v>
      </c>
      <c r="L1283" s="14">
        <v>6877.98</v>
      </c>
    </row>
    <row r="1284" spans="1:12" x14ac:dyDescent="0.25">
      <c r="A1284" t="s">
        <v>877</v>
      </c>
      <c r="B1284">
        <v>1985</v>
      </c>
      <c r="C1284" t="s">
        <v>30</v>
      </c>
      <c r="D1284">
        <v>10</v>
      </c>
      <c r="E1284">
        <v>3</v>
      </c>
      <c r="F1284" s="14">
        <v>6985.51</v>
      </c>
      <c r="G1284" t="s">
        <v>11</v>
      </c>
      <c r="H1284" t="s">
        <v>11</v>
      </c>
      <c r="I1284" t="s">
        <v>165</v>
      </c>
      <c r="J1284" s="10" t="str">
        <f t="shared" si="40"/>
        <v>10Dec1985</v>
      </c>
      <c r="K1284" s="13">
        <f t="shared" si="41"/>
        <v>37</v>
      </c>
      <c r="L1284" s="14">
        <v>6985.51</v>
      </c>
    </row>
    <row r="1285" spans="1:12" x14ac:dyDescent="0.25">
      <c r="A1285" t="s">
        <v>920</v>
      </c>
      <c r="B1285">
        <v>1985</v>
      </c>
      <c r="C1285" t="s">
        <v>15</v>
      </c>
      <c r="D1285">
        <v>2</v>
      </c>
      <c r="E1285">
        <v>3</v>
      </c>
      <c r="F1285" s="14">
        <v>7281.51</v>
      </c>
      <c r="G1285" t="s">
        <v>11</v>
      </c>
      <c r="H1285" t="s">
        <v>16</v>
      </c>
      <c r="I1285" t="s">
        <v>23</v>
      </c>
      <c r="J1285" s="10" t="str">
        <f t="shared" si="40"/>
        <v>2Nov1985</v>
      </c>
      <c r="K1285" s="13">
        <f t="shared" si="41"/>
        <v>37</v>
      </c>
      <c r="L1285" s="14">
        <v>7281.51</v>
      </c>
    </row>
    <row r="1286" spans="1:12" x14ac:dyDescent="0.25">
      <c r="A1286" t="s">
        <v>1020</v>
      </c>
      <c r="B1286">
        <v>1985</v>
      </c>
      <c r="C1286" t="s">
        <v>15</v>
      </c>
      <c r="D1286">
        <v>28</v>
      </c>
      <c r="E1286">
        <v>3</v>
      </c>
      <c r="F1286" s="14">
        <v>8059.06</v>
      </c>
      <c r="G1286" t="s">
        <v>11</v>
      </c>
      <c r="H1286" t="s">
        <v>12</v>
      </c>
      <c r="I1286" t="s">
        <v>23</v>
      </c>
      <c r="J1286" s="10" t="str">
        <f t="shared" si="40"/>
        <v>28Nov1985</v>
      </c>
      <c r="K1286" s="13">
        <f t="shared" si="41"/>
        <v>37</v>
      </c>
      <c r="L1286" s="14">
        <v>8059.06</v>
      </c>
    </row>
    <row r="1287" spans="1:12" x14ac:dyDescent="0.25">
      <c r="A1287" t="s">
        <v>1239</v>
      </c>
      <c r="B1287">
        <v>1985</v>
      </c>
      <c r="C1287" t="s">
        <v>34</v>
      </c>
      <c r="D1287">
        <v>19</v>
      </c>
      <c r="E1287">
        <v>3</v>
      </c>
      <c r="F1287" s="14">
        <v>9930.64</v>
      </c>
      <c r="G1287" t="s">
        <v>11</v>
      </c>
      <c r="H1287" t="s">
        <v>12</v>
      </c>
      <c r="I1287" t="s">
        <v>199</v>
      </c>
      <c r="J1287" s="10" t="str">
        <f t="shared" si="40"/>
        <v>19Aug1985</v>
      </c>
      <c r="K1287" s="13">
        <f t="shared" si="41"/>
        <v>37</v>
      </c>
      <c r="L1287" s="14">
        <v>9930.64</v>
      </c>
    </row>
    <row r="1288" spans="1:12" x14ac:dyDescent="0.25">
      <c r="A1288" t="s">
        <v>1638</v>
      </c>
      <c r="B1288">
        <v>1985</v>
      </c>
      <c r="C1288" t="s">
        <v>20</v>
      </c>
      <c r="D1288">
        <v>25</v>
      </c>
      <c r="E1288">
        <v>3</v>
      </c>
      <c r="F1288" s="14">
        <v>13886.4</v>
      </c>
      <c r="G1288" t="s">
        <v>11</v>
      </c>
      <c r="H1288" t="s">
        <v>11</v>
      </c>
      <c r="I1288" t="s">
        <v>23</v>
      </c>
      <c r="J1288" s="10" t="str">
        <f t="shared" si="40"/>
        <v>25Sep1985</v>
      </c>
      <c r="K1288" s="13">
        <f t="shared" si="41"/>
        <v>37</v>
      </c>
      <c r="L1288" s="14">
        <v>13886.4</v>
      </c>
    </row>
    <row r="1289" spans="1:12" x14ac:dyDescent="0.25">
      <c r="A1289" t="s">
        <v>1756</v>
      </c>
      <c r="B1289">
        <v>1985</v>
      </c>
      <c r="C1289" t="s">
        <v>34</v>
      </c>
      <c r="D1289">
        <v>27</v>
      </c>
      <c r="E1289">
        <v>3</v>
      </c>
      <c r="F1289" s="14">
        <v>16097.94</v>
      </c>
      <c r="G1289" t="s">
        <v>11</v>
      </c>
      <c r="H1289" t="s">
        <v>12</v>
      </c>
      <c r="I1289" t="s">
        <v>23</v>
      </c>
      <c r="J1289" s="10" t="str">
        <f t="shared" si="40"/>
        <v>27Aug1985</v>
      </c>
      <c r="K1289" s="13">
        <f t="shared" si="41"/>
        <v>37</v>
      </c>
      <c r="L1289" s="14">
        <v>16097.94</v>
      </c>
    </row>
    <row r="1290" spans="1:12" x14ac:dyDescent="0.25">
      <c r="A1290" t="s">
        <v>1996</v>
      </c>
      <c r="B1290">
        <v>1985</v>
      </c>
      <c r="C1290" t="s">
        <v>30</v>
      </c>
      <c r="D1290">
        <v>5</v>
      </c>
      <c r="E1290">
        <v>3</v>
      </c>
      <c r="F1290" s="14">
        <v>27432.73</v>
      </c>
      <c r="G1290" t="s">
        <v>11</v>
      </c>
      <c r="H1290" t="s">
        <v>16</v>
      </c>
      <c r="I1290" t="s">
        <v>41</v>
      </c>
      <c r="J1290" s="10" t="str">
        <f t="shared" si="40"/>
        <v>5Dec1985</v>
      </c>
      <c r="K1290" s="13">
        <f t="shared" si="41"/>
        <v>37</v>
      </c>
      <c r="L1290" s="14">
        <v>27432.73</v>
      </c>
    </row>
    <row r="1291" spans="1:12" x14ac:dyDescent="0.25">
      <c r="A1291" t="s">
        <v>2000</v>
      </c>
      <c r="B1291">
        <v>1985</v>
      </c>
      <c r="C1291" t="s">
        <v>15</v>
      </c>
      <c r="D1291">
        <v>6</v>
      </c>
      <c r="E1291">
        <v>3</v>
      </c>
      <c r="F1291" s="14">
        <v>27598.93</v>
      </c>
      <c r="G1291" t="s">
        <v>11</v>
      </c>
      <c r="H1291" t="s">
        <v>16</v>
      </c>
      <c r="I1291" t="s">
        <v>41</v>
      </c>
      <c r="J1291" s="10" t="str">
        <f t="shared" si="40"/>
        <v>6Nov1985</v>
      </c>
      <c r="K1291" s="13">
        <f t="shared" si="41"/>
        <v>37</v>
      </c>
      <c r="L1291" s="14">
        <v>27598.93</v>
      </c>
    </row>
    <row r="1292" spans="1:12" x14ac:dyDescent="0.25">
      <c r="A1292" t="s">
        <v>2104</v>
      </c>
      <c r="B1292">
        <v>1985</v>
      </c>
      <c r="C1292" t="s">
        <v>10</v>
      </c>
      <c r="D1292">
        <v>15</v>
      </c>
      <c r="E1292">
        <v>3</v>
      </c>
      <c r="F1292" s="14">
        <v>33121</v>
      </c>
      <c r="G1292" t="s">
        <v>11</v>
      </c>
      <c r="H1292" t="s">
        <v>16</v>
      </c>
      <c r="I1292" t="s">
        <v>41</v>
      </c>
      <c r="J1292" s="10" t="str">
        <f t="shared" si="40"/>
        <v>15Jul1985</v>
      </c>
      <c r="K1292" s="13">
        <f t="shared" si="41"/>
        <v>37</v>
      </c>
      <c r="L1292" s="14">
        <v>33121</v>
      </c>
    </row>
    <row r="1293" spans="1:12" x14ac:dyDescent="0.25">
      <c r="A1293" t="s">
        <v>2108</v>
      </c>
      <c r="B1293">
        <v>1985</v>
      </c>
      <c r="C1293" t="s">
        <v>30</v>
      </c>
      <c r="D1293">
        <v>7</v>
      </c>
      <c r="E1293">
        <v>3</v>
      </c>
      <c r="F1293" s="14">
        <v>33450.99</v>
      </c>
      <c r="G1293" t="s">
        <v>11</v>
      </c>
      <c r="H1293" t="s">
        <v>11</v>
      </c>
      <c r="I1293" t="s">
        <v>41</v>
      </c>
      <c r="J1293" s="10" t="str">
        <f t="shared" si="40"/>
        <v>7Dec1985</v>
      </c>
      <c r="K1293" s="13">
        <f t="shared" si="41"/>
        <v>37</v>
      </c>
      <c r="L1293" s="14">
        <v>33450.99</v>
      </c>
    </row>
    <row r="1294" spans="1:12" x14ac:dyDescent="0.25">
      <c r="A1294" t="s">
        <v>2204</v>
      </c>
      <c r="B1294">
        <v>1985</v>
      </c>
      <c r="C1294" t="s">
        <v>15</v>
      </c>
      <c r="D1294">
        <v>17</v>
      </c>
      <c r="E1294">
        <v>0</v>
      </c>
      <c r="F1294" s="14">
        <v>37270.15</v>
      </c>
      <c r="G1294" t="s">
        <v>11</v>
      </c>
      <c r="H1294" t="s">
        <v>16</v>
      </c>
      <c r="I1294" t="s">
        <v>246</v>
      </c>
      <c r="J1294" s="10" t="str">
        <f t="shared" si="40"/>
        <v>17Nov1985</v>
      </c>
      <c r="K1294" s="13">
        <f t="shared" si="41"/>
        <v>37</v>
      </c>
      <c r="L1294" s="14">
        <v>37270.15</v>
      </c>
    </row>
    <row r="1295" spans="1:12" x14ac:dyDescent="0.25">
      <c r="A1295" t="s">
        <v>2259</v>
      </c>
      <c r="B1295">
        <v>1985</v>
      </c>
      <c r="C1295" t="s">
        <v>10</v>
      </c>
      <c r="D1295">
        <v>17</v>
      </c>
      <c r="E1295">
        <v>2</v>
      </c>
      <c r="F1295" s="14">
        <v>39836.519999999997</v>
      </c>
      <c r="G1295" t="s">
        <v>11</v>
      </c>
      <c r="H1295" t="s">
        <v>16</v>
      </c>
      <c r="I1295" t="s">
        <v>41</v>
      </c>
      <c r="J1295" s="10" t="str">
        <f t="shared" si="40"/>
        <v>17Jul1985</v>
      </c>
      <c r="K1295" s="13">
        <f t="shared" si="41"/>
        <v>37</v>
      </c>
      <c r="L1295" s="14">
        <v>39836.519999999997</v>
      </c>
    </row>
    <row r="1296" spans="1:12" x14ac:dyDescent="0.25">
      <c r="A1296" t="s">
        <v>2338</v>
      </c>
      <c r="B1296">
        <v>1985</v>
      </c>
      <c r="C1296" t="s">
        <v>20</v>
      </c>
      <c r="D1296">
        <v>30</v>
      </c>
      <c r="E1296">
        <v>2</v>
      </c>
      <c r="F1296" s="14">
        <v>46113.51</v>
      </c>
      <c r="G1296" t="s">
        <v>11</v>
      </c>
      <c r="H1296" t="s">
        <v>12</v>
      </c>
      <c r="I1296" t="s">
        <v>41</v>
      </c>
      <c r="J1296" s="10" t="str">
        <f t="shared" si="40"/>
        <v>30Sep1985</v>
      </c>
      <c r="K1296" s="13">
        <f t="shared" si="41"/>
        <v>37</v>
      </c>
      <c r="L1296" s="14">
        <v>46113.51</v>
      </c>
    </row>
    <row r="1297" spans="1:12" x14ac:dyDescent="0.25">
      <c r="A1297" t="s">
        <v>806</v>
      </c>
      <c r="B1297">
        <v>1985</v>
      </c>
      <c r="C1297" t="s">
        <v>10</v>
      </c>
      <c r="D1297">
        <v>22</v>
      </c>
      <c r="E1297">
        <v>3</v>
      </c>
      <c r="F1297" s="14">
        <v>6435.62</v>
      </c>
      <c r="G1297" t="s">
        <v>12</v>
      </c>
      <c r="H1297" t="s">
        <v>11</v>
      </c>
      <c r="I1297" t="s">
        <v>13</v>
      </c>
      <c r="J1297" s="10" t="str">
        <f t="shared" si="40"/>
        <v>22Jul1985</v>
      </c>
      <c r="K1297" s="13">
        <f t="shared" si="41"/>
        <v>37</v>
      </c>
      <c r="L1297" s="14">
        <v>6435.62</v>
      </c>
    </row>
    <row r="1298" spans="1:12" x14ac:dyDescent="0.25">
      <c r="A1298" t="s">
        <v>847</v>
      </c>
      <c r="B1298">
        <v>1986</v>
      </c>
      <c r="C1298" t="s">
        <v>18</v>
      </c>
      <c r="D1298">
        <v>5</v>
      </c>
      <c r="E1298">
        <v>3</v>
      </c>
      <c r="F1298" s="14">
        <v>6748.59</v>
      </c>
      <c r="G1298" t="s">
        <v>12</v>
      </c>
      <c r="H1298" t="s">
        <v>16</v>
      </c>
      <c r="I1298" t="s">
        <v>167</v>
      </c>
      <c r="J1298" s="10" t="str">
        <f t="shared" si="40"/>
        <v>5Jun1986</v>
      </c>
      <c r="K1298" s="13">
        <f t="shared" si="41"/>
        <v>37</v>
      </c>
      <c r="L1298" s="14">
        <v>6748.59</v>
      </c>
    </row>
    <row r="1299" spans="1:12" x14ac:dyDescent="0.25">
      <c r="A1299" t="s">
        <v>855</v>
      </c>
      <c r="B1299">
        <v>1985</v>
      </c>
      <c r="C1299" t="s">
        <v>30</v>
      </c>
      <c r="D1299">
        <v>24</v>
      </c>
      <c r="E1299">
        <v>3</v>
      </c>
      <c r="F1299" s="14">
        <v>6796.86</v>
      </c>
      <c r="G1299" t="s">
        <v>12</v>
      </c>
      <c r="H1299" t="s">
        <v>12</v>
      </c>
      <c r="I1299" t="s">
        <v>23</v>
      </c>
      <c r="J1299" s="10" t="str">
        <f t="shared" si="40"/>
        <v>24Dec1985</v>
      </c>
      <c r="K1299" s="13">
        <f t="shared" si="41"/>
        <v>37</v>
      </c>
      <c r="L1299" s="14">
        <v>6796.86</v>
      </c>
    </row>
    <row r="1300" spans="1:12" x14ac:dyDescent="0.25">
      <c r="A1300" t="s">
        <v>1261</v>
      </c>
      <c r="B1300">
        <v>1985</v>
      </c>
      <c r="C1300" t="s">
        <v>36</v>
      </c>
      <c r="D1300">
        <v>16</v>
      </c>
      <c r="E1300">
        <v>3</v>
      </c>
      <c r="F1300" s="14">
        <v>10191.82</v>
      </c>
      <c r="G1300" t="s">
        <v>12</v>
      </c>
      <c r="H1300" t="s">
        <v>11</v>
      </c>
      <c r="I1300" t="s">
        <v>534</v>
      </c>
      <c r="J1300" s="10" t="str">
        <f t="shared" si="40"/>
        <v>16Oct1985</v>
      </c>
      <c r="K1300" s="13">
        <f t="shared" si="41"/>
        <v>37</v>
      </c>
      <c r="L1300" s="14">
        <v>10191.82</v>
      </c>
    </row>
    <row r="1301" spans="1:12" x14ac:dyDescent="0.25">
      <c r="A1301" t="s">
        <v>1401</v>
      </c>
      <c r="B1301">
        <v>1985</v>
      </c>
      <c r="C1301" t="s">
        <v>18</v>
      </c>
      <c r="D1301">
        <v>9</v>
      </c>
      <c r="E1301">
        <v>3</v>
      </c>
      <c r="F1301" s="14">
        <v>11419.49</v>
      </c>
      <c r="G1301" t="s">
        <v>12</v>
      </c>
      <c r="H1301" t="s">
        <v>16</v>
      </c>
      <c r="I1301" t="s">
        <v>23</v>
      </c>
      <c r="J1301" s="10" t="str">
        <f t="shared" si="40"/>
        <v>9Jun1985</v>
      </c>
      <c r="K1301" s="13">
        <f t="shared" si="41"/>
        <v>37</v>
      </c>
      <c r="L1301" s="14">
        <v>11419.49</v>
      </c>
    </row>
    <row r="1302" spans="1:12" x14ac:dyDescent="0.25">
      <c r="A1302" t="s">
        <v>1572</v>
      </c>
      <c r="B1302">
        <v>1985</v>
      </c>
      <c r="C1302" t="s">
        <v>36</v>
      </c>
      <c r="D1302">
        <v>26</v>
      </c>
      <c r="E1302">
        <v>3</v>
      </c>
      <c r="F1302" s="14">
        <v>13051.22</v>
      </c>
      <c r="G1302" t="s">
        <v>12</v>
      </c>
      <c r="H1302" t="s">
        <v>16</v>
      </c>
      <c r="I1302" t="s">
        <v>534</v>
      </c>
      <c r="J1302" s="10" t="str">
        <f t="shared" si="40"/>
        <v>26Oct1985</v>
      </c>
      <c r="K1302" s="13">
        <f t="shared" si="41"/>
        <v>37</v>
      </c>
      <c r="L1302" s="14">
        <v>13051.22</v>
      </c>
    </row>
    <row r="1303" spans="1:12" x14ac:dyDescent="0.25">
      <c r="A1303" t="s">
        <v>1608</v>
      </c>
      <c r="B1303">
        <v>1985</v>
      </c>
      <c r="C1303" t="s">
        <v>34</v>
      </c>
      <c r="D1303">
        <v>19</v>
      </c>
      <c r="E1303">
        <v>3</v>
      </c>
      <c r="F1303" s="14">
        <v>13465.8</v>
      </c>
      <c r="G1303" t="s">
        <v>12</v>
      </c>
      <c r="H1303" t="s">
        <v>16</v>
      </c>
      <c r="I1303" t="s">
        <v>23</v>
      </c>
      <c r="J1303" s="10" t="str">
        <f t="shared" si="40"/>
        <v>19Aug1985</v>
      </c>
      <c r="K1303" s="13">
        <f t="shared" si="41"/>
        <v>37</v>
      </c>
      <c r="L1303" s="14">
        <v>13465.8</v>
      </c>
    </row>
    <row r="1304" spans="1:12" x14ac:dyDescent="0.25">
      <c r="A1304" t="s">
        <v>1623</v>
      </c>
      <c r="B1304">
        <v>1985</v>
      </c>
      <c r="C1304" t="s">
        <v>20</v>
      </c>
      <c r="D1304">
        <v>14</v>
      </c>
      <c r="E1304">
        <v>3</v>
      </c>
      <c r="F1304" s="14">
        <v>13685.51</v>
      </c>
      <c r="G1304" t="s">
        <v>12</v>
      </c>
      <c r="H1304" t="s">
        <v>16</v>
      </c>
      <c r="I1304" t="s">
        <v>534</v>
      </c>
      <c r="J1304" s="10" t="str">
        <f t="shared" si="40"/>
        <v>14Sep1985</v>
      </c>
      <c r="K1304" s="13">
        <f t="shared" si="41"/>
        <v>37</v>
      </c>
      <c r="L1304" s="14">
        <v>13685.51</v>
      </c>
    </row>
    <row r="1305" spans="1:12" x14ac:dyDescent="0.25">
      <c r="A1305" t="s">
        <v>1626</v>
      </c>
      <c r="B1305">
        <v>1985</v>
      </c>
      <c r="C1305" t="s">
        <v>34</v>
      </c>
      <c r="D1305">
        <v>29</v>
      </c>
      <c r="E1305">
        <v>3</v>
      </c>
      <c r="F1305" s="14">
        <v>13726.21</v>
      </c>
      <c r="G1305" t="s">
        <v>12</v>
      </c>
      <c r="H1305" t="s">
        <v>12</v>
      </c>
      <c r="I1305" t="s">
        <v>534</v>
      </c>
      <c r="J1305" s="10" t="str">
        <f t="shared" si="40"/>
        <v>29Aug1985</v>
      </c>
      <c r="K1305" s="13">
        <f t="shared" si="41"/>
        <v>37</v>
      </c>
      <c r="L1305" s="14">
        <v>13726.21</v>
      </c>
    </row>
    <row r="1306" spans="1:12" x14ac:dyDescent="0.25">
      <c r="A1306" t="s">
        <v>1882</v>
      </c>
      <c r="B1306">
        <v>1985</v>
      </c>
      <c r="C1306" t="s">
        <v>20</v>
      </c>
      <c r="D1306">
        <v>17</v>
      </c>
      <c r="E1306">
        <v>1</v>
      </c>
      <c r="F1306" s="14">
        <v>20296.86</v>
      </c>
      <c r="G1306" t="s">
        <v>12</v>
      </c>
      <c r="H1306" t="s">
        <v>16</v>
      </c>
      <c r="I1306" t="s">
        <v>246</v>
      </c>
      <c r="J1306" s="10" t="str">
        <f t="shared" si="40"/>
        <v>17Sep1985</v>
      </c>
      <c r="K1306" s="13">
        <f t="shared" si="41"/>
        <v>37</v>
      </c>
      <c r="L1306" s="14">
        <v>20296.86</v>
      </c>
    </row>
    <row r="1307" spans="1:12" x14ac:dyDescent="0.25">
      <c r="A1307" t="s">
        <v>1884</v>
      </c>
      <c r="B1307">
        <v>1985</v>
      </c>
      <c r="C1307" t="s">
        <v>10</v>
      </c>
      <c r="D1307">
        <v>12</v>
      </c>
      <c r="E1307">
        <v>0</v>
      </c>
      <c r="F1307" s="14">
        <v>20420.599999999999</v>
      </c>
      <c r="G1307" t="s">
        <v>12</v>
      </c>
      <c r="H1307" t="s">
        <v>11</v>
      </c>
      <c r="I1307" t="s">
        <v>41</v>
      </c>
      <c r="J1307" s="10" t="str">
        <f t="shared" si="40"/>
        <v>12Jul1985</v>
      </c>
      <c r="K1307" s="13">
        <f t="shared" si="41"/>
        <v>37</v>
      </c>
      <c r="L1307" s="14">
        <v>20420.599999999999</v>
      </c>
    </row>
    <row r="1308" spans="1:12" x14ac:dyDescent="0.25">
      <c r="A1308" t="s">
        <v>1833</v>
      </c>
      <c r="B1308">
        <v>1986</v>
      </c>
      <c r="C1308" t="s">
        <v>34</v>
      </c>
      <c r="D1308">
        <v>12</v>
      </c>
      <c r="E1308">
        <v>2</v>
      </c>
      <c r="F1308" s="14">
        <v>18608.259999999998</v>
      </c>
      <c r="G1308" t="s">
        <v>16</v>
      </c>
      <c r="H1308" t="s">
        <v>12</v>
      </c>
      <c r="I1308" t="s">
        <v>41</v>
      </c>
      <c r="J1308" s="10" t="str">
        <f t="shared" si="40"/>
        <v>12Aug1986</v>
      </c>
      <c r="K1308" s="13">
        <f t="shared" si="41"/>
        <v>36</v>
      </c>
      <c r="L1308" s="14">
        <v>18608.259999999998</v>
      </c>
    </row>
    <row r="1309" spans="1:12" x14ac:dyDescent="0.25">
      <c r="A1309" t="s">
        <v>2129</v>
      </c>
      <c r="B1309">
        <v>1986</v>
      </c>
      <c r="C1309" t="s">
        <v>36</v>
      </c>
      <c r="D1309">
        <v>11</v>
      </c>
      <c r="E1309">
        <v>3</v>
      </c>
      <c r="F1309" s="14">
        <v>34293.120000000003</v>
      </c>
      <c r="G1309" t="s">
        <v>16</v>
      </c>
      <c r="H1309" t="s">
        <v>11</v>
      </c>
      <c r="I1309" t="s">
        <v>41</v>
      </c>
      <c r="J1309" s="10" t="str">
        <f t="shared" si="40"/>
        <v>11Oct1986</v>
      </c>
      <c r="K1309" s="13">
        <f t="shared" si="41"/>
        <v>36</v>
      </c>
      <c r="L1309" s="14">
        <v>34293.120000000003</v>
      </c>
    </row>
    <row r="1310" spans="1:12" x14ac:dyDescent="0.25">
      <c r="A1310" t="s">
        <v>2215</v>
      </c>
      <c r="B1310">
        <v>1986</v>
      </c>
      <c r="C1310" t="s">
        <v>34</v>
      </c>
      <c r="D1310">
        <v>15</v>
      </c>
      <c r="E1310">
        <v>0</v>
      </c>
      <c r="F1310" s="14">
        <v>37742.58</v>
      </c>
      <c r="G1310" t="s">
        <v>16</v>
      </c>
      <c r="H1310" t="s">
        <v>16</v>
      </c>
      <c r="I1310" t="s">
        <v>13</v>
      </c>
      <c r="J1310" s="10" t="str">
        <f t="shared" si="40"/>
        <v>15Aug1986</v>
      </c>
      <c r="K1310" s="13">
        <f t="shared" si="41"/>
        <v>36</v>
      </c>
      <c r="L1310" s="14">
        <v>37742.58</v>
      </c>
    </row>
    <row r="1311" spans="1:12" x14ac:dyDescent="0.25">
      <c r="A1311" t="s">
        <v>2228</v>
      </c>
      <c r="B1311">
        <v>1986</v>
      </c>
      <c r="C1311" t="s">
        <v>18</v>
      </c>
      <c r="D1311">
        <v>21</v>
      </c>
      <c r="E1311">
        <v>2</v>
      </c>
      <c r="F1311" s="14">
        <v>38415.47</v>
      </c>
      <c r="G1311" t="s">
        <v>16</v>
      </c>
      <c r="H1311" t="s">
        <v>11</v>
      </c>
      <c r="I1311" t="s">
        <v>41</v>
      </c>
      <c r="J1311" s="10" t="str">
        <f t="shared" si="40"/>
        <v>21Jun1986</v>
      </c>
      <c r="K1311" s="13">
        <f t="shared" si="41"/>
        <v>36</v>
      </c>
      <c r="L1311" s="14">
        <v>38415.47</v>
      </c>
    </row>
    <row r="1312" spans="1:12" x14ac:dyDescent="0.25">
      <c r="A1312" t="s">
        <v>2231</v>
      </c>
      <c r="B1312">
        <v>1986</v>
      </c>
      <c r="C1312" t="s">
        <v>10</v>
      </c>
      <c r="D1312">
        <v>20</v>
      </c>
      <c r="E1312">
        <v>1</v>
      </c>
      <c r="F1312" s="14">
        <v>38709.18</v>
      </c>
      <c r="G1312" t="s">
        <v>16</v>
      </c>
      <c r="H1312" t="s">
        <v>12</v>
      </c>
      <c r="I1312" t="s">
        <v>13</v>
      </c>
      <c r="J1312" s="10" t="str">
        <f t="shared" si="40"/>
        <v>20Jul1986</v>
      </c>
      <c r="K1312" s="13">
        <f t="shared" si="41"/>
        <v>36</v>
      </c>
      <c r="L1312" s="14">
        <v>38709.18</v>
      </c>
    </row>
    <row r="1313" spans="1:12" x14ac:dyDescent="0.25">
      <c r="A1313" t="s">
        <v>394</v>
      </c>
      <c r="B1313">
        <v>1986</v>
      </c>
      <c r="C1313" t="s">
        <v>34</v>
      </c>
      <c r="D1313">
        <v>27</v>
      </c>
      <c r="E1313">
        <v>3</v>
      </c>
      <c r="F1313" s="14">
        <v>3436.5</v>
      </c>
      <c r="G1313" t="s">
        <v>11</v>
      </c>
      <c r="H1313" t="s">
        <v>16</v>
      </c>
      <c r="I1313" t="s">
        <v>13</v>
      </c>
      <c r="J1313" s="10" t="str">
        <f t="shared" si="40"/>
        <v>27Aug1986</v>
      </c>
      <c r="K1313" s="13">
        <f t="shared" si="41"/>
        <v>36</v>
      </c>
      <c r="L1313" s="14">
        <v>3436.5</v>
      </c>
    </row>
    <row r="1314" spans="1:12" x14ac:dyDescent="0.25">
      <c r="A1314" t="s">
        <v>414</v>
      </c>
      <c r="B1314">
        <v>1986</v>
      </c>
      <c r="C1314" t="s">
        <v>30</v>
      </c>
      <c r="D1314">
        <v>27</v>
      </c>
      <c r="E1314">
        <v>3</v>
      </c>
      <c r="F1314" s="14">
        <v>3589.14</v>
      </c>
      <c r="G1314" t="s">
        <v>11</v>
      </c>
      <c r="H1314" t="s">
        <v>11</v>
      </c>
      <c r="I1314" t="s">
        <v>13</v>
      </c>
      <c r="J1314" s="10" t="str">
        <f t="shared" si="40"/>
        <v>27Dec1986</v>
      </c>
      <c r="K1314" s="13">
        <f t="shared" si="41"/>
        <v>36</v>
      </c>
      <c r="L1314" s="14">
        <v>3589.14</v>
      </c>
    </row>
    <row r="1315" spans="1:12" x14ac:dyDescent="0.25">
      <c r="A1315" t="s">
        <v>431</v>
      </c>
      <c r="B1315">
        <v>1986</v>
      </c>
      <c r="C1315" t="s">
        <v>30</v>
      </c>
      <c r="D1315">
        <v>1</v>
      </c>
      <c r="E1315">
        <v>3</v>
      </c>
      <c r="F1315" s="14">
        <v>3731.6</v>
      </c>
      <c r="G1315" t="s">
        <v>11</v>
      </c>
      <c r="H1315" t="s">
        <v>11</v>
      </c>
      <c r="I1315" t="s">
        <v>13</v>
      </c>
      <c r="J1315" s="10" t="str">
        <f t="shared" si="40"/>
        <v>1Dec1986</v>
      </c>
      <c r="K1315" s="13">
        <f t="shared" si="41"/>
        <v>36</v>
      </c>
      <c r="L1315" s="14">
        <v>3731.6</v>
      </c>
    </row>
    <row r="1316" spans="1:12" x14ac:dyDescent="0.25">
      <c r="A1316" t="s">
        <v>434</v>
      </c>
      <c r="B1316">
        <v>1986</v>
      </c>
      <c r="C1316" t="s">
        <v>20</v>
      </c>
      <c r="D1316">
        <v>9</v>
      </c>
      <c r="E1316">
        <v>3</v>
      </c>
      <c r="F1316" s="14">
        <v>3748.56</v>
      </c>
      <c r="G1316" t="s">
        <v>11</v>
      </c>
      <c r="H1316" t="s">
        <v>11</v>
      </c>
      <c r="I1316" t="s">
        <v>13</v>
      </c>
      <c r="J1316" s="10" t="str">
        <f t="shared" si="40"/>
        <v>9Sep1986</v>
      </c>
      <c r="K1316" s="13">
        <f t="shared" si="41"/>
        <v>36</v>
      </c>
      <c r="L1316" s="14">
        <v>3748.56</v>
      </c>
    </row>
    <row r="1317" spans="1:12" x14ac:dyDescent="0.25">
      <c r="A1317" t="s">
        <v>512</v>
      </c>
      <c r="B1317">
        <v>1986</v>
      </c>
      <c r="C1317" t="s">
        <v>10</v>
      </c>
      <c r="D1317">
        <v>13</v>
      </c>
      <c r="E1317">
        <v>0</v>
      </c>
      <c r="F1317" s="14">
        <v>4402.2299999999996</v>
      </c>
      <c r="G1317" t="s">
        <v>11</v>
      </c>
      <c r="H1317" t="s">
        <v>11</v>
      </c>
      <c r="I1317" t="s">
        <v>41</v>
      </c>
      <c r="J1317" s="10" t="str">
        <f t="shared" si="40"/>
        <v>13Jul1986</v>
      </c>
      <c r="K1317" s="13">
        <f t="shared" si="41"/>
        <v>36</v>
      </c>
      <c r="L1317" s="14">
        <v>4402.2299999999996</v>
      </c>
    </row>
    <row r="1318" spans="1:12" x14ac:dyDescent="0.25">
      <c r="A1318" t="s">
        <v>562</v>
      </c>
      <c r="B1318">
        <v>1986</v>
      </c>
      <c r="C1318" t="s">
        <v>20</v>
      </c>
      <c r="D1318">
        <v>5</v>
      </c>
      <c r="E1318">
        <v>3</v>
      </c>
      <c r="F1318" s="14">
        <v>4734.6400000000003</v>
      </c>
      <c r="G1318" t="s">
        <v>11</v>
      </c>
      <c r="H1318" t="s">
        <v>16</v>
      </c>
      <c r="I1318" t="s">
        <v>13</v>
      </c>
      <c r="J1318" s="10" t="str">
        <f t="shared" si="40"/>
        <v>5Sep1986</v>
      </c>
      <c r="K1318" s="13">
        <f t="shared" si="41"/>
        <v>36</v>
      </c>
      <c r="L1318" s="14">
        <v>4734.6400000000003</v>
      </c>
    </row>
    <row r="1319" spans="1:12" x14ac:dyDescent="0.25">
      <c r="A1319" t="s">
        <v>565</v>
      </c>
      <c r="B1319">
        <v>1987</v>
      </c>
      <c r="C1319" t="s">
        <v>18</v>
      </c>
      <c r="D1319">
        <v>5</v>
      </c>
      <c r="E1319">
        <v>1</v>
      </c>
      <c r="F1319" s="14">
        <v>4746.34</v>
      </c>
      <c r="G1319" t="s">
        <v>11</v>
      </c>
      <c r="H1319" t="s">
        <v>11</v>
      </c>
      <c r="I1319" t="s">
        <v>41</v>
      </c>
      <c r="J1319" s="10" t="str">
        <f t="shared" si="40"/>
        <v>5Jun1987</v>
      </c>
      <c r="K1319" s="13">
        <f t="shared" si="41"/>
        <v>36</v>
      </c>
      <c r="L1319" s="14">
        <v>4746.34</v>
      </c>
    </row>
    <row r="1320" spans="1:12" x14ac:dyDescent="0.25">
      <c r="A1320" t="s">
        <v>588</v>
      </c>
      <c r="B1320">
        <v>1986</v>
      </c>
      <c r="C1320" t="s">
        <v>30</v>
      </c>
      <c r="D1320">
        <v>23</v>
      </c>
      <c r="E1320">
        <v>0</v>
      </c>
      <c r="F1320" s="14">
        <v>4883.87</v>
      </c>
      <c r="G1320" t="s">
        <v>11</v>
      </c>
      <c r="H1320" t="s">
        <v>16</v>
      </c>
      <c r="I1320" t="s">
        <v>41</v>
      </c>
      <c r="J1320" s="10" t="str">
        <f t="shared" si="40"/>
        <v>23Dec1986</v>
      </c>
      <c r="K1320" s="13">
        <f t="shared" si="41"/>
        <v>36</v>
      </c>
      <c r="L1320" s="14">
        <v>4883.87</v>
      </c>
    </row>
    <row r="1321" spans="1:12" x14ac:dyDescent="0.25">
      <c r="A1321" t="s">
        <v>589</v>
      </c>
      <c r="B1321">
        <v>1986</v>
      </c>
      <c r="C1321" t="s">
        <v>36</v>
      </c>
      <c r="D1321">
        <v>27</v>
      </c>
      <c r="E1321">
        <v>0</v>
      </c>
      <c r="F1321" s="14">
        <v>4889.04</v>
      </c>
      <c r="G1321" t="s">
        <v>11</v>
      </c>
      <c r="H1321" t="s">
        <v>16</v>
      </c>
      <c r="I1321" t="s">
        <v>13</v>
      </c>
      <c r="J1321" s="10" t="str">
        <f t="shared" si="40"/>
        <v>27Oct1986</v>
      </c>
      <c r="K1321" s="13">
        <f t="shared" si="41"/>
        <v>36</v>
      </c>
      <c r="L1321" s="14">
        <v>4889.04</v>
      </c>
    </row>
    <row r="1322" spans="1:12" x14ac:dyDescent="0.25">
      <c r="A1322" t="s">
        <v>610</v>
      </c>
      <c r="B1322">
        <v>1986</v>
      </c>
      <c r="C1322" t="s">
        <v>18</v>
      </c>
      <c r="D1322">
        <v>29</v>
      </c>
      <c r="E1322">
        <v>3</v>
      </c>
      <c r="F1322" s="14">
        <v>5034.1000000000004</v>
      </c>
      <c r="G1322" t="s">
        <v>11</v>
      </c>
      <c r="H1322" t="s">
        <v>11</v>
      </c>
      <c r="I1322" t="s">
        <v>13</v>
      </c>
      <c r="J1322" s="10" t="str">
        <f t="shared" si="40"/>
        <v>29Jun1986</v>
      </c>
      <c r="K1322" s="13">
        <f t="shared" si="41"/>
        <v>36</v>
      </c>
      <c r="L1322" s="14">
        <v>5034.1000000000004</v>
      </c>
    </row>
    <row r="1323" spans="1:12" x14ac:dyDescent="0.25">
      <c r="A1323" t="s">
        <v>643</v>
      </c>
      <c r="B1323">
        <v>1986</v>
      </c>
      <c r="C1323" t="s">
        <v>36</v>
      </c>
      <c r="D1323">
        <v>25</v>
      </c>
      <c r="E1323">
        <v>0</v>
      </c>
      <c r="F1323" s="14">
        <v>5266.37</v>
      </c>
      <c r="G1323" t="s">
        <v>11</v>
      </c>
      <c r="H1323" t="s">
        <v>11</v>
      </c>
      <c r="I1323" t="s">
        <v>23</v>
      </c>
      <c r="J1323" s="10" t="str">
        <f t="shared" si="40"/>
        <v>25Oct1986</v>
      </c>
      <c r="K1323" s="13">
        <f t="shared" si="41"/>
        <v>36</v>
      </c>
      <c r="L1323" s="14">
        <v>5266.37</v>
      </c>
    </row>
    <row r="1324" spans="1:12" x14ac:dyDescent="0.25">
      <c r="A1324" t="s">
        <v>644</v>
      </c>
      <c r="B1324">
        <v>1986</v>
      </c>
      <c r="C1324" t="s">
        <v>20</v>
      </c>
      <c r="D1324">
        <v>20</v>
      </c>
      <c r="E1324">
        <v>0</v>
      </c>
      <c r="F1324" s="14">
        <v>5267.82</v>
      </c>
      <c r="G1324" t="s">
        <v>11</v>
      </c>
      <c r="H1324" t="s">
        <v>11</v>
      </c>
      <c r="I1324" t="s">
        <v>23</v>
      </c>
      <c r="J1324" s="10" t="str">
        <f t="shared" si="40"/>
        <v>20Sep1986</v>
      </c>
      <c r="K1324" s="13">
        <f t="shared" si="41"/>
        <v>36</v>
      </c>
      <c r="L1324" s="14">
        <v>5267.82</v>
      </c>
    </row>
    <row r="1325" spans="1:12" x14ac:dyDescent="0.25">
      <c r="A1325" t="s">
        <v>645</v>
      </c>
      <c r="B1325">
        <v>1986</v>
      </c>
      <c r="C1325" t="s">
        <v>36</v>
      </c>
      <c r="D1325">
        <v>20</v>
      </c>
      <c r="E1325">
        <v>0</v>
      </c>
      <c r="F1325" s="14">
        <v>5272.18</v>
      </c>
      <c r="G1325" t="s">
        <v>11</v>
      </c>
      <c r="H1325" t="s">
        <v>12</v>
      </c>
      <c r="I1325" t="s">
        <v>23</v>
      </c>
      <c r="J1325" s="10" t="str">
        <f t="shared" si="40"/>
        <v>20Oct1986</v>
      </c>
      <c r="K1325" s="13">
        <f t="shared" si="41"/>
        <v>36</v>
      </c>
      <c r="L1325" s="14">
        <v>5272.18</v>
      </c>
    </row>
    <row r="1326" spans="1:12" x14ac:dyDescent="0.25">
      <c r="A1326" t="s">
        <v>659</v>
      </c>
      <c r="B1326">
        <v>1986</v>
      </c>
      <c r="C1326" t="s">
        <v>10</v>
      </c>
      <c r="D1326">
        <v>22</v>
      </c>
      <c r="E1326">
        <v>1</v>
      </c>
      <c r="F1326" s="14">
        <v>5377.46</v>
      </c>
      <c r="G1326" t="s">
        <v>11</v>
      </c>
      <c r="H1326" t="s">
        <v>12</v>
      </c>
      <c r="I1326" t="s">
        <v>23</v>
      </c>
      <c r="J1326" s="10" t="str">
        <f t="shared" si="40"/>
        <v>22Jul1986</v>
      </c>
      <c r="K1326" s="13">
        <f t="shared" si="41"/>
        <v>36</v>
      </c>
      <c r="L1326" s="14">
        <v>5377.46</v>
      </c>
    </row>
    <row r="1327" spans="1:12" x14ac:dyDescent="0.25">
      <c r="A1327" t="s">
        <v>672</v>
      </c>
      <c r="B1327">
        <v>1986</v>
      </c>
      <c r="C1327" t="s">
        <v>30</v>
      </c>
      <c r="D1327">
        <v>25</v>
      </c>
      <c r="E1327">
        <v>0</v>
      </c>
      <c r="F1327" s="14">
        <v>5458.05</v>
      </c>
      <c r="G1327" t="s">
        <v>11</v>
      </c>
      <c r="H1327" t="s">
        <v>11</v>
      </c>
      <c r="I1327" t="s">
        <v>246</v>
      </c>
      <c r="J1327" s="10" t="str">
        <f t="shared" si="40"/>
        <v>25Dec1986</v>
      </c>
      <c r="K1327" s="13">
        <f t="shared" si="41"/>
        <v>36</v>
      </c>
      <c r="L1327" s="14">
        <v>5458.05</v>
      </c>
    </row>
    <row r="1328" spans="1:12" x14ac:dyDescent="0.25">
      <c r="A1328" t="s">
        <v>674</v>
      </c>
      <c r="B1328">
        <v>1986</v>
      </c>
      <c r="C1328" t="s">
        <v>30</v>
      </c>
      <c r="D1328">
        <v>2</v>
      </c>
      <c r="E1328">
        <v>0</v>
      </c>
      <c r="F1328" s="14">
        <v>5469.01</v>
      </c>
      <c r="G1328" t="s">
        <v>11</v>
      </c>
      <c r="H1328" t="s">
        <v>11</v>
      </c>
      <c r="I1328" t="s">
        <v>246</v>
      </c>
      <c r="J1328" s="10" t="str">
        <f t="shared" si="40"/>
        <v>2Dec1986</v>
      </c>
      <c r="K1328" s="13">
        <f t="shared" si="41"/>
        <v>36</v>
      </c>
      <c r="L1328" s="14">
        <v>5469.01</v>
      </c>
    </row>
    <row r="1329" spans="1:12" x14ac:dyDescent="0.25">
      <c r="A1329" t="s">
        <v>675</v>
      </c>
      <c r="B1329">
        <v>1986</v>
      </c>
      <c r="C1329" t="s">
        <v>10</v>
      </c>
      <c r="D1329">
        <v>12</v>
      </c>
      <c r="E1329">
        <v>1</v>
      </c>
      <c r="F1329" s="14">
        <v>5472.45</v>
      </c>
      <c r="G1329" t="s">
        <v>11</v>
      </c>
      <c r="H1329" t="s">
        <v>12</v>
      </c>
      <c r="I1329" t="s">
        <v>41</v>
      </c>
      <c r="J1329" s="10" t="str">
        <f t="shared" si="40"/>
        <v>12Jul1986</v>
      </c>
      <c r="K1329" s="13">
        <f t="shared" si="41"/>
        <v>36</v>
      </c>
      <c r="L1329" s="14">
        <v>5472.45</v>
      </c>
    </row>
    <row r="1330" spans="1:12" x14ac:dyDescent="0.25">
      <c r="A1330" t="s">
        <v>676</v>
      </c>
      <c r="B1330">
        <v>1986</v>
      </c>
      <c r="C1330" t="s">
        <v>20</v>
      </c>
      <c r="D1330">
        <v>30</v>
      </c>
      <c r="E1330">
        <v>1</v>
      </c>
      <c r="F1330" s="14">
        <v>5478.04</v>
      </c>
      <c r="G1330" t="s">
        <v>11</v>
      </c>
      <c r="H1330" t="s">
        <v>12</v>
      </c>
      <c r="I1330" t="s">
        <v>13</v>
      </c>
      <c r="J1330" s="10" t="str">
        <f t="shared" si="40"/>
        <v>30Sep1986</v>
      </c>
      <c r="K1330" s="13">
        <f t="shared" si="41"/>
        <v>36</v>
      </c>
      <c r="L1330" s="14">
        <v>5478.04</v>
      </c>
    </row>
    <row r="1331" spans="1:12" x14ac:dyDescent="0.25">
      <c r="A1331" t="s">
        <v>787</v>
      </c>
      <c r="B1331">
        <v>1986</v>
      </c>
      <c r="C1331" t="s">
        <v>20</v>
      </c>
      <c r="D1331">
        <v>25</v>
      </c>
      <c r="E1331">
        <v>3</v>
      </c>
      <c r="F1331" s="14">
        <v>6335.64</v>
      </c>
      <c r="G1331" t="s">
        <v>11</v>
      </c>
      <c r="H1331" t="s">
        <v>11</v>
      </c>
      <c r="I1331" t="s">
        <v>13</v>
      </c>
      <c r="J1331" s="10" t="str">
        <f t="shared" si="40"/>
        <v>25Sep1986</v>
      </c>
      <c r="K1331" s="13">
        <f t="shared" si="41"/>
        <v>36</v>
      </c>
      <c r="L1331" s="14">
        <v>6335.64</v>
      </c>
    </row>
    <row r="1332" spans="1:12" x14ac:dyDescent="0.25">
      <c r="A1332" t="s">
        <v>819</v>
      </c>
      <c r="B1332">
        <v>1986</v>
      </c>
      <c r="C1332" t="s">
        <v>30</v>
      </c>
      <c r="D1332">
        <v>18</v>
      </c>
      <c r="E1332">
        <v>3</v>
      </c>
      <c r="F1332" s="14">
        <v>6548.2</v>
      </c>
      <c r="G1332" t="s">
        <v>11</v>
      </c>
      <c r="H1332" t="s">
        <v>12</v>
      </c>
      <c r="I1332" t="s">
        <v>23</v>
      </c>
      <c r="J1332" s="10" t="str">
        <f t="shared" si="40"/>
        <v>18Dec1986</v>
      </c>
      <c r="K1332" s="13">
        <f t="shared" si="41"/>
        <v>36</v>
      </c>
      <c r="L1332" s="14">
        <v>6548.2</v>
      </c>
    </row>
    <row r="1333" spans="1:12" x14ac:dyDescent="0.25">
      <c r="A1333" t="s">
        <v>912</v>
      </c>
      <c r="B1333">
        <v>1986</v>
      </c>
      <c r="C1333" t="s">
        <v>10</v>
      </c>
      <c r="D1333">
        <v>13</v>
      </c>
      <c r="E1333">
        <v>3</v>
      </c>
      <c r="F1333" s="14">
        <v>7228.22</v>
      </c>
      <c r="G1333" t="s">
        <v>11</v>
      </c>
      <c r="H1333" t="s">
        <v>16</v>
      </c>
      <c r="I1333" t="s">
        <v>246</v>
      </c>
      <c r="J1333" s="10" t="str">
        <f t="shared" si="40"/>
        <v>13Jul1986</v>
      </c>
      <c r="K1333" s="13">
        <f t="shared" si="41"/>
        <v>36</v>
      </c>
      <c r="L1333" s="14">
        <v>7228.22</v>
      </c>
    </row>
    <row r="1334" spans="1:12" x14ac:dyDescent="0.25">
      <c r="A1334" t="s">
        <v>913</v>
      </c>
      <c r="B1334">
        <v>1986</v>
      </c>
      <c r="C1334" t="s">
        <v>20</v>
      </c>
      <c r="D1334">
        <v>2</v>
      </c>
      <c r="E1334">
        <v>4</v>
      </c>
      <c r="F1334" s="14">
        <v>7243.81</v>
      </c>
      <c r="G1334" t="s">
        <v>11</v>
      </c>
      <c r="H1334" t="s">
        <v>12</v>
      </c>
      <c r="I1334" t="s">
        <v>13</v>
      </c>
      <c r="J1334" s="10" t="str">
        <f t="shared" si="40"/>
        <v>2Sep1986</v>
      </c>
      <c r="K1334" s="13">
        <f t="shared" si="41"/>
        <v>36</v>
      </c>
      <c r="L1334" s="14">
        <v>7243.81</v>
      </c>
    </row>
    <row r="1335" spans="1:12" x14ac:dyDescent="0.25">
      <c r="A1335" t="s">
        <v>930</v>
      </c>
      <c r="B1335">
        <v>1986</v>
      </c>
      <c r="C1335" t="s">
        <v>18</v>
      </c>
      <c r="D1335">
        <v>15</v>
      </c>
      <c r="E1335">
        <v>3</v>
      </c>
      <c r="F1335" s="14">
        <v>7339.93</v>
      </c>
      <c r="G1335" t="s">
        <v>11</v>
      </c>
      <c r="H1335" t="s">
        <v>11</v>
      </c>
      <c r="I1335" t="s">
        <v>23</v>
      </c>
      <c r="J1335" s="10" t="str">
        <f t="shared" si="40"/>
        <v>15Jun1986</v>
      </c>
      <c r="K1335" s="13">
        <f t="shared" si="41"/>
        <v>36</v>
      </c>
      <c r="L1335" s="14">
        <v>7339.93</v>
      </c>
    </row>
    <row r="1336" spans="1:12" x14ac:dyDescent="0.25">
      <c r="A1336" t="s">
        <v>1149</v>
      </c>
      <c r="B1336">
        <v>1986</v>
      </c>
      <c r="C1336" t="s">
        <v>30</v>
      </c>
      <c r="D1336">
        <v>25</v>
      </c>
      <c r="E1336">
        <v>3</v>
      </c>
      <c r="F1336" s="14">
        <v>9210.06</v>
      </c>
      <c r="G1336" t="s">
        <v>11</v>
      </c>
      <c r="H1336" t="s">
        <v>12</v>
      </c>
      <c r="I1336" t="s">
        <v>299</v>
      </c>
      <c r="J1336" s="10" t="str">
        <f t="shared" si="40"/>
        <v>25Dec1986</v>
      </c>
      <c r="K1336" s="13">
        <f t="shared" si="41"/>
        <v>36</v>
      </c>
      <c r="L1336" s="14">
        <v>9210.06</v>
      </c>
    </row>
    <row r="1337" spans="1:12" x14ac:dyDescent="0.25">
      <c r="A1337" t="s">
        <v>1891</v>
      </c>
      <c r="B1337">
        <v>1986</v>
      </c>
      <c r="C1337" t="s">
        <v>34</v>
      </c>
      <c r="D1337">
        <v>4</v>
      </c>
      <c r="E1337">
        <v>1</v>
      </c>
      <c r="F1337" s="14">
        <v>20773.63</v>
      </c>
      <c r="G1337" t="s">
        <v>11</v>
      </c>
      <c r="H1337" t="s">
        <v>12</v>
      </c>
      <c r="I1337" t="s">
        <v>355</v>
      </c>
      <c r="J1337" s="10" t="str">
        <f t="shared" si="40"/>
        <v>4Aug1986</v>
      </c>
      <c r="K1337" s="13">
        <f t="shared" si="41"/>
        <v>36</v>
      </c>
      <c r="L1337" s="14">
        <v>20773.63</v>
      </c>
    </row>
    <row r="1338" spans="1:12" x14ac:dyDescent="0.25">
      <c r="A1338" t="s">
        <v>2061</v>
      </c>
      <c r="B1338">
        <v>1986</v>
      </c>
      <c r="C1338" t="s">
        <v>34</v>
      </c>
      <c r="D1338">
        <v>10</v>
      </c>
      <c r="E1338">
        <v>3</v>
      </c>
      <c r="F1338" s="14">
        <v>30530.5</v>
      </c>
      <c r="G1338" t="s">
        <v>11</v>
      </c>
      <c r="H1338" t="s">
        <v>16</v>
      </c>
      <c r="I1338" t="s">
        <v>41</v>
      </c>
      <c r="J1338" s="10" t="str">
        <f t="shared" si="40"/>
        <v>10Aug1986</v>
      </c>
      <c r="K1338" s="13">
        <f t="shared" si="41"/>
        <v>36</v>
      </c>
      <c r="L1338" s="14">
        <v>30530.5</v>
      </c>
    </row>
    <row r="1339" spans="1:12" x14ac:dyDescent="0.25">
      <c r="A1339" t="s">
        <v>2083</v>
      </c>
      <c r="B1339">
        <v>1986</v>
      </c>
      <c r="C1339" t="s">
        <v>30</v>
      </c>
      <c r="D1339">
        <v>2</v>
      </c>
      <c r="E1339">
        <v>3</v>
      </c>
      <c r="F1339" s="14">
        <v>32288.49</v>
      </c>
      <c r="G1339" t="s">
        <v>11</v>
      </c>
      <c r="H1339" t="s">
        <v>11</v>
      </c>
      <c r="I1339" t="s">
        <v>41</v>
      </c>
      <c r="J1339" s="10" t="str">
        <f t="shared" si="40"/>
        <v>2Dec1986</v>
      </c>
      <c r="K1339" s="13">
        <f t="shared" si="41"/>
        <v>36</v>
      </c>
      <c r="L1339" s="14">
        <v>32288.49</v>
      </c>
    </row>
    <row r="1340" spans="1:12" x14ac:dyDescent="0.25">
      <c r="A1340" t="s">
        <v>2321</v>
      </c>
      <c r="B1340">
        <v>1986</v>
      </c>
      <c r="C1340" t="s">
        <v>30</v>
      </c>
      <c r="D1340">
        <v>29</v>
      </c>
      <c r="E1340">
        <v>3</v>
      </c>
      <c r="F1340" s="14">
        <v>43753.34</v>
      </c>
      <c r="G1340" t="s">
        <v>11</v>
      </c>
      <c r="H1340" t="s">
        <v>16</v>
      </c>
      <c r="I1340" t="s">
        <v>163</v>
      </c>
      <c r="J1340" s="10" t="str">
        <f t="shared" si="40"/>
        <v>29Dec1986</v>
      </c>
      <c r="K1340" s="13">
        <f t="shared" si="41"/>
        <v>36</v>
      </c>
      <c r="L1340" s="14">
        <v>43753.34</v>
      </c>
    </row>
    <row r="1341" spans="1:12" x14ac:dyDescent="0.25">
      <c r="A1341" t="s">
        <v>511</v>
      </c>
      <c r="B1341">
        <v>1986</v>
      </c>
      <c r="C1341" t="s">
        <v>34</v>
      </c>
      <c r="D1341">
        <v>11</v>
      </c>
      <c r="E1341">
        <v>0</v>
      </c>
      <c r="F1341" s="14">
        <v>4399.7299999999996</v>
      </c>
      <c r="G1341" t="s">
        <v>12</v>
      </c>
      <c r="H1341" t="s">
        <v>11</v>
      </c>
      <c r="I1341" t="s">
        <v>13</v>
      </c>
      <c r="J1341" s="10" t="str">
        <f t="shared" si="40"/>
        <v>11Aug1986</v>
      </c>
      <c r="K1341" s="13">
        <f t="shared" si="41"/>
        <v>36</v>
      </c>
      <c r="L1341" s="14">
        <v>4399.7299999999996</v>
      </c>
    </row>
    <row r="1342" spans="1:12" x14ac:dyDescent="0.25">
      <c r="A1342" t="s">
        <v>685</v>
      </c>
      <c r="B1342">
        <v>1986</v>
      </c>
      <c r="C1342" t="s">
        <v>15</v>
      </c>
      <c r="D1342">
        <v>21</v>
      </c>
      <c r="E1342">
        <v>2</v>
      </c>
      <c r="F1342" s="14">
        <v>5584.31</v>
      </c>
      <c r="G1342" t="s">
        <v>12</v>
      </c>
      <c r="H1342" t="s">
        <v>16</v>
      </c>
      <c r="I1342" t="s">
        <v>13</v>
      </c>
      <c r="J1342" s="10" t="str">
        <f t="shared" si="40"/>
        <v>21Nov1986</v>
      </c>
      <c r="K1342" s="13">
        <f t="shared" si="41"/>
        <v>36</v>
      </c>
      <c r="L1342" s="14">
        <v>5584.31</v>
      </c>
    </row>
    <row r="1343" spans="1:12" x14ac:dyDescent="0.25">
      <c r="A1343" t="s">
        <v>846</v>
      </c>
      <c r="B1343">
        <v>1986</v>
      </c>
      <c r="C1343" t="s">
        <v>34</v>
      </c>
      <c r="D1343">
        <v>7</v>
      </c>
      <c r="E1343">
        <v>3</v>
      </c>
      <c r="F1343" s="14">
        <v>6746.74</v>
      </c>
      <c r="G1343" t="s">
        <v>12</v>
      </c>
      <c r="H1343" t="s">
        <v>11</v>
      </c>
      <c r="I1343" t="s">
        <v>167</v>
      </c>
      <c r="J1343" s="10" t="str">
        <f t="shared" si="40"/>
        <v>7Aug1986</v>
      </c>
      <c r="K1343" s="13">
        <f t="shared" si="41"/>
        <v>36</v>
      </c>
      <c r="L1343" s="14">
        <v>6746.74</v>
      </c>
    </row>
    <row r="1344" spans="1:12" x14ac:dyDescent="0.25">
      <c r="A1344" t="s">
        <v>1325</v>
      </c>
      <c r="B1344">
        <v>1986</v>
      </c>
      <c r="C1344" t="s">
        <v>34</v>
      </c>
      <c r="D1344">
        <v>29</v>
      </c>
      <c r="E1344">
        <v>3</v>
      </c>
      <c r="F1344" s="14">
        <v>10749.02</v>
      </c>
      <c r="G1344" t="s">
        <v>12</v>
      </c>
      <c r="H1344" t="s">
        <v>16</v>
      </c>
      <c r="I1344" t="s">
        <v>534</v>
      </c>
      <c r="J1344" s="10" t="str">
        <f t="shared" si="40"/>
        <v>29Aug1986</v>
      </c>
      <c r="K1344" s="13">
        <f t="shared" si="41"/>
        <v>36</v>
      </c>
      <c r="L1344" s="14">
        <v>10749.02</v>
      </c>
    </row>
    <row r="1345" spans="1:12" x14ac:dyDescent="0.25">
      <c r="A1345" t="s">
        <v>1424</v>
      </c>
      <c r="B1345">
        <v>1986</v>
      </c>
      <c r="C1345" t="s">
        <v>10</v>
      </c>
      <c r="D1345">
        <v>17</v>
      </c>
      <c r="E1345">
        <v>3</v>
      </c>
      <c r="F1345" s="14">
        <v>11625.11</v>
      </c>
      <c r="G1345" t="s">
        <v>12</v>
      </c>
      <c r="H1345" t="s">
        <v>12</v>
      </c>
      <c r="I1345" t="s">
        <v>631</v>
      </c>
      <c r="J1345" s="10" t="str">
        <f t="shared" si="40"/>
        <v>17Jul1986</v>
      </c>
      <c r="K1345" s="13">
        <f t="shared" si="41"/>
        <v>36</v>
      </c>
      <c r="L1345" s="14">
        <v>11625.11</v>
      </c>
    </row>
    <row r="1346" spans="1:12" x14ac:dyDescent="0.25">
      <c r="A1346" t="s">
        <v>1470</v>
      </c>
      <c r="B1346">
        <v>1986</v>
      </c>
      <c r="C1346" t="s">
        <v>20</v>
      </c>
      <c r="D1346">
        <v>7</v>
      </c>
      <c r="E1346">
        <v>3</v>
      </c>
      <c r="F1346" s="14">
        <v>12048.13</v>
      </c>
      <c r="G1346" t="s">
        <v>12</v>
      </c>
      <c r="H1346" t="s">
        <v>11</v>
      </c>
      <c r="I1346" t="s">
        <v>534</v>
      </c>
      <c r="J1346" s="10" t="str">
        <f t="shared" ref="J1346:J1409" si="42">CONCATENATE(D1346,C1346,B1346)</f>
        <v>7Sep1986</v>
      </c>
      <c r="K1346" s="13">
        <f t="shared" ref="K1346:K1409" si="43">DATEDIF(J1346,$P$2,"y")</f>
        <v>36</v>
      </c>
      <c r="L1346" s="14">
        <v>12048.13</v>
      </c>
    </row>
    <row r="1347" spans="1:12" x14ac:dyDescent="0.25">
      <c r="A1347" t="s">
        <v>1493</v>
      </c>
      <c r="B1347">
        <v>1986</v>
      </c>
      <c r="C1347" t="s">
        <v>34</v>
      </c>
      <c r="D1347">
        <v>13</v>
      </c>
      <c r="E1347">
        <v>3</v>
      </c>
      <c r="F1347" s="14">
        <v>12255.04</v>
      </c>
      <c r="G1347" t="s">
        <v>12</v>
      </c>
      <c r="H1347" t="s">
        <v>11</v>
      </c>
      <c r="I1347" t="s">
        <v>534</v>
      </c>
      <c r="J1347" s="10" t="str">
        <f t="shared" si="42"/>
        <v>13Aug1986</v>
      </c>
      <c r="K1347" s="13">
        <f t="shared" si="43"/>
        <v>36</v>
      </c>
      <c r="L1347" s="14">
        <v>12255.04</v>
      </c>
    </row>
    <row r="1348" spans="1:12" x14ac:dyDescent="0.25">
      <c r="A1348" t="s">
        <v>1624</v>
      </c>
      <c r="B1348">
        <v>1986</v>
      </c>
      <c r="C1348" t="s">
        <v>15</v>
      </c>
      <c r="D1348">
        <v>24</v>
      </c>
      <c r="E1348">
        <v>3</v>
      </c>
      <c r="F1348" s="14">
        <v>13714.55</v>
      </c>
      <c r="G1348" t="s">
        <v>12</v>
      </c>
      <c r="H1348" t="s">
        <v>11</v>
      </c>
      <c r="I1348" t="s">
        <v>248</v>
      </c>
      <c r="J1348" s="10" t="str">
        <f t="shared" si="42"/>
        <v>24Nov1986</v>
      </c>
      <c r="K1348" s="13">
        <f t="shared" si="43"/>
        <v>36</v>
      </c>
      <c r="L1348" s="14">
        <v>13714.55</v>
      </c>
    </row>
    <row r="1349" spans="1:12" x14ac:dyDescent="0.25">
      <c r="A1349" t="s">
        <v>1631</v>
      </c>
      <c r="B1349">
        <v>1986</v>
      </c>
      <c r="C1349" t="s">
        <v>30</v>
      </c>
      <c r="D1349">
        <v>8</v>
      </c>
      <c r="E1349">
        <v>3</v>
      </c>
      <c r="F1349" s="14">
        <v>13819.49</v>
      </c>
      <c r="G1349" t="s">
        <v>12</v>
      </c>
      <c r="H1349" t="s">
        <v>11</v>
      </c>
      <c r="I1349" t="s">
        <v>23</v>
      </c>
      <c r="J1349" s="10" t="str">
        <f t="shared" si="42"/>
        <v>8Dec1986</v>
      </c>
      <c r="K1349" s="13">
        <f t="shared" si="43"/>
        <v>36</v>
      </c>
      <c r="L1349" s="14">
        <v>13819.49</v>
      </c>
    </row>
    <row r="1350" spans="1:12" x14ac:dyDescent="0.25">
      <c r="A1350" t="s">
        <v>621</v>
      </c>
      <c r="B1350">
        <v>1987</v>
      </c>
      <c r="C1350" t="s">
        <v>20</v>
      </c>
      <c r="D1350">
        <v>13</v>
      </c>
      <c r="E1350">
        <v>1</v>
      </c>
      <c r="F1350" s="14">
        <v>5125.22</v>
      </c>
      <c r="G1350" t="s">
        <v>16</v>
      </c>
      <c r="H1350" t="s">
        <v>11</v>
      </c>
      <c r="I1350" t="s">
        <v>23</v>
      </c>
      <c r="J1350" s="10" t="str">
        <f t="shared" si="42"/>
        <v>13Sep1987</v>
      </c>
      <c r="K1350" s="13">
        <f t="shared" si="43"/>
        <v>35</v>
      </c>
      <c r="L1350" s="14">
        <v>5125.22</v>
      </c>
    </row>
    <row r="1351" spans="1:12" x14ac:dyDescent="0.25">
      <c r="A1351" t="s">
        <v>702</v>
      </c>
      <c r="B1351">
        <v>1987</v>
      </c>
      <c r="C1351" t="s">
        <v>36</v>
      </c>
      <c r="D1351">
        <v>19</v>
      </c>
      <c r="E1351">
        <v>2</v>
      </c>
      <c r="F1351" s="14">
        <v>5729.01</v>
      </c>
      <c r="G1351" t="s">
        <v>16</v>
      </c>
      <c r="H1351" t="s">
        <v>11</v>
      </c>
      <c r="I1351" t="s">
        <v>23</v>
      </c>
      <c r="J1351" s="10" t="str">
        <f t="shared" si="42"/>
        <v>19Oct1987</v>
      </c>
      <c r="K1351" s="13">
        <f t="shared" si="43"/>
        <v>35</v>
      </c>
      <c r="L1351" s="14">
        <v>5729.01</v>
      </c>
    </row>
    <row r="1352" spans="1:12" x14ac:dyDescent="0.25">
      <c r="A1352" t="s">
        <v>1859</v>
      </c>
      <c r="B1352">
        <v>1987</v>
      </c>
      <c r="C1352" t="s">
        <v>18</v>
      </c>
      <c r="D1352">
        <v>30</v>
      </c>
      <c r="E1352">
        <v>3</v>
      </c>
      <c r="F1352" s="14">
        <v>19362</v>
      </c>
      <c r="G1352" t="s">
        <v>16</v>
      </c>
      <c r="H1352" t="s">
        <v>12</v>
      </c>
      <c r="I1352" t="s">
        <v>13</v>
      </c>
      <c r="J1352" s="10" t="str">
        <f t="shared" si="42"/>
        <v>30Jun1987</v>
      </c>
      <c r="K1352" s="13">
        <f t="shared" si="43"/>
        <v>35</v>
      </c>
      <c r="L1352" s="14">
        <v>19362</v>
      </c>
    </row>
    <row r="1353" spans="1:12" x14ac:dyDescent="0.25">
      <c r="A1353" t="s">
        <v>1862</v>
      </c>
      <c r="B1353">
        <v>1987</v>
      </c>
      <c r="C1353" t="s">
        <v>15</v>
      </c>
      <c r="D1353">
        <v>30</v>
      </c>
      <c r="E1353">
        <v>4</v>
      </c>
      <c r="F1353" s="14">
        <v>19496.72</v>
      </c>
      <c r="G1353" t="s">
        <v>16</v>
      </c>
      <c r="H1353" t="s">
        <v>12</v>
      </c>
      <c r="I1353" t="s">
        <v>165</v>
      </c>
      <c r="J1353" s="10" t="str">
        <f t="shared" si="42"/>
        <v>30Nov1987</v>
      </c>
      <c r="K1353" s="13">
        <f t="shared" si="43"/>
        <v>35</v>
      </c>
      <c r="L1353" s="14">
        <v>19496.72</v>
      </c>
    </row>
    <row r="1354" spans="1:12" x14ac:dyDescent="0.25">
      <c r="A1354" t="s">
        <v>2035</v>
      </c>
      <c r="B1354">
        <v>1987</v>
      </c>
      <c r="C1354" t="s">
        <v>10</v>
      </c>
      <c r="D1354">
        <v>16</v>
      </c>
      <c r="E1354">
        <v>3</v>
      </c>
      <c r="F1354" s="14">
        <v>29443.59</v>
      </c>
      <c r="G1354" t="s">
        <v>16</v>
      </c>
      <c r="H1354" t="s">
        <v>16</v>
      </c>
      <c r="I1354" t="s">
        <v>41</v>
      </c>
      <c r="J1354" s="10" t="str">
        <f t="shared" si="42"/>
        <v>16Jul1987</v>
      </c>
      <c r="K1354" s="13">
        <f t="shared" si="43"/>
        <v>35</v>
      </c>
      <c r="L1354" s="14">
        <v>29443.59</v>
      </c>
    </row>
    <row r="1355" spans="1:12" x14ac:dyDescent="0.25">
      <c r="A1355" t="s">
        <v>2258</v>
      </c>
      <c r="B1355">
        <v>1987</v>
      </c>
      <c r="C1355" t="s">
        <v>10</v>
      </c>
      <c r="D1355">
        <v>24</v>
      </c>
      <c r="E1355">
        <v>1</v>
      </c>
      <c r="F1355" s="14">
        <v>39774.28</v>
      </c>
      <c r="G1355" t="s">
        <v>16</v>
      </c>
      <c r="H1355" t="s">
        <v>16</v>
      </c>
      <c r="I1355" t="s">
        <v>275</v>
      </c>
      <c r="J1355" s="10" t="str">
        <f t="shared" si="42"/>
        <v>24Jul1987</v>
      </c>
      <c r="K1355" s="13">
        <f t="shared" si="43"/>
        <v>35</v>
      </c>
      <c r="L1355" s="14">
        <v>39774.28</v>
      </c>
    </row>
    <row r="1356" spans="1:12" x14ac:dyDescent="0.25">
      <c r="A1356" t="s">
        <v>343</v>
      </c>
      <c r="B1356">
        <v>1987</v>
      </c>
      <c r="C1356" t="s">
        <v>18</v>
      </c>
      <c r="D1356">
        <v>18</v>
      </c>
      <c r="E1356">
        <v>3</v>
      </c>
      <c r="F1356" s="14">
        <v>2979.52</v>
      </c>
      <c r="G1356" t="s">
        <v>11</v>
      </c>
      <c r="H1356" t="s">
        <v>12</v>
      </c>
      <c r="I1356" t="s">
        <v>13</v>
      </c>
      <c r="J1356" s="10" t="str">
        <f t="shared" si="42"/>
        <v>18Jun1987</v>
      </c>
      <c r="K1356" s="13">
        <f t="shared" si="43"/>
        <v>35</v>
      </c>
      <c r="L1356" s="14">
        <v>2979.52</v>
      </c>
    </row>
    <row r="1357" spans="1:12" x14ac:dyDescent="0.25">
      <c r="A1357" t="s">
        <v>357</v>
      </c>
      <c r="B1357">
        <v>1987</v>
      </c>
      <c r="C1357" t="s">
        <v>34</v>
      </c>
      <c r="D1357">
        <v>1</v>
      </c>
      <c r="E1357">
        <v>3</v>
      </c>
      <c r="F1357" s="14">
        <v>3088.06</v>
      </c>
      <c r="G1357" t="s">
        <v>11</v>
      </c>
      <c r="H1357" t="s">
        <v>11</v>
      </c>
      <c r="I1357" t="s">
        <v>13</v>
      </c>
      <c r="J1357" s="10" t="str">
        <f t="shared" si="42"/>
        <v>1Aug1987</v>
      </c>
      <c r="K1357" s="13">
        <f t="shared" si="43"/>
        <v>35</v>
      </c>
      <c r="L1357" s="14">
        <v>3088.06</v>
      </c>
    </row>
    <row r="1358" spans="1:12" x14ac:dyDescent="0.25">
      <c r="A1358" t="s">
        <v>396</v>
      </c>
      <c r="B1358">
        <v>1987</v>
      </c>
      <c r="C1358" t="s">
        <v>20</v>
      </c>
      <c r="D1358">
        <v>14</v>
      </c>
      <c r="E1358">
        <v>3</v>
      </c>
      <c r="F1358" s="14">
        <v>3453.77</v>
      </c>
      <c r="G1358" t="s">
        <v>11</v>
      </c>
      <c r="H1358" t="s">
        <v>16</v>
      </c>
      <c r="I1358" t="s">
        <v>41</v>
      </c>
      <c r="J1358" s="10" t="str">
        <f t="shared" si="42"/>
        <v>14Sep1987</v>
      </c>
      <c r="K1358" s="13">
        <f t="shared" si="43"/>
        <v>35</v>
      </c>
      <c r="L1358" s="14">
        <v>3453.77</v>
      </c>
    </row>
    <row r="1359" spans="1:12" x14ac:dyDescent="0.25">
      <c r="A1359" t="s">
        <v>439</v>
      </c>
      <c r="B1359">
        <v>1987</v>
      </c>
      <c r="C1359" t="s">
        <v>36</v>
      </c>
      <c r="D1359">
        <v>24</v>
      </c>
      <c r="E1359">
        <v>3</v>
      </c>
      <c r="F1359" s="14">
        <v>3773.23</v>
      </c>
      <c r="G1359" t="s">
        <v>11</v>
      </c>
      <c r="H1359" t="s">
        <v>12</v>
      </c>
      <c r="I1359" t="s">
        <v>13</v>
      </c>
      <c r="J1359" s="10" t="str">
        <f t="shared" si="42"/>
        <v>24Oct1987</v>
      </c>
      <c r="K1359" s="13">
        <f t="shared" si="43"/>
        <v>35</v>
      </c>
      <c r="L1359" s="14">
        <v>3773.23</v>
      </c>
    </row>
    <row r="1360" spans="1:12" x14ac:dyDescent="0.25">
      <c r="A1360" t="s">
        <v>535</v>
      </c>
      <c r="B1360">
        <v>1987</v>
      </c>
      <c r="C1360" t="s">
        <v>30</v>
      </c>
      <c r="D1360">
        <v>5</v>
      </c>
      <c r="E1360">
        <v>3</v>
      </c>
      <c r="F1360" s="14">
        <v>4518.7700000000004</v>
      </c>
      <c r="G1360" t="s">
        <v>11</v>
      </c>
      <c r="H1360" t="s">
        <v>12</v>
      </c>
      <c r="I1360" t="s">
        <v>23</v>
      </c>
      <c r="J1360" s="10" t="str">
        <f t="shared" si="42"/>
        <v>5Dec1987</v>
      </c>
      <c r="K1360" s="13">
        <f t="shared" si="43"/>
        <v>35</v>
      </c>
      <c r="L1360" s="14">
        <v>4518.7700000000004</v>
      </c>
    </row>
    <row r="1361" spans="1:12" x14ac:dyDescent="0.25">
      <c r="A1361" t="s">
        <v>566</v>
      </c>
      <c r="B1361">
        <v>1987</v>
      </c>
      <c r="C1361" t="s">
        <v>20</v>
      </c>
      <c r="D1361">
        <v>2</v>
      </c>
      <c r="E1361">
        <v>1</v>
      </c>
      <c r="F1361" s="14">
        <v>4747.05</v>
      </c>
      <c r="G1361" t="s">
        <v>11</v>
      </c>
      <c r="H1361" t="s">
        <v>11</v>
      </c>
      <c r="I1361" t="s">
        <v>13</v>
      </c>
      <c r="J1361" s="10" t="str">
        <f t="shared" si="42"/>
        <v>2Sep1987</v>
      </c>
      <c r="K1361" s="13">
        <f t="shared" si="43"/>
        <v>35</v>
      </c>
      <c r="L1361" s="14">
        <v>4747.05</v>
      </c>
    </row>
    <row r="1362" spans="1:12" x14ac:dyDescent="0.25">
      <c r="A1362" t="s">
        <v>572</v>
      </c>
      <c r="B1362">
        <v>1987</v>
      </c>
      <c r="C1362" t="s">
        <v>18</v>
      </c>
      <c r="D1362">
        <v>22</v>
      </c>
      <c r="E1362">
        <v>3</v>
      </c>
      <c r="F1362" s="14">
        <v>4787.42</v>
      </c>
      <c r="G1362" t="s">
        <v>11</v>
      </c>
      <c r="H1362" t="s">
        <v>12</v>
      </c>
      <c r="I1362" t="s">
        <v>13</v>
      </c>
      <c r="J1362" s="10" t="str">
        <f t="shared" si="42"/>
        <v>22Jun1987</v>
      </c>
      <c r="K1362" s="13">
        <f t="shared" si="43"/>
        <v>35</v>
      </c>
      <c r="L1362" s="14">
        <v>4787.42</v>
      </c>
    </row>
    <row r="1363" spans="1:12" x14ac:dyDescent="0.25">
      <c r="A1363" t="s">
        <v>619</v>
      </c>
      <c r="B1363">
        <v>1987</v>
      </c>
      <c r="C1363" t="s">
        <v>15</v>
      </c>
      <c r="D1363">
        <v>18</v>
      </c>
      <c r="E1363">
        <v>1</v>
      </c>
      <c r="F1363" s="14">
        <v>5116.5</v>
      </c>
      <c r="G1363" t="s">
        <v>11</v>
      </c>
      <c r="H1363" t="s">
        <v>11</v>
      </c>
      <c r="I1363" t="s">
        <v>23</v>
      </c>
      <c r="J1363" s="10" t="str">
        <f t="shared" si="42"/>
        <v>18Nov1987</v>
      </c>
      <c r="K1363" s="13">
        <f t="shared" si="43"/>
        <v>35</v>
      </c>
      <c r="L1363" s="14">
        <v>5116.5</v>
      </c>
    </row>
    <row r="1364" spans="1:12" x14ac:dyDescent="0.25">
      <c r="A1364" t="s">
        <v>636</v>
      </c>
      <c r="B1364">
        <v>1987</v>
      </c>
      <c r="C1364" t="s">
        <v>18</v>
      </c>
      <c r="D1364">
        <v>29</v>
      </c>
      <c r="E1364">
        <v>0</v>
      </c>
      <c r="F1364" s="14">
        <v>5227.99</v>
      </c>
      <c r="G1364" t="s">
        <v>11</v>
      </c>
      <c r="H1364" t="s">
        <v>16</v>
      </c>
      <c r="I1364" t="s">
        <v>246</v>
      </c>
      <c r="J1364" s="10" t="str">
        <f t="shared" si="42"/>
        <v>29Jun1987</v>
      </c>
      <c r="K1364" s="13">
        <f t="shared" si="43"/>
        <v>35</v>
      </c>
      <c r="L1364" s="14">
        <v>5227.99</v>
      </c>
    </row>
    <row r="1365" spans="1:12" x14ac:dyDescent="0.25">
      <c r="A1365" t="s">
        <v>637</v>
      </c>
      <c r="B1365">
        <v>1987</v>
      </c>
      <c r="C1365" t="s">
        <v>30</v>
      </c>
      <c r="D1365">
        <v>26</v>
      </c>
      <c r="E1365">
        <v>1</v>
      </c>
      <c r="F1365" s="14">
        <v>5240.7700000000004</v>
      </c>
      <c r="G1365" t="s">
        <v>11</v>
      </c>
      <c r="H1365" t="s">
        <v>11</v>
      </c>
      <c r="I1365" t="s">
        <v>41</v>
      </c>
      <c r="J1365" s="10" t="str">
        <f t="shared" si="42"/>
        <v>26Dec1987</v>
      </c>
      <c r="K1365" s="13">
        <f t="shared" si="43"/>
        <v>35</v>
      </c>
      <c r="L1365" s="14">
        <v>5240.7700000000004</v>
      </c>
    </row>
    <row r="1366" spans="1:12" x14ac:dyDescent="0.25">
      <c r="A1366" t="s">
        <v>638</v>
      </c>
      <c r="B1366">
        <v>1987</v>
      </c>
      <c r="C1366" t="s">
        <v>10</v>
      </c>
      <c r="D1366">
        <v>5</v>
      </c>
      <c r="E1366">
        <v>1</v>
      </c>
      <c r="F1366" s="14">
        <v>5245.23</v>
      </c>
      <c r="G1366" t="s">
        <v>11</v>
      </c>
      <c r="H1366" t="s">
        <v>11</v>
      </c>
      <c r="I1366" t="s">
        <v>13</v>
      </c>
      <c r="J1366" s="10" t="str">
        <f t="shared" si="42"/>
        <v>5Jul1987</v>
      </c>
      <c r="K1366" s="13">
        <f t="shared" si="43"/>
        <v>35</v>
      </c>
      <c r="L1366" s="14">
        <v>5245.23</v>
      </c>
    </row>
    <row r="1367" spans="1:12" x14ac:dyDescent="0.25">
      <c r="A1367" t="s">
        <v>639</v>
      </c>
      <c r="B1367">
        <v>1987</v>
      </c>
      <c r="C1367" t="s">
        <v>20</v>
      </c>
      <c r="D1367">
        <v>9</v>
      </c>
      <c r="E1367">
        <v>1</v>
      </c>
      <c r="F1367" s="14">
        <v>5246.05</v>
      </c>
      <c r="G1367" t="s">
        <v>11</v>
      </c>
      <c r="H1367" t="s">
        <v>12</v>
      </c>
      <c r="I1367" t="s">
        <v>41</v>
      </c>
      <c r="J1367" s="10" t="str">
        <f t="shared" si="42"/>
        <v>9Sep1987</v>
      </c>
      <c r="K1367" s="13">
        <f t="shared" si="43"/>
        <v>35</v>
      </c>
      <c r="L1367" s="14">
        <v>5246.05</v>
      </c>
    </row>
    <row r="1368" spans="1:12" x14ac:dyDescent="0.25">
      <c r="A1368" t="s">
        <v>646</v>
      </c>
      <c r="B1368">
        <v>1987</v>
      </c>
      <c r="C1368" t="s">
        <v>20</v>
      </c>
      <c r="D1368">
        <v>1</v>
      </c>
      <c r="E1368">
        <v>3</v>
      </c>
      <c r="F1368" s="14">
        <v>5275.86</v>
      </c>
      <c r="G1368" t="s">
        <v>11</v>
      </c>
      <c r="H1368" t="s">
        <v>11</v>
      </c>
      <c r="I1368" t="s">
        <v>13</v>
      </c>
      <c r="J1368" s="10" t="str">
        <f t="shared" si="42"/>
        <v>1Sep1987</v>
      </c>
      <c r="K1368" s="13">
        <f t="shared" si="43"/>
        <v>35</v>
      </c>
      <c r="L1368" s="14">
        <v>5275.86</v>
      </c>
    </row>
    <row r="1369" spans="1:12" x14ac:dyDescent="0.25">
      <c r="A1369" t="s">
        <v>690</v>
      </c>
      <c r="B1369">
        <v>1987</v>
      </c>
      <c r="C1369" t="s">
        <v>30</v>
      </c>
      <c r="D1369">
        <v>9</v>
      </c>
      <c r="E1369">
        <v>1</v>
      </c>
      <c r="F1369" s="14">
        <v>5630.46</v>
      </c>
      <c r="G1369" t="s">
        <v>11</v>
      </c>
      <c r="H1369" t="s">
        <v>12</v>
      </c>
      <c r="I1369" t="s">
        <v>23</v>
      </c>
      <c r="J1369" s="10" t="str">
        <f t="shared" si="42"/>
        <v>9Dec1987</v>
      </c>
      <c r="K1369" s="13">
        <f t="shared" si="43"/>
        <v>35</v>
      </c>
      <c r="L1369" s="14">
        <v>5630.46</v>
      </c>
    </row>
    <row r="1370" spans="1:12" x14ac:dyDescent="0.25">
      <c r="A1370" t="s">
        <v>711</v>
      </c>
      <c r="B1370">
        <v>1987</v>
      </c>
      <c r="C1370" t="s">
        <v>10</v>
      </c>
      <c r="D1370">
        <v>27</v>
      </c>
      <c r="E1370">
        <v>2</v>
      </c>
      <c r="F1370" s="14">
        <v>5836.52</v>
      </c>
      <c r="G1370" t="s">
        <v>11</v>
      </c>
      <c r="H1370" t="s">
        <v>12</v>
      </c>
      <c r="I1370" t="s">
        <v>13</v>
      </c>
      <c r="J1370" s="10" t="str">
        <f t="shared" si="42"/>
        <v>27Jul1987</v>
      </c>
      <c r="K1370" s="13">
        <f t="shared" si="43"/>
        <v>35</v>
      </c>
      <c r="L1370" s="14">
        <v>5836.52</v>
      </c>
    </row>
    <row r="1371" spans="1:12" x14ac:dyDescent="0.25">
      <c r="A1371" t="s">
        <v>713</v>
      </c>
      <c r="B1371">
        <v>1987</v>
      </c>
      <c r="C1371" t="s">
        <v>20</v>
      </c>
      <c r="D1371">
        <v>30</v>
      </c>
      <c r="E1371">
        <v>2</v>
      </c>
      <c r="F1371" s="14">
        <v>5846.92</v>
      </c>
      <c r="G1371" t="s">
        <v>11</v>
      </c>
      <c r="H1371" t="s">
        <v>11</v>
      </c>
      <c r="I1371" t="s">
        <v>13</v>
      </c>
      <c r="J1371" s="10" t="str">
        <f t="shared" si="42"/>
        <v>30Sep1987</v>
      </c>
      <c r="K1371" s="13">
        <f t="shared" si="43"/>
        <v>35</v>
      </c>
      <c r="L1371" s="14">
        <v>5846.92</v>
      </c>
    </row>
    <row r="1372" spans="1:12" x14ac:dyDescent="0.25">
      <c r="A1372" t="s">
        <v>799</v>
      </c>
      <c r="B1372">
        <v>1987</v>
      </c>
      <c r="C1372" t="s">
        <v>20</v>
      </c>
      <c r="D1372">
        <v>9</v>
      </c>
      <c r="E1372">
        <v>2</v>
      </c>
      <c r="F1372" s="14">
        <v>6402.29</v>
      </c>
      <c r="G1372" t="s">
        <v>11</v>
      </c>
      <c r="H1372" t="s">
        <v>12</v>
      </c>
      <c r="I1372" t="s">
        <v>246</v>
      </c>
      <c r="J1372" s="10" t="str">
        <f t="shared" si="42"/>
        <v>9Sep1987</v>
      </c>
      <c r="K1372" s="13">
        <f t="shared" si="43"/>
        <v>35</v>
      </c>
      <c r="L1372" s="14">
        <v>6402.29</v>
      </c>
    </row>
    <row r="1373" spans="1:12" x14ac:dyDescent="0.25">
      <c r="A1373" t="s">
        <v>803</v>
      </c>
      <c r="B1373">
        <v>1987</v>
      </c>
      <c r="C1373" t="s">
        <v>20</v>
      </c>
      <c r="D1373">
        <v>4</v>
      </c>
      <c r="E1373">
        <v>3</v>
      </c>
      <c r="F1373" s="14">
        <v>6414.18</v>
      </c>
      <c r="G1373" t="s">
        <v>11</v>
      </c>
      <c r="H1373" t="s">
        <v>11</v>
      </c>
      <c r="I1373" t="s">
        <v>41</v>
      </c>
      <c r="J1373" s="10" t="str">
        <f t="shared" si="42"/>
        <v>4Sep1987</v>
      </c>
      <c r="K1373" s="13">
        <f t="shared" si="43"/>
        <v>35</v>
      </c>
      <c r="L1373" s="14">
        <v>6414.18</v>
      </c>
    </row>
    <row r="1374" spans="1:12" x14ac:dyDescent="0.25">
      <c r="A1374" t="s">
        <v>890</v>
      </c>
      <c r="B1374">
        <v>1987</v>
      </c>
      <c r="C1374" t="s">
        <v>34</v>
      </c>
      <c r="D1374">
        <v>11</v>
      </c>
      <c r="E1374">
        <v>3</v>
      </c>
      <c r="F1374" s="14">
        <v>7106.81</v>
      </c>
      <c r="G1374" t="s">
        <v>11</v>
      </c>
      <c r="H1374" t="s">
        <v>16</v>
      </c>
      <c r="I1374" t="s">
        <v>23</v>
      </c>
      <c r="J1374" s="10" t="str">
        <f t="shared" si="42"/>
        <v>11Aug1987</v>
      </c>
      <c r="K1374" s="13">
        <f t="shared" si="43"/>
        <v>35</v>
      </c>
      <c r="L1374" s="14">
        <v>7106.81</v>
      </c>
    </row>
    <row r="1375" spans="1:12" x14ac:dyDescent="0.25">
      <c r="A1375" t="s">
        <v>983</v>
      </c>
      <c r="B1375">
        <v>1987</v>
      </c>
      <c r="C1375" t="s">
        <v>10</v>
      </c>
      <c r="D1375">
        <v>12</v>
      </c>
      <c r="E1375">
        <v>3</v>
      </c>
      <c r="F1375" s="14">
        <v>7684.62</v>
      </c>
      <c r="G1375" t="s">
        <v>11</v>
      </c>
      <c r="H1375" t="s">
        <v>12</v>
      </c>
      <c r="I1375" t="s">
        <v>299</v>
      </c>
      <c r="J1375" s="10" t="str">
        <f t="shared" si="42"/>
        <v>12Jul1987</v>
      </c>
      <c r="K1375" s="13">
        <f t="shared" si="43"/>
        <v>35</v>
      </c>
      <c r="L1375" s="14">
        <v>7684.62</v>
      </c>
    </row>
    <row r="1376" spans="1:12" x14ac:dyDescent="0.25">
      <c r="A1376" t="s">
        <v>1004</v>
      </c>
      <c r="B1376">
        <v>1987</v>
      </c>
      <c r="C1376" t="s">
        <v>36</v>
      </c>
      <c r="D1376">
        <v>29</v>
      </c>
      <c r="E1376">
        <v>3</v>
      </c>
      <c r="F1376" s="14">
        <v>7948.22</v>
      </c>
      <c r="G1376" t="s">
        <v>11</v>
      </c>
      <c r="H1376" t="s">
        <v>12</v>
      </c>
      <c r="I1376" t="s">
        <v>199</v>
      </c>
      <c r="J1376" s="10" t="str">
        <f t="shared" si="42"/>
        <v>29Oct1987</v>
      </c>
      <c r="K1376" s="13">
        <f t="shared" si="43"/>
        <v>35</v>
      </c>
      <c r="L1376" s="14">
        <v>7948.22</v>
      </c>
    </row>
    <row r="1377" spans="1:12" x14ac:dyDescent="0.25">
      <c r="A1377" t="s">
        <v>1090</v>
      </c>
      <c r="B1377">
        <v>1987</v>
      </c>
      <c r="C1377" t="s">
        <v>15</v>
      </c>
      <c r="D1377">
        <v>11</v>
      </c>
      <c r="E1377">
        <v>3</v>
      </c>
      <c r="F1377" s="14">
        <v>8573.2999999999993</v>
      </c>
      <c r="G1377" t="s">
        <v>11</v>
      </c>
      <c r="H1377" t="s">
        <v>11</v>
      </c>
      <c r="I1377" t="s">
        <v>299</v>
      </c>
      <c r="J1377" s="10" t="str">
        <f t="shared" si="42"/>
        <v>11Nov1987</v>
      </c>
      <c r="K1377" s="13">
        <f t="shared" si="43"/>
        <v>35</v>
      </c>
      <c r="L1377" s="14">
        <v>8573.2999999999993</v>
      </c>
    </row>
    <row r="1378" spans="1:12" x14ac:dyDescent="0.25">
      <c r="A1378" t="s">
        <v>1178</v>
      </c>
      <c r="B1378">
        <v>1987</v>
      </c>
      <c r="C1378" t="s">
        <v>15</v>
      </c>
      <c r="D1378">
        <v>14</v>
      </c>
      <c r="E1378">
        <v>3</v>
      </c>
      <c r="F1378" s="14">
        <v>9448.42</v>
      </c>
      <c r="G1378" t="s">
        <v>11</v>
      </c>
      <c r="H1378" t="s">
        <v>12</v>
      </c>
      <c r="I1378" t="s">
        <v>299</v>
      </c>
      <c r="J1378" s="10" t="str">
        <f t="shared" si="42"/>
        <v>14Nov1987</v>
      </c>
      <c r="K1378" s="13">
        <f t="shared" si="43"/>
        <v>35</v>
      </c>
      <c r="L1378" s="14">
        <v>9448.42</v>
      </c>
    </row>
    <row r="1379" spans="1:12" x14ac:dyDescent="0.25">
      <c r="A1379" t="s">
        <v>1758</v>
      </c>
      <c r="B1379">
        <v>1987</v>
      </c>
      <c r="C1379" t="s">
        <v>36</v>
      </c>
      <c r="D1379">
        <v>6</v>
      </c>
      <c r="E1379">
        <v>3</v>
      </c>
      <c r="F1379" s="14">
        <v>16122.65</v>
      </c>
      <c r="G1379" t="s">
        <v>11</v>
      </c>
      <c r="H1379" t="s">
        <v>16</v>
      </c>
      <c r="I1379" t="s">
        <v>41</v>
      </c>
      <c r="J1379" s="10" t="str">
        <f t="shared" si="42"/>
        <v>6Oct1987</v>
      </c>
      <c r="K1379" s="13">
        <f t="shared" si="43"/>
        <v>35</v>
      </c>
      <c r="L1379" s="14">
        <v>16122.65</v>
      </c>
    </row>
    <row r="1380" spans="1:12" x14ac:dyDescent="0.25">
      <c r="A1380" t="s">
        <v>1879</v>
      </c>
      <c r="B1380">
        <v>1987</v>
      </c>
      <c r="C1380" t="s">
        <v>36</v>
      </c>
      <c r="D1380">
        <v>17</v>
      </c>
      <c r="E1380">
        <v>0</v>
      </c>
      <c r="F1380" s="14">
        <v>20234.849999999999</v>
      </c>
      <c r="G1380" t="s">
        <v>11</v>
      </c>
      <c r="H1380" t="s">
        <v>12</v>
      </c>
      <c r="I1380" t="s">
        <v>23</v>
      </c>
      <c r="J1380" s="10" t="str">
        <f t="shared" si="42"/>
        <v>17Oct1987</v>
      </c>
      <c r="K1380" s="13">
        <f t="shared" si="43"/>
        <v>35</v>
      </c>
      <c r="L1380" s="14">
        <v>20234.849999999999</v>
      </c>
    </row>
    <row r="1381" spans="1:12" x14ac:dyDescent="0.25">
      <c r="A1381" t="s">
        <v>1895</v>
      </c>
      <c r="B1381">
        <v>1987</v>
      </c>
      <c r="C1381" t="s">
        <v>15</v>
      </c>
      <c r="D1381">
        <v>27</v>
      </c>
      <c r="E1381">
        <v>2</v>
      </c>
      <c r="F1381" s="14">
        <v>20984.09</v>
      </c>
      <c r="G1381" t="s">
        <v>11</v>
      </c>
      <c r="H1381" t="s">
        <v>11</v>
      </c>
      <c r="I1381" t="s">
        <v>163</v>
      </c>
      <c r="J1381" s="10" t="str">
        <f t="shared" si="42"/>
        <v>27Nov1987</v>
      </c>
      <c r="K1381" s="13">
        <f t="shared" si="43"/>
        <v>35</v>
      </c>
      <c r="L1381" s="14">
        <v>20984.09</v>
      </c>
    </row>
    <row r="1382" spans="1:12" x14ac:dyDescent="0.25">
      <c r="A1382" t="s">
        <v>1958</v>
      </c>
      <c r="B1382">
        <v>1987</v>
      </c>
      <c r="C1382" t="s">
        <v>18</v>
      </c>
      <c r="D1382">
        <v>14</v>
      </c>
      <c r="E1382">
        <v>2</v>
      </c>
      <c r="F1382" s="14">
        <v>24915.05</v>
      </c>
      <c r="G1382" t="s">
        <v>11</v>
      </c>
      <c r="H1382" t="s">
        <v>16</v>
      </c>
      <c r="I1382" t="s">
        <v>246</v>
      </c>
      <c r="J1382" s="10" t="str">
        <f t="shared" si="42"/>
        <v>14Jun1987</v>
      </c>
      <c r="K1382" s="13">
        <f t="shared" si="43"/>
        <v>35</v>
      </c>
      <c r="L1382" s="14">
        <v>24915.05</v>
      </c>
    </row>
    <row r="1383" spans="1:12" x14ac:dyDescent="0.25">
      <c r="A1383" t="s">
        <v>2239</v>
      </c>
      <c r="B1383">
        <v>1987</v>
      </c>
      <c r="C1383" t="s">
        <v>18</v>
      </c>
      <c r="D1383">
        <v>16</v>
      </c>
      <c r="E1383">
        <v>3</v>
      </c>
      <c r="F1383" s="14">
        <v>38924.04</v>
      </c>
      <c r="G1383" t="s">
        <v>11</v>
      </c>
      <c r="H1383" t="s">
        <v>11</v>
      </c>
      <c r="I1383" t="s">
        <v>41</v>
      </c>
      <c r="J1383" s="10" t="str">
        <f t="shared" si="42"/>
        <v>16Jun1987</v>
      </c>
      <c r="K1383" s="13">
        <f t="shared" si="43"/>
        <v>35</v>
      </c>
      <c r="L1383" s="14">
        <v>38924.04</v>
      </c>
    </row>
    <row r="1384" spans="1:12" x14ac:dyDescent="0.25">
      <c r="A1384" t="s">
        <v>2263</v>
      </c>
      <c r="B1384">
        <v>1987</v>
      </c>
      <c r="C1384" t="s">
        <v>34</v>
      </c>
      <c r="D1384">
        <v>8</v>
      </c>
      <c r="E1384">
        <v>3</v>
      </c>
      <c r="F1384" s="14">
        <v>39983.43</v>
      </c>
      <c r="G1384" t="s">
        <v>11</v>
      </c>
      <c r="H1384" t="s">
        <v>12</v>
      </c>
      <c r="I1384" t="s">
        <v>23</v>
      </c>
      <c r="J1384" s="10" t="str">
        <f t="shared" si="42"/>
        <v>8Aug1987</v>
      </c>
      <c r="K1384" s="13">
        <f t="shared" si="43"/>
        <v>35</v>
      </c>
      <c r="L1384" s="14">
        <v>39983.43</v>
      </c>
    </row>
    <row r="1385" spans="1:12" x14ac:dyDescent="0.25">
      <c r="A1385" t="s">
        <v>567</v>
      </c>
      <c r="B1385">
        <v>1987</v>
      </c>
      <c r="C1385" t="s">
        <v>15</v>
      </c>
      <c r="D1385">
        <v>22</v>
      </c>
      <c r="E1385">
        <v>1</v>
      </c>
      <c r="F1385" s="14">
        <v>4751.07</v>
      </c>
      <c r="G1385" t="s">
        <v>12</v>
      </c>
      <c r="H1385" t="s">
        <v>16</v>
      </c>
      <c r="I1385" t="s">
        <v>41</v>
      </c>
      <c r="J1385" s="10" t="str">
        <f t="shared" si="42"/>
        <v>22Nov1987</v>
      </c>
      <c r="K1385" s="13">
        <f t="shared" si="43"/>
        <v>35</v>
      </c>
      <c r="L1385" s="14">
        <v>4751.07</v>
      </c>
    </row>
    <row r="1386" spans="1:12" x14ac:dyDescent="0.25">
      <c r="A1386" t="s">
        <v>569</v>
      </c>
      <c r="B1386">
        <v>1987</v>
      </c>
      <c r="C1386" t="s">
        <v>20</v>
      </c>
      <c r="D1386">
        <v>27</v>
      </c>
      <c r="E1386">
        <v>1</v>
      </c>
      <c r="F1386" s="14">
        <v>4762.33</v>
      </c>
      <c r="G1386" t="s">
        <v>12</v>
      </c>
      <c r="H1386" t="s">
        <v>12</v>
      </c>
      <c r="I1386" t="s">
        <v>41</v>
      </c>
      <c r="J1386" s="10" t="str">
        <f t="shared" si="42"/>
        <v>27Sep1987</v>
      </c>
      <c r="K1386" s="13">
        <f t="shared" si="43"/>
        <v>35</v>
      </c>
      <c r="L1386" s="14">
        <v>4762.33</v>
      </c>
    </row>
    <row r="1387" spans="1:12" x14ac:dyDescent="0.25">
      <c r="A1387" t="s">
        <v>719</v>
      </c>
      <c r="B1387">
        <v>1987</v>
      </c>
      <c r="C1387" t="s">
        <v>10</v>
      </c>
      <c r="D1387">
        <v>29</v>
      </c>
      <c r="E1387">
        <v>3</v>
      </c>
      <c r="F1387" s="14">
        <v>5926.85</v>
      </c>
      <c r="G1387" t="s">
        <v>12</v>
      </c>
      <c r="H1387" t="s">
        <v>12</v>
      </c>
      <c r="I1387" t="s">
        <v>41</v>
      </c>
      <c r="J1387" s="10" t="str">
        <f t="shared" si="42"/>
        <v>29Jul1987</v>
      </c>
      <c r="K1387" s="13">
        <f t="shared" si="43"/>
        <v>35</v>
      </c>
      <c r="L1387" s="14">
        <v>5926.85</v>
      </c>
    </row>
    <row r="1388" spans="1:12" x14ac:dyDescent="0.25">
      <c r="A1388" t="s">
        <v>722</v>
      </c>
      <c r="B1388">
        <v>1987</v>
      </c>
      <c r="C1388" t="s">
        <v>10</v>
      </c>
      <c r="D1388">
        <v>14</v>
      </c>
      <c r="E1388">
        <v>3</v>
      </c>
      <c r="F1388" s="14">
        <v>5934.38</v>
      </c>
      <c r="G1388" t="s">
        <v>12</v>
      </c>
      <c r="H1388" t="s">
        <v>11</v>
      </c>
      <c r="I1388" t="s">
        <v>13</v>
      </c>
      <c r="J1388" s="10" t="str">
        <f t="shared" si="42"/>
        <v>14Jul1987</v>
      </c>
      <c r="K1388" s="13">
        <f t="shared" si="43"/>
        <v>35</v>
      </c>
      <c r="L1388" s="14">
        <v>5934.38</v>
      </c>
    </row>
    <row r="1389" spans="1:12" x14ac:dyDescent="0.25">
      <c r="A1389" t="s">
        <v>1297</v>
      </c>
      <c r="B1389">
        <v>1987</v>
      </c>
      <c r="C1389" t="s">
        <v>18</v>
      </c>
      <c r="D1389">
        <v>28</v>
      </c>
      <c r="E1389">
        <v>3</v>
      </c>
      <c r="F1389" s="14">
        <v>10464.83</v>
      </c>
      <c r="G1389" t="s">
        <v>12</v>
      </c>
      <c r="H1389" t="s">
        <v>16</v>
      </c>
      <c r="I1389" t="s">
        <v>23</v>
      </c>
      <c r="J1389" s="10" t="str">
        <f t="shared" si="42"/>
        <v>28Jun1987</v>
      </c>
      <c r="K1389" s="13">
        <f t="shared" si="43"/>
        <v>35</v>
      </c>
      <c r="L1389" s="14">
        <v>10464.83</v>
      </c>
    </row>
    <row r="1390" spans="1:12" x14ac:dyDescent="0.25">
      <c r="A1390" t="s">
        <v>1481</v>
      </c>
      <c r="B1390">
        <v>1987</v>
      </c>
      <c r="C1390" t="s">
        <v>36</v>
      </c>
      <c r="D1390">
        <v>5</v>
      </c>
      <c r="E1390">
        <v>3</v>
      </c>
      <c r="F1390" s="14">
        <v>12148.2</v>
      </c>
      <c r="G1390" t="s">
        <v>12</v>
      </c>
      <c r="H1390" t="s">
        <v>12</v>
      </c>
      <c r="I1390" t="s">
        <v>23</v>
      </c>
      <c r="J1390" s="10" t="str">
        <f t="shared" si="42"/>
        <v>5Oct1987</v>
      </c>
      <c r="K1390" s="13">
        <f t="shared" si="43"/>
        <v>35</v>
      </c>
      <c r="L1390" s="14">
        <v>12148.2</v>
      </c>
    </row>
    <row r="1391" spans="1:12" x14ac:dyDescent="0.25">
      <c r="A1391" t="s">
        <v>1849</v>
      </c>
      <c r="B1391">
        <v>1988</v>
      </c>
      <c r="C1391" t="s">
        <v>36</v>
      </c>
      <c r="D1391">
        <v>24</v>
      </c>
      <c r="E1391">
        <v>2</v>
      </c>
      <c r="F1391" s="14">
        <v>18972.5</v>
      </c>
      <c r="G1391" t="s">
        <v>16</v>
      </c>
      <c r="H1391" t="s">
        <v>12</v>
      </c>
      <c r="I1391" t="s">
        <v>13</v>
      </c>
      <c r="J1391" s="10" t="str">
        <f t="shared" si="42"/>
        <v>24Oct1988</v>
      </c>
      <c r="K1391" s="13">
        <f t="shared" si="43"/>
        <v>34</v>
      </c>
      <c r="L1391" s="14">
        <v>18972.5</v>
      </c>
    </row>
    <row r="1392" spans="1:12" x14ac:dyDescent="0.25">
      <c r="A1392" t="s">
        <v>1851</v>
      </c>
      <c r="B1392">
        <v>1989</v>
      </c>
      <c r="C1392" t="s">
        <v>18</v>
      </c>
      <c r="D1392">
        <v>5</v>
      </c>
      <c r="E1392">
        <v>1</v>
      </c>
      <c r="F1392" s="14">
        <v>19040.88</v>
      </c>
      <c r="G1392" t="s">
        <v>16</v>
      </c>
      <c r="H1392" t="s">
        <v>12</v>
      </c>
      <c r="I1392" t="s">
        <v>41</v>
      </c>
      <c r="J1392" s="10" t="str">
        <f t="shared" si="42"/>
        <v>5Jun1989</v>
      </c>
      <c r="K1392" s="13">
        <f t="shared" si="43"/>
        <v>34</v>
      </c>
      <c r="L1392" s="14">
        <v>19040.88</v>
      </c>
    </row>
    <row r="1393" spans="1:12" x14ac:dyDescent="0.25">
      <c r="A1393" t="s">
        <v>2045</v>
      </c>
      <c r="B1393">
        <v>1988</v>
      </c>
      <c r="C1393" t="s">
        <v>30</v>
      </c>
      <c r="D1393">
        <v>30</v>
      </c>
      <c r="E1393">
        <v>3</v>
      </c>
      <c r="F1393" s="14">
        <v>29929.56</v>
      </c>
      <c r="G1393" t="s">
        <v>16</v>
      </c>
      <c r="H1393" t="s">
        <v>16</v>
      </c>
      <c r="I1393" t="s">
        <v>41</v>
      </c>
      <c r="J1393" s="10" t="str">
        <f t="shared" si="42"/>
        <v>30Dec1988</v>
      </c>
      <c r="K1393" s="13">
        <f t="shared" si="43"/>
        <v>34</v>
      </c>
      <c r="L1393" s="14">
        <v>29929.56</v>
      </c>
    </row>
    <row r="1394" spans="1:12" x14ac:dyDescent="0.25">
      <c r="A1394" t="s">
        <v>2155</v>
      </c>
      <c r="B1394">
        <v>1988</v>
      </c>
      <c r="C1394" t="s">
        <v>15</v>
      </c>
      <c r="D1394">
        <v>20</v>
      </c>
      <c r="E1394">
        <v>0</v>
      </c>
      <c r="F1394" s="14">
        <v>35491.64</v>
      </c>
      <c r="G1394" t="s">
        <v>16</v>
      </c>
      <c r="H1394" t="s">
        <v>11</v>
      </c>
      <c r="I1394" t="s">
        <v>41</v>
      </c>
      <c r="J1394" s="10" t="str">
        <f t="shared" si="42"/>
        <v>20Nov1988</v>
      </c>
      <c r="K1394" s="13">
        <f t="shared" si="43"/>
        <v>34</v>
      </c>
      <c r="L1394" s="14">
        <v>35491.64</v>
      </c>
    </row>
    <row r="1395" spans="1:12" x14ac:dyDescent="0.25">
      <c r="A1395" t="s">
        <v>273</v>
      </c>
      <c r="B1395">
        <v>1988</v>
      </c>
      <c r="C1395" t="s">
        <v>30</v>
      </c>
      <c r="D1395">
        <v>12</v>
      </c>
      <c r="E1395">
        <v>3</v>
      </c>
      <c r="F1395" s="14">
        <v>2373.3000000000002</v>
      </c>
      <c r="G1395" t="s">
        <v>11</v>
      </c>
      <c r="H1395" t="s">
        <v>11</v>
      </c>
      <c r="I1395" t="s">
        <v>13</v>
      </c>
      <c r="J1395" s="10" t="str">
        <f t="shared" si="42"/>
        <v>12Dec1988</v>
      </c>
      <c r="K1395" s="13">
        <f t="shared" si="43"/>
        <v>34</v>
      </c>
      <c r="L1395" s="14">
        <v>2373.3000000000002</v>
      </c>
    </row>
    <row r="1396" spans="1:12" x14ac:dyDescent="0.25">
      <c r="A1396" t="s">
        <v>316</v>
      </c>
      <c r="B1396">
        <v>1988</v>
      </c>
      <c r="C1396" t="s">
        <v>34</v>
      </c>
      <c r="D1396">
        <v>20</v>
      </c>
      <c r="E1396">
        <v>3</v>
      </c>
      <c r="F1396" s="14">
        <v>2726.06</v>
      </c>
      <c r="G1396" t="s">
        <v>11</v>
      </c>
      <c r="H1396" t="s">
        <v>11</v>
      </c>
      <c r="I1396" t="s">
        <v>13</v>
      </c>
      <c r="J1396" s="10" t="str">
        <f t="shared" si="42"/>
        <v>20Aug1988</v>
      </c>
      <c r="K1396" s="13">
        <f t="shared" si="43"/>
        <v>34</v>
      </c>
      <c r="L1396" s="14">
        <v>2726.06</v>
      </c>
    </row>
    <row r="1397" spans="1:12" x14ac:dyDescent="0.25">
      <c r="A1397" t="s">
        <v>346</v>
      </c>
      <c r="B1397">
        <v>1988</v>
      </c>
      <c r="C1397" t="s">
        <v>20</v>
      </c>
      <c r="D1397">
        <v>28</v>
      </c>
      <c r="E1397">
        <v>3</v>
      </c>
      <c r="F1397" s="14">
        <v>3018.04</v>
      </c>
      <c r="G1397" t="s">
        <v>11</v>
      </c>
      <c r="H1397" t="s">
        <v>11</v>
      </c>
      <c r="I1397" t="s">
        <v>23</v>
      </c>
      <c r="J1397" s="10" t="str">
        <f t="shared" si="42"/>
        <v>28Sep1988</v>
      </c>
      <c r="K1397" s="13">
        <f t="shared" si="43"/>
        <v>34</v>
      </c>
      <c r="L1397" s="14">
        <v>3018.04</v>
      </c>
    </row>
    <row r="1398" spans="1:12" x14ac:dyDescent="0.25">
      <c r="A1398" t="s">
        <v>405</v>
      </c>
      <c r="B1398">
        <v>1988</v>
      </c>
      <c r="C1398" t="s">
        <v>36</v>
      </c>
      <c r="D1398">
        <v>15</v>
      </c>
      <c r="E1398">
        <v>3</v>
      </c>
      <c r="F1398" s="14">
        <v>3540.12</v>
      </c>
      <c r="G1398" t="s">
        <v>11</v>
      </c>
      <c r="H1398" t="s">
        <v>16</v>
      </c>
      <c r="I1398" t="s">
        <v>13</v>
      </c>
      <c r="J1398" s="10" t="str">
        <f t="shared" si="42"/>
        <v>15Oct1988</v>
      </c>
      <c r="K1398" s="13">
        <f t="shared" si="43"/>
        <v>34</v>
      </c>
      <c r="L1398" s="14">
        <v>3540.12</v>
      </c>
    </row>
    <row r="1399" spans="1:12" x14ac:dyDescent="0.25">
      <c r="A1399" t="s">
        <v>411</v>
      </c>
      <c r="B1399">
        <v>1988</v>
      </c>
      <c r="C1399" t="s">
        <v>34</v>
      </c>
      <c r="D1399">
        <v>18</v>
      </c>
      <c r="E1399">
        <v>3</v>
      </c>
      <c r="F1399" s="14">
        <v>3569.96</v>
      </c>
      <c r="G1399" t="s">
        <v>11</v>
      </c>
      <c r="H1399" t="s">
        <v>16</v>
      </c>
      <c r="I1399" t="s">
        <v>23</v>
      </c>
      <c r="J1399" s="10" t="str">
        <f t="shared" si="42"/>
        <v>18Aug1988</v>
      </c>
      <c r="K1399" s="13">
        <f t="shared" si="43"/>
        <v>34</v>
      </c>
      <c r="L1399" s="14">
        <v>3569.96</v>
      </c>
    </row>
    <row r="1400" spans="1:12" x14ac:dyDescent="0.25">
      <c r="A1400" t="s">
        <v>418</v>
      </c>
      <c r="B1400">
        <v>1988</v>
      </c>
      <c r="C1400" t="s">
        <v>15</v>
      </c>
      <c r="D1400">
        <v>4</v>
      </c>
      <c r="E1400">
        <v>3</v>
      </c>
      <c r="F1400" s="14">
        <v>3603.6</v>
      </c>
      <c r="G1400" t="s">
        <v>11</v>
      </c>
      <c r="H1400" t="s">
        <v>16</v>
      </c>
      <c r="I1400" t="s">
        <v>13</v>
      </c>
      <c r="J1400" s="10" t="str">
        <f t="shared" si="42"/>
        <v>4Nov1988</v>
      </c>
      <c r="K1400" s="13">
        <f t="shared" si="43"/>
        <v>34</v>
      </c>
      <c r="L1400" s="14">
        <v>3603.6</v>
      </c>
    </row>
    <row r="1401" spans="1:12" x14ac:dyDescent="0.25">
      <c r="A1401" t="s">
        <v>428</v>
      </c>
      <c r="B1401">
        <v>1988</v>
      </c>
      <c r="C1401" t="s">
        <v>34</v>
      </c>
      <c r="D1401">
        <v>18</v>
      </c>
      <c r="E1401">
        <v>3</v>
      </c>
      <c r="F1401" s="14">
        <v>3699.54</v>
      </c>
      <c r="G1401" t="s">
        <v>11</v>
      </c>
      <c r="H1401" t="s">
        <v>12</v>
      </c>
      <c r="I1401" t="s">
        <v>13</v>
      </c>
      <c r="J1401" s="10" t="str">
        <f t="shared" si="42"/>
        <v>18Aug1988</v>
      </c>
      <c r="K1401" s="13">
        <f t="shared" si="43"/>
        <v>34</v>
      </c>
      <c r="L1401" s="14">
        <v>3699.54</v>
      </c>
    </row>
    <row r="1402" spans="1:12" x14ac:dyDescent="0.25">
      <c r="A1402" t="s">
        <v>441</v>
      </c>
      <c r="B1402">
        <v>1988</v>
      </c>
      <c r="C1402" t="s">
        <v>34</v>
      </c>
      <c r="D1402">
        <v>28</v>
      </c>
      <c r="E1402">
        <v>3</v>
      </c>
      <c r="F1402" s="14">
        <v>3793.55</v>
      </c>
      <c r="G1402" t="s">
        <v>11</v>
      </c>
      <c r="H1402" t="s">
        <v>12</v>
      </c>
      <c r="I1402" t="s">
        <v>13</v>
      </c>
      <c r="J1402" s="10" t="str">
        <f t="shared" si="42"/>
        <v>28Aug1988</v>
      </c>
      <c r="K1402" s="13">
        <f t="shared" si="43"/>
        <v>34</v>
      </c>
      <c r="L1402" s="14">
        <v>3793.55</v>
      </c>
    </row>
    <row r="1403" spans="1:12" x14ac:dyDescent="0.25">
      <c r="A1403" t="s">
        <v>474</v>
      </c>
      <c r="B1403">
        <v>1988</v>
      </c>
      <c r="C1403" t="s">
        <v>15</v>
      </c>
      <c r="D1403">
        <v>30</v>
      </c>
      <c r="E1403">
        <v>3</v>
      </c>
      <c r="F1403" s="14">
        <v>4047.94</v>
      </c>
      <c r="G1403" t="s">
        <v>11</v>
      </c>
      <c r="H1403" t="s">
        <v>16</v>
      </c>
      <c r="I1403" t="s">
        <v>13</v>
      </c>
      <c r="J1403" s="10" t="str">
        <f t="shared" si="42"/>
        <v>30Nov1988</v>
      </c>
      <c r="K1403" s="13">
        <f t="shared" si="43"/>
        <v>34</v>
      </c>
      <c r="L1403" s="14">
        <v>4047.94</v>
      </c>
    </row>
    <row r="1404" spans="1:12" x14ac:dyDescent="0.25">
      <c r="A1404" t="s">
        <v>501</v>
      </c>
      <c r="B1404">
        <v>1988</v>
      </c>
      <c r="C1404" t="s">
        <v>30</v>
      </c>
      <c r="D1404">
        <v>19</v>
      </c>
      <c r="E1404">
        <v>0</v>
      </c>
      <c r="F1404" s="14">
        <v>4320.41</v>
      </c>
      <c r="G1404" t="s">
        <v>11</v>
      </c>
      <c r="H1404" t="s">
        <v>16</v>
      </c>
      <c r="I1404" t="s">
        <v>23</v>
      </c>
      <c r="J1404" s="10" t="str">
        <f t="shared" si="42"/>
        <v>19Dec1988</v>
      </c>
      <c r="K1404" s="13">
        <f t="shared" si="43"/>
        <v>34</v>
      </c>
      <c r="L1404" s="14">
        <v>4320.41</v>
      </c>
    </row>
    <row r="1405" spans="1:12" x14ac:dyDescent="0.25">
      <c r="A1405" t="s">
        <v>510</v>
      </c>
      <c r="B1405">
        <v>1988</v>
      </c>
      <c r="C1405" t="s">
        <v>10</v>
      </c>
      <c r="D1405">
        <v>18</v>
      </c>
      <c r="E1405">
        <v>3</v>
      </c>
      <c r="F1405" s="14">
        <v>4397.3100000000004</v>
      </c>
      <c r="G1405" t="s">
        <v>11</v>
      </c>
      <c r="H1405" t="s">
        <v>11</v>
      </c>
      <c r="I1405" t="s">
        <v>13</v>
      </c>
      <c r="J1405" s="10" t="str">
        <f t="shared" si="42"/>
        <v>18Jul1988</v>
      </c>
      <c r="K1405" s="13">
        <f t="shared" si="43"/>
        <v>34</v>
      </c>
      <c r="L1405" s="14">
        <v>4397.3100000000004</v>
      </c>
    </row>
    <row r="1406" spans="1:12" x14ac:dyDescent="0.25">
      <c r="A1406" t="s">
        <v>513</v>
      </c>
      <c r="B1406">
        <v>1988</v>
      </c>
      <c r="C1406" t="s">
        <v>20</v>
      </c>
      <c r="D1406">
        <v>16</v>
      </c>
      <c r="E1406">
        <v>0</v>
      </c>
      <c r="F1406" s="14">
        <v>4415.16</v>
      </c>
      <c r="G1406" t="s">
        <v>11</v>
      </c>
      <c r="H1406" t="s">
        <v>16</v>
      </c>
      <c r="I1406" t="s">
        <v>13</v>
      </c>
      <c r="J1406" s="10" t="str">
        <f t="shared" si="42"/>
        <v>16Sep1988</v>
      </c>
      <c r="K1406" s="13">
        <f t="shared" si="43"/>
        <v>34</v>
      </c>
      <c r="L1406" s="14">
        <v>4415.16</v>
      </c>
    </row>
    <row r="1407" spans="1:12" x14ac:dyDescent="0.25">
      <c r="A1407" t="s">
        <v>529</v>
      </c>
      <c r="B1407">
        <v>1988</v>
      </c>
      <c r="C1407" t="s">
        <v>18</v>
      </c>
      <c r="D1407">
        <v>26</v>
      </c>
      <c r="E1407">
        <v>0</v>
      </c>
      <c r="F1407" s="14">
        <v>4500.34</v>
      </c>
      <c r="G1407" t="s">
        <v>11</v>
      </c>
      <c r="H1407" t="s">
        <v>16</v>
      </c>
      <c r="I1407" t="s">
        <v>355</v>
      </c>
      <c r="J1407" s="10" t="str">
        <f t="shared" si="42"/>
        <v>26Jun1988</v>
      </c>
      <c r="K1407" s="13">
        <f t="shared" si="43"/>
        <v>34</v>
      </c>
      <c r="L1407" s="14">
        <v>4500.34</v>
      </c>
    </row>
    <row r="1408" spans="1:12" x14ac:dyDescent="0.25">
      <c r="A1408" t="s">
        <v>536</v>
      </c>
      <c r="B1408">
        <v>1988</v>
      </c>
      <c r="C1408" t="s">
        <v>30</v>
      </c>
      <c r="D1408">
        <v>21</v>
      </c>
      <c r="E1408">
        <v>0</v>
      </c>
      <c r="F1408" s="14">
        <v>4518.83</v>
      </c>
      <c r="G1408" t="s">
        <v>11</v>
      </c>
      <c r="H1408" t="s">
        <v>11</v>
      </c>
      <c r="I1408" t="s">
        <v>355</v>
      </c>
      <c r="J1408" s="10" t="str">
        <f t="shared" si="42"/>
        <v>21Dec1988</v>
      </c>
      <c r="K1408" s="13">
        <f t="shared" si="43"/>
        <v>34</v>
      </c>
      <c r="L1408" s="14">
        <v>4518.83</v>
      </c>
    </row>
    <row r="1409" spans="1:12" x14ac:dyDescent="0.25">
      <c r="A1409" t="s">
        <v>539</v>
      </c>
      <c r="B1409">
        <v>1988</v>
      </c>
      <c r="C1409" t="s">
        <v>18</v>
      </c>
      <c r="D1409">
        <v>13</v>
      </c>
      <c r="E1409">
        <v>1</v>
      </c>
      <c r="F1409" s="14">
        <v>4536.26</v>
      </c>
      <c r="G1409" t="s">
        <v>11</v>
      </c>
      <c r="H1409" t="s">
        <v>11</v>
      </c>
      <c r="I1409" t="s">
        <v>41</v>
      </c>
      <c r="J1409" s="10" t="str">
        <f t="shared" si="42"/>
        <v>13Jun1988</v>
      </c>
      <c r="K1409" s="13">
        <f t="shared" si="43"/>
        <v>34</v>
      </c>
      <c r="L1409" s="14">
        <v>4536.26</v>
      </c>
    </row>
    <row r="1410" spans="1:12" x14ac:dyDescent="0.25">
      <c r="A1410" t="s">
        <v>602</v>
      </c>
      <c r="B1410">
        <v>1988</v>
      </c>
      <c r="C1410" t="s">
        <v>18</v>
      </c>
      <c r="D1410">
        <v>24</v>
      </c>
      <c r="E1410">
        <v>0</v>
      </c>
      <c r="F1410" s="14">
        <v>4992.38</v>
      </c>
      <c r="G1410" t="s">
        <v>11</v>
      </c>
      <c r="H1410" t="s">
        <v>12</v>
      </c>
      <c r="I1410" t="s">
        <v>246</v>
      </c>
      <c r="J1410" s="10" t="str">
        <f t="shared" ref="J1410:J1473" si="44">CONCATENATE(D1410,C1410,B1410)</f>
        <v>24Jun1988</v>
      </c>
      <c r="K1410" s="13">
        <f t="shared" ref="K1410:K1473" si="45">DATEDIF(J1410,$P$2,"y")</f>
        <v>34</v>
      </c>
      <c r="L1410" s="14">
        <v>4992.38</v>
      </c>
    </row>
    <row r="1411" spans="1:12" x14ac:dyDescent="0.25">
      <c r="A1411" t="s">
        <v>604</v>
      </c>
      <c r="B1411">
        <v>1988</v>
      </c>
      <c r="C1411" t="s">
        <v>20</v>
      </c>
      <c r="D1411">
        <v>4</v>
      </c>
      <c r="E1411">
        <v>1</v>
      </c>
      <c r="F1411" s="14">
        <v>5002.78</v>
      </c>
      <c r="G1411" t="s">
        <v>11</v>
      </c>
      <c r="H1411" t="s">
        <v>11</v>
      </c>
      <c r="I1411" t="s">
        <v>13</v>
      </c>
      <c r="J1411" s="10" t="str">
        <f t="shared" si="44"/>
        <v>4Sep1988</v>
      </c>
      <c r="K1411" s="13">
        <f t="shared" si="45"/>
        <v>34</v>
      </c>
      <c r="L1411" s="14">
        <v>5002.78</v>
      </c>
    </row>
    <row r="1412" spans="1:12" x14ac:dyDescent="0.25">
      <c r="A1412" t="s">
        <v>606</v>
      </c>
      <c r="B1412">
        <v>1988</v>
      </c>
      <c r="C1412" t="s">
        <v>10</v>
      </c>
      <c r="D1412">
        <v>8</v>
      </c>
      <c r="E1412">
        <v>1</v>
      </c>
      <c r="F1412" s="14">
        <v>5003.8500000000004</v>
      </c>
      <c r="G1412" t="s">
        <v>11</v>
      </c>
      <c r="H1412" t="s">
        <v>12</v>
      </c>
      <c r="I1412" t="s">
        <v>41</v>
      </c>
      <c r="J1412" s="10" t="str">
        <f t="shared" si="44"/>
        <v>8Jul1988</v>
      </c>
      <c r="K1412" s="13">
        <f t="shared" si="45"/>
        <v>34</v>
      </c>
      <c r="L1412" s="14">
        <v>5003.8500000000004</v>
      </c>
    </row>
    <row r="1413" spans="1:12" x14ac:dyDescent="0.25">
      <c r="A1413" t="s">
        <v>607</v>
      </c>
      <c r="B1413">
        <v>1988</v>
      </c>
      <c r="C1413" t="s">
        <v>15</v>
      </c>
      <c r="D1413">
        <v>9</v>
      </c>
      <c r="E1413">
        <v>1</v>
      </c>
      <c r="F1413" s="14">
        <v>5012.47</v>
      </c>
      <c r="G1413" t="s">
        <v>11</v>
      </c>
      <c r="H1413" t="s">
        <v>12</v>
      </c>
      <c r="I1413" t="s">
        <v>41</v>
      </c>
      <c r="J1413" s="10" t="str">
        <f t="shared" si="44"/>
        <v>9Nov1988</v>
      </c>
      <c r="K1413" s="13">
        <f t="shared" si="45"/>
        <v>34</v>
      </c>
      <c r="L1413" s="14">
        <v>5012.47</v>
      </c>
    </row>
    <row r="1414" spans="1:12" x14ac:dyDescent="0.25">
      <c r="A1414" t="s">
        <v>620</v>
      </c>
      <c r="B1414">
        <v>1988</v>
      </c>
      <c r="C1414" t="s">
        <v>15</v>
      </c>
      <c r="D1414">
        <v>1</v>
      </c>
      <c r="E1414">
        <v>2</v>
      </c>
      <c r="F1414" s="14">
        <v>5124.1899999999996</v>
      </c>
      <c r="G1414" t="s">
        <v>11</v>
      </c>
      <c r="H1414" t="s">
        <v>12</v>
      </c>
      <c r="I1414" t="s">
        <v>13</v>
      </c>
      <c r="J1414" s="10" t="str">
        <f t="shared" si="44"/>
        <v>1Nov1988</v>
      </c>
      <c r="K1414" s="13">
        <f t="shared" si="45"/>
        <v>34</v>
      </c>
      <c r="L1414" s="14">
        <v>5124.1899999999996</v>
      </c>
    </row>
    <row r="1415" spans="1:12" x14ac:dyDescent="0.25">
      <c r="A1415" t="s">
        <v>622</v>
      </c>
      <c r="B1415">
        <v>1988</v>
      </c>
      <c r="C1415" t="s">
        <v>20</v>
      </c>
      <c r="D1415">
        <v>15</v>
      </c>
      <c r="E1415">
        <v>3</v>
      </c>
      <c r="F1415" s="14">
        <v>5136.75</v>
      </c>
      <c r="G1415" t="s">
        <v>11</v>
      </c>
      <c r="H1415" t="s">
        <v>16</v>
      </c>
      <c r="I1415" t="s">
        <v>13</v>
      </c>
      <c r="J1415" s="10" t="str">
        <f t="shared" si="44"/>
        <v>15Sep1988</v>
      </c>
      <c r="K1415" s="13">
        <f t="shared" si="45"/>
        <v>34</v>
      </c>
      <c r="L1415" s="14">
        <v>5136.75</v>
      </c>
    </row>
    <row r="1416" spans="1:12" x14ac:dyDescent="0.25">
      <c r="A1416" t="s">
        <v>661</v>
      </c>
      <c r="B1416">
        <v>1988</v>
      </c>
      <c r="C1416" t="s">
        <v>34</v>
      </c>
      <c r="D1416">
        <v>8</v>
      </c>
      <c r="E1416">
        <v>1</v>
      </c>
      <c r="F1416" s="14">
        <v>5385.34</v>
      </c>
      <c r="G1416" t="s">
        <v>11</v>
      </c>
      <c r="H1416" t="s">
        <v>12</v>
      </c>
      <c r="I1416" t="s">
        <v>23</v>
      </c>
      <c r="J1416" s="10" t="str">
        <f t="shared" si="44"/>
        <v>8Aug1988</v>
      </c>
      <c r="K1416" s="13">
        <f t="shared" si="45"/>
        <v>34</v>
      </c>
      <c r="L1416" s="14">
        <v>5385.34</v>
      </c>
    </row>
    <row r="1417" spans="1:12" x14ac:dyDescent="0.25">
      <c r="A1417" t="s">
        <v>679</v>
      </c>
      <c r="B1417">
        <v>1988</v>
      </c>
      <c r="C1417" t="s">
        <v>10</v>
      </c>
      <c r="D1417">
        <v>29</v>
      </c>
      <c r="E1417">
        <v>3</v>
      </c>
      <c r="F1417" s="14">
        <v>5503.36</v>
      </c>
      <c r="G1417" t="s">
        <v>11</v>
      </c>
      <c r="H1417" t="s">
        <v>11</v>
      </c>
      <c r="I1417" t="s">
        <v>23</v>
      </c>
      <c r="J1417" s="10" t="str">
        <f t="shared" si="44"/>
        <v>29Jul1988</v>
      </c>
      <c r="K1417" s="13">
        <f t="shared" si="45"/>
        <v>34</v>
      </c>
      <c r="L1417" s="14">
        <v>5503.36</v>
      </c>
    </row>
    <row r="1418" spans="1:12" x14ac:dyDescent="0.25">
      <c r="A1418" t="s">
        <v>687</v>
      </c>
      <c r="B1418">
        <v>1988</v>
      </c>
      <c r="C1418" t="s">
        <v>15</v>
      </c>
      <c r="D1418">
        <v>18</v>
      </c>
      <c r="E1418">
        <v>1</v>
      </c>
      <c r="F1418" s="14">
        <v>5594.85</v>
      </c>
      <c r="G1418" t="s">
        <v>11</v>
      </c>
      <c r="H1418" t="s">
        <v>12</v>
      </c>
      <c r="I1418" t="s">
        <v>246</v>
      </c>
      <c r="J1418" s="10" t="str">
        <f t="shared" si="44"/>
        <v>18Nov1988</v>
      </c>
      <c r="K1418" s="13">
        <f t="shared" si="45"/>
        <v>34</v>
      </c>
      <c r="L1418" s="14">
        <v>5594.85</v>
      </c>
    </row>
    <row r="1419" spans="1:12" x14ac:dyDescent="0.25">
      <c r="A1419" t="s">
        <v>733</v>
      </c>
      <c r="B1419">
        <v>1988</v>
      </c>
      <c r="C1419" t="s">
        <v>18</v>
      </c>
      <c r="D1419">
        <v>10</v>
      </c>
      <c r="E1419">
        <v>2</v>
      </c>
      <c r="F1419" s="14">
        <v>5989.52</v>
      </c>
      <c r="G1419" t="s">
        <v>11</v>
      </c>
      <c r="H1419" t="s">
        <v>16</v>
      </c>
      <c r="I1419" t="s">
        <v>23</v>
      </c>
      <c r="J1419" s="10" t="str">
        <f t="shared" si="44"/>
        <v>10Jun1988</v>
      </c>
      <c r="K1419" s="13">
        <f t="shared" si="45"/>
        <v>34</v>
      </c>
      <c r="L1419" s="14">
        <v>5989.52</v>
      </c>
    </row>
    <row r="1420" spans="1:12" x14ac:dyDescent="0.25">
      <c r="A1420" t="s">
        <v>759</v>
      </c>
      <c r="B1420">
        <v>1988</v>
      </c>
      <c r="C1420" t="s">
        <v>15</v>
      </c>
      <c r="D1420">
        <v>1</v>
      </c>
      <c r="E1420">
        <v>3</v>
      </c>
      <c r="F1420" s="14">
        <v>6184.3</v>
      </c>
      <c r="G1420" t="s">
        <v>11</v>
      </c>
      <c r="H1420" t="s">
        <v>12</v>
      </c>
      <c r="I1420" t="s">
        <v>13</v>
      </c>
      <c r="J1420" s="10" t="str">
        <f t="shared" si="44"/>
        <v>1Nov1988</v>
      </c>
      <c r="K1420" s="13">
        <f t="shared" si="45"/>
        <v>34</v>
      </c>
      <c r="L1420" s="14">
        <v>6184.3</v>
      </c>
    </row>
    <row r="1421" spans="1:12" x14ac:dyDescent="0.25">
      <c r="A1421" t="s">
        <v>762</v>
      </c>
      <c r="B1421">
        <v>1988</v>
      </c>
      <c r="C1421" t="s">
        <v>36</v>
      </c>
      <c r="D1421">
        <v>23</v>
      </c>
      <c r="E1421">
        <v>3</v>
      </c>
      <c r="F1421" s="14">
        <v>6196.45</v>
      </c>
      <c r="G1421" t="s">
        <v>11</v>
      </c>
      <c r="H1421" t="s">
        <v>16</v>
      </c>
      <c r="I1421" t="s">
        <v>41</v>
      </c>
      <c r="J1421" s="10" t="str">
        <f t="shared" si="44"/>
        <v>23Oct1988</v>
      </c>
      <c r="K1421" s="13">
        <f t="shared" si="45"/>
        <v>34</v>
      </c>
      <c r="L1421" s="14">
        <v>6196.45</v>
      </c>
    </row>
    <row r="1422" spans="1:12" x14ac:dyDescent="0.25">
      <c r="A1422" t="s">
        <v>850</v>
      </c>
      <c r="B1422">
        <v>1988</v>
      </c>
      <c r="C1422" t="s">
        <v>36</v>
      </c>
      <c r="D1422">
        <v>10</v>
      </c>
      <c r="E1422">
        <v>3</v>
      </c>
      <c r="F1422" s="14">
        <v>6753.04</v>
      </c>
      <c r="G1422" t="s">
        <v>11</v>
      </c>
      <c r="H1422" t="s">
        <v>11</v>
      </c>
      <c r="I1422" t="s">
        <v>246</v>
      </c>
      <c r="J1422" s="10" t="str">
        <f t="shared" si="44"/>
        <v>10Oct1988</v>
      </c>
      <c r="K1422" s="13">
        <f t="shared" si="45"/>
        <v>34</v>
      </c>
      <c r="L1422" s="14">
        <v>6753.04</v>
      </c>
    </row>
    <row r="1423" spans="1:12" x14ac:dyDescent="0.25">
      <c r="A1423" t="s">
        <v>952</v>
      </c>
      <c r="B1423">
        <v>1988</v>
      </c>
      <c r="C1423" t="s">
        <v>30</v>
      </c>
      <c r="D1423">
        <v>15</v>
      </c>
      <c r="E1423">
        <v>3</v>
      </c>
      <c r="F1423" s="14">
        <v>7494.63</v>
      </c>
      <c r="G1423" t="s">
        <v>11</v>
      </c>
      <c r="H1423" t="s">
        <v>12</v>
      </c>
      <c r="I1423" t="s">
        <v>199</v>
      </c>
      <c r="J1423" s="10" t="str">
        <f t="shared" si="44"/>
        <v>15Dec1988</v>
      </c>
      <c r="K1423" s="13">
        <f t="shared" si="45"/>
        <v>34</v>
      </c>
      <c r="L1423" s="14">
        <v>7494.63</v>
      </c>
    </row>
    <row r="1424" spans="1:12" x14ac:dyDescent="0.25">
      <c r="A1424" t="s">
        <v>959</v>
      </c>
      <c r="B1424">
        <v>1988</v>
      </c>
      <c r="C1424" t="s">
        <v>30</v>
      </c>
      <c r="D1424">
        <v>15</v>
      </c>
      <c r="E1424">
        <v>3</v>
      </c>
      <c r="F1424" s="14">
        <v>7538.52</v>
      </c>
      <c r="G1424" t="s">
        <v>11</v>
      </c>
      <c r="H1424" t="s">
        <v>11</v>
      </c>
      <c r="I1424" t="s">
        <v>23</v>
      </c>
      <c r="J1424" s="10" t="str">
        <f t="shared" si="44"/>
        <v>15Dec1988</v>
      </c>
      <c r="K1424" s="13">
        <f t="shared" si="45"/>
        <v>34</v>
      </c>
      <c r="L1424" s="14">
        <v>7538.52</v>
      </c>
    </row>
    <row r="1425" spans="1:12" x14ac:dyDescent="0.25">
      <c r="A1425" t="s">
        <v>1087</v>
      </c>
      <c r="B1425">
        <v>1988</v>
      </c>
      <c r="C1425" t="s">
        <v>20</v>
      </c>
      <c r="D1425">
        <v>21</v>
      </c>
      <c r="E1425">
        <v>3</v>
      </c>
      <c r="F1425" s="14">
        <v>8567.25</v>
      </c>
      <c r="G1425" t="s">
        <v>11</v>
      </c>
      <c r="H1425" t="s">
        <v>16</v>
      </c>
      <c r="I1425" t="s">
        <v>23</v>
      </c>
      <c r="J1425" s="10" t="str">
        <f t="shared" si="44"/>
        <v>21Sep1988</v>
      </c>
      <c r="K1425" s="13">
        <f t="shared" si="45"/>
        <v>34</v>
      </c>
      <c r="L1425" s="14">
        <v>8567.25</v>
      </c>
    </row>
    <row r="1426" spans="1:12" x14ac:dyDescent="0.25">
      <c r="A1426" t="s">
        <v>1116</v>
      </c>
      <c r="B1426">
        <v>1988</v>
      </c>
      <c r="C1426" t="s">
        <v>34</v>
      </c>
      <c r="D1426">
        <v>22</v>
      </c>
      <c r="E1426">
        <v>3</v>
      </c>
      <c r="F1426" s="14">
        <v>8824.27</v>
      </c>
      <c r="G1426" t="s">
        <v>11</v>
      </c>
      <c r="H1426" t="s">
        <v>16</v>
      </c>
      <c r="I1426" t="s">
        <v>199</v>
      </c>
      <c r="J1426" s="10" t="str">
        <f t="shared" si="44"/>
        <v>22Aug1988</v>
      </c>
      <c r="K1426" s="13">
        <f t="shared" si="45"/>
        <v>34</v>
      </c>
      <c r="L1426" s="14">
        <v>8824.27</v>
      </c>
    </row>
    <row r="1427" spans="1:12" x14ac:dyDescent="0.25">
      <c r="A1427" t="s">
        <v>1164</v>
      </c>
      <c r="B1427">
        <v>1988</v>
      </c>
      <c r="C1427" t="s">
        <v>10</v>
      </c>
      <c r="D1427">
        <v>9</v>
      </c>
      <c r="E1427">
        <v>3</v>
      </c>
      <c r="F1427" s="14">
        <v>9320.26</v>
      </c>
      <c r="G1427" t="s">
        <v>11</v>
      </c>
      <c r="H1427" t="s">
        <v>16</v>
      </c>
      <c r="I1427" t="s">
        <v>23</v>
      </c>
      <c r="J1427" s="10" t="str">
        <f t="shared" si="44"/>
        <v>9Jul1988</v>
      </c>
      <c r="K1427" s="13">
        <f t="shared" si="45"/>
        <v>34</v>
      </c>
      <c r="L1427" s="14">
        <v>9320.26</v>
      </c>
    </row>
    <row r="1428" spans="1:12" x14ac:dyDescent="0.25">
      <c r="A1428" t="s">
        <v>1166</v>
      </c>
      <c r="B1428">
        <v>1988</v>
      </c>
      <c r="C1428" t="s">
        <v>10</v>
      </c>
      <c r="D1428">
        <v>1</v>
      </c>
      <c r="E1428">
        <v>3</v>
      </c>
      <c r="F1428" s="14">
        <v>9344.2000000000007</v>
      </c>
      <c r="G1428" t="s">
        <v>11</v>
      </c>
      <c r="H1428" t="s">
        <v>16</v>
      </c>
      <c r="I1428" t="s">
        <v>299</v>
      </c>
      <c r="J1428" s="10" t="str">
        <f t="shared" si="44"/>
        <v>1Jul1988</v>
      </c>
      <c r="K1428" s="13">
        <f t="shared" si="45"/>
        <v>34</v>
      </c>
      <c r="L1428" s="14">
        <v>9344.2000000000007</v>
      </c>
    </row>
    <row r="1429" spans="1:12" x14ac:dyDescent="0.25">
      <c r="A1429" t="s">
        <v>1670</v>
      </c>
      <c r="B1429">
        <v>1988</v>
      </c>
      <c r="C1429" t="s">
        <v>15</v>
      </c>
      <c r="D1429">
        <v>16</v>
      </c>
      <c r="E1429">
        <v>1</v>
      </c>
      <c r="F1429" s="14">
        <v>14358.36</v>
      </c>
      <c r="G1429" t="s">
        <v>11</v>
      </c>
      <c r="H1429" t="s">
        <v>11</v>
      </c>
      <c r="I1429" t="s">
        <v>41</v>
      </c>
      <c r="J1429" s="10" t="str">
        <f t="shared" si="44"/>
        <v>16Nov1988</v>
      </c>
      <c r="K1429" s="13">
        <f t="shared" si="45"/>
        <v>34</v>
      </c>
      <c r="L1429" s="14">
        <v>14358.36</v>
      </c>
    </row>
    <row r="1430" spans="1:12" x14ac:dyDescent="0.25">
      <c r="A1430" t="s">
        <v>1729</v>
      </c>
      <c r="B1430">
        <v>1988</v>
      </c>
      <c r="C1430" t="s">
        <v>30</v>
      </c>
      <c r="D1430">
        <v>17</v>
      </c>
      <c r="E1430">
        <v>3</v>
      </c>
      <c r="F1430" s="14">
        <v>15361.5</v>
      </c>
      <c r="G1430" t="s">
        <v>11</v>
      </c>
      <c r="H1430" t="s">
        <v>12</v>
      </c>
      <c r="I1430" t="s">
        <v>248</v>
      </c>
      <c r="J1430" s="10" t="str">
        <f t="shared" si="44"/>
        <v>17Dec1988</v>
      </c>
      <c r="K1430" s="13">
        <f t="shared" si="45"/>
        <v>34</v>
      </c>
      <c r="L1430" s="14">
        <v>15361.5</v>
      </c>
    </row>
    <row r="1431" spans="1:12" x14ac:dyDescent="0.25">
      <c r="A1431" t="s">
        <v>1741</v>
      </c>
      <c r="B1431">
        <v>1988</v>
      </c>
      <c r="C1431" t="s">
        <v>30</v>
      </c>
      <c r="D1431">
        <v>22</v>
      </c>
      <c r="E1431">
        <v>3</v>
      </c>
      <c r="F1431" s="14">
        <v>15646.28</v>
      </c>
      <c r="G1431" t="s">
        <v>11</v>
      </c>
      <c r="H1431" t="s">
        <v>11</v>
      </c>
      <c r="I1431" t="s">
        <v>41</v>
      </c>
      <c r="J1431" s="10" t="str">
        <f t="shared" si="44"/>
        <v>22Dec1988</v>
      </c>
      <c r="K1431" s="13">
        <f t="shared" si="45"/>
        <v>34</v>
      </c>
      <c r="L1431" s="14">
        <v>15646.28</v>
      </c>
    </row>
    <row r="1432" spans="1:12" x14ac:dyDescent="0.25">
      <c r="A1432" t="s">
        <v>1752</v>
      </c>
      <c r="B1432">
        <v>1988</v>
      </c>
      <c r="C1432" t="s">
        <v>30</v>
      </c>
      <c r="D1432">
        <v>5</v>
      </c>
      <c r="E1432">
        <v>3</v>
      </c>
      <c r="F1432" s="14">
        <v>16059.06</v>
      </c>
      <c r="G1432" t="s">
        <v>11</v>
      </c>
      <c r="H1432" t="s">
        <v>12</v>
      </c>
      <c r="I1432" t="s">
        <v>23</v>
      </c>
      <c r="J1432" s="10" t="str">
        <f t="shared" si="44"/>
        <v>5Dec1988</v>
      </c>
      <c r="K1432" s="13">
        <f t="shared" si="45"/>
        <v>34</v>
      </c>
      <c r="L1432" s="14">
        <v>16059.06</v>
      </c>
    </row>
    <row r="1433" spans="1:12" x14ac:dyDescent="0.25">
      <c r="A1433" t="s">
        <v>1762</v>
      </c>
      <c r="B1433">
        <v>1988</v>
      </c>
      <c r="C1433" t="s">
        <v>34</v>
      </c>
      <c r="D1433">
        <v>6</v>
      </c>
      <c r="E1433">
        <v>3</v>
      </c>
      <c r="F1433" s="14">
        <v>16199.1</v>
      </c>
      <c r="G1433" t="s">
        <v>11</v>
      </c>
      <c r="H1433" t="s">
        <v>11</v>
      </c>
      <c r="I1433" t="s">
        <v>23</v>
      </c>
      <c r="J1433" s="10" t="str">
        <f t="shared" si="44"/>
        <v>6Aug1988</v>
      </c>
      <c r="K1433" s="13">
        <f t="shared" si="45"/>
        <v>34</v>
      </c>
      <c r="L1433" s="14">
        <v>16199.1</v>
      </c>
    </row>
    <row r="1434" spans="1:12" x14ac:dyDescent="0.25">
      <c r="A1434" t="s">
        <v>1763</v>
      </c>
      <c r="B1434">
        <v>1988</v>
      </c>
      <c r="C1434" t="s">
        <v>34</v>
      </c>
      <c r="D1434">
        <v>21</v>
      </c>
      <c r="E1434">
        <v>3</v>
      </c>
      <c r="F1434" s="14">
        <v>16205.88</v>
      </c>
      <c r="G1434" t="s">
        <v>11</v>
      </c>
      <c r="H1434" t="s">
        <v>16</v>
      </c>
      <c r="I1434" t="s">
        <v>23</v>
      </c>
      <c r="J1434" s="10" t="str">
        <f t="shared" si="44"/>
        <v>21Aug1988</v>
      </c>
      <c r="K1434" s="13">
        <f t="shared" si="45"/>
        <v>34</v>
      </c>
      <c r="L1434" s="14">
        <v>16205.88</v>
      </c>
    </row>
    <row r="1435" spans="1:12" x14ac:dyDescent="0.25">
      <c r="A1435" t="s">
        <v>1875</v>
      </c>
      <c r="B1435">
        <v>1988</v>
      </c>
      <c r="C1435" t="s">
        <v>10</v>
      </c>
      <c r="D1435">
        <v>25</v>
      </c>
      <c r="E1435">
        <v>1</v>
      </c>
      <c r="F1435" s="14">
        <v>20009.63</v>
      </c>
      <c r="G1435" t="s">
        <v>11</v>
      </c>
      <c r="H1435" t="s">
        <v>16</v>
      </c>
      <c r="I1435" t="s">
        <v>23</v>
      </c>
      <c r="J1435" s="10" t="str">
        <f t="shared" si="44"/>
        <v>25Jul1988</v>
      </c>
      <c r="K1435" s="13">
        <f t="shared" si="45"/>
        <v>34</v>
      </c>
      <c r="L1435" s="14">
        <v>20009.63</v>
      </c>
    </row>
    <row r="1436" spans="1:12" x14ac:dyDescent="0.25">
      <c r="A1436" t="s">
        <v>1981</v>
      </c>
      <c r="B1436">
        <v>1988</v>
      </c>
      <c r="C1436" t="s">
        <v>10</v>
      </c>
      <c r="D1436">
        <v>22</v>
      </c>
      <c r="E1436">
        <v>3</v>
      </c>
      <c r="F1436" s="14">
        <v>26607.89</v>
      </c>
      <c r="G1436" t="s">
        <v>11</v>
      </c>
      <c r="H1436" t="s">
        <v>16</v>
      </c>
      <c r="I1436" t="s">
        <v>41</v>
      </c>
      <c r="J1436" s="10" t="str">
        <f t="shared" si="44"/>
        <v>22Jul1988</v>
      </c>
      <c r="K1436" s="13">
        <f t="shared" si="45"/>
        <v>34</v>
      </c>
      <c r="L1436" s="14">
        <v>26607.89</v>
      </c>
    </row>
    <row r="1437" spans="1:12" x14ac:dyDescent="0.25">
      <c r="A1437" t="s">
        <v>1995</v>
      </c>
      <c r="B1437">
        <v>1988</v>
      </c>
      <c r="C1437" t="s">
        <v>20</v>
      </c>
      <c r="D1437">
        <v>15</v>
      </c>
      <c r="E1437">
        <v>2</v>
      </c>
      <c r="F1437" s="14">
        <v>27375.9</v>
      </c>
      <c r="G1437" t="s">
        <v>11</v>
      </c>
      <c r="H1437" t="s">
        <v>12</v>
      </c>
      <c r="I1437" t="s">
        <v>163</v>
      </c>
      <c r="J1437" s="10" t="str">
        <f t="shared" si="44"/>
        <v>15Sep1988</v>
      </c>
      <c r="K1437" s="13">
        <f t="shared" si="45"/>
        <v>34</v>
      </c>
      <c r="L1437" s="14">
        <v>27375.9</v>
      </c>
    </row>
    <row r="1438" spans="1:12" x14ac:dyDescent="0.25">
      <c r="A1438" t="s">
        <v>2065</v>
      </c>
      <c r="B1438">
        <v>1988</v>
      </c>
      <c r="C1438" t="s">
        <v>20</v>
      </c>
      <c r="D1438">
        <v>5</v>
      </c>
      <c r="E1438">
        <v>3</v>
      </c>
      <c r="F1438" s="14">
        <v>30763.01</v>
      </c>
      <c r="G1438" t="s">
        <v>11</v>
      </c>
      <c r="H1438" t="s">
        <v>16</v>
      </c>
      <c r="I1438" t="s">
        <v>41</v>
      </c>
      <c r="J1438" s="10" t="str">
        <f t="shared" si="44"/>
        <v>5Sep1988</v>
      </c>
      <c r="K1438" s="13">
        <f t="shared" si="45"/>
        <v>34</v>
      </c>
      <c r="L1438" s="14">
        <v>30763.01</v>
      </c>
    </row>
    <row r="1439" spans="1:12" x14ac:dyDescent="0.25">
      <c r="A1439" t="s">
        <v>2153</v>
      </c>
      <c r="B1439">
        <v>1988</v>
      </c>
      <c r="C1439" t="s">
        <v>20</v>
      </c>
      <c r="D1439">
        <v>19</v>
      </c>
      <c r="E1439">
        <v>3</v>
      </c>
      <c r="F1439" s="14">
        <v>35315.96</v>
      </c>
      <c r="G1439" t="s">
        <v>11</v>
      </c>
      <c r="H1439" t="s">
        <v>16</v>
      </c>
      <c r="I1439" t="s">
        <v>41</v>
      </c>
      <c r="J1439" s="10" t="str">
        <f t="shared" si="44"/>
        <v>19Sep1988</v>
      </c>
      <c r="K1439" s="13">
        <f t="shared" si="45"/>
        <v>34</v>
      </c>
      <c r="L1439" s="14">
        <v>35315.96</v>
      </c>
    </row>
    <row r="1440" spans="1:12" x14ac:dyDescent="0.25">
      <c r="A1440" t="s">
        <v>2199</v>
      </c>
      <c r="B1440">
        <v>1988</v>
      </c>
      <c r="C1440" t="s">
        <v>30</v>
      </c>
      <c r="D1440">
        <v>17</v>
      </c>
      <c r="E1440">
        <v>3</v>
      </c>
      <c r="F1440" s="14">
        <v>37076.370000000003</v>
      </c>
      <c r="G1440" t="s">
        <v>11</v>
      </c>
      <c r="H1440" t="s">
        <v>16</v>
      </c>
      <c r="I1440" t="s">
        <v>41</v>
      </c>
      <c r="J1440" s="10" t="str">
        <f t="shared" si="44"/>
        <v>17Dec1988</v>
      </c>
      <c r="K1440" s="13">
        <f t="shared" si="45"/>
        <v>34</v>
      </c>
      <c r="L1440" s="14">
        <v>37076.370000000003</v>
      </c>
    </row>
    <row r="1441" spans="1:12" x14ac:dyDescent="0.25">
      <c r="A1441" t="s">
        <v>2213</v>
      </c>
      <c r="B1441">
        <v>1988</v>
      </c>
      <c r="C1441" t="s">
        <v>36</v>
      </c>
      <c r="D1441">
        <v>10</v>
      </c>
      <c r="E1441">
        <v>1</v>
      </c>
      <c r="F1441" s="14">
        <v>37701.879999999997</v>
      </c>
      <c r="G1441" t="s">
        <v>11</v>
      </c>
      <c r="H1441" t="s">
        <v>12</v>
      </c>
      <c r="I1441" t="s">
        <v>248</v>
      </c>
      <c r="J1441" s="10" t="str">
        <f t="shared" si="44"/>
        <v>10Oct1988</v>
      </c>
      <c r="K1441" s="13">
        <f t="shared" si="45"/>
        <v>34</v>
      </c>
      <c r="L1441" s="14">
        <v>37701.879999999997</v>
      </c>
    </row>
    <row r="1442" spans="1:12" x14ac:dyDescent="0.25">
      <c r="A1442" t="s">
        <v>2326</v>
      </c>
      <c r="B1442">
        <v>1988</v>
      </c>
      <c r="C1442" t="s">
        <v>10</v>
      </c>
      <c r="D1442">
        <v>16</v>
      </c>
      <c r="E1442">
        <v>1</v>
      </c>
      <c r="F1442" s="14">
        <v>43943.88</v>
      </c>
      <c r="G1442" t="s">
        <v>11</v>
      </c>
      <c r="H1442" t="s">
        <v>16</v>
      </c>
      <c r="I1442" t="s">
        <v>23</v>
      </c>
      <c r="J1442" s="10" t="str">
        <f t="shared" si="44"/>
        <v>16Jul1988</v>
      </c>
      <c r="K1442" s="13">
        <f t="shared" si="45"/>
        <v>34</v>
      </c>
      <c r="L1442" s="14">
        <v>43943.88</v>
      </c>
    </row>
    <row r="1443" spans="1:12" x14ac:dyDescent="0.25">
      <c r="A1443" t="s">
        <v>458</v>
      </c>
      <c r="B1443">
        <v>1988</v>
      </c>
      <c r="C1443" t="s">
        <v>36</v>
      </c>
      <c r="D1443">
        <v>24</v>
      </c>
      <c r="E1443">
        <v>0</v>
      </c>
      <c r="F1443" s="14">
        <v>3935.18</v>
      </c>
      <c r="G1443" t="s">
        <v>12</v>
      </c>
      <c r="H1443" t="s">
        <v>16</v>
      </c>
      <c r="I1443" t="s">
        <v>13</v>
      </c>
      <c r="J1443" s="10" t="str">
        <f t="shared" si="44"/>
        <v>24Oct1988</v>
      </c>
      <c r="K1443" s="13">
        <f t="shared" si="45"/>
        <v>34</v>
      </c>
      <c r="L1443" s="14">
        <v>3935.18</v>
      </c>
    </row>
    <row r="1444" spans="1:12" x14ac:dyDescent="0.25">
      <c r="A1444" t="s">
        <v>592</v>
      </c>
      <c r="B1444">
        <v>1988</v>
      </c>
      <c r="C1444" t="s">
        <v>20</v>
      </c>
      <c r="D1444">
        <v>23</v>
      </c>
      <c r="E1444">
        <v>1</v>
      </c>
      <c r="F1444" s="14">
        <v>4894.75</v>
      </c>
      <c r="G1444" t="s">
        <v>12</v>
      </c>
      <c r="H1444" t="s">
        <v>12</v>
      </c>
      <c r="I1444" t="s">
        <v>23</v>
      </c>
      <c r="J1444" s="10" t="str">
        <f t="shared" si="44"/>
        <v>23Sep1988</v>
      </c>
      <c r="K1444" s="13">
        <f t="shared" si="45"/>
        <v>34</v>
      </c>
      <c r="L1444" s="14">
        <v>4894.75</v>
      </c>
    </row>
    <row r="1445" spans="1:12" x14ac:dyDescent="0.25">
      <c r="A1445" t="s">
        <v>1245</v>
      </c>
      <c r="B1445">
        <v>1988</v>
      </c>
      <c r="C1445" t="s">
        <v>10</v>
      </c>
      <c r="D1445">
        <v>3</v>
      </c>
      <c r="E1445">
        <v>3</v>
      </c>
      <c r="F1445" s="14">
        <v>10011.44</v>
      </c>
      <c r="G1445" t="s">
        <v>12</v>
      </c>
      <c r="H1445" t="s">
        <v>12</v>
      </c>
      <c r="I1445" t="s">
        <v>534</v>
      </c>
      <c r="J1445" s="10" t="str">
        <f t="shared" si="44"/>
        <v>3Jul1988</v>
      </c>
      <c r="K1445" s="13">
        <f t="shared" si="45"/>
        <v>34</v>
      </c>
      <c r="L1445" s="14">
        <v>10011.44</v>
      </c>
    </row>
    <row r="1446" spans="1:12" x14ac:dyDescent="0.25">
      <c r="A1446" t="s">
        <v>1270</v>
      </c>
      <c r="B1446">
        <v>1988</v>
      </c>
      <c r="C1446" t="s">
        <v>20</v>
      </c>
      <c r="D1446">
        <v>14</v>
      </c>
      <c r="E1446">
        <v>3</v>
      </c>
      <c r="F1446" s="14">
        <v>10276.99</v>
      </c>
      <c r="G1446" t="s">
        <v>12</v>
      </c>
      <c r="H1446" t="s">
        <v>16</v>
      </c>
      <c r="I1446" t="s">
        <v>299</v>
      </c>
      <c r="J1446" s="10" t="str">
        <f t="shared" si="44"/>
        <v>14Sep1988</v>
      </c>
      <c r="K1446" s="13">
        <f t="shared" si="45"/>
        <v>34</v>
      </c>
      <c r="L1446" s="14">
        <v>10276.99</v>
      </c>
    </row>
    <row r="1447" spans="1:12" x14ac:dyDescent="0.25">
      <c r="A1447" t="s">
        <v>1378</v>
      </c>
      <c r="B1447">
        <v>1988</v>
      </c>
      <c r="C1447" t="s">
        <v>15</v>
      </c>
      <c r="D1447">
        <v>14</v>
      </c>
      <c r="E1447">
        <v>3</v>
      </c>
      <c r="F1447" s="14">
        <v>11294.57</v>
      </c>
      <c r="G1447" t="s">
        <v>12</v>
      </c>
      <c r="H1447" t="s">
        <v>16</v>
      </c>
      <c r="I1447" t="s">
        <v>631</v>
      </c>
      <c r="J1447" s="10" t="str">
        <f t="shared" si="44"/>
        <v>14Nov1988</v>
      </c>
      <c r="K1447" s="13">
        <f t="shared" si="45"/>
        <v>34</v>
      </c>
      <c r="L1447" s="14">
        <v>11294.57</v>
      </c>
    </row>
    <row r="1448" spans="1:12" x14ac:dyDescent="0.25">
      <c r="A1448" t="s">
        <v>1414</v>
      </c>
      <c r="B1448">
        <v>1988</v>
      </c>
      <c r="C1448" t="s">
        <v>18</v>
      </c>
      <c r="D1448">
        <v>12</v>
      </c>
      <c r="E1448">
        <v>3</v>
      </c>
      <c r="F1448" s="14">
        <v>11524.25</v>
      </c>
      <c r="G1448" t="s">
        <v>12</v>
      </c>
      <c r="H1448" t="s">
        <v>16</v>
      </c>
      <c r="I1448" t="s">
        <v>534</v>
      </c>
      <c r="J1448" s="10" t="str">
        <f t="shared" si="44"/>
        <v>12Jun1988</v>
      </c>
      <c r="K1448" s="13">
        <f t="shared" si="45"/>
        <v>34</v>
      </c>
      <c r="L1448" s="14">
        <v>11524.25</v>
      </c>
    </row>
    <row r="1449" spans="1:12" x14ac:dyDescent="0.25">
      <c r="A1449" t="s">
        <v>1435</v>
      </c>
      <c r="B1449">
        <v>1988</v>
      </c>
      <c r="C1449" t="s">
        <v>20</v>
      </c>
      <c r="D1449">
        <v>5</v>
      </c>
      <c r="E1449">
        <v>2</v>
      </c>
      <c r="F1449" s="14">
        <v>11737.85</v>
      </c>
      <c r="G1449" t="s">
        <v>12</v>
      </c>
      <c r="H1449" t="s">
        <v>16</v>
      </c>
      <c r="I1449" t="s">
        <v>41</v>
      </c>
      <c r="J1449" s="10" t="str">
        <f t="shared" si="44"/>
        <v>5Sep1988</v>
      </c>
      <c r="K1449" s="13">
        <f t="shared" si="45"/>
        <v>34</v>
      </c>
      <c r="L1449" s="14">
        <v>11737.85</v>
      </c>
    </row>
    <row r="1450" spans="1:12" x14ac:dyDescent="0.25">
      <c r="A1450" t="s">
        <v>1520</v>
      </c>
      <c r="B1450">
        <v>1988</v>
      </c>
      <c r="C1450" t="s">
        <v>34</v>
      </c>
      <c r="D1450">
        <v>11</v>
      </c>
      <c r="E1450">
        <v>3</v>
      </c>
      <c r="F1450" s="14">
        <v>12600.46</v>
      </c>
      <c r="G1450" t="s">
        <v>12</v>
      </c>
      <c r="H1450" t="s">
        <v>16</v>
      </c>
      <c r="I1450" t="s">
        <v>248</v>
      </c>
      <c r="J1450" s="10" t="str">
        <f t="shared" si="44"/>
        <v>11Aug1988</v>
      </c>
      <c r="K1450" s="13">
        <f t="shared" si="45"/>
        <v>34</v>
      </c>
      <c r="L1450" s="14">
        <v>12600.46</v>
      </c>
    </row>
    <row r="1451" spans="1:12" x14ac:dyDescent="0.25">
      <c r="A1451" t="s">
        <v>1536</v>
      </c>
      <c r="B1451">
        <v>1988</v>
      </c>
      <c r="C1451" t="s">
        <v>10</v>
      </c>
      <c r="D1451">
        <v>17</v>
      </c>
      <c r="E1451">
        <v>3</v>
      </c>
      <c r="F1451" s="14">
        <v>12718.21</v>
      </c>
      <c r="G1451" t="s">
        <v>12</v>
      </c>
      <c r="H1451" t="s">
        <v>16</v>
      </c>
      <c r="I1451" t="s">
        <v>534</v>
      </c>
      <c r="J1451" s="10" t="str">
        <f t="shared" si="44"/>
        <v>17Jul1988</v>
      </c>
      <c r="K1451" s="13">
        <f t="shared" si="45"/>
        <v>34</v>
      </c>
      <c r="L1451" s="14">
        <v>12718.21</v>
      </c>
    </row>
    <row r="1452" spans="1:12" x14ac:dyDescent="0.25">
      <c r="A1452" t="s">
        <v>1818</v>
      </c>
      <c r="B1452">
        <v>1989</v>
      </c>
      <c r="C1452" t="s">
        <v>30</v>
      </c>
      <c r="D1452">
        <v>4</v>
      </c>
      <c r="E1452">
        <v>0</v>
      </c>
      <c r="F1452" s="14">
        <v>17904.53</v>
      </c>
      <c r="G1452" t="s">
        <v>16</v>
      </c>
      <c r="H1452" t="s">
        <v>11</v>
      </c>
      <c r="I1452" t="s">
        <v>355</v>
      </c>
      <c r="J1452" s="10" t="str">
        <f t="shared" si="44"/>
        <v>4Dec1989</v>
      </c>
      <c r="K1452" s="13">
        <f t="shared" si="45"/>
        <v>33</v>
      </c>
      <c r="L1452" s="14">
        <v>17904.53</v>
      </c>
    </row>
    <row r="1453" spans="1:12" x14ac:dyDescent="0.25">
      <c r="A1453" t="s">
        <v>2008</v>
      </c>
      <c r="B1453">
        <v>1989</v>
      </c>
      <c r="C1453" t="s">
        <v>15</v>
      </c>
      <c r="D1453">
        <v>21</v>
      </c>
      <c r="E1453">
        <v>3</v>
      </c>
      <c r="F1453" s="14">
        <v>27925.86</v>
      </c>
      <c r="G1453" t="s">
        <v>16</v>
      </c>
      <c r="H1453" t="s">
        <v>11</v>
      </c>
      <c r="I1453" t="s">
        <v>41</v>
      </c>
      <c r="J1453" s="10" t="str">
        <f t="shared" si="44"/>
        <v>21Nov1989</v>
      </c>
      <c r="K1453" s="13">
        <f t="shared" si="45"/>
        <v>33</v>
      </c>
      <c r="L1453" s="14">
        <v>27925.86</v>
      </c>
    </row>
    <row r="1454" spans="1:12" x14ac:dyDescent="0.25">
      <c r="A1454" t="s">
        <v>2043</v>
      </c>
      <c r="B1454">
        <v>1989</v>
      </c>
      <c r="C1454" t="s">
        <v>30</v>
      </c>
      <c r="D1454">
        <v>30</v>
      </c>
      <c r="E1454">
        <v>3</v>
      </c>
      <c r="F1454" s="14">
        <v>29852.48</v>
      </c>
      <c r="G1454" t="s">
        <v>16</v>
      </c>
      <c r="H1454" t="s">
        <v>12</v>
      </c>
      <c r="I1454" t="s">
        <v>41</v>
      </c>
      <c r="J1454" s="10" t="str">
        <f t="shared" si="44"/>
        <v>30Dec1989</v>
      </c>
      <c r="K1454" s="13">
        <f t="shared" si="45"/>
        <v>33</v>
      </c>
      <c r="L1454" s="14">
        <v>29852.48</v>
      </c>
    </row>
    <row r="1455" spans="1:12" x14ac:dyDescent="0.25">
      <c r="A1455" t="s">
        <v>2223</v>
      </c>
      <c r="B1455">
        <v>1989</v>
      </c>
      <c r="C1455" t="s">
        <v>36</v>
      </c>
      <c r="D1455">
        <v>30</v>
      </c>
      <c r="E1455">
        <v>1</v>
      </c>
      <c r="F1455" s="14">
        <v>38282.75</v>
      </c>
      <c r="G1455" t="s">
        <v>16</v>
      </c>
      <c r="H1455" t="s">
        <v>11</v>
      </c>
      <c r="I1455" t="s">
        <v>13</v>
      </c>
      <c r="J1455" s="10" t="str">
        <f t="shared" si="44"/>
        <v>30Oct1989</v>
      </c>
      <c r="K1455" s="13">
        <f t="shared" si="45"/>
        <v>33</v>
      </c>
      <c r="L1455" s="14">
        <v>38282.75</v>
      </c>
    </row>
    <row r="1456" spans="1:12" x14ac:dyDescent="0.25">
      <c r="A1456" t="s">
        <v>2367</v>
      </c>
      <c r="B1456">
        <v>1989</v>
      </c>
      <c r="C1456" t="s">
        <v>18</v>
      </c>
      <c r="D1456">
        <v>19</v>
      </c>
      <c r="E1456">
        <v>0</v>
      </c>
      <c r="F1456" s="14">
        <v>55135.4</v>
      </c>
      <c r="G1456" t="s">
        <v>16</v>
      </c>
      <c r="H1456" t="s">
        <v>11</v>
      </c>
      <c r="I1456" t="s">
        <v>23</v>
      </c>
      <c r="J1456" s="10" t="str">
        <f t="shared" si="44"/>
        <v>19Jun1989</v>
      </c>
      <c r="K1456" s="13">
        <f t="shared" si="45"/>
        <v>33</v>
      </c>
      <c r="L1456" s="14">
        <v>55135.4</v>
      </c>
    </row>
    <row r="1457" spans="1:12" x14ac:dyDescent="0.25">
      <c r="A1457" t="s">
        <v>228</v>
      </c>
      <c r="B1457">
        <v>1989</v>
      </c>
      <c r="C1457" t="s">
        <v>10</v>
      </c>
      <c r="D1457">
        <v>21</v>
      </c>
      <c r="E1457">
        <v>3</v>
      </c>
      <c r="F1457" s="14">
        <v>2106.2600000000002</v>
      </c>
      <c r="G1457" t="s">
        <v>11</v>
      </c>
      <c r="H1457" t="s">
        <v>11</v>
      </c>
      <c r="I1457" t="s">
        <v>13</v>
      </c>
      <c r="J1457" s="10" t="str">
        <f t="shared" si="44"/>
        <v>21Jul1989</v>
      </c>
      <c r="K1457" s="13">
        <f t="shared" si="45"/>
        <v>33</v>
      </c>
      <c r="L1457" s="14">
        <v>2106.2600000000002</v>
      </c>
    </row>
    <row r="1458" spans="1:12" x14ac:dyDescent="0.25">
      <c r="A1458" t="s">
        <v>266</v>
      </c>
      <c r="B1458">
        <v>1989</v>
      </c>
      <c r="C1458" t="s">
        <v>36</v>
      </c>
      <c r="D1458">
        <v>5</v>
      </c>
      <c r="E1458">
        <v>3</v>
      </c>
      <c r="F1458" s="14">
        <v>2295.2399999999998</v>
      </c>
      <c r="G1458" t="s">
        <v>11</v>
      </c>
      <c r="H1458" t="s">
        <v>16</v>
      </c>
      <c r="I1458" t="s">
        <v>13</v>
      </c>
      <c r="J1458" s="10" t="str">
        <f t="shared" si="44"/>
        <v>5Oct1989</v>
      </c>
      <c r="K1458" s="13">
        <f t="shared" si="45"/>
        <v>33</v>
      </c>
      <c r="L1458" s="14">
        <v>2295.2399999999998</v>
      </c>
    </row>
    <row r="1459" spans="1:12" x14ac:dyDescent="0.25">
      <c r="A1459" t="s">
        <v>353</v>
      </c>
      <c r="B1459">
        <v>1989</v>
      </c>
      <c r="C1459" t="s">
        <v>36</v>
      </c>
      <c r="D1459">
        <v>1</v>
      </c>
      <c r="E1459">
        <v>3</v>
      </c>
      <c r="F1459" s="14">
        <v>3065.49</v>
      </c>
      <c r="G1459" t="s">
        <v>11</v>
      </c>
      <c r="H1459" t="s">
        <v>16</v>
      </c>
      <c r="I1459" t="s">
        <v>23</v>
      </c>
      <c r="J1459" s="10" t="str">
        <f t="shared" si="44"/>
        <v>1Oct1989</v>
      </c>
      <c r="K1459" s="13">
        <f t="shared" si="45"/>
        <v>33</v>
      </c>
      <c r="L1459" s="14">
        <v>3065.49</v>
      </c>
    </row>
    <row r="1460" spans="1:12" x14ac:dyDescent="0.25">
      <c r="A1460" t="s">
        <v>429</v>
      </c>
      <c r="B1460">
        <v>1989</v>
      </c>
      <c r="C1460" t="s">
        <v>30</v>
      </c>
      <c r="D1460">
        <v>2</v>
      </c>
      <c r="E1460">
        <v>0</v>
      </c>
      <c r="F1460" s="14">
        <v>3704.35</v>
      </c>
      <c r="G1460" t="s">
        <v>11</v>
      </c>
      <c r="H1460" t="s">
        <v>11</v>
      </c>
      <c r="I1460" t="s">
        <v>13</v>
      </c>
      <c r="J1460" s="10" t="str">
        <f t="shared" si="44"/>
        <v>2Dec1989</v>
      </c>
      <c r="K1460" s="13">
        <f t="shared" si="45"/>
        <v>33</v>
      </c>
      <c r="L1460" s="14">
        <v>3704.35</v>
      </c>
    </row>
    <row r="1461" spans="1:12" x14ac:dyDescent="0.25">
      <c r="A1461" t="s">
        <v>468</v>
      </c>
      <c r="B1461">
        <v>1989</v>
      </c>
      <c r="C1461" t="s">
        <v>10</v>
      </c>
      <c r="D1461">
        <v>10</v>
      </c>
      <c r="E1461">
        <v>3</v>
      </c>
      <c r="F1461" s="14">
        <v>4002.36</v>
      </c>
      <c r="G1461" t="s">
        <v>11</v>
      </c>
      <c r="H1461" t="s">
        <v>16</v>
      </c>
      <c r="I1461" t="s">
        <v>13</v>
      </c>
      <c r="J1461" s="10" t="str">
        <f t="shared" si="44"/>
        <v>10Jul1989</v>
      </c>
      <c r="K1461" s="13">
        <f t="shared" si="45"/>
        <v>33</v>
      </c>
      <c r="L1461" s="14">
        <v>4002.36</v>
      </c>
    </row>
    <row r="1462" spans="1:12" x14ac:dyDescent="0.25">
      <c r="A1462" t="s">
        <v>488</v>
      </c>
      <c r="B1462">
        <v>1989</v>
      </c>
      <c r="C1462" t="s">
        <v>18</v>
      </c>
      <c r="D1462">
        <v>25</v>
      </c>
      <c r="E1462">
        <v>0</v>
      </c>
      <c r="F1462" s="14">
        <v>4185.1000000000004</v>
      </c>
      <c r="G1462" t="s">
        <v>11</v>
      </c>
      <c r="H1462" t="s">
        <v>12</v>
      </c>
      <c r="I1462" t="s">
        <v>13</v>
      </c>
      <c r="J1462" s="10" t="str">
        <f t="shared" si="44"/>
        <v>25Jun1989</v>
      </c>
      <c r="K1462" s="13">
        <f t="shared" si="45"/>
        <v>33</v>
      </c>
      <c r="L1462" s="14">
        <v>4185.1000000000004</v>
      </c>
    </row>
    <row r="1463" spans="1:12" x14ac:dyDescent="0.25">
      <c r="A1463" t="s">
        <v>544</v>
      </c>
      <c r="B1463">
        <v>1989</v>
      </c>
      <c r="C1463" t="s">
        <v>20</v>
      </c>
      <c r="D1463">
        <v>18</v>
      </c>
      <c r="E1463">
        <v>0</v>
      </c>
      <c r="F1463" s="14">
        <v>4571.41</v>
      </c>
      <c r="G1463" t="s">
        <v>11</v>
      </c>
      <c r="H1463" t="s">
        <v>11</v>
      </c>
      <c r="I1463" t="s">
        <v>23</v>
      </c>
      <c r="J1463" s="10" t="str">
        <f t="shared" si="44"/>
        <v>18Sep1989</v>
      </c>
      <c r="K1463" s="13">
        <f t="shared" si="45"/>
        <v>33</v>
      </c>
      <c r="L1463" s="14">
        <v>4571.41</v>
      </c>
    </row>
    <row r="1464" spans="1:12" x14ac:dyDescent="0.25">
      <c r="A1464" t="s">
        <v>570</v>
      </c>
      <c r="B1464">
        <v>1989</v>
      </c>
      <c r="C1464" t="s">
        <v>34</v>
      </c>
      <c r="D1464">
        <v>1</v>
      </c>
      <c r="E1464">
        <v>1</v>
      </c>
      <c r="F1464" s="14">
        <v>4766.0200000000004</v>
      </c>
      <c r="G1464" t="s">
        <v>11</v>
      </c>
      <c r="H1464" t="s">
        <v>12</v>
      </c>
      <c r="I1464" t="s">
        <v>41</v>
      </c>
      <c r="J1464" s="10" t="str">
        <f t="shared" si="44"/>
        <v>1Aug1989</v>
      </c>
      <c r="K1464" s="13">
        <f t="shared" si="45"/>
        <v>33</v>
      </c>
      <c r="L1464" s="14">
        <v>4766.0200000000004</v>
      </c>
    </row>
    <row r="1465" spans="1:12" x14ac:dyDescent="0.25">
      <c r="A1465" t="s">
        <v>571</v>
      </c>
      <c r="B1465">
        <v>1989</v>
      </c>
      <c r="C1465" t="s">
        <v>30</v>
      </c>
      <c r="D1465">
        <v>9</v>
      </c>
      <c r="E1465">
        <v>1</v>
      </c>
      <c r="F1465" s="14">
        <v>4779.6000000000004</v>
      </c>
      <c r="G1465" t="s">
        <v>11</v>
      </c>
      <c r="H1465" t="s">
        <v>12</v>
      </c>
      <c r="I1465" t="s">
        <v>13</v>
      </c>
      <c r="J1465" s="10" t="str">
        <f t="shared" si="44"/>
        <v>9Dec1989</v>
      </c>
      <c r="K1465" s="13">
        <f t="shared" si="45"/>
        <v>33</v>
      </c>
      <c r="L1465" s="14">
        <v>4779.6000000000004</v>
      </c>
    </row>
    <row r="1466" spans="1:12" x14ac:dyDescent="0.25">
      <c r="A1466" t="s">
        <v>573</v>
      </c>
      <c r="B1466">
        <v>1989</v>
      </c>
      <c r="C1466" t="s">
        <v>30</v>
      </c>
      <c r="D1466">
        <v>16</v>
      </c>
      <c r="E1466">
        <v>1</v>
      </c>
      <c r="F1466" s="14">
        <v>4795.66</v>
      </c>
      <c r="G1466" t="s">
        <v>11</v>
      </c>
      <c r="H1466" t="s">
        <v>16</v>
      </c>
      <c r="I1466" t="s">
        <v>13</v>
      </c>
      <c r="J1466" s="10" t="str">
        <f t="shared" si="44"/>
        <v>16Dec1989</v>
      </c>
      <c r="K1466" s="13">
        <f t="shared" si="45"/>
        <v>33</v>
      </c>
      <c r="L1466" s="14">
        <v>4795.66</v>
      </c>
    </row>
    <row r="1467" spans="1:12" x14ac:dyDescent="0.25">
      <c r="A1467" t="s">
        <v>586</v>
      </c>
      <c r="B1467">
        <v>1989</v>
      </c>
      <c r="C1467" t="s">
        <v>20</v>
      </c>
      <c r="D1467">
        <v>1</v>
      </c>
      <c r="E1467">
        <v>3</v>
      </c>
      <c r="F1467" s="14">
        <v>4859.8900000000003</v>
      </c>
      <c r="G1467" t="s">
        <v>11</v>
      </c>
      <c r="H1467" t="s">
        <v>12</v>
      </c>
      <c r="I1467" t="s">
        <v>41</v>
      </c>
      <c r="J1467" s="10" t="str">
        <f t="shared" si="44"/>
        <v>1Sep1989</v>
      </c>
      <c r="K1467" s="13">
        <f t="shared" si="45"/>
        <v>33</v>
      </c>
      <c r="L1467" s="14">
        <v>4859.8900000000003</v>
      </c>
    </row>
    <row r="1468" spans="1:12" x14ac:dyDescent="0.25">
      <c r="A1468" t="s">
        <v>641</v>
      </c>
      <c r="B1468">
        <v>1989</v>
      </c>
      <c r="C1468" t="s">
        <v>15</v>
      </c>
      <c r="D1468">
        <v>25</v>
      </c>
      <c r="E1468">
        <v>2</v>
      </c>
      <c r="F1468" s="14">
        <v>5257.51</v>
      </c>
      <c r="G1468" t="s">
        <v>11</v>
      </c>
      <c r="H1468" t="s">
        <v>11</v>
      </c>
      <c r="I1468" t="s">
        <v>23</v>
      </c>
      <c r="J1468" s="10" t="str">
        <f t="shared" si="44"/>
        <v>25Nov1989</v>
      </c>
      <c r="K1468" s="13">
        <f t="shared" si="45"/>
        <v>33</v>
      </c>
      <c r="L1468" s="14">
        <v>5257.51</v>
      </c>
    </row>
    <row r="1469" spans="1:12" x14ac:dyDescent="0.25">
      <c r="A1469" t="s">
        <v>642</v>
      </c>
      <c r="B1469">
        <v>1989</v>
      </c>
      <c r="C1469" t="s">
        <v>10</v>
      </c>
      <c r="D1469">
        <v>19</v>
      </c>
      <c r="E1469">
        <v>2</v>
      </c>
      <c r="F1469" s="14">
        <v>5261.47</v>
      </c>
      <c r="G1469" t="s">
        <v>11</v>
      </c>
      <c r="H1469" t="s">
        <v>11</v>
      </c>
      <c r="I1469" t="s">
        <v>23</v>
      </c>
      <c r="J1469" s="10" t="str">
        <f t="shared" si="44"/>
        <v>19Jul1989</v>
      </c>
      <c r="K1469" s="13">
        <f t="shared" si="45"/>
        <v>33</v>
      </c>
      <c r="L1469" s="14">
        <v>5261.47</v>
      </c>
    </row>
    <row r="1470" spans="1:12" x14ac:dyDescent="0.25">
      <c r="A1470" t="s">
        <v>655</v>
      </c>
      <c r="B1470">
        <v>1989</v>
      </c>
      <c r="C1470" t="s">
        <v>15</v>
      </c>
      <c r="D1470">
        <v>7</v>
      </c>
      <c r="E1470">
        <v>1</v>
      </c>
      <c r="F1470" s="14">
        <v>5354.07</v>
      </c>
      <c r="G1470" t="s">
        <v>11</v>
      </c>
      <c r="H1470" t="s">
        <v>12</v>
      </c>
      <c r="I1470" t="s">
        <v>246</v>
      </c>
      <c r="J1470" s="10" t="str">
        <f t="shared" si="44"/>
        <v>7Nov1989</v>
      </c>
      <c r="K1470" s="13">
        <f t="shared" si="45"/>
        <v>33</v>
      </c>
      <c r="L1470" s="14">
        <v>5354.07</v>
      </c>
    </row>
    <row r="1471" spans="1:12" x14ac:dyDescent="0.25">
      <c r="A1471" t="s">
        <v>658</v>
      </c>
      <c r="B1471">
        <v>1989</v>
      </c>
      <c r="C1471" t="s">
        <v>15</v>
      </c>
      <c r="D1471">
        <v>18</v>
      </c>
      <c r="E1471">
        <v>2</v>
      </c>
      <c r="F1471" s="14">
        <v>5375.04</v>
      </c>
      <c r="G1471" t="s">
        <v>11</v>
      </c>
      <c r="H1471" t="s">
        <v>16</v>
      </c>
      <c r="I1471" t="s">
        <v>41</v>
      </c>
      <c r="J1471" s="10" t="str">
        <f t="shared" si="44"/>
        <v>18Nov1989</v>
      </c>
      <c r="K1471" s="13">
        <f t="shared" si="45"/>
        <v>33</v>
      </c>
      <c r="L1471" s="14">
        <v>5375.04</v>
      </c>
    </row>
    <row r="1472" spans="1:12" x14ac:dyDescent="0.25">
      <c r="A1472" t="s">
        <v>662</v>
      </c>
      <c r="B1472">
        <v>1989</v>
      </c>
      <c r="C1472" t="s">
        <v>15</v>
      </c>
      <c r="D1472">
        <v>6</v>
      </c>
      <c r="E1472">
        <v>3</v>
      </c>
      <c r="F1472" s="14">
        <v>5396.44</v>
      </c>
      <c r="G1472" t="s">
        <v>11</v>
      </c>
      <c r="H1472" t="s">
        <v>12</v>
      </c>
      <c r="I1472" t="s">
        <v>13</v>
      </c>
      <c r="J1472" s="10" t="str">
        <f t="shared" si="44"/>
        <v>6Nov1989</v>
      </c>
      <c r="K1472" s="13">
        <f t="shared" si="45"/>
        <v>33</v>
      </c>
      <c r="L1472" s="14">
        <v>5396.44</v>
      </c>
    </row>
    <row r="1473" spans="1:12" x14ac:dyDescent="0.25">
      <c r="A1473" t="s">
        <v>727</v>
      </c>
      <c r="B1473">
        <v>1989</v>
      </c>
      <c r="C1473" t="s">
        <v>10</v>
      </c>
      <c r="D1473">
        <v>22</v>
      </c>
      <c r="E1473">
        <v>3</v>
      </c>
      <c r="F1473" s="14">
        <v>5972.38</v>
      </c>
      <c r="G1473" t="s">
        <v>11</v>
      </c>
      <c r="H1473" t="s">
        <v>11</v>
      </c>
      <c r="I1473" t="s">
        <v>41</v>
      </c>
      <c r="J1473" s="10" t="str">
        <f t="shared" si="44"/>
        <v>22Jul1989</v>
      </c>
      <c r="K1473" s="13">
        <f t="shared" si="45"/>
        <v>33</v>
      </c>
      <c r="L1473" s="14">
        <v>5972.38</v>
      </c>
    </row>
    <row r="1474" spans="1:12" x14ac:dyDescent="0.25">
      <c r="A1474" t="s">
        <v>736</v>
      </c>
      <c r="B1474">
        <v>1989</v>
      </c>
      <c r="C1474" t="s">
        <v>34</v>
      </c>
      <c r="D1474">
        <v>16</v>
      </c>
      <c r="E1474">
        <v>4</v>
      </c>
      <c r="F1474" s="14">
        <v>6059.17</v>
      </c>
      <c r="G1474" t="s">
        <v>11</v>
      </c>
      <c r="H1474" t="s">
        <v>16</v>
      </c>
      <c r="I1474" t="s">
        <v>41</v>
      </c>
      <c r="J1474" s="10" t="str">
        <f t="shared" ref="J1474:J1537" si="46">CONCATENATE(D1474,C1474,B1474)</f>
        <v>16Aug1989</v>
      </c>
      <c r="K1474" s="13">
        <f t="shared" ref="K1474:K1537" si="47">DATEDIF(J1474,$P$2,"y")</f>
        <v>33</v>
      </c>
      <c r="L1474" s="14">
        <v>6059.17</v>
      </c>
    </row>
    <row r="1475" spans="1:12" x14ac:dyDescent="0.25">
      <c r="A1475" t="s">
        <v>791</v>
      </c>
      <c r="B1475">
        <v>1989</v>
      </c>
      <c r="C1475" t="s">
        <v>18</v>
      </c>
      <c r="D1475">
        <v>24</v>
      </c>
      <c r="E1475">
        <v>3</v>
      </c>
      <c r="F1475" s="14">
        <v>6360.99</v>
      </c>
      <c r="G1475" t="s">
        <v>11</v>
      </c>
      <c r="H1475" t="s">
        <v>11</v>
      </c>
      <c r="I1475" t="s">
        <v>23</v>
      </c>
      <c r="J1475" s="10" t="str">
        <f t="shared" si="46"/>
        <v>24Jun1989</v>
      </c>
      <c r="K1475" s="13">
        <f t="shared" si="47"/>
        <v>33</v>
      </c>
      <c r="L1475" s="14">
        <v>6360.99</v>
      </c>
    </row>
    <row r="1476" spans="1:12" x14ac:dyDescent="0.25">
      <c r="A1476" t="s">
        <v>820</v>
      </c>
      <c r="B1476">
        <v>1989</v>
      </c>
      <c r="C1476" t="s">
        <v>34</v>
      </c>
      <c r="D1476">
        <v>6</v>
      </c>
      <c r="E1476">
        <v>3</v>
      </c>
      <c r="F1476" s="14">
        <v>6551.75</v>
      </c>
      <c r="G1476" t="s">
        <v>11</v>
      </c>
      <c r="H1476" t="s">
        <v>11</v>
      </c>
      <c r="I1476" t="s">
        <v>246</v>
      </c>
      <c r="J1476" s="10" t="str">
        <f t="shared" si="46"/>
        <v>6Aug1989</v>
      </c>
      <c r="K1476" s="13">
        <f t="shared" si="47"/>
        <v>33</v>
      </c>
      <c r="L1476" s="14">
        <v>6551.75</v>
      </c>
    </row>
    <row r="1477" spans="1:12" x14ac:dyDescent="0.25">
      <c r="A1477" t="s">
        <v>831</v>
      </c>
      <c r="B1477">
        <v>1990</v>
      </c>
      <c r="C1477" t="s">
        <v>18</v>
      </c>
      <c r="D1477">
        <v>6</v>
      </c>
      <c r="E1477">
        <v>3</v>
      </c>
      <c r="F1477" s="14">
        <v>6639.3</v>
      </c>
      <c r="G1477" t="s">
        <v>11</v>
      </c>
      <c r="H1477" t="s">
        <v>11</v>
      </c>
      <c r="I1477" t="s">
        <v>299</v>
      </c>
      <c r="J1477" s="10" t="str">
        <f t="shared" si="46"/>
        <v>6Jun1990</v>
      </c>
      <c r="K1477" s="13">
        <f t="shared" si="47"/>
        <v>33</v>
      </c>
      <c r="L1477" s="14">
        <v>6639.3</v>
      </c>
    </row>
    <row r="1478" spans="1:12" x14ac:dyDescent="0.25">
      <c r="A1478" t="s">
        <v>835</v>
      </c>
      <c r="B1478">
        <v>1989</v>
      </c>
      <c r="C1478" t="s">
        <v>15</v>
      </c>
      <c r="D1478">
        <v>19</v>
      </c>
      <c r="E1478">
        <v>5</v>
      </c>
      <c r="F1478" s="14">
        <v>6653.79</v>
      </c>
      <c r="G1478" t="s">
        <v>11</v>
      </c>
      <c r="H1478" t="s">
        <v>16</v>
      </c>
      <c r="I1478" t="s">
        <v>13</v>
      </c>
      <c r="J1478" s="10" t="str">
        <f t="shared" si="46"/>
        <v>19Nov1989</v>
      </c>
      <c r="K1478" s="13">
        <f t="shared" si="47"/>
        <v>33</v>
      </c>
      <c r="L1478" s="14">
        <v>6653.79</v>
      </c>
    </row>
    <row r="1479" spans="1:12" x14ac:dyDescent="0.25">
      <c r="A1479" t="s">
        <v>869</v>
      </c>
      <c r="B1479">
        <v>1989</v>
      </c>
      <c r="C1479" t="s">
        <v>30</v>
      </c>
      <c r="D1479">
        <v>21</v>
      </c>
      <c r="E1479">
        <v>3</v>
      </c>
      <c r="F1479" s="14">
        <v>6895.19</v>
      </c>
      <c r="G1479" t="s">
        <v>11</v>
      </c>
      <c r="H1479" t="s">
        <v>12</v>
      </c>
      <c r="I1479" t="s">
        <v>246</v>
      </c>
      <c r="J1479" s="10" t="str">
        <f t="shared" si="46"/>
        <v>21Dec1989</v>
      </c>
      <c r="K1479" s="13">
        <f t="shared" si="47"/>
        <v>33</v>
      </c>
      <c r="L1479" s="14">
        <v>6895.19</v>
      </c>
    </row>
    <row r="1480" spans="1:12" x14ac:dyDescent="0.25">
      <c r="A1480" t="s">
        <v>999</v>
      </c>
      <c r="B1480">
        <v>1989</v>
      </c>
      <c r="C1480" t="s">
        <v>36</v>
      </c>
      <c r="D1480">
        <v>12</v>
      </c>
      <c r="E1480">
        <v>3</v>
      </c>
      <c r="F1480" s="14">
        <v>7824.37</v>
      </c>
      <c r="G1480" t="s">
        <v>11</v>
      </c>
      <c r="H1480" t="s">
        <v>11</v>
      </c>
      <c r="I1480" t="s">
        <v>23</v>
      </c>
      <c r="J1480" s="10" t="str">
        <f t="shared" si="46"/>
        <v>12Oct1989</v>
      </c>
      <c r="K1480" s="13">
        <f t="shared" si="47"/>
        <v>33</v>
      </c>
      <c r="L1480" s="14">
        <v>7824.37</v>
      </c>
    </row>
    <row r="1481" spans="1:12" x14ac:dyDescent="0.25">
      <c r="A1481" t="s">
        <v>1015</v>
      </c>
      <c r="B1481">
        <v>1989</v>
      </c>
      <c r="C1481" t="s">
        <v>15</v>
      </c>
      <c r="D1481">
        <v>3</v>
      </c>
      <c r="E1481">
        <v>3</v>
      </c>
      <c r="F1481" s="14">
        <v>8021.11</v>
      </c>
      <c r="G1481" t="s">
        <v>11</v>
      </c>
      <c r="H1481" t="s">
        <v>16</v>
      </c>
      <c r="I1481" t="s">
        <v>23</v>
      </c>
      <c r="J1481" s="10" t="str">
        <f t="shared" si="46"/>
        <v>3Nov1989</v>
      </c>
      <c r="K1481" s="13">
        <f t="shared" si="47"/>
        <v>33</v>
      </c>
      <c r="L1481" s="14">
        <v>8021.11</v>
      </c>
    </row>
    <row r="1482" spans="1:12" x14ac:dyDescent="0.25">
      <c r="A1482" t="s">
        <v>1685</v>
      </c>
      <c r="B1482">
        <v>1989</v>
      </c>
      <c r="C1482" t="s">
        <v>10</v>
      </c>
      <c r="D1482">
        <v>22</v>
      </c>
      <c r="E1482">
        <v>3</v>
      </c>
      <c r="F1482" s="14">
        <v>14507.46</v>
      </c>
      <c r="G1482" t="s">
        <v>11</v>
      </c>
      <c r="H1482" t="s">
        <v>12</v>
      </c>
      <c r="I1482" t="s">
        <v>23</v>
      </c>
      <c r="J1482" s="10" t="str">
        <f t="shared" si="46"/>
        <v>22Jul1989</v>
      </c>
      <c r="K1482" s="13">
        <f t="shared" si="47"/>
        <v>33</v>
      </c>
      <c r="L1482" s="14">
        <v>14507.46</v>
      </c>
    </row>
    <row r="1483" spans="1:12" x14ac:dyDescent="0.25">
      <c r="A1483" t="s">
        <v>1686</v>
      </c>
      <c r="B1483">
        <v>1989</v>
      </c>
      <c r="C1483" t="s">
        <v>10</v>
      </c>
      <c r="D1483">
        <v>14</v>
      </c>
      <c r="E1483">
        <v>3</v>
      </c>
      <c r="F1483" s="14">
        <v>14547.26</v>
      </c>
      <c r="G1483" t="s">
        <v>11</v>
      </c>
      <c r="H1483" t="s">
        <v>12</v>
      </c>
      <c r="I1483" t="s">
        <v>41</v>
      </c>
      <c r="J1483" s="10" t="str">
        <f t="shared" si="46"/>
        <v>14Jul1989</v>
      </c>
      <c r="K1483" s="13">
        <f t="shared" si="47"/>
        <v>33</v>
      </c>
      <c r="L1483" s="14">
        <v>14547.26</v>
      </c>
    </row>
    <row r="1484" spans="1:12" x14ac:dyDescent="0.25">
      <c r="A1484" t="s">
        <v>1780</v>
      </c>
      <c r="B1484">
        <v>1989</v>
      </c>
      <c r="C1484" t="s">
        <v>20</v>
      </c>
      <c r="D1484">
        <v>23</v>
      </c>
      <c r="E1484">
        <v>2</v>
      </c>
      <c r="F1484" s="14">
        <v>16776.3</v>
      </c>
      <c r="G1484" t="s">
        <v>11</v>
      </c>
      <c r="H1484" t="s">
        <v>11</v>
      </c>
      <c r="I1484" t="s">
        <v>246</v>
      </c>
      <c r="J1484" s="10" t="str">
        <f t="shared" si="46"/>
        <v>23Sep1989</v>
      </c>
      <c r="K1484" s="13">
        <f t="shared" si="47"/>
        <v>33</v>
      </c>
      <c r="L1484" s="14">
        <v>16776.3</v>
      </c>
    </row>
    <row r="1485" spans="1:12" x14ac:dyDescent="0.25">
      <c r="A1485" t="s">
        <v>2200</v>
      </c>
      <c r="B1485">
        <v>1989</v>
      </c>
      <c r="C1485" t="s">
        <v>18</v>
      </c>
      <c r="D1485">
        <v>10</v>
      </c>
      <c r="E1485">
        <v>0</v>
      </c>
      <c r="F1485" s="14">
        <v>37079.370000000003</v>
      </c>
      <c r="G1485" t="s">
        <v>11</v>
      </c>
      <c r="H1485" t="s">
        <v>12</v>
      </c>
      <c r="I1485" t="s">
        <v>41</v>
      </c>
      <c r="J1485" s="10" t="str">
        <f t="shared" si="46"/>
        <v>10Jun1989</v>
      </c>
      <c r="K1485" s="13">
        <f t="shared" si="47"/>
        <v>33</v>
      </c>
      <c r="L1485" s="14">
        <v>37079.370000000003</v>
      </c>
    </row>
    <row r="1486" spans="1:12" x14ac:dyDescent="0.25">
      <c r="A1486" t="s">
        <v>2220</v>
      </c>
      <c r="B1486">
        <v>1989</v>
      </c>
      <c r="C1486" t="s">
        <v>20</v>
      </c>
      <c r="D1486">
        <v>8</v>
      </c>
      <c r="E1486">
        <v>3</v>
      </c>
      <c r="F1486" s="14">
        <v>38237.339999999997</v>
      </c>
      <c r="G1486" t="s">
        <v>11</v>
      </c>
      <c r="H1486" t="s">
        <v>12</v>
      </c>
      <c r="I1486" t="s">
        <v>41</v>
      </c>
      <c r="J1486" s="10" t="str">
        <f t="shared" si="46"/>
        <v>8Sep1989</v>
      </c>
      <c r="K1486" s="13">
        <f t="shared" si="47"/>
        <v>33</v>
      </c>
      <c r="L1486" s="14">
        <v>38237.339999999997</v>
      </c>
    </row>
    <row r="1487" spans="1:12" x14ac:dyDescent="0.25">
      <c r="A1487" t="s">
        <v>590</v>
      </c>
      <c r="B1487">
        <v>1989</v>
      </c>
      <c r="C1487" t="s">
        <v>10</v>
      </c>
      <c r="D1487">
        <v>10</v>
      </c>
      <c r="E1487">
        <v>2</v>
      </c>
      <c r="F1487" s="14">
        <v>4890</v>
      </c>
      <c r="G1487" t="s">
        <v>12</v>
      </c>
      <c r="H1487" t="s">
        <v>11</v>
      </c>
      <c r="I1487" t="s">
        <v>13</v>
      </c>
      <c r="J1487" s="10" t="str">
        <f t="shared" si="46"/>
        <v>10Jul1989</v>
      </c>
      <c r="K1487" s="13">
        <f t="shared" si="47"/>
        <v>33</v>
      </c>
      <c r="L1487" s="14">
        <v>4890</v>
      </c>
    </row>
    <row r="1488" spans="1:12" x14ac:dyDescent="0.25">
      <c r="A1488" t="s">
        <v>838</v>
      </c>
      <c r="B1488">
        <v>1989</v>
      </c>
      <c r="C1488" t="s">
        <v>36</v>
      </c>
      <c r="D1488">
        <v>20</v>
      </c>
      <c r="E1488">
        <v>5</v>
      </c>
      <c r="F1488" s="14">
        <v>6666.24</v>
      </c>
      <c r="G1488" t="s">
        <v>12</v>
      </c>
      <c r="H1488" t="s">
        <v>16</v>
      </c>
      <c r="I1488" t="s">
        <v>41</v>
      </c>
      <c r="J1488" s="10" t="str">
        <f t="shared" si="46"/>
        <v>20Oct1989</v>
      </c>
      <c r="K1488" s="13">
        <f t="shared" si="47"/>
        <v>33</v>
      </c>
      <c r="L1488" s="14">
        <v>6666.24</v>
      </c>
    </row>
    <row r="1489" spans="1:12" x14ac:dyDescent="0.25">
      <c r="A1489" t="s">
        <v>1326</v>
      </c>
      <c r="B1489">
        <v>1989</v>
      </c>
      <c r="C1489" t="s">
        <v>15</v>
      </c>
      <c r="D1489">
        <v>25</v>
      </c>
      <c r="E1489">
        <v>3</v>
      </c>
      <c r="F1489" s="14">
        <v>10769.75</v>
      </c>
      <c r="G1489" t="s">
        <v>12</v>
      </c>
      <c r="H1489" t="s">
        <v>11</v>
      </c>
      <c r="I1489" t="s">
        <v>631</v>
      </c>
      <c r="J1489" s="10" t="str">
        <f t="shared" si="46"/>
        <v>25Nov1989</v>
      </c>
      <c r="K1489" s="13">
        <f t="shared" si="47"/>
        <v>33</v>
      </c>
      <c r="L1489" s="14">
        <v>10769.75</v>
      </c>
    </row>
    <row r="1490" spans="1:12" x14ac:dyDescent="0.25">
      <c r="A1490" t="s">
        <v>1351</v>
      </c>
      <c r="B1490">
        <v>1989</v>
      </c>
      <c r="C1490" t="s">
        <v>36</v>
      </c>
      <c r="D1490">
        <v>25</v>
      </c>
      <c r="E1490">
        <v>3</v>
      </c>
      <c r="F1490" s="14">
        <v>11037.51</v>
      </c>
      <c r="G1490" t="s">
        <v>12</v>
      </c>
      <c r="H1490" t="s">
        <v>16</v>
      </c>
      <c r="I1490" t="s">
        <v>23</v>
      </c>
      <c r="J1490" s="10" t="str">
        <f t="shared" si="46"/>
        <v>25Oct1989</v>
      </c>
      <c r="K1490" s="13">
        <f t="shared" si="47"/>
        <v>33</v>
      </c>
      <c r="L1490" s="14">
        <v>11037.51</v>
      </c>
    </row>
    <row r="1491" spans="1:12" x14ac:dyDescent="0.25">
      <c r="A1491" t="s">
        <v>1370</v>
      </c>
      <c r="B1491">
        <v>1989</v>
      </c>
      <c r="C1491" t="s">
        <v>30</v>
      </c>
      <c r="D1491">
        <v>17</v>
      </c>
      <c r="E1491">
        <v>3</v>
      </c>
      <c r="F1491" s="14">
        <v>11250.43</v>
      </c>
      <c r="G1491" t="s">
        <v>12</v>
      </c>
      <c r="H1491" t="s">
        <v>11</v>
      </c>
      <c r="I1491" t="s">
        <v>534</v>
      </c>
      <c r="J1491" s="10" t="str">
        <f t="shared" si="46"/>
        <v>17Dec1989</v>
      </c>
      <c r="K1491" s="13">
        <f t="shared" si="47"/>
        <v>33</v>
      </c>
      <c r="L1491" s="14">
        <v>11250.43</v>
      </c>
    </row>
    <row r="1492" spans="1:12" x14ac:dyDescent="0.25">
      <c r="A1492" t="s">
        <v>1385</v>
      </c>
      <c r="B1492">
        <v>1989</v>
      </c>
      <c r="C1492" t="s">
        <v>34</v>
      </c>
      <c r="D1492">
        <v>19</v>
      </c>
      <c r="E1492">
        <v>1</v>
      </c>
      <c r="F1492" s="14">
        <v>11326.71</v>
      </c>
      <c r="G1492" t="s">
        <v>12</v>
      </c>
      <c r="H1492" t="s">
        <v>12</v>
      </c>
      <c r="I1492" t="s">
        <v>13</v>
      </c>
      <c r="J1492" s="10" t="str">
        <f t="shared" si="46"/>
        <v>19Aug1989</v>
      </c>
      <c r="K1492" s="13">
        <f t="shared" si="47"/>
        <v>33</v>
      </c>
      <c r="L1492" s="14">
        <v>11326.71</v>
      </c>
    </row>
    <row r="1493" spans="1:12" x14ac:dyDescent="0.25">
      <c r="A1493" t="s">
        <v>1411</v>
      </c>
      <c r="B1493">
        <v>1989</v>
      </c>
      <c r="C1493" t="s">
        <v>36</v>
      </c>
      <c r="D1493">
        <v>6</v>
      </c>
      <c r="E1493">
        <v>3</v>
      </c>
      <c r="F1493" s="14">
        <v>11511.61</v>
      </c>
      <c r="G1493" t="s">
        <v>12</v>
      </c>
      <c r="H1493" t="s">
        <v>12</v>
      </c>
      <c r="I1493" t="s">
        <v>534</v>
      </c>
      <c r="J1493" s="10" t="str">
        <f t="shared" si="46"/>
        <v>6Oct1989</v>
      </c>
      <c r="K1493" s="13">
        <f t="shared" si="47"/>
        <v>33</v>
      </c>
      <c r="L1493" s="14">
        <v>11511.61</v>
      </c>
    </row>
    <row r="1494" spans="1:12" x14ac:dyDescent="0.25">
      <c r="A1494" t="s">
        <v>1492</v>
      </c>
      <c r="B1494">
        <v>1989</v>
      </c>
      <c r="C1494" t="s">
        <v>15</v>
      </c>
      <c r="D1494">
        <v>23</v>
      </c>
      <c r="E1494">
        <v>3</v>
      </c>
      <c r="F1494" s="14">
        <v>12254.44</v>
      </c>
      <c r="G1494" t="s">
        <v>12</v>
      </c>
      <c r="H1494" t="s">
        <v>12</v>
      </c>
      <c r="I1494" t="s">
        <v>534</v>
      </c>
      <c r="J1494" s="10" t="str">
        <f t="shared" si="46"/>
        <v>23Nov1989</v>
      </c>
      <c r="K1494" s="13">
        <f t="shared" si="47"/>
        <v>33</v>
      </c>
      <c r="L1494" s="14">
        <v>12254.44</v>
      </c>
    </row>
    <row r="1495" spans="1:12" x14ac:dyDescent="0.25">
      <c r="A1495" t="s">
        <v>1505</v>
      </c>
      <c r="B1495">
        <v>1989</v>
      </c>
      <c r="C1495" t="s">
        <v>30</v>
      </c>
      <c r="D1495">
        <v>29</v>
      </c>
      <c r="E1495">
        <v>0</v>
      </c>
      <c r="F1495" s="14">
        <v>12404.88</v>
      </c>
      <c r="G1495" t="s">
        <v>12</v>
      </c>
      <c r="H1495" t="s">
        <v>12</v>
      </c>
      <c r="I1495" t="s">
        <v>167</v>
      </c>
      <c r="J1495" s="10" t="str">
        <f t="shared" si="46"/>
        <v>29Dec1989</v>
      </c>
      <c r="K1495" s="13">
        <f t="shared" si="47"/>
        <v>33</v>
      </c>
      <c r="L1495" s="14">
        <v>12404.88</v>
      </c>
    </row>
    <row r="1496" spans="1:12" x14ac:dyDescent="0.25">
      <c r="A1496" t="s">
        <v>1915</v>
      </c>
      <c r="B1496">
        <v>1989</v>
      </c>
      <c r="C1496" t="s">
        <v>36</v>
      </c>
      <c r="D1496">
        <v>14</v>
      </c>
      <c r="E1496">
        <v>0</v>
      </c>
      <c r="F1496" s="14">
        <v>21984.47</v>
      </c>
      <c r="G1496" t="s">
        <v>12</v>
      </c>
      <c r="H1496" t="s">
        <v>16</v>
      </c>
      <c r="I1496" t="s">
        <v>23</v>
      </c>
      <c r="J1496" s="10" t="str">
        <f t="shared" si="46"/>
        <v>14Oct1989</v>
      </c>
      <c r="K1496" s="13">
        <f t="shared" si="47"/>
        <v>33</v>
      </c>
      <c r="L1496" s="14">
        <v>21984.47</v>
      </c>
    </row>
    <row r="1497" spans="1:12" x14ac:dyDescent="0.25">
      <c r="A1497" t="s">
        <v>448</v>
      </c>
      <c r="B1497">
        <v>1990</v>
      </c>
      <c r="C1497" t="s">
        <v>18</v>
      </c>
      <c r="D1497">
        <v>24</v>
      </c>
      <c r="E1497">
        <v>0</v>
      </c>
      <c r="F1497" s="14">
        <v>3866.86</v>
      </c>
      <c r="G1497" t="s">
        <v>16</v>
      </c>
      <c r="H1497" t="s">
        <v>16</v>
      </c>
      <c r="I1497" t="s">
        <v>23</v>
      </c>
      <c r="J1497" s="10" t="str">
        <f t="shared" si="46"/>
        <v>24Jun1990</v>
      </c>
      <c r="K1497" s="13">
        <f t="shared" si="47"/>
        <v>32</v>
      </c>
      <c r="L1497" s="14">
        <v>3866.86</v>
      </c>
    </row>
    <row r="1498" spans="1:12" x14ac:dyDescent="0.25">
      <c r="A1498" t="s">
        <v>1803</v>
      </c>
      <c r="B1498">
        <v>1990</v>
      </c>
      <c r="C1498" t="s">
        <v>30</v>
      </c>
      <c r="D1498">
        <v>29</v>
      </c>
      <c r="E1498">
        <v>0</v>
      </c>
      <c r="F1498" s="14">
        <v>17496.310000000001</v>
      </c>
      <c r="G1498" t="s">
        <v>16</v>
      </c>
      <c r="H1498" t="s">
        <v>11</v>
      </c>
      <c r="I1498" t="s">
        <v>41</v>
      </c>
      <c r="J1498" s="10" t="str">
        <f t="shared" si="46"/>
        <v>29Dec1990</v>
      </c>
      <c r="K1498" s="13">
        <f t="shared" si="47"/>
        <v>32</v>
      </c>
      <c r="L1498" s="14">
        <v>17496.310000000001</v>
      </c>
    </row>
    <row r="1499" spans="1:12" x14ac:dyDescent="0.25">
      <c r="A1499" t="s">
        <v>1809</v>
      </c>
      <c r="B1499">
        <v>1990</v>
      </c>
      <c r="C1499" t="s">
        <v>36</v>
      </c>
      <c r="D1499">
        <v>25</v>
      </c>
      <c r="E1499">
        <v>1</v>
      </c>
      <c r="F1499" s="14">
        <v>17626.240000000002</v>
      </c>
      <c r="G1499" t="s">
        <v>16</v>
      </c>
      <c r="H1499" t="s">
        <v>12</v>
      </c>
      <c r="I1499" t="s">
        <v>13</v>
      </c>
      <c r="J1499" s="10" t="str">
        <f t="shared" si="46"/>
        <v>25Oct1990</v>
      </c>
      <c r="K1499" s="13">
        <f t="shared" si="47"/>
        <v>32</v>
      </c>
      <c r="L1499" s="14">
        <v>17626.240000000002</v>
      </c>
    </row>
    <row r="1500" spans="1:12" x14ac:dyDescent="0.25">
      <c r="A1500" t="s">
        <v>1869</v>
      </c>
      <c r="B1500">
        <v>1990</v>
      </c>
      <c r="C1500" t="s">
        <v>34</v>
      </c>
      <c r="D1500">
        <v>8</v>
      </c>
      <c r="E1500">
        <v>1</v>
      </c>
      <c r="F1500" s="14">
        <v>19719.689999999999</v>
      </c>
      <c r="G1500" t="s">
        <v>16</v>
      </c>
      <c r="H1500" t="s">
        <v>11</v>
      </c>
      <c r="I1500" t="s">
        <v>13</v>
      </c>
      <c r="J1500" s="10" t="str">
        <f t="shared" si="46"/>
        <v>8Aug1990</v>
      </c>
      <c r="K1500" s="13">
        <f t="shared" si="47"/>
        <v>32</v>
      </c>
      <c r="L1500" s="14">
        <v>19719.689999999999</v>
      </c>
    </row>
    <row r="1501" spans="1:12" x14ac:dyDescent="0.25">
      <c r="A1501" t="s">
        <v>2009</v>
      </c>
      <c r="B1501">
        <v>1991</v>
      </c>
      <c r="C1501" t="s">
        <v>18</v>
      </c>
      <c r="D1501">
        <v>4</v>
      </c>
      <c r="E1501">
        <v>3</v>
      </c>
      <c r="F1501" s="14">
        <v>27931.11</v>
      </c>
      <c r="G1501" t="s">
        <v>16</v>
      </c>
      <c r="H1501" t="s">
        <v>12</v>
      </c>
      <c r="I1501" t="s">
        <v>41</v>
      </c>
      <c r="J1501" s="10" t="str">
        <f t="shared" si="46"/>
        <v>4Jun1991</v>
      </c>
      <c r="K1501" s="13">
        <f t="shared" si="47"/>
        <v>32</v>
      </c>
      <c r="L1501" s="14">
        <v>27931.11</v>
      </c>
    </row>
    <row r="1502" spans="1:12" x14ac:dyDescent="0.25">
      <c r="A1502" t="s">
        <v>2016</v>
      </c>
      <c r="B1502">
        <v>1990</v>
      </c>
      <c r="C1502" t="s">
        <v>30</v>
      </c>
      <c r="D1502">
        <v>24</v>
      </c>
      <c r="E1502">
        <v>3</v>
      </c>
      <c r="F1502" s="14">
        <v>28302.33</v>
      </c>
      <c r="G1502" t="s">
        <v>16</v>
      </c>
      <c r="H1502" t="s">
        <v>11</v>
      </c>
      <c r="I1502" t="s">
        <v>41</v>
      </c>
      <c r="J1502" s="10" t="str">
        <f t="shared" si="46"/>
        <v>24Dec1990</v>
      </c>
      <c r="K1502" s="13">
        <f t="shared" si="47"/>
        <v>32</v>
      </c>
      <c r="L1502" s="14">
        <v>28302.33</v>
      </c>
    </row>
    <row r="1503" spans="1:12" x14ac:dyDescent="0.25">
      <c r="A1503" t="s">
        <v>2021</v>
      </c>
      <c r="B1503">
        <v>1990</v>
      </c>
      <c r="C1503" t="s">
        <v>30</v>
      </c>
      <c r="D1503">
        <v>5</v>
      </c>
      <c r="E1503">
        <v>3</v>
      </c>
      <c r="F1503" s="14">
        <v>28716.14</v>
      </c>
      <c r="G1503" t="s">
        <v>16</v>
      </c>
      <c r="H1503" t="s">
        <v>12</v>
      </c>
      <c r="I1503" t="s">
        <v>41</v>
      </c>
      <c r="J1503" s="10" t="str">
        <f t="shared" si="46"/>
        <v>5Dec1990</v>
      </c>
      <c r="K1503" s="13">
        <f t="shared" si="47"/>
        <v>32</v>
      </c>
      <c r="L1503" s="14">
        <v>28716.14</v>
      </c>
    </row>
    <row r="1504" spans="1:12" x14ac:dyDescent="0.25">
      <c r="A1504" t="s">
        <v>2089</v>
      </c>
      <c r="B1504">
        <v>1990</v>
      </c>
      <c r="C1504" t="s">
        <v>10</v>
      </c>
      <c r="D1504">
        <v>13</v>
      </c>
      <c r="E1504">
        <v>3</v>
      </c>
      <c r="F1504" s="14">
        <v>32672.11</v>
      </c>
      <c r="G1504" t="s">
        <v>16</v>
      </c>
      <c r="H1504" t="s">
        <v>16</v>
      </c>
      <c r="I1504" t="s">
        <v>41</v>
      </c>
      <c r="J1504" s="10" t="str">
        <f t="shared" si="46"/>
        <v>13Jul1990</v>
      </c>
      <c r="K1504" s="13">
        <f t="shared" si="47"/>
        <v>32</v>
      </c>
      <c r="L1504" s="14">
        <v>32672.11</v>
      </c>
    </row>
    <row r="1505" spans="1:12" x14ac:dyDescent="0.25">
      <c r="A1505" t="s">
        <v>2091</v>
      </c>
      <c r="B1505">
        <v>1990</v>
      </c>
      <c r="C1505" t="s">
        <v>20</v>
      </c>
      <c r="D1505">
        <v>30</v>
      </c>
      <c r="E1505">
        <v>3</v>
      </c>
      <c r="F1505" s="14">
        <v>32716.2</v>
      </c>
      <c r="G1505" t="s">
        <v>16</v>
      </c>
      <c r="H1505" t="s">
        <v>11</v>
      </c>
      <c r="I1505" t="s">
        <v>41</v>
      </c>
      <c r="J1505" s="10" t="str">
        <f t="shared" si="46"/>
        <v>30Sep1990</v>
      </c>
      <c r="K1505" s="13">
        <f t="shared" si="47"/>
        <v>32</v>
      </c>
      <c r="L1505" s="14">
        <v>32716.2</v>
      </c>
    </row>
    <row r="1506" spans="1:12" x14ac:dyDescent="0.25">
      <c r="A1506" t="s">
        <v>2134</v>
      </c>
      <c r="B1506">
        <v>1990</v>
      </c>
      <c r="C1506" t="s">
        <v>20</v>
      </c>
      <c r="D1506">
        <v>24</v>
      </c>
      <c r="E1506">
        <v>3</v>
      </c>
      <c r="F1506" s="14">
        <v>34456.269999999997</v>
      </c>
      <c r="G1506" t="s">
        <v>16</v>
      </c>
      <c r="H1506" t="s">
        <v>11</v>
      </c>
      <c r="I1506" t="s">
        <v>41</v>
      </c>
      <c r="J1506" s="10" t="str">
        <f t="shared" si="46"/>
        <v>24Sep1990</v>
      </c>
      <c r="K1506" s="13">
        <f t="shared" si="47"/>
        <v>32</v>
      </c>
      <c r="L1506" s="14">
        <v>34456.269999999997</v>
      </c>
    </row>
    <row r="1507" spans="1:12" x14ac:dyDescent="0.25">
      <c r="A1507" t="s">
        <v>2210</v>
      </c>
      <c r="B1507">
        <v>1990</v>
      </c>
      <c r="C1507" t="s">
        <v>15</v>
      </c>
      <c r="D1507">
        <v>16</v>
      </c>
      <c r="E1507">
        <v>1</v>
      </c>
      <c r="F1507" s="14">
        <v>37607.53</v>
      </c>
      <c r="G1507" t="s">
        <v>16</v>
      </c>
      <c r="H1507" t="s">
        <v>11</v>
      </c>
      <c r="I1507" t="s">
        <v>165</v>
      </c>
      <c r="J1507" s="10" t="str">
        <f t="shared" si="46"/>
        <v>16Nov1990</v>
      </c>
      <c r="K1507" s="13">
        <f t="shared" si="47"/>
        <v>32</v>
      </c>
      <c r="L1507" s="14">
        <v>37607.53</v>
      </c>
    </row>
    <row r="1508" spans="1:12" x14ac:dyDescent="0.25">
      <c r="A1508" t="s">
        <v>2368</v>
      </c>
      <c r="B1508">
        <v>1991</v>
      </c>
      <c r="C1508" t="s">
        <v>18</v>
      </c>
      <c r="D1508">
        <v>6</v>
      </c>
      <c r="E1508">
        <v>1</v>
      </c>
      <c r="F1508" s="14">
        <v>58571.07</v>
      </c>
      <c r="G1508" t="s">
        <v>16</v>
      </c>
      <c r="H1508" t="s">
        <v>12</v>
      </c>
      <c r="I1508" t="s">
        <v>246</v>
      </c>
      <c r="J1508" s="10" t="str">
        <f t="shared" si="46"/>
        <v>6Jun1991</v>
      </c>
      <c r="K1508" s="13">
        <f t="shared" si="47"/>
        <v>32</v>
      </c>
      <c r="L1508" s="14">
        <v>58571.07</v>
      </c>
    </row>
    <row r="1509" spans="1:12" x14ac:dyDescent="0.25">
      <c r="A1509" t="s">
        <v>295</v>
      </c>
      <c r="B1509">
        <v>1990</v>
      </c>
      <c r="C1509" t="s">
        <v>36</v>
      </c>
      <c r="D1509">
        <v>1</v>
      </c>
      <c r="E1509">
        <v>3</v>
      </c>
      <c r="F1509" s="14">
        <v>2540.39</v>
      </c>
      <c r="G1509" t="s">
        <v>11</v>
      </c>
      <c r="H1509" t="s">
        <v>11</v>
      </c>
      <c r="I1509" t="s">
        <v>13</v>
      </c>
      <c r="J1509" s="10" t="str">
        <f t="shared" si="46"/>
        <v>1Oct1990</v>
      </c>
      <c r="K1509" s="13">
        <f t="shared" si="47"/>
        <v>32</v>
      </c>
      <c r="L1509" s="14">
        <v>2540.39</v>
      </c>
    </row>
    <row r="1510" spans="1:12" x14ac:dyDescent="0.25">
      <c r="A1510" t="s">
        <v>419</v>
      </c>
      <c r="B1510">
        <v>1990</v>
      </c>
      <c r="C1510" t="s">
        <v>36</v>
      </c>
      <c r="D1510">
        <v>11</v>
      </c>
      <c r="E1510">
        <v>3</v>
      </c>
      <c r="F1510" s="14">
        <v>3606.43</v>
      </c>
      <c r="G1510" t="s">
        <v>11</v>
      </c>
      <c r="H1510" t="s">
        <v>16</v>
      </c>
      <c r="I1510" t="s">
        <v>13</v>
      </c>
      <c r="J1510" s="10" t="str">
        <f t="shared" si="46"/>
        <v>11Oct1990</v>
      </c>
      <c r="K1510" s="13">
        <f t="shared" si="47"/>
        <v>32</v>
      </c>
      <c r="L1510" s="14">
        <v>3606.43</v>
      </c>
    </row>
    <row r="1511" spans="1:12" x14ac:dyDescent="0.25">
      <c r="A1511" t="s">
        <v>422</v>
      </c>
      <c r="B1511">
        <v>1990</v>
      </c>
      <c r="C1511" t="s">
        <v>15</v>
      </c>
      <c r="D1511">
        <v>8</v>
      </c>
      <c r="E1511">
        <v>3</v>
      </c>
      <c r="F1511" s="14">
        <v>3653.29</v>
      </c>
      <c r="G1511" t="s">
        <v>11</v>
      </c>
      <c r="H1511" t="s">
        <v>12</v>
      </c>
      <c r="I1511" t="s">
        <v>41</v>
      </c>
      <c r="J1511" s="10" t="str">
        <f t="shared" si="46"/>
        <v>8Nov1990</v>
      </c>
      <c r="K1511" s="13">
        <f t="shared" si="47"/>
        <v>32</v>
      </c>
      <c r="L1511" s="14">
        <v>3653.29</v>
      </c>
    </row>
    <row r="1512" spans="1:12" x14ac:dyDescent="0.25">
      <c r="A1512" t="s">
        <v>463</v>
      </c>
      <c r="B1512">
        <v>1990</v>
      </c>
      <c r="C1512" t="s">
        <v>10</v>
      </c>
      <c r="D1512">
        <v>29</v>
      </c>
      <c r="E1512">
        <v>0</v>
      </c>
      <c r="F1512" s="14">
        <v>3972.92</v>
      </c>
      <c r="G1512" t="s">
        <v>11</v>
      </c>
      <c r="H1512" t="s">
        <v>12</v>
      </c>
      <c r="I1512" t="s">
        <v>13</v>
      </c>
      <c r="J1512" s="10" t="str">
        <f t="shared" si="46"/>
        <v>29Jul1990</v>
      </c>
      <c r="K1512" s="13">
        <f t="shared" si="47"/>
        <v>32</v>
      </c>
      <c r="L1512" s="14">
        <v>3972.92</v>
      </c>
    </row>
    <row r="1513" spans="1:12" x14ac:dyDescent="0.25">
      <c r="A1513" t="s">
        <v>466</v>
      </c>
      <c r="B1513">
        <v>1990</v>
      </c>
      <c r="C1513" t="s">
        <v>15</v>
      </c>
      <c r="D1513">
        <v>22</v>
      </c>
      <c r="E1513">
        <v>0</v>
      </c>
      <c r="F1513" s="14">
        <v>3989.84</v>
      </c>
      <c r="G1513" t="s">
        <v>11</v>
      </c>
      <c r="H1513" t="s">
        <v>11</v>
      </c>
      <c r="I1513" t="s">
        <v>41</v>
      </c>
      <c r="J1513" s="10" t="str">
        <f t="shared" si="46"/>
        <v>22Nov1990</v>
      </c>
      <c r="K1513" s="13">
        <f t="shared" si="47"/>
        <v>32</v>
      </c>
      <c r="L1513" s="14">
        <v>3989.84</v>
      </c>
    </row>
    <row r="1514" spans="1:12" x14ac:dyDescent="0.25">
      <c r="A1514" t="s">
        <v>467</v>
      </c>
      <c r="B1514">
        <v>1990</v>
      </c>
      <c r="C1514" t="s">
        <v>15</v>
      </c>
      <c r="D1514">
        <v>1</v>
      </c>
      <c r="E1514">
        <v>0</v>
      </c>
      <c r="F1514" s="14">
        <v>3994.18</v>
      </c>
      <c r="G1514" t="s">
        <v>11</v>
      </c>
      <c r="H1514" t="s">
        <v>11</v>
      </c>
      <c r="I1514" t="s">
        <v>13</v>
      </c>
      <c r="J1514" s="10" t="str">
        <f t="shared" si="46"/>
        <v>1Nov1990</v>
      </c>
      <c r="K1514" s="13">
        <f t="shared" si="47"/>
        <v>32</v>
      </c>
      <c r="L1514" s="14">
        <v>3994.18</v>
      </c>
    </row>
    <row r="1515" spans="1:12" x14ac:dyDescent="0.25">
      <c r="A1515" t="s">
        <v>480</v>
      </c>
      <c r="B1515">
        <v>1990</v>
      </c>
      <c r="C1515" t="s">
        <v>30</v>
      </c>
      <c r="D1515">
        <v>14</v>
      </c>
      <c r="E1515">
        <v>1</v>
      </c>
      <c r="F1515" s="14">
        <v>4076.5</v>
      </c>
      <c r="G1515" t="s">
        <v>11</v>
      </c>
      <c r="H1515" t="s">
        <v>12</v>
      </c>
      <c r="I1515" t="s">
        <v>41</v>
      </c>
      <c r="J1515" s="10" t="str">
        <f t="shared" si="46"/>
        <v>14Dec1990</v>
      </c>
      <c r="K1515" s="13">
        <f t="shared" si="47"/>
        <v>32</v>
      </c>
      <c r="L1515" s="14">
        <v>4076.5</v>
      </c>
    </row>
    <row r="1516" spans="1:12" x14ac:dyDescent="0.25">
      <c r="A1516" t="s">
        <v>504</v>
      </c>
      <c r="B1516">
        <v>1991</v>
      </c>
      <c r="C1516" t="s">
        <v>18</v>
      </c>
      <c r="D1516">
        <v>1</v>
      </c>
      <c r="E1516">
        <v>0</v>
      </c>
      <c r="F1516" s="14">
        <v>4347.0200000000004</v>
      </c>
      <c r="G1516" t="s">
        <v>11</v>
      </c>
      <c r="H1516" t="s">
        <v>16</v>
      </c>
      <c r="I1516" t="s">
        <v>246</v>
      </c>
      <c r="J1516" s="10" t="str">
        <f t="shared" si="46"/>
        <v>1Jun1991</v>
      </c>
      <c r="K1516" s="13">
        <f t="shared" si="47"/>
        <v>32</v>
      </c>
      <c r="L1516" s="14">
        <v>4347.0200000000004</v>
      </c>
    </row>
    <row r="1517" spans="1:12" x14ac:dyDescent="0.25">
      <c r="A1517" t="s">
        <v>507</v>
      </c>
      <c r="B1517">
        <v>1990</v>
      </c>
      <c r="C1517" t="s">
        <v>34</v>
      </c>
      <c r="D1517">
        <v>28</v>
      </c>
      <c r="E1517">
        <v>0</v>
      </c>
      <c r="F1517" s="14">
        <v>4357.04</v>
      </c>
      <c r="G1517" t="s">
        <v>11</v>
      </c>
      <c r="H1517" t="s">
        <v>12</v>
      </c>
      <c r="I1517" t="s">
        <v>23</v>
      </c>
      <c r="J1517" s="10" t="str">
        <f t="shared" si="46"/>
        <v>28Aug1990</v>
      </c>
      <c r="K1517" s="13">
        <f t="shared" si="47"/>
        <v>32</v>
      </c>
      <c r="L1517" s="14">
        <v>4357.04</v>
      </c>
    </row>
    <row r="1518" spans="1:12" x14ac:dyDescent="0.25">
      <c r="A1518" t="s">
        <v>523</v>
      </c>
      <c r="B1518">
        <v>1990</v>
      </c>
      <c r="C1518" t="s">
        <v>34</v>
      </c>
      <c r="D1518">
        <v>8</v>
      </c>
      <c r="E1518">
        <v>1</v>
      </c>
      <c r="F1518" s="14">
        <v>4454.3999999999996</v>
      </c>
      <c r="G1518" t="s">
        <v>11</v>
      </c>
      <c r="H1518" t="s">
        <v>12</v>
      </c>
      <c r="I1518" t="s">
        <v>23</v>
      </c>
      <c r="J1518" s="10" t="str">
        <f t="shared" si="46"/>
        <v>8Aug1990</v>
      </c>
      <c r="K1518" s="13">
        <f t="shared" si="47"/>
        <v>32</v>
      </c>
      <c r="L1518" s="14">
        <v>4454.3999999999996</v>
      </c>
    </row>
    <row r="1519" spans="1:12" x14ac:dyDescent="0.25">
      <c r="A1519" t="s">
        <v>524</v>
      </c>
      <c r="B1519">
        <v>1990</v>
      </c>
      <c r="C1519" t="s">
        <v>10</v>
      </c>
      <c r="D1519">
        <v>15</v>
      </c>
      <c r="E1519">
        <v>1</v>
      </c>
      <c r="F1519" s="14">
        <v>4462.72</v>
      </c>
      <c r="G1519" t="s">
        <v>11</v>
      </c>
      <c r="H1519" t="s">
        <v>12</v>
      </c>
      <c r="I1519" t="s">
        <v>23</v>
      </c>
      <c r="J1519" s="10" t="str">
        <f t="shared" si="46"/>
        <v>15Jul1990</v>
      </c>
      <c r="K1519" s="13">
        <f t="shared" si="47"/>
        <v>32</v>
      </c>
      <c r="L1519" s="14">
        <v>4462.72</v>
      </c>
    </row>
    <row r="1520" spans="1:12" x14ac:dyDescent="0.25">
      <c r="A1520" t="s">
        <v>540</v>
      </c>
      <c r="B1520">
        <v>1990</v>
      </c>
      <c r="C1520" t="s">
        <v>15</v>
      </c>
      <c r="D1520">
        <v>17</v>
      </c>
      <c r="E1520">
        <v>0</v>
      </c>
      <c r="F1520" s="14">
        <v>4544.2299999999996</v>
      </c>
      <c r="G1520" t="s">
        <v>11</v>
      </c>
      <c r="H1520" t="s">
        <v>16</v>
      </c>
      <c r="I1520" t="s">
        <v>246</v>
      </c>
      <c r="J1520" s="10" t="str">
        <f t="shared" si="46"/>
        <v>17Nov1990</v>
      </c>
      <c r="K1520" s="13">
        <f t="shared" si="47"/>
        <v>32</v>
      </c>
      <c r="L1520" s="14">
        <v>4544.2299999999996</v>
      </c>
    </row>
    <row r="1521" spans="1:12" x14ac:dyDescent="0.25">
      <c r="A1521" t="s">
        <v>542</v>
      </c>
      <c r="B1521">
        <v>1990</v>
      </c>
      <c r="C1521" t="s">
        <v>20</v>
      </c>
      <c r="D1521">
        <v>20</v>
      </c>
      <c r="E1521">
        <v>1</v>
      </c>
      <c r="F1521" s="14">
        <v>4562.84</v>
      </c>
      <c r="G1521" t="s">
        <v>11</v>
      </c>
      <c r="H1521" t="s">
        <v>11</v>
      </c>
      <c r="I1521" t="s">
        <v>13</v>
      </c>
      <c r="J1521" s="10" t="str">
        <f t="shared" si="46"/>
        <v>20Sep1990</v>
      </c>
      <c r="K1521" s="13">
        <f t="shared" si="47"/>
        <v>32</v>
      </c>
      <c r="L1521" s="14">
        <v>4562.84</v>
      </c>
    </row>
    <row r="1522" spans="1:12" x14ac:dyDescent="0.25">
      <c r="A1522" t="s">
        <v>550</v>
      </c>
      <c r="B1522">
        <v>1990</v>
      </c>
      <c r="C1522" t="s">
        <v>20</v>
      </c>
      <c r="D1522">
        <v>26</v>
      </c>
      <c r="E1522">
        <v>2</v>
      </c>
      <c r="F1522" s="14">
        <v>4670.6400000000003</v>
      </c>
      <c r="G1522" t="s">
        <v>11</v>
      </c>
      <c r="H1522" t="s">
        <v>11</v>
      </c>
      <c r="I1522" t="s">
        <v>41</v>
      </c>
      <c r="J1522" s="10" t="str">
        <f t="shared" si="46"/>
        <v>26Sep1990</v>
      </c>
      <c r="K1522" s="13">
        <f t="shared" si="47"/>
        <v>32</v>
      </c>
      <c r="L1522" s="14">
        <v>4670.6400000000003</v>
      </c>
    </row>
    <row r="1523" spans="1:12" x14ac:dyDescent="0.25">
      <c r="A1523" t="s">
        <v>551</v>
      </c>
      <c r="B1523">
        <v>1990</v>
      </c>
      <c r="C1523" t="s">
        <v>10</v>
      </c>
      <c r="D1523">
        <v>13</v>
      </c>
      <c r="E1523">
        <v>2</v>
      </c>
      <c r="F1523" s="14">
        <v>4673.3900000000003</v>
      </c>
      <c r="G1523" t="s">
        <v>11</v>
      </c>
      <c r="H1523" t="s">
        <v>16</v>
      </c>
      <c r="I1523" t="s">
        <v>13</v>
      </c>
      <c r="J1523" s="10" t="str">
        <f t="shared" si="46"/>
        <v>13Jul1990</v>
      </c>
      <c r="K1523" s="13">
        <f t="shared" si="47"/>
        <v>32</v>
      </c>
      <c r="L1523" s="14">
        <v>4673.3900000000003</v>
      </c>
    </row>
    <row r="1524" spans="1:12" x14ac:dyDescent="0.25">
      <c r="A1524" t="s">
        <v>591</v>
      </c>
      <c r="B1524">
        <v>1990</v>
      </c>
      <c r="C1524" t="s">
        <v>15</v>
      </c>
      <c r="D1524">
        <v>28</v>
      </c>
      <c r="E1524">
        <v>3</v>
      </c>
      <c r="F1524" s="14">
        <v>4894.3900000000003</v>
      </c>
      <c r="G1524" t="s">
        <v>11</v>
      </c>
      <c r="H1524" t="s">
        <v>12</v>
      </c>
      <c r="I1524" t="s">
        <v>13</v>
      </c>
      <c r="J1524" s="10" t="str">
        <f t="shared" si="46"/>
        <v>28Nov1990</v>
      </c>
      <c r="K1524" s="13">
        <f t="shared" si="47"/>
        <v>32</v>
      </c>
      <c r="L1524" s="14">
        <v>4894.3900000000003</v>
      </c>
    </row>
    <row r="1525" spans="1:12" x14ac:dyDescent="0.25">
      <c r="A1525" t="s">
        <v>625</v>
      </c>
      <c r="B1525">
        <v>1990</v>
      </c>
      <c r="C1525" t="s">
        <v>34</v>
      </c>
      <c r="D1525">
        <v>22</v>
      </c>
      <c r="E1525">
        <v>1</v>
      </c>
      <c r="F1525" s="14">
        <v>5148.55</v>
      </c>
      <c r="G1525" t="s">
        <v>11</v>
      </c>
      <c r="H1525" t="s">
        <v>11</v>
      </c>
      <c r="I1525" t="s">
        <v>246</v>
      </c>
      <c r="J1525" s="10" t="str">
        <f t="shared" si="46"/>
        <v>22Aug1990</v>
      </c>
      <c r="K1525" s="13">
        <f t="shared" si="47"/>
        <v>32</v>
      </c>
      <c r="L1525" s="14">
        <v>5148.55</v>
      </c>
    </row>
    <row r="1526" spans="1:12" x14ac:dyDescent="0.25">
      <c r="A1526" t="s">
        <v>626</v>
      </c>
      <c r="B1526">
        <v>1990</v>
      </c>
      <c r="C1526" t="s">
        <v>36</v>
      </c>
      <c r="D1526">
        <v>9</v>
      </c>
      <c r="E1526">
        <v>2</v>
      </c>
      <c r="F1526" s="14">
        <v>5152.13</v>
      </c>
      <c r="G1526" t="s">
        <v>11</v>
      </c>
      <c r="H1526" t="s">
        <v>11</v>
      </c>
      <c r="I1526" t="s">
        <v>41</v>
      </c>
      <c r="J1526" s="10" t="str">
        <f t="shared" si="46"/>
        <v>9Oct1990</v>
      </c>
      <c r="K1526" s="13">
        <f t="shared" si="47"/>
        <v>32</v>
      </c>
      <c r="L1526" s="14">
        <v>5152.13</v>
      </c>
    </row>
    <row r="1527" spans="1:12" x14ac:dyDescent="0.25">
      <c r="A1527" t="s">
        <v>749</v>
      </c>
      <c r="B1527">
        <v>1990</v>
      </c>
      <c r="C1527" t="s">
        <v>34</v>
      </c>
      <c r="D1527">
        <v>18</v>
      </c>
      <c r="E1527">
        <v>3</v>
      </c>
      <c r="F1527" s="14">
        <v>6128.8</v>
      </c>
      <c r="G1527" t="s">
        <v>11</v>
      </c>
      <c r="H1527" t="s">
        <v>12</v>
      </c>
      <c r="I1527" t="s">
        <v>23</v>
      </c>
      <c r="J1527" s="10" t="str">
        <f t="shared" si="46"/>
        <v>18Aug1990</v>
      </c>
      <c r="K1527" s="13">
        <f t="shared" si="47"/>
        <v>32</v>
      </c>
      <c r="L1527" s="14">
        <v>6128.8</v>
      </c>
    </row>
    <row r="1528" spans="1:12" x14ac:dyDescent="0.25">
      <c r="A1528" t="s">
        <v>786</v>
      </c>
      <c r="B1528">
        <v>1990</v>
      </c>
      <c r="C1528" t="s">
        <v>34</v>
      </c>
      <c r="D1528">
        <v>13</v>
      </c>
      <c r="E1528">
        <v>3</v>
      </c>
      <c r="F1528" s="14">
        <v>6334.34</v>
      </c>
      <c r="G1528" t="s">
        <v>11</v>
      </c>
      <c r="H1528" t="s">
        <v>11</v>
      </c>
      <c r="I1528" t="s">
        <v>246</v>
      </c>
      <c r="J1528" s="10" t="str">
        <f t="shared" si="46"/>
        <v>13Aug1990</v>
      </c>
      <c r="K1528" s="13">
        <f t="shared" si="47"/>
        <v>32</v>
      </c>
      <c r="L1528" s="14">
        <v>6334.34</v>
      </c>
    </row>
    <row r="1529" spans="1:12" x14ac:dyDescent="0.25">
      <c r="A1529" t="s">
        <v>1037</v>
      </c>
      <c r="B1529">
        <v>1990</v>
      </c>
      <c r="C1529" t="s">
        <v>18</v>
      </c>
      <c r="D1529">
        <v>21</v>
      </c>
      <c r="E1529">
        <v>3</v>
      </c>
      <c r="F1529" s="14">
        <v>8157.92</v>
      </c>
      <c r="G1529" t="s">
        <v>11</v>
      </c>
      <c r="H1529" t="s">
        <v>12</v>
      </c>
      <c r="I1529" t="s">
        <v>199</v>
      </c>
      <c r="J1529" s="10" t="str">
        <f t="shared" si="46"/>
        <v>21Jun1990</v>
      </c>
      <c r="K1529" s="13">
        <f t="shared" si="47"/>
        <v>32</v>
      </c>
      <c r="L1529" s="14">
        <v>8157.92</v>
      </c>
    </row>
    <row r="1530" spans="1:12" x14ac:dyDescent="0.25">
      <c r="A1530" t="s">
        <v>1144</v>
      </c>
      <c r="B1530">
        <v>1990</v>
      </c>
      <c r="C1530" t="s">
        <v>34</v>
      </c>
      <c r="D1530">
        <v>23</v>
      </c>
      <c r="E1530">
        <v>3</v>
      </c>
      <c r="F1530" s="14">
        <v>9159.51</v>
      </c>
      <c r="G1530" t="s">
        <v>11</v>
      </c>
      <c r="H1530" t="s">
        <v>11</v>
      </c>
      <c r="I1530" t="s">
        <v>299</v>
      </c>
      <c r="J1530" s="10" t="str">
        <f t="shared" si="46"/>
        <v>23Aug1990</v>
      </c>
      <c r="K1530" s="13">
        <f t="shared" si="47"/>
        <v>32</v>
      </c>
      <c r="L1530" s="14">
        <v>9159.51</v>
      </c>
    </row>
    <row r="1531" spans="1:12" x14ac:dyDescent="0.25">
      <c r="A1531" t="s">
        <v>1644</v>
      </c>
      <c r="B1531">
        <v>1990</v>
      </c>
      <c r="C1531" t="s">
        <v>10</v>
      </c>
      <c r="D1531">
        <v>13</v>
      </c>
      <c r="E1531">
        <v>3</v>
      </c>
      <c r="F1531" s="14">
        <v>13979.45</v>
      </c>
      <c r="G1531" t="s">
        <v>11</v>
      </c>
      <c r="H1531" t="s">
        <v>16</v>
      </c>
      <c r="I1531" t="s">
        <v>248</v>
      </c>
      <c r="J1531" s="10" t="str">
        <f t="shared" si="46"/>
        <v>13Jul1990</v>
      </c>
      <c r="K1531" s="13">
        <f t="shared" si="47"/>
        <v>32</v>
      </c>
      <c r="L1531" s="14">
        <v>13979.45</v>
      </c>
    </row>
    <row r="1532" spans="1:12" x14ac:dyDescent="0.25">
      <c r="A1532" t="s">
        <v>1733</v>
      </c>
      <c r="B1532">
        <v>1990</v>
      </c>
      <c r="C1532" t="s">
        <v>36</v>
      </c>
      <c r="D1532">
        <v>25</v>
      </c>
      <c r="E1532">
        <v>3</v>
      </c>
      <c r="F1532" s="14">
        <v>15440.2</v>
      </c>
      <c r="G1532" t="s">
        <v>11</v>
      </c>
      <c r="H1532" t="s">
        <v>16</v>
      </c>
      <c r="I1532" t="s">
        <v>23</v>
      </c>
      <c r="J1532" s="10" t="str">
        <f t="shared" si="46"/>
        <v>25Oct1990</v>
      </c>
      <c r="K1532" s="13">
        <f t="shared" si="47"/>
        <v>32</v>
      </c>
      <c r="L1532" s="14">
        <v>15440.2</v>
      </c>
    </row>
    <row r="1533" spans="1:12" x14ac:dyDescent="0.25">
      <c r="A1533" t="s">
        <v>1904</v>
      </c>
      <c r="B1533">
        <v>1990</v>
      </c>
      <c r="C1533" t="s">
        <v>15</v>
      </c>
      <c r="D1533">
        <v>21</v>
      </c>
      <c r="E1533">
        <v>4</v>
      </c>
      <c r="F1533" s="14">
        <v>21472.48</v>
      </c>
      <c r="G1533" t="s">
        <v>11</v>
      </c>
      <c r="H1533" t="s">
        <v>11</v>
      </c>
      <c r="I1533" t="s">
        <v>23</v>
      </c>
      <c r="J1533" s="10" t="str">
        <f t="shared" si="46"/>
        <v>21Nov1990</v>
      </c>
      <c r="K1533" s="13">
        <f t="shared" si="47"/>
        <v>32</v>
      </c>
      <c r="L1533" s="14">
        <v>21472.48</v>
      </c>
    </row>
    <row r="1534" spans="1:12" x14ac:dyDescent="0.25">
      <c r="A1534" t="s">
        <v>1989</v>
      </c>
      <c r="B1534">
        <v>1990</v>
      </c>
      <c r="C1534" t="s">
        <v>30</v>
      </c>
      <c r="D1534">
        <v>13</v>
      </c>
      <c r="E1534">
        <v>3</v>
      </c>
      <c r="F1534" s="14">
        <v>27092.38</v>
      </c>
      <c r="G1534" t="s">
        <v>11</v>
      </c>
      <c r="H1534" t="s">
        <v>12</v>
      </c>
      <c r="I1534" t="s">
        <v>41</v>
      </c>
      <c r="J1534" s="10" t="str">
        <f t="shared" si="46"/>
        <v>13Dec1990</v>
      </c>
      <c r="K1534" s="13">
        <f t="shared" si="47"/>
        <v>32</v>
      </c>
      <c r="L1534" s="14">
        <v>27092.38</v>
      </c>
    </row>
    <row r="1535" spans="1:12" x14ac:dyDescent="0.25">
      <c r="A1535" t="s">
        <v>2092</v>
      </c>
      <c r="B1535">
        <v>1990</v>
      </c>
      <c r="C1535" t="s">
        <v>10</v>
      </c>
      <c r="D1535">
        <v>9</v>
      </c>
      <c r="E1535">
        <v>2</v>
      </c>
      <c r="F1535" s="14">
        <v>32734.19</v>
      </c>
      <c r="G1535" t="s">
        <v>11</v>
      </c>
      <c r="H1535" t="s">
        <v>16</v>
      </c>
      <c r="I1535" t="s">
        <v>23</v>
      </c>
      <c r="J1535" s="10" t="str">
        <f t="shared" si="46"/>
        <v>9Jul1990</v>
      </c>
      <c r="K1535" s="13">
        <f t="shared" si="47"/>
        <v>32</v>
      </c>
      <c r="L1535" s="14">
        <v>32734.19</v>
      </c>
    </row>
    <row r="1536" spans="1:12" x14ac:dyDescent="0.25">
      <c r="A1536" t="s">
        <v>2105</v>
      </c>
      <c r="B1536">
        <v>1990</v>
      </c>
      <c r="C1536" t="s">
        <v>36</v>
      </c>
      <c r="D1536">
        <v>12</v>
      </c>
      <c r="E1536">
        <v>3</v>
      </c>
      <c r="F1536" s="14">
        <v>33292.83</v>
      </c>
      <c r="G1536" t="s">
        <v>11</v>
      </c>
      <c r="H1536" t="s">
        <v>16</v>
      </c>
      <c r="I1536" t="s">
        <v>41</v>
      </c>
      <c r="J1536" s="10" t="str">
        <f t="shared" si="46"/>
        <v>12Oct1990</v>
      </c>
      <c r="K1536" s="13">
        <f t="shared" si="47"/>
        <v>32</v>
      </c>
      <c r="L1536" s="14">
        <v>33292.83</v>
      </c>
    </row>
    <row r="1537" spans="1:12" x14ac:dyDescent="0.25">
      <c r="A1537" t="s">
        <v>2203</v>
      </c>
      <c r="B1537">
        <v>1990</v>
      </c>
      <c r="C1537" t="s">
        <v>36</v>
      </c>
      <c r="D1537">
        <v>17</v>
      </c>
      <c r="E1537">
        <v>3</v>
      </c>
      <c r="F1537" s="14">
        <v>37251.22</v>
      </c>
      <c r="G1537" t="s">
        <v>11</v>
      </c>
      <c r="H1537" t="s">
        <v>11</v>
      </c>
      <c r="I1537" t="s">
        <v>41</v>
      </c>
      <c r="J1537" s="10" t="str">
        <f t="shared" si="46"/>
        <v>17Oct1990</v>
      </c>
      <c r="K1537" s="13">
        <f t="shared" si="47"/>
        <v>32</v>
      </c>
      <c r="L1537" s="14">
        <v>37251.22</v>
      </c>
    </row>
    <row r="1538" spans="1:12" x14ac:dyDescent="0.25">
      <c r="A1538" t="s">
        <v>2230</v>
      </c>
      <c r="B1538">
        <v>1990</v>
      </c>
      <c r="C1538" t="s">
        <v>10</v>
      </c>
      <c r="D1538">
        <v>13</v>
      </c>
      <c r="E1538">
        <v>3</v>
      </c>
      <c r="F1538" s="14">
        <v>38652.089999999997</v>
      </c>
      <c r="G1538" t="s">
        <v>11</v>
      </c>
      <c r="H1538" t="s">
        <v>11</v>
      </c>
      <c r="I1538" t="s">
        <v>41</v>
      </c>
      <c r="J1538" s="10" t="str">
        <f t="shared" ref="J1538:J1601" si="48">CONCATENATE(D1538,C1538,B1538)</f>
        <v>13Jul1990</v>
      </c>
      <c r="K1538" s="13">
        <f t="shared" ref="K1538:K1601" si="49">DATEDIF(J1538,$P$2,"y")</f>
        <v>32</v>
      </c>
      <c r="L1538" s="14">
        <v>38652.089999999997</v>
      </c>
    </row>
    <row r="1539" spans="1:12" x14ac:dyDescent="0.25">
      <c r="A1539" t="s">
        <v>479</v>
      </c>
      <c r="B1539">
        <v>1990</v>
      </c>
      <c r="C1539" t="s">
        <v>30</v>
      </c>
      <c r="D1539">
        <v>1</v>
      </c>
      <c r="E1539">
        <v>1</v>
      </c>
      <c r="F1539" s="14">
        <v>4074.45</v>
      </c>
      <c r="G1539" t="s">
        <v>12</v>
      </c>
      <c r="H1539" t="s">
        <v>11</v>
      </c>
      <c r="I1539" t="s">
        <v>13</v>
      </c>
      <c r="J1539" s="10" t="str">
        <f t="shared" si="48"/>
        <v>1Dec1990</v>
      </c>
      <c r="K1539" s="13">
        <f t="shared" si="49"/>
        <v>32</v>
      </c>
      <c r="L1539" s="14">
        <v>4074.45</v>
      </c>
    </row>
    <row r="1540" spans="1:12" x14ac:dyDescent="0.25">
      <c r="A1540" t="s">
        <v>549</v>
      </c>
      <c r="B1540">
        <v>1990</v>
      </c>
      <c r="C1540" t="s">
        <v>34</v>
      </c>
      <c r="D1540">
        <v>5</v>
      </c>
      <c r="E1540">
        <v>1</v>
      </c>
      <c r="F1540" s="14">
        <v>4667.6099999999997</v>
      </c>
      <c r="G1540" t="s">
        <v>12</v>
      </c>
      <c r="H1540" t="s">
        <v>12</v>
      </c>
      <c r="I1540" t="s">
        <v>167</v>
      </c>
      <c r="J1540" s="10" t="str">
        <f t="shared" si="48"/>
        <v>5Aug1990</v>
      </c>
      <c r="K1540" s="13">
        <f t="shared" si="49"/>
        <v>32</v>
      </c>
      <c r="L1540" s="14">
        <v>4667.6099999999997</v>
      </c>
    </row>
    <row r="1541" spans="1:12" x14ac:dyDescent="0.25">
      <c r="A1541" t="s">
        <v>554</v>
      </c>
      <c r="B1541">
        <v>1990</v>
      </c>
      <c r="C1541" t="s">
        <v>20</v>
      </c>
      <c r="D1541">
        <v>4</v>
      </c>
      <c r="E1541">
        <v>2</v>
      </c>
      <c r="F1541" s="14">
        <v>4686.3900000000003</v>
      </c>
      <c r="G1541" t="s">
        <v>12</v>
      </c>
      <c r="H1541" t="s">
        <v>12</v>
      </c>
      <c r="I1541" t="s">
        <v>13</v>
      </c>
      <c r="J1541" s="10" t="str">
        <f t="shared" si="48"/>
        <v>4Sep1990</v>
      </c>
      <c r="K1541" s="13">
        <f t="shared" si="49"/>
        <v>32</v>
      </c>
      <c r="L1541" s="14">
        <v>4686.3900000000003</v>
      </c>
    </row>
    <row r="1542" spans="1:12" x14ac:dyDescent="0.25">
      <c r="A1542" t="s">
        <v>640</v>
      </c>
      <c r="B1542">
        <v>1990</v>
      </c>
      <c r="C1542" t="s">
        <v>10</v>
      </c>
      <c r="D1542">
        <v>6</v>
      </c>
      <c r="E1542">
        <v>3</v>
      </c>
      <c r="F1542" s="14">
        <v>5253.52</v>
      </c>
      <c r="G1542" t="s">
        <v>12</v>
      </c>
      <c r="H1542" t="s">
        <v>12</v>
      </c>
      <c r="I1542" t="s">
        <v>41</v>
      </c>
      <c r="J1542" s="10" t="str">
        <f t="shared" si="48"/>
        <v>6Jul1990</v>
      </c>
      <c r="K1542" s="13">
        <f t="shared" si="49"/>
        <v>32</v>
      </c>
      <c r="L1542" s="14">
        <v>5253.52</v>
      </c>
    </row>
    <row r="1543" spans="1:12" x14ac:dyDescent="0.25">
      <c r="A1543" t="s">
        <v>1314</v>
      </c>
      <c r="B1543">
        <v>1990</v>
      </c>
      <c r="C1543" t="s">
        <v>10</v>
      </c>
      <c r="D1543">
        <v>6</v>
      </c>
      <c r="E1543">
        <v>3</v>
      </c>
      <c r="F1543" s="14">
        <v>10620.26</v>
      </c>
      <c r="G1543" t="s">
        <v>12</v>
      </c>
      <c r="H1543" t="s">
        <v>12</v>
      </c>
      <c r="I1543" t="s">
        <v>23</v>
      </c>
      <c r="J1543" s="10" t="str">
        <f t="shared" si="48"/>
        <v>6Jul1990</v>
      </c>
      <c r="K1543" s="13">
        <f t="shared" si="49"/>
        <v>32</v>
      </c>
      <c r="L1543" s="14">
        <v>10620.26</v>
      </c>
    </row>
    <row r="1544" spans="1:12" x14ac:dyDescent="0.25">
      <c r="A1544" t="s">
        <v>1498</v>
      </c>
      <c r="B1544">
        <v>1990</v>
      </c>
      <c r="C1544" t="s">
        <v>36</v>
      </c>
      <c r="D1544">
        <v>29</v>
      </c>
      <c r="E1544">
        <v>3</v>
      </c>
      <c r="F1544" s="14">
        <v>12282.38</v>
      </c>
      <c r="G1544" t="s">
        <v>12</v>
      </c>
      <c r="H1544" t="s">
        <v>16</v>
      </c>
      <c r="I1544" t="s">
        <v>41</v>
      </c>
      <c r="J1544" s="10" t="str">
        <f t="shared" si="48"/>
        <v>29Oct1990</v>
      </c>
      <c r="K1544" s="13">
        <f t="shared" si="49"/>
        <v>32</v>
      </c>
      <c r="L1544" s="14">
        <v>12282.38</v>
      </c>
    </row>
    <row r="1545" spans="1:12" x14ac:dyDescent="0.25">
      <c r="A1545" t="s">
        <v>1592</v>
      </c>
      <c r="B1545">
        <v>1990</v>
      </c>
      <c r="C1545" t="s">
        <v>36</v>
      </c>
      <c r="D1545">
        <v>2</v>
      </c>
      <c r="E1545">
        <v>3</v>
      </c>
      <c r="F1545" s="14">
        <v>13360.94</v>
      </c>
      <c r="G1545" t="s">
        <v>12</v>
      </c>
      <c r="H1545" t="s">
        <v>16</v>
      </c>
      <c r="I1545" t="s">
        <v>23</v>
      </c>
      <c r="J1545" s="10" t="str">
        <f t="shared" si="48"/>
        <v>2Oct1990</v>
      </c>
      <c r="K1545" s="13">
        <f t="shared" si="49"/>
        <v>32</v>
      </c>
      <c r="L1545" s="14">
        <v>13360.94</v>
      </c>
    </row>
    <row r="1546" spans="1:12" x14ac:dyDescent="0.25">
      <c r="A1546" t="s">
        <v>1612</v>
      </c>
      <c r="B1546">
        <v>1990</v>
      </c>
      <c r="C1546" t="s">
        <v>34</v>
      </c>
      <c r="D1546">
        <v>30</v>
      </c>
      <c r="E1546">
        <v>3</v>
      </c>
      <c r="F1546" s="14">
        <v>13480.83</v>
      </c>
      <c r="G1546" t="s">
        <v>12</v>
      </c>
      <c r="H1546" t="s">
        <v>11</v>
      </c>
      <c r="I1546" t="s">
        <v>248</v>
      </c>
      <c r="J1546" s="10" t="str">
        <f t="shared" si="48"/>
        <v>30Aug1990</v>
      </c>
      <c r="K1546" s="13">
        <f t="shared" si="49"/>
        <v>32</v>
      </c>
      <c r="L1546" s="14">
        <v>13480.83</v>
      </c>
    </row>
    <row r="1547" spans="1:12" x14ac:dyDescent="0.25">
      <c r="A1547" t="s">
        <v>521</v>
      </c>
      <c r="B1547">
        <v>1991</v>
      </c>
      <c r="C1547" t="s">
        <v>20</v>
      </c>
      <c r="D1547">
        <v>3</v>
      </c>
      <c r="E1547">
        <v>1</v>
      </c>
      <c r="F1547" s="14">
        <v>4441.21</v>
      </c>
      <c r="G1547" t="s">
        <v>16</v>
      </c>
      <c r="H1547" t="s">
        <v>11</v>
      </c>
      <c r="I1547" t="s">
        <v>275</v>
      </c>
      <c r="J1547" s="10" t="str">
        <f t="shared" si="48"/>
        <v>3Sep1991</v>
      </c>
      <c r="K1547" s="13">
        <f t="shared" si="49"/>
        <v>31</v>
      </c>
      <c r="L1547" s="14">
        <v>4441.21</v>
      </c>
    </row>
    <row r="1548" spans="1:12" x14ac:dyDescent="0.25">
      <c r="A1548" t="s">
        <v>856</v>
      </c>
      <c r="B1548">
        <v>1991</v>
      </c>
      <c r="C1548" t="s">
        <v>18</v>
      </c>
      <c r="D1548">
        <v>29</v>
      </c>
      <c r="E1548">
        <v>5</v>
      </c>
      <c r="F1548" s="14">
        <v>6799.46</v>
      </c>
      <c r="G1548" t="s">
        <v>16</v>
      </c>
      <c r="H1548" t="s">
        <v>11</v>
      </c>
      <c r="I1548" t="s">
        <v>275</v>
      </c>
      <c r="J1548" s="10" t="str">
        <f t="shared" si="48"/>
        <v>29Jun1991</v>
      </c>
      <c r="K1548" s="13">
        <f t="shared" si="49"/>
        <v>31</v>
      </c>
      <c r="L1548" s="14">
        <v>6799.46</v>
      </c>
    </row>
    <row r="1549" spans="1:12" x14ac:dyDescent="0.25">
      <c r="A1549" t="s">
        <v>1854</v>
      </c>
      <c r="B1549">
        <v>1991</v>
      </c>
      <c r="C1549" t="s">
        <v>20</v>
      </c>
      <c r="D1549">
        <v>16</v>
      </c>
      <c r="E1549">
        <v>3</v>
      </c>
      <c r="F1549" s="14">
        <v>19199.939999999999</v>
      </c>
      <c r="G1549" t="s">
        <v>16</v>
      </c>
      <c r="H1549" t="s">
        <v>12</v>
      </c>
      <c r="I1549" t="s">
        <v>41</v>
      </c>
      <c r="J1549" s="10" t="str">
        <f t="shared" si="48"/>
        <v>16Sep1991</v>
      </c>
      <c r="K1549" s="13">
        <f t="shared" si="49"/>
        <v>31</v>
      </c>
      <c r="L1549" s="14">
        <v>19199.939999999999</v>
      </c>
    </row>
    <row r="1550" spans="1:12" x14ac:dyDescent="0.25">
      <c r="A1550" t="s">
        <v>1858</v>
      </c>
      <c r="B1550">
        <v>1991</v>
      </c>
      <c r="C1550" t="s">
        <v>34</v>
      </c>
      <c r="D1550">
        <v>24</v>
      </c>
      <c r="E1550">
        <v>0</v>
      </c>
      <c r="F1550" s="14">
        <v>19350.37</v>
      </c>
      <c r="G1550" t="s">
        <v>16</v>
      </c>
      <c r="H1550" t="s">
        <v>12</v>
      </c>
      <c r="I1550" t="s">
        <v>13</v>
      </c>
      <c r="J1550" s="10" t="str">
        <f t="shared" si="48"/>
        <v>24Aug1991</v>
      </c>
      <c r="K1550" s="13">
        <f t="shared" si="49"/>
        <v>31</v>
      </c>
      <c r="L1550" s="14">
        <v>19350.37</v>
      </c>
    </row>
    <row r="1551" spans="1:12" x14ac:dyDescent="0.25">
      <c r="A1551" t="s">
        <v>2047</v>
      </c>
      <c r="B1551">
        <v>1991</v>
      </c>
      <c r="C1551" t="s">
        <v>36</v>
      </c>
      <c r="D1551">
        <v>5</v>
      </c>
      <c r="E1551">
        <v>3</v>
      </c>
      <c r="F1551" s="14">
        <v>29969.67</v>
      </c>
      <c r="G1551" t="s">
        <v>16</v>
      </c>
      <c r="H1551" t="s">
        <v>16</v>
      </c>
      <c r="I1551" t="s">
        <v>41</v>
      </c>
      <c r="J1551" s="10" t="str">
        <f t="shared" si="48"/>
        <v>5Oct1991</v>
      </c>
      <c r="K1551" s="13">
        <f t="shared" si="49"/>
        <v>31</v>
      </c>
      <c r="L1551" s="14">
        <v>29969.67</v>
      </c>
    </row>
    <row r="1552" spans="1:12" x14ac:dyDescent="0.25">
      <c r="A1552" t="s">
        <v>6039</v>
      </c>
      <c r="B1552">
        <v>1991</v>
      </c>
      <c r="C1552" t="s">
        <v>15</v>
      </c>
      <c r="D1552">
        <v>22</v>
      </c>
      <c r="E1552">
        <v>2</v>
      </c>
      <c r="F1552" s="14">
        <v>38711</v>
      </c>
      <c r="G1552" t="s">
        <v>16</v>
      </c>
      <c r="H1552" t="s">
        <v>12</v>
      </c>
      <c r="I1552" t="s">
        <v>41</v>
      </c>
      <c r="J1552" s="10" t="str">
        <f t="shared" si="48"/>
        <v>22Nov1991</v>
      </c>
      <c r="K1552" s="13">
        <f t="shared" si="49"/>
        <v>31</v>
      </c>
      <c r="L1552" s="14">
        <v>38711</v>
      </c>
    </row>
    <row r="1553" spans="1:12" x14ac:dyDescent="0.25">
      <c r="A1553" t="s">
        <v>2234</v>
      </c>
      <c r="B1553">
        <v>1991</v>
      </c>
      <c r="C1553" t="s">
        <v>15</v>
      </c>
      <c r="D1553">
        <v>8</v>
      </c>
      <c r="E1553">
        <v>3</v>
      </c>
      <c r="F1553" s="14">
        <v>38746.36</v>
      </c>
      <c r="G1553" t="s">
        <v>16</v>
      </c>
      <c r="H1553" t="s">
        <v>11</v>
      </c>
      <c r="I1553" t="s">
        <v>23</v>
      </c>
      <c r="J1553" s="10" t="str">
        <f t="shared" si="48"/>
        <v>8Nov1991</v>
      </c>
      <c r="K1553" s="13">
        <f t="shared" si="49"/>
        <v>31</v>
      </c>
      <c r="L1553" s="14">
        <v>38746.36</v>
      </c>
    </row>
    <row r="1554" spans="1:12" x14ac:dyDescent="0.25">
      <c r="A1554" t="s">
        <v>244</v>
      </c>
      <c r="B1554">
        <v>1991</v>
      </c>
      <c r="C1554" t="s">
        <v>30</v>
      </c>
      <c r="D1554">
        <v>16</v>
      </c>
      <c r="E1554">
        <v>3</v>
      </c>
      <c r="F1554" s="14">
        <v>2193.1999999999998</v>
      </c>
      <c r="G1554" t="s">
        <v>11</v>
      </c>
      <c r="H1554" t="s">
        <v>11</v>
      </c>
      <c r="I1554" t="s">
        <v>23</v>
      </c>
      <c r="J1554" s="10" t="str">
        <f t="shared" si="48"/>
        <v>16Dec1991</v>
      </c>
      <c r="K1554" s="13">
        <f t="shared" si="49"/>
        <v>31</v>
      </c>
      <c r="L1554" s="14">
        <v>2193.1999999999998</v>
      </c>
    </row>
    <row r="1555" spans="1:12" x14ac:dyDescent="0.25">
      <c r="A1555" t="s">
        <v>265</v>
      </c>
      <c r="B1555">
        <v>1991</v>
      </c>
      <c r="C1555" t="s">
        <v>18</v>
      </c>
      <c r="D1555">
        <v>16</v>
      </c>
      <c r="E1555">
        <v>3</v>
      </c>
      <c r="F1555" s="14">
        <v>2277.7199999999998</v>
      </c>
      <c r="G1555" t="s">
        <v>11</v>
      </c>
      <c r="H1555" t="s">
        <v>16</v>
      </c>
      <c r="I1555" t="s">
        <v>13</v>
      </c>
      <c r="J1555" s="10" t="str">
        <f t="shared" si="48"/>
        <v>16Jun1991</v>
      </c>
      <c r="K1555" s="13">
        <f t="shared" si="49"/>
        <v>31</v>
      </c>
      <c r="L1555" s="14">
        <v>2277.7199999999998</v>
      </c>
    </row>
    <row r="1556" spans="1:12" x14ac:dyDescent="0.25">
      <c r="A1556" t="s">
        <v>291</v>
      </c>
      <c r="B1556">
        <v>1991</v>
      </c>
      <c r="C1556" t="s">
        <v>34</v>
      </c>
      <c r="D1556">
        <v>5</v>
      </c>
      <c r="E1556">
        <v>3</v>
      </c>
      <c r="F1556" s="14">
        <v>2510.79</v>
      </c>
      <c r="G1556" t="s">
        <v>11</v>
      </c>
      <c r="H1556" t="s">
        <v>16</v>
      </c>
      <c r="I1556" t="s">
        <v>13</v>
      </c>
      <c r="J1556" s="10" t="str">
        <f t="shared" si="48"/>
        <v>5Aug1991</v>
      </c>
      <c r="K1556" s="13">
        <f t="shared" si="49"/>
        <v>31</v>
      </c>
      <c r="L1556" s="14">
        <v>2510.79</v>
      </c>
    </row>
    <row r="1557" spans="1:12" x14ac:dyDescent="0.25">
      <c r="A1557" t="s">
        <v>296</v>
      </c>
      <c r="B1557">
        <v>1991</v>
      </c>
      <c r="C1557" t="s">
        <v>15</v>
      </c>
      <c r="D1557">
        <v>17</v>
      </c>
      <c r="E1557">
        <v>3</v>
      </c>
      <c r="F1557" s="14">
        <v>2545.6799999999998</v>
      </c>
      <c r="G1557" t="s">
        <v>11</v>
      </c>
      <c r="H1557" t="s">
        <v>16</v>
      </c>
      <c r="I1557" t="s">
        <v>13</v>
      </c>
      <c r="J1557" s="10" t="str">
        <f t="shared" si="48"/>
        <v>17Nov1991</v>
      </c>
      <c r="K1557" s="13">
        <f t="shared" si="49"/>
        <v>31</v>
      </c>
      <c r="L1557" s="14">
        <v>2545.6799999999998</v>
      </c>
    </row>
    <row r="1558" spans="1:12" x14ac:dyDescent="0.25">
      <c r="A1558" t="s">
        <v>344</v>
      </c>
      <c r="B1558">
        <v>1991</v>
      </c>
      <c r="C1558" t="s">
        <v>15</v>
      </c>
      <c r="D1558">
        <v>20</v>
      </c>
      <c r="E1558">
        <v>3</v>
      </c>
      <c r="F1558" s="14">
        <v>2985.67</v>
      </c>
      <c r="G1558" t="s">
        <v>11</v>
      </c>
      <c r="H1558" t="s">
        <v>11</v>
      </c>
      <c r="I1558" t="s">
        <v>13</v>
      </c>
      <c r="J1558" s="10" t="str">
        <f t="shared" si="48"/>
        <v>20Nov1991</v>
      </c>
      <c r="K1558" s="13">
        <f t="shared" si="49"/>
        <v>31</v>
      </c>
      <c r="L1558" s="14">
        <v>2985.67</v>
      </c>
    </row>
    <row r="1559" spans="1:12" x14ac:dyDescent="0.25">
      <c r="A1559" t="s">
        <v>383</v>
      </c>
      <c r="B1559">
        <v>1991</v>
      </c>
      <c r="C1559" t="s">
        <v>20</v>
      </c>
      <c r="D1559">
        <v>1</v>
      </c>
      <c r="E1559">
        <v>3</v>
      </c>
      <c r="F1559" s="14">
        <v>3342.79</v>
      </c>
      <c r="G1559" t="s">
        <v>11</v>
      </c>
      <c r="H1559" t="s">
        <v>16</v>
      </c>
      <c r="I1559" t="s">
        <v>13</v>
      </c>
      <c r="J1559" s="10" t="str">
        <f t="shared" si="48"/>
        <v>1Sep1991</v>
      </c>
      <c r="K1559" s="13">
        <f t="shared" si="49"/>
        <v>31</v>
      </c>
      <c r="L1559" s="14">
        <v>3342.79</v>
      </c>
    </row>
    <row r="1560" spans="1:12" x14ac:dyDescent="0.25">
      <c r="A1560" t="s">
        <v>435</v>
      </c>
      <c r="B1560">
        <v>1991</v>
      </c>
      <c r="C1560" t="s">
        <v>36</v>
      </c>
      <c r="D1560">
        <v>28</v>
      </c>
      <c r="E1560">
        <v>0</v>
      </c>
      <c r="F1560" s="14">
        <v>3756.62</v>
      </c>
      <c r="G1560" t="s">
        <v>11</v>
      </c>
      <c r="H1560" t="s">
        <v>11</v>
      </c>
      <c r="I1560" t="s">
        <v>13</v>
      </c>
      <c r="J1560" s="10" t="str">
        <f t="shared" si="48"/>
        <v>28Oct1991</v>
      </c>
      <c r="K1560" s="13">
        <f t="shared" si="49"/>
        <v>31</v>
      </c>
      <c r="L1560" s="14">
        <v>3756.62</v>
      </c>
    </row>
    <row r="1561" spans="1:12" x14ac:dyDescent="0.25">
      <c r="A1561" t="s">
        <v>436</v>
      </c>
      <c r="B1561">
        <v>1991</v>
      </c>
      <c r="C1561" t="s">
        <v>34</v>
      </c>
      <c r="D1561">
        <v>25</v>
      </c>
      <c r="E1561">
        <v>0</v>
      </c>
      <c r="F1561" s="14">
        <v>3757.84</v>
      </c>
      <c r="G1561" t="s">
        <v>11</v>
      </c>
      <c r="H1561" t="s">
        <v>16</v>
      </c>
      <c r="I1561" t="s">
        <v>13</v>
      </c>
      <c r="J1561" s="10" t="str">
        <f t="shared" si="48"/>
        <v>25Aug1991</v>
      </c>
      <c r="K1561" s="13">
        <f t="shared" si="49"/>
        <v>31</v>
      </c>
      <c r="L1561" s="14">
        <v>3757.84</v>
      </c>
    </row>
    <row r="1562" spans="1:12" x14ac:dyDescent="0.25">
      <c r="A1562" t="s">
        <v>437</v>
      </c>
      <c r="B1562">
        <v>1991</v>
      </c>
      <c r="C1562" t="s">
        <v>36</v>
      </c>
      <c r="D1562">
        <v>24</v>
      </c>
      <c r="E1562">
        <v>0</v>
      </c>
      <c r="F1562" s="14">
        <v>3761.29</v>
      </c>
      <c r="G1562" t="s">
        <v>11</v>
      </c>
      <c r="H1562" t="s">
        <v>12</v>
      </c>
      <c r="I1562" t="s">
        <v>41</v>
      </c>
      <c r="J1562" s="10" t="str">
        <f t="shared" si="48"/>
        <v>24Oct1991</v>
      </c>
      <c r="K1562" s="13">
        <f t="shared" si="49"/>
        <v>31</v>
      </c>
      <c r="L1562" s="14">
        <v>3761.29</v>
      </c>
    </row>
    <row r="1563" spans="1:12" x14ac:dyDescent="0.25">
      <c r="A1563" t="s">
        <v>449</v>
      </c>
      <c r="B1563">
        <v>1991</v>
      </c>
      <c r="C1563" t="s">
        <v>10</v>
      </c>
      <c r="D1563">
        <v>25</v>
      </c>
      <c r="E1563">
        <v>1</v>
      </c>
      <c r="F1563" s="14">
        <v>3875.73</v>
      </c>
      <c r="G1563" t="s">
        <v>11</v>
      </c>
      <c r="H1563" t="s">
        <v>12</v>
      </c>
      <c r="I1563" t="s">
        <v>13</v>
      </c>
      <c r="J1563" s="10" t="str">
        <f t="shared" si="48"/>
        <v>25Jul1991</v>
      </c>
      <c r="K1563" s="13">
        <f t="shared" si="49"/>
        <v>31</v>
      </c>
      <c r="L1563" s="14">
        <v>3875.73</v>
      </c>
    </row>
    <row r="1564" spans="1:12" x14ac:dyDescent="0.25">
      <c r="A1564" t="s">
        <v>482</v>
      </c>
      <c r="B1564">
        <v>1991</v>
      </c>
      <c r="C1564" t="s">
        <v>34</v>
      </c>
      <c r="D1564">
        <v>6</v>
      </c>
      <c r="E1564">
        <v>0</v>
      </c>
      <c r="F1564" s="14">
        <v>4134.08</v>
      </c>
      <c r="G1564" t="s">
        <v>11</v>
      </c>
      <c r="H1564" t="s">
        <v>16</v>
      </c>
      <c r="I1564" t="s">
        <v>23</v>
      </c>
      <c r="J1564" s="10" t="str">
        <f t="shared" si="48"/>
        <v>6Aug1991</v>
      </c>
      <c r="K1564" s="13">
        <f t="shared" si="49"/>
        <v>31</v>
      </c>
      <c r="L1564" s="14">
        <v>4134.08</v>
      </c>
    </row>
    <row r="1565" spans="1:12" x14ac:dyDescent="0.25">
      <c r="A1565" t="s">
        <v>493</v>
      </c>
      <c r="B1565">
        <v>1991</v>
      </c>
      <c r="C1565" t="s">
        <v>15</v>
      </c>
      <c r="D1565">
        <v>3</v>
      </c>
      <c r="E1565">
        <v>1</v>
      </c>
      <c r="F1565" s="14">
        <v>4239.8900000000003</v>
      </c>
      <c r="G1565" t="s">
        <v>11</v>
      </c>
      <c r="H1565" t="s">
        <v>11</v>
      </c>
      <c r="I1565" t="s">
        <v>23</v>
      </c>
      <c r="J1565" s="10" t="str">
        <f t="shared" si="48"/>
        <v>3Nov1991</v>
      </c>
      <c r="K1565" s="13">
        <f t="shared" si="49"/>
        <v>31</v>
      </c>
      <c r="L1565" s="14">
        <v>4239.8900000000003</v>
      </c>
    </row>
    <row r="1566" spans="1:12" x14ac:dyDescent="0.25">
      <c r="A1566" t="s">
        <v>506</v>
      </c>
      <c r="B1566">
        <v>1991</v>
      </c>
      <c r="C1566" t="s">
        <v>20</v>
      </c>
      <c r="D1566">
        <v>13</v>
      </c>
      <c r="E1566">
        <v>1</v>
      </c>
      <c r="F1566" s="14">
        <v>4350.51</v>
      </c>
      <c r="G1566" t="s">
        <v>11</v>
      </c>
      <c r="H1566" t="s">
        <v>11</v>
      </c>
      <c r="I1566" t="s">
        <v>13</v>
      </c>
      <c r="J1566" s="10" t="str">
        <f t="shared" si="48"/>
        <v>13Sep1991</v>
      </c>
      <c r="K1566" s="13">
        <f t="shared" si="49"/>
        <v>31</v>
      </c>
      <c r="L1566" s="14">
        <v>4350.51</v>
      </c>
    </row>
    <row r="1567" spans="1:12" x14ac:dyDescent="0.25">
      <c r="A1567" t="s">
        <v>563</v>
      </c>
      <c r="B1567">
        <v>1991</v>
      </c>
      <c r="C1567" t="s">
        <v>36</v>
      </c>
      <c r="D1567">
        <v>12</v>
      </c>
      <c r="E1567">
        <v>1</v>
      </c>
      <c r="F1567" s="14">
        <v>4738.2700000000004</v>
      </c>
      <c r="G1567" t="s">
        <v>11</v>
      </c>
      <c r="H1567" t="s">
        <v>12</v>
      </c>
      <c r="I1567" t="s">
        <v>23</v>
      </c>
      <c r="J1567" s="10" t="str">
        <f t="shared" si="48"/>
        <v>12Oct1991</v>
      </c>
      <c r="K1567" s="13">
        <f t="shared" si="49"/>
        <v>31</v>
      </c>
      <c r="L1567" s="14">
        <v>4738.2700000000004</v>
      </c>
    </row>
    <row r="1568" spans="1:12" x14ac:dyDescent="0.25">
      <c r="A1568" t="s">
        <v>597</v>
      </c>
      <c r="B1568">
        <v>1991</v>
      </c>
      <c r="C1568" t="s">
        <v>34</v>
      </c>
      <c r="D1568">
        <v>23</v>
      </c>
      <c r="E1568">
        <v>2</v>
      </c>
      <c r="F1568" s="14">
        <v>4931.6499999999996</v>
      </c>
      <c r="G1568" t="s">
        <v>11</v>
      </c>
      <c r="H1568" t="s">
        <v>12</v>
      </c>
      <c r="I1568" t="s">
        <v>41</v>
      </c>
      <c r="J1568" s="10" t="str">
        <f t="shared" si="48"/>
        <v>23Aug1991</v>
      </c>
      <c r="K1568" s="13">
        <f t="shared" si="49"/>
        <v>31</v>
      </c>
      <c r="L1568" s="14">
        <v>4931.6499999999996</v>
      </c>
    </row>
    <row r="1569" spans="1:12" x14ac:dyDescent="0.25">
      <c r="A1569" t="s">
        <v>598</v>
      </c>
      <c r="B1569">
        <v>1991</v>
      </c>
      <c r="C1569" t="s">
        <v>15</v>
      </c>
      <c r="D1569">
        <v>27</v>
      </c>
      <c r="E1569">
        <v>2</v>
      </c>
      <c r="F1569" s="14">
        <v>4934.71</v>
      </c>
      <c r="G1569" t="s">
        <v>11</v>
      </c>
      <c r="H1569" t="s">
        <v>12</v>
      </c>
      <c r="I1569" t="s">
        <v>41</v>
      </c>
      <c r="J1569" s="10" t="str">
        <f t="shared" si="48"/>
        <v>27Nov1991</v>
      </c>
      <c r="K1569" s="13">
        <f t="shared" si="49"/>
        <v>31</v>
      </c>
      <c r="L1569" s="14">
        <v>4934.71</v>
      </c>
    </row>
    <row r="1570" spans="1:12" x14ac:dyDescent="0.25">
      <c r="A1570" t="s">
        <v>600</v>
      </c>
      <c r="B1570">
        <v>1991</v>
      </c>
      <c r="C1570" t="s">
        <v>34</v>
      </c>
      <c r="D1570">
        <v>30</v>
      </c>
      <c r="E1570">
        <v>2</v>
      </c>
      <c r="F1570" s="14">
        <v>4949.76</v>
      </c>
      <c r="G1570" t="s">
        <v>11</v>
      </c>
      <c r="H1570" t="s">
        <v>16</v>
      </c>
      <c r="I1570" t="s">
        <v>13</v>
      </c>
      <c r="J1570" s="10" t="str">
        <f t="shared" si="48"/>
        <v>30Aug1991</v>
      </c>
      <c r="K1570" s="13">
        <f t="shared" si="49"/>
        <v>31</v>
      </c>
      <c r="L1570" s="14">
        <v>4949.76</v>
      </c>
    </row>
    <row r="1571" spans="1:12" x14ac:dyDescent="0.25">
      <c r="A1571" t="s">
        <v>627</v>
      </c>
      <c r="B1571">
        <v>1991</v>
      </c>
      <c r="C1571" t="s">
        <v>34</v>
      </c>
      <c r="D1571">
        <v>29</v>
      </c>
      <c r="E1571">
        <v>3</v>
      </c>
      <c r="F1571" s="14">
        <v>5166.96</v>
      </c>
      <c r="G1571" t="s">
        <v>11</v>
      </c>
      <c r="H1571" t="s">
        <v>11</v>
      </c>
      <c r="I1571" t="s">
        <v>23</v>
      </c>
      <c r="J1571" s="10" t="str">
        <f t="shared" si="48"/>
        <v>29Aug1991</v>
      </c>
      <c r="K1571" s="13">
        <f t="shared" si="49"/>
        <v>31</v>
      </c>
      <c r="L1571" s="14">
        <v>5166.96</v>
      </c>
    </row>
    <row r="1572" spans="1:12" x14ac:dyDescent="0.25">
      <c r="A1572" t="s">
        <v>653</v>
      </c>
      <c r="B1572">
        <v>1991</v>
      </c>
      <c r="C1572" t="s">
        <v>34</v>
      </c>
      <c r="D1572">
        <v>28</v>
      </c>
      <c r="E1572">
        <v>2</v>
      </c>
      <c r="F1572" s="14">
        <v>5327.4</v>
      </c>
      <c r="G1572" t="s">
        <v>11</v>
      </c>
      <c r="H1572" t="s">
        <v>16</v>
      </c>
      <c r="I1572" t="s">
        <v>23</v>
      </c>
      <c r="J1572" s="10" t="str">
        <f t="shared" si="48"/>
        <v>28Aug1991</v>
      </c>
      <c r="K1572" s="13">
        <f t="shared" si="49"/>
        <v>31</v>
      </c>
      <c r="L1572" s="14">
        <v>5327.4</v>
      </c>
    </row>
    <row r="1573" spans="1:12" x14ac:dyDescent="0.25">
      <c r="A1573" t="s">
        <v>668</v>
      </c>
      <c r="B1573">
        <v>1991</v>
      </c>
      <c r="C1573" t="s">
        <v>10</v>
      </c>
      <c r="D1573">
        <v>6</v>
      </c>
      <c r="E1573">
        <v>3</v>
      </c>
      <c r="F1573" s="14">
        <v>5425.02</v>
      </c>
      <c r="G1573" t="s">
        <v>11</v>
      </c>
      <c r="H1573" t="s">
        <v>16</v>
      </c>
      <c r="I1573" t="s">
        <v>23</v>
      </c>
      <c r="J1573" s="10" t="str">
        <f t="shared" si="48"/>
        <v>6Jul1991</v>
      </c>
      <c r="K1573" s="13">
        <f t="shared" si="49"/>
        <v>31</v>
      </c>
      <c r="L1573" s="14">
        <v>5425.02</v>
      </c>
    </row>
    <row r="1574" spans="1:12" x14ac:dyDescent="0.25">
      <c r="A1574" t="s">
        <v>746</v>
      </c>
      <c r="B1574">
        <v>1991</v>
      </c>
      <c r="C1574" t="s">
        <v>10</v>
      </c>
      <c r="D1574">
        <v>25</v>
      </c>
      <c r="E1574">
        <v>3</v>
      </c>
      <c r="F1574" s="14">
        <v>6113.23</v>
      </c>
      <c r="G1574" t="s">
        <v>11</v>
      </c>
      <c r="H1574" t="s">
        <v>11</v>
      </c>
      <c r="I1574" t="s">
        <v>246</v>
      </c>
      <c r="J1574" s="10" t="str">
        <f t="shared" si="48"/>
        <v>25Jul1991</v>
      </c>
      <c r="K1574" s="13">
        <f t="shared" si="49"/>
        <v>31</v>
      </c>
      <c r="L1574" s="14">
        <v>6113.23</v>
      </c>
    </row>
    <row r="1575" spans="1:12" x14ac:dyDescent="0.25">
      <c r="A1575" t="s">
        <v>910</v>
      </c>
      <c r="B1575">
        <v>1991</v>
      </c>
      <c r="C1575" t="s">
        <v>18</v>
      </c>
      <c r="D1575">
        <v>28</v>
      </c>
      <c r="E1575">
        <v>3</v>
      </c>
      <c r="F1575" s="14">
        <v>7220.25</v>
      </c>
      <c r="G1575" t="s">
        <v>11</v>
      </c>
      <c r="H1575" t="s">
        <v>11</v>
      </c>
      <c r="I1575" t="s">
        <v>299</v>
      </c>
      <c r="J1575" s="10" t="str">
        <f t="shared" si="48"/>
        <v>28Jun1991</v>
      </c>
      <c r="K1575" s="13">
        <f t="shared" si="49"/>
        <v>31</v>
      </c>
      <c r="L1575" s="14">
        <v>7220.25</v>
      </c>
    </row>
    <row r="1576" spans="1:12" x14ac:dyDescent="0.25">
      <c r="A1576" t="s">
        <v>998</v>
      </c>
      <c r="B1576">
        <v>1991</v>
      </c>
      <c r="C1576" t="s">
        <v>30</v>
      </c>
      <c r="D1576">
        <v>21</v>
      </c>
      <c r="E1576">
        <v>3</v>
      </c>
      <c r="F1576" s="14">
        <v>7812.67</v>
      </c>
      <c r="G1576" t="s">
        <v>11</v>
      </c>
      <c r="H1576" t="s">
        <v>16</v>
      </c>
      <c r="I1576" t="s">
        <v>23</v>
      </c>
      <c r="J1576" s="10" t="str">
        <f t="shared" si="48"/>
        <v>21Dec1991</v>
      </c>
      <c r="K1576" s="13">
        <f t="shared" si="49"/>
        <v>31</v>
      </c>
      <c r="L1576" s="14">
        <v>7812.67</v>
      </c>
    </row>
    <row r="1577" spans="1:12" x14ac:dyDescent="0.25">
      <c r="A1577" t="s">
        <v>1650</v>
      </c>
      <c r="B1577">
        <v>1991</v>
      </c>
      <c r="C1577" t="s">
        <v>20</v>
      </c>
      <c r="D1577">
        <v>12</v>
      </c>
      <c r="E1577">
        <v>3</v>
      </c>
      <c r="F1577" s="14">
        <v>14081.93</v>
      </c>
      <c r="G1577" t="s">
        <v>11</v>
      </c>
      <c r="H1577" t="s">
        <v>12</v>
      </c>
      <c r="I1577" t="s">
        <v>23</v>
      </c>
      <c r="J1577" s="10" t="str">
        <f t="shared" si="48"/>
        <v>12Sep1991</v>
      </c>
      <c r="K1577" s="13">
        <f t="shared" si="49"/>
        <v>31</v>
      </c>
      <c r="L1577" s="14">
        <v>14081.93</v>
      </c>
    </row>
    <row r="1578" spans="1:12" x14ac:dyDescent="0.25">
      <c r="A1578" t="s">
        <v>1692</v>
      </c>
      <c r="B1578">
        <v>1991</v>
      </c>
      <c r="C1578" t="s">
        <v>34</v>
      </c>
      <c r="D1578">
        <v>21</v>
      </c>
      <c r="E1578">
        <v>3</v>
      </c>
      <c r="F1578" s="14">
        <v>14630.52</v>
      </c>
      <c r="G1578" t="s">
        <v>11</v>
      </c>
      <c r="H1578" t="s">
        <v>12</v>
      </c>
      <c r="I1578" t="s">
        <v>41</v>
      </c>
      <c r="J1578" s="10" t="str">
        <f t="shared" si="48"/>
        <v>21Aug1991</v>
      </c>
      <c r="K1578" s="13">
        <f t="shared" si="49"/>
        <v>31</v>
      </c>
      <c r="L1578" s="14">
        <v>14630.52</v>
      </c>
    </row>
    <row r="1579" spans="1:12" x14ac:dyDescent="0.25">
      <c r="A1579" t="s">
        <v>1982</v>
      </c>
      <c r="B1579">
        <v>1991</v>
      </c>
      <c r="C1579" t="s">
        <v>34</v>
      </c>
      <c r="D1579">
        <v>22</v>
      </c>
      <c r="E1579">
        <v>3</v>
      </c>
      <c r="F1579" s="14">
        <v>26912.560000000001</v>
      </c>
      <c r="G1579" t="s">
        <v>11</v>
      </c>
      <c r="H1579" t="s">
        <v>11</v>
      </c>
      <c r="I1579" t="s">
        <v>41</v>
      </c>
      <c r="J1579" s="10" t="str">
        <f t="shared" si="48"/>
        <v>22Aug1991</v>
      </c>
      <c r="K1579" s="13">
        <f t="shared" si="49"/>
        <v>31</v>
      </c>
      <c r="L1579" s="14">
        <v>26912.560000000001</v>
      </c>
    </row>
    <row r="1580" spans="1:12" x14ac:dyDescent="0.25">
      <c r="A1580" t="s">
        <v>2193</v>
      </c>
      <c r="B1580">
        <v>1991</v>
      </c>
      <c r="C1580" t="s">
        <v>18</v>
      </c>
      <c r="D1580">
        <v>10</v>
      </c>
      <c r="E1580">
        <v>3</v>
      </c>
      <c r="F1580" s="14">
        <v>36911.99</v>
      </c>
      <c r="G1580" t="s">
        <v>11</v>
      </c>
      <c r="H1580" t="s">
        <v>11</v>
      </c>
      <c r="I1580" t="s">
        <v>41</v>
      </c>
      <c r="J1580" s="10" t="str">
        <f t="shared" si="48"/>
        <v>10Jun1991</v>
      </c>
      <c r="K1580" s="13">
        <f t="shared" si="49"/>
        <v>31</v>
      </c>
      <c r="L1580" s="14">
        <v>36911.99</v>
      </c>
    </row>
    <row r="1581" spans="1:12" x14ac:dyDescent="0.25">
      <c r="A1581" t="s">
        <v>2198</v>
      </c>
      <c r="B1581">
        <v>1991</v>
      </c>
      <c r="C1581" t="s">
        <v>15</v>
      </c>
      <c r="D1581">
        <v>1</v>
      </c>
      <c r="E1581">
        <v>3</v>
      </c>
      <c r="F1581" s="14">
        <v>37040.879999999997</v>
      </c>
      <c r="G1581" t="s">
        <v>11</v>
      </c>
      <c r="H1581" t="s">
        <v>11</v>
      </c>
      <c r="I1581" t="s">
        <v>41</v>
      </c>
      <c r="J1581" s="10" t="str">
        <f t="shared" si="48"/>
        <v>1Nov1991</v>
      </c>
      <c r="K1581" s="13">
        <f t="shared" si="49"/>
        <v>31</v>
      </c>
      <c r="L1581" s="14">
        <v>37040.879999999997</v>
      </c>
    </row>
    <row r="1582" spans="1:12" x14ac:dyDescent="0.25">
      <c r="A1582" t="s">
        <v>2232</v>
      </c>
      <c r="B1582">
        <v>1991</v>
      </c>
      <c r="C1582" t="s">
        <v>15</v>
      </c>
      <c r="D1582">
        <v>2</v>
      </c>
      <c r="E1582">
        <v>2</v>
      </c>
      <c r="F1582" s="14">
        <v>38711</v>
      </c>
      <c r="G1582" t="s">
        <v>11</v>
      </c>
      <c r="H1582" t="s">
        <v>11</v>
      </c>
      <c r="I1582" t="s">
        <v>41</v>
      </c>
      <c r="J1582" s="10" t="str">
        <f t="shared" si="48"/>
        <v>2Nov1991</v>
      </c>
      <c r="K1582" s="13">
        <f t="shared" si="49"/>
        <v>31</v>
      </c>
      <c r="L1582" s="14">
        <v>38711</v>
      </c>
    </row>
    <row r="1583" spans="1:12" x14ac:dyDescent="0.25">
      <c r="A1583" t="s">
        <v>374</v>
      </c>
      <c r="B1583">
        <v>1991</v>
      </c>
      <c r="C1583" t="s">
        <v>15</v>
      </c>
      <c r="D1583">
        <v>13</v>
      </c>
      <c r="E1583">
        <v>0</v>
      </c>
      <c r="F1583" s="14">
        <v>3260.2</v>
      </c>
      <c r="G1583" t="s">
        <v>12</v>
      </c>
      <c r="H1583" t="s">
        <v>11</v>
      </c>
      <c r="I1583" t="s">
        <v>41</v>
      </c>
      <c r="J1583" s="10" t="str">
        <f t="shared" si="48"/>
        <v>13Nov1991</v>
      </c>
      <c r="K1583" s="13">
        <f t="shared" si="49"/>
        <v>31</v>
      </c>
      <c r="L1583" s="14">
        <v>3260.2</v>
      </c>
    </row>
    <row r="1584" spans="1:12" x14ac:dyDescent="0.25">
      <c r="A1584" t="s">
        <v>445</v>
      </c>
      <c r="B1584">
        <v>1991</v>
      </c>
      <c r="C1584" t="s">
        <v>34</v>
      </c>
      <c r="D1584">
        <v>19</v>
      </c>
      <c r="E1584">
        <v>0</v>
      </c>
      <c r="F1584" s="14">
        <v>3857.76</v>
      </c>
      <c r="G1584" t="s">
        <v>12</v>
      </c>
      <c r="H1584" t="s">
        <v>16</v>
      </c>
      <c r="I1584" t="s">
        <v>167</v>
      </c>
      <c r="J1584" s="10" t="str">
        <f t="shared" si="48"/>
        <v>19Aug1991</v>
      </c>
      <c r="K1584" s="13">
        <f t="shared" si="49"/>
        <v>31</v>
      </c>
      <c r="L1584" s="14">
        <v>3857.76</v>
      </c>
    </row>
    <row r="1585" spans="1:12" x14ac:dyDescent="0.25">
      <c r="A1585" t="s">
        <v>494</v>
      </c>
      <c r="B1585">
        <v>1991</v>
      </c>
      <c r="C1585" t="s">
        <v>30</v>
      </c>
      <c r="D1585">
        <v>1</v>
      </c>
      <c r="E1585">
        <v>1</v>
      </c>
      <c r="F1585" s="14">
        <v>4243.59</v>
      </c>
      <c r="G1585" t="s">
        <v>12</v>
      </c>
      <c r="H1585" t="s">
        <v>16</v>
      </c>
      <c r="I1585" t="s">
        <v>23</v>
      </c>
      <c r="J1585" s="10" t="str">
        <f t="shared" si="48"/>
        <v>1Dec1991</v>
      </c>
      <c r="K1585" s="13">
        <f t="shared" si="49"/>
        <v>31</v>
      </c>
      <c r="L1585" s="14">
        <v>4243.59</v>
      </c>
    </row>
    <row r="1586" spans="1:12" x14ac:dyDescent="0.25">
      <c r="A1586" t="s">
        <v>525</v>
      </c>
      <c r="B1586">
        <v>1991</v>
      </c>
      <c r="C1586" t="s">
        <v>10</v>
      </c>
      <c r="D1586">
        <v>4</v>
      </c>
      <c r="E1586">
        <v>2</v>
      </c>
      <c r="F1586" s="14">
        <v>4463.21</v>
      </c>
      <c r="G1586" t="s">
        <v>12</v>
      </c>
      <c r="H1586" t="s">
        <v>12</v>
      </c>
      <c r="I1586" t="s">
        <v>13</v>
      </c>
      <c r="J1586" s="10" t="str">
        <f t="shared" si="48"/>
        <v>4Jul1991</v>
      </c>
      <c r="K1586" s="13">
        <f t="shared" si="49"/>
        <v>31</v>
      </c>
      <c r="L1586" s="14">
        <v>4463.21</v>
      </c>
    </row>
    <row r="1587" spans="1:12" x14ac:dyDescent="0.25">
      <c r="A1587" t="s">
        <v>609</v>
      </c>
      <c r="B1587">
        <v>1991</v>
      </c>
      <c r="C1587" t="s">
        <v>20</v>
      </c>
      <c r="D1587">
        <v>10</v>
      </c>
      <c r="E1587">
        <v>2</v>
      </c>
      <c r="F1587" s="14">
        <v>5031.2700000000004</v>
      </c>
      <c r="G1587" t="s">
        <v>12</v>
      </c>
      <c r="H1587" t="s">
        <v>16</v>
      </c>
      <c r="I1587" t="s">
        <v>167</v>
      </c>
      <c r="J1587" s="10" t="str">
        <f t="shared" si="48"/>
        <v>10Sep1991</v>
      </c>
      <c r="K1587" s="13">
        <f t="shared" si="49"/>
        <v>31</v>
      </c>
      <c r="L1587" s="14">
        <v>5031.2700000000004</v>
      </c>
    </row>
    <row r="1588" spans="1:12" x14ac:dyDescent="0.25">
      <c r="A1588" t="s">
        <v>1273</v>
      </c>
      <c r="B1588">
        <v>1991</v>
      </c>
      <c r="C1588" t="s">
        <v>15</v>
      </c>
      <c r="D1588">
        <v>17</v>
      </c>
      <c r="E1588">
        <v>3</v>
      </c>
      <c r="F1588" s="14">
        <v>10315.91</v>
      </c>
      <c r="G1588" t="s">
        <v>12</v>
      </c>
      <c r="H1588" t="s">
        <v>11</v>
      </c>
      <c r="I1588" t="s">
        <v>23</v>
      </c>
      <c r="J1588" s="10" t="str">
        <f t="shared" si="48"/>
        <v>17Nov1991</v>
      </c>
      <c r="K1588" s="13">
        <f t="shared" si="49"/>
        <v>31</v>
      </c>
      <c r="L1588" s="14">
        <v>10315.91</v>
      </c>
    </row>
    <row r="1589" spans="1:12" x14ac:dyDescent="0.25">
      <c r="A1589" t="s">
        <v>1274</v>
      </c>
      <c r="B1589">
        <v>1991</v>
      </c>
      <c r="C1589" t="s">
        <v>34</v>
      </c>
      <c r="D1589">
        <v>21</v>
      </c>
      <c r="E1589">
        <v>3</v>
      </c>
      <c r="F1589" s="14">
        <v>10322.9</v>
      </c>
      <c r="G1589" t="s">
        <v>12</v>
      </c>
      <c r="H1589" t="s">
        <v>16</v>
      </c>
      <c r="I1589" t="s">
        <v>534</v>
      </c>
      <c r="J1589" s="10" t="str">
        <f t="shared" si="48"/>
        <v>21Aug1991</v>
      </c>
      <c r="K1589" s="13">
        <f t="shared" si="49"/>
        <v>31</v>
      </c>
      <c r="L1589" s="14">
        <v>10322.9</v>
      </c>
    </row>
    <row r="1590" spans="1:12" x14ac:dyDescent="0.25">
      <c r="A1590" t="s">
        <v>1348</v>
      </c>
      <c r="B1590">
        <v>1991</v>
      </c>
      <c r="C1590" t="s">
        <v>18</v>
      </c>
      <c r="D1590">
        <v>26</v>
      </c>
      <c r="E1590">
        <v>3</v>
      </c>
      <c r="F1590" s="14">
        <v>11018.05</v>
      </c>
      <c r="G1590" t="s">
        <v>12</v>
      </c>
      <c r="H1590" t="s">
        <v>11</v>
      </c>
      <c r="I1590" t="s">
        <v>23</v>
      </c>
      <c r="J1590" s="10" t="str">
        <f t="shared" si="48"/>
        <v>26Jun1991</v>
      </c>
      <c r="K1590" s="13">
        <f t="shared" si="49"/>
        <v>31</v>
      </c>
      <c r="L1590" s="14">
        <v>11018.05</v>
      </c>
    </row>
    <row r="1591" spans="1:12" x14ac:dyDescent="0.25">
      <c r="A1591" t="s">
        <v>1458</v>
      </c>
      <c r="B1591">
        <v>1991</v>
      </c>
      <c r="C1591" t="s">
        <v>36</v>
      </c>
      <c r="D1591">
        <v>19</v>
      </c>
      <c r="E1591">
        <v>3</v>
      </c>
      <c r="F1591" s="14">
        <v>11941.83</v>
      </c>
      <c r="G1591" t="s">
        <v>12</v>
      </c>
      <c r="H1591" t="s">
        <v>16</v>
      </c>
      <c r="I1591" t="s">
        <v>248</v>
      </c>
      <c r="J1591" s="10" t="str">
        <f t="shared" si="48"/>
        <v>19Oct1991</v>
      </c>
      <c r="K1591" s="13">
        <f t="shared" si="49"/>
        <v>31</v>
      </c>
      <c r="L1591" s="14">
        <v>11941.83</v>
      </c>
    </row>
    <row r="1592" spans="1:12" x14ac:dyDescent="0.25">
      <c r="A1592" t="s">
        <v>1477</v>
      </c>
      <c r="B1592">
        <v>1991</v>
      </c>
      <c r="C1592" t="s">
        <v>15</v>
      </c>
      <c r="D1592">
        <v>6</v>
      </c>
      <c r="E1592">
        <v>3</v>
      </c>
      <c r="F1592" s="14">
        <v>12130.8</v>
      </c>
      <c r="G1592" t="s">
        <v>12</v>
      </c>
      <c r="H1592" t="s">
        <v>12</v>
      </c>
      <c r="I1592" t="s">
        <v>534</v>
      </c>
      <c r="J1592" s="10" t="str">
        <f t="shared" si="48"/>
        <v>6Nov1991</v>
      </c>
      <c r="K1592" s="13">
        <f t="shared" si="49"/>
        <v>31</v>
      </c>
      <c r="L1592" s="14">
        <v>12130.8</v>
      </c>
    </row>
    <row r="1593" spans="1:12" x14ac:dyDescent="0.25">
      <c r="A1593" t="s">
        <v>1482</v>
      </c>
      <c r="B1593">
        <v>1991</v>
      </c>
      <c r="C1593" t="s">
        <v>34</v>
      </c>
      <c r="D1593">
        <v>29</v>
      </c>
      <c r="E1593">
        <v>3</v>
      </c>
      <c r="F1593" s="14">
        <v>12198.64</v>
      </c>
      <c r="G1593" t="s">
        <v>12</v>
      </c>
      <c r="H1593" t="s">
        <v>12</v>
      </c>
      <c r="I1593" t="s">
        <v>534</v>
      </c>
      <c r="J1593" s="10" t="str">
        <f t="shared" si="48"/>
        <v>29Aug1991</v>
      </c>
      <c r="K1593" s="13">
        <f t="shared" si="49"/>
        <v>31</v>
      </c>
      <c r="L1593" s="14">
        <v>12198.64</v>
      </c>
    </row>
    <row r="1594" spans="1:12" x14ac:dyDescent="0.25">
      <c r="A1594" t="s">
        <v>421</v>
      </c>
      <c r="B1594">
        <v>1992</v>
      </c>
      <c r="C1594" t="s">
        <v>15</v>
      </c>
      <c r="D1594">
        <v>17</v>
      </c>
      <c r="E1594">
        <v>0</v>
      </c>
      <c r="F1594" s="14">
        <v>3645.09</v>
      </c>
      <c r="G1594" t="s">
        <v>16</v>
      </c>
      <c r="H1594" t="s">
        <v>11</v>
      </c>
      <c r="I1594" t="s">
        <v>275</v>
      </c>
      <c r="J1594" s="10" t="str">
        <f t="shared" si="48"/>
        <v>17Nov1992</v>
      </c>
      <c r="K1594" s="13">
        <f t="shared" si="49"/>
        <v>30</v>
      </c>
      <c r="L1594" s="14">
        <v>3645.09</v>
      </c>
    </row>
    <row r="1595" spans="1:12" x14ac:dyDescent="0.25">
      <c r="A1595" t="s">
        <v>1829</v>
      </c>
      <c r="B1595">
        <v>1992</v>
      </c>
      <c r="C1595" t="s">
        <v>30</v>
      </c>
      <c r="D1595">
        <v>25</v>
      </c>
      <c r="E1595">
        <v>3</v>
      </c>
      <c r="F1595" s="14">
        <v>18259.22</v>
      </c>
      <c r="G1595" t="s">
        <v>16</v>
      </c>
      <c r="H1595" t="s">
        <v>12</v>
      </c>
      <c r="I1595" t="s">
        <v>41</v>
      </c>
      <c r="J1595" s="10" t="str">
        <f t="shared" si="48"/>
        <v>25Dec1992</v>
      </c>
      <c r="K1595" s="13">
        <f t="shared" si="49"/>
        <v>30</v>
      </c>
      <c r="L1595" s="14">
        <v>18259.22</v>
      </c>
    </row>
    <row r="1596" spans="1:12" x14ac:dyDescent="0.25">
      <c r="A1596" t="s">
        <v>1837</v>
      </c>
      <c r="B1596">
        <v>1992</v>
      </c>
      <c r="C1596" t="s">
        <v>30</v>
      </c>
      <c r="D1596">
        <v>27</v>
      </c>
      <c r="E1596">
        <v>3</v>
      </c>
      <c r="F1596" s="14">
        <v>18765.88</v>
      </c>
      <c r="G1596" t="s">
        <v>16</v>
      </c>
      <c r="H1596" t="s">
        <v>11</v>
      </c>
      <c r="I1596" t="s">
        <v>23</v>
      </c>
      <c r="J1596" s="10" t="str">
        <f t="shared" si="48"/>
        <v>27Dec1992</v>
      </c>
      <c r="K1596" s="13">
        <f t="shared" si="49"/>
        <v>30</v>
      </c>
      <c r="L1596" s="14">
        <v>18765.88</v>
      </c>
    </row>
    <row r="1597" spans="1:12" x14ac:dyDescent="0.25">
      <c r="A1597" t="s">
        <v>1848</v>
      </c>
      <c r="B1597">
        <v>1992</v>
      </c>
      <c r="C1597" t="s">
        <v>15</v>
      </c>
      <c r="D1597">
        <v>30</v>
      </c>
      <c r="E1597">
        <v>1</v>
      </c>
      <c r="F1597" s="14">
        <v>18963.169999999998</v>
      </c>
      <c r="G1597" t="s">
        <v>16</v>
      </c>
      <c r="H1597" t="s">
        <v>16</v>
      </c>
      <c r="I1597" t="s">
        <v>13</v>
      </c>
      <c r="J1597" s="10" t="str">
        <f t="shared" si="48"/>
        <v>30Nov1992</v>
      </c>
      <c r="K1597" s="13">
        <f t="shared" si="49"/>
        <v>30</v>
      </c>
      <c r="L1597" s="14">
        <v>18963.169999999998</v>
      </c>
    </row>
    <row r="1598" spans="1:12" x14ac:dyDescent="0.25">
      <c r="A1598" t="s">
        <v>1864</v>
      </c>
      <c r="B1598">
        <v>1992</v>
      </c>
      <c r="C1598" t="s">
        <v>34</v>
      </c>
      <c r="D1598">
        <v>19</v>
      </c>
      <c r="E1598">
        <v>1</v>
      </c>
      <c r="F1598" s="14">
        <v>19521.97</v>
      </c>
      <c r="G1598" t="s">
        <v>16</v>
      </c>
      <c r="H1598" t="s">
        <v>11</v>
      </c>
      <c r="I1598" t="s">
        <v>13</v>
      </c>
      <c r="J1598" s="10" t="str">
        <f t="shared" si="48"/>
        <v>19Aug1992</v>
      </c>
      <c r="K1598" s="13">
        <f t="shared" si="49"/>
        <v>30</v>
      </c>
      <c r="L1598" s="14">
        <v>19521.97</v>
      </c>
    </row>
    <row r="1599" spans="1:12" x14ac:dyDescent="0.25">
      <c r="A1599" t="s">
        <v>2004</v>
      </c>
      <c r="B1599">
        <v>1992</v>
      </c>
      <c r="C1599" t="s">
        <v>10</v>
      </c>
      <c r="D1599">
        <v>3</v>
      </c>
      <c r="E1599">
        <v>0</v>
      </c>
      <c r="F1599" s="14">
        <v>27696.11</v>
      </c>
      <c r="G1599" t="s">
        <v>16</v>
      </c>
      <c r="H1599" t="s">
        <v>11</v>
      </c>
      <c r="I1599" t="s">
        <v>41</v>
      </c>
      <c r="J1599" s="10" t="str">
        <f t="shared" si="48"/>
        <v>3Jul1992</v>
      </c>
      <c r="K1599" s="13">
        <f t="shared" si="49"/>
        <v>30</v>
      </c>
      <c r="L1599" s="14">
        <v>27696.11</v>
      </c>
    </row>
    <row r="1600" spans="1:12" x14ac:dyDescent="0.25">
      <c r="A1600" t="s">
        <v>2026</v>
      </c>
      <c r="B1600">
        <v>1992</v>
      </c>
      <c r="C1600" t="s">
        <v>10</v>
      </c>
      <c r="D1600">
        <v>7</v>
      </c>
      <c r="E1600">
        <v>0</v>
      </c>
      <c r="F1600" s="14">
        <v>29007.82</v>
      </c>
      <c r="G1600" t="s">
        <v>16</v>
      </c>
      <c r="H1600" t="s">
        <v>12</v>
      </c>
      <c r="I1600" t="s">
        <v>41</v>
      </c>
      <c r="J1600" s="10" t="str">
        <f t="shared" si="48"/>
        <v>7Jul1992</v>
      </c>
      <c r="K1600" s="13">
        <f t="shared" si="49"/>
        <v>30</v>
      </c>
      <c r="L1600" s="14">
        <v>29007.82</v>
      </c>
    </row>
    <row r="1601" spans="1:12" x14ac:dyDescent="0.25">
      <c r="A1601" t="s">
        <v>2185</v>
      </c>
      <c r="B1601">
        <v>1992</v>
      </c>
      <c r="C1601" t="s">
        <v>36</v>
      </c>
      <c r="D1601">
        <v>9</v>
      </c>
      <c r="E1601">
        <v>0</v>
      </c>
      <c r="F1601" s="14">
        <v>36572.800000000003</v>
      </c>
      <c r="G1601" t="s">
        <v>16</v>
      </c>
      <c r="H1601" t="s">
        <v>11</v>
      </c>
      <c r="I1601" t="s">
        <v>41</v>
      </c>
      <c r="J1601" s="10" t="str">
        <f t="shared" si="48"/>
        <v>9Oct1992</v>
      </c>
      <c r="K1601" s="13">
        <f t="shared" si="49"/>
        <v>30</v>
      </c>
      <c r="L1601" s="14">
        <v>36572.800000000003</v>
      </c>
    </row>
    <row r="1602" spans="1:12" x14ac:dyDescent="0.25">
      <c r="A1602" t="s">
        <v>6039</v>
      </c>
      <c r="B1602">
        <v>1992</v>
      </c>
      <c r="C1602" t="s">
        <v>36</v>
      </c>
      <c r="D1602">
        <v>6</v>
      </c>
      <c r="E1602">
        <v>0</v>
      </c>
      <c r="F1602" s="14">
        <v>36837.47</v>
      </c>
      <c r="G1602" t="s">
        <v>16</v>
      </c>
      <c r="H1602" t="s">
        <v>11</v>
      </c>
      <c r="I1602" t="s">
        <v>41</v>
      </c>
      <c r="J1602" s="10" t="str">
        <f t="shared" ref="J1602:J1665" si="50">CONCATENATE(D1602,C1602,B1602)</f>
        <v>6Oct1992</v>
      </c>
      <c r="K1602" s="13">
        <f t="shared" ref="K1602:K1665" si="51">DATEDIF(J1602,$P$2,"y")</f>
        <v>30</v>
      </c>
      <c r="L1602" s="14">
        <v>36837.47</v>
      </c>
    </row>
    <row r="1603" spans="1:12" x14ac:dyDescent="0.25">
      <c r="A1603" t="s">
        <v>2196</v>
      </c>
      <c r="B1603">
        <v>1992</v>
      </c>
      <c r="C1603" t="s">
        <v>34</v>
      </c>
      <c r="D1603">
        <v>25</v>
      </c>
      <c r="E1603">
        <v>0</v>
      </c>
      <c r="F1603" s="14">
        <v>36950.26</v>
      </c>
      <c r="G1603" t="s">
        <v>16</v>
      </c>
      <c r="H1603" t="s">
        <v>16</v>
      </c>
      <c r="I1603" t="s">
        <v>13</v>
      </c>
      <c r="J1603" s="10" t="str">
        <f t="shared" si="50"/>
        <v>25Aug1992</v>
      </c>
      <c r="K1603" s="13">
        <f t="shared" si="51"/>
        <v>30</v>
      </c>
      <c r="L1603" s="14">
        <v>36950.26</v>
      </c>
    </row>
    <row r="1604" spans="1:12" x14ac:dyDescent="0.25">
      <c r="A1604" t="s">
        <v>2246</v>
      </c>
      <c r="B1604">
        <v>1992</v>
      </c>
      <c r="C1604" t="s">
        <v>15</v>
      </c>
      <c r="D1604">
        <v>30</v>
      </c>
      <c r="E1604">
        <v>2</v>
      </c>
      <c r="F1604" s="14">
        <v>39241.440000000002</v>
      </c>
      <c r="G1604" t="s">
        <v>16</v>
      </c>
      <c r="H1604" t="s">
        <v>12</v>
      </c>
      <c r="I1604" t="s">
        <v>41</v>
      </c>
      <c r="J1604" s="10" t="str">
        <f t="shared" si="50"/>
        <v>30Nov1992</v>
      </c>
      <c r="K1604" s="13">
        <f t="shared" si="51"/>
        <v>30</v>
      </c>
      <c r="L1604" s="14">
        <v>39241.440000000002</v>
      </c>
    </row>
    <row r="1605" spans="1:12" x14ac:dyDescent="0.25">
      <c r="A1605" t="s">
        <v>2281</v>
      </c>
      <c r="B1605">
        <v>1992</v>
      </c>
      <c r="C1605" t="s">
        <v>34</v>
      </c>
      <c r="D1605">
        <v>4</v>
      </c>
      <c r="E1605">
        <v>3</v>
      </c>
      <c r="F1605" s="14">
        <v>40932.43</v>
      </c>
      <c r="G1605" t="s">
        <v>16</v>
      </c>
      <c r="H1605" t="s">
        <v>11</v>
      </c>
      <c r="I1605" t="s">
        <v>13</v>
      </c>
      <c r="J1605" s="10" t="str">
        <f t="shared" si="50"/>
        <v>4Aug1992</v>
      </c>
      <c r="K1605" s="13">
        <f t="shared" si="51"/>
        <v>30</v>
      </c>
      <c r="L1605" s="14">
        <v>40932.43</v>
      </c>
    </row>
    <row r="1606" spans="1:12" x14ac:dyDescent="0.25">
      <c r="A1606" t="s">
        <v>9</v>
      </c>
      <c r="B1606">
        <v>1992</v>
      </c>
      <c r="C1606" t="s">
        <v>10</v>
      </c>
      <c r="D1606">
        <v>9</v>
      </c>
      <c r="E1606">
        <v>0</v>
      </c>
      <c r="F1606" s="14">
        <v>563.84</v>
      </c>
      <c r="G1606" t="s">
        <v>11</v>
      </c>
      <c r="H1606" t="s">
        <v>12</v>
      </c>
      <c r="I1606" t="s">
        <v>13</v>
      </c>
      <c r="J1606" s="10" t="str">
        <f t="shared" si="50"/>
        <v>9Jul1992</v>
      </c>
      <c r="K1606" s="13">
        <f t="shared" si="51"/>
        <v>30</v>
      </c>
      <c r="L1606" s="14">
        <v>563.84</v>
      </c>
    </row>
    <row r="1607" spans="1:12" x14ac:dyDescent="0.25">
      <c r="A1607" t="s">
        <v>14</v>
      </c>
      <c r="B1607">
        <v>1992</v>
      </c>
      <c r="C1607" t="s">
        <v>15</v>
      </c>
      <c r="D1607">
        <v>30</v>
      </c>
      <c r="E1607">
        <v>0</v>
      </c>
      <c r="F1607" s="14">
        <v>570.62</v>
      </c>
      <c r="G1607" t="s">
        <v>11</v>
      </c>
      <c r="H1607" t="s">
        <v>16</v>
      </c>
      <c r="I1607" t="s">
        <v>13</v>
      </c>
      <c r="J1607" s="10" t="str">
        <f t="shared" si="50"/>
        <v>30Nov1992</v>
      </c>
      <c r="K1607" s="13">
        <f t="shared" si="51"/>
        <v>30</v>
      </c>
      <c r="L1607" s="14">
        <v>570.62</v>
      </c>
    </row>
    <row r="1608" spans="1:12" x14ac:dyDescent="0.25">
      <c r="A1608" t="s">
        <v>83</v>
      </c>
      <c r="B1608">
        <v>1992</v>
      </c>
      <c r="C1608" t="s">
        <v>36</v>
      </c>
      <c r="D1608">
        <v>6</v>
      </c>
      <c r="E1608">
        <v>0</v>
      </c>
      <c r="F1608" s="14">
        <v>1200.55</v>
      </c>
      <c r="G1608" t="s">
        <v>11</v>
      </c>
      <c r="H1608" t="s">
        <v>12</v>
      </c>
      <c r="I1608" t="s">
        <v>13</v>
      </c>
      <c r="J1608" s="10" t="str">
        <f t="shared" si="50"/>
        <v>6Oct1992</v>
      </c>
      <c r="K1608" s="13">
        <f t="shared" si="51"/>
        <v>30</v>
      </c>
      <c r="L1608" s="14">
        <v>1200.55</v>
      </c>
    </row>
    <row r="1609" spans="1:12" x14ac:dyDescent="0.25">
      <c r="A1609" t="s">
        <v>137</v>
      </c>
      <c r="B1609">
        <v>1992</v>
      </c>
      <c r="C1609" t="s">
        <v>20</v>
      </c>
      <c r="D1609">
        <v>22</v>
      </c>
      <c r="E1609">
        <v>0</v>
      </c>
      <c r="F1609" s="14">
        <v>1566.88</v>
      </c>
      <c r="G1609" t="s">
        <v>11</v>
      </c>
      <c r="H1609" t="s">
        <v>16</v>
      </c>
      <c r="I1609" t="s">
        <v>13</v>
      </c>
      <c r="J1609" s="10" t="str">
        <f t="shared" si="50"/>
        <v>22Sep1992</v>
      </c>
      <c r="K1609" s="13">
        <f t="shared" si="51"/>
        <v>30</v>
      </c>
      <c r="L1609" s="14">
        <v>1566.88</v>
      </c>
    </row>
    <row r="1610" spans="1:12" x14ac:dyDescent="0.25">
      <c r="A1610" t="s">
        <v>406</v>
      </c>
      <c r="B1610">
        <v>1992</v>
      </c>
      <c r="C1610" t="s">
        <v>30</v>
      </c>
      <c r="D1610">
        <v>22</v>
      </c>
      <c r="E1610">
        <v>0</v>
      </c>
      <c r="F1610" s="14">
        <v>3554.2</v>
      </c>
      <c r="G1610" t="s">
        <v>11</v>
      </c>
      <c r="H1610" t="s">
        <v>12</v>
      </c>
      <c r="I1610" t="s">
        <v>41</v>
      </c>
      <c r="J1610" s="10" t="str">
        <f t="shared" si="50"/>
        <v>22Dec1992</v>
      </c>
      <c r="K1610" s="13">
        <f t="shared" si="51"/>
        <v>30</v>
      </c>
      <c r="L1610" s="14">
        <v>3554.2</v>
      </c>
    </row>
    <row r="1611" spans="1:12" x14ac:dyDescent="0.25">
      <c r="A1611" t="s">
        <v>483</v>
      </c>
      <c r="B1611">
        <v>1992</v>
      </c>
      <c r="C1611" t="s">
        <v>18</v>
      </c>
      <c r="D1611">
        <v>18</v>
      </c>
      <c r="E1611">
        <v>0</v>
      </c>
      <c r="F1611" s="14">
        <v>4137.5200000000004</v>
      </c>
      <c r="G1611" t="s">
        <v>11</v>
      </c>
      <c r="H1611" t="s">
        <v>12</v>
      </c>
      <c r="I1611" t="s">
        <v>246</v>
      </c>
      <c r="J1611" s="10" t="str">
        <f t="shared" si="50"/>
        <v>18Jun1992</v>
      </c>
      <c r="K1611" s="13">
        <f t="shared" si="51"/>
        <v>30</v>
      </c>
      <c r="L1611" s="14">
        <v>4137.5200000000004</v>
      </c>
    </row>
    <row r="1612" spans="1:12" x14ac:dyDescent="0.25">
      <c r="A1612" t="s">
        <v>484</v>
      </c>
      <c r="B1612">
        <v>1992</v>
      </c>
      <c r="C1612" t="s">
        <v>18</v>
      </c>
      <c r="D1612">
        <v>28</v>
      </c>
      <c r="E1612">
        <v>1</v>
      </c>
      <c r="F1612" s="14">
        <v>4149.74</v>
      </c>
      <c r="G1612" t="s">
        <v>11</v>
      </c>
      <c r="H1612" t="s">
        <v>16</v>
      </c>
      <c r="I1612" t="s">
        <v>41</v>
      </c>
      <c r="J1612" s="10" t="str">
        <f t="shared" si="50"/>
        <v>28Jun1992</v>
      </c>
      <c r="K1612" s="13">
        <f t="shared" si="51"/>
        <v>30</v>
      </c>
      <c r="L1612" s="14">
        <v>4149.74</v>
      </c>
    </row>
    <row r="1613" spans="1:12" x14ac:dyDescent="0.25">
      <c r="A1613" t="s">
        <v>485</v>
      </c>
      <c r="B1613">
        <v>1992</v>
      </c>
      <c r="C1613" t="s">
        <v>34</v>
      </c>
      <c r="D1613">
        <v>4</v>
      </c>
      <c r="E1613">
        <v>1</v>
      </c>
      <c r="F1613" s="14">
        <v>4151.03</v>
      </c>
      <c r="G1613" t="s">
        <v>11</v>
      </c>
      <c r="H1613" t="s">
        <v>11</v>
      </c>
      <c r="I1613" t="s">
        <v>13</v>
      </c>
      <c r="J1613" s="10" t="str">
        <f t="shared" si="50"/>
        <v>4Aug1992</v>
      </c>
      <c r="K1613" s="13">
        <f t="shared" si="51"/>
        <v>30</v>
      </c>
      <c r="L1613" s="14">
        <v>4151.03</v>
      </c>
    </row>
    <row r="1614" spans="1:12" x14ac:dyDescent="0.25">
      <c r="A1614" t="s">
        <v>514</v>
      </c>
      <c r="B1614">
        <v>1992</v>
      </c>
      <c r="C1614" t="s">
        <v>34</v>
      </c>
      <c r="D1614">
        <v>15</v>
      </c>
      <c r="E1614">
        <v>0</v>
      </c>
      <c r="F1614" s="14">
        <v>4420.95</v>
      </c>
      <c r="G1614" t="s">
        <v>11</v>
      </c>
      <c r="H1614" t="s">
        <v>12</v>
      </c>
      <c r="I1614" t="s">
        <v>515</v>
      </c>
      <c r="J1614" s="10" t="str">
        <f t="shared" si="50"/>
        <v>15Aug1992</v>
      </c>
      <c r="K1614" s="13">
        <f t="shared" si="51"/>
        <v>30</v>
      </c>
      <c r="L1614" s="14">
        <v>4420.95</v>
      </c>
    </row>
    <row r="1615" spans="1:12" x14ac:dyDescent="0.25">
      <c r="A1615" t="s">
        <v>528</v>
      </c>
      <c r="B1615">
        <v>1992</v>
      </c>
      <c r="C1615" t="s">
        <v>10</v>
      </c>
      <c r="D1615">
        <v>12</v>
      </c>
      <c r="E1615">
        <v>0</v>
      </c>
      <c r="F1615" s="14">
        <v>4488.58</v>
      </c>
      <c r="G1615" t="s">
        <v>11</v>
      </c>
      <c r="H1615" t="s">
        <v>12</v>
      </c>
      <c r="I1615" t="s">
        <v>23</v>
      </c>
      <c r="J1615" s="10" t="str">
        <f t="shared" si="50"/>
        <v>12Jul1992</v>
      </c>
      <c r="K1615" s="13">
        <f t="shared" si="51"/>
        <v>30</v>
      </c>
      <c r="L1615" s="14">
        <v>4488.58</v>
      </c>
    </row>
    <row r="1616" spans="1:12" x14ac:dyDescent="0.25">
      <c r="A1616" t="s">
        <v>537</v>
      </c>
      <c r="B1616">
        <v>1992</v>
      </c>
      <c r="C1616" t="s">
        <v>34</v>
      </c>
      <c r="D1616">
        <v>13</v>
      </c>
      <c r="E1616">
        <v>1</v>
      </c>
      <c r="F1616" s="14">
        <v>4527.18</v>
      </c>
      <c r="G1616" t="s">
        <v>11</v>
      </c>
      <c r="H1616" t="s">
        <v>11</v>
      </c>
      <c r="I1616" t="s">
        <v>23</v>
      </c>
      <c r="J1616" s="10" t="str">
        <f t="shared" si="50"/>
        <v>13Aug1992</v>
      </c>
      <c r="K1616" s="13">
        <f t="shared" si="51"/>
        <v>30</v>
      </c>
      <c r="L1616" s="14">
        <v>4527.18</v>
      </c>
    </row>
    <row r="1617" spans="1:12" x14ac:dyDescent="0.25">
      <c r="A1617" t="s">
        <v>558</v>
      </c>
      <c r="B1617">
        <v>1992</v>
      </c>
      <c r="C1617" t="s">
        <v>36</v>
      </c>
      <c r="D1617">
        <v>9</v>
      </c>
      <c r="E1617">
        <v>1</v>
      </c>
      <c r="F1617" s="14">
        <v>4718.2</v>
      </c>
      <c r="G1617" t="s">
        <v>11</v>
      </c>
      <c r="H1617" t="s">
        <v>12</v>
      </c>
      <c r="I1617" t="s">
        <v>246</v>
      </c>
      <c r="J1617" s="10" t="str">
        <f t="shared" si="50"/>
        <v>9Oct1992</v>
      </c>
      <c r="K1617" s="13">
        <f t="shared" si="51"/>
        <v>30</v>
      </c>
      <c r="L1617" s="14">
        <v>4718.2</v>
      </c>
    </row>
    <row r="1618" spans="1:12" x14ac:dyDescent="0.25">
      <c r="A1618" t="s">
        <v>559</v>
      </c>
      <c r="B1618">
        <v>1992</v>
      </c>
      <c r="C1618" t="s">
        <v>20</v>
      </c>
      <c r="D1618">
        <v>28</v>
      </c>
      <c r="E1618">
        <v>1</v>
      </c>
      <c r="F1618" s="14">
        <v>4719.5200000000004</v>
      </c>
      <c r="G1618" t="s">
        <v>11</v>
      </c>
      <c r="H1618" t="s">
        <v>11</v>
      </c>
      <c r="I1618" t="s">
        <v>246</v>
      </c>
      <c r="J1618" s="10" t="str">
        <f t="shared" si="50"/>
        <v>28Sep1992</v>
      </c>
      <c r="K1618" s="13">
        <f t="shared" si="51"/>
        <v>30</v>
      </c>
      <c r="L1618" s="14">
        <v>4719.5200000000004</v>
      </c>
    </row>
    <row r="1619" spans="1:12" x14ac:dyDescent="0.25">
      <c r="A1619" t="s">
        <v>568</v>
      </c>
      <c r="B1619">
        <v>1992</v>
      </c>
      <c r="C1619" t="s">
        <v>34</v>
      </c>
      <c r="D1619">
        <v>16</v>
      </c>
      <c r="E1619">
        <v>2</v>
      </c>
      <c r="F1619" s="14">
        <v>4753.6400000000003</v>
      </c>
      <c r="G1619" t="s">
        <v>11</v>
      </c>
      <c r="H1619" t="s">
        <v>12</v>
      </c>
      <c r="I1619" t="s">
        <v>13</v>
      </c>
      <c r="J1619" s="10" t="str">
        <f t="shared" si="50"/>
        <v>16Aug1992</v>
      </c>
      <c r="K1619" s="13">
        <f t="shared" si="51"/>
        <v>30</v>
      </c>
      <c r="L1619" s="14">
        <v>4753.6400000000003</v>
      </c>
    </row>
    <row r="1620" spans="1:12" x14ac:dyDescent="0.25">
      <c r="A1620" t="s">
        <v>652</v>
      </c>
      <c r="B1620">
        <v>1992</v>
      </c>
      <c r="C1620" t="s">
        <v>18</v>
      </c>
      <c r="D1620">
        <v>18</v>
      </c>
      <c r="E1620">
        <v>3</v>
      </c>
      <c r="F1620" s="14">
        <v>5325.65</v>
      </c>
      <c r="G1620" t="s">
        <v>11</v>
      </c>
      <c r="H1620" t="s">
        <v>16</v>
      </c>
      <c r="I1620" t="s">
        <v>41</v>
      </c>
      <c r="J1620" s="10" t="str">
        <f t="shared" si="50"/>
        <v>18Jun1992</v>
      </c>
      <c r="K1620" s="13">
        <f t="shared" si="51"/>
        <v>30</v>
      </c>
      <c r="L1620" s="14">
        <v>5325.65</v>
      </c>
    </row>
    <row r="1621" spans="1:12" x14ac:dyDescent="0.25">
      <c r="A1621" t="s">
        <v>696</v>
      </c>
      <c r="B1621">
        <v>1992</v>
      </c>
      <c r="C1621" t="s">
        <v>15</v>
      </c>
      <c r="D1621">
        <v>3</v>
      </c>
      <c r="E1621">
        <v>3</v>
      </c>
      <c r="F1621" s="14">
        <v>5693.43</v>
      </c>
      <c r="G1621" t="s">
        <v>11</v>
      </c>
      <c r="H1621" t="s">
        <v>12</v>
      </c>
      <c r="I1621" t="s">
        <v>23</v>
      </c>
      <c r="J1621" s="10" t="str">
        <f t="shared" si="50"/>
        <v>3Nov1992</v>
      </c>
      <c r="K1621" s="13">
        <f t="shared" si="51"/>
        <v>30</v>
      </c>
      <c r="L1621" s="14">
        <v>5693.43</v>
      </c>
    </row>
    <row r="1622" spans="1:12" x14ac:dyDescent="0.25">
      <c r="A1622" t="s">
        <v>766</v>
      </c>
      <c r="B1622">
        <v>1992</v>
      </c>
      <c r="C1622" t="s">
        <v>34</v>
      </c>
      <c r="D1622">
        <v>12</v>
      </c>
      <c r="E1622">
        <v>0</v>
      </c>
      <c r="F1622" s="14">
        <v>6208.5</v>
      </c>
      <c r="G1622" t="s">
        <v>11</v>
      </c>
      <c r="H1622" t="s">
        <v>16</v>
      </c>
      <c r="I1622" t="s">
        <v>299</v>
      </c>
      <c r="J1622" s="10" t="str">
        <f t="shared" si="50"/>
        <v>12Aug1992</v>
      </c>
      <c r="K1622" s="13">
        <f t="shared" si="51"/>
        <v>30</v>
      </c>
      <c r="L1622" s="14">
        <v>6208.5</v>
      </c>
    </row>
    <row r="1623" spans="1:12" x14ac:dyDescent="0.25">
      <c r="A1623" t="s">
        <v>889</v>
      </c>
      <c r="B1623">
        <v>1992</v>
      </c>
      <c r="C1623" t="s">
        <v>18</v>
      </c>
      <c r="D1623">
        <v>18</v>
      </c>
      <c r="E1623">
        <v>0</v>
      </c>
      <c r="F1623" s="14">
        <v>7096.98</v>
      </c>
      <c r="G1623" t="s">
        <v>11</v>
      </c>
      <c r="H1623" t="s">
        <v>11</v>
      </c>
      <c r="I1623" t="s">
        <v>23</v>
      </c>
      <c r="J1623" s="10" t="str">
        <f t="shared" si="50"/>
        <v>18Jun1992</v>
      </c>
      <c r="K1623" s="13">
        <f t="shared" si="51"/>
        <v>30</v>
      </c>
      <c r="L1623" s="14">
        <v>7096.98</v>
      </c>
    </row>
    <row r="1624" spans="1:12" x14ac:dyDescent="0.25">
      <c r="A1624" t="s">
        <v>1074</v>
      </c>
      <c r="B1624">
        <v>1992</v>
      </c>
      <c r="C1624" t="s">
        <v>20</v>
      </c>
      <c r="D1624">
        <v>9</v>
      </c>
      <c r="E1624">
        <v>0</v>
      </c>
      <c r="F1624" s="14">
        <v>8466.35</v>
      </c>
      <c r="G1624" t="s">
        <v>11</v>
      </c>
      <c r="H1624" t="s">
        <v>11</v>
      </c>
      <c r="I1624" t="s">
        <v>23</v>
      </c>
      <c r="J1624" s="10" t="str">
        <f t="shared" si="50"/>
        <v>9Sep1992</v>
      </c>
      <c r="K1624" s="13">
        <f t="shared" si="51"/>
        <v>30</v>
      </c>
      <c r="L1624" s="14">
        <v>8466.35</v>
      </c>
    </row>
    <row r="1625" spans="1:12" x14ac:dyDescent="0.25">
      <c r="A1625" t="s">
        <v>1128</v>
      </c>
      <c r="B1625">
        <v>1992</v>
      </c>
      <c r="C1625" t="s">
        <v>20</v>
      </c>
      <c r="D1625">
        <v>27</v>
      </c>
      <c r="E1625">
        <v>0</v>
      </c>
      <c r="F1625" s="14">
        <v>8954.99</v>
      </c>
      <c r="G1625" t="s">
        <v>11</v>
      </c>
      <c r="H1625" t="s">
        <v>12</v>
      </c>
      <c r="I1625" t="s">
        <v>534</v>
      </c>
      <c r="J1625" s="10" t="str">
        <f t="shared" si="50"/>
        <v>27Sep1992</v>
      </c>
      <c r="K1625" s="13">
        <f t="shared" si="51"/>
        <v>30</v>
      </c>
      <c r="L1625" s="14">
        <v>8954.99</v>
      </c>
    </row>
    <row r="1626" spans="1:12" x14ac:dyDescent="0.25">
      <c r="A1626" t="s">
        <v>1183</v>
      </c>
      <c r="B1626">
        <v>1992</v>
      </c>
      <c r="C1626" t="s">
        <v>34</v>
      </c>
      <c r="D1626">
        <v>22</v>
      </c>
      <c r="E1626">
        <v>0</v>
      </c>
      <c r="F1626" s="14">
        <v>9507.68</v>
      </c>
      <c r="G1626" t="s">
        <v>11</v>
      </c>
      <c r="H1626" t="s">
        <v>16</v>
      </c>
      <c r="I1626" t="s">
        <v>23</v>
      </c>
      <c r="J1626" s="10" t="str">
        <f t="shared" si="50"/>
        <v>22Aug1992</v>
      </c>
      <c r="K1626" s="13">
        <f t="shared" si="51"/>
        <v>30</v>
      </c>
      <c r="L1626" s="14">
        <v>9507.68</v>
      </c>
    </row>
    <row r="1627" spans="1:12" x14ac:dyDescent="0.25">
      <c r="A1627" t="s">
        <v>1223</v>
      </c>
      <c r="B1627">
        <v>1992</v>
      </c>
      <c r="C1627" t="s">
        <v>34</v>
      </c>
      <c r="D1627">
        <v>13</v>
      </c>
      <c r="E1627">
        <v>0</v>
      </c>
      <c r="F1627" s="14">
        <v>9844.4500000000007</v>
      </c>
      <c r="G1627" t="s">
        <v>11</v>
      </c>
      <c r="H1627" t="s">
        <v>16</v>
      </c>
      <c r="I1627" t="s">
        <v>23</v>
      </c>
      <c r="J1627" s="10" t="str">
        <f t="shared" si="50"/>
        <v>13Aug1992</v>
      </c>
      <c r="K1627" s="13">
        <f t="shared" si="51"/>
        <v>30</v>
      </c>
      <c r="L1627" s="14">
        <v>9844.4500000000007</v>
      </c>
    </row>
    <row r="1628" spans="1:12" x14ac:dyDescent="0.25">
      <c r="A1628" t="s">
        <v>1800</v>
      </c>
      <c r="B1628">
        <v>1992</v>
      </c>
      <c r="C1628" t="s">
        <v>36</v>
      </c>
      <c r="D1628">
        <v>18</v>
      </c>
      <c r="E1628">
        <v>2</v>
      </c>
      <c r="F1628" s="14">
        <v>17361.77</v>
      </c>
      <c r="G1628" t="s">
        <v>11</v>
      </c>
      <c r="H1628" t="s">
        <v>16</v>
      </c>
      <c r="I1628" t="s">
        <v>23</v>
      </c>
      <c r="J1628" s="10" t="str">
        <f t="shared" si="50"/>
        <v>18Oct1992</v>
      </c>
      <c r="K1628" s="13">
        <f t="shared" si="51"/>
        <v>30</v>
      </c>
      <c r="L1628" s="14">
        <v>17361.77</v>
      </c>
    </row>
    <row r="1629" spans="1:12" x14ac:dyDescent="0.25">
      <c r="A1629" t="s">
        <v>1953</v>
      </c>
      <c r="B1629">
        <v>1992</v>
      </c>
      <c r="C1629" t="s">
        <v>36</v>
      </c>
      <c r="D1629">
        <v>11</v>
      </c>
      <c r="E1629">
        <v>0</v>
      </c>
      <c r="F1629" s="14">
        <v>24795.040000000001</v>
      </c>
      <c r="G1629" t="s">
        <v>11</v>
      </c>
      <c r="H1629" t="s">
        <v>12</v>
      </c>
      <c r="I1629" t="s">
        <v>41</v>
      </c>
      <c r="J1629" s="10" t="str">
        <f t="shared" si="50"/>
        <v>11Oct1992</v>
      </c>
      <c r="K1629" s="13">
        <f t="shared" si="51"/>
        <v>30</v>
      </c>
      <c r="L1629" s="14">
        <v>24795.040000000001</v>
      </c>
    </row>
    <row r="1630" spans="1:12" x14ac:dyDescent="0.25">
      <c r="A1630" t="s">
        <v>2001</v>
      </c>
      <c r="B1630">
        <v>1992</v>
      </c>
      <c r="C1630" t="s">
        <v>18</v>
      </c>
      <c r="D1630">
        <v>11</v>
      </c>
      <c r="E1630">
        <v>0</v>
      </c>
      <c r="F1630" s="14">
        <v>27614.71</v>
      </c>
      <c r="G1630" t="s">
        <v>11</v>
      </c>
      <c r="H1630" t="s">
        <v>12</v>
      </c>
      <c r="I1630" t="s">
        <v>41</v>
      </c>
      <c r="J1630" s="10" t="str">
        <f t="shared" si="50"/>
        <v>11Jun1992</v>
      </c>
      <c r="K1630" s="13">
        <f t="shared" si="51"/>
        <v>30</v>
      </c>
      <c r="L1630" s="14">
        <v>27614.71</v>
      </c>
    </row>
    <row r="1631" spans="1:12" x14ac:dyDescent="0.25">
      <c r="A1631" t="s">
        <v>2157</v>
      </c>
      <c r="B1631">
        <v>1992</v>
      </c>
      <c r="C1631" t="s">
        <v>20</v>
      </c>
      <c r="D1631">
        <v>13</v>
      </c>
      <c r="E1631">
        <v>0</v>
      </c>
      <c r="F1631" s="14">
        <v>35547.47</v>
      </c>
      <c r="G1631" t="s">
        <v>11</v>
      </c>
      <c r="H1631" t="s">
        <v>12</v>
      </c>
      <c r="I1631" t="s">
        <v>41</v>
      </c>
      <c r="J1631" s="10" t="str">
        <f t="shared" si="50"/>
        <v>13Sep1992</v>
      </c>
      <c r="K1631" s="13">
        <f t="shared" si="51"/>
        <v>30</v>
      </c>
      <c r="L1631" s="14">
        <v>35547.47</v>
      </c>
    </row>
    <row r="1632" spans="1:12" x14ac:dyDescent="0.25">
      <c r="A1632" t="s">
        <v>2166</v>
      </c>
      <c r="B1632">
        <v>1992</v>
      </c>
      <c r="C1632" t="s">
        <v>18</v>
      </c>
      <c r="D1632">
        <v>18</v>
      </c>
      <c r="E1632">
        <v>0</v>
      </c>
      <c r="F1632" s="14">
        <v>35883.269999999997</v>
      </c>
      <c r="G1632" t="s">
        <v>11</v>
      </c>
      <c r="H1632" t="s">
        <v>16</v>
      </c>
      <c r="I1632" t="s">
        <v>41</v>
      </c>
      <c r="J1632" s="10" t="str">
        <f t="shared" si="50"/>
        <v>18Jun1992</v>
      </c>
      <c r="K1632" s="13">
        <f t="shared" si="51"/>
        <v>30</v>
      </c>
      <c r="L1632" s="14">
        <v>35883.269999999997</v>
      </c>
    </row>
    <row r="1633" spans="1:12" x14ac:dyDescent="0.25">
      <c r="A1633" t="s">
        <v>2179</v>
      </c>
      <c r="B1633">
        <v>1992</v>
      </c>
      <c r="C1633" t="s">
        <v>18</v>
      </c>
      <c r="D1633">
        <v>16</v>
      </c>
      <c r="E1633">
        <v>0</v>
      </c>
      <c r="F1633" s="14">
        <v>36314.050000000003</v>
      </c>
      <c r="G1633" t="s">
        <v>11</v>
      </c>
      <c r="H1633" t="s">
        <v>11</v>
      </c>
      <c r="I1633" t="s">
        <v>41</v>
      </c>
      <c r="J1633" s="10" t="str">
        <f t="shared" si="50"/>
        <v>16Jun1992</v>
      </c>
      <c r="K1633" s="13">
        <f t="shared" si="51"/>
        <v>30</v>
      </c>
      <c r="L1633" s="14">
        <v>36314.050000000003</v>
      </c>
    </row>
    <row r="1634" spans="1:12" x14ac:dyDescent="0.25">
      <c r="A1634" t="s">
        <v>2189</v>
      </c>
      <c r="B1634">
        <v>1992</v>
      </c>
      <c r="C1634" t="s">
        <v>10</v>
      </c>
      <c r="D1634">
        <v>4</v>
      </c>
      <c r="E1634">
        <v>0</v>
      </c>
      <c r="F1634" s="14">
        <v>36837.47</v>
      </c>
      <c r="G1634" t="s">
        <v>11</v>
      </c>
      <c r="H1634" t="s">
        <v>12</v>
      </c>
      <c r="I1634" t="s">
        <v>41</v>
      </c>
      <c r="J1634" s="10" t="str">
        <f t="shared" si="50"/>
        <v>4Jul1992</v>
      </c>
      <c r="K1634" s="13">
        <f t="shared" si="51"/>
        <v>30</v>
      </c>
      <c r="L1634" s="14">
        <v>36837.47</v>
      </c>
    </row>
    <row r="1635" spans="1:12" x14ac:dyDescent="0.25">
      <c r="A1635" t="s">
        <v>2197</v>
      </c>
      <c r="B1635">
        <v>1992</v>
      </c>
      <c r="C1635" t="s">
        <v>20</v>
      </c>
      <c r="D1635">
        <v>13</v>
      </c>
      <c r="E1635">
        <v>0</v>
      </c>
      <c r="F1635" s="14">
        <v>36976.449999999997</v>
      </c>
      <c r="G1635" t="s">
        <v>11</v>
      </c>
      <c r="H1635" t="s">
        <v>12</v>
      </c>
      <c r="I1635" t="s">
        <v>41</v>
      </c>
      <c r="J1635" s="10" t="str">
        <f t="shared" si="50"/>
        <v>13Sep1992</v>
      </c>
      <c r="K1635" s="13">
        <f t="shared" si="51"/>
        <v>30</v>
      </c>
      <c r="L1635" s="14">
        <v>36976.449999999997</v>
      </c>
    </row>
    <row r="1636" spans="1:12" x14ac:dyDescent="0.25">
      <c r="A1636" t="s">
        <v>19</v>
      </c>
      <c r="B1636">
        <v>1992</v>
      </c>
      <c r="C1636" t="s">
        <v>20</v>
      </c>
      <c r="D1636">
        <v>13</v>
      </c>
      <c r="E1636">
        <v>0</v>
      </c>
      <c r="F1636" s="14">
        <v>604.54</v>
      </c>
      <c r="G1636" t="s">
        <v>12</v>
      </c>
      <c r="H1636" t="s">
        <v>12</v>
      </c>
      <c r="I1636" t="s">
        <v>13</v>
      </c>
      <c r="J1636" s="10" t="str">
        <f t="shared" si="50"/>
        <v>13Sep1992</v>
      </c>
      <c r="K1636" s="13">
        <f t="shared" si="51"/>
        <v>30</v>
      </c>
      <c r="L1636" s="14">
        <v>604.54</v>
      </c>
    </row>
    <row r="1637" spans="1:12" x14ac:dyDescent="0.25">
      <c r="A1637" t="s">
        <v>24</v>
      </c>
      <c r="B1637">
        <v>1993</v>
      </c>
      <c r="C1637" t="s">
        <v>18</v>
      </c>
      <c r="D1637">
        <v>1</v>
      </c>
      <c r="E1637">
        <v>0</v>
      </c>
      <c r="F1637" s="14">
        <v>650</v>
      </c>
      <c r="G1637" t="s">
        <v>12</v>
      </c>
      <c r="H1637" t="s">
        <v>12</v>
      </c>
      <c r="I1637" t="s">
        <v>13</v>
      </c>
      <c r="J1637" s="10" t="str">
        <f t="shared" si="50"/>
        <v>1Jun1993</v>
      </c>
      <c r="K1637" s="13">
        <f t="shared" si="51"/>
        <v>30</v>
      </c>
      <c r="L1637" s="14">
        <v>650</v>
      </c>
    </row>
    <row r="1638" spans="1:12" x14ac:dyDescent="0.25">
      <c r="A1638" t="s">
        <v>423</v>
      </c>
      <c r="B1638">
        <v>1992</v>
      </c>
      <c r="C1638" t="s">
        <v>20</v>
      </c>
      <c r="D1638">
        <v>14</v>
      </c>
      <c r="E1638">
        <v>1</v>
      </c>
      <c r="F1638" s="14">
        <v>3659.35</v>
      </c>
      <c r="G1638" t="s">
        <v>12</v>
      </c>
      <c r="H1638" t="s">
        <v>16</v>
      </c>
      <c r="I1638" t="s">
        <v>41</v>
      </c>
      <c r="J1638" s="10" t="str">
        <f t="shared" si="50"/>
        <v>14Sep1992</v>
      </c>
      <c r="K1638" s="13">
        <f t="shared" si="51"/>
        <v>30</v>
      </c>
      <c r="L1638" s="14">
        <v>3659.35</v>
      </c>
    </row>
    <row r="1639" spans="1:12" x14ac:dyDescent="0.25">
      <c r="A1639" t="s">
        <v>470</v>
      </c>
      <c r="B1639">
        <v>1992</v>
      </c>
      <c r="C1639" t="s">
        <v>36</v>
      </c>
      <c r="D1639">
        <v>11</v>
      </c>
      <c r="E1639">
        <v>1</v>
      </c>
      <c r="F1639" s="14">
        <v>4032.24</v>
      </c>
      <c r="G1639" t="s">
        <v>12</v>
      </c>
      <c r="H1639" t="s">
        <v>12</v>
      </c>
      <c r="I1639" t="s">
        <v>23</v>
      </c>
      <c r="J1639" s="10" t="str">
        <f t="shared" si="50"/>
        <v>11Oct1992</v>
      </c>
      <c r="K1639" s="13">
        <f t="shared" si="51"/>
        <v>30</v>
      </c>
      <c r="L1639" s="14">
        <v>4032.24</v>
      </c>
    </row>
    <row r="1640" spans="1:12" x14ac:dyDescent="0.25">
      <c r="A1640" t="s">
        <v>492</v>
      </c>
      <c r="B1640">
        <v>1992</v>
      </c>
      <c r="C1640" t="s">
        <v>18</v>
      </c>
      <c r="D1640">
        <v>27</v>
      </c>
      <c r="E1640">
        <v>1</v>
      </c>
      <c r="F1640" s="14">
        <v>4237.13</v>
      </c>
      <c r="G1640" t="s">
        <v>12</v>
      </c>
      <c r="H1640" t="s">
        <v>16</v>
      </c>
      <c r="I1640" t="s">
        <v>167</v>
      </c>
      <c r="J1640" s="10" t="str">
        <f t="shared" si="50"/>
        <v>27Jun1992</v>
      </c>
      <c r="K1640" s="13">
        <f t="shared" si="51"/>
        <v>30</v>
      </c>
      <c r="L1640" s="14">
        <v>4237.13</v>
      </c>
    </row>
    <row r="1641" spans="1:12" x14ac:dyDescent="0.25">
      <c r="A1641" t="s">
        <v>498</v>
      </c>
      <c r="B1641">
        <v>1992</v>
      </c>
      <c r="C1641" t="s">
        <v>18</v>
      </c>
      <c r="D1641">
        <v>18</v>
      </c>
      <c r="E1641">
        <v>2</v>
      </c>
      <c r="F1641" s="14">
        <v>4266.17</v>
      </c>
      <c r="G1641" t="s">
        <v>12</v>
      </c>
      <c r="H1641" t="s">
        <v>11</v>
      </c>
      <c r="I1641" t="s">
        <v>13</v>
      </c>
      <c r="J1641" s="10" t="str">
        <f t="shared" si="50"/>
        <v>18Jun1992</v>
      </c>
      <c r="K1641" s="13">
        <f t="shared" si="51"/>
        <v>30</v>
      </c>
      <c r="L1641" s="14">
        <v>4266.17</v>
      </c>
    </row>
    <row r="1642" spans="1:12" x14ac:dyDescent="0.25">
      <c r="A1642" t="s">
        <v>579</v>
      </c>
      <c r="B1642">
        <v>1992</v>
      </c>
      <c r="C1642" t="s">
        <v>20</v>
      </c>
      <c r="D1642">
        <v>10</v>
      </c>
      <c r="E1642">
        <v>3</v>
      </c>
      <c r="F1642" s="14">
        <v>4837.58</v>
      </c>
      <c r="G1642" t="s">
        <v>12</v>
      </c>
      <c r="H1642" t="s">
        <v>11</v>
      </c>
      <c r="I1642" t="s">
        <v>13</v>
      </c>
      <c r="J1642" s="10" t="str">
        <f t="shared" si="50"/>
        <v>10Sep1992</v>
      </c>
      <c r="K1642" s="13">
        <f t="shared" si="51"/>
        <v>30</v>
      </c>
      <c r="L1642" s="14">
        <v>4837.58</v>
      </c>
    </row>
    <row r="1643" spans="1:12" x14ac:dyDescent="0.25">
      <c r="A1643" t="s">
        <v>669</v>
      </c>
      <c r="B1643">
        <v>1992</v>
      </c>
      <c r="C1643" t="s">
        <v>20</v>
      </c>
      <c r="D1643">
        <v>17</v>
      </c>
      <c r="E1643">
        <v>3</v>
      </c>
      <c r="F1643" s="14">
        <v>5428.73</v>
      </c>
      <c r="G1643" t="s">
        <v>12</v>
      </c>
      <c r="H1643" t="s">
        <v>16</v>
      </c>
      <c r="I1643" t="s">
        <v>355</v>
      </c>
      <c r="J1643" s="10" t="str">
        <f t="shared" si="50"/>
        <v>17Sep1992</v>
      </c>
      <c r="K1643" s="13">
        <f t="shared" si="51"/>
        <v>30</v>
      </c>
      <c r="L1643" s="14">
        <v>5428.73</v>
      </c>
    </row>
    <row r="1644" spans="1:12" x14ac:dyDescent="0.25">
      <c r="A1644" t="s">
        <v>1313</v>
      </c>
      <c r="B1644">
        <v>1992</v>
      </c>
      <c r="C1644" t="s">
        <v>10</v>
      </c>
      <c r="D1644">
        <v>23</v>
      </c>
      <c r="E1644">
        <v>0</v>
      </c>
      <c r="F1644" s="14">
        <v>10617.04</v>
      </c>
      <c r="G1644" t="s">
        <v>12</v>
      </c>
      <c r="H1644" t="s">
        <v>12</v>
      </c>
      <c r="I1644" t="s">
        <v>534</v>
      </c>
      <c r="J1644" s="10" t="str">
        <f t="shared" si="50"/>
        <v>23Jul1992</v>
      </c>
      <c r="K1644" s="13">
        <f t="shared" si="51"/>
        <v>30</v>
      </c>
      <c r="L1644" s="14">
        <v>10617.04</v>
      </c>
    </row>
    <row r="1645" spans="1:12" x14ac:dyDescent="0.25">
      <c r="A1645" t="s">
        <v>1323</v>
      </c>
      <c r="B1645">
        <v>1992</v>
      </c>
      <c r="C1645" t="s">
        <v>18</v>
      </c>
      <c r="D1645">
        <v>25</v>
      </c>
      <c r="E1645">
        <v>0</v>
      </c>
      <c r="F1645" s="14">
        <v>10719.57</v>
      </c>
      <c r="G1645" t="s">
        <v>12</v>
      </c>
      <c r="H1645" t="s">
        <v>16</v>
      </c>
      <c r="I1645" t="s">
        <v>23</v>
      </c>
      <c r="J1645" s="10" t="str">
        <f t="shared" si="50"/>
        <v>25Jun1992</v>
      </c>
      <c r="K1645" s="13">
        <f t="shared" si="51"/>
        <v>30</v>
      </c>
      <c r="L1645" s="14">
        <v>10719.57</v>
      </c>
    </row>
    <row r="1646" spans="1:12" x14ac:dyDescent="0.25">
      <c r="A1646" t="s">
        <v>1533</v>
      </c>
      <c r="B1646">
        <v>1992</v>
      </c>
      <c r="C1646" t="s">
        <v>10</v>
      </c>
      <c r="D1646">
        <v>7</v>
      </c>
      <c r="E1646">
        <v>0</v>
      </c>
      <c r="F1646" s="14">
        <v>12699.56</v>
      </c>
      <c r="G1646" t="s">
        <v>12</v>
      </c>
      <c r="H1646" t="s">
        <v>11</v>
      </c>
      <c r="I1646" t="s">
        <v>41</v>
      </c>
      <c r="J1646" s="10" t="str">
        <f t="shared" si="50"/>
        <v>7Jul1992</v>
      </c>
      <c r="K1646" s="13">
        <f t="shared" si="51"/>
        <v>30</v>
      </c>
      <c r="L1646" s="14">
        <v>12699.56</v>
      </c>
    </row>
    <row r="1647" spans="1:12" x14ac:dyDescent="0.25">
      <c r="A1647" t="s">
        <v>1577</v>
      </c>
      <c r="B1647">
        <v>1992</v>
      </c>
      <c r="C1647" t="s">
        <v>34</v>
      </c>
      <c r="D1647">
        <v>12</v>
      </c>
      <c r="E1647">
        <v>0</v>
      </c>
      <c r="F1647" s="14">
        <v>13113.51</v>
      </c>
      <c r="G1647" t="s">
        <v>12</v>
      </c>
      <c r="H1647" t="s">
        <v>11</v>
      </c>
      <c r="I1647" t="s">
        <v>534</v>
      </c>
      <c r="J1647" s="10" t="str">
        <f t="shared" si="50"/>
        <v>12Aug1992</v>
      </c>
      <c r="K1647" s="13">
        <f t="shared" si="51"/>
        <v>30</v>
      </c>
      <c r="L1647" s="14">
        <v>13113.51</v>
      </c>
    </row>
    <row r="1648" spans="1:12" x14ac:dyDescent="0.25">
      <c r="A1648" t="s">
        <v>1599</v>
      </c>
      <c r="B1648">
        <v>1992</v>
      </c>
      <c r="C1648" t="s">
        <v>30</v>
      </c>
      <c r="D1648">
        <v>19</v>
      </c>
      <c r="E1648">
        <v>0</v>
      </c>
      <c r="F1648" s="14">
        <v>13412.97</v>
      </c>
      <c r="G1648" t="s">
        <v>12</v>
      </c>
      <c r="H1648" t="s">
        <v>12</v>
      </c>
      <c r="I1648" t="s">
        <v>248</v>
      </c>
      <c r="J1648" s="10" t="str">
        <f t="shared" si="50"/>
        <v>19Dec1992</v>
      </c>
      <c r="K1648" s="13">
        <f t="shared" si="51"/>
        <v>30</v>
      </c>
      <c r="L1648" s="14">
        <v>13412.97</v>
      </c>
    </row>
    <row r="1649" spans="1:12" x14ac:dyDescent="0.25">
      <c r="A1649" t="s">
        <v>1616</v>
      </c>
      <c r="B1649">
        <v>1992</v>
      </c>
      <c r="C1649" t="s">
        <v>34</v>
      </c>
      <c r="D1649">
        <v>14</v>
      </c>
      <c r="E1649">
        <v>0</v>
      </c>
      <c r="F1649" s="14">
        <v>13588.17</v>
      </c>
      <c r="G1649" t="s">
        <v>12</v>
      </c>
      <c r="H1649" t="s">
        <v>16</v>
      </c>
      <c r="I1649" t="s">
        <v>23</v>
      </c>
      <c r="J1649" s="10" t="str">
        <f t="shared" si="50"/>
        <v>14Aug1992</v>
      </c>
      <c r="K1649" s="13">
        <f t="shared" si="51"/>
        <v>30</v>
      </c>
      <c r="L1649" s="14">
        <v>13588.17</v>
      </c>
    </row>
    <row r="1650" spans="1:12" x14ac:dyDescent="0.25">
      <c r="A1650" t="s">
        <v>1890</v>
      </c>
      <c r="B1650">
        <v>1992</v>
      </c>
      <c r="C1650" t="s">
        <v>20</v>
      </c>
      <c r="D1650">
        <v>14</v>
      </c>
      <c r="E1650">
        <v>3</v>
      </c>
      <c r="F1650" s="14">
        <v>20745.990000000002</v>
      </c>
      <c r="G1650" t="s">
        <v>12</v>
      </c>
      <c r="H1650" t="s">
        <v>16</v>
      </c>
      <c r="I1650" t="s">
        <v>23</v>
      </c>
      <c r="J1650" s="10" t="str">
        <f t="shared" si="50"/>
        <v>14Sep1992</v>
      </c>
      <c r="K1650" s="13">
        <f t="shared" si="51"/>
        <v>30</v>
      </c>
      <c r="L1650" s="14">
        <v>20745.990000000002</v>
      </c>
    </row>
    <row r="1651" spans="1:12" x14ac:dyDescent="0.25">
      <c r="A1651" t="s">
        <v>333</v>
      </c>
      <c r="B1651">
        <v>1993</v>
      </c>
      <c r="C1651" t="s">
        <v>34</v>
      </c>
      <c r="D1651">
        <v>12</v>
      </c>
      <c r="E1651">
        <v>0</v>
      </c>
      <c r="F1651" s="14">
        <v>2867.12</v>
      </c>
      <c r="G1651" t="s">
        <v>16</v>
      </c>
      <c r="H1651" t="s">
        <v>12</v>
      </c>
      <c r="I1651" t="s">
        <v>13</v>
      </c>
      <c r="J1651" s="10" t="str">
        <f t="shared" si="50"/>
        <v>12Aug1993</v>
      </c>
      <c r="K1651" s="13">
        <f t="shared" si="51"/>
        <v>29</v>
      </c>
      <c r="L1651" s="14">
        <v>2867.12</v>
      </c>
    </row>
    <row r="1652" spans="1:12" x14ac:dyDescent="0.25">
      <c r="A1652" t="s">
        <v>1824</v>
      </c>
      <c r="B1652">
        <v>1993</v>
      </c>
      <c r="C1652" t="s">
        <v>10</v>
      </c>
      <c r="D1652">
        <v>12</v>
      </c>
      <c r="E1652">
        <v>2</v>
      </c>
      <c r="F1652" s="14">
        <v>18157.88</v>
      </c>
      <c r="G1652" t="s">
        <v>16</v>
      </c>
      <c r="H1652" t="s">
        <v>16</v>
      </c>
      <c r="I1652" t="s">
        <v>23</v>
      </c>
      <c r="J1652" s="10" t="str">
        <f t="shared" si="50"/>
        <v>12Jul1993</v>
      </c>
      <c r="K1652" s="13">
        <f t="shared" si="51"/>
        <v>29</v>
      </c>
      <c r="L1652" s="14">
        <v>18157.88</v>
      </c>
    </row>
    <row r="1653" spans="1:12" x14ac:dyDescent="0.25">
      <c r="A1653" t="s">
        <v>1852</v>
      </c>
      <c r="B1653">
        <v>1993</v>
      </c>
      <c r="C1653" t="s">
        <v>20</v>
      </c>
      <c r="D1653">
        <v>28</v>
      </c>
      <c r="E1653">
        <v>1</v>
      </c>
      <c r="F1653" s="14">
        <v>19107.78</v>
      </c>
      <c r="G1653" t="s">
        <v>16</v>
      </c>
      <c r="H1653" t="s">
        <v>11</v>
      </c>
      <c r="I1653" t="s">
        <v>13</v>
      </c>
      <c r="J1653" s="10" t="str">
        <f t="shared" si="50"/>
        <v>28Sep1993</v>
      </c>
      <c r="K1653" s="13">
        <f t="shared" si="51"/>
        <v>29</v>
      </c>
      <c r="L1653" s="14">
        <v>19107.78</v>
      </c>
    </row>
    <row r="1654" spans="1:12" x14ac:dyDescent="0.25">
      <c r="A1654" t="s">
        <v>1860</v>
      </c>
      <c r="B1654">
        <v>1993</v>
      </c>
      <c r="C1654" t="s">
        <v>20</v>
      </c>
      <c r="D1654">
        <v>6</v>
      </c>
      <c r="E1654">
        <v>2</v>
      </c>
      <c r="F1654" s="14">
        <v>19442.349999999999</v>
      </c>
      <c r="G1654" t="s">
        <v>16</v>
      </c>
      <c r="H1654" t="s">
        <v>12</v>
      </c>
      <c r="I1654" t="s">
        <v>23</v>
      </c>
      <c r="J1654" s="10" t="str">
        <f t="shared" si="50"/>
        <v>6Sep1993</v>
      </c>
      <c r="K1654" s="13">
        <f t="shared" si="51"/>
        <v>29</v>
      </c>
      <c r="L1654" s="14">
        <v>19442.349999999999</v>
      </c>
    </row>
    <row r="1655" spans="1:12" x14ac:dyDescent="0.25">
      <c r="A1655" t="s">
        <v>2038</v>
      </c>
      <c r="B1655">
        <v>1993</v>
      </c>
      <c r="C1655" t="s">
        <v>10</v>
      </c>
      <c r="D1655">
        <v>27</v>
      </c>
      <c r="E1655">
        <v>0</v>
      </c>
      <c r="F1655" s="14">
        <v>29622.69</v>
      </c>
      <c r="G1655" t="s">
        <v>16</v>
      </c>
      <c r="H1655" t="s">
        <v>16</v>
      </c>
      <c r="I1655" t="s">
        <v>41</v>
      </c>
      <c r="J1655" s="10" t="str">
        <f t="shared" si="50"/>
        <v>27Jul1993</v>
      </c>
      <c r="K1655" s="13">
        <f t="shared" si="51"/>
        <v>29</v>
      </c>
      <c r="L1655" s="14">
        <v>29622.69</v>
      </c>
    </row>
    <row r="1656" spans="1:12" x14ac:dyDescent="0.25">
      <c r="A1656" t="s">
        <v>2078</v>
      </c>
      <c r="B1656">
        <v>1993</v>
      </c>
      <c r="C1656" t="s">
        <v>20</v>
      </c>
      <c r="D1656">
        <v>13</v>
      </c>
      <c r="E1656">
        <v>0</v>
      </c>
      <c r="F1656" s="14">
        <v>32086.21</v>
      </c>
      <c r="G1656" t="s">
        <v>16</v>
      </c>
      <c r="H1656" t="s">
        <v>12</v>
      </c>
      <c r="I1656" t="s">
        <v>41</v>
      </c>
      <c r="J1656" s="10" t="str">
        <f t="shared" si="50"/>
        <v>13Sep1993</v>
      </c>
      <c r="K1656" s="13">
        <f t="shared" si="51"/>
        <v>29</v>
      </c>
      <c r="L1656" s="14">
        <v>32086.21</v>
      </c>
    </row>
    <row r="1657" spans="1:12" x14ac:dyDescent="0.25">
      <c r="A1657" t="s">
        <v>2176</v>
      </c>
      <c r="B1657">
        <v>1993</v>
      </c>
      <c r="C1657" t="s">
        <v>30</v>
      </c>
      <c r="D1657">
        <v>28</v>
      </c>
      <c r="E1657">
        <v>0</v>
      </c>
      <c r="F1657" s="14">
        <v>36197.699999999997</v>
      </c>
      <c r="G1657" t="s">
        <v>16</v>
      </c>
      <c r="H1657" t="s">
        <v>12</v>
      </c>
      <c r="I1657" t="s">
        <v>41</v>
      </c>
      <c r="J1657" s="10" t="str">
        <f t="shared" si="50"/>
        <v>28Dec1993</v>
      </c>
      <c r="K1657" s="13">
        <f t="shared" si="51"/>
        <v>29</v>
      </c>
      <c r="L1657" s="14">
        <v>36197.699999999997</v>
      </c>
    </row>
    <row r="1658" spans="1:12" x14ac:dyDescent="0.25">
      <c r="A1658" t="s">
        <v>17</v>
      </c>
      <c r="B1658">
        <v>1993</v>
      </c>
      <c r="C1658" t="s">
        <v>18</v>
      </c>
      <c r="D1658">
        <v>30</v>
      </c>
      <c r="E1658">
        <v>0</v>
      </c>
      <c r="F1658" s="14">
        <v>600</v>
      </c>
      <c r="G1658" t="s">
        <v>11</v>
      </c>
      <c r="H1658" t="s">
        <v>16</v>
      </c>
      <c r="I1658" t="s">
        <v>13</v>
      </c>
      <c r="J1658" s="10" t="str">
        <f t="shared" si="50"/>
        <v>30Jun1993</v>
      </c>
      <c r="K1658" s="13">
        <f t="shared" si="51"/>
        <v>29</v>
      </c>
      <c r="L1658" s="14">
        <v>600</v>
      </c>
    </row>
    <row r="1659" spans="1:12" x14ac:dyDescent="0.25">
      <c r="A1659" t="s">
        <v>360</v>
      </c>
      <c r="B1659">
        <v>1993</v>
      </c>
      <c r="C1659" t="s">
        <v>20</v>
      </c>
      <c r="D1659">
        <v>25</v>
      </c>
      <c r="E1659">
        <v>0</v>
      </c>
      <c r="F1659" s="14">
        <v>3162.02</v>
      </c>
      <c r="G1659" t="s">
        <v>11</v>
      </c>
      <c r="H1659" t="s">
        <v>12</v>
      </c>
      <c r="I1659" t="s">
        <v>13</v>
      </c>
      <c r="J1659" s="10" t="str">
        <f t="shared" si="50"/>
        <v>25Sep1993</v>
      </c>
      <c r="K1659" s="13">
        <f t="shared" si="51"/>
        <v>29</v>
      </c>
      <c r="L1659" s="14">
        <v>3162.02</v>
      </c>
    </row>
    <row r="1660" spans="1:12" x14ac:dyDescent="0.25">
      <c r="A1660" t="s">
        <v>384</v>
      </c>
      <c r="B1660">
        <v>1993</v>
      </c>
      <c r="C1660" t="s">
        <v>36</v>
      </c>
      <c r="D1660">
        <v>28</v>
      </c>
      <c r="E1660">
        <v>0</v>
      </c>
      <c r="F1660" s="14">
        <v>3353.28</v>
      </c>
      <c r="G1660" t="s">
        <v>11</v>
      </c>
      <c r="H1660" t="s">
        <v>16</v>
      </c>
      <c r="I1660" t="s">
        <v>41</v>
      </c>
      <c r="J1660" s="10" t="str">
        <f t="shared" si="50"/>
        <v>28Oct1993</v>
      </c>
      <c r="K1660" s="13">
        <f t="shared" si="51"/>
        <v>29</v>
      </c>
      <c r="L1660" s="14">
        <v>3353.28</v>
      </c>
    </row>
    <row r="1661" spans="1:12" x14ac:dyDescent="0.25">
      <c r="A1661" t="s">
        <v>386</v>
      </c>
      <c r="B1661">
        <v>1993</v>
      </c>
      <c r="C1661" t="s">
        <v>36</v>
      </c>
      <c r="D1661">
        <v>7</v>
      </c>
      <c r="E1661">
        <v>0</v>
      </c>
      <c r="F1661" s="14">
        <v>3366.67</v>
      </c>
      <c r="G1661" t="s">
        <v>11</v>
      </c>
      <c r="H1661" t="s">
        <v>11</v>
      </c>
      <c r="I1661" t="s">
        <v>13</v>
      </c>
      <c r="J1661" s="10" t="str">
        <f t="shared" si="50"/>
        <v>7Oct1993</v>
      </c>
      <c r="K1661" s="13">
        <f t="shared" si="51"/>
        <v>29</v>
      </c>
      <c r="L1661" s="14">
        <v>3366.67</v>
      </c>
    </row>
    <row r="1662" spans="1:12" x14ac:dyDescent="0.25">
      <c r="A1662" t="s">
        <v>398</v>
      </c>
      <c r="B1662">
        <v>1993</v>
      </c>
      <c r="C1662" t="s">
        <v>36</v>
      </c>
      <c r="D1662">
        <v>12</v>
      </c>
      <c r="E1662">
        <v>1</v>
      </c>
      <c r="F1662" s="14">
        <v>3471.41</v>
      </c>
      <c r="G1662" t="s">
        <v>11</v>
      </c>
      <c r="H1662" t="s">
        <v>11</v>
      </c>
      <c r="I1662" t="s">
        <v>13</v>
      </c>
      <c r="J1662" s="10" t="str">
        <f t="shared" si="50"/>
        <v>12Oct1993</v>
      </c>
      <c r="K1662" s="13">
        <f t="shared" si="51"/>
        <v>29</v>
      </c>
      <c r="L1662" s="14">
        <v>3471.41</v>
      </c>
    </row>
    <row r="1663" spans="1:12" x14ac:dyDescent="0.25">
      <c r="A1663" t="s">
        <v>433</v>
      </c>
      <c r="B1663">
        <v>1993</v>
      </c>
      <c r="C1663" t="s">
        <v>18</v>
      </c>
      <c r="D1663">
        <v>22</v>
      </c>
      <c r="E1663">
        <v>0</v>
      </c>
      <c r="F1663" s="14">
        <v>3736.46</v>
      </c>
      <c r="G1663" t="s">
        <v>11</v>
      </c>
      <c r="H1663" t="s">
        <v>11</v>
      </c>
      <c r="I1663" t="s">
        <v>23</v>
      </c>
      <c r="J1663" s="10" t="str">
        <f t="shared" si="50"/>
        <v>22Jun1993</v>
      </c>
      <c r="K1663" s="13">
        <f t="shared" si="51"/>
        <v>29</v>
      </c>
      <c r="L1663" s="14">
        <v>3736.46</v>
      </c>
    </row>
    <row r="1664" spans="1:12" x14ac:dyDescent="0.25">
      <c r="A1664" t="s">
        <v>452</v>
      </c>
      <c r="B1664">
        <v>1993</v>
      </c>
      <c r="C1664" t="s">
        <v>20</v>
      </c>
      <c r="D1664">
        <v>14</v>
      </c>
      <c r="E1664">
        <v>0</v>
      </c>
      <c r="F1664" s="14">
        <v>3898.35</v>
      </c>
      <c r="G1664" t="s">
        <v>11</v>
      </c>
      <c r="H1664" t="s">
        <v>11</v>
      </c>
      <c r="I1664" t="s">
        <v>23</v>
      </c>
      <c r="J1664" s="10" t="str">
        <f t="shared" si="50"/>
        <v>14Sep1993</v>
      </c>
      <c r="K1664" s="13">
        <f t="shared" si="51"/>
        <v>29</v>
      </c>
      <c r="L1664" s="14">
        <v>3898.35</v>
      </c>
    </row>
    <row r="1665" spans="1:12" x14ac:dyDescent="0.25">
      <c r="A1665" t="s">
        <v>459</v>
      </c>
      <c r="B1665">
        <v>1993</v>
      </c>
      <c r="C1665" t="s">
        <v>20</v>
      </c>
      <c r="D1665">
        <v>29</v>
      </c>
      <c r="E1665">
        <v>0</v>
      </c>
      <c r="F1665" s="14">
        <v>3943.6</v>
      </c>
      <c r="G1665" t="s">
        <v>11</v>
      </c>
      <c r="H1665" t="s">
        <v>12</v>
      </c>
      <c r="I1665" t="s">
        <v>246</v>
      </c>
      <c r="J1665" s="10" t="str">
        <f t="shared" si="50"/>
        <v>29Sep1993</v>
      </c>
      <c r="K1665" s="13">
        <f t="shared" si="51"/>
        <v>29</v>
      </c>
      <c r="L1665" s="14">
        <v>3943.6</v>
      </c>
    </row>
    <row r="1666" spans="1:12" x14ac:dyDescent="0.25">
      <c r="A1666" t="s">
        <v>460</v>
      </c>
      <c r="B1666">
        <v>1993</v>
      </c>
      <c r="C1666" t="s">
        <v>15</v>
      </c>
      <c r="D1666">
        <v>11</v>
      </c>
      <c r="E1666">
        <v>1</v>
      </c>
      <c r="F1666" s="14">
        <v>3947.41</v>
      </c>
      <c r="G1666" t="s">
        <v>11</v>
      </c>
      <c r="H1666" t="s">
        <v>11</v>
      </c>
      <c r="I1666" t="s">
        <v>13</v>
      </c>
      <c r="J1666" s="10" t="str">
        <f t="shared" ref="J1666:J1729" si="52">CONCATENATE(D1666,C1666,B1666)</f>
        <v>11Nov1993</v>
      </c>
      <c r="K1666" s="13">
        <f t="shared" ref="K1666:K1729" si="53">DATEDIF(J1666,$P$2,"y")</f>
        <v>29</v>
      </c>
      <c r="L1666" s="14">
        <v>3947.41</v>
      </c>
    </row>
    <row r="1667" spans="1:12" x14ac:dyDescent="0.25">
      <c r="A1667" t="s">
        <v>475</v>
      </c>
      <c r="B1667">
        <v>1993</v>
      </c>
      <c r="C1667" t="s">
        <v>34</v>
      </c>
      <c r="D1667">
        <v>13</v>
      </c>
      <c r="E1667">
        <v>2</v>
      </c>
      <c r="F1667" s="14">
        <v>4058.12</v>
      </c>
      <c r="G1667" t="s">
        <v>11</v>
      </c>
      <c r="H1667" t="s">
        <v>16</v>
      </c>
      <c r="I1667" t="s">
        <v>13</v>
      </c>
      <c r="J1667" s="10" t="str">
        <f t="shared" si="52"/>
        <v>13Aug1993</v>
      </c>
      <c r="K1667" s="13">
        <f t="shared" si="53"/>
        <v>29</v>
      </c>
      <c r="L1667" s="14">
        <v>4058.12</v>
      </c>
    </row>
    <row r="1668" spans="1:12" x14ac:dyDescent="0.25">
      <c r="A1668" t="s">
        <v>517</v>
      </c>
      <c r="B1668">
        <v>1993</v>
      </c>
      <c r="C1668" t="s">
        <v>20</v>
      </c>
      <c r="D1668">
        <v>4</v>
      </c>
      <c r="E1668">
        <v>2</v>
      </c>
      <c r="F1668" s="14">
        <v>4433.3900000000003</v>
      </c>
      <c r="G1668" t="s">
        <v>11</v>
      </c>
      <c r="H1668" t="s">
        <v>12</v>
      </c>
      <c r="I1668" t="s">
        <v>23</v>
      </c>
      <c r="J1668" s="10" t="str">
        <f t="shared" si="52"/>
        <v>4Sep1993</v>
      </c>
      <c r="K1668" s="13">
        <f t="shared" si="53"/>
        <v>29</v>
      </c>
      <c r="L1668" s="14">
        <v>4433.3900000000003</v>
      </c>
    </row>
    <row r="1669" spans="1:12" x14ac:dyDescent="0.25">
      <c r="A1669" t="s">
        <v>518</v>
      </c>
      <c r="B1669">
        <v>1993</v>
      </c>
      <c r="C1669" t="s">
        <v>30</v>
      </c>
      <c r="D1669">
        <v>23</v>
      </c>
      <c r="E1669">
        <v>2</v>
      </c>
      <c r="F1669" s="14">
        <v>4433.92</v>
      </c>
      <c r="G1669" t="s">
        <v>11</v>
      </c>
      <c r="H1669" t="s">
        <v>11</v>
      </c>
      <c r="I1669" t="s">
        <v>23</v>
      </c>
      <c r="J1669" s="10" t="str">
        <f t="shared" si="52"/>
        <v>23Dec1993</v>
      </c>
      <c r="K1669" s="13">
        <f t="shared" si="53"/>
        <v>29</v>
      </c>
      <c r="L1669" s="14">
        <v>4433.92</v>
      </c>
    </row>
    <row r="1670" spans="1:12" x14ac:dyDescent="0.25">
      <c r="A1670" t="s">
        <v>538</v>
      </c>
      <c r="B1670">
        <v>1993</v>
      </c>
      <c r="C1670" t="s">
        <v>18</v>
      </c>
      <c r="D1670">
        <v>29</v>
      </c>
      <c r="E1670">
        <v>2</v>
      </c>
      <c r="F1670" s="14">
        <v>4529.4799999999996</v>
      </c>
      <c r="G1670" t="s">
        <v>11</v>
      </c>
      <c r="H1670" t="s">
        <v>16</v>
      </c>
      <c r="I1670" t="s">
        <v>41</v>
      </c>
      <c r="J1670" s="10" t="str">
        <f t="shared" si="52"/>
        <v>29Jun1993</v>
      </c>
      <c r="K1670" s="13">
        <f t="shared" si="53"/>
        <v>29</v>
      </c>
      <c r="L1670" s="14">
        <v>4529.4799999999996</v>
      </c>
    </row>
    <row r="1671" spans="1:12" x14ac:dyDescent="0.25">
      <c r="A1671" t="s">
        <v>593</v>
      </c>
      <c r="B1671">
        <v>1993</v>
      </c>
      <c r="C1671" t="s">
        <v>10</v>
      </c>
      <c r="D1671">
        <v>10</v>
      </c>
      <c r="E1671">
        <v>2</v>
      </c>
      <c r="F1671" s="14">
        <v>4906.41</v>
      </c>
      <c r="G1671" t="s">
        <v>11</v>
      </c>
      <c r="H1671" t="s">
        <v>16</v>
      </c>
      <c r="I1671" t="s">
        <v>23</v>
      </c>
      <c r="J1671" s="10" t="str">
        <f t="shared" si="52"/>
        <v>10Jul1993</v>
      </c>
      <c r="K1671" s="13">
        <f t="shared" si="53"/>
        <v>29</v>
      </c>
      <c r="L1671" s="14">
        <v>4906.41</v>
      </c>
    </row>
    <row r="1672" spans="1:12" x14ac:dyDescent="0.25">
      <c r="A1672" t="s">
        <v>596</v>
      </c>
      <c r="B1672">
        <v>1993</v>
      </c>
      <c r="C1672" t="s">
        <v>34</v>
      </c>
      <c r="D1672">
        <v>10</v>
      </c>
      <c r="E1672">
        <v>2</v>
      </c>
      <c r="F1672" s="14">
        <v>4922.92</v>
      </c>
      <c r="G1672" t="s">
        <v>11</v>
      </c>
      <c r="H1672" t="s">
        <v>11</v>
      </c>
      <c r="I1672" t="s">
        <v>23</v>
      </c>
      <c r="J1672" s="10" t="str">
        <f t="shared" si="52"/>
        <v>10Aug1993</v>
      </c>
      <c r="K1672" s="13">
        <f t="shared" si="53"/>
        <v>29</v>
      </c>
      <c r="L1672" s="14">
        <v>4922.92</v>
      </c>
    </row>
    <row r="1673" spans="1:12" x14ac:dyDescent="0.25">
      <c r="A1673" t="s">
        <v>615</v>
      </c>
      <c r="B1673">
        <v>1993</v>
      </c>
      <c r="C1673" t="s">
        <v>18</v>
      </c>
      <c r="D1673">
        <v>11</v>
      </c>
      <c r="E1673">
        <v>0</v>
      </c>
      <c r="F1673" s="14">
        <v>5059.5600000000004</v>
      </c>
      <c r="G1673" t="s">
        <v>11</v>
      </c>
      <c r="H1673" t="s">
        <v>16</v>
      </c>
      <c r="I1673" t="s">
        <v>299</v>
      </c>
      <c r="J1673" s="10" t="str">
        <f t="shared" si="52"/>
        <v>11Jun1993</v>
      </c>
      <c r="K1673" s="13">
        <f t="shared" si="53"/>
        <v>29</v>
      </c>
      <c r="L1673" s="14">
        <v>5059.5600000000004</v>
      </c>
    </row>
    <row r="1674" spans="1:12" x14ac:dyDescent="0.25">
      <c r="A1674" t="s">
        <v>623</v>
      </c>
      <c r="B1674">
        <v>1993</v>
      </c>
      <c r="C1674" t="s">
        <v>30</v>
      </c>
      <c r="D1674">
        <v>10</v>
      </c>
      <c r="E1674">
        <v>3</v>
      </c>
      <c r="F1674" s="14">
        <v>5138.26</v>
      </c>
      <c r="G1674" t="s">
        <v>11</v>
      </c>
      <c r="H1674" t="s">
        <v>11</v>
      </c>
      <c r="I1674" t="s">
        <v>13</v>
      </c>
      <c r="J1674" s="10" t="str">
        <f t="shared" si="52"/>
        <v>10Dec1993</v>
      </c>
      <c r="K1674" s="13">
        <f t="shared" si="53"/>
        <v>29</v>
      </c>
      <c r="L1674" s="14">
        <v>5138.26</v>
      </c>
    </row>
    <row r="1675" spans="1:12" x14ac:dyDescent="0.25">
      <c r="A1675" t="s">
        <v>699</v>
      </c>
      <c r="B1675">
        <v>1993</v>
      </c>
      <c r="C1675" t="s">
        <v>15</v>
      </c>
      <c r="D1675">
        <v>3</v>
      </c>
      <c r="E1675">
        <v>4</v>
      </c>
      <c r="F1675" s="14">
        <v>5708.87</v>
      </c>
      <c r="G1675" t="s">
        <v>11</v>
      </c>
      <c r="H1675" t="s">
        <v>16</v>
      </c>
      <c r="I1675" t="s">
        <v>41</v>
      </c>
      <c r="J1675" s="10" t="str">
        <f t="shared" si="52"/>
        <v>3Nov1993</v>
      </c>
      <c r="K1675" s="13">
        <f t="shared" si="53"/>
        <v>29</v>
      </c>
      <c r="L1675" s="14">
        <v>5708.87</v>
      </c>
    </row>
    <row r="1676" spans="1:12" x14ac:dyDescent="0.25">
      <c r="A1676" t="s">
        <v>704</v>
      </c>
      <c r="B1676">
        <v>1993</v>
      </c>
      <c r="C1676" t="s">
        <v>18</v>
      </c>
      <c r="D1676">
        <v>10</v>
      </c>
      <c r="E1676">
        <v>0</v>
      </c>
      <c r="F1676" s="14">
        <v>5748.13</v>
      </c>
      <c r="G1676" t="s">
        <v>11</v>
      </c>
      <c r="H1676" t="s">
        <v>16</v>
      </c>
      <c r="I1676" t="s">
        <v>299</v>
      </c>
      <c r="J1676" s="10" t="str">
        <f t="shared" si="52"/>
        <v>10Jun1993</v>
      </c>
      <c r="K1676" s="13">
        <f t="shared" si="53"/>
        <v>29</v>
      </c>
      <c r="L1676" s="14">
        <v>5748.13</v>
      </c>
    </row>
    <row r="1677" spans="1:12" x14ac:dyDescent="0.25">
      <c r="A1677" t="s">
        <v>716</v>
      </c>
      <c r="B1677">
        <v>1993</v>
      </c>
      <c r="C1677" t="s">
        <v>36</v>
      </c>
      <c r="D1677">
        <v>19</v>
      </c>
      <c r="E1677">
        <v>0</v>
      </c>
      <c r="F1677" s="14">
        <v>5877.02</v>
      </c>
      <c r="G1677" t="s">
        <v>11</v>
      </c>
      <c r="H1677" t="s">
        <v>11</v>
      </c>
      <c r="I1677" t="s">
        <v>299</v>
      </c>
      <c r="J1677" s="10" t="str">
        <f t="shared" si="52"/>
        <v>19Oct1993</v>
      </c>
      <c r="K1677" s="13">
        <f t="shared" si="53"/>
        <v>29</v>
      </c>
      <c r="L1677" s="14">
        <v>5877.02</v>
      </c>
    </row>
    <row r="1678" spans="1:12" x14ac:dyDescent="0.25">
      <c r="A1678" t="s">
        <v>720</v>
      </c>
      <c r="B1678">
        <v>1993</v>
      </c>
      <c r="C1678" t="s">
        <v>34</v>
      </c>
      <c r="D1678">
        <v>13</v>
      </c>
      <c r="E1678">
        <v>0</v>
      </c>
      <c r="F1678" s="14">
        <v>5926.93</v>
      </c>
      <c r="G1678" t="s">
        <v>11</v>
      </c>
      <c r="H1678" t="s">
        <v>11</v>
      </c>
      <c r="I1678" t="s">
        <v>199</v>
      </c>
      <c r="J1678" s="10" t="str">
        <f t="shared" si="52"/>
        <v>13Aug1993</v>
      </c>
      <c r="K1678" s="13">
        <f t="shared" si="53"/>
        <v>29</v>
      </c>
      <c r="L1678" s="14">
        <v>5926.93</v>
      </c>
    </row>
    <row r="1679" spans="1:12" x14ac:dyDescent="0.25">
      <c r="A1679" t="s">
        <v>777</v>
      </c>
      <c r="B1679">
        <v>1993</v>
      </c>
      <c r="C1679" t="s">
        <v>36</v>
      </c>
      <c r="D1679">
        <v>16</v>
      </c>
      <c r="E1679">
        <v>0</v>
      </c>
      <c r="F1679" s="14">
        <v>6276.3</v>
      </c>
      <c r="G1679" t="s">
        <v>11</v>
      </c>
      <c r="H1679" t="s">
        <v>16</v>
      </c>
      <c r="I1679" t="s">
        <v>199</v>
      </c>
      <c r="J1679" s="10" t="str">
        <f t="shared" si="52"/>
        <v>16Oct1993</v>
      </c>
      <c r="K1679" s="13">
        <f t="shared" si="53"/>
        <v>29</v>
      </c>
      <c r="L1679" s="14">
        <v>6276.3</v>
      </c>
    </row>
    <row r="1680" spans="1:12" x14ac:dyDescent="0.25">
      <c r="A1680" t="s">
        <v>892</v>
      </c>
      <c r="B1680">
        <v>1993</v>
      </c>
      <c r="C1680" t="s">
        <v>34</v>
      </c>
      <c r="D1680">
        <v>1</v>
      </c>
      <c r="E1680">
        <v>0</v>
      </c>
      <c r="F1680" s="14">
        <v>7128.64</v>
      </c>
      <c r="G1680" t="s">
        <v>11</v>
      </c>
      <c r="H1680" t="s">
        <v>11</v>
      </c>
      <c r="I1680" t="s">
        <v>299</v>
      </c>
      <c r="J1680" s="10" t="str">
        <f t="shared" si="52"/>
        <v>1Aug1993</v>
      </c>
      <c r="K1680" s="13">
        <f t="shared" si="53"/>
        <v>29</v>
      </c>
      <c r="L1680" s="14">
        <v>7128.64</v>
      </c>
    </row>
    <row r="1681" spans="1:12" x14ac:dyDescent="0.25">
      <c r="A1681" t="s">
        <v>934</v>
      </c>
      <c r="B1681">
        <v>1993</v>
      </c>
      <c r="C1681" t="s">
        <v>36</v>
      </c>
      <c r="D1681">
        <v>5</v>
      </c>
      <c r="E1681">
        <v>0</v>
      </c>
      <c r="F1681" s="14">
        <v>7349.12</v>
      </c>
      <c r="G1681" t="s">
        <v>11</v>
      </c>
      <c r="H1681" t="s">
        <v>11</v>
      </c>
      <c r="I1681" t="s">
        <v>299</v>
      </c>
      <c r="J1681" s="10" t="str">
        <f t="shared" si="52"/>
        <v>5Oct1993</v>
      </c>
      <c r="K1681" s="13">
        <f t="shared" si="53"/>
        <v>29</v>
      </c>
      <c r="L1681" s="14">
        <v>7349.12</v>
      </c>
    </row>
    <row r="1682" spans="1:12" x14ac:dyDescent="0.25">
      <c r="A1682" t="s">
        <v>939</v>
      </c>
      <c r="B1682">
        <v>1993</v>
      </c>
      <c r="C1682" t="s">
        <v>10</v>
      </c>
      <c r="D1682">
        <v>22</v>
      </c>
      <c r="E1682">
        <v>0</v>
      </c>
      <c r="F1682" s="14">
        <v>7388.85</v>
      </c>
      <c r="G1682" t="s">
        <v>11</v>
      </c>
      <c r="H1682" t="s">
        <v>11</v>
      </c>
      <c r="I1682" t="s">
        <v>534</v>
      </c>
      <c r="J1682" s="10" t="str">
        <f t="shared" si="52"/>
        <v>22Jul1993</v>
      </c>
      <c r="K1682" s="13">
        <f t="shared" si="53"/>
        <v>29</v>
      </c>
      <c r="L1682" s="14">
        <v>7388.85</v>
      </c>
    </row>
    <row r="1683" spans="1:12" x14ac:dyDescent="0.25">
      <c r="A1683" t="s">
        <v>974</v>
      </c>
      <c r="B1683">
        <v>1993</v>
      </c>
      <c r="C1683" t="s">
        <v>34</v>
      </c>
      <c r="D1683">
        <v>10</v>
      </c>
      <c r="E1683">
        <v>0</v>
      </c>
      <c r="F1683" s="14">
        <v>7650.8</v>
      </c>
      <c r="G1683" t="s">
        <v>11</v>
      </c>
      <c r="H1683" t="s">
        <v>11</v>
      </c>
      <c r="I1683" t="s">
        <v>23</v>
      </c>
      <c r="J1683" s="10" t="str">
        <f t="shared" si="52"/>
        <v>10Aug1993</v>
      </c>
      <c r="K1683" s="13">
        <f t="shared" si="53"/>
        <v>29</v>
      </c>
      <c r="L1683" s="14">
        <v>7650.8</v>
      </c>
    </row>
    <row r="1684" spans="1:12" x14ac:dyDescent="0.25">
      <c r="A1684" t="s">
        <v>1027</v>
      </c>
      <c r="B1684">
        <v>1993</v>
      </c>
      <c r="C1684" t="s">
        <v>15</v>
      </c>
      <c r="D1684">
        <v>7</v>
      </c>
      <c r="E1684">
        <v>0</v>
      </c>
      <c r="F1684" s="14">
        <v>8077.41</v>
      </c>
      <c r="G1684" t="s">
        <v>11</v>
      </c>
      <c r="H1684" t="s">
        <v>16</v>
      </c>
      <c r="I1684" t="s">
        <v>534</v>
      </c>
      <c r="J1684" s="10" t="str">
        <f t="shared" si="52"/>
        <v>7Nov1993</v>
      </c>
      <c r="K1684" s="13">
        <f t="shared" si="53"/>
        <v>29</v>
      </c>
      <c r="L1684" s="14">
        <v>8077.41</v>
      </c>
    </row>
    <row r="1685" spans="1:12" x14ac:dyDescent="0.25">
      <c r="A1685" t="s">
        <v>1057</v>
      </c>
      <c r="B1685">
        <v>1993</v>
      </c>
      <c r="C1685" t="s">
        <v>18</v>
      </c>
      <c r="D1685">
        <v>22</v>
      </c>
      <c r="E1685">
        <v>0</v>
      </c>
      <c r="F1685" s="14">
        <v>8314.65</v>
      </c>
      <c r="G1685" t="s">
        <v>11</v>
      </c>
      <c r="H1685" t="s">
        <v>16</v>
      </c>
      <c r="I1685" t="s">
        <v>23</v>
      </c>
      <c r="J1685" s="10" t="str">
        <f t="shared" si="52"/>
        <v>22Jun1993</v>
      </c>
      <c r="K1685" s="13">
        <f t="shared" si="53"/>
        <v>29</v>
      </c>
      <c r="L1685" s="14">
        <v>8314.65</v>
      </c>
    </row>
    <row r="1686" spans="1:12" x14ac:dyDescent="0.25">
      <c r="A1686" t="s">
        <v>1075</v>
      </c>
      <c r="B1686">
        <v>1993</v>
      </c>
      <c r="C1686" t="s">
        <v>15</v>
      </c>
      <c r="D1686">
        <v>10</v>
      </c>
      <c r="E1686">
        <v>0</v>
      </c>
      <c r="F1686" s="14">
        <v>8471.65</v>
      </c>
      <c r="G1686" t="s">
        <v>11</v>
      </c>
      <c r="H1686" t="s">
        <v>16</v>
      </c>
      <c r="I1686" t="s">
        <v>23</v>
      </c>
      <c r="J1686" s="10" t="str">
        <f t="shared" si="52"/>
        <v>10Nov1993</v>
      </c>
      <c r="K1686" s="13">
        <f t="shared" si="53"/>
        <v>29</v>
      </c>
      <c r="L1686" s="14">
        <v>8471.65</v>
      </c>
    </row>
    <row r="1687" spans="1:12" x14ac:dyDescent="0.25">
      <c r="A1687" t="s">
        <v>1135</v>
      </c>
      <c r="B1687">
        <v>1993</v>
      </c>
      <c r="C1687" t="s">
        <v>30</v>
      </c>
      <c r="D1687">
        <v>1</v>
      </c>
      <c r="E1687">
        <v>0</v>
      </c>
      <c r="F1687" s="14">
        <v>9010.2000000000007</v>
      </c>
      <c r="G1687" t="s">
        <v>11</v>
      </c>
      <c r="H1687" t="s">
        <v>12</v>
      </c>
      <c r="I1687" t="s">
        <v>534</v>
      </c>
      <c r="J1687" s="10" t="str">
        <f t="shared" si="52"/>
        <v>1Dec1993</v>
      </c>
      <c r="K1687" s="13">
        <f t="shared" si="53"/>
        <v>29</v>
      </c>
      <c r="L1687" s="14">
        <v>9010.2000000000007</v>
      </c>
    </row>
    <row r="1688" spans="1:12" x14ac:dyDescent="0.25">
      <c r="A1688" t="s">
        <v>1757</v>
      </c>
      <c r="B1688">
        <v>1993</v>
      </c>
      <c r="C1688" t="s">
        <v>34</v>
      </c>
      <c r="D1688">
        <v>8</v>
      </c>
      <c r="E1688">
        <v>0</v>
      </c>
      <c r="F1688" s="14">
        <v>16115.3</v>
      </c>
      <c r="G1688" t="s">
        <v>11</v>
      </c>
      <c r="H1688" t="s">
        <v>16</v>
      </c>
      <c r="I1688" t="s">
        <v>246</v>
      </c>
      <c r="J1688" s="10" t="str">
        <f t="shared" si="52"/>
        <v>8Aug1993</v>
      </c>
      <c r="K1688" s="13">
        <f t="shared" si="53"/>
        <v>29</v>
      </c>
      <c r="L1688" s="14">
        <v>16115.3</v>
      </c>
    </row>
    <row r="1689" spans="1:12" x14ac:dyDescent="0.25">
      <c r="A1689" t="s">
        <v>1759</v>
      </c>
      <c r="B1689">
        <v>1993</v>
      </c>
      <c r="C1689" t="s">
        <v>30</v>
      </c>
      <c r="D1689">
        <v>12</v>
      </c>
      <c r="E1689">
        <v>0</v>
      </c>
      <c r="F1689" s="14">
        <v>16138.76</v>
      </c>
      <c r="G1689" t="s">
        <v>11</v>
      </c>
      <c r="H1689" t="s">
        <v>12</v>
      </c>
      <c r="I1689" t="s">
        <v>355</v>
      </c>
      <c r="J1689" s="10" t="str">
        <f t="shared" si="52"/>
        <v>12Dec1993</v>
      </c>
      <c r="K1689" s="13">
        <f t="shared" si="53"/>
        <v>29</v>
      </c>
      <c r="L1689" s="14">
        <v>16138.76</v>
      </c>
    </row>
    <row r="1690" spans="1:12" x14ac:dyDescent="0.25">
      <c r="A1690" t="s">
        <v>1778</v>
      </c>
      <c r="B1690">
        <v>1993</v>
      </c>
      <c r="C1690" t="s">
        <v>15</v>
      </c>
      <c r="D1690">
        <v>5</v>
      </c>
      <c r="E1690">
        <v>1</v>
      </c>
      <c r="F1690" s="14">
        <v>16657.72</v>
      </c>
      <c r="G1690" t="s">
        <v>11</v>
      </c>
      <c r="H1690" t="s">
        <v>16</v>
      </c>
      <c r="I1690" t="s">
        <v>246</v>
      </c>
      <c r="J1690" s="10" t="str">
        <f t="shared" si="52"/>
        <v>5Nov1993</v>
      </c>
      <c r="K1690" s="13">
        <f t="shared" si="53"/>
        <v>29</v>
      </c>
      <c r="L1690" s="14">
        <v>16657.72</v>
      </c>
    </row>
    <row r="1691" spans="1:12" x14ac:dyDescent="0.25">
      <c r="A1691" t="s">
        <v>1878</v>
      </c>
      <c r="B1691">
        <v>1994</v>
      </c>
      <c r="C1691" t="s">
        <v>18</v>
      </c>
      <c r="D1691">
        <v>8</v>
      </c>
      <c r="E1691">
        <v>2</v>
      </c>
      <c r="F1691" s="14">
        <v>20177.669999999998</v>
      </c>
      <c r="G1691" t="s">
        <v>11</v>
      </c>
      <c r="H1691" t="s">
        <v>16</v>
      </c>
      <c r="I1691" t="s">
        <v>41</v>
      </c>
      <c r="J1691" s="10" t="str">
        <f t="shared" si="52"/>
        <v>8Jun1994</v>
      </c>
      <c r="K1691" s="13">
        <f t="shared" si="53"/>
        <v>29</v>
      </c>
      <c r="L1691" s="14">
        <v>20177.669999999998</v>
      </c>
    </row>
    <row r="1692" spans="1:12" x14ac:dyDescent="0.25">
      <c r="A1692" t="s">
        <v>2113</v>
      </c>
      <c r="B1692">
        <v>1993</v>
      </c>
      <c r="C1692" t="s">
        <v>15</v>
      </c>
      <c r="D1692">
        <v>28</v>
      </c>
      <c r="E1692">
        <v>0</v>
      </c>
      <c r="F1692" s="14">
        <v>33707.550000000003</v>
      </c>
      <c r="G1692" t="s">
        <v>11</v>
      </c>
      <c r="H1692" t="s">
        <v>11</v>
      </c>
      <c r="I1692" t="s">
        <v>41</v>
      </c>
      <c r="J1692" s="10" t="str">
        <f t="shared" si="52"/>
        <v>28Nov1993</v>
      </c>
      <c r="K1692" s="13">
        <f t="shared" si="53"/>
        <v>29</v>
      </c>
      <c r="L1692" s="14">
        <v>33707.550000000003</v>
      </c>
    </row>
    <row r="1693" spans="1:12" x14ac:dyDescent="0.25">
      <c r="A1693" t="s">
        <v>2332</v>
      </c>
      <c r="B1693">
        <v>1993</v>
      </c>
      <c r="C1693" t="s">
        <v>36</v>
      </c>
      <c r="D1693">
        <v>11</v>
      </c>
      <c r="E1693">
        <v>2</v>
      </c>
      <c r="F1693" s="14">
        <v>44585.46</v>
      </c>
      <c r="G1693" t="s">
        <v>11</v>
      </c>
      <c r="H1693" t="s">
        <v>11</v>
      </c>
      <c r="I1693" t="s">
        <v>41</v>
      </c>
      <c r="J1693" s="10" t="str">
        <f t="shared" si="52"/>
        <v>11Oct1993</v>
      </c>
      <c r="K1693" s="13">
        <f t="shared" si="53"/>
        <v>29</v>
      </c>
      <c r="L1693" s="14">
        <v>44585.46</v>
      </c>
    </row>
    <row r="1694" spans="1:12" x14ac:dyDescent="0.25">
      <c r="A1694" t="s">
        <v>33</v>
      </c>
      <c r="B1694">
        <v>1993</v>
      </c>
      <c r="C1694" t="s">
        <v>34</v>
      </c>
      <c r="D1694">
        <v>9</v>
      </c>
      <c r="E1694">
        <v>0</v>
      </c>
      <c r="F1694" s="14">
        <v>760</v>
      </c>
      <c r="G1694" t="s">
        <v>12</v>
      </c>
      <c r="H1694" t="s">
        <v>16</v>
      </c>
      <c r="I1694" t="s">
        <v>13</v>
      </c>
      <c r="J1694" s="10" t="str">
        <f t="shared" si="52"/>
        <v>9Aug1993</v>
      </c>
      <c r="K1694" s="13">
        <f t="shared" si="53"/>
        <v>29</v>
      </c>
      <c r="L1694" s="14">
        <v>760</v>
      </c>
    </row>
    <row r="1695" spans="1:12" x14ac:dyDescent="0.25">
      <c r="A1695" t="s">
        <v>37</v>
      </c>
      <c r="B1695">
        <v>1993</v>
      </c>
      <c r="C1695" t="s">
        <v>18</v>
      </c>
      <c r="D1695">
        <v>28</v>
      </c>
      <c r="E1695">
        <v>0</v>
      </c>
      <c r="F1695" s="14">
        <v>770</v>
      </c>
      <c r="G1695" t="s">
        <v>12</v>
      </c>
      <c r="H1695" t="s">
        <v>12</v>
      </c>
      <c r="I1695" t="s">
        <v>13</v>
      </c>
      <c r="J1695" s="10" t="str">
        <f t="shared" si="52"/>
        <v>28Jun1993</v>
      </c>
      <c r="K1695" s="13">
        <f t="shared" si="53"/>
        <v>29</v>
      </c>
      <c r="L1695" s="14">
        <v>770</v>
      </c>
    </row>
    <row r="1696" spans="1:12" x14ac:dyDescent="0.25">
      <c r="A1696" t="s">
        <v>43</v>
      </c>
      <c r="B1696">
        <v>1993</v>
      </c>
      <c r="C1696" t="s">
        <v>15</v>
      </c>
      <c r="D1696">
        <v>27</v>
      </c>
      <c r="E1696">
        <v>0</v>
      </c>
      <c r="F1696" s="14">
        <v>896.21</v>
      </c>
      <c r="G1696" t="s">
        <v>12</v>
      </c>
      <c r="H1696" t="s">
        <v>16</v>
      </c>
      <c r="I1696" t="s">
        <v>13</v>
      </c>
      <c r="J1696" s="10" t="str">
        <f t="shared" si="52"/>
        <v>27Nov1993</v>
      </c>
      <c r="K1696" s="13">
        <f t="shared" si="53"/>
        <v>29</v>
      </c>
      <c r="L1696" s="14">
        <v>896.21</v>
      </c>
    </row>
    <row r="1697" spans="1:12" x14ac:dyDescent="0.25">
      <c r="A1697" t="s">
        <v>55</v>
      </c>
      <c r="B1697">
        <v>1993</v>
      </c>
      <c r="C1697" t="s">
        <v>20</v>
      </c>
      <c r="D1697">
        <v>28</v>
      </c>
      <c r="E1697">
        <v>0</v>
      </c>
      <c r="F1697" s="14">
        <v>1068</v>
      </c>
      <c r="G1697" t="s">
        <v>12</v>
      </c>
      <c r="H1697" t="s">
        <v>16</v>
      </c>
      <c r="I1697" t="s">
        <v>13</v>
      </c>
      <c r="J1697" s="10" t="str">
        <f t="shared" si="52"/>
        <v>28Sep1993</v>
      </c>
      <c r="K1697" s="13">
        <f t="shared" si="53"/>
        <v>29</v>
      </c>
      <c r="L1697" s="14">
        <v>1068</v>
      </c>
    </row>
    <row r="1698" spans="1:12" x14ac:dyDescent="0.25">
      <c r="A1698" t="s">
        <v>332</v>
      </c>
      <c r="B1698">
        <v>1993</v>
      </c>
      <c r="C1698" t="s">
        <v>15</v>
      </c>
      <c r="D1698">
        <v>1</v>
      </c>
      <c r="E1698">
        <v>0</v>
      </c>
      <c r="F1698" s="14">
        <v>2866.09</v>
      </c>
      <c r="G1698" t="s">
        <v>12</v>
      </c>
      <c r="H1698" t="s">
        <v>12</v>
      </c>
      <c r="I1698" t="s">
        <v>41</v>
      </c>
      <c r="J1698" s="10" t="str">
        <f t="shared" si="52"/>
        <v>1Nov1993</v>
      </c>
      <c r="K1698" s="13">
        <f t="shared" si="53"/>
        <v>29</v>
      </c>
      <c r="L1698" s="14">
        <v>2866.09</v>
      </c>
    </row>
    <row r="1699" spans="1:12" x14ac:dyDescent="0.25">
      <c r="A1699" t="s">
        <v>473</v>
      </c>
      <c r="B1699">
        <v>1993</v>
      </c>
      <c r="C1699" t="s">
        <v>30</v>
      </c>
      <c r="D1699">
        <v>26</v>
      </c>
      <c r="E1699">
        <v>1</v>
      </c>
      <c r="F1699" s="14">
        <v>4040.56</v>
      </c>
      <c r="G1699" t="s">
        <v>12</v>
      </c>
      <c r="H1699" t="s">
        <v>12</v>
      </c>
      <c r="I1699" t="s">
        <v>163</v>
      </c>
      <c r="J1699" s="10" t="str">
        <f t="shared" si="52"/>
        <v>26Dec1993</v>
      </c>
      <c r="K1699" s="13">
        <f t="shared" si="53"/>
        <v>29</v>
      </c>
      <c r="L1699" s="14">
        <v>4040.56</v>
      </c>
    </row>
    <row r="1700" spans="1:12" x14ac:dyDescent="0.25">
      <c r="A1700" t="s">
        <v>633</v>
      </c>
      <c r="B1700">
        <v>1993</v>
      </c>
      <c r="C1700" t="s">
        <v>18</v>
      </c>
      <c r="D1700">
        <v>17</v>
      </c>
      <c r="E1700">
        <v>3</v>
      </c>
      <c r="F1700" s="14">
        <v>5209.58</v>
      </c>
      <c r="G1700" t="s">
        <v>12</v>
      </c>
      <c r="H1700" t="s">
        <v>12</v>
      </c>
      <c r="I1700" t="s">
        <v>355</v>
      </c>
      <c r="J1700" s="10" t="str">
        <f t="shared" si="52"/>
        <v>17Jun1993</v>
      </c>
      <c r="K1700" s="13">
        <f t="shared" si="53"/>
        <v>29</v>
      </c>
      <c r="L1700" s="14">
        <v>5209.58</v>
      </c>
    </row>
    <row r="1701" spans="1:12" x14ac:dyDescent="0.25">
      <c r="A1701" t="s">
        <v>1464</v>
      </c>
      <c r="B1701">
        <v>1993</v>
      </c>
      <c r="C1701" t="s">
        <v>30</v>
      </c>
      <c r="D1701">
        <v>12</v>
      </c>
      <c r="E1701">
        <v>0</v>
      </c>
      <c r="F1701" s="14">
        <v>11994.89</v>
      </c>
      <c r="G1701" t="s">
        <v>12</v>
      </c>
      <c r="H1701" t="s">
        <v>11</v>
      </c>
      <c r="I1701" t="s">
        <v>23</v>
      </c>
      <c r="J1701" s="10" t="str">
        <f t="shared" si="52"/>
        <v>12Dec1993</v>
      </c>
      <c r="K1701" s="13">
        <f t="shared" si="53"/>
        <v>29</v>
      </c>
      <c r="L1701" s="14">
        <v>11994.89</v>
      </c>
    </row>
    <row r="1702" spans="1:12" x14ac:dyDescent="0.25">
      <c r="A1702" t="s">
        <v>1547</v>
      </c>
      <c r="B1702">
        <v>1993</v>
      </c>
      <c r="C1702" t="s">
        <v>20</v>
      </c>
      <c r="D1702">
        <v>27</v>
      </c>
      <c r="E1702">
        <v>0</v>
      </c>
      <c r="F1702" s="14">
        <v>12847.24</v>
      </c>
      <c r="G1702" t="s">
        <v>12</v>
      </c>
      <c r="H1702" t="s">
        <v>11</v>
      </c>
      <c r="I1702" t="s">
        <v>23</v>
      </c>
      <c r="J1702" s="10" t="str">
        <f t="shared" si="52"/>
        <v>27Sep1993</v>
      </c>
      <c r="K1702" s="13">
        <f t="shared" si="53"/>
        <v>29</v>
      </c>
      <c r="L1702" s="14">
        <v>12847.24</v>
      </c>
    </row>
    <row r="1703" spans="1:12" x14ac:dyDescent="0.25">
      <c r="A1703" t="s">
        <v>1881</v>
      </c>
      <c r="B1703">
        <v>1993</v>
      </c>
      <c r="C1703" t="s">
        <v>20</v>
      </c>
      <c r="D1703">
        <v>7</v>
      </c>
      <c r="E1703">
        <v>1</v>
      </c>
      <c r="F1703" s="14">
        <v>20277.810000000001</v>
      </c>
      <c r="G1703" t="s">
        <v>12</v>
      </c>
      <c r="H1703" t="s">
        <v>12</v>
      </c>
      <c r="I1703" t="s">
        <v>167</v>
      </c>
      <c r="J1703" s="10" t="str">
        <f t="shared" si="52"/>
        <v>7Sep1993</v>
      </c>
      <c r="K1703" s="13">
        <f t="shared" si="53"/>
        <v>29</v>
      </c>
      <c r="L1703" s="14">
        <v>20277.810000000001</v>
      </c>
    </row>
    <row r="1704" spans="1:12" x14ac:dyDescent="0.25">
      <c r="A1704" t="s">
        <v>522</v>
      </c>
      <c r="B1704">
        <v>1994</v>
      </c>
      <c r="C1704" t="s">
        <v>18</v>
      </c>
      <c r="D1704">
        <v>28</v>
      </c>
      <c r="E1704">
        <v>3</v>
      </c>
      <c r="F1704" s="14">
        <v>4449.46</v>
      </c>
      <c r="G1704" t="s">
        <v>16</v>
      </c>
      <c r="H1704" t="s">
        <v>11</v>
      </c>
      <c r="I1704" t="s">
        <v>13</v>
      </c>
      <c r="J1704" s="10" t="str">
        <f t="shared" si="52"/>
        <v>28Jun1994</v>
      </c>
      <c r="K1704" s="13">
        <f t="shared" si="53"/>
        <v>28</v>
      </c>
      <c r="L1704" s="14">
        <v>4449.46</v>
      </c>
    </row>
    <row r="1705" spans="1:12" x14ac:dyDescent="0.25">
      <c r="A1705" t="s">
        <v>1810</v>
      </c>
      <c r="B1705">
        <v>1994</v>
      </c>
      <c r="C1705" t="s">
        <v>10</v>
      </c>
      <c r="D1705">
        <v>1</v>
      </c>
      <c r="E1705">
        <v>3</v>
      </c>
      <c r="F1705" s="14">
        <v>17663.14</v>
      </c>
      <c r="G1705" t="s">
        <v>16</v>
      </c>
      <c r="H1705" t="s">
        <v>12</v>
      </c>
      <c r="I1705" t="s">
        <v>13</v>
      </c>
      <c r="J1705" s="10" t="str">
        <f t="shared" si="52"/>
        <v>1Jul1994</v>
      </c>
      <c r="K1705" s="13">
        <f t="shared" si="53"/>
        <v>28</v>
      </c>
      <c r="L1705" s="14">
        <v>17663.14</v>
      </c>
    </row>
    <row r="1706" spans="1:12" x14ac:dyDescent="0.25">
      <c r="A1706" t="s">
        <v>1868</v>
      </c>
      <c r="B1706">
        <v>1994</v>
      </c>
      <c r="C1706" t="s">
        <v>34</v>
      </c>
      <c r="D1706">
        <v>27</v>
      </c>
      <c r="E1706">
        <v>0</v>
      </c>
      <c r="F1706" s="14">
        <v>19673.34</v>
      </c>
      <c r="G1706" t="s">
        <v>16</v>
      </c>
      <c r="H1706" t="s">
        <v>11</v>
      </c>
      <c r="I1706" t="s">
        <v>23</v>
      </c>
      <c r="J1706" s="10" t="str">
        <f t="shared" si="52"/>
        <v>27Aug1994</v>
      </c>
      <c r="K1706" s="13">
        <f t="shared" si="53"/>
        <v>28</v>
      </c>
      <c r="L1706" s="14">
        <v>19673.34</v>
      </c>
    </row>
    <row r="1707" spans="1:12" x14ac:dyDescent="0.25">
      <c r="A1707" t="s">
        <v>2101</v>
      </c>
      <c r="B1707">
        <v>1994</v>
      </c>
      <c r="C1707" t="s">
        <v>10</v>
      </c>
      <c r="D1707">
        <v>28</v>
      </c>
      <c r="E1707">
        <v>0</v>
      </c>
      <c r="F1707" s="14">
        <v>33057.230000000003</v>
      </c>
      <c r="G1707" t="s">
        <v>16</v>
      </c>
      <c r="H1707" t="s">
        <v>11</v>
      </c>
      <c r="I1707" t="s">
        <v>41</v>
      </c>
      <c r="J1707" s="10" t="str">
        <f t="shared" si="52"/>
        <v>28Jul1994</v>
      </c>
      <c r="K1707" s="13">
        <f t="shared" si="53"/>
        <v>28</v>
      </c>
      <c r="L1707" s="14">
        <v>33057.230000000003</v>
      </c>
    </row>
    <row r="1708" spans="1:12" x14ac:dyDescent="0.25">
      <c r="A1708" t="s">
        <v>2138</v>
      </c>
      <c r="B1708">
        <v>1994</v>
      </c>
      <c r="C1708" t="s">
        <v>10</v>
      </c>
      <c r="D1708">
        <v>7</v>
      </c>
      <c r="E1708">
        <v>0</v>
      </c>
      <c r="F1708" s="14">
        <v>34672.15</v>
      </c>
      <c r="G1708" t="s">
        <v>16</v>
      </c>
      <c r="H1708" t="s">
        <v>12</v>
      </c>
      <c r="I1708" t="s">
        <v>13</v>
      </c>
      <c r="J1708" s="10" t="str">
        <f t="shared" si="52"/>
        <v>7Jul1994</v>
      </c>
      <c r="K1708" s="13">
        <f t="shared" si="53"/>
        <v>28</v>
      </c>
      <c r="L1708" s="14">
        <v>34672.15</v>
      </c>
    </row>
    <row r="1709" spans="1:12" x14ac:dyDescent="0.25">
      <c r="A1709" t="s">
        <v>2365</v>
      </c>
      <c r="B1709">
        <v>1994</v>
      </c>
      <c r="C1709" t="s">
        <v>36</v>
      </c>
      <c r="D1709">
        <v>27</v>
      </c>
      <c r="E1709">
        <v>1</v>
      </c>
      <c r="F1709" s="14">
        <v>51194.559999999998</v>
      </c>
      <c r="G1709" t="s">
        <v>16</v>
      </c>
      <c r="H1709" t="s">
        <v>12</v>
      </c>
      <c r="I1709" t="s">
        <v>41</v>
      </c>
      <c r="J1709" s="10" t="str">
        <f t="shared" si="52"/>
        <v>27Oct1994</v>
      </c>
      <c r="K1709" s="13">
        <f t="shared" si="53"/>
        <v>28</v>
      </c>
      <c r="L1709" s="14">
        <v>51194.559999999998</v>
      </c>
    </row>
    <row r="1710" spans="1:12" x14ac:dyDescent="0.25">
      <c r="A1710" t="s">
        <v>75</v>
      </c>
      <c r="B1710">
        <v>1994</v>
      </c>
      <c r="C1710" t="s">
        <v>10</v>
      </c>
      <c r="D1710">
        <v>26</v>
      </c>
      <c r="E1710">
        <v>0</v>
      </c>
      <c r="F1710" s="14">
        <v>1158.32</v>
      </c>
      <c r="G1710" t="s">
        <v>11</v>
      </c>
      <c r="H1710" t="s">
        <v>16</v>
      </c>
      <c r="I1710" t="s">
        <v>13</v>
      </c>
      <c r="J1710" s="10" t="str">
        <f t="shared" si="52"/>
        <v>26Jul1994</v>
      </c>
      <c r="K1710" s="13">
        <f t="shared" si="53"/>
        <v>28</v>
      </c>
      <c r="L1710" s="14">
        <v>1158.32</v>
      </c>
    </row>
    <row r="1711" spans="1:12" x14ac:dyDescent="0.25">
      <c r="A1711" t="s">
        <v>243</v>
      </c>
      <c r="B1711">
        <v>1994</v>
      </c>
      <c r="C1711" t="s">
        <v>20</v>
      </c>
      <c r="D1711">
        <v>27</v>
      </c>
      <c r="E1711">
        <v>0</v>
      </c>
      <c r="F1711" s="14">
        <v>2170.08</v>
      </c>
      <c r="G1711" t="s">
        <v>11</v>
      </c>
      <c r="H1711" t="s">
        <v>11</v>
      </c>
      <c r="I1711" t="s">
        <v>13</v>
      </c>
      <c r="J1711" s="10" t="str">
        <f t="shared" si="52"/>
        <v>27Sep1994</v>
      </c>
      <c r="K1711" s="13">
        <f t="shared" si="53"/>
        <v>28</v>
      </c>
      <c r="L1711" s="14">
        <v>2170.08</v>
      </c>
    </row>
    <row r="1712" spans="1:12" x14ac:dyDescent="0.25">
      <c r="A1712" t="s">
        <v>256</v>
      </c>
      <c r="B1712">
        <v>1994</v>
      </c>
      <c r="C1712" t="s">
        <v>15</v>
      </c>
      <c r="D1712">
        <v>17</v>
      </c>
      <c r="E1712">
        <v>0</v>
      </c>
      <c r="F1712" s="14">
        <v>2213.21</v>
      </c>
      <c r="G1712" t="s">
        <v>11</v>
      </c>
      <c r="H1712" t="s">
        <v>11</v>
      </c>
      <c r="I1712" t="s">
        <v>13</v>
      </c>
      <c r="J1712" s="10" t="str">
        <f t="shared" si="52"/>
        <v>17Nov1994</v>
      </c>
      <c r="K1712" s="13">
        <f t="shared" si="53"/>
        <v>28</v>
      </c>
      <c r="L1712" s="14">
        <v>2213.21</v>
      </c>
    </row>
    <row r="1713" spans="1:12" x14ac:dyDescent="0.25">
      <c r="A1713" t="s">
        <v>307</v>
      </c>
      <c r="B1713">
        <v>1994</v>
      </c>
      <c r="C1713" t="s">
        <v>20</v>
      </c>
      <c r="D1713">
        <v>17</v>
      </c>
      <c r="E1713">
        <v>0</v>
      </c>
      <c r="F1713" s="14">
        <v>2684.69</v>
      </c>
      <c r="G1713" t="s">
        <v>11</v>
      </c>
      <c r="H1713" t="s">
        <v>11</v>
      </c>
      <c r="I1713" t="s">
        <v>13</v>
      </c>
      <c r="J1713" s="10" t="str">
        <f t="shared" si="52"/>
        <v>17Sep1994</v>
      </c>
      <c r="K1713" s="13">
        <f t="shared" si="53"/>
        <v>28</v>
      </c>
      <c r="L1713" s="14">
        <v>2684.69</v>
      </c>
    </row>
    <row r="1714" spans="1:12" x14ac:dyDescent="0.25">
      <c r="A1714" t="s">
        <v>359</v>
      </c>
      <c r="B1714">
        <v>1994</v>
      </c>
      <c r="C1714" t="s">
        <v>10</v>
      </c>
      <c r="D1714">
        <v>10</v>
      </c>
      <c r="E1714">
        <v>0</v>
      </c>
      <c r="F1714" s="14">
        <v>3161.45</v>
      </c>
      <c r="G1714" t="s">
        <v>11</v>
      </c>
      <c r="H1714" t="s">
        <v>16</v>
      </c>
      <c r="I1714" t="s">
        <v>41</v>
      </c>
      <c r="J1714" s="10" t="str">
        <f t="shared" si="52"/>
        <v>10Jul1994</v>
      </c>
      <c r="K1714" s="13">
        <f t="shared" si="53"/>
        <v>28</v>
      </c>
      <c r="L1714" s="14">
        <v>3161.45</v>
      </c>
    </row>
    <row r="1715" spans="1:12" x14ac:dyDescent="0.25">
      <c r="A1715" t="s">
        <v>362</v>
      </c>
      <c r="B1715">
        <v>1994</v>
      </c>
      <c r="C1715" t="s">
        <v>36</v>
      </c>
      <c r="D1715">
        <v>25</v>
      </c>
      <c r="E1715">
        <v>0</v>
      </c>
      <c r="F1715" s="14">
        <v>3171.61</v>
      </c>
      <c r="G1715" t="s">
        <v>11</v>
      </c>
      <c r="H1715" t="s">
        <v>12</v>
      </c>
      <c r="I1715" t="s">
        <v>13</v>
      </c>
      <c r="J1715" s="10" t="str">
        <f t="shared" si="52"/>
        <v>25Oct1994</v>
      </c>
      <c r="K1715" s="13">
        <f t="shared" si="53"/>
        <v>28</v>
      </c>
      <c r="L1715" s="14">
        <v>3171.61</v>
      </c>
    </row>
    <row r="1716" spans="1:12" x14ac:dyDescent="0.25">
      <c r="A1716" t="s">
        <v>363</v>
      </c>
      <c r="B1716">
        <v>1994</v>
      </c>
      <c r="C1716" t="s">
        <v>10</v>
      </c>
      <c r="D1716">
        <v>6</v>
      </c>
      <c r="E1716">
        <v>0</v>
      </c>
      <c r="F1716" s="14">
        <v>3172.02</v>
      </c>
      <c r="G1716" t="s">
        <v>11</v>
      </c>
      <c r="H1716" t="s">
        <v>16</v>
      </c>
      <c r="I1716" t="s">
        <v>41</v>
      </c>
      <c r="J1716" s="10" t="str">
        <f t="shared" si="52"/>
        <v>6Jul1994</v>
      </c>
      <c r="K1716" s="13">
        <f t="shared" si="53"/>
        <v>28</v>
      </c>
      <c r="L1716" s="14">
        <v>3172.02</v>
      </c>
    </row>
    <row r="1717" spans="1:12" x14ac:dyDescent="0.25">
      <c r="A1717" t="s">
        <v>376</v>
      </c>
      <c r="B1717">
        <v>1994</v>
      </c>
      <c r="C1717" t="s">
        <v>10</v>
      </c>
      <c r="D1717">
        <v>1</v>
      </c>
      <c r="E1717">
        <v>1</v>
      </c>
      <c r="F1717" s="14">
        <v>3277.16</v>
      </c>
      <c r="G1717" t="s">
        <v>11</v>
      </c>
      <c r="H1717" t="s">
        <v>12</v>
      </c>
      <c r="I1717" t="s">
        <v>41</v>
      </c>
      <c r="J1717" s="10" t="str">
        <f t="shared" si="52"/>
        <v>1Jul1994</v>
      </c>
      <c r="K1717" s="13">
        <f t="shared" si="53"/>
        <v>28</v>
      </c>
      <c r="L1717" s="14">
        <v>3277.16</v>
      </c>
    </row>
    <row r="1718" spans="1:12" x14ac:dyDescent="0.25">
      <c r="A1718" t="s">
        <v>407</v>
      </c>
      <c r="B1718">
        <v>1994</v>
      </c>
      <c r="C1718" t="s">
        <v>20</v>
      </c>
      <c r="D1718">
        <v>24</v>
      </c>
      <c r="E1718">
        <v>0</v>
      </c>
      <c r="F1718" s="14">
        <v>3556.92</v>
      </c>
      <c r="G1718" t="s">
        <v>11</v>
      </c>
      <c r="H1718" t="s">
        <v>12</v>
      </c>
      <c r="I1718" t="s">
        <v>23</v>
      </c>
      <c r="J1718" s="10" t="str">
        <f t="shared" si="52"/>
        <v>24Sep1994</v>
      </c>
      <c r="K1718" s="13">
        <f t="shared" si="53"/>
        <v>28</v>
      </c>
      <c r="L1718" s="14">
        <v>3556.92</v>
      </c>
    </row>
    <row r="1719" spans="1:12" x14ac:dyDescent="0.25">
      <c r="A1719" t="s">
        <v>432</v>
      </c>
      <c r="B1719">
        <v>1994</v>
      </c>
      <c r="C1719" t="s">
        <v>34</v>
      </c>
      <c r="D1719">
        <v>22</v>
      </c>
      <c r="E1719">
        <v>0</v>
      </c>
      <c r="F1719" s="14">
        <v>3732.63</v>
      </c>
      <c r="G1719" t="s">
        <v>11</v>
      </c>
      <c r="H1719" t="s">
        <v>12</v>
      </c>
      <c r="I1719" t="s">
        <v>246</v>
      </c>
      <c r="J1719" s="10" t="str">
        <f t="shared" si="52"/>
        <v>22Aug1994</v>
      </c>
      <c r="K1719" s="13">
        <f t="shared" si="53"/>
        <v>28</v>
      </c>
      <c r="L1719" s="14">
        <v>3732.63</v>
      </c>
    </row>
    <row r="1720" spans="1:12" x14ac:dyDescent="0.25">
      <c r="A1720" t="s">
        <v>438</v>
      </c>
      <c r="B1720">
        <v>1994</v>
      </c>
      <c r="C1720" t="s">
        <v>15</v>
      </c>
      <c r="D1720">
        <v>21</v>
      </c>
      <c r="E1720">
        <v>1</v>
      </c>
      <c r="F1720" s="14">
        <v>3766.88</v>
      </c>
      <c r="G1720" t="s">
        <v>11</v>
      </c>
      <c r="H1720" t="s">
        <v>16</v>
      </c>
      <c r="I1720" t="s">
        <v>13</v>
      </c>
      <c r="J1720" s="10" t="str">
        <f t="shared" si="52"/>
        <v>21Nov1994</v>
      </c>
      <c r="K1720" s="13">
        <f t="shared" si="53"/>
        <v>28</v>
      </c>
      <c r="L1720" s="14">
        <v>3766.88</v>
      </c>
    </row>
    <row r="1721" spans="1:12" x14ac:dyDescent="0.25">
      <c r="A1721" t="s">
        <v>481</v>
      </c>
      <c r="B1721">
        <v>1994</v>
      </c>
      <c r="C1721" t="s">
        <v>34</v>
      </c>
      <c r="D1721">
        <v>21</v>
      </c>
      <c r="E1721">
        <v>1</v>
      </c>
      <c r="F1721" s="14">
        <v>4133.6400000000003</v>
      </c>
      <c r="G1721" t="s">
        <v>11</v>
      </c>
      <c r="H1721" t="s">
        <v>12</v>
      </c>
      <c r="I1721" t="s">
        <v>23</v>
      </c>
      <c r="J1721" s="10" t="str">
        <f t="shared" si="52"/>
        <v>21Aug1994</v>
      </c>
      <c r="K1721" s="13">
        <f t="shared" si="53"/>
        <v>28</v>
      </c>
      <c r="L1721" s="14">
        <v>4133.6400000000003</v>
      </c>
    </row>
    <row r="1722" spans="1:12" x14ac:dyDescent="0.25">
      <c r="A1722" t="s">
        <v>502</v>
      </c>
      <c r="B1722">
        <v>1994</v>
      </c>
      <c r="C1722" t="s">
        <v>15</v>
      </c>
      <c r="D1722">
        <v>2</v>
      </c>
      <c r="E1722">
        <v>1</v>
      </c>
      <c r="F1722" s="14">
        <v>4337.74</v>
      </c>
      <c r="G1722" t="s">
        <v>11</v>
      </c>
      <c r="H1722" t="s">
        <v>16</v>
      </c>
      <c r="I1722" t="s">
        <v>246</v>
      </c>
      <c r="J1722" s="10" t="str">
        <f t="shared" si="52"/>
        <v>2Nov1994</v>
      </c>
      <c r="K1722" s="13">
        <f t="shared" si="53"/>
        <v>28</v>
      </c>
      <c r="L1722" s="14">
        <v>4337.74</v>
      </c>
    </row>
    <row r="1723" spans="1:12" x14ac:dyDescent="0.25">
      <c r="A1723" t="s">
        <v>503</v>
      </c>
      <c r="B1723">
        <v>1994</v>
      </c>
      <c r="C1723" t="s">
        <v>36</v>
      </c>
      <c r="D1723">
        <v>26</v>
      </c>
      <c r="E1723">
        <v>2</v>
      </c>
      <c r="F1723" s="14">
        <v>4340.4399999999996</v>
      </c>
      <c r="G1723" t="s">
        <v>11</v>
      </c>
      <c r="H1723" t="s">
        <v>16</v>
      </c>
      <c r="I1723" t="s">
        <v>13</v>
      </c>
      <c r="J1723" s="10" t="str">
        <f t="shared" si="52"/>
        <v>26Oct1994</v>
      </c>
      <c r="K1723" s="13">
        <f t="shared" si="53"/>
        <v>28</v>
      </c>
      <c r="L1723" s="14">
        <v>4340.4399999999996</v>
      </c>
    </row>
    <row r="1724" spans="1:12" x14ac:dyDescent="0.25">
      <c r="A1724" t="s">
        <v>505</v>
      </c>
      <c r="B1724">
        <v>1994</v>
      </c>
      <c r="C1724" t="s">
        <v>15</v>
      </c>
      <c r="D1724">
        <v>1</v>
      </c>
      <c r="E1724">
        <v>2</v>
      </c>
      <c r="F1724" s="14">
        <v>4349.46</v>
      </c>
      <c r="G1724" t="s">
        <v>11</v>
      </c>
      <c r="H1724" t="s">
        <v>11</v>
      </c>
      <c r="I1724" t="s">
        <v>13</v>
      </c>
      <c r="J1724" s="10" t="str">
        <f t="shared" si="52"/>
        <v>1Nov1994</v>
      </c>
      <c r="K1724" s="13">
        <f t="shared" si="53"/>
        <v>28</v>
      </c>
      <c r="L1724" s="14">
        <v>4349.46</v>
      </c>
    </row>
    <row r="1725" spans="1:12" x14ac:dyDescent="0.25">
      <c r="A1725" t="s">
        <v>520</v>
      </c>
      <c r="B1725">
        <v>1994</v>
      </c>
      <c r="C1725" t="s">
        <v>36</v>
      </c>
      <c r="D1725">
        <v>24</v>
      </c>
      <c r="E1725">
        <v>2</v>
      </c>
      <c r="F1725" s="14">
        <v>4438.26</v>
      </c>
      <c r="G1725" t="s">
        <v>11</v>
      </c>
      <c r="H1725" t="s">
        <v>12</v>
      </c>
      <c r="I1725" t="s">
        <v>355</v>
      </c>
      <c r="J1725" s="10" t="str">
        <f t="shared" si="52"/>
        <v>24Oct1994</v>
      </c>
      <c r="K1725" s="13">
        <f t="shared" si="53"/>
        <v>28</v>
      </c>
      <c r="L1725" s="14">
        <v>4438.26</v>
      </c>
    </row>
    <row r="1726" spans="1:12" x14ac:dyDescent="0.25">
      <c r="A1726" t="s">
        <v>560</v>
      </c>
      <c r="B1726">
        <v>1994</v>
      </c>
      <c r="C1726" t="s">
        <v>34</v>
      </c>
      <c r="D1726">
        <v>12</v>
      </c>
      <c r="E1726">
        <v>2</v>
      </c>
      <c r="F1726" s="14">
        <v>4719.74</v>
      </c>
      <c r="G1726" t="s">
        <v>11</v>
      </c>
      <c r="H1726" t="s">
        <v>16</v>
      </c>
      <c r="I1726" t="s">
        <v>23</v>
      </c>
      <c r="J1726" s="10" t="str">
        <f t="shared" si="52"/>
        <v>12Aug1994</v>
      </c>
      <c r="K1726" s="13">
        <f t="shared" si="53"/>
        <v>28</v>
      </c>
      <c r="L1726" s="14">
        <v>4719.74</v>
      </c>
    </row>
    <row r="1727" spans="1:12" x14ac:dyDescent="0.25">
      <c r="A1727" t="s">
        <v>635</v>
      </c>
      <c r="B1727">
        <v>1995</v>
      </c>
      <c r="C1727" t="s">
        <v>18</v>
      </c>
      <c r="D1727">
        <v>6</v>
      </c>
      <c r="E1727">
        <v>0</v>
      </c>
      <c r="F1727" s="14">
        <v>5216.4799999999996</v>
      </c>
      <c r="G1727" t="s">
        <v>11</v>
      </c>
      <c r="H1727" t="s">
        <v>11</v>
      </c>
      <c r="I1727" t="s">
        <v>199</v>
      </c>
      <c r="J1727" s="10" t="str">
        <f t="shared" si="52"/>
        <v>6Jun1995</v>
      </c>
      <c r="K1727" s="13">
        <f t="shared" si="53"/>
        <v>28</v>
      </c>
      <c r="L1727" s="14">
        <v>5216.4799999999996</v>
      </c>
    </row>
    <row r="1728" spans="1:12" x14ac:dyDescent="0.25">
      <c r="A1728" t="s">
        <v>650</v>
      </c>
      <c r="B1728">
        <v>1994</v>
      </c>
      <c r="C1728" t="s">
        <v>15</v>
      </c>
      <c r="D1728">
        <v>13</v>
      </c>
      <c r="E1728">
        <v>3</v>
      </c>
      <c r="F1728" s="14">
        <v>5312.17</v>
      </c>
      <c r="G1728" t="s">
        <v>11</v>
      </c>
      <c r="H1728" t="s">
        <v>11</v>
      </c>
      <c r="I1728" t="s">
        <v>23</v>
      </c>
      <c r="J1728" s="10" t="str">
        <f t="shared" si="52"/>
        <v>13Nov1994</v>
      </c>
      <c r="K1728" s="13">
        <f t="shared" si="53"/>
        <v>28</v>
      </c>
      <c r="L1728" s="14">
        <v>5312.17</v>
      </c>
    </row>
    <row r="1729" spans="1:12" x14ac:dyDescent="0.25">
      <c r="A1729" t="s">
        <v>656</v>
      </c>
      <c r="B1729">
        <v>1994</v>
      </c>
      <c r="C1729" t="s">
        <v>30</v>
      </c>
      <c r="D1729">
        <v>7</v>
      </c>
      <c r="E1729">
        <v>0</v>
      </c>
      <c r="F1729" s="14">
        <v>5364.66</v>
      </c>
      <c r="G1729" t="s">
        <v>11</v>
      </c>
      <c r="H1729" t="s">
        <v>16</v>
      </c>
      <c r="I1729" t="s">
        <v>41</v>
      </c>
      <c r="J1729" s="10" t="str">
        <f t="shared" si="52"/>
        <v>7Dec1994</v>
      </c>
      <c r="K1729" s="13">
        <f t="shared" si="53"/>
        <v>28</v>
      </c>
      <c r="L1729" s="14">
        <v>5364.66</v>
      </c>
    </row>
    <row r="1730" spans="1:12" x14ac:dyDescent="0.25">
      <c r="A1730" t="s">
        <v>689</v>
      </c>
      <c r="B1730">
        <v>1994</v>
      </c>
      <c r="C1730" t="s">
        <v>15</v>
      </c>
      <c r="D1730">
        <v>15</v>
      </c>
      <c r="E1730">
        <v>5</v>
      </c>
      <c r="F1730" s="14">
        <v>5615.37</v>
      </c>
      <c r="G1730" t="s">
        <v>11</v>
      </c>
      <c r="H1730" t="s">
        <v>12</v>
      </c>
      <c r="I1730" t="s">
        <v>41</v>
      </c>
      <c r="J1730" s="10" t="str">
        <f t="shared" ref="J1730:J1793" si="54">CONCATENATE(D1730,C1730,B1730)</f>
        <v>15Nov1994</v>
      </c>
      <c r="K1730" s="13">
        <f t="shared" ref="K1730:K1793" si="55">DATEDIF(J1730,$P$2,"y")</f>
        <v>28</v>
      </c>
      <c r="L1730" s="14">
        <v>5615.37</v>
      </c>
    </row>
    <row r="1731" spans="1:12" x14ac:dyDescent="0.25">
      <c r="A1731" t="s">
        <v>721</v>
      </c>
      <c r="B1731">
        <v>1994</v>
      </c>
      <c r="C1731" t="s">
        <v>10</v>
      </c>
      <c r="D1731">
        <v>30</v>
      </c>
      <c r="E1731">
        <v>0</v>
      </c>
      <c r="F1731" s="14">
        <v>5927.65</v>
      </c>
      <c r="G1731" t="s">
        <v>11</v>
      </c>
      <c r="H1731" t="s">
        <v>16</v>
      </c>
      <c r="I1731" t="s">
        <v>23</v>
      </c>
      <c r="J1731" s="10" t="str">
        <f t="shared" si="54"/>
        <v>30Jul1994</v>
      </c>
      <c r="K1731" s="13">
        <f t="shared" si="55"/>
        <v>28</v>
      </c>
      <c r="L1731" s="14">
        <v>5927.65</v>
      </c>
    </row>
    <row r="1732" spans="1:12" x14ac:dyDescent="0.25">
      <c r="A1732" t="s">
        <v>738</v>
      </c>
      <c r="B1732">
        <v>1994</v>
      </c>
      <c r="C1732" t="s">
        <v>15</v>
      </c>
      <c r="D1732">
        <v>8</v>
      </c>
      <c r="E1732">
        <v>0</v>
      </c>
      <c r="F1732" s="14">
        <v>6064.37</v>
      </c>
      <c r="G1732" t="s">
        <v>11</v>
      </c>
      <c r="H1732" t="s">
        <v>11</v>
      </c>
      <c r="I1732" t="s">
        <v>41</v>
      </c>
      <c r="J1732" s="10" t="str">
        <f t="shared" si="54"/>
        <v>8Nov1994</v>
      </c>
      <c r="K1732" s="13">
        <f t="shared" si="55"/>
        <v>28</v>
      </c>
      <c r="L1732" s="14">
        <v>6064.37</v>
      </c>
    </row>
    <row r="1733" spans="1:12" x14ac:dyDescent="0.25">
      <c r="A1733" t="s">
        <v>814</v>
      </c>
      <c r="B1733">
        <v>1994</v>
      </c>
      <c r="C1733" t="s">
        <v>10</v>
      </c>
      <c r="D1733">
        <v>7</v>
      </c>
      <c r="E1733">
        <v>0</v>
      </c>
      <c r="F1733" s="14">
        <v>6512.24</v>
      </c>
      <c r="G1733" t="s">
        <v>11</v>
      </c>
      <c r="H1733" t="s">
        <v>16</v>
      </c>
      <c r="I1733" t="s">
        <v>299</v>
      </c>
      <c r="J1733" s="10" t="str">
        <f t="shared" si="54"/>
        <v>7Jul1994</v>
      </c>
      <c r="K1733" s="13">
        <f t="shared" si="55"/>
        <v>28</v>
      </c>
      <c r="L1733" s="14">
        <v>6512.24</v>
      </c>
    </row>
    <row r="1734" spans="1:12" x14ac:dyDescent="0.25">
      <c r="A1734" t="s">
        <v>843</v>
      </c>
      <c r="B1734">
        <v>1994</v>
      </c>
      <c r="C1734" t="s">
        <v>18</v>
      </c>
      <c r="D1734">
        <v>13</v>
      </c>
      <c r="E1734">
        <v>0</v>
      </c>
      <c r="F1734" s="14">
        <v>6721.37</v>
      </c>
      <c r="G1734" t="s">
        <v>11</v>
      </c>
      <c r="H1734" t="s">
        <v>16</v>
      </c>
      <c r="I1734" t="s">
        <v>23</v>
      </c>
      <c r="J1734" s="10" t="str">
        <f t="shared" si="54"/>
        <v>13Jun1994</v>
      </c>
      <c r="K1734" s="13">
        <f t="shared" si="55"/>
        <v>28</v>
      </c>
      <c r="L1734" s="14">
        <v>6721.37</v>
      </c>
    </row>
    <row r="1735" spans="1:12" x14ac:dyDescent="0.25">
      <c r="A1735" t="s">
        <v>858</v>
      </c>
      <c r="B1735">
        <v>1994</v>
      </c>
      <c r="C1735" t="s">
        <v>10</v>
      </c>
      <c r="D1735">
        <v>8</v>
      </c>
      <c r="E1735">
        <v>0</v>
      </c>
      <c r="F1735" s="14">
        <v>6827.69</v>
      </c>
      <c r="G1735" t="s">
        <v>11</v>
      </c>
      <c r="H1735" t="s">
        <v>11</v>
      </c>
      <c r="I1735" t="s">
        <v>299</v>
      </c>
      <c r="J1735" s="10" t="str">
        <f t="shared" si="54"/>
        <v>8Jul1994</v>
      </c>
      <c r="K1735" s="13">
        <f t="shared" si="55"/>
        <v>28</v>
      </c>
      <c r="L1735" s="14">
        <v>6827.69</v>
      </c>
    </row>
    <row r="1736" spans="1:12" x14ac:dyDescent="0.25">
      <c r="A1736" t="s">
        <v>960</v>
      </c>
      <c r="B1736">
        <v>1994</v>
      </c>
      <c r="C1736" t="s">
        <v>34</v>
      </c>
      <c r="D1736">
        <v>14</v>
      </c>
      <c r="E1736">
        <v>0</v>
      </c>
      <c r="F1736" s="14">
        <v>7567.13</v>
      </c>
      <c r="G1736" t="s">
        <v>11</v>
      </c>
      <c r="H1736" t="s">
        <v>11</v>
      </c>
      <c r="I1736" t="s">
        <v>299</v>
      </c>
      <c r="J1736" s="10" t="str">
        <f t="shared" si="54"/>
        <v>14Aug1994</v>
      </c>
      <c r="K1736" s="13">
        <f t="shared" si="55"/>
        <v>28</v>
      </c>
      <c r="L1736" s="14">
        <v>7567.13</v>
      </c>
    </row>
    <row r="1737" spans="1:12" x14ac:dyDescent="0.25">
      <c r="A1737" t="s">
        <v>1001</v>
      </c>
      <c r="B1737">
        <v>1994</v>
      </c>
      <c r="C1737" t="s">
        <v>15</v>
      </c>
      <c r="D1737">
        <v>17</v>
      </c>
      <c r="E1737">
        <v>0</v>
      </c>
      <c r="F1737" s="14">
        <v>7851.85</v>
      </c>
      <c r="G1737" t="s">
        <v>11</v>
      </c>
      <c r="H1737" t="s">
        <v>12</v>
      </c>
      <c r="I1737" t="s">
        <v>23</v>
      </c>
      <c r="J1737" s="10" t="str">
        <f t="shared" si="54"/>
        <v>17Nov1994</v>
      </c>
      <c r="K1737" s="13">
        <f t="shared" si="55"/>
        <v>28</v>
      </c>
      <c r="L1737" s="14">
        <v>7851.85</v>
      </c>
    </row>
    <row r="1738" spans="1:12" x14ac:dyDescent="0.25">
      <c r="A1738" t="s">
        <v>1029</v>
      </c>
      <c r="B1738">
        <v>1994</v>
      </c>
      <c r="C1738" t="s">
        <v>36</v>
      </c>
      <c r="D1738">
        <v>12</v>
      </c>
      <c r="E1738">
        <v>0</v>
      </c>
      <c r="F1738" s="14">
        <v>8081.74</v>
      </c>
      <c r="G1738" t="s">
        <v>11</v>
      </c>
      <c r="H1738" t="s">
        <v>11</v>
      </c>
      <c r="I1738" t="s">
        <v>534</v>
      </c>
      <c r="J1738" s="10" t="str">
        <f t="shared" si="54"/>
        <v>12Oct1994</v>
      </c>
      <c r="K1738" s="13">
        <f t="shared" si="55"/>
        <v>28</v>
      </c>
      <c r="L1738" s="14">
        <v>8081.74</v>
      </c>
    </row>
    <row r="1739" spans="1:12" x14ac:dyDescent="0.25">
      <c r="A1739" t="s">
        <v>1931</v>
      </c>
      <c r="B1739">
        <v>1994</v>
      </c>
      <c r="C1739" t="s">
        <v>36</v>
      </c>
      <c r="D1739">
        <v>3</v>
      </c>
      <c r="E1739">
        <v>1</v>
      </c>
      <c r="F1739" s="14">
        <v>23288.93</v>
      </c>
      <c r="G1739" t="s">
        <v>11</v>
      </c>
      <c r="H1739" t="s">
        <v>12</v>
      </c>
      <c r="I1739" t="s">
        <v>246</v>
      </c>
      <c r="J1739" s="10" t="str">
        <f t="shared" si="54"/>
        <v>3Oct1994</v>
      </c>
      <c r="K1739" s="13">
        <f t="shared" si="55"/>
        <v>28</v>
      </c>
      <c r="L1739" s="14">
        <v>23288.93</v>
      </c>
    </row>
    <row r="1740" spans="1:12" x14ac:dyDescent="0.25">
      <c r="A1740" t="s">
        <v>1954</v>
      </c>
      <c r="B1740">
        <v>1994</v>
      </c>
      <c r="C1740" t="s">
        <v>20</v>
      </c>
      <c r="D1740">
        <v>9</v>
      </c>
      <c r="E1740">
        <v>0</v>
      </c>
      <c r="F1740" s="14">
        <v>24817.25</v>
      </c>
      <c r="G1740" t="s">
        <v>11</v>
      </c>
      <c r="H1740" t="s">
        <v>11</v>
      </c>
      <c r="I1740" t="s">
        <v>41</v>
      </c>
      <c r="J1740" s="10" t="str">
        <f t="shared" si="54"/>
        <v>9Sep1994</v>
      </c>
      <c r="K1740" s="13">
        <f t="shared" si="55"/>
        <v>28</v>
      </c>
      <c r="L1740" s="14">
        <v>24817.25</v>
      </c>
    </row>
    <row r="1741" spans="1:12" x14ac:dyDescent="0.25">
      <c r="A1741" t="s">
        <v>1988</v>
      </c>
      <c r="B1741">
        <v>1994</v>
      </c>
      <c r="C1741" t="s">
        <v>10</v>
      </c>
      <c r="D1741">
        <v>2</v>
      </c>
      <c r="E1741">
        <v>0</v>
      </c>
      <c r="F1741" s="14">
        <v>27080.639999999999</v>
      </c>
      <c r="G1741" t="s">
        <v>11</v>
      </c>
      <c r="H1741" t="s">
        <v>11</v>
      </c>
      <c r="I1741" t="s">
        <v>41</v>
      </c>
      <c r="J1741" s="10" t="str">
        <f t="shared" si="54"/>
        <v>2Jul1994</v>
      </c>
      <c r="K1741" s="13">
        <f t="shared" si="55"/>
        <v>28</v>
      </c>
      <c r="L1741" s="14">
        <v>27080.639999999999</v>
      </c>
    </row>
    <row r="1742" spans="1:12" x14ac:dyDescent="0.25">
      <c r="A1742" t="s">
        <v>2081</v>
      </c>
      <c r="B1742">
        <v>1994</v>
      </c>
      <c r="C1742" t="s">
        <v>20</v>
      </c>
      <c r="D1742">
        <v>8</v>
      </c>
      <c r="E1742">
        <v>0</v>
      </c>
      <c r="F1742" s="14">
        <v>32222.81</v>
      </c>
      <c r="G1742" t="s">
        <v>11</v>
      </c>
      <c r="H1742" t="s">
        <v>16</v>
      </c>
      <c r="I1742" t="s">
        <v>41</v>
      </c>
      <c r="J1742" s="10" t="str">
        <f t="shared" si="54"/>
        <v>8Sep1994</v>
      </c>
      <c r="K1742" s="13">
        <f t="shared" si="55"/>
        <v>28</v>
      </c>
      <c r="L1742" s="14">
        <v>32222.81</v>
      </c>
    </row>
    <row r="1743" spans="1:12" x14ac:dyDescent="0.25">
      <c r="A1743" t="s">
        <v>2120</v>
      </c>
      <c r="B1743">
        <v>1994</v>
      </c>
      <c r="C1743" t="s">
        <v>20</v>
      </c>
      <c r="D1743">
        <v>25</v>
      </c>
      <c r="E1743">
        <v>0</v>
      </c>
      <c r="F1743" s="14">
        <v>33975.47</v>
      </c>
      <c r="G1743" t="s">
        <v>11</v>
      </c>
      <c r="H1743" t="s">
        <v>11</v>
      </c>
      <c r="I1743" t="s">
        <v>41</v>
      </c>
      <c r="J1743" s="10" t="str">
        <f t="shared" si="54"/>
        <v>25Sep1994</v>
      </c>
      <c r="K1743" s="13">
        <f t="shared" si="55"/>
        <v>28</v>
      </c>
      <c r="L1743" s="14">
        <v>33975.47</v>
      </c>
    </row>
    <row r="1744" spans="1:12" x14ac:dyDescent="0.25">
      <c r="A1744" t="s">
        <v>44</v>
      </c>
      <c r="B1744">
        <v>1994</v>
      </c>
      <c r="C1744" t="s">
        <v>36</v>
      </c>
      <c r="D1744">
        <v>30</v>
      </c>
      <c r="E1744">
        <v>0</v>
      </c>
      <c r="F1744" s="14">
        <v>915.07</v>
      </c>
      <c r="G1744" t="s">
        <v>12</v>
      </c>
      <c r="H1744" t="s">
        <v>16</v>
      </c>
      <c r="I1744" t="s">
        <v>13</v>
      </c>
      <c r="J1744" s="10" t="str">
        <f t="shared" si="54"/>
        <v>30Oct1994</v>
      </c>
      <c r="K1744" s="13">
        <f t="shared" si="55"/>
        <v>28</v>
      </c>
      <c r="L1744" s="14">
        <v>915.07</v>
      </c>
    </row>
    <row r="1745" spans="1:12" x14ac:dyDescent="0.25">
      <c r="A1745" t="s">
        <v>47</v>
      </c>
      <c r="B1745">
        <v>1994</v>
      </c>
      <c r="C1745" t="s">
        <v>15</v>
      </c>
      <c r="D1745">
        <v>22</v>
      </c>
      <c r="E1745">
        <v>0</v>
      </c>
      <c r="F1745" s="14">
        <v>1006.65</v>
      </c>
      <c r="G1745" t="s">
        <v>12</v>
      </c>
      <c r="H1745" t="s">
        <v>11</v>
      </c>
      <c r="I1745" t="s">
        <v>13</v>
      </c>
      <c r="J1745" s="10" t="str">
        <f t="shared" si="54"/>
        <v>22Nov1994</v>
      </c>
      <c r="K1745" s="13">
        <f t="shared" si="55"/>
        <v>28</v>
      </c>
      <c r="L1745" s="14">
        <v>1006.65</v>
      </c>
    </row>
    <row r="1746" spans="1:12" x14ac:dyDescent="0.25">
      <c r="A1746" t="s">
        <v>51</v>
      </c>
      <c r="B1746">
        <v>1994</v>
      </c>
      <c r="C1746" t="s">
        <v>15</v>
      </c>
      <c r="D1746">
        <v>17</v>
      </c>
      <c r="E1746">
        <v>0</v>
      </c>
      <c r="F1746" s="14">
        <v>1044</v>
      </c>
      <c r="G1746" t="s">
        <v>12</v>
      </c>
      <c r="H1746" t="s">
        <v>11</v>
      </c>
      <c r="I1746" t="s">
        <v>13</v>
      </c>
      <c r="J1746" s="10" t="str">
        <f t="shared" si="54"/>
        <v>17Nov1994</v>
      </c>
      <c r="K1746" s="13">
        <f t="shared" si="55"/>
        <v>28</v>
      </c>
      <c r="L1746" s="14">
        <v>1044</v>
      </c>
    </row>
    <row r="1747" spans="1:12" x14ac:dyDescent="0.25">
      <c r="A1747" t="s">
        <v>54</v>
      </c>
      <c r="B1747">
        <v>1995</v>
      </c>
      <c r="C1747" t="s">
        <v>18</v>
      </c>
      <c r="D1747">
        <v>1</v>
      </c>
      <c r="E1747">
        <v>0</v>
      </c>
      <c r="F1747" s="14">
        <v>1056</v>
      </c>
      <c r="G1747" t="s">
        <v>12</v>
      </c>
      <c r="H1747" t="s">
        <v>11</v>
      </c>
      <c r="I1747" t="s">
        <v>13</v>
      </c>
      <c r="J1747" s="10" t="str">
        <f t="shared" si="54"/>
        <v>1Jun1995</v>
      </c>
      <c r="K1747" s="13">
        <f t="shared" si="55"/>
        <v>28</v>
      </c>
      <c r="L1747" s="14">
        <v>1056</v>
      </c>
    </row>
    <row r="1748" spans="1:12" x14ac:dyDescent="0.25">
      <c r="A1748" t="s">
        <v>197</v>
      </c>
      <c r="B1748">
        <v>1994</v>
      </c>
      <c r="C1748" t="s">
        <v>30</v>
      </c>
      <c r="D1748">
        <v>6</v>
      </c>
      <c r="E1748">
        <v>0</v>
      </c>
      <c r="F1748" s="14">
        <v>1850.55</v>
      </c>
      <c r="G1748" t="s">
        <v>12</v>
      </c>
      <c r="H1748" t="s">
        <v>11</v>
      </c>
      <c r="I1748" t="s">
        <v>23</v>
      </c>
      <c r="J1748" s="10" t="str">
        <f t="shared" si="54"/>
        <v>6Dec1994</v>
      </c>
      <c r="K1748" s="13">
        <f t="shared" si="55"/>
        <v>28</v>
      </c>
      <c r="L1748" s="14">
        <v>1850.55</v>
      </c>
    </row>
    <row r="1749" spans="1:12" x14ac:dyDescent="0.25">
      <c r="A1749" t="s">
        <v>206</v>
      </c>
      <c r="B1749">
        <v>1994</v>
      </c>
      <c r="C1749" t="s">
        <v>36</v>
      </c>
      <c r="D1749">
        <v>6</v>
      </c>
      <c r="E1749">
        <v>0</v>
      </c>
      <c r="F1749" s="14">
        <v>1908.9</v>
      </c>
      <c r="G1749" t="s">
        <v>12</v>
      </c>
      <c r="H1749" t="s">
        <v>12</v>
      </c>
      <c r="I1749" t="s">
        <v>13</v>
      </c>
      <c r="J1749" s="10" t="str">
        <f t="shared" si="54"/>
        <v>6Oct1994</v>
      </c>
      <c r="K1749" s="13">
        <f t="shared" si="55"/>
        <v>28</v>
      </c>
      <c r="L1749" s="14">
        <v>1908.9</v>
      </c>
    </row>
    <row r="1750" spans="1:12" x14ac:dyDescent="0.25">
      <c r="A1750" t="s">
        <v>308</v>
      </c>
      <c r="B1750">
        <v>1994</v>
      </c>
      <c r="C1750" t="s">
        <v>36</v>
      </c>
      <c r="D1750">
        <v>2</v>
      </c>
      <c r="E1750">
        <v>0</v>
      </c>
      <c r="F1750" s="14">
        <v>2689.5</v>
      </c>
      <c r="G1750" t="s">
        <v>12</v>
      </c>
      <c r="H1750" t="s">
        <v>11</v>
      </c>
      <c r="I1750" t="s">
        <v>13</v>
      </c>
      <c r="J1750" s="10" t="str">
        <f t="shared" si="54"/>
        <v>2Oct1994</v>
      </c>
      <c r="K1750" s="13">
        <f t="shared" si="55"/>
        <v>28</v>
      </c>
      <c r="L1750" s="14">
        <v>2689.5</v>
      </c>
    </row>
    <row r="1751" spans="1:12" x14ac:dyDescent="0.25">
      <c r="A1751" t="s">
        <v>352</v>
      </c>
      <c r="B1751">
        <v>1994</v>
      </c>
      <c r="C1751" t="s">
        <v>20</v>
      </c>
      <c r="D1751">
        <v>26</v>
      </c>
      <c r="E1751">
        <v>0</v>
      </c>
      <c r="F1751" s="14">
        <v>3062.51</v>
      </c>
      <c r="G1751" t="s">
        <v>12</v>
      </c>
      <c r="H1751" t="s">
        <v>16</v>
      </c>
      <c r="I1751" t="s">
        <v>23</v>
      </c>
      <c r="J1751" s="10" t="str">
        <f t="shared" si="54"/>
        <v>26Sep1994</v>
      </c>
      <c r="K1751" s="13">
        <f t="shared" si="55"/>
        <v>28</v>
      </c>
      <c r="L1751" s="14">
        <v>3062.51</v>
      </c>
    </row>
    <row r="1752" spans="1:12" x14ac:dyDescent="0.25">
      <c r="A1752" t="s">
        <v>375</v>
      </c>
      <c r="B1752">
        <v>1994</v>
      </c>
      <c r="C1752" t="s">
        <v>30</v>
      </c>
      <c r="D1752">
        <v>2</v>
      </c>
      <c r="E1752">
        <v>0</v>
      </c>
      <c r="F1752" s="14">
        <v>3268.85</v>
      </c>
      <c r="G1752" t="s">
        <v>12</v>
      </c>
      <c r="H1752" t="s">
        <v>16</v>
      </c>
      <c r="I1752" t="s">
        <v>167</v>
      </c>
      <c r="J1752" s="10" t="str">
        <f t="shared" si="54"/>
        <v>2Dec1994</v>
      </c>
      <c r="K1752" s="13">
        <f t="shared" si="55"/>
        <v>28</v>
      </c>
      <c r="L1752" s="14">
        <v>3268.85</v>
      </c>
    </row>
    <row r="1753" spans="1:12" x14ac:dyDescent="0.25">
      <c r="A1753" t="s">
        <v>444</v>
      </c>
      <c r="B1753">
        <v>1994</v>
      </c>
      <c r="C1753" t="s">
        <v>34</v>
      </c>
      <c r="D1753">
        <v>12</v>
      </c>
      <c r="E1753">
        <v>2</v>
      </c>
      <c r="F1753" s="14">
        <v>3847.67</v>
      </c>
      <c r="G1753" t="s">
        <v>12</v>
      </c>
      <c r="H1753" t="s">
        <v>11</v>
      </c>
      <c r="I1753" t="s">
        <v>41</v>
      </c>
      <c r="J1753" s="10" t="str">
        <f t="shared" si="54"/>
        <v>12Aug1994</v>
      </c>
      <c r="K1753" s="13">
        <f t="shared" si="55"/>
        <v>28</v>
      </c>
      <c r="L1753" s="14">
        <v>3847.67</v>
      </c>
    </row>
    <row r="1754" spans="1:12" x14ac:dyDescent="0.25">
      <c r="A1754" t="s">
        <v>516</v>
      </c>
      <c r="B1754">
        <v>1994</v>
      </c>
      <c r="C1754" t="s">
        <v>30</v>
      </c>
      <c r="D1754">
        <v>29</v>
      </c>
      <c r="E1754">
        <v>2</v>
      </c>
      <c r="F1754" s="14">
        <v>4428.8900000000003</v>
      </c>
      <c r="G1754" t="s">
        <v>12</v>
      </c>
      <c r="H1754" t="s">
        <v>16</v>
      </c>
      <c r="I1754" t="s">
        <v>355</v>
      </c>
      <c r="J1754" s="10" t="str">
        <f t="shared" si="54"/>
        <v>29Dec1994</v>
      </c>
      <c r="K1754" s="13">
        <f t="shared" si="55"/>
        <v>28</v>
      </c>
      <c r="L1754" s="14">
        <v>4428.8900000000003</v>
      </c>
    </row>
    <row r="1755" spans="1:12" x14ac:dyDescent="0.25">
      <c r="A1755" t="s">
        <v>519</v>
      </c>
      <c r="B1755">
        <v>1994</v>
      </c>
      <c r="C1755" t="s">
        <v>36</v>
      </c>
      <c r="D1755">
        <v>8</v>
      </c>
      <c r="E1755">
        <v>2</v>
      </c>
      <c r="F1755" s="14">
        <v>4435.09</v>
      </c>
      <c r="G1755" t="s">
        <v>12</v>
      </c>
      <c r="H1755" t="s">
        <v>11</v>
      </c>
      <c r="I1755" t="s">
        <v>167</v>
      </c>
      <c r="J1755" s="10" t="str">
        <f t="shared" si="54"/>
        <v>8Oct1994</v>
      </c>
      <c r="K1755" s="13">
        <f t="shared" si="55"/>
        <v>28</v>
      </c>
      <c r="L1755" s="14">
        <v>4435.09</v>
      </c>
    </row>
    <row r="1756" spans="1:12" x14ac:dyDescent="0.25">
      <c r="A1756" t="s">
        <v>1335</v>
      </c>
      <c r="B1756">
        <v>1994</v>
      </c>
      <c r="C1756" t="s">
        <v>20</v>
      </c>
      <c r="D1756">
        <v>6</v>
      </c>
      <c r="E1756">
        <v>0</v>
      </c>
      <c r="F1756" s="14">
        <v>10886.66</v>
      </c>
      <c r="G1756" t="s">
        <v>12</v>
      </c>
      <c r="H1756" t="s">
        <v>12</v>
      </c>
      <c r="I1756" t="s">
        <v>23</v>
      </c>
      <c r="J1756" s="10" t="str">
        <f t="shared" si="54"/>
        <v>6Sep1994</v>
      </c>
      <c r="K1756" s="13">
        <f t="shared" si="55"/>
        <v>28</v>
      </c>
      <c r="L1756" s="14">
        <v>10886.66</v>
      </c>
    </row>
    <row r="1757" spans="1:12" x14ac:dyDescent="0.25">
      <c r="A1757" t="s">
        <v>1426</v>
      </c>
      <c r="B1757">
        <v>1994</v>
      </c>
      <c r="C1757" t="s">
        <v>10</v>
      </c>
      <c r="D1757">
        <v>20</v>
      </c>
      <c r="E1757">
        <v>0</v>
      </c>
      <c r="F1757" s="14">
        <v>11657.81</v>
      </c>
      <c r="G1757" t="s">
        <v>12</v>
      </c>
      <c r="H1757" t="s">
        <v>11</v>
      </c>
      <c r="I1757" t="s">
        <v>248</v>
      </c>
      <c r="J1757" s="10" t="str">
        <f t="shared" si="54"/>
        <v>20Jul1994</v>
      </c>
      <c r="K1757" s="13">
        <f t="shared" si="55"/>
        <v>28</v>
      </c>
      <c r="L1757" s="14">
        <v>11657.81</v>
      </c>
    </row>
    <row r="1758" spans="1:12" x14ac:dyDescent="0.25">
      <c r="A1758" t="s">
        <v>1589</v>
      </c>
      <c r="B1758">
        <v>1994</v>
      </c>
      <c r="C1758" t="s">
        <v>10</v>
      </c>
      <c r="D1758">
        <v>1</v>
      </c>
      <c r="E1758">
        <v>0</v>
      </c>
      <c r="F1758" s="14">
        <v>13292.52</v>
      </c>
      <c r="G1758" t="s">
        <v>12</v>
      </c>
      <c r="H1758" t="s">
        <v>12</v>
      </c>
      <c r="I1758" t="s">
        <v>23</v>
      </c>
      <c r="J1758" s="10" t="str">
        <f t="shared" si="54"/>
        <v>1Jul1994</v>
      </c>
      <c r="K1758" s="13">
        <f t="shared" si="55"/>
        <v>28</v>
      </c>
      <c r="L1758" s="14">
        <v>13292.52</v>
      </c>
    </row>
    <row r="1759" spans="1:12" x14ac:dyDescent="0.25">
      <c r="A1759" t="s">
        <v>1601</v>
      </c>
      <c r="B1759">
        <v>1994</v>
      </c>
      <c r="C1759" t="s">
        <v>18</v>
      </c>
      <c r="D1759">
        <v>17</v>
      </c>
      <c r="E1759">
        <v>0</v>
      </c>
      <c r="F1759" s="14">
        <v>13417.05</v>
      </c>
      <c r="G1759" t="s">
        <v>12</v>
      </c>
      <c r="H1759" t="s">
        <v>12</v>
      </c>
      <c r="I1759" t="s">
        <v>23</v>
      </c>
      <c r="J1759" s="10" t="str">
        <f t="shared" si="54"/>
        <v>17Jun1994</v>
      </c>
      <c r="K1759" s="13">
        <f t="shared" si="55"/>
        <v>28</v>
      </c>
      <c r="L1759" s="14">
        <v>13417.05</v>
      </c>
    </row>
    <row r="1760" spans="1:12" x14ac:dyDescent="0.25">
      <c r="A1760" t="s">
        <v>576</v>
      </c>
      <c r="B1760">
        <v>1995</v>
      </c>
      <c r="C1760" t="s">
        <v>30</v>
      </c>
      <c r="D1760">
        <v>1</v>
      </c>
      <c r="E1760">
        <v>3</v>
      </c>
      <c r="F1760" s="14">
        <v>4827.8999999999996</v>
      </c>
      <c r="G1760" t="s">
        <v>16</v>
      </c>
      <c r="H1760" t="s">
        <v>11</v>
      </c>
      <c r="I1760" t="s">
        <v>2380</v>
      </c>
      <c r="J1760" s="10" t="str">
        <f t="shared" si="54"/>
        <v>1Dec1995</v>
      </c>
      <c r="K1760" s="13">
        <f t="shared" si="55"/>
        <v>27</v>
      </c>
      <c r="L1760" s="14">
        <v>4827.8999999999996</v>
      </c>
    </row>
    <row r="1761" spans="1:12" x14ac:dyDescent="0.25">
      <c r="A1761" t="s">
        <v>1828</v>
      </c>
      <c r="B1761">
        <v>1995</v>
      </c>
      <c r="C1761" t="s">
        <v>34</v>
      </c>
      <c r="D1761">
        <v>3</v>
      </c>
      <c r="E1761">
        <v>0</v>
      </c>
      <c r="F1761" s="14">
        <v>18246.5</v>
      </c>
      <c r="G1761" t="s">
        <v>16</v>
      </c>
      <c r="H1761" t="s">
        <v>16</v>
      </c>
      <c r="I1761" t="s">
        <v>13</v>
      </c>
      <c r="J1761" s="10" t="str">
        <f t="shared" si="54"/>
        <v>3Aug1995</v>
      </c>
      <c r="K1761" s="13">
        <f t="shared" si="55"/>
        <v>27</v>
      </c>
      <c r="L1761" s="14">
        <v>18246.5</v>
      </c>
    </row>
    <row r="1762" spans="1:12" x14ac:dyDescent="0.25">
      <c r="A1762" t="s">
        <v>1830</v>
      </c>
      <c r="B1762">
        <v>1995</v>
      </c>
      <c r="C1762" t="s">
        <v>10</v>
      </c>
      <c r="D1762">
        <v>4</v>
      </c>
      <c r="E1762">
        <v>0</v>
      </c>
      <c r="F1762" s="14">
        <v>18310.740000000002</v>
      </c>
      <c r="G1762" t="s">
        <v>16</v>
      </c>
      <c r="H1762" t="s">
        <v>12</v>
      </c>
      <c r="I1762" t="s">
        <v>23</v>
      </c>
      <c r="J1762" s="10" t="str">
        <f t="shared" si="54"/>
        <v>4Jul1995</v>
      </c>
      <c r="K1762" s="13">
        <f t="shared" si="55"/>
        <v>27</v>
      </c>
      <c r="L1762" s="14">
        <v>18310.740000000002</v>
      </c>
    </row>
    <row r="1763" spans="1:12" x14ac:dyDescent="0.25">
      <c r="A1763" t="s">
        <v>1839</v>
      </c>
      <c r="B1763">
        <v>1995</v>
      </c>
      <c r="C1763" t="s">
        <v>15</v>
      </c>
      <c r="D1763">
        <v>28</v>
      </c>
      <c r="E1763">
        <v>3</v>
      </c>
      <c r="F1763" s="14">
        <v>18804.75</v>
      </c>
      <c r="G1763" t="s">
        <v>16</v>
      </c>
      <c r="H1763" t="s">
        <v>16</v>
      </c>
      <c r="I1763" t="s">
        <v>23</v>
      </c>
      <c r="J1763" s="10" t="str">
        <f t="shared" si="54"/>
        <v>28Nov1995</v>
      </c>
      <c r="K1763" s="13">
        <f t="shared" si="55"/>
        <v>27</v>
      </c>
      <c r="L1763" s="14">
        <v>18804.75</v>
      </c>
    </row>
    <row r="1764" spans="1:12" x14ac:dyDescent="0.25">
      <c r="A1764" t="s">
        <v>1844</v>
      </c>
      <c r="B1764">
        <v>1995</v>
      </c>
      <c r="C1764" t="s">
        <v>20</v>
      </c>
      <c r="D1764">
        <v>27</v>
      </c>
      <c r="E1764">
        <v>1</v>
      </c>
      <c r="F1764" s="14">
        <v>18903.490000000002</v>
      </c>
      <c r="G1764" t="s">
        <v>16</v>
      </c>
      <c r="H1764" t="s">
        <v>11</v>
      </c>
      <c r="I1764" t="s">
        <v>246</v>
      </c>
      <c r="J1764" s="10" t="str">
        <f t="shared" si="54"/>
        <v>27Sep1995</v>
      </c>
      <c r="K1764" s="13">
        <f t="shared" si="55"/>
        <v>27</v>
      </c>
      <c r="L1764" s="14">
        <v>18903.490000000002</v>
      </c>
    </row>
    <row r="1765" spans="1:12" x14ac:dyDescent="0.25">
      <c r="A1765" t="s">
        <v>2096</v>
      </c>
      <c r="B1765">
        <v>1995</v>
      </c>
      <c r="C1765" t="s">
        <v>30</v>
      </c>
      <c r="D1765">
        <v>4</v>
      </c>
      <c r="E1765">
        <v>0</v>
      </c>
      <c r="F1765" s="14">
        <v>32827.51</v>
      </c>
      <c r="G1765" t="s">
        <v>16</v>
      </c>
      <c r="H1765" t="s">
        <v>11</v>
      </c>
      <c r="I1765" t="s">
        <v>41</v>
      </c>
      <c r="J1765" s="10" t="str">
        <f t="shared" si="54"/>
        <v>4Dec1995</v>
      </c>
      <c r="K1765" s="13">
        <f t="shared" si="55"/>
        <v>27</v>
      </c>
      <c r="L1765" s="14">
        <v>32827.51</v>
      </c>
    </row>
    <row r="1766" spans="1:12" x14ac:dyDescent="0.25">
      <c r="A1766" t="s">
        <v>2099</v>
      </c>
      <c r="B1766">
        <v>1995</v>
      </c>
      <c r="C1766" t="s">
        <v>10</v>
      </c>
      <c r="D1766">
        <v>8</v>
      </c>
      <c r="E1766">
        <v>0</v>
      </c>
      <c r="F1766" s="14">
        <v>33017.46</v>
      </c>
      <c r="G1766" t="s">
        <v>16</v>
      </c>
      <c r="H1766" t="s">
        <v>16</v>
      </c>
      <c r="I1766" t="s">
        <v>41</v>
      </c>
      <c r="J1766" s="10" t="str">
        <f t="shared" si="54"/>
        <v>8Jul1995</v>
      </c>
      <c r="K1766" s="13">
        <f t="shared" si="55"/>
        <v>27</v>
      </c>
      <c r="L1766" s="14">
        <v>33017.46</v>
      </c>
    </row>
    <row r="1767" spans="1:12" x14ac:dyDescent="0.25">
      <c r="A1767" t="s">
        <v>2128</v>
      </c>
      <c r="B1767">
        <v>1995</v>
      </c>
      <c r="C1767" t="s">
        <v>36</v>
      </c>
      <c r="D1767">
        <v>30</v>
      </c>
      <c r="E1767">
        <v>0</v>
      </c>
      <c r="F1767" s="14">
        <v>34289.43</v>
      </c>
      <c r="G1767" t="s">
        <v>16</v>
      </c>
      <c r="H1767" t="s">
        <v>16</v>
      </c>
      <c r="I1767" t="s">
        <v>41</v>
      </c>
      <c r="J1767" s="10" t="str">
        <f t="shared" si="54"/>
        <v>30Oct1995</v>
      </c>
      <c r="K1767" s="13">
        <f t="shared" si="55"/>
        <v>27</v>
      </c>
      <c r="L1767" s="14">
        <v>34289.43</v>
      </c>
    </row>
    <row r="1768" spans="1:12" x14ac:dyDescent="0.25">
      <c r="A1768" t="s">
        <v>2140</v>
      </c>
      <c r="B1768">
        <v>1995</v>
      </c>
      <c r="C1768" t="s">
        <v>30</v>
      </c>
      <c r="D1768">
        <v>27</v>
      </c>
      <c r="E1768">
        <v>1</v>
      </c>
      <c r="F1768" s="14">
        <v>34806.47</v>
      </c>
      <c r="G1768" t="s">
        <v>16</v>
      </c>
      <c r="H1768" t="s">
        <v>11</v>
      </c>
      <c r="I1768" t="s">
        <v>13</v>
      </c>
      <c r="J1768" s="10" t="str">
        <f t="shared" si="54"/>
        <v>27Dec1995</v>
      </c>
      <c r="K1768" s="13">
        <f t="shared" si="55"/>
        <v>27</v>
      </c>
      <c r="L1768" s="14">
        <v>34806.47</v>
      </c>
    </row>
    <row r="1769" spans="1:12" x14ac:dyDescent="0.25">
      <c r="A1769" t="s">
        <v>2252</v>
      </c>
      <c r="B1769">
        <v>1995</v>
      </c>
      <c r="C1769" t="s">
        <v>34</v>
      </c>
      <c r="D1769">
        <v>7</v>
      </c>
      <c r="E1769">
        <v>0</v>
      </c>
      <c r="F1769" s="14">
        <v>39611.760000000002</v>
      </c>
      <c r="G1769" t="s">
        <v>16</v>
      </c>
      <c r="H1769" t="s">
        <v>12</v>
      </c>
      <c r="I1769" t="s">
        <v>13</v>
      </c>
      <c r="J1769" s="10" t="str">
        <f t="shared" si="54"/>
        <v>7Aug1995</v>
      </c>
      <c r="K1769" s="13">
        <f t="shared" si="55"/>
        <v>27</v>
      </c>
      <c r="L1769" s="14">
        <v>39611.760000000002</v>
      </c>
    </row>
    <row r="1770" spans="1:12" x14ac:dyDescent="0.25">
      <c r="A1770" t="s">
        <v>114</v>
      </c>
      <c r="B1770">
        <v>1995</v>
      </c>
      <c r="C1770" t="s">
        <v>10</v>
      </c>
      <c r="D1770">
        <v>30</v>
      </c>
      <c r="E1770">
        <v>0</v>
      </c>
      <c r="F1770" s="14">
        <v>1338</v>
      </c>
      <c r="G1770" t="s">
        <v>11</v>
      </c>
      <c r="H1770" t="s">
        <v>12</v>
      </c>
      <c r="I1770" t="s">
        <v>23</v>
      </c>
      <c r="J1770" s="10" t="str">
        <f t="shared" si="54"/>
        <v>30Jul1995</v>
      </c>
      <c r="K1770" s="13">
        <f t="shared" si="55"/>
        <v>27</v>
      </c>
      <c r="L1770" s="14">
        <v>1338</v>
      </c>
    </row>
    <row r="1771" spans="1:12" x14ac:dyDescent="0.25">
      <c r="A1771" t="s">
        <v>131</v>
      </c>
      <c r="B1771">
        <v>1995</v>
      </c>
      <c r="C1771" t="s">
        <v>36</v>
      </c>
      <c r="D1771">
        <v>7</v>
      </c>
      <c r="E1771">
        <v>0</v>
      </c>
      <c r="F1771" s="14">
        <v>1493</v>
      </c>
      <c r="G1771" t="s">
        <v>11</v>
      </c>
      <c r="H1771" t="s">
        <v>12</v>
      </c>
      <c r="I1771" t="s">
        <v>13</v>
      </c>
      <c r="J1771" s="10" t="str">
        <f t="shared" si="54"/>
        <v>7Oct1995</v>
      </c>
      <c r="K1771" s="13">
        <f t="shared" si="55"/>
        <v>27</v>
      </c>
      <c r="L1771" s="14">
        <v>1493</v>
      </c>
    </row>
    <row r="1772" spans="1:12" x14ac:dyDescent="0.25">
      <c r="A1772" t="s">
        <v>140</v>
      </c>
      <c r="B1772">
        <v>1995</v>
      </c>
      <c r="C1772" t="s">
        <v>34</v>
      </c>
      <c r="D1772">
        <v>5</v>
      </c>
      <c r="E1772">
        <v>0</v>
      </c>
      <c r="F1772" s="14">
        <v>1617.16</v>
      </c>
      <c r="G1772" t="s">
        <v>11</v>
      </c>
      <c r="H1772" t="s">
        <v>16</v>
      </c>
      <c r="I1772" t="s">
        <v>13</v>
      </c>
      <c r="J1772" s="10" t="str">
        <f t="shared" si="54"/>
        <v>5Aug1995</v>
      </c>
      <c r="K1772" s="13">
        <f t="shared" si="55"/>
        <v>27</v>
      </c>
      <c r="L1772" s="14">
        <v>1617.16</v>
      </c>
    </row>
    <row r="1773" spans="1:12" x14ac:dyDescent="0.25">
      <c r="A1773" t="s">
        <v>342</v>
      </c>
      <c r="B1773">
        <v>1995</v>
      </c>
      <c r="C1773" t="s">
        <v>20</v>
      </c>
      <c r="D1773">
        <v>24</v>
      </c>
      <c r="E1773">
        <v>0</v>
      </c>
      <c r="F1773" s="14">
        <v>2974.13</v>
      </c>
      <c r="G1773" t="s">
        <v>11</v>
      </c>
      <c r="H1773" t="s">
        <v>16</v>
      </c>
      <c r="I1773" t="s">
        <v>41</v>
      </c>
      <c r="J1773" s="10" t="str">
        <f t="shared" si="54"/>
        <v>24Sep1995</v>
      </c>
      <c r="K1773" s="13">
        <f t="shared" si="55"/>
        <v>27</v>
      </c>
      <c r="L1773" s="14">
        <v>2974.13</v>
      </c>
    </row>
    <row r="1774" spans="1:12" x14ac:dyDescent="0.25">
      <c r="A1774" t="s">
        <v>385</v>
      </c>
      <c r="B1774">
        <v>1995</v>
      </c>
      <c r="C1774" t="s">
        <v>18</v>
      </c>
      <c r="D1774">
        <v>23</v>
      </c>
      <c r="E1774">
        <v>0</v>
      </c>
      <c r="F1774" s="14">
        <v>3353.47</v>
      </c>
      <c r="G1774" t="s">
        <v>11</v>
      </c>
      <c r="H1774" t="s">
        <v>12</v>
      </c>
      <c r="I1774" t="s">
        <v>23</v>
      </c>
      <c r="J1774" s="10" t="str">
        <f t="shared" si="54"/>
        <v>23Jun1995</v>
      </c>
      <c r="K1774" s="13">
        <f t="shared" si="55"/>
        <v>27</v>
      </c>
      <c r="L1774" s="14">
        <v>3353.47</v>
      </c>
    </row>
    <row r="1775" spans="1:12" x14ac:dyDescent="0.25">
      <c r="A1775" t="s">
        <v>408</v>
      </c>
      <c r="B1775">
        <v>1995</v>
      </c>
      <c r="C1775" t="s">
        <v>36</v>
      </c>
      <c r="D1775">
        <v>9</v>
      </c>
      <c r="E1775">
        <v>0</v>
      </c>
      <c r="F1775" s="14">
        <v>3558.62</v>
      </c>
      <c r="G1775" t="s">
        <v>11</v>
      </c>
      <c r="H1775" t="s">
        <v>12</v>
      </c>
      <c r="I1775" t="s">
        <v>246</v>
      </c>
      <c r="J1775" s="10" t="str">
        <f t="shared" si="54"/>
        <v>9Oct1995</v>
      </c>
      <c r="K1775" s="13">
        <f t="shared" si="55"/>
        <v>27</v>
      </c>
      <c r="L1775" s="14">
        <v>3558.62</v>
      </c>
    </row>
    <row r="1776" spans="1:12" x14ac:dyDescent="0.25">
      <c r="A1776" t="s">
        <v>409</v>
      </c>
      <c r="B1776">
        <v>1995</v>
      </c>
      <c r="C1776" t="s">
        <v>18</v>
      </c>
      <c r="D1776">
        <v>16</v>
      </c>
      <c r="E1776">
        <v>1</v>
      </c>
      <c r="F1776" s="14">
        <v>3561.89</v>
      </c>
      <c r="G1776" t="s">
        <v>11</v>
      </c>
      <c r="H1776" t="s">
        <v>16</v>
      </c>
      <c r="I1776" t="s">
        <v>13</v>
      </c>
      <c r="J1776" s="10" t="str">
        <f t="shared" si="54"/>
        <v>16Jun1995</v>
      </c>
      <c r="K1776" s="13">
        <f t="shared" si="55"/>
        <v>27</v>
      </c>
      <c r="L1776" s="14">
        <v>3561.89</v>
      </c>
    </row>
    <row r="1777" spans="1:12" x14ac:dyDescent="0.25">
      <c r="A1777" t="s">
        <v>412</v>
      </c>
      <c r="B1777">
        <v>1995</v>
      </c>
      <c r="C1777" t="s">
        <v>34</v>
      </c>
      <c r="D1777">
        <v>23</v>
      </c>
      <c r="E1777">
        <v>1</v>
      </c>
      <c r="F1777" s="14">
        <v>3578</v>
      </c>
      <c r="G1777" t="s">
        <v>11</v>
      </c>
      <c r="H1777" t="s">
        <v>12</v>
      </c>
      <c r="I1777" t="s">
        <v>41</v>
      </c>
      <c r="J1777" s="10" t="str">
        <f t="shared" si="54"/>
        <v>23Aug1995</v>
      </c>
      <c r="K1777" s="13">
        <f t="shared" si="55"/>
        <v>27</v>
      </c>
      <c r="L1777" s="14">
        <v>3578</v>
      </c>
    </row>
    <row r="1778" spans="1:12" x14ac:dyDescent="0.25">
      <c r="A1778" t="s">
        <v>427</v>
      </c>
      <c r="B1778">
        <v>1995</v>
      </c>
      <c r="C1778" t="s">
        <v>36</v>
      </c>
      <c r="D1778">
        <v>21</v>
      </c>
      <c r="E1778">
        <v>2</v>
      </c>
      <c r="F1778" s="14">
        <v>3693.43</v>
      </c>
      <c r="G1778" t="s">
        <v>11</v>
      </c>
      <c r="H1778" t="s">
        <v>12</v>
      </c>
      <c r="I1778" t="s">
        <v>41</v>
      </c>
      <c r="J1778" s="10" t="str">
        <f t="shared" si="54"/>
        <v>21Oct1995</v>
      </c>
      <c r="K1778" s="13">
        <f t="shared" si="55"/>
        <v>27</v>
      </c>
      <c r="L1778" s="14">
        <v>3693.43</v>
      </c>
    </row>
    <row r="1779" spans="1:12" x14ac:dyDescent="0.25">
      <c r="A1779" t="s">
        <v>462</v>
      </c>
      <c r="B1779">
        <v>1995</v>
      </c>
      <c r="C1779" t="s">
        <v>10</v>
      </c>
      <c r="D1779">
        <v>11</v>
      </c>
      <c r="E1779">
        <v>1</v>
      </c>
      <c r="F1779" s="14">
        <v>3956.07</v>
      </c>
      <c r="G1779" t="s">
        <v>11</v>
      </c>
      <c r="H1779" t="s">
        <v>11</v>
      </c>
      <c r="I1779" t="s">
        <v>23</v>
      </c>
      <c r="J1779" s="10" t="str">
        <f t="shared" si="54"/>
        <v>11Jul1995</v>
      </c>
      <c r="K1779" s="13">
        <f t="shared" si="55"/>
        <v>27</v>
      </c>
      <c r="L1779" s="14">
        <v>3956.07</v>
      </c>
    </row>
    <row r="1780" spans="1:12" x14ac:dyDescent="0.25">
      <c r="A1780" t="s">
        <v>489</v>
      </c>
      <c r="B1780">
        <v>1995</v>
      </c>
      <c r="C1780" t="s">
        <v>36</v>
      </c>
      <c r="D1780">
        <v>3</v>
      </c>
      <c r="E1780">
        <v>0</v>
      </c>
      <c r="F1780" s="14">
        <v>4188.7299999999996</v>
      </c>
      <c r="G1780" t="s">
        <v>11</v>
      </c>
      <c r="H1780" t="s">
        <v>11</v>
      </c>
      <c r="I1780" t="s">
        <v>199</v>
      </c>
      <c r="J1780" s="10" t="str">
        <f t="shared" si="54"/>
        <v>3Oct1995</v>
      </c>
      <c r="K1780" s="13">
        <f t="shared" si="55"/>
        <v>27</v>
      </c>
      <c r="L1780" s="14">
        <v>4188.7299999999996</v>
      </c>
    </row>
    <row r="1781" spans="1:12" x14ac:dyDescent="0.25">
      <c r="A1781" t="s">
        <v>581</v>
      </c>
      <c r="B1781">
        <v>1995</v>
      </c>
      <c r="C1781" t="s">
        <v>20</v>
      </c>
      <c r="D1781">
        <v>29</v>
      </c>
      <c r="E1781">
        <v>0</v>
      </c>
      <c r="F1781" s="14">
        <v>4840.95</v>
      </c>
      <c r="G1781" t="s">
        <v>11</v>
      </c>
      <c r="H1781" t="s">
        <v>16</v>
      </c>
      <c r="I1781" t="s">
        <v>299</v>
      </c>
      <c r="J1781" s="10" t="str">
        <f t="shared" si="54"/>
        <v>29Sep1995</v>
      </c>
      <c r="K1781" s="13">
        <f t="shared" si="55"/>
        <v>27</v>
      </c>
      <c r="L1781" s="14">
        <v>4840.95</v>
      </c>
    </row>
    <row r="1782" spans="1:12" x14ac:dyDescent="0.25">
      <c r="A1782" t="s">
        <v>585</v>
      </c>
      <c r="B1782">
        <v>1995</v>
      </c>
      <c r="C1782" t="s">
        <v>30</v>
      </c>
      <c r="D1782">
        <v>27</v>
      </c>
      <c r="E1782">
        <v>3</v>
      </c>
      <c r="F1782" s="14">
        <v>4846.92</v>
      </c>
      <c r="G1782" t="s">
        <v>11</v>
      </c>
      <c r="H1782" t="s">
        <v>12</v>
      </c>
      <c r="I1782" t="s">
        <v>355</v>
      </c>
      <c r="J1782" s="10" t="str">
        <f t="shared" si="54"/>
        <v>27Dec1995</v>
      </c>
      <c r="K1782" s="13">
        <f t="shared" si="55"/>
        <v>27</v>
      </c>
      <c r="L1782" s="14">
        <v>4846.92</v>
      </c>
    </row>
    <row r="1783" spans="1:12" x14ac:dyDescent="0.25">
      <c r="A1783" t="s">
        <v>712</v>
      </c>
      <c r="B1783">
        <v>1995</v>
      </c>
      <c r="C1783" t="s">
        <v>34</v>
      </c>
      <c r="D1783">
        <v>20</v>
      </c>
      <c r="E1783">
        <v>0</v>
      </c>
      <c r="F1783" s="14">
        <v>5843.99</v>
      </c>
      <c r="G1783" t="s">
        <v>11</v>
      </c>
      <c r="H1783" t="s">
        <v>11</v>
      </c>
      <c r="I1783" t="s">
        <v>199</v>
      </c>
      <c r="J1783" s="10" t="str">
        <f t="shared" si="54"/>
        <v>20Aug1995</v>
      </c>
      <c r="K1783" s="13">
        <f t="shared" si="55"/>
        <v>27</v>
      </c>
      <c r="L1783" s="14">
        <v>5843.99</v>
      </c>
    </row>
    <row r="1784" spans="1:12" x14ac:dyDescent="0.25">
      <c r="A1784" t="s">
        <v>744</v>
      </c>
      <c r="B1784">
        <v>1995</v>
      </c>
      <c r="C1784" t="s">
        <v>20</v>
      </c>
      <c r="D1784">
        <v>9</v>
      </c>
      <c r="E1784">
        <v>0</v>
      </c>
      <c r="F1784" s="14">
        <v>6111.95</v>
      </c>
      <c r="G1784" t="s">
        <v>11</v>
      </c>
      <c r="H1784" t="s">
        <v>12</v>
      </c>
      <c r="I1784" t="s">
        <v>534</v>
      </c>
      <c r="J1784" s="10" t="str">
        <f t="shared" si="54"/>
        <v>9Sep1995</v>
      </c>
      <c r="K1784" s="13">
        <f t="shared" si="55"/>
        <v>27</v>
      </c>
      <c r="L1784" s="14">
        <v>6111.95</v>
      </c>
    </row>
    <row r="1785" spans="1:12" x14ac:dyDescent="0.25">
      <c r="A1785" t="s">
        <v>774</v>
      </c>
      <c r="B1785">
        <v>1995</v>
      </c>
      <c r="C1785" t="s">
        <v>36</v>
      </c>
      <c r="D1785">
        <v>17</v>
      </c>
      <c r="E1785">
        <v>0</v>
      </c>
      <c r="F1785" s="14">
        <v>6261.2</v>
      </c>
      <c r="G1785" t="s">
        <v>11</v>
      </c>
      <c r="H1785" t="s">
        <v>16</v>
      </c>
      <c r="I1785" t="s">
        <v>534</v>
      </c>
      <c r="J1785" s="10" t="str">
        <f t="shared" si="54"/>
        <v>17Oct1995</v>
      </c>
      <c r="K1785" s="13">
        <f t="shared" si="55"/>
        <v>27</v>
      </c>
      <c r="L1785" s="14">
        <v>6261.2</v>
      </c>
    </row>
    <row r="1786" spans="1:12" x14ac:dyDescent="0.25">
      <c r="A1786" t="s">
        <v>882</v>
      </c>
      <c r="B1786">
        <v>1995</v>
      </c>
      <c r="C1786" t="s">
        <v>36</v>
      </c>
      <c r="D1786">
        <v>29</v>
      </c>
      <c r="E1786">
        <v>0</v>
      </c>
      <c r="F1786" s="14">
        <v>7042.11</v>
      </c>
      <c r="G1786" t="s">
        <v>11</v>
      </c>
      <c r="H1786" t="s">
        <v>12</v>
      </c>
      <c r="I1786" t="s">
        <v>23</v>
      </c>
      <c r="J1786" s="10" t="str">
        <f t="shared" si="54"/>
        <v>29Oct1995</v>
      </c>
      <c r="K1786" s="13">
        <f t="shared" si="55"/>
        <v>27</v>
      </c>
      <c r="L1786" s="14">
        <v>7042.11</v>
      </c>
    </row>
    <row r="1787" spans="1:12" x14ac:dyDescent="0.25">
      <c r="A1787" t="s">
        <v>979</v>
      </c>
      <c r="B1787">
        <v>1995</v>
      </c>
      <c r="C1787" t="s">
        <v>20</v>
      </c>
      <c r="D1787">
        <v>13</v>
      </c>
      <c r="E1787">
        <v>0</v>
      </c>
      <c r="F1787" s="14">
        <v>7676.4</v>
      </c>
      <c r="G1787" t="s">
        <v>11</v>
      </c>
      <c r="H1787" t="s">
        <v>16</v>
      </c>
      <c r="I1787" t="s">
        <v>23</v>
      </c>
      <c r="J1787" s="10" t="str">
        <f t="shared" si="54"/>
        <v>13Sep1995</v>
      </c>
      <c r="K1787" s="13">
        <f t="shared" si="55"/>
        <v>27</v>
      </c>
      <c r="L1787" s="14">
        <v>7676.4</v>
      </c>
    </row>
    <row r="1788" spans="1:12" x14ac:dyDescent="0.25">
      <c r="A1788" t="s">
        <v>1013</v>
      </c>
      <c r="B1788">
        <v>1995</v>
      </c>
      <c r="C1788" t="s">
        <v>20</v>
      </c>
      <c r="D1788">
        <v>18</v>
      </c>
      <c r="E1788">
        <v>0</v>
      </c>
      <c r="F1788" s="14">
        <v>8014.62</v>
      </c>
      <c r="G1788" t="s">
        <v>11</v>
      </c>
      <c r="H1788" t="s">
        <v>12</v>
      </c>
      <c r="I1788" t="s">
        <v>23</v>
      </c>
      <c r="J1788" s="10" t="str">
        <f t="shared" si="54"/>
        <v>18Sep1995</v>
      </c>
      <c r="K1788" s="13">
        <f t="shared" si="55"/>
        <v>27</v>
      </c>
      <c r="L1788" s="14">
        <v>8014.62</v>
      </c>
    </row>
    <row r="1789" spans="1:12" x14ac:dyDescent="0.25">
      <c r="A1789" t="s">
        <v>1710</v>
      </c>
      <c r="B1789">
        <v>1995</v>
      </c>
      <c r="C1789" t="s">
        <v>34</v>
      </c>
      <c r="D1789">
        <v>2</v>
      </c>
      <c r="E1789">
        <v>2</v>
      </c>
      <c r="F1789" s="14">
        <v>15006.58</v>
      </c>
      <c r="G1789" t="s">
        <v>11</v>
      </c>
      <c r="H1789" t="s">
        <v>11</v>
      </c>
      <c r="I1789" t="s">
        <v>246</v>
      </c>
      <c r="J1789" s="10" t="str">
        <f t="shared" si="54"/>
        <v>2Aug1995</v>
      </c>
      <c r="K1789" s="13">
        <f t="shared" si="55"/>
        <v>27</v>
      </c>
      <c r="L1789" s="14">
        <v>15006.58</v>
      </c>
    </row>
    <row r="1790" spans="1:12" x14ac:dyDescent="0.25">
      <c r="A1790" t="s">
        <v>1769</v>
      </c>
      <c r="B1790">
        <v>1995</v>
      </c>
      <c r="C1790" t="s">
        <v>20</v>
      </c>
      <c r="D1790">
        <v>28</v>
      </c>
      <c r="E1790">
        <v>3</v>
      </c>
      <c r="F1790" s="14">
        <v>16420.490000000002</v>
      </c>
      <c r="G1790" t="s">
        <v>11</v>
      </c>
      <c r="H1790" t="s">
        <v>12</v>
      </c>
      <c r="I1790" t="s">
        <v>23</v>
      </c>
      <c r="J1790" s="10" t="str">
        <f t="shared" si="54"/>
        <v>28Sep1995</v>
      </c>
      <c r="K1790" s="13">
        <f t="shared" si="55"/>
        <v>27</v>
      </c>
      <c r="L1790" s="14">
        <v>16420.490000000002</v>
      </c>
    </row>
    <row r="1791" spans="1:12" x14ac:dyDescent="0.25">
      <c r="A1791" t="s">
        <v>1772</v>
      </c>
      <c r="B1791">
        <v>1995</v>
      </c>
      <c r="C1791" t="s">
        <v>30</v>
      </c>
      <c r="D1791">
        <v>23</v>
      </c>
      <c r="E1791">
        <v>0</v>
      </c>
      <c r="F1791" s="14">
        <v>16577.78</v>
      </c>
      <c r="G1791" t="s">
        <v>11</v>
      </c>
      <c r="H1791" t="s">
        <v>16</v>
      </c>
      <c r="I1791" t="s">
        <v>13</v>
      </c>
      <c r="J1791" s="10" t="str">
        <f t="shared" si="54"/>
        <v>23Dec1995</v>
      </c>
      <c r="K1791" s="13">
        <f t="shared" si="55"/>
        <v>27</v>
      </c>
      <c r="L1791" s="14">
        <v>16577.78</v>
      </c>
    </row>
    <row r="1792" spans="1:12" x14ac:dyDescent="0.25">
      <c r="A1792" t="s">
        <v>1782</v>
      </c>
      <c r="B1792">
        <v>1995</v>
      </c>
      <c r="C1792" t="s">
        <v>36</v>
      </c>
      <c r="D1792">
        <v>19</v>
      </c>
      <c r="E1792">
        <v>1</v>
      </c>
      <c r="F1792" s="14">
        <v>16796.41</v>
      </c>
      <c r="G1792" t="s">
        <v>11</v>
      </c>
      <c r="H1792" t="s">
        <v>12</v>
      </c>
      <c r="I1792" t="s">
        <v>246</v>
      </c>
      <c r="J1792" s="10" t="str">
        <f t="shared" si="54"/>
        <v>19Oct1995</v>
      </c>
      <c r="K1792" s="13">
        <f t="shared" si="55"/>
        <v>27</v>
      </c>
      <c r="L1792" s="14">
        <v>16796.41</v>
      </c>
    </row>
    <row r="1793" spans="1:12" x14ac:dyDescent="0.25">
      <c r="A1793" t="s">
        <v>1955</v>
      </c>
      <c r="B1793">
        <v>1995</v>
      </c>
      <c r="C1793" t="s">
        <v>18</v>
      </c>
      <c r="D1793">
        <v>10</v>
      </c>
      <c r="E1793">
        <v>0</v>
      </c>
      <c r="F1793" s="14">
        <v>24863.25</v>
      </c>
      <c r="G1793" t="s">
        <v>11</v>
      </c>
      <c r="H1793" t="s">
        <v>12</v>
      </c>
      <c r="I1793" t="s">
        <v>41</v>
      </c>
      <c r="J1793" s="10" t="str">
        <f t="shared" si="54"/>
        <v>10Jun1995</v>
      </c>
      <c r="K1793" s="13">
        <f t="shared" si="55"/>
        <v>27</v>
      </c>
      <c r="L1793" s="14">
        <v>24863.25</v>
      </c>
    </row>
    <row r="1794" spans="1:12" x14ac:dyDescent="0.25">
      <c r="A1794" t="s">
        <v>1960</v>
      </c>
      <c r="B1794">
        <v>1995</v>
      </c>
      <c r="C1794" t="s">
        <v>30</v>
      </c>
      <c r="D1794">
        <v>4</v>
      </c>
      <c r="E1794">
        <v>0</v>
      </c>
      <c r="F1794" s="14">
        <v>25075.97</v>
      </c>
      <c r="G1794" t="s">
        <v>11</v>
      </c>
      <c r="H1794" t="s">
        <v>11</v>
      </c>
      <c r="I1794" t="s">
        <v>41</v>
      </c>
      <c r="J1794" s="10" t="str">
        <f t="shared" ref="J1794:J1857" si="56">CONCATENATE(D1794,C1794,B1794)</f>
        <v>4Dec1995</v>
      </c>
      <c r="K1794" s="13">
        <f t="shared" ref="K1794:K1857" si="57">DATEDIF(J1794,$P$2,"y")</f>
        <v>27</v>
      </c>
      <c r="L1794" s="14">
        <v>25075.97</v>
      </c>
    </row>
    <row r="1795" spans="1:12" x14ac:dyDescent="0.25">
      <c r="A1795" t="s">
        <v>2070</v>
      </c>
      <c r="B1795">
        <v>1995</v>
      </c>
      <c r="C1795" t="s">
        <v>20</v>
      </c>
      <c r="D1795">
        <v>27</v>
      </c>
      <c r="E1795">
        <v>0</v>
      </c>
      <c r="F1795" s="14">
        <v>31328.27</v>
      </c>
      <c r="G1795" t="s">
        <v>11</v>
      </c>
      <c r="H1795" t="s">
        <v>11</v>
      </c>
      <c r="I1795" t="s">
        <v>41</v>
      </c>
      <c r="J1795" s="10" t="str">
        <f t="shared" si="56"/>
        <v>27Sep1995</v>
      </c>
      <c r="K1795" s="13">
        <f t="shared" si="57"/>
        <v>27</v>
      </c>
      <c r="L1795" s="14">
        <v>31328.27</v>
      </c>
    </row>
    <row r="1796" spans="1:12" x14ac:dyDescent="0.25">
      <c r="A1796" t="s">
        <v>2142</v>
      </c>
      <c r="B1796">
        <v>1995</v>
      </c>
      <c r="C1796" t="s">
        <v>36</v>
      </c>
      <c r="D1796">
        <v>17</v>
      </c>
      <c r="E1796">
        <v>0</v>
      </c>
      <c r="F1796" s="14">
        <v>34838.870000000003</v>
      </c>
      <c r="G1796" t="s">
        <v>11</v>
      </c>
      <c r="H1796" t="s">
        <v>12</v>
      </c>
      <c r="I1796" t="s">
        <v>41</v>
      </c>
      <c r="J1796" s="10" t="str">
        <f t="shared" si="56"/>
        <v>17Oct1995</v>
      </c>
      <c r="K1796" s="13">
        <f t="shared" si="57"/>
        <v>27</v>
      </c>
      <c r="L1796" s="14">
        <v>34838.870000000003</v>
      </c>
    </row>
    <row r="1797" spans="1:12" x14ac:dyDescent="0.25">
      <c r="A1797" t="s">
        <v>2201</v>
      </c>
      <c r="B1797">
        <v>1995</v>
      </c>
      <c r="C1797" t="s">
        <v>36</v>
      </c>
      <c r="D1797">
        <v>30</v>
      </c>
      <c r="E1797">
        <v>0</v>
      </c>
      <c r="F1797" s="14">
        <v>37133.9</v>
      </c>
      <c r="G1797" t="s">
        <v>11</v>
      </c>
      <c r="H1797" t="s">
        <v>11</v>
      </c>
      <c r="I1797" t="s">
        <v>13</v>
      </c>
      <c r="J1797" s="10" t="str">
        <f t="shared" si="56"/>
        <v>30Oct1995</v>
      </c>
      <c r="K1797" s="13">
        <f t="shared" si="57"/>
        <v>27</v>
      </c>
      <c r="L1797" s="14">
        <v>37133.9</v>
      </c>
    </row>
    <row r="1798" spans="1:12" x14ac:dyDescent="0.25">
      <c r="A1798" t="s">
        <v>25</v>
      </c>
      <c r="B1798">
        <v>1995</v>
      </c>
      <c r="C1798" t="s">
        <v>10</v>
      </c>
      <c r="D1798">
        <v>4</v>
      </c>
      <c r="E1798">
        <v>0</v>
      </c>
      <c r="F1798" s="14">
        <v>650</v>
      </c>
      <c r="G1798" t="s">
        <v>12</v>
      </c>
      <c r="H1798" t="s">
        <v>12</v>
      </c>
      <c r="I1798" t="s">
        <v>13</v>
      </c>
      <c r="J1798" s="10" t="str">
        <f t="shared" si="56"/>
        <v>4Jul1995</v>
      </c>
      <c r="K1798" s="13">
        <f t="shared" si="57"/>
        <v>27</v>
      </c>
      <c r="L1798" s="14">
        <v>650</v>
      </c>
    </row>
    <row r="1799" spans="1:12" x14ac:dyDescent="0.25">
      <c r="A1799" t="s">
        <v>39</v>
      </c>
      <c r="B1799">
        <v>1995</v>
      </c>
      <c r="C1799" t="s">
        <v>30</v>
      </c>
      <c r="D1799">
        <v>7</v>
      </c>
      <c r="E1799">
        <v>0</v>
      </c>
      <c r="F1799" s="14">
        <v>773.54</v>
      </c>
      <c r="G1799" t="s">
        <v>12</v>
      </c>
      <c r="H1799" t="s">
        <v>11</v>
      </c>
      <c r="I1799" t="s">
        <v>13</v>
      </c>
      <c r="J1799" s="10" t="str">
        <f t="shared" si="56"/>
        <v>7Dec1995</v>
      </c>
      <c r="K1799" s="13">
        <f t="shared" si="57"/>
        <v>27</v>
      </c>
      <c r="L1799" s="14">
        <v>773.54</v>
      </c>
    </row>
    <row r="1800" spans="1:12" x14ac:dyDescent="0.25">
      <c r="A1800" t="s">
        <v>45</v>
      </c>
      <c r="B1800">
        <v>1995</v>
      </c>
      <c r="C1800" t="s">
        <v>36</v>
      </c>
      <c r="D1800">
        <v>28</v>
      </c>
      <c r="E1800">
        <v>0</v>
      </c>
      <c r="F1800" s="14">
        <v>928.59</v>
      </c>
      <c r="G1800" t="s">
        <v>12</v>
      </c>
      <c r="H1800" t="s">
        <v>16</v>
      </c>
      <c r="I1800" t="s">
        <v>13</v>
      </c>
      <c r="J1800" s="10" t="str">
        <f t="shared" si="56"/>
        <v>28Oct1995</v>
      </c>
      <c r="K1800" s="13">
        <f t="shared" si="57"/>
        <v>27</v>
      </c>
      <c r="L1800" s="14">
        <v>928.59</v>
      </c>
    </row>
    <row r="1801" spans="1:12" x14ac:dyDescent="0.25">
      <c r="A1801" t="s">
        <v>50</v>
      </c>
      <c r="B1801">
        <v>1995</v>
      </c>
      <c r="C1801" t="s">
        <v>36</v>
      </c>
      <c r="D1801">
        <v>5</v>
      </c>
      <c r="E1801">
        <v>0</v>
      </c>
      <c r="F1801" s="14">
        <v>1033.74</v>
      </c>
      <c r="G1801" t="s">
        <v>12</v>
      </c>
      <c r="H1801" t="s">
        <v>16</v>
      </c>
      <c r="I1801" t="s">
        <v>13</v>
      </c>
      <c r="J1801" s="10" t="str">
        <f t="shared" si="56"/>
        <v>5Oct1995</v>
      </c>
      <c r="K1801" s="13">
        <f t="shared" si="57"/>
        <v>27</v>
      </c>
      <c r="L1801" s="14">
        <v>1033.74</v>
      </c>
    </row>
    <row r="1802" spans="1:12" x14ac:dyDescent="0.25">
      <c r="A1802" t="s">
        <v>286</v>
      </c>
      <c r="B1802">
        <v>1995</v>
      </c>
      <c r="C1802" t="s">
        <v>15</v>
      </c>
      <c r="D1802">
        <v>6</v>
      </c>
      <c r="E1802">
        <v>0</v>
      </c>
      <c r="F1802" s="14">
        <v>2483.7399999999998</v>
      </c>
      <c r="G1802" t="s">
        <v>12</v>
      </c>
      <c r="H1802" t="s">
        <v>11</v>
      </c>
      <c r="I1802" t="s">
        <v>13</v>
      </c>
      <c r="J1802" s="10" t="str">
        <f t="shared" si="56"/>
        <v>6Nov1995</v>
      </c>
      <c r="K1802" s="13">
        <f t="shared" si="57"/>
        <v>27</v>
      </c>
      <c r="L1802" s="14">
        <v>2483.7399999999998</v>
      </c>
    </row>
    <row r="1803" spans="1:12" x14ac:dyDescent="0.25">
      <c r="A1803" t="s">
        <v>287</v>
      </c>
      <c r="B1803">
        <v>1995</v>
      </c>
      <c r="C1803" t="s">
        <v>36</v>
      </c>
      <c r="D1803">
        <v>14</v>
      </c>
      <c r="E1803">
        <v>0</v>
      </c>
      <c r="F1803" s="14">
        <v>2494.02</v>
      </c>
      <c r="G1803" t="s">
        <v>12</v>
      </c>
      <c r="H1803" t="s">
        <v>16</v>
      </c>
      <c r="I1803" t="s">
        <v>41</v>
      </c>
      <c r="J1803" s="10" t="str">
        <f t="shared" si="56"/>
        <v>14Oct1995</v>
      </c>
      <c r="K1803" s="13">
        <f t="shared" si="57"/>
        <v>27</v>
      </c>
      <c r="L1803" s="14">
        <v>2494.02</v>
      </c>
    </row>
    <row r="1804" spans="1:12" x14ac:dyDescent="0.25">
      <c r="A1804" t="s">
        <v>288</v>
      </c>
      <c r="B1804">
        <v>1995</v>
      </c>
      <c r="C1804" t="s">
        <v>10</v>
      </c>
      <c r="D1804">
        <v>9</v>
      </c>
      <c r="E1804">
        <v>0</v>
      </c>
      <c r="F1804" s="14">
        <v>2497.04</v>
      </c>
      <c r="G1804" t="s">
        <v>12</v>
      </c>
      <c r="H1804" t="s">
        <v>12</v>
      </c>
      <c r="I1804" t="s">
        <v>13</v>
      </c>
      <c r="J1804" s="10" t="str">
        <f t="shared" si="56"/>
        <v>9Jul1995</v>
      </c>
      <c r="K1804" s="13">
        <f t="shared" si="57"/>
        <v>27</v>
      </c>
      <c r="L1804" s="14">
        <v>2497.04</v>
      </c>
    </row>
    <row r="1805" spans="1:12" x14ac:dyDescent="0.25">
      <c r="A1805" t="s">
        <v>289</v>
      </c>
      <c r="B1805">
        <v>1995</v>
      </c>
      <c r="C1805" t="s">
        <v>36</v>
      </c>
      <c r="D1805">
        <v>15</v>
      </c>
      <c r="E1805">
        <v>0</v>
      </c>
      <c r="F1805" s="14">
        <v>2498.41</v>
      </c>
      <c r="G1805" t="s">
        <v>12</v>
      </c>
      <c r="H1805" t="s">
        <v>12</v>
      </c>
      <c r="I1805" t="s">
        <v>13</v>
      </c>
      <c r="J1805" s="10" t="str">
        <f t="shared" si="56"/>
        <v>15Oct1995</v>
      </c>
      <c r="K1805" s="13">
        <f t="shared" si="57"/>
        <v>27</v>
      </c>
      <c r="L1805" s="14">
        <v>2498.41</v>
      </c>
    </row>
    <row r="1806" spans="1:12" x14ac:dyDescent="0.25">
      <c r="A1806" t="s">
        <v>354</v>
      </c>
      <c r="B1806">
        <v>1995</v>
      </c>
      <c r="C1806" t="s">
        <v>20</v>
      </c>
      <c r="D1806">
        <v>10</v>
      </c>
      <c r="E1806">
        <v>0</v>
      </c>
      <c r="F1806" s="14">
        <v>3070.81</v>
      </c>
      <c r="G1806" t="s">
        <v>12</v>
      </c>
      <c r="H1806" t="s">
        <v>16</v>
      </c>
      <c r="I1806" t="s">
        <v>355</v>
      </c>
      <c r="J1806" s="10" t="str">
        <f t="shared" si="56"/>
        <v>10Sep1995</v>
      </c>
      <c r="K1806" s="13">
        <f t="shared" si="57"/>
        <v>27</v>
      </c>
      <c r="L1806" s="14">
        <v>3070.81</v>
      </c>
    </row>
    <row r="1807" spans="1:12" x14ac:dyDescent="0.25">
      <c r="A1807" t="s">
        <v>476</v>
      </c>
      <c r="B1807">
        <v>1995</v>
      </c>
      <c r="C1807" t="s">
        <v>20</v>
      </c>
      <c r="D1807">
        <v>14</v>
      </c>
      <c r="E1807">
        <v>2</v>
      </c>
      <c r="F1807" s="14">
        <v>4058.71</v>
      </c>
      <c r="G1807" t="s">
        <v>12</v>
      </c>
      <c r="H1807" t="s">
        <v>12</v>
      </c>
      <c r="I1807" t="s">
        <v>23</v>
      </c>
      <c r="J1807" s="10" t="str">
        <f t="shared" si="56"/>
        <v>14Sep1995</v>
      </c>
      <c r="K1807" s="13">
        <f t="shared" si="57"/>
        <v>27</v>
      </c>
      <c r="L1807" s="14">
        <v>4058.71</v>
      </c>
    </row>
    <row r="1808" spans="1:12" x14ac:dyDescent="0.25">
      <c r="A1808" t="s">
        <v>496</v>
      </c>
      <c r="B1808">
        <v>1995</v>
      </c>
      <c r="C1808" t="s">
        <v>36</v>
      </c>
      <c r="D1808">
        <v>14</v>
      </c>
      <c r="E1808">
        <v>3</v>
      </c>
      <c r="F1808" s="14">
        <v>4260.74</v>
      </c>
      <c r="G1808" t="s">
        <v>12</v>
      </c>
      <c r="H1808" t="s">
        <v>11</v>
      </c>
      <c r="I1808" t="s">
        <v>41</v>
      </c>
      <c r="J1808" s="10" t="str">
        <f t="shared" si="56"/>
        <v>14Oct1995</v>
      </c>
      <c r="K1808" s="13">
        <f t="shared" si="57"/>
        <v>27</v>
      </c>
      <c r="L1808" s="14">
        <v>4260.74</v>
      </c>
    </row>
    <row r="1809" spans="1:12" x14ac:dyDescent="0.25">
      <c r="A1809" t="s">
        <v>1382</v>
      </c>
      <c r="B1809">
        <v>1995</v>
      </c>
      <c r="C1809" t="s">
        <v>30</v>
      </c>
      <c r="D1809">
        <v>10</v>
      </c>
      <c r="E1809">
        <v>0</v>
      </c>
      <c r="F1809" s="14">
        <v>11318.57</v>
      </c>
      <c r="G1809" t="s">
        <v>12</v>
      </c>
      <c r="H1809" t="s">
        <v>11</v>
      </c>
      <c r="I1809" t="s">
        <v>534</v>
      </c>
      <c r="J1809" s="10" t="str">
        <f t="shared" si="56"/>
        <v>10Dec1995</v>
      </c>
      <c r="K1809" s="13">
        <f t="shared" si="57"/>
        <v>27</v>
      </c>
      <c r="L1809" s="14">
        <v>11318.57</v>
      </c>
    </row>
    <row r="1810" spans="1:12" x14ac:dyDescent="0.25">
      <c r="A1810" t="s">
        <v>1509</v>
      </c>
      <c r="B1810">
        <v>1995</v>
      </c>
      <c r="C1810" t="s">
        <v>34</v>
      </c>
      <c r="D1810">
        <v>9</v>
      </c>
      <c r="E1810">
        <v>0</v>
      </c>
      <c r="F1810" s="14">
        <v>12452.25</v>
      </c>
      <c r="G1810" t="s">
        <v>12</v>
      </c>
      <c r="H1810" t="s">
        <v>12</v>
      </c>
      <c r="I1810" t="s">
        <v>23</v>
      </c>
      <c r="J1810" s="10" t="str">
        <f t="shared" si="56"/>
        <v>9Aug1995</v>
      </c>
      <c r="K1810" s="13">
        <f t="shared" si="57"/>
        <v>27</v>
      </c>
      <c r="L1810" s="14">
        <v>12452.25</v>
      </c>
    </row>
    <row r="1811" spans="1:12" x14ac:dyDescent="0.25">
      <c r="A1811" t="s">
        <v>267</v>
      </c>
      <c r="B1811">
        <v>1996</v>
      </c>
      <c r="C1811" t="s">
        <v>15</v>
      </c>
      <c r="D1811">
        <v>28</v>
      </c>
      <c r="E1811">
        <v>0</v>
      </c>
      <c r="F1811" s="14">
        <v>2302.3000000000002</v>
      </c>
      <c r="G1811" t="s">
        <v>16</v>
      </c>
      <c r="H1811" t="s">
        <v>11</v>
      </c>
      <c r="I1811" t="s">
        <v>41</v>
      </c>
      <c r="J1811" s="10" t="str">
        <f t="shared" si="56"/>
        <v>28Nov1996</v>
      </c>
      <c r="K1811" s="13">
        <f t="shared" si="57"/>
        <v>26</v>
      </c>
      <c r="L1811" s="14">
        <v>2302.3000000000002</v>
      </c>
    </row>
    <row r="1812" spans="1:12" x14ac:dyDescent="0.25">
      <c r="A1812" t="s">
        <v>401</v>
      </c>
      <c r="B1812">
        <v>1996</v>
      </c>
      <c r="C1812" t="s">
        <v>20</v>
      </c>
      <c r="D1812">
        <v>18</v>
      </c>
      <c r="E1812">
        <v>1</v>
      </c>
      <c r="F1812" s="14">
        <v>3490.55</v>
      </c>
      <c r="G1812" t="s">
        <v>16</v>
      </c>
      <c r="H1812" t="s">
        <v>11</v>
      </c>
      <c r="I1812" t="s">
        <v>163</v>
      </c>
      <c r="J1812" s="10" t="str">
        <f t="shared" si="56"/>
        <v>18Sep1996</v>
      </c>
      <c r="K1812" s="13">
        <f t="shared" si="57"/>
        <v>26</v>
      </c>
      <c r="L1812" s="14">
        <v>3490.55</v>
      </c>
    </row>
    <row r="1813" spans="1:12" x14ac:dyDescent="0.25">
      <c r="A1813" t="s">
        <v>450</v>
      </c>
      <c r="B1813">
        <v>1996</v>
      </c>
      <c r="C1813" t="s">
        <v>36</v>
      </c>
      <c r="D1813">
        <v>23</v>
      </c>
      <c r="E1813">
        <v>2</v>
      </c>
      <c r="F1813" s="14">
        <v>3877.3</v>
      </c>
      <c r="G1813" t="s">
        <v>16</v>
      </c>
      <c r="H1813" t="s">
        <v>12</v>
      </c>
      <c r="I1813" t="s">
        <v>23</v>
      </c>
      <c r="J1813" s="10" t="str">
        <f t="shared" si="56"/>
        <v>23Oct1996</v>
      </c>
      <c r="K1813" s="13">
        <f t="shared" si="57"/>
        <v>26</v>
      </c>
      <c r="L1813" s="14">
        <v>3877.3</v>
      </c>
    </row>
    <row r="1814" spans="1:12" x14ac:dyDescent="0.25">
      <c r="A1814" t="s">
        <v>2170</v>
      </c>
      <c r="B1814">
        <v>1996</v>
      </c>
      <c r="C1814" t="s">
        <v>34</v>
      </c>
      <c r="D1814">
        <v>20</v>
      </c>
      <c r="E1814">
        <v>2</v>
      </c>
      <c r="F1814" s="14">
        <v>36085.22</v>
      </c>
      <c r="G1814" t="s">
        <v>16</v>
      </c>
      <c r="H1814" t="s">
        <v>16</v>
      </c>
      <c r="I1814" t="s">
        <v>41</v>
      </c>
      <c r="J1814" s="10" t="str">
        <f t="shared" si="56"/>
        <v>20Aug1996</v>
      </c>
      <c r="K1814" s="13">
        <f t="shared" si="57"/>
        <v>26</v>
      </c>
      <c r="L1814" s="14">
        <v>36085.22</v>
      </c>
    </row>
    <row r="1815" spans="1:12" x14ac:dyDescent="0.25">
      <c r="A1815" t="s">
        <v>79</v>
      </c>
      <c r="B1815">
        <v>1996</v>
      </c>
      <c r="C1815" t="s">
        <v>34</v>
      </c>
      <c r="D1815">
        <v>11</v>
      </c>
      <c r="E1815">
        <v>0</v>
      </c>
      <c r="F1815" s="14">
        <v>1178</v>
      </c>
      <c r="G1815" t="s">
        <v>11</v>
      </c>
      <c r="H1815" t="s">
        <v>12</v>
      </c>
      <c r="I1815" t="s">
        <v>13</v>
      </c>
      <c r="J1815" s="10" t="str">
        <f t="shared" si="56"/>
        <v>11Aug1996</v>
      </c>
      <c r="K1815" s="13">
        <f t="shared" si="57"/>
        <v>26</v>
      </c>
      <c r="L1815" s="14">
        <v>1178</v>
      </c>
    </row>
    <row r="1816" spans="1:12" x14ac:dyDescent="0.25">
      <c r="A1816" t="s">
        <v>85</v>
      </c>
      <c r="B1816">
        <v>1996</v>
      </c>
      <c r="C1816" t="s">
        <v>15</v>
      </c>
      <c r="D1816">
        <v>4</v>
      </c>
      <c r="E1816">
        <v>0</v>
      </c>
      <c r="F1816" s="14">
        <v>1220</v>
      </c>
      <c r="G1816" t="s">
        <v>11</v>
      </c>
      <c r="H1816" t="s">
        <v>12</v>
      </c>
      <c r="I1816" t="s">
        <v>23</v>
      </c>
      <c r="J1816" s="10" t="str">
        <f t="shared" si="56"/>
        <v>4Nov1996</v>
      </c>
      <c r="K1816" s="13">
        <f t="shared" si="57"/>
        <v>26</v>
      </c>
      <c r="L1816" s="14">
        <v>1220</v>
      </c>
    </row>
    <row r="1817" spans="1:12" x14ac:dyDescent="0.25">
      <c r="A1817" t="s">
        <v>123</v>
      </c>
      <c r="B1817">
        <v>1996</v>
      </c>
      <c r="C1817" t="s">
        <v>18</v>
      </c>
      <c r="D1817">
        <v>23</v>
      </c>
      <c r="E1817">
        <v>0</v>
      </c>
      <c r="F1817" s="14">
        <v>1417</v>
      </c>
      <c r="G1817" t="s">
        <v>11</v>
      </c>
      <c r="H1817" t="s">
        <v>12</v>
      </c>
      <c r="I1817" t="s">
        <v>13</v>
      </c>
      <c r="J1817" s="10" t="str">
        <f t="shared" si="56"/>
        <v>23Jun1996</v>
      </c>
      <c r="K1817" s="13">
        <f t="shared" si="57"/>
        <v>26</v>
      </c>
      <c r="L1817" s="14">
        <v>1417</v>
      </c>
    </row>
    <row r="1818" spans="1:12" x14ac:dyDescent="0.25">
      <c r="A1818" t="s">
        <v>269</v>
      </c>
      <c r="B1818">
        <v>1996</v>
      </c>
      <c r="C1818" t="s">
        <v>30</v>
      </c>
      <c r="D1818">
        <v>17</v>
      </c>
      <c r="E1818">
        <v>0</v>
      </c>
      <c r="F1818" s="14">
        <v>2322.62</v>
      </c>
      <c r="G1818" t="s">
        <v>11</v>
      </c>
      <c r="H1818" t="s">
        <v>16</v>
      </c>
      <c r="I1818" t="s">
        <v>13</v>
      </c>
      <c r="J1818" s="10" t="str">
        <f t="shared" si="56"/>
        <v>17Dec1996</v>
      </c>
      <c r="K1818" s="13">
        <f t="shared" si="57"/>
        <v>26</v>
      </c>
      <c r="L1818" s="14">
        <v>2322.62</v>
      </c>
    </row>
    <row r="1819" spans="1:12" x14ac:dyDescent="0.25">
      <c r="A1819" t="s">
        <v>310</v>
      </c>
      <c r="B1819">
        <v>1996</v>
      </c>
      <c r="C1819" t="s">
        <v>18</v>
      </c>
      <c r="D1819">
        <v>13</v>
      </c>
      <c r="E1819">
        <v>0</v>
      </c>
      <c r="F1819" s="14">
        <v>2699.57</v>
      </c>
      <c r="G1819" t="s">
        <v>11</v>
      </c>
      <c r="H1819" t="s">
        <v>16</v>
      </c>
      <c r="I1819" t="s">
        <v>23</v>
      </c>
      <c r="J1819" s="10" t="str">
        <f t="shared" si="56"/>
        <v>13Jun1996</v>
      </c>
      <c r="K1819" s="13">
        <f t="shared" si="57"/>
        <v>26</v>
      </c>
      <c r="L1819" s="14">
        <v>2699.57</v>
      </c>
    </row>
    <row r="1820" spans="1:12" x14ac:dyDescent="0.25">
      <c r="A1820" t="s">
        <v>337</v>
      </c>
      <c r="B1820">
        <v>1996</v>
      </c>
      <c r="C1820" t="s">
        <v>36</v>
      </c>
      <c r="D1820">
        <v>24</v>
      </c>
      <c r="E1820">
        <v>1</v>
      </c>
      <c r="F1820" s="14">
        <v>2902.91</v>
      </c>
      <c r="G1820" t="s">
        <v>11</v>
      </c>
      <c r="H1820" t="s">
        <v>11</v>
      </c>
      <c r="I1820" t="s">
        <v>13</v>
      </c>
      <c r="J1820" s="10" t="str">
        <f t="shared" si="56"/>
        <v>24Oct1996</v>
      </c>
      <c r="K1820" s="13">
        <f t="shared" si="57"/>
        <v>26</v>
      </c>
      <c r="L1820" s="14">
        <v>2902.91</v>
      </c>
    </row>
    <row r="1821" spans="1:12" x14ac:dyDescent="0.25">
      <c r="A1821" t="s">
        <v>338</v>
      </c>
      <c r="B1821">
        <v>1996</v>
      </c>
      <c r="C1821" t="s">
        <v>18</v>
      </c>
      <c r="D1821">
        <v>13</v>
      </c>
      <c r="E1821">
        <v>1</v>
      </c>
      <c r="F1821" s="14">
        <v>2904.09</v>
      </c>
      <c r="G1821" t="s">
        <v>11</v>
      </c>
      <c r="H1821" t="s">
        <v>11</v>
      </c>
      <c r="I1821" t="s">
        <v>41</v>
      </c>
      <c r="J1821" s="10" t="str">
        <f t="shared" si="56"/>
        <v>13Jun1996</v>
      </c>
      <c r="K1821" s="13">
        <f t="shared" si="57"/>
        <v>26</v>
      </c>
      <c r="L1821" s="14">
        <v>2904.09</v>
      </c>
    </row>
    <row r="1822" spans="1:12" x14ac:dyDescent="0.25">
      <c r="A1822" t="s">
        <v>340</v>
      </c>
      <c r="B1822">
        <v>1996</v>
      </c>
      <c r="C1822" t="s">
        <v>18</v>
      </c>
      <c r="D1822">
        <v>30</v>
      </c>
      <c r="E1822">
        <v>1</v>
      </c>
      <c r="F1822" s="14">
        <v>2927.06</v>
      </c>
      <c r="G1822" t="s">
        <v>11</v>
      </c>
      <c r="H1822" t="s">
        <v>11</v>
      </c>
      <c r="I1822" t="s">
        <v>13</v>
      </c>
      <c r="J1822" s="10" t="str">
        <f t="shared" si="56"/>
        <v>30Jun1996</v>
      </c>
      <c r="K1822" s="13">
        <f t="shared" si="57"/>
        <v>26</v>
      </c>
      <c r="L1822" s="14">
        <v>2927.06</v>
      </c>
    </row>
    <row r="1823" spans="1:12" x14ac:dyDescent="0.25">
      <c r="A1823" t="s">
        <v>364</v>
      </c>
      <c r="B1823">
        <v>1996</v>
      </c>
      <c r="C1823" t="s">
        <v>34</v>
      </c>
      <c r="D1823">
        <v>14</v>
      </c>
      <c r="E1823">
        <v>0</v>
      </c>
      <c r="F1823" s="14">
        <v>3176.29</v>
      </c>
      <c r="G1823" t="s">
        <v>11</v>
      </c>
      <c r="H1823" t="s">
        <v>11</v>
      </c>
      <c r="I1823" t="s">
        <v>23</v>
      </c>
      <c r="J1823" s="10" t="str">
        <f t="shared" si="56"/>
        <v>14Aug1996</v>
      </c>
      <c r="K1823" s="13">
        <f t="shared" si="57"/>
        <v>26</v>
      </c>
      <c r="L1823" s="14">
        <v>3176.29</v>
      </c>
    </row>
    <row r="1824" spans="1:12" x14ac:dyDescent="0.25">
      <c r="A1824" t="s">
        <v>365</v>
      </c>
      <c r="B1824">
        <v>1996</v>
      </c>
      <c r="C1824" t="s">
        <v>10</v>
      </c>
      <c r="D1824">
        <v>3</v>
      </c>
      <c r="E1824">
        <v>0</v>
      </c>
      <c r="F1824" s="14">
        <v>3176.82</v>
      </c>
      <c r="G1824" t="s">
        <v>11</v>
      </c>
      <c r="H1824" t="s">
        <v>16</v>
      </c>
      <c r="I1824" t="s">
        <v>23</v>
      </c>
      <c r="J1824" s="10" t="str">
        <f t="shared" si="56"/>
        <v>3Jul1996</v>
      </c>
      <c r="K1824" s="13">
        <f t="shared" si="57"/>
        <v>26</v>
      </c>
      <c r="L1824" s="14">
        <v>3176.82</v>
      </c>
    </row>
    <row r="1825" spans="1:12" x14ac:dyDescent="0.25">
      <c r="A1825" t="s">
        <v>368</v>
      </c>
      <c r="B1825">
        <v>1996</v>
      </c>
      <c r="C1825" t="s">
        <v>36</v>
      </c>
      <c r="D1825">
        <v>11</v>
      </c>
      <c r="E1825">
        <v>0</v>
      </c>
      <c r="F1825" s="14">
        <v>3201.25</v>
      </c>
      <c r="G1825" t="s">
        <v>11</v>
      </c>
      <c r="H1825" t="s">
        <v>12</v>
      </c>
      <c r="I1825" t="s">
        <v>23</v>
      </c>
      <c r="J1825" s="10" t="str">
        <f t="shared" si="56"/>
        <v>11Oct1996</v>
      </c>
      <c r="K1825" s="13">
        <f t="shared" si="57"/>
        <v>26</v>
      </c>
      <c r="L1825" s="14">
        <v>3201.25</v>
      </c>
    </row>
    <row r="1826" spans="1:12" x14ac:dyDescent="0.25">
      <c r="A1826" t="s">
        <v>379</v>
      </c>
      <c r="B1826">
        <v>1996</v>
      </c>
      <c r="C1826" t="s">
        <v>15</v>
      </c>
      <c r="D1826">
        <v>17</v>
      </c>
      <c r="E1826">
        <v>1</v>
      </c>
      <c r="F1826" s="14">
        <v>3292.53</v>
      </c>
      <c r="G1826" t="s">
        <v>11</v>
      </c>
      <c r="H1826" t="s">
        <v>11</v>
      </c>
      <c r="I1826" t="s">
        <v>23</v>
      </c>
      <c r="J1826" s="10" t="str">
        <f t="shared" si="56"/>
        <v>17Nov1996</v>
      </c>
      <c r="K1826" s="13">
        <f t="shared" si="57"/>
        <v>26</v>
      </c>
      <c r="L1826" s="14">
        <v>3292.53</v>
      </c>
    </row>
    <row r="1827" spans="1:12" x14ac:dyDescent="0.25">
      <c r="A1827" t="s">
        <v>387</v>
      </c>
      <c r="B1827">
        <v>1996</v>
      </c>
      <c r="C1827" t="s">
        <v>30</v>
      </c>
      <c r="D1827">
        <v>14</v>
      </c>
      <c r="E1827">
        <v>1</v>
      </c>
      <c r="F1827" s="14">
        <v>3378.91</v>
      </c>
      <c r="G1827" t="s">
        <v>11</v>
      </c>
      <c r="H1827" t="s">
        <v>16</v>
      </c>
      <c r="I1827" t="s">
        <v>41</v>
      </c>
      <c r="J1827" s="10" t="str">
        <f t="shared" si="56"/>
        <v>14Dec1996</v>
      </c>
      <c r="K1827" s="13">
        <f t="shared" si="57"/>
        <v>26</v>
      </c>
      <c r="L1827" s="14">
        <v>3378.91</v>
      </c>
    </row>
    <row r="1828" spans="1:12" x14ac:dyDescent="0.25">
      <c r="A1828" t="s">
        <v>388</v>
      </c>
      <c r="B1828">
        <v>1996</v>
      </c>
      <c r="C1828" t="s">
        <v>15</v>
      </c>
      <c r="D1828">
        <v>13</v>
      </c>
      <c r="E1828">
        <v>0</v>
      </c>
      <c r="F1828" s="14">
        <v>3385.4</v>
      </c>
      <c r="G1828" t="s">
        <v>11</v>
      </c>
      <c r="H1828" t="s">
        <v>11</v>
      </c>
      <c r="I1828" t="s">
        <v>246</v>
      </c>
      <c r="J1828" s="10" t="str">
        <f t="shared" si="56"/>
        <v>13Nov1996</v>
      </c>
      <c r="K1828" s="13">
        <f t="shared" si="57"/>
        <v>26</v>
      </c>
      <c r="L1828" s="14">
        <v>3385.4</v>
      </c>
    </row>
    <row r="1829" spans="1:12" x14ac:dyDescent="0.25">
      <c r="A1829" t="s">
        <v>389</v>
      </c>
      <c r="B1829">
        <v>1996</v>
      </c>
      <c r="C1829" t="s">
        <v>34</v>
      </c>
      <c r="D1829">
        <v>10</v>
      </c>
      <c r="E1829">
        <v>1</v>
      </c>
      <c r="F1829" s="14">
        <v>3392.37</v>
      </c>
      <c r="G1829" t="s">
        <v>11</v>
      </c>
      <c r="H1829" t="s">
        <v>12</v>
      </c>
      <c r="I1829" t="s">
        <v>13</v>
      </c>
      <c r="J1829" s="10" t="str">
        <f t="shared" si="56"/>
        <v>10Aug1996</v>
      </c>
      <c r="K1829" s="13">
        <f t="shared" si="57"/>
        <v>26</v>
      </c>
      <c r="L1829" s="14">
        <v>3392.37</v>
      </c>
    </row>
    <row r="1830" spans="1:12" x14ac:dyDescent="0.25">
      <c r="A1830" t="s">
        <v>390</v>
      </c>
      <c r="B1830">
        <v>1996</v>
      </c>
      <c r="C1830" t="s">
        <v>36</v>
      </c>
      <c r="D1830">
        <v>27</v>
      </c>
      <c r="E1830">
        <v>1</v>
      </c>
      <c r="F1830" s="14">
        <v>3392.98</v>
      </c>
      <c r="G1830" t="s">
        <v>11</v>
      </c>
      <c r="H1830" t="s">
        <v>12</v>
      </c>
      <c r="I1830" t="s">
        <v>13</v>
      </c>
      <c r="J1830" s="10" t="str">
        <f t="shared" si="56"/>
        <v>27Oct1996</v>
      </c>
      <c r="K1830" s="13">
        <f t="shared" si="57"/>
        <v>26</v>
      </c>
      <c r="L1830" s="14">
        <v>3392.98</v>
      </c>
    </row>
    <row r="1831" spans="1:12" x14ac:dyDescent="0.25">
      <c r="A1831" t="s">
        <v>392</v>
      </c>
      <c r="B1831">
        <v>1996</v>
      </c>
      <c r="C1831" t="s">
        <v>30</v>
      </c>
      <c r="D1831">
        <v>19</v>
      </c>
      <c r="E1831">
        <v>1</v>
      </c>
      <c r="F1831" s="14">
        <v>3410.32</v>
      </c>
      <c r="G1831" t="s">
        <v>11</v>
      </c>
      <c r="H1831" t="s">
        <v>11</v>
      </c>
      <c r="I1831" t="s">
        <v>41</v>
      </c>
      <c r="J1831" s="10" t="str">
        <f t="shared" si="56"/>
        <v>19Dec1996</v>
      </c>
      <c r="K1831" s="13">
        <f t="shared" si="57"/>
        <v>26</v>
      </c>
      <c r="L1831" s="14">
        <v>3410.32</v>
      </c>
    </row>
    <row r="1832" spans="1:12" x14ac:dyDescent="0.25">
      <c r="A1832" t="s">
        <v>464</v>
      </c>
      <c r="B1832">
        <v>1996</v>
      </c>
      <c r="C1832" t="s">
        <v>34</v>
      </c>
      <c r="D1832">
        <v>17</v>
      </c>
      <c r="E1832">
        <v>2</v>
      </c>
      <c r="F1832" s="14">
        <v>3981.98</v>
      </c>
      <c r="G1832" t="s">
        <v>11</v>
      </c>
      <c r="H1832" t="s">
        <v>11</v>
      </c>
      <c r="I1832" t="s">
        <v>13</v>
      </c>
      <c r="J1832" s="10" t="str">
        <f t="shared" si="56"/>
        <v>17Aug1996</v>
      </c>
      <c r="K1832" s="13">
        <f t="shared" si="57"/>
        <v>26</v>
      </c>
      <c r="L1832" s="14">
        <v>3981.98</v>
      </c>
    </row>
    <row r="1833" spans="1:12" x14ac:dyDescent="0.25">
      <c r="A1833" t="s">
        <v>465</v>
      </c>
      <c r="B1833">
        <v>1996</v>
      </c>
      <c r="C1833" t="s">
        <v>20</v>
      </c>
      <c r="D1833">
        <v>8</v>
      </c>
      <c r="E1833">
        <v>2</v>
      </c>
      <c r="F1833" s="14">
        <v>3987.93</v>
      </c>
      <c r="G1833" t="s">
        <v>11</v>
      </c>
      <c r="H1833" t="s">
        <v>11</v>
      </c>
      <c r="I1833" t="s">
        <v>41</v>
      </c>
      <c r="J1833" s="10" t="str">
        <f t="shared" si="56"/>
        <v>8Sep1996</v>
      </c>
      <c r="K1833" s="13">
        <f t="shared" si="57"/>
        <v>26</v>
      </c>
      <c r="L1833" s="14">
        <v>3987.93</v>
      </c>
    </row>
    <row r="1834" spans="1:12" x14ac:dyDescent="0.25">
      <c r="A1834" t="s">
        <v>543</v>
      </c>
      <c r="B1834">
        <v>1996</v>
      </c>
      <c r="C1834" t="s">
        <v>30</v>
      </c>
      <c r="D1834">
        <v>25</v>
      </c>
      <c r="E1834">
        <v>2</v>
      </c>
      <c r="F1834" s="14">
        <v>4564.1899999999996</v>
      </c>
      <c r="G1834" t="s">
        <v>11</v>
      </c>
      <c r="H1834" t="s">
        <v>11</v>
      </c>
      <c r="I1834" t="s">
        <v>246</v>
      </c>
      <c r="J1834" s="10" t="str">
        <f t="shared" si="56"/>
        <v>25Dec1996</v>
      </c>
      <c r="K1834" s="13">
        <f t="shared" si="57"/>
        <v>26</v>
      </c>
      <c r="L1834" s="14">
        <v>4564.1899999999996</v>
      </c>
    </row>
    <row r="1835" spans="1:12" x14ac:dyDescent="0.25">
      <c r="A1835" t="s">
        <v>548</v>
      </c>
      <c r="B1835">
        <v>1996</v>
      </c>
      <c r="C1835" t="s">
        <v>36</v>
      </c>
      <c r="D1835">
        <v>25</v>
      </c>
      <c r="E1835">
        <v>3</v>
      </c>
      <c r="F1835" s="14">
        <v>4661.29</v>
      </c>
      <c r="G1835" t="s">
        <v>11</v>
      </c>
      <c r="H1835" t="s">
        <v>16</v>
      </c>
      <c r="I1835" t="s">
        <v>355</v>
      </c>
      <c r="J1835" s="10" t="str">
        <f t="shared" si="56"/>
        <v>25Oct1996</v>
      </c>
      <c r="K1835" s="13">
        <f t="shared" si="57"/>
        <v>26</v>
      </c>
      <c r="L1835" s="14">
        <v>4661.29</v>
      </c>
    </row>
    <row r="1836" spans="1:12" x14ac:dyDescent="0.25">
      <c r="A1836" t="s">
        <v>737</v>
      </c>
      <c r="B1836">
        <v>1996</v>
      </c>
      <c r="C1836" t="s">
        <v>10</v>
      </c>
      <c r="D1836">
        <v>28</v>
      </c>
      <c r="E1836">
        <v>0</v>
      </c>
      <c r="F1836" s="14">
        <v>6061.8</v>
      </c>
      <c r="G1836" t="s">
        <v>11</v>
      </c>
      <c r="H1836" t="s">
        <v>12</v>
      </c>
      <c r="I1836" t="s">
        <v>23</v>
      </c>
      <c r="J1836" s="10" t="str">
        <f t="shared" si="56"/>
        <v>28Jul1996</v>
      </c>
      <c r="K1836" s="13">
        <f t="shared" si="57"/>
        <v>26</v>
      </c>
      <c r="L1836" s="14">
        <v>6061.8</v>
      </c>
    </row>
    <row r="1837" spans="1:12" x14ac:dyDescent="0.25">
      <c r="A1837" t="s">
        <v>780</v>
      </c>
      <c r="B1837">
        <v>1996</v>
      </c>
      <c r="C1837" t="s">
        <v>10</v>
      </c>
      <c r="D1837">
        <v>4</v>
      </c>
      <c r="E1837">
        <v>0</v>
      </c>
      <c r="F1837" s="14">
        <v>6293.63</v>
      </c>
      <c r="G1837" t="s">
        <v>11</v>
      </c>
      <c r="H1837" t="s">
        <v>12</v>
      </c>
      <c r="I1837" t="s">
        <v>299</v>
      </c>
      <c r="J1837" s="10" t="str">
        <f t="shared" si="56"/>
        <v>4Jul1996</v>
      </c>
      <c r="K1837" s="13">
        <f t="shared" si="57"/>
        <v>26</v>
      </c>
      <c r="L1837" s="14">
        <v>6293.63</v>
      </c>
    </row>
    <row r="1838" spans="1:12" x14ac:dyDescent="0.25">
      <c r="A1838" t="s">
        <v>792</v>
      </c>
      <c r="B1838">
        <v>1996</v>
      </c>
      <c r="C1838" t="s">
        <v>10</v>
      </c>
      <c r="D1838">
        <v>7</v>
      </c>
      <c r="E1838">
        <v>0</v>
      </c>
      <c r="F1838" s="14">
        <v>6361.47</v>
      </c>
      <c r="G1838" t="s">
        <v>11</v>
      </c>
      <c r="H1838" t="s">
        <v>12</v>
      </c>
      <c r="I1838" t="s">
        <v>299</v>
      </c>
      <c r="J1838" s="10" t="str">
        <f t="shared" si="56"/>
        <v>7Jul1996</v>
      </c>
      <c r="K1838" s="13">
        <f t="shared" si="57"/>
        <v>26</v>
      </c>
      <c r="L1838" s="14">
        <v>6361.47</v>
      </c>
    </row>
    <row r="1839" spans="1:12" x14ac:dyDescent="0.25">
      <c r="A1839" t="s">
        <v>951</v>
      </c>
      <c r="B1839">
        <v>1996</v>
      </c>
      <c r="C1839" t="s">
        <v>18</v>
      </c>
      <c r="D1839">
        <v>14</v>
      </c>
      <c r="E1839">
        <v>0</v>
      </c>
      <c r="F1839" s="14">
        <v>7487.38</v>
      </c>
      <c r="G1839" t="s">
        <v>11</v>
      </c>
      <c r="H1839" t="s">
        <v>12</v>
      </c>
      <c r="I1839" t="s">
        <v>23</v>
      </c>
      <c r="J1839" s="10" t="str">
        <f t="shared" si="56"/>
        <v>14Jun1996</v>
      </c>
      <c r="K1839" s="13">
        <f t="shared" si="57"/>
        <v>26</v>
      </c>
      <c r="L1839" s="14">
        <v>7487.38</v>
      </c>
    </row>
    <row r="1840" spans="1:12" x14ac:dyDescent="0.25">
      <c r="A1840" t="s">
        <v>964</v>
      </c>
      <c r="B1840">
        <v>1996</v>
      </c>
      <c r="C1840" t="s">
        <v>20</v>
      </c>
      <c r="D1840">
        <v>17</v>
      </c>
      <c r="E1840">
        <v>0</v>
      </c>
      <c r="F1840" s="14">
        <v>7623.13</v>
      </c>
      <c r="G1840" t="s">
        <v>11</v>
      </c>
      <c r="H1840" t="s">
        <v>12</v>
      </c>
      <c r="I1840" t="s">
        <v>41</v>
      </c>
      <c r="J1840" s="10" t="str">
        <f t="shared" si="56"/>
        <v>17Sep1996</v>
      </c>
      <c r="K1840" s="13">
        <f t="shared" si="57"/>
        <v>26</v>
      </c>
      <c r="L1840" s="14">
        <v>7623.13</v>
      </c>
    </row>
    <row r="1841" spans="1:12" x14ac:dyDescent="0.25">
      <c r="A1841" t="s">
        <v>978</v>
      </c>
      <c r="B1841">
        <v>1996</v>
      </c>
      <c r="C1841" t="s">
        <v>15</v>
      </c>
      <c r="D1841">
        <v>24</v>
      </c>
      <c r="E1841">
        <v>0</v>
      </c>
      <c r="F1841" s="14">
        <v>7670.75</v>
      </c>
      <c r="G1841" t="s">
        <v>11</v>
      </c>
      <c r="H1841" t="s">
        <v>11</v>
      </c>
      <c r="I1841" t="s">
        <v>631</v>
      </c>
      <c r="J1841" s="10" t="str">
        <f t="shared" si="56"/>
        <v>24Nov1996</v>
      </c>
      <c r="K1841" s="13">
        <f t="shared" si="57"/>
        <v>26</v>
      </c>
      <c r="L1841" s="14">
        <v>7670.75</v>
      </c>
    </row>
    <row r="1842" spans="1:12" x14ac:dyDescent="0.25">
      <c r="A1842" t="s">
        <v>1165</v>
      </c>
      <c r="B1842">
        <v>1996</v>
      </c>
      <c r="C1842" t="s">
        <v>36</v>
      </c>
      <c r="D1842">
        <v>12</v>
      </c>
      <c r="E1842">
        <v>0</v>
      </c>
      <c r="F1842" s="14">
        <v>9338.61</v>
      </c>
      <c r="G1842" t="s">
        <v>11</v>
      </c>
      <c r="H1842" t="s">
        <v>16</v>
      </c>
      <c r="I1842" t="s">
        <v>534</v>
      </c>
      <c r="J1842" s="10" t="str">
        <f t="shared" si="56"/>
        <v>12Oct1996</v>
      </c>
      <c r="K1842" s="13">
        <f t="shared" si="57"/>
        <v>26</v>
      </c>
      <c r="L1842" s="14">
        <v>9338.61</v>
      </c>
    </row>
    <row r="1843" spans="1:12" x14ac:dyDescent="0.25">
      <c r="A1843" t="s">
        <v>1218</v>
      </c>
      <c r="B1843">
        <v>1996</v>
      </c>
      <c r="C1843" t="s">
        <v>34</v>
      </c>
      <c r="D1843">
        <v>8</v>
      </c>
      <c r="E1843">
        <v>0</v>
      </c>
      <c r="F1843" s="14">
        <v>9787.32</v>
      </c>
      <c r="G1843" t="s">
        <v>11</v>
      </c>
      <c r="H1843" t="s">
        <v>12</v>
      </c>
      <c r="I1843" t="s">
        <v>248</v>
      </c>
      <c r="J1843" s="10" t="str">
        <f t="shared" si="56"/>
        <v>8Aug1996</v>
      </c>
      <c r="K1843" s="13">
        <f t="shared" si="57"/>
        <v>26</v>
      </c>
      <c r="L1843" s="14">
        <v>9787.32</v>
      </c>
    </row>
    <row r="1844" spans="1:12" x14ac:dyDescent="0.25">
      <c r="A1844" t="s">
        <v>1236</v>
      </c>
      <c r="B1844">
        <v>1996</v>
      </c>
      <c r="C1844" t="s">
        <v>10</v>
      </c>
      <c r="D1844">
        <v>8</v>
      </c>
      <c r="E1844">
        <v>0</v>
      </c>
      <c r="F1844" s="14">
        <v>9894.69</v>
      </c>
      <c r="G1844" t="s">
        <v>11</v>
      </c>
      <c r="H1844" t="s">
        <v>12</v>
      </c>
      <c r="I1844" t="s">
        <v>23</v>
      </c>
      <c r="J1844" s="10" t="str">
        <f t="shared" si="56"/>
        <v>8Jul1996</v>
      </c>
      <c r="K1844" s="13">
        <f t="shared" si="57"/>
        <v>26</v>
      </c>
      <c r="L1844" s="14">
        <v>9894.69</v>
      </c>
    </row>
    <row r="1845" spans="1:12" x14ac:dyDescent="0.25">
      <c r="A1845" t="s">
        <v>1681</v>
      </c>
      <c r="B1845">
        <v>1996</v>
      </c>
      <c r="C1845" t="s">
        <v>15</v>
      </c>
      <c r="D1845">
        <v>10</v>
      </c>
      <c r="E1845">
        <v>2</v>
      </c>
      <c r="F1845" s="14">
        <v>14455.64</v>
      </c>
      <c r="G1845" t="s">
        <v>11</v>
      </c>
      <c r="H1845" t="s">
        <v>12</v>
      </c>
      <c r="I1845" t="s">
        <v>246</v>
      </c>
      <c r="J1845" s="10" t="str">
        <f t="shared" si="56"/>
        <v>10Nov1996</v>
      </c>
      <c r="K1845" s="13">
        <f t="shared" si="57"/>
        <v>26</v>
      </c>
      <c r="L1845" s="14">
        <v>14455.64</v>
      </c>
    </row>
    <row r="1846" spans="1:12" x14ac:dyDescent="0.25">
      <c r="A1846" t="s">
        <v>1789</v>
      </c>
      <c r="B1846">
        <v>1996</v>
      </c>
      <c r="C1846" t="s">
        <v>18</v>
      </c>
      <c r="D1846">
        <v>10</v>
      </c>
      <c r="E1846">
        <v>0</v>
      </c>
      <c r="F1846" s="14">
        <v>17043.34</v>
      </c>
      <c r="G1846" t="s">
        <v>11</v>
      </c>
      <c r="H1846" t="s">
        <v>12</v>
      </c>
      <c r="I1846" t="s">
        <v>13</v>
      </c>
      <c r="J1846" s="10" t="str">
        <f t="shared" si="56"/>
        <v>10Jun1996</v>
      </c>
      <c r="K1846" s="13">
        <f t="shared" si="57"/>
        <v>26</v>
      </c>
      <c r="L1846" s="14">
        <v>17043.34</v>
      </c>
    </row>
    <row r="1847" spans="1:12" x14ac:dyDescent="0.25">
      <c r="A1847" t="s">
        <v>1952</v>
      </c>
      <c r="B1847">
        <v>1996</v>
      </c>
      <c r="C1847" t="s">
        <v>34</v>
      </c>
      <c r="D1847">
        <v>28</v>
      </c>
      <c r="E1847">
        <v>4</v>
      </c>
      <c r="F1847" s="14">
        <v>24671.66</v>
      </c>
      <c r="G1847" t="s">
        <v>11</v>
      </c>
      <c r="H1847" t="s">
        <v>16</v>
      </c>
      <c r="I1847" t="s">
        <v>246</v>
      </c>
      <c r="J1847" s="10" t="str">
        <f t="shared" si="56"/>
        <v>28Aug1996</v>
      </c>
      <c r="K1847" s="13">
        <f t="shared" si="57"/>
        <v>26</v>
      </c>
      <c r="L1847" s="14">
        <v>24671.66</v>
      </c>
    </row>
    <row r="1848" spans="1:12" x14ac:dyDescent="0.25">
      <c r="A1848" t="s">
        <v>35</v>
      </c>
      <c r="B1848">
        <v>1996</v>
      </c>
      <c r="C1848" t="s">
        <v>36</v>
      </c>
      <c r="D1848">
        <v>22</v>
      </c>
      <c r="E1848">
        <v>0</v>
      </c>
      <c r="F1848" s="14">
        <v>760</v>
      </c>
      <c r="G1848" t="s">
        <v>12</v>
      </c>
      <c r="H1848" t="s">
        <v>12</v>
      </c>
      <c r="I1848" t="s">
        <v>13</v>
      </c>
      <c r="J1848" s="10" t="str">
        <f t="shared" si="56"/>
        <v>22Oct1996</v>
      </c>
      <c r="K1848" s="13">
        <f t="shared" si="57"/>
        <v>26</v>
      </c>
      <c r="L1848" s="14">
        <v>760</v>
      </c>
    </row>
    <row r="1849" spans="1:12" x14ac:dyDescent="0.25">
      <c r="A1849" t="s">
        <v>38</v>
      </c>
      <c r="B1849">
        <v>1996</v>
      </c>
      <c r="C1849" t="s">
        <v>20</v>
      </c>
      <c r="D1849">
        <v>18</v>
      </c>
      <c r="E1849">
        <v>0</v>
      </c>
      <c r="F1849" s="14">
        <v>770.38</v>
      </c>
      <c r="G1849" t="s">
        <v>12</v>
      </c>
      <c r="H1849" t="s">
        <v>11</v>
      </c>
      <c r="I1849" t="s">
        <v>23</v>
      </c>
      <c r="J1849" s="10" t="str">
        <f t="shared" si="56"/>
        <v>18Sep1996</v>
      </c>
      <c r="K1849" s="13">
        <f t="shared" si="57"/>
        <v>26</v>
      </c>
      <c r="L1849" s="14">
        <v>770.38</v>
      </c>
    </row>
    <row r="1850" spans="1:12" x14ac:dyDescent="0.25">
      <c r="A1850" t="s">
        <v>200</v>
      </c>
      <c r="B1850">
        <v>1996</v>
      </c>
      <c r="C1850" t="s">
        <v>10</v>
      </c>
      <c r="D1850">
        <v>2</v>
      </c>
      <c r="E1850">
        <v>0</v>
      </c>
      <c r="F1850" s="14">
        <v>1865.98</v>
      </c>
      <c r="G1850" t="s">
        <v>12</v>
      </c>
      <c r="H1850" t="s">
        <v>12</v>
      </c>
      <c r="I1850" t="s">
        <v>23</v>
      </c>
      <c r="J1850" s="10" t="str">
        <f t="shared" si="56"/>
        <v>2Jul1996</v>
      </c>
      <c r="K1850" s="13">
        <f t="shared" si="57"/>
        <v>26</v>
      </c>
      <c r="L1850" s="14">
        <v>1865.98</v>
      </c>
    </row>
    <row r="1851" spans="1:12" x14ac:dyDescent="0.25">
      <c r="A1851" t="s">
        <v>306</v>
      </c>
      <c r="B1851">
        <v>1996</v>
      </c>
      <c r="C1851" t="s">
        <v>34</v>
      </c>
      <c r="D1851">
        <v>5</v>
      </c>
      <c r="E1851">
        <v>0</v>
      </c>
      <c r="F1851" s="14">
        <v>2680.95</v>
      </c>
      <c r="G1851" t="s">
        <v>12</v>
      </c>
      <c r="H1851" t="s">
        <v>11</v>
      </c>
      <c r="I1851" t="s">
        <v>23</v>
      </c>
      <c r="J1851" s="10" t="str">
        <f t="shared" si="56"/>
        <v>5Aug1996</v>
      </c>
      <c r="K1851" s="13">
        <f t="shared" si="57"/>
        <v>26</v>
      </c>
      <c r="L1851" s="14">
        <v>2680.95</v>
      </c>
    </row>
    <row r="1852" spans="1:12" x14ac:dyDescent="0.25">
      <c r="A1852" t="s">
        <v>334</v>
      </c>
      <c r="B1852">
        <v>1996</v>
      </c>
      <c r="C1852" t="s">
        <v>18</v>
      </c>
      <c r="D1852">
        <v>21</v>
      </c>
      <c r="E1852">
        <v>0</v>
      </c>
      <c r="F1852" s="14">
        <v>2897.32</v>
      </c>
      <c r="G1852" t="s">
        <v>12</v>
      </c>
      <c r="H1852" t="s">
        <v>12</v>
      </c>
      <c r="I1852" t="s">
        <v>167</v>
      </c>
      <c r="J1852" s="10" t="str">
        <f t="shared" si="56"/>
        <v>21Jun1996</v>
      </c>
      <c r="K1852" s="13">
        <f t="shared" si="57"/>
        <v>26</v>
      </c>
      <c r="L1852" s="14">
        <v>2897.32</v>
      </c>
    </row>
    <row r="1853" spans="1:12" x14ac:dyDescent="0.25">
      <c r="A1853" t="s">
        <v>400</v>
      </c>
      <c r="B1853">
        <v>1996</v>
      </c>
      <c r="C1853" t="s">
        <v>20</v>
      </c>
      <c r="D1853">
        <v>19</v>
      </c>
      <c r="E1853">
        <v>2</v>
      </c>
      <c r="F1853" s="14">
        <v>3484.33</v>
      </c>
      <c r="G1853" t="s">
        <v>12</v>
      </c>
      <c r="H1853" t="s">
        <v>12</v>
      </c>
      <c r="I1853" t="s">
        <v>41</v>
      </c>
      <c r="J1853" s="10" t="str">
        <f t="shared" si="56"/>
        <v>19Sep1996</v>
      </c>
      <c r="K1853" s="13">
        <f t="shared" si="57"/>
        <v>26</v>
      </c>
      <c r="L1853" s="14">
        <v>3484.33</v>
      </c>
    </row>
    <row r="1854" spans="1:12" x14ac:dyDescent="0.25">
      <c r="A1854" t="s">
        <v>1349</v>
      </c>
      <c r="B1854">
        <v>1996</v>
      </c>
      <c r="C1854" t="s">
        <v>10</v>
      </c>
      <c r="D1854">
        <v>21</v>
      </c>
      <c r="E1854">
        <v>0</v>
      </c>
      <c r="F1854" s="14">
        <v>11028.56</v>
      </c>
      <c r="G1854" t="s">
        <v>12</v>
      </c>
      <c r="H1854" t="s">
        <v>12</v>
      </c>
      <c r="I1854" t="s">
        <v>23</v>
      </c>
      <c r="J1854" s="10" t="str">
        <f t="shared" si="56"/>
        <v>21Jul1996</v>
      </c>
      <c r="K1854" s="13">
        <f t="shared" si="57"/>
        <v>26</v>
      </c>
      <c r="L1854" s="14">
        <v>11028.56</v>
      </c>
    </row>
    <row r="1855" spans="1:12" x14ac:dyDescent="0.25">
      <c r="A1855" t="s">
        <v>315</v>
      </c>
      <c r="B1855">
        <v>1997</v>
      </c>
      <c r="C1855" t="s">
        <v>36</v>
      </c>
      <c r="D1855">
        <v>30</v>
      </c>
      <c r="E1855">
        <v>0</v>
      </c>
      <c r="F1855" s="14">
        <v>2721.32</v>
      </c>
      <c r="G1855" t="s">
        <v>16</v>
      </c>
      <c r="H1855" t="s">
        <v>12</v>
      </c>
      <c r="I1855" t="s">
        <v>275</v>
      </c>
      <c r="J1855" s="10" t="str">
        <f t="shared" si="56"/>
        <v>30Oct1997</v>
      </c>
      <c r="K1855" s="13">
        <f t="shared" si="57"/>
        <v>25</v>
      </c>
      <c r="L1855" s="14">
        <v>2721.32</v>
      </c>
    </row>
    <row r="1856" spans="1:12" x14ac:dyDescent="0.25">
      <c r="A1856" t="s">
        <v>530</v>
      </c>
      <c r="B1856">
        <v>1997</v>
      </c>
      <c r="C1856" t="s">
        <v>36</v>
      </c>
      <c r="D1856">
        <v>13</v>
      </c>
      <c r="E1856">
        <v>4</v>
      </c>
      <c r="F1856" s="14">
        <v>4504.66</v>
      </c>
      <c r="G1856" t="s">
        <v>16</v>
      </c>
      <c r="H1856" t="s">
        <v>11</v>
      </c>
      <c r="I1856" t="s">
        <v>13</v>
      </c>
      <c r="J1856" s="10" t="str">
        <f t="shared" si="56"/>
        <v>13Oct1997</v>
      </c>
      <c r="K1856" s="13">
        <f t="shared" si="57"/>
        <v>25</v>
      </c>
      <c r="L1856" s="14">
        <v>4504.66</v>
      </c>
    </row>
    <row r="1857" spans="1:12" x14ac:dyDescent="0.25">
      <c r="A1857" t="s">
        <v>1816</v>
      </c>
      <c r="B1857">
        <v>1997</v>
      </c>
      <c r="C1857" t="s">
        <v>34</v>
      </c>
      <c r="D1857">
        <v>26</v>
      </c>
      <c r="E1857">
        <v>0</v>
      </c>
      <c r="F1857" s="14">
        <v>17878.900000000001</v>
      </c>
      <c r="G1857" t="s">
        <v>16</v>
      </c>
      <c r="H1857" t="s">
        <v>11</v>
      </c>
      <c r="I1857" t="s">
        <v>246</v>
      </c>
      <c r="J1857" s="10" t="str">
        <f t="shared" si="56"/>
        <v>26Aug1997</v>
      </c>
      <c r="K1857" s="13">
        <f t="shared" si="57"/>
        <v>25</v>
      </c>
      <c r="L1857" s="14">
        <v>17878.900000000001</v>
      </c>
    </row>
    <row r="1858" spans="1:12" x14ac:dyDescent="0.25">
      <c r="A1858" t="s">
        <v>1826</v>
      </c>
      <c r="B1858">
        <v>1997</v>
      </c>
      <c r="C1858" t="s">
        <v>18</v>
      </c>
      <c r="D1858">
        <v>15</v>
      </c>
      <c r="E1858">
        <v>1</v>
      </c>
      <c r="F1858" s="14">
        <v>18218.16</v>
      </c>
      <c r="G1858" t="s">
        <v>16</v>
      </c>
      <c r="H1858" t="s">
        <v>16</v>
      </c>
      <c r="I1858" t="s">
        <v>13</v>
      </c>
      <c r="J1858" s="10" t="str">
        <f t="shared" ref="J1858:J1921" si="58">CONCATENATE(D1858,C1858,B1858)</f>
        <v>15Jun1997</v>
      </c>
      <c r="K1858" s="13">
        <f t="shared" ref="K1858:K1921" si="59">DATEDIF(J1858,$P$2,"y")</f>
        <v>25</v>
      </c>
      <c r="L1858" s="14">
        <v>18218.16</v>
      </c>
    </row>
    <row r="1859" spans="1:12" x14ac:dyDescent="0.25">
      <c r="A1859" t="s">
        <v>1872</v>
      </c>
      <c r="B1859">
        <v>1997</v>
      </c>
      <c r="C1859" t="s">
        <v>36</v>
      </c>
      <c r="D1859">
        <v>18</v>
      </c>
      <c r="E1859">
        <v>3</v>
      </c>
      <c r="F1859" s="14">
        <v>19933.46</v>
      </c>
      <c r="G1859" t="s">
        <v>16</v>
      </c>
      <c r="H1859" t="s">
        <v>12</v>
      </c>
      <c r="I1859" t="s">
        <v>41</v>
      </c>
      <c r="J1859" s="10" t="str">
        <f t="shared" si="58"/>
        <v>18Oct1997</v>
      </c>
      <c r="K1859" s="13">
        <f t="shared" si="59"/>
        <v>25</v>
      </c>
      <c r="L1859" s="14">
        <v>19933.46</v>
      </c>
    </row>
    <row r="1860" spans="1:12" x14ac:dyDescent="0.25">
      <c r="A1860" t="s">
        <v>2003</v>
      </c>
      <c r="B1860">
        <v>1997</v>
      </c>
      <c r="C1860" t="s">
        <v>36</v>
      </c>
      <c r="D1860">
        <v>7</v>
      </c>
      <c r="E1860">
        <v>0</v>
      </c>
      <c r="F1860" s="14">
        <v>27625.17</v>
      </c>
      <c r="G1860" t="s">
        <v>16</v>
      </c>
      <c r="H1860" t="s">
        <v>16</v>
      </c>
      <c r="I1860" t="s">
        <v>41</v>
      </c>
      <c r="J1860" s="10" t="str">
        <f t="shared" si="58"/>
        <v>7Oct1997</v>
      </c>
      <c r="K1860" s="13">
        <f t="shared" si="59"/>
        <v>25</v>
      </c>
      <c r="L1860" s="14">
        <v>27625.17</v>
      </c>
    </row>
    <row r="1861" spans="1:12" x14ac:dyDescent="0.25">
      <c r="A1861" t="s">
        <v>2152</v>
      </c>
      <c r="B1861">
        <v>1997</v>
      </c>
      <c r="C1861" t="s">
        <v>10</v>
      </c>
      <c r="D1861">
        <v>9</v>
      </c>
      <c r="E1861">
        <v>0</v>
      </c>
      <c r="F1861" s="14">
        <v>35302.089999999997</v>
      </c>
      <c r="G1861" t="s">
        <v>16</v>
      </c>
      <c r="H1861" t="s">
        <v>11</v>
      </c>
      <c r="I1861" t="s">
        <v>41</v>
      </c>
      <c r="J1861" s="10" t="str">
        <f t="shared" si="58"/>
        <v>9Jul1997</v>
      </c>
      <c r="K1861" s="13">
        <f t="shared" si="59"/>
        <v>25</v>
      </c>
      <c r="L1861" s="14">
        <v>35302.089999999997</v>
      </c>
    </row>
    <row r="1862" spans="1:12" x14ac:dyDescent="0.25">
      <c r="A1862" t="s">
        <v>2172</v>
      </c>
      <c r="B1862">
        <v>1997</v>
      </c>
      <c r="C1862" t="s">
        <v>18</v>
      </c>
      <c r="D1862">
        <v>12</v>
      </c>
      <c r="E1862">
        <v>2</v>
      </c>
      <c r="F1862" s="14">
        <v>36124.57</v>
      </c>
      <c r="G1862" t="s">
        <v>16</v>
      </c>
      <c r="H1862" t="s">
        <v>12</v>
      </c>
      <c r="I1862" t="s">
        <v>13</v>
      </c>
      <c r="J1862" s="10" t="str">
        <f t="shared" si="58"/>
        <v>12Jun1997</v>
      </c>
      <c r="K1862" s="13">
        <f t="shared" si="59"/>
        <v>25</v>
      </c>
      <c r="L1862" s="14">
        <v>36124.57</v>
      </c>
    </row>
    <row r="1863" spans="1:12" x14ac:dyDescent="0.25">
      <c r="A1863" t="s">
        <v>2304</v>
      </c>
      <c r="B1863">
        <v>1997</v>
      </c>
      <c r="C1863" t="s">
        <v>30</v>
      </c>
      <c r="D1863">
        <v>9</v>
      </c>
      <c r="E1863">
        <v>2</v>
      </c>
      <c r="F1863" s="14">
        <v>42112.24</v>
      </c>
      <c r="G1863" t="s">
        <v>16</v>
      </c>
      <c r="H1863" t="s">
        <v>12</v>
      </c>
      <c r="I1863" t="s">
        <v>13</v>
      </c>
      <c r="J1863" s="10" t="str">
        <f t="shared" si="58"/>
        <v>9Dec1997</v>
      </c>
      <c r="K1863" s="13">
        <f t="shared" si="59"/>
        <v>25</v>
      </c>
      <c r="L1863" s="14">
        <v>42112.24</v>
      </c>
    </row>
    <row r="1864" spans="1:12" x14ac:dyDescent="0.25">
      <c r="A1864" t="s">
        <v>80</v>
      </c>
      <c r="B1864">
        <v>1997</v>
      </c>
      <c r="C1864" t="s">
        <v>18</v>
      </c>
      <c r="D1864">
        <v>28</v>
      </c>
      <c r="E1864">
        <v>0</v>
      </c>
      <c r="F1864" s="14">
        <v>1178.07</v>
      </c>
      <c r="G1864" t="s">
        <v>11</v>
      </c>
      <c r="H1864" t="s">
        <v>11</v>
      </c>
      <c r="I1864" t="s">
        <v>13</v>
      </c>
      <c r="J1864" s="10" t="str">
        <f t="shared" si="58"/>
        <v>28Jun1997</v>
      </c>
      <c r="K1864" s="13">
        <f t="shared" si="59"/>
        <v>25</v>
      </c>
      <c r="L1864" s="14">
        <v>1178.07</v>
      </c>
    </row>
    <row r="1865" spans="1:12" x14ac:dyDescent="0.25">
      <c r="A1865" t="s">
        <v>96</v>
      </c>
      <c r="B1865">
        <v>1997</v>
      </c>
      <c r="C1865" t="s">
        <v>15</v>
      </c>
      <c r="D1865">
        <v>4</v>
      </c>
      <c r="E1865">
        <v>0</v>
      </c>
      <c r="F1865" s="14">
        <v>1253</v>
      </c>
      <c r="G1865" t="s">
        <v>11</v>
      </c>
      <c r="H1865" t="s">
        <v>11</v>
      </c>
      <c r="I1865" t="s">
        <v>13</v>
      </c>
      <c r="J1865" s="10" t="str">
        <f t="shared" si="58"/>
        <v>4Nov1997</v>
      </c>
      <c r="K1865" s="13">
        <f t="shared" si="59"/>
        <v>25</v>
      </c>
      <c r="L1865" s="14">
        <v>1253</v>
      </c>
    </row>
    <row r="1866" spans="1:12" x14ac:dyDescent="0.25">
      <c r="A1866" t="s">
        <v>103</v>
      </c>
      <c r="B1866">
        <v>1997</v>
      </c>
      <c r="C1866" t="s">
        <v>36</v>
      </c>
      <c r="D1866">
        <v>26</v>
      </c>
      <c r="E1866">
        <v>0</v>
      </c>
      <c r="F1866" s="14">
        <v>1276</v>
      </c>
      <c r="G1866" t="s">
        <v>11</v>
      </c>
      <c r="H1866" t="s">
        <v>11</v>
      </c>
      <c r="I1866" t="s">
        <v>23</v>
      </c>
      <c r="J1866" s="10" t="str">
        <f t="shared" si="58"/>
        <v>26Oct1997</v>
      </c>
      <c r="K1866" s="13">
        <f t="shared" si="59"/>
        <v>25</v>
      </c>
      <c r="L1866" s="14">
        <v>1276</v>
      </c>
    </row>
    <row r="1867" spans="1:12" x14ac:dyDescent="0.25">
      <c r="A1867" t="s">
        <v>107</v>
      </c>
      <c r="B1867">
        <v>1998</v>
      </c>
      <c r="C1867" t="s">
        <v>18</v>
      </c>
      <c r="D1867">
        <v>4</v>
      </c>
      <c r="E1867">
        <v>0</v>
      </c>
      <c r="F1867" s="14">
        <v>1290.93</v>
      </c>
      <c r="G1867" t="s">
        <v>11</v>
      </c>
      <c r="H1867" t="s">
        <v>11</v>
      </c>
      <c r="I1867" t="s">
        <v>13</v>
      </c>
      <c r="J1867" s="10" t="str">
        <f t="shared" si="58"/>
        <v>4Jun1998</v>
      </c>
      <c r="K1867" s="13">
        <f t="shared" si="59"/>
        <v>25</v>
      </c>
      <c r="L1867" s="14">
        <v>1290.93</v>
      </c>
    </row>
    <row r="1868" spans="1:12" x14ac:dyDescent="0.25">
      <c r="A1868" t="s">
        <v>115</v>
      </c>
      <c r="B1868">
        <v>1997</v>
      </c>
      <c r="C1868" t="s">
        <v>15</v>
      </c>
      <c r="D1868">
        <v>7</v>
      </c>
      <c r="E1868">
        <v>0</v>
      </c>
      <c r="F1868" s="14">
        <v>1341.16</v>
      </c>
      <c r="G1868" t="s">
        <v>11</v>
      </c>
      <c r="H1868" t="s">
        <v>11</v>
      </c>
      <c r="I1868" t="s">
        <v>23</v>
      </c>
      <c r="J1868" s="10" t="str">
        <f t="shared" si="58"/>
        <v>7Nov1997</v>
      </c>
      <c r="K1868" s="13">
        <f t="shared" si="59"/>
        <v>25</v>
      </c>
      <c r="L1868" s="14">
        <v>1341.16</v>
      </c>
    </row>
    <row r="1869" spans="1:12" x14ac:dyDescent="0.25">
      <c r="A1869" t="s">
        <v>122</v>
      </c>
      <c r="B1869">
        <v>1997</v>
      </c>
      <c r="C1869" t="s">
        <v>36</v>
      </c>
      <c r="D1869">
        <v>27</v>
      </c>
      <c r="E1869">
        <v>0</v>
      </c>
      <c r="F1869" s="14">
        <v>1402</v>
      </c>
      <c r="G1869" t="s">
        <v>11</v>
      </c>
      <c r="H1869" t="s">
        <v>12</v>
      </c>
      <c r="I1869" t="s">
        <v>41</v>
      </c>
      <c r="J1869" s="10" t="str">
        <f t="shared" si="58"/>
        <v>27Oct1997</v>
      </c>
      <c r="K1869" s="13">
        <f t="shared" si="59"/>
        <v>25</v>
      </c>
      <c r="L1869" s="14">
        <v>1402</v>
      </c>
    </row>
    <row r="1870" spans="1:12" x14ac:dyDescent="0.25">
      <c r="A1870" t="s">
        <v>125</v>
      </c>
      <c r="B1870">
        <v>1997</v>
      </c>
      <c r="C1870" t="s">
        <v>30</v>
      </c>
      <c r="D1870">
        <v>5</v>
      </c>
      <c r="E1870">
        <v>0</v>
      </c>
      <c r="F1870" s="14">
        <v>1422</v>
      </c>
      <c r="G1870" t="s">
        <v>11</v>
      </c>
      <c r="H1870" t="s">
        <v>11</v>
      </c>
      <c r="I1870" t="s">
        <v>13</v>
      </c>
      <c r="J1870" s="10" t="str">
        <f t="shared" si="58"/>
        <v>5Dec1997</v>
      </c>
      <c r="K1870" s="13">
        <f t="shared" si="59"/>
        <v>25</v>
      </c>
      <c r="L1870" s="14">
        <v>1422</v>
      </c>
    </row>
    <row r="1871" spans="1:12" x14ac:dyDescent="0.25">
      <c r="A1871" t="s">
        <v>127</v>
      </c>
      <c r="B1871">
        <v>1997</v>
      </c>
      <c r="C1871" t="s">
        <v>18</v>
      </c>
      <c r="D1871">
        <v>19</v>
      </c>
      <c r="E1871">
        <v>0</v>
      </c>
      <c r="F1871" s="14">
        <v>1445</v>
      </c>
      <c r="G1871" t="s">
        <v>11</v>
      </c>
      <c r="H1871" t="s">
        <v>16</v>
      </c>
      <c r="I1871" t="s">
        <v>13</v>
      </c>
      <c r="J1871" s="10" t="str">
        <f t="shared" si="58"/>
        <v>19Jun1997</v>
      </c>
      <c r="K1871" s="13">
        <f t="shared" si="59"/>
        <v>25</v>
      </c>
      <c r="L1871" s="14">
        <v>1445</v>
      </c>
    </row>
    <row r="1872" spans="1:12" x14ac:dyDescent="0.25">
      <c r="A1872" t="s">
        <v>130</v>
      </c>
      <c r="B1872">
        <v>1997</v>
      </c>
      <c r="C1872" t="s">
        <v>18</v>
      </c>
      <c r="D1872">
        <v>9</v>
      </c>
      <c r="E1872">
        <v>0</v>
      </c>
      <c r="F1872" s="14">
        <v>1481</v>
      </c>
      <c r="G1872" t="s">
        <v>11</v>
      </c>
      <c r="H1872" t="s">
        <v>16</v>
      </c>
      <c r="I1872" t="s">
        <v>23</v>
      </c>
      <c r="J1872" s="10" t="str">
        <f t="shared" si="58"/>
        <v>9Jun1997</v>
      </c>
      <c r="K1872" s="13">
        <f t="shared" si="59"/>
        <v>25</v>
      </c>
      <c r="L1872" s="14">
        <v>1481</v>
      </c>
    </row>
    <row r="1873" spans="1:12" x14ac:dyDescent="0.25">
      <c r="A1873" t="s">
        <v>303</v>
      </c>
      <c r="B1873">
        <v>1997</v>
      </c>
      <c r="C1873" t="s">
        <v>34</v>
      </c>
      <c r="D1873">
        <v>26</v>
      </c>
      <c r="E1873">
        <v>0</v>
      </c>
      <c r="F1873" s="14">
        <v>2632.99</v>
      </c>
      <c r="G1873" t="s">
        <v>11</v>
      </c>
      <c r="H1873" t="s">
        <v>16</v>
      </c>
      <c r="I1873" t="s">
        <v>41</v>
      </c>
      <c r="J1873" s="10" t="str">
        <f t="shared" si="58"/>
        <v>26Aug1997</v>
      </c>
      <c r="K1873" s="13">
        <f t="shared" si="59"/>
        <v>25</v>
      </c>
      <c r="L1873" s="14">
        <v>2632.99</v>
      </c>
    </row>
    <row r="1874" spans="1:12" x14ac:dyDescent="0.25">
      <c r="A1874" t="s">
        <v>322</v>
      </c>
      <c r="B1874">
        <v>1997</v>
      </c>
      <c r="C1874" t="s">
        <v>34</v>
      </c>
      <c r="D1874">
        <v>10</v>
      </c>
      <c r="E1874">
        <v>0</v>
      </c>
      <c r="F1874" s="14">
        <v>2758.99</v>
      </c>
      <c r="G1874" t="s">
        <v>11</v>
      </c>
      <c r="H1874" t="s">
        <v>16</v>
      </c>
      <c r="I1874" t="s">
        <v>23</v>
      </c>
      <c r="J1874" s="10" t="str">
        <f t="shared" si="58"/>
        <v>10Aug1997</v>
      </c>
      <c r="K1874" s="13">
        <f t="shared" si="59"/>
        <v>25</v>
      </c>
      <c r="L1874" s="14">
        <v>2758.99</v>
      </c>
    </row>
    <row r="1875" spans="1:12" x14ac:dyDescent="0.25">
      <c r="A1875" t="s">
        <v>347</v>
      </c>
      <c r="B1875">
        <v>1997</v>
      </c>
      <c r="C1875" t="s">
        <v>30</v>
      </c>
      <c r="D1875">
        <v>19</v>
      </c>
      <c r="E1875">
        <v>0</v>
      </c>
      <c r="F1875" s="14">
        <v>3021.81</v>
      </c>
      <c r="G1875" t="s">
        <v>11</v>
      </c>
      <c r="H1875" t="s">
        <v>12</v>
      </c>
      <c r="I1875" t="s">
        <v>23</v>
      </c>
      <c r="J1875" s="10" t="str">
        <f t="shared" si="58"/>
        <v>19Dec1997</v>
      </c>
      <c r="K1875" s="13">
        <f t="shared" si="59"/>
        <v>25</v>
      </c>
      <c r="L1875" s="14">
        <v>3021.81</v>
      </c>
    </row>
    <row r="1876" spans="1:12" x14ac:dyDescent="0.25">
      <c r="A1876" t="s">
        <v>350</v>
      </c>
      <c r="B1876">
        <v>1997</v>
      </c>
      <c r="C1876" t="s">
        <v>30</v>
      </c>
      <c r="D1876">
        <v>22</v>
      </c>
      <c r="E1876">
        <v>0</v>
      </c>
      <c r="F1876" s="14">
        <v>3051.73</v>
      </c>
      <c r="G1876" t="s">
        <v>11</v>
      </c>
      <c r="H1876" t="s">
        <v>11</v>
      </c>
      <c r="I1876" t="s">
        <v>41</v>
      </c>
      <c r="J1876" s="10" t="str">
        <f t="shared" si="58"/>
        <v>22Dec1997</v>
      </c>
      <c r="K1876" s="13">
        <f t="shared" si="59"/>
        <v>25</v>
      </c>
      <c r="L1876" s="14">
        <v>3051.73</v>
      </c>
    </row>
    <row r="1877" spans="1:12" x14ac:dyDescent="0.25">
      <c r="A1877" t="s">
        <v>369</v>
      </c>
      <c r="B1877">
        <v>1997</v>
      </c>
      <c r="C1877" t="s">
        <v>10</v>
      </c>
      <c r="D1877">
        <v>5</v>
      </c>
      <c r="E1877">
        <v>0</v>
      </c>
      <c r="F1877" s="14">
        <v>3206.49</v>
      </c>
      <c r="G1877" t="s">
        <v>11</v>
      </c>
      <c r="H1877" t="s">
        <v>12</v>
      </c>
      <c r="I1877" t="s">
        <v>246</v>
      </c>
      <c r="J1877" s="10" t="str">
        <f t="shared" si="58"/>
        <v>5Jul1997</v>
      </c>
      <c r="K1877" s="13">
        <f t="shared" si="59"/>
        <v>25</v>
      </c>
      <c r="L1877" s="14">
        <v>3206.49</v>
      </c>
    </row>
    <row r="1878" spans="1:12" x14ac:dyDescent="0.25">
      <c r="A1878" t="s">
        <v>370</v>
      </c>
      <c r="B1878">
        <v>1997</v>
      </c>
      <c r="C1878" t="s">
        <v>30</v>
      </c>
      <c r="D1878">
        <v>22</v>
      </c>
      <c r="E1878">
        <v>1</v>
      </c>
      <c r="F1878" s="14">
        <v>3208.79</v>
      </c>
      <c r="G1878" t="s">
        <v>11</v>
      </c>
      <c r="H1878" t="s">
        <v>12</v>
      </c>
      <c r="I1878" t="s">
        <v>41</v>
      </c>
      <c r="J1878" s="10" t="str">
        <f t="shared" si="58"/>
        <v>22Dec1997</v>
      </c>
      <c r="K1878" s="13">
        <f t="shared" si="59"/>
        <v>25</v>
      </c>
      <c r="L1878" s="14">
        <v>3208.79</v>
      </c>
    </row>
    <row r="1879" spans="1:12" x14ac:dyDescent="0.25">
      <c r="A1879" t="s">
        <v>371</v>
      </c>
      <c r="B1879">
        <v>1997</v>
      </c>
      <c r="C1879" t="s">
        <v>10</v>
      </c>
      <c r="D1879">
        <v>6</v>
      </c>
      <c r="E1879">
        <v>0</v>
      </c>
      <c r="F1879" s="14">
        <v>3213.62</v>
      </c>
      <c r="G1879" t="s">
        <v>11</v>
      </c>
      <c r="H1879" t="s">
        <v>11</v>
      </c>
      <c r="I1879" t="s">
        <v>246</v>
      </c>
      <c r="J1879" s="10" t="str">
        <f t="shared" si="58"/>
        <v>6Jul1997</v>
      </c>
      <c r="K1879" s="13">
        <f t="shared" si="59"/>
        <v>25</v>
      </c>
      <c r="L1879" s="14">
        <v>3213.62</v>
      </c>
    </row>
    <row r="1880" spans="1:12" x14ac:dyDescent="0.25">
      <c r="A1880" t="s">
        <v>372</v>
      </c>
      <c r="B1880">
        <v>1997</v>
      </c>
      <c r="C1880" t="s">
        <v>34</v>
      </c>
      <c r="D1880">
        <v>2</v>
      </c>
      <c r="E1880">
        <v>1</v>
      </c>
      <c r="F1880" s="14">
        <v>3227.12</v>
      </c>
      <c r="G1880" t="s">
        <v>11</v>
      </c>
      <c r="H1880" t="s">
        <v>12</v>
      </c>
      <c r="I1880" t="s">
        <v>13</v>
      </c>
      <c r="J1880" s="10" t="str">
        <f t="shared" si="58"/>
        <v>2Aug1997</v>
      </c>
      <c r="K1880" s="13">
        <f t="shared" si="59"/>
        <v>25</v>
      </c>
      <c r="L1880" s="14">
        <v>3227.12</v>
      </c>
    </row>
    <row r="1881" spans="1:12" x14ac:dyDescent="0.25">
      <c r="A1881" t="s">
        <v>373</v>
      </c>
      <c r="B1881">
        <v>1997</v>
      </c>
      <c r="C1881" t="s">
        <v>20</v>
      </c>
      <c r="D1881">
        <v>2</v>
      </c>
      <c r="E1881">
        <v>1</v>
      </c>
      <c r="F1881" s="14">
        <v>3238.44</v>
      </c>
      <c r="G1881" t="s">
        <v>11</v>
      </c>
      <c r="H1881" t="s">
        <v>12</v>
      </c>
      <c r="I1881" t="s">
        <v>13</v>
      </c>
      <c r="J1881" s="10" t="str">
        <f t="shared" si="58"/>
        <v>2Sep1997</v>
      </c>
      <c r="K1881" s="13">
        <f t="shared" si="59"/>
        <v>25</v>
      </c>
      <c r="L1881" s="14">
        <v>3238.44</v>
      </c>
    </row>
    <row r="1882" spans="1:12" x14ac:dyDescent="0.25">
      <c r="A1882" t="s">
        <v>416</v>
      </c>
      <c r="B1882">
        <v>1997</v>
      </c>
      <c r="C1882" t="s">
        <v>15</v>
      </c>
      <c r="D1882">
        <v>4</v>
      </c>
      <c r="E1882">
        <v>1</v>
      </c>
      <c r="F1882" s="14">
        <v>3594.17</v>
      </c>
      <c r="G1882" t="s">
        <v>11</v>
      </c>
      <c r="H1882" t="s">
        <v>11</v>
      </c>
      <c r="I1882" t="s">
        <v>23</v>
      </c>
      <c r="J1882" s="10" t="str">
        <f t="shared" si="58"/>
        <v>4Nov1997</v>
      </c>
      <c r="K1882" s="13">
        <f t="shared" si="59"/>
        <v>25</v>
      </c>
      <c r="L1882" s="14">
        <v>3594.17</v>
      </c>
    </row>
    <row r="1883" spans="1:12" x14ac:dyDescent="0.25">
      <c r="A1883" t="s">
        <v>490</v>
      </c>
      <c r="B1883">
        <v>1997</v>
      </c>
      <c r="C1883" t="s">
        <v>20</v>
      </c>
      <c r="D1883">
        <v>6</v>
      </c>
      <c r="E1883">
        <v>2</v>
      </c>
      <c r="F1883" s="14">
        <v>4189.1099999999997</v>
      </c>
      <c r="G1883" t="s">
        <v>11</v>
      </c>
      <c r="H1883" t="s">
        <v>11</v>
      </c>
      <c r="I1883" t="s">
        <v>23</v>
      </c>
      <c r="J1883" s="10" t="str">
        <f t="shared" si="58"/>
        <v>6Sep1997</v>
      </c>
      <c r="K1883" s="13">
        <f t="shared" si="59"/>
        <v>25</v>
      </c>
      <c r="L1883" s="14">
        <v>4189.1099999999997</v>
      </c>
    </row>
    <row r="1884" spans="1:12" x14ac:dyDescent="0.25">
      <c r="A1884" t="s">
        <v>508</v>
      </c>
      <c r="B1884">
        <v>1997</v>
      </c>
      <c r="C1884" t="s">
        <v>15</v>
      </c>
      <c r="D1884">
        <v>29</v>
      </c>
      <c r="E1884">
        <v>3</v>
      </c>
      <c r="F1884" s="14">
        <v>4391.6499999999996</v>
      </c>
      <c r="G1884" t="s">
        <v>11</v>
      </c>
      <c r="H1884" t="s">
        <v>11</v>
      </c>
      <c r="I1884" t="s">
        <v>41</v>
      </c>
      <c r="J1884" s="10" t="str">
        <f t="shared" si="58"/>
        <v>29Nov1997</v>
      </c>
      <c r="K1884" s="13">
        <f t="shared" si="59"/>
        <v>25</v>
      </c>
      <c r="L1884" s="14">
        <v>4391.6499999999996</v>
      </c>
    </row>
    <row r="1885" spans="1:12" x14ac:dyDescent="0.25">
      <c r="A1885" t="s">
        <v>587</v>
      </c>
      <c r="B1885">
        <v>1997</v>
      </c>
      <c r="C1885" t="s">
        <v>20</v>
      </c>
      <c r="D1885">
        <v>29</v>
      </c>
      <c r="E1885">
        <v>4</v>
      </c>
      <c r="F1885" s="14">
        <v>4877.9799999999996</v>
      </c>
      <c r="G1885" t="s">
        <v>11</v>
      </c>
      <c r="H1885" t="s">
        <v>12</v>
      </c>
      <c r="I1885" t="s">
        <v>23</v>
      </c>
      <c r="J1885" s="10" t="str">
        <f t="shared" si="58"/>
        <v>29Sep1997</v>
      </c>
      <c r="K1885" s="13">
        <f t="shared" si="59"/>
        <v>25</v>
      </c>
      <c r="L1885" s="14">
        <v>4877.9799999999996</v>
      </c>
    </row>
    <row r="1886" spans="1:12" x14ac:dyDescent="0.25">
      <c r="A1886" t="s">
        <v>611</v>
      </c>
      <c r="B1886">
        <v>1997</v>
      </c>
      <c r="C1886" t="s">
        <v>30</v>
      </c>
      <c r="D1886">
        <v>4</v>
      </c>
      <c r="E1886">
        <v>0</v>
      </c>
      <c r="F1886" s="14">
        <v>5038.57</v>
      </c>
      <c r="G1886" t="s">
        <v>11</v>
      </c>
      <c r="H1886" t="s">
        <v>11</v>
      </c>
      <c r="I1886" t="s">
        <v>199</v>
      </c>
      <c r="J1886" s="10" t="str">
        <f t="shared" si="58"/>
        <v>4Dec1997</v>
      </c>
      <c r="K1886" s="13">
        <f t="shared" si="59"/>
        <v>25</v>
      </c>
      <c r="L1886" s="14">
        <v>5038.57</v>
      </c>
    </row>
    <row r="1887" spans="1:12" x14ac:dyDescent="0.25">
      <c r="A1887" t="s">
        <v>613</v>
      </c>
      <c r="B1887">
        <v>1997</v>
      </c>
      <c r="C1887" t="s">
        <v>10</v>
      </c>
      <c r="D1887">
        <v>29</v>
      </c>
      <c r="E1887">
        <v>0</v>
      </c>
      <c r="F1887" s="14">
        <v>5045.1499999999996</v>
      </c>
      <c r="G1887" t="s">
        <v>11</v>
      </c>
      <c r="H1887" t="s">
        <v>11</v>
      </c>
      <c r="I1887" t="s">
        <v>23</v>
      </c>
      <c r="J1887" s="10" t="str">
        <f t="shared" si="58"/>
        <v>29Jul1997</v>
      </c>
      <c r="K1887" s="13">
        <f t="shared" si="59"/>
        <v>25</v>
      </c>
      <c r="L1887" s="14">
        <v>5045.1499999999996</v>
      </c>
    </row>
    <row r="1888" spans="1:12" x14ac:dyDescent="0.25">
      <c r="A1888" t="s">
        <v>797</v>
      </c>
      <c r="B1888">
        <v>1997</v>
      </c>
      <c r="C1888" t="s">
        <v>34</v>
      </c>
      <c r="D1888">
        <v>16</v>
      </c>
      <c r="E1888">
        <v>0</v>
      </c>
      <c r="F1888" s="14">
        <v>6389.53</v>
      </c>
      <c r="G1888" t="s">
        <v>11</v>
      </c>
      <c r="H1888" t="s">
        <v>11</v>
      </c>
      <c r="I1888" t="s">
        <v>299</v>
      </c>
      <c r="J1888" s="10" t="str">
        <f t="shared" si="58"/>
        <v>16Aug1997</v>
      </c>
      <c r="K1888" s="13">
        <f t="shared" si="59"/>
        <v>25</v>
      </c>
      <c r="L1888" s="14">
        <v>6389.53</v>
      </c>
    </row>
    <row r="1889" spans="1:12" x14ac:dyDescent="0.25">
      <c r="A1889" t="s">
        <v>953</v>
      </c>
      <c r="B1889">
        <v>1997</v>
      </c>
      <c r="C1889" t="s">
        <v>36</v>
      </c>
      <c r="D1889">
        <v>28</v>
      </c>
      <c r="E1889">
        <v>0</v>
      </c>
      <c r="F1889" s="14">
        <v>7504.3</v>
      </c>
      <c r="G1889" t="s">
        <v>11</v>
      </c>
      <c r="H1889" t="s">
        <v>16</v>
      </c>
      <c r="I1889" t="s">
        <v>23</v>
      </c>
      <c r="J1889" s="10" t="str">
        <f t="shared" si="58"/>
        <v>28Oct1997</v>
      </c>
      <c r="K1889" s="13">
        <f t="shared" si="59"/>
        <v>25</v>
      </c>
      <c r="L1889" s="14">
        <v>7504.3</v>
      </c>
    </row>
    <row r="1890" spans="1:12" x14ac:dyDescent="0.25">
      <c r="A1890" t="s">
        <v>962</v>
      </c>
      <c r="B1890">
        <v>1997</v>
      </c>
      <c r="C1890" t="s">
        <v>20</v>
      </c>
      <c r="D1890">
        <v>30</v>
      </c>
      <c r="E1890">
        <v>0</v>
      </c>
      <c r="F1890" s="14">
        <v>7607.03</v>
      </c>
      <c r="G1890" t="s">
        <v>11</v>
      </c>
      <c r="H1890" t="s">
        <v>11</v>
      </c>
      <c r="I1890" t="s">
        <v>23</v>
      </c>
      <c r="J1890" s="10" t="str">
        <f t="shared" si="58"/>
        <v>30Sep1997</v>
      </c>
      <c r="K1890" s="13">
        <f t="shared" si="59"/>
        <v>25</v>
      </c>
      <c r="L1890" s="14">
        <v>7607.03</v>
      </c>
    </row>
    <row r="1891" spans="1:12" x14ac:dyDescent="0.25">
      <c r="A1891" t="s">
        <v>993</v>
      </c>
      <c r="B1891">
        <v>1997</v>
      </c>
      <c r="C1891" t="s">
        <v>30</v>
      </c>
      <c r="D1891">
        <v>21</v>
      </c>
      <c r="E1891">
        <v>0</v>
      </c>
      <c r="F1891" s="14">
        <v>7763.06</v>
      </c>
      <c r="G1891" t="s">
        <v>11</v>
      </c>
      <c r="H1891" t="s">
        <v>16</v>
      </c>
      <c r="I1891" t="s">
        <v>23</v>
      </c>
      <c r="J1891" s="10" t="str">
        <f t="shared" si="58"/>
        <v>21Dec1997</v>
      </c>
      <c r="K1891" s="13">
        <f t="shared" si="59"/>
        <v>25</v>
      </c>
      <c r="L1891" s="14">
        <v>7763.06</v>
      </c>
    </row>
    <row r="1892" spans="1:12" x14ac:dyDescent="0.25">
      <c r="A1892" t="s">
        <v>996</v>
      </c>
      <c r="B1892">
        <v>1997</v>
      </c>
      <c r="C1892" t="s">
        <v>30</v>
      </c>
      <c r="D1892">
        <v>2</v>
      </c>
      <c r="E1892">
        <v>0</v>
      </c>
      <c r="F1892" s="14">
        <v>7803.77</v>
      </c>
      <c r="G1892" t="s">
        <v>11</v>
      </c>
      <c r="H1892" t="s">
        <v>12</v>
      </c>
      <c r="I1892" t="s">
        <v>23</v>
      </c>
      <c r="J1892" s="10" t="str">
        <f t="shared" si="58"/>
        <v>2Dec1997</v>
      </c>
      <c r="K1892" s="13">
        <f t="shared" si="59"/>
        <v>25</v>
      </c>
      <c r="L1892" s="14">
        <v>7803.77</v>
      </c>
    </row>
    <row r="1893" spans="1:12" x14ac:dyDescent="0.25">
      <c r="A1893" t="s">
        <v>1041</v>
      </c>
      <c r="B1893">
        <v>1997</v>
      </c>
      <c r="C1893" t="s">
        <v>36</v>
      </c>
      <c r="D1893">
        <v>21</v>
      </c>
      <c r="E1893">
        <v>0</v>
      </c>
      <c r="F1893" s="14">
        <v>8182.89</v>
      </c>
      <c r="G1893" t="s">
        <v>11</v>
      </c>
      <c r="H1893" t="s">
        <v>16</v>
      </c>
      <c r="I1893" t="s">
        <v>534</v>
      </c>
      <c r="J1893" s="10" t="str">
        <f t="shared" si="58"/>
        <v>21Oct1997</v>
      </c>
      <c r="K1893" s="13">
        <f t="shared" si="59"/>
        <v>25</v>
      </c>
      <c r="L1893" s="14">
        <v>8182.89</v>
      </c>
    </row>
    <row r="1894" spans="1:12" x14ac:dyDescent="0.25">
      <c r="A1894" t="s">
        <v>1123</v>
      </c>
      <c r="B1894">
        <v>1997</v>
      </c>
      <c r="C1894" t="s">
        <v>15</v>
      </c>
      <c r="D1894">
        <v>28</v>
      </c>
      <c r="E1894">
        <v>0</v>
      </c>
      <c r="F1894" s="14">
        <v>8906.14</v>
      </c>
      <c r="G1894" t="s">
        <v>11</v>
      </c>
      <c r="H1894" t="s">
        <v>11</v>
      </c>
      <c r="I1894" t="s">
        <v>23</v>
      </c>
      <c r="J1894" s="10" t="str">
        <f t="shared" si="58"/>
        <v>28Nov1997</v>
      </c>
      <c r="K1894" s="13">
        <f t="shared" si="59"/>
        <v>25</v>
      </c>
      <c r="L1894" s="14">
        <v>8906.14</v>
      </c>
    </row>
    <row r="1895" spans="1:12" x14ac:dyDescent="0.25">
      <c r="A1895" t="s">
        <v>1745</v>
      </c>
      <c r="B1895">
        <v>1997</v>
      </c>
      <c r="C1895" t="s">
        <v>36</v>
      </c>
      <c r="D1895">
        <v>9</v>
      </c>
      <c r="E1895">
        <v>0</v>
      </c>
      <c r="F1895" s="14">
        <v>15817.99</v>
      </c>
      <c r="G1895" t="s">
        <v>11</v>
      </c>
      <c r="H1895" t="s">
        <v>11</v>
      </c>
      <c r="I1895" t="s">
        <v>23</v>
      </c>
      <c r="J1895" s="10" t="str">
        <f t="shared" si="58"/>
        <v>9Oct1997</v>
      </c>
      <c r="K1895" s="13">
        <f t="shared" si="59"/>
        <v>25</v>
      </c>
      <c r="L1895" s="14">
        <v>15817.99</v>
      </c>
    </row>
    <row r="1896" spans="1:12" x14ac:dyDescent="0.25">
      <c r="A1896" t="s">
        <v>1792</v>
      </c>
      <c r="B1896">
        <v>1998</v>
      </c>
      <c r="C1896" t="s">
        <v>18</v>
      </c>
      <c r="D1896">
        <v>3</v>
      </c>
      <c r="E1896">
        <v>4</v>
      </c>
      <c r="F1896" s="14">
        <v>17128.43</v>
      </c>
      <c r="G1896" t="s">
        <v>11</v>
      </c>
      <c r="H1896" t="s">
        <v>12</v>
      </c>
      <c r="I1896" t="s">
        <v>167</v>
      </c>
      <c r="J1896" s="10" t="str">
        <f t="shared" si="58"/>
        <v>3Jun1998</v>
      </c>
      <c r="K1896" s="13">
        <f t="shared" si="59"/>
        <v>25</v>
      </c>
      <c r="L1896" s="14">
        <v>17128.43</v>
      </c>
    </row>
    <row r="1897" spans="1:12" x14ac:dyDescent="0.25">
      <c r="A1897" t="s">
        <v>1929</v>
      </c>
      <c r="B1897">
        <v>1997</v>
      </c>
      <c r="C1897" t="s">
        <v>34</v>
      </c>
      <c r="D1897">
        <v>7</v>
      </c>
      <c r="E1897">
        <v>2</v>
      </c>
      <c r="F1897" s="14">
        <v>23241.47</v>
      </c>
      <c r="G1897" t="s">
        <v>11</v>
      </c>
      <c r="H1897" t="s">
        <v>12</v>
      </c>
      <c r="I1897" t="s">
        <v>169</v>
      </c>
      <c r="J1897" s="10" t="str">
        <f t="shared" si="58"/>
        <v>7Aug1997</v>
      </c>
      <c r="K1897" s="13">
        <f t="shared" si="59"/>
        <v>25</v>
      </c>
      <c r="L1897" s="14">
        <v>23241.47</v>
      </c>
    </row>
    <row r="1898" spans="1:12" x14ac:dyDescent="0.25">
      <c r="A1898" t="s">
        <v>2002</v>
      </c>
      <c r="B1898">
        <v>1997</v>
      </c>
      <c r="C1898" t="s">
        <v>20</v>
      </c>
      <c r="D1898">
        <v>9</v>
      </c>
      <c r="E1898">
        <v>0</v>
      </c>
      <c r="F1898" s="14">
        <v>27619.360000000001</v>
      </c>
      <c r="G1898" t="s">
        <v>11</v>
      </c>
      <c r="H1898" t="s">
        <v>12</v>
      </c>
      <c r="I1898" t="s">
        <v>41</v>
      </c>
      <c r="J1898" s="10" t="str">
        <f t="shared" si="58"/>
        <v>9Sep1997</v>
      </c>
      <c r="K1898" s="13">
        <f t="shared" si="59"/>
        <v>25</v>
      </c>
      <c r="L1898" s="14">
        <v>27619.360000000001</v>
      </c>
    </row>
    <row r="1899" spans="1:12" x14ac:dyDescent="0.25">
      <c r="A1899" t="s">
        <v>2118</v>
      </c>
      <c r="B1899">
        <v>1997</v>
      </c>
      <c r="C1899" t="s">
        <v>34</v>
      </c>
      <c r="D1899">
        <v>9</v>
      </c>
      <c r="E1899">
        <v>0</v>
      </c>
      <c r="F1899" s="14">
        <v>33900.65</v>
      </c>
      <c r="G1899" t="s">
        <v>11</v>
      </c>
      <c r="H1899" t="s">
        <v>12</v>
      </c>
      <c r="I1899" t="s">
        <v>41</v>
      </c>
      <c r="J1899" s="10" t="str">
        <f t="shared" si="58"/>
        <v>9Aug1997</v>
      </c>
      <c r="K1899" s="13">
        <f t="shared" si="59"/>
        <v>25</v>
      </c>
      <c r="L1899" s="14">
        <v>33900.65</v>
      </c>
    </row>
    <row r="1900" spans="1:12" x14ac:dyDescent="0.25">
      <c r="A1900" t="s">
        <v>2146</v>
      </c>
      <c r="B1900">
        <v>1997</v>
      </c>
      <c r="C1900" t="s">
        <v>34</v>
      </c>
      <c r="D1900">
        <v>22</v>
      </c>
      <c r="E1900">
        <v>0</v>
      </c>
      <c r="F1900" s="14">
        <v>34979.86</v>
      </c>
      <c r="G1900" t="s">
        <v>11</v>
      </c>
      <c r="H1900" t="s">
        <v>11</v>
      </c>
      <c r="I1900" t="s">
        <v>41</v>
      </c>
      <c r="J1900" s="10" t="str">
        <f t="shared" si="58"/>
        <v>22Aug1997</v>
      </c>
      <c r="K1900" s="13">
        <f t="shared" si="59"/>
        <v>25</v>
      </c>
      <c r="L1900" s="14">
        <v>34979.86</v>
      </c>
    </row>
    <row r="1901" spans="1:12" x14ac:dyDescent="0.25">
      <c r="A1901" t="s">
        <v>27</v>
      </c>
      <c r="B1901">
        <v>1997</v>
      </c>
      <c r="C1901" t="s">
        <v>15</v>
      </c>
      <c r="D1901">
        <v>9</v>
      </c>
      <c r="E1901">
        <v>0</v>
      </c>
      <c r="F1901" s="14">
        <v>670</v>
      </c>
      <c r="G1901" t="s">
        <v>12</v>
      </c>
      <c r="H1901" t="s">
        <v>12</v>
      </c>
      <c r="I1901" t="s">
        <v>13</v>
      </c>
      <c r="J1901" s="10" t="str">
        <f t="shared" si="58"/>
        <v>9Nov1997</v>
      </c>
      <c r="K1901" s="13">
        <f t="shared" si="59"/>
        <v>25</v>
      </c>
      <c r="L1901" s="14">
        <v>670</v>
      </c>
    </row>
    <row r="1902" spans="1:12" x14ac:dyDescent="0.25">
      <c r="A1902" t="s">
        <v>57</v>
      </c>
      <c r="B1902">
        <v>1997</v>
      </c>
      <c r="C1902" t="s">
        <v>34</v>
      </c>
      <c r="D1902">
        <v>13</v>
      </c>
      <c r="E1902">
        <v>0</v>
      </c>
      <c r="F1902" s="14">
        <v>1071</v>
      </c>
      <c r="G1902" t="s">
        <v>12</v>
      </c>
      <c r="H1902" t="s">
        <v>12</v>
      </c>
      <c r="I1902" t="s">
        <v>13</v>
      </c>
      <c r="J1902" s="10" t="str">
        <f t="shared" si="58"/>
        <v>13Aug1997</v>
      </c>
      <c r="K1902" s="13">
        <f t="shared" si="59"/>
        <v>25</v>
      </c>
      <c r="L1902" s="14">
        <v>1071</v>
      </c>
    </row>
    <row r="1903" spans="1:12" x14ac:dyDescent="0.25">
      <c r="A1903" t="s">
        <v>235</v>
      </c>
      <c r="B1903">
        <v>1997</v>
      </c>
      <c r="C1903" t="s">
        <v>20</v>
      </c>
      <c r="D1903">
        <v>3</v>
      </c>
      <c r="E1903">
        <v>0</v>
      </c>
      <c r="F1903" s="14">
        <v>2137.65</v>
      </c>
      <c r="G1903" t="s">
        <v>12</v>
      </c>
      <c r="H1903" t="s">
        <v>16</v>
      </c>
      <c r="I1903" t="s">
        <v>13</v>
      </c>
      <c r="J1903" s="10" t="str">
        <f t="shared" si="58"/>
        <v>3Sep1997</v>
      </c>
      <c r="K1903" s="13">
        <f t="shared" si="59"/>
        <v>25</v>
      </c>
      <c r="L1903" s="14">
        <v>2137.65</v>
      </c>
    </row>
    <row r="1904" spans="1:12" x14ac:dyDescent="0.25">
      <c r="A1904" t="s">
        <v>292</v>
      </c>
      <c r="B1904">
        <v>1997</v>
      </c>
      <c r="C1904" t="s">
        <v>15</v>
      </c>
      <c r="D1904">
        <v>2</v>
      </c>
      <c r="E1904">
        <v>0</v>
      </c>
      <c r="F1904" s="14">
        <v>2523.17</v>
      </c>
      <c r="G1904" t="s">
        <v>12</v>
      </c>
      <c r="H1904" t="s">
        <v>16</v>
      </c>
      <c r="I1904" t="s">
        <v>23</v>
      </c>
      <c r="J1904" s="10" t="str">
        <f t="shared" si="58"/>
        <v>2Nov1997</v>
      </c>
      <c r="K1904" s="13">
        <f t="shared" si="59"/>
        <v>25</v>
      </c>
      <c r="L1904" s="14">
        <v>2523.17</v>
      </c>
    </row>
    <row r="1905" spans="1:12" x14ac:dyDescent="0.25">
      <c r="A1905" t="s">
        <v>294</v>
      </c>
      <c r="B1905">
        <v>1997</v>
      </c>
      <c r="C1905" t="s">
        <v>10</v>
      </c>
      <c r="D1905">
        <v>28</v>
      </c>
      <c r="E1905">
        <v>0</v>
      </c>
      <c r="F1905" s="14">
        <v>2534.39</v>
      </c>
      <c r="G1905" t="s">
        <v>12</v>
      </c>
      <c r="H1905" t="s">
        <v>12</v>
      </c>
      <c r="I1905" t="s">
        <v>23</v>
      </c>
      <c r="J1905" s="10" t="str">
        <f t="shared" si="58"/>
        <v>28Jul1997</v>
      </c>
      <c r="K1905" s="13">
        <f t="shared" si="59"/>
        <v>25</v>
      </c>
      <c r="L1905" s="14">
        <v>2534.39</v>
      </c>
    </row>
    <row r="1906" spans="1:12" x14ac:dyDescent="0.25">
      <c r="A1906" t="s">
        <v>317</v>
      </c>
      <c r="B1906">
        <v>1997</v>
      </c>
      <c r="C1906" t="s">
        <v>36</v>
      </c>
      <c r="D1906">
        <v>6</v>
      </c>
      <c r="E1906">
        <v>0</v>
      </c>
      <c r="F1906" s="14">
        <v>2727.4</v>
      </c>
      <c r="G1906" t="s">
        <v>12</v>
      </c>
      <c r="H1906" t="s">
        <v>12</v>
      </c>
      <c r="I1906" t="s">
        <v>167</v>
      </c>
      <c r="J1906" s="10" t="str">
        <f t="shared" si="58"/>
        <v>6Oct1997</v>
      </c>
      <c r="K1906" s="13">
        <f t="shared" si="59"/>
        <v>25</v>
      </c>
      <c r="L1906" s="14">
        <v>2727.4</v>
      </c>
    </row>
    <row r="1907" spans="1:12" x14ac:dyDescent="0.25">
      <c r="A1907" t="s">
        <v>382</v>
      </c>
      <c r="B1907">
        <v>1997</v>
      </c>
      <c r="C1907" t="s">
        <v>18</v>
      </c>
      <c r="D1907">
        <v>20</v>
      </c>
      <c r="E1907">
        <v>1</v>
      </c>
      <c r="F1907" s="14">
        <v>3309.79</v>
      </c>
      <c r="G1907" t="s">
        <v>12</v>
      </c>
      <c r="H1907" t="s">
        <v>12</v>
      </c>
      <c r="I1907" t="s">
        <v>355</v>
      </c>
      <c r="J1907" s="10" t="str">
        <f t="shared" si="58"/>
        <v>20Jun1997</v>
      </c>
      <c r="K1907" s="13">
        <f t="shared" si="59"/>
        <v>25</v>
      </c>
      <c r="L1907" s="14">
        <v>3309.79</v>
      </c>
    </row>
    <row r="1908" spans="1:12" x14ac:dyDescent="0.25">
      <c r="A1908" t="s">
        <v>454</v>
      </c>
      <c r="B1908">
        <v>1997</v>
      </c>
      <c r="C1908" t="s">
        <v>15</v>
      </c>
      <c r="D1908">
        <v>24</v>
      </c>
      <c r="E1908">
        <v>3</v>
      </c>
      <c r="F1908" s="14">
        <v>3906.13</v>
      </c>
      <c r="G1908" t="s">
        <v>12</v>
      </c>
      <c r="H1908" t="s">
        <v>12</v>
      </c>
      <c r="I1908" t="s">
        <v>41</v>
      </c>
      <c r="J1908" s="10" t="str">
        <f t="shared" si="58"/>
        <v>24Nov1997</v>
      </c>
      <c r="K1908" s="13">
        <f t="shared" si="59"/>
        <v>25</v>
      </c>
      <c r="L1908" s="14">
        <v>3906.13</v>
      </c>
    </row>
    <row r="1909" spans="1:12" x14ac:dyDescent="0.25">
      <c r="A1909" t="s">
        <v>617</v>
      </c>
      <c r="B1909">
        <v>1997</v>
      </c>
      <c r="C1909" t="s">
        <v>10</v>
      </c>
      <c r="D1909">
        <v>14</v>
      </c>
      <c r="E1909">
        <v>5</v>
      </c>
      <c r="F1909" s="14">
        <v>5080.1000000000004</v>
      </c>
      <c r="G1909" t="s">
        <v>12</v>
      </c>
      <c r="H1909" t="s">
        <v>11</v>
      </c>
      <c r="I1909" t="s">
        <v>41</v>
      </c>
      <c r="J1909" s="10" t="str">
        <f t="shared" si="58"/>
        <v>14Jul1997</v>
      </c>
      <c r="K1909" s="13">
        <f t="shared" si="59"/>
        <v>25</v>
      </c>
      <c r="L1909" s="14">
        <v>5080.1000000000004</v>
      </c>
    </row>
    <row r="1910" spans="1:12" x14ac:dyDescent="0.25">
      <c r="A1910" t="s">
        <v>1256</v>
      </c>
      <c r="B1910">
        <v>1997</v>
      </c>
      <c r="C1910" t="s">
        <v>20</v>
      </c>
      <c r="D1910">
        <v>5</v>
      </c>
      <c r="E1910">
        <v>0</v>
      </c>
      <c r="F1910" s="14">
        <v>10139.84</v>
      </c>
      <c r="G1910" t="s">
        <v>12</v>
      </c>
      <c r="H1910" t="s">
        <v>11</v>
      </c>
      <c r="I1910" t="s">
        <v>23</v>
      </c>
      <c r="J1910" s="10" t="str">
        <f t="shared" si="58"/>
        <v>5Sep1997</v>
      </c>
      <c r="K1910" s="13">
        <f t="shared" si="59"/>
        <v>25</v>
      </c>
      <c r="L1910" s="14">
        <v>10139.84</v>
      </c>
    </row>
    <row r="1911" spans="1:12" x14ac:dyDescent="0.25">
      <c r="A1911" t="s">
        <v>1396</v>
      </c>
      <c r="B1911">
        <v>1997</v>
      </c>
      <c r="C1911" t="s">
        <v>10</v>
      </c>
      <c r="D1911">
        <v>28</v>
      </c>
      <c r="E1911">
        <v>0</v>
      </c>
      <c r="F1911" s="14">
        <v>11388.27</v>
      </c>
      <c r="G1911" t="s">
        <v>12</v>
      </c>
      <c r="H1911" t="s">
        <v>11</v>
      </c>
      <c r="I1911" t="s">
        <v>534</v>
      </c>
      <c r="J1911" s="10" t="str">
        <f t="shared" si="58"/>
        <v>28Jul1997</v>
      </c>
      <c r="K1911" s="13">
        <f t="shared" si="59"/>
        <v>25</v>
      </c>
      <c r="L1911" s="14">
        <v>11388.27</v>
      </c>
    </row>
    <row r="1912" spans="1:12" x14ac:dyDescent="0.25">
      <c r="A1912" t="s">
        <v>1834</v>
      </c>
      <c r="B1912">
        <v>1998</v>
      </c>
      <c r="C1912" t="s">
        <v>20</v>
      </c>
      <c r="D1912">
        <v>23</v>
      </c>
      <c r="E1912">
        <v>0</v>
      </c>
      <c r="F1912" s="14">
        <v>18648.419999999998</v>
      </c>
      <c r="G1912" t="s">
        <v>16</v>
      </c>
      <c r="H1912" t="s">
        <v>16</v>
      </c>
      <c r="I1912" t="s">
        <v>165</v>
      </c>
      <c r="J1912" s="10" t="str">
        <f t="shared" si="58"/>
        <v>23Sep1998</v>
      </c>
      <c r="K1912" s="13">
        <f t="shared" si="59"/>
        <v>24</v>
      </c>
      <c r="L1912" s="14">
        <v>18648.419999999998</v>
      </c>
    </row>
    <row r="1913" spans="1:12" x14ac:dyDescent="0.25">
      <c r="A1913" t="s">
        <v>1847</v>
      </c>
      <c r="B1913">
        <v>1998</v>
      </c>
      <c r="C1913" t="s">
        <v>34</v>
      </c>
      <c r="D1913">
        <v>6</v>
      </c>
      <c r="E1913">
        <v>0</v>
      </c>
      <c r="F1913" s="14">
        <v>18955.22</v>
      </c>
      <c r="G1913" t="s">
        <v>16</v>
      </c>
      <c r="H1913" t="s">
        <v>12</v>
      </c>
      <c r="I1913" t="s">
        <v>41</v>
      </c>
      <c r="J1913" s="10" t="str">
        <f t="shared" si="58"/>
        <v>6Aug1998</v>
      </c>
      <c r="K1913" s="13">
        <f t="shared" si="59"/>
        <v>24</v>
      </c>
      <c r="L1913" s="14">
        <v>18955.22</v>
      </c>
    </row>
    <row r="1914" spans="1:12" x14ac:dyDescent="0.25">
      <c r="A1914" t="s">
        <v>2040</v>
      </c>
      <c r="B1914">
        <v>1998</v>
      </c>
      <c r="C1914" t="s">
        <v>18</v>
      </c>
      <c r="D1914">
        <v>20</v>
      </c>
      <c r="E1914">
        <v>0</v>
      </c>
      <c r="F1914" s="14">
        <v>29760.6</v>
      </c>
      <c r="G1914" t="s">
        <v>16</v>
      </c>
      <c r="H1914" t="s">
        <v>11</v>
      </c>
      <c r="I1914" t="s">
        <v>41</v>
      </c>
      <c r="J1914" s="10" t="str">
        <f t="shared" si="58"/>
        <v>20Jun1998</v>
      </c>
      <c r="K1914" s="13">
        <f t="shared" si="59"/>
        <v>24</v>
      </c>
      <c r="L1914" s="14">
        <v>29760.6</v>
      </c>
    </row>
    <row r="1915" spans="1:12" x14ac:dyDescent="0.25">
      <c r="A1915" t="s">
        <v>2127</v>
      </c>
      <c r="B1915">
        <v>1998</v>
      </c>
      <c r="C1915" t="s">
        <v>18</v>
      </c>
      <c r="D1915">
        <v>11</v>
      </c>
      <c r="E1915">
        <v>0</v>
      </c>
      <c r="F1915" s="14">
        <v>34254.050000000003</v>
      </c>
      <c r="G1915" t="s">
        <v>16</v>
      </c>
      <c r="H1915" t="s">
        <v>12</v>
      </c>
      <c r="I1915" t="s">
        <v>165</v>
      </c>
      <c r="J1915" s="10" t="str">
        <f t="shared" si="58"/>
        <v>11Jun1998</v>
      </c>
      <c r="K1915" s="13">
        <f t="shared" si="59"/>
        <v>24</v>
      </c>
      <c r="L1915" s="14">
        <v>34254.050000000003</v>
      </c>
    </row>
    <row r="1916" spans="1:12" x14ac:dyDescent="0.25">
      <c r="A1916" t="s">
        <v>2135</v>
      </c>
      <c r="B1916">
        <v>1998</v>
      </c>
      <c r="C1916" t="s">
        <v>18</v>
      </c>
      <c r="D1916">
        <v>24</v>
      </c>
      <c r="E1916">
        <v>0</v>
      </c>
      <c r="F1916" s="14">
        <v>34472.839999999997</v>
      </c>
      <c r="G1916" t="s">
        <v>16</v>
      </c>
      <c r="H1916" t="s">
        <v>12</v>
      </c>
      <c r="I1916" t="s">
        <v>41</v>
      </c>
      <c r="J1916" s="10" t="str">
        <f t="shared" si="58"/>
        <v>24Jun1998</v>
      </c>
      <c r="K1916" s="13">
        <f t="shared" si="59"/>
        <v>24</v>
      </c>
      <c r="L1916" s="14">
        <v>34472.839999999997</v>
      </c>
    </row>
    <row r="1917" spans="1:12" x14ac:dyDescent="0.25">
      <c r="A1917" t="s">
        <v>2150</v>
      </c>
      <c r="B1917">
        <v>1998</v>
      </c>
      <c r="C1917" t="s">
        <v>30</v>
      </c>
      <c r="D1917">
        <v>22</v>
      </c>
      <c r="E1917">
        <v>0</v>
      </c>
      <c r="F1917" s="14">
        <v>35147.53</v>
      </c>
      <c r="G1917" t="s">
        <v>16</v>
      </c>
      <c r="H1917" t="s">
        <v>16</v>
      </c>
      <c r="I1917" t="s">
        <v>167</v>
      </c>
      <c r="J1917" s="10" t="str">
        <f t="shared" si="58"/>
        <v>22Dec1998</v>
      </c>
      <c r="K1917" s="13">
        <f t="shared" si="59"/>
        <v>24</v>
      </c>
      <c r="L1917" s="14">
        <v>35147.53</v>
      </c>
    </row>
    <row r="1918" spans="1:12" x14ac:dyDescent="0.25">
      <c r="A1918" t="s">
        <v>2218</v>
      </c>
      <c r="B1918">
        <v>1998</v>
      </c>
      <c r="C1918" t="s">
        <v>10</v>
      </c>
      <c r="D1918">
        <v>29</v>
      </c>
      <c r="E1918">
        <v>0</v>
      </c>
      <c r="F1918" s="14">
        <v>38126.25</v>
      </c>
      <c r="G1918" t="s">
        <v>16</v>
      </c>
      <c r="H1918" t="s">
        <v>12</v>
      </c>
      <c r="I1918" t="s">
        <v>13</v>
      </c>
      <c r="J1918" s="10" t="str">
        <f t="shared" si="58"/>
        <v>29Jul1998</v>
      </c>
      <c r="K1918" s="13">
        <f t="shared" si="59"/>
        <v>24</v>
      </c>
      <c r="L1918" s="14">
        <v>38126.25</v>
      </c>
    </row>
    <row r="1919" spans="1:12" x14ac:dyDescent="0.25">
      <c r="A1919" t="s">
        <v>88</v>
      </c>
      <c r="B1919">
        <v>1998</v>
      </c>
      <c r="C1919" t="s">
        <v>10</v>
      </c>
      <c r="D1919">
        <v>13</v>
      </c>
      <c r="E1919">
        <v>0</v>
      </c>
      <c r="F1919" s="14">
        <v>1234</v>
      </c>
      <c r="G1919" t="s">
        <v>11</v>
      </c>
      <c r="H1919" t="s">
        <v>16</v>
      </c>
      <c r="I1919" t="s">
        <v>13</v>
      </c>
      <c r="J1919" s="10" t="str">
        <f t="shared" si="58"/>
        <v>13Jul1998</v>
      </c>
      <c r="K1919" s="13">
        <f t="shared" si="59"/>
        <v>24</v>
      </c>
      <c r="L1919" s="14">
        <v>1234</v>
      </c>
    </row>
    <row r="1920" spans="1:12" x14ac:dyDescent="0.25">
      <c r="A1920" t="s">
        <v>90</v>
      </c>
      <c r="B1920">
        <v>1998</v>
      </c>
      <c r="C1920" t="s">
        <v>36</v>
      </c>
      <c r="D1920">
        <v>11</v>
      </c>
      <c r="E1920">
        <v>0</v>
      </c>
      <c r="F1920" s="14">
        <v>1240</v>
      </c>
      <c r="G1920" t="s">
        <v>11</v>
      </c>
      <c r="H1920" t="s">
        <v>16</v>
      </c>
      <c r="I1920" t="s">
        <v>23</v>
      </c>
      <c r="J1920" s="10" t="str">
        <f t="shared" si="58"/>
        <v>11Oct1998</v>
      </c>
      <c r="K1920" s="13">
        <f t="shared" si="59"/>
        <v>24</v>
      </c>
      <c r="L1920" s="14">
        <v>1240</v>
      </c>
    </row>
    <row r="1921" spans="1:12" x14ac:dyDescent="0.25">
      <c r="A1921" t="s">
        <v>113</v>
      </c>
      <c r="B1921">
        <v>1998</v>
      </c>
      <c r="C1921" t="s">
        <v>10</v>
      </c>
      <c r="D1921">
        <v>12</v>
      </c>
      <c r="E1921">
        <v>0</v>
      </c>
      <c r="F1921" s="14">
        <v>1332.61</v>
      </c>
      <c r="G1921" t="s">
        <v>11</v>
      </c>
      <c r="H1921" t="s">
        <v>12</v>
      </c>
      <c r="I1921" t="s">
        <v>13</v>
      </c>
      <c r="J1921" s="10" t="str">
        <f t="shared" si="58"/>
        <v>12Jul1998</v>
      </c>
      <c r="K1921" s="13">
        <f t="shared" si="59"/>
        <v>24</v>
      </c>
      <c r="L1921" s="14">
        <v>1332.61</v>
      </c>
    </row>
    <row r="1922" spans="1:12" x14ac:dyDescent="0.25">
      <c r="A1922" t="s">
        <v>116</v>
      </c>
      <c r="B1922">
        <v>1998</v>
      </c>
      <c r="C1922" t="s">
        <v>30</v>
      </c>
      <c r="D1922">
        <v>3</v>
      </c>
      <c r="E1922">
        <v>0</v>
      </c>
      <c r="F1922" s="14">
        <v>1359</v>
      </c>
      <c r="G1922" t="s">
        <v>11</v>
      </c>
      <c r="H1922" t="s">
        <v>16</v>
      </c>
      <c r="I1922" t="s">
        <v>13</v>
      </c>
      <c r="J1922" s="10" t="str">
        <f t="shared" ref="J1922:J1985" si="60">CONCATENATE(D1922,C1922,B1922)</f>
        <v>3Dec1998</v>
      </c>
      <c r="K1922" s="13">
        <f t="shared" ref="K1922:K1985" si="61">DATEDIF(J1922,$P$2,"y")</f>
        <v>24</v>
      </c>
      <c r="L1922" s="14">
        <v>1359</v>
      </c>
    </row>
    <row r="1923" spans="1:12" x14ac:dyDescent="0.25">
      <c r="A1923" t="s">
        <v>121</v>
      </c>
      <c r="B1923">
        <v>1998</v>
      </c>
      <c r="C1923" t="s">
        <v>20</v>
      </c>
      <c r="D1923">
        <v>5</v>
      </c>
      <c r="E1923">
        <v>0</v>
      </c>
      <c r="F1923" s="14">
        <v>1400.44</v>
      </c>
      <c r="G1923" t="s">
        <v>11</v>
      </c>
      <c r="H1923" t="s">
        <v>11</v>
      </c>
      <c r="I1923" t="s">
        <v>13</v>
      </c>
      <c r="J1923" s="10" t="str">
        <f t="shared" si="60"/>
        <v>5Sep1998</v>
      </c>
      <c r="K1923" s="13">
        <f t="shared" si="61"/>
        <v>24</v>
      </c>
      <c r="L1923" s="14">
        <v>1400.44</v>
      </c>
    </row>
    <row r="1924" spans="1:12" x14ac:dyDescent="0.25">
      <c r="A1924" t="s">
        <v>129</v>
      </c>
      <c r="B1924">
        <v>1998</v>
      </c>
      <c r="C1924" t="s">
        <v>30</v>
      </c>
      <c r="D1924">
        <v>7</v>
      </c>
      <c r="E1924">
        <v>0</v>
      </c>
      <c r="F1924" s="14">
        <v>1477</v>
      </c>
      <c r="G1924" t="s">
        <v>11</v>
      </c>
      <c r="H1924" t="s">
        <v>16</v>
      </c>
      <c r="I1924" t="s">
        <v>13</v>
      </c>
      <c r="J1924" s="10" t="str">
        <f t="shared" si="60"/>
        <v>7Dec1998</v>
      </c>
      <c r="K1924" s="13">
        <f t="shared" si="61"/>
        <v>24</v>
      </c>
      <c r="L1924" s="14">
        <v>1477</v>
      </c>
    </row>
    <row r="1925" spans="1:12" x14ac:dyDescent="0.25">
      <c r="A1925" t="s">
        <v>132</v>
      </c>
      <c r="B1925">
        <v>1998</v>
      </c>
      <c r="C1925" t="s">
        <v>18</v>
      </c>
      <c r="D1925">
        <v>19</v>
      </c>
      <c r="E1925">
        <v>0</v>
      </c>
      <c r="F1925" s="14">
        <v>1497</v>
      </c>
      <c r="G1925" t="s">
        <v>11</v>
      </c>
      <c r="H1925" t="s">
        <v>11</v>
      </c>
      <c r="I1925" t="s">
        <v>13</v>
      </c>
      <c r="J1925" s="10" t="str">
        <f t="shared" si="60"/>
        <v>19Jun1998</v>
      </c>
      <c r="K1925" s="13">
        <f t="shared" si="61"/>
        <v>24</v>
      </c>
      <c r="L1925" s="14">
        <v>1497</v>
      </c>
    </row>
    <row r="1926" spans="1:12" x14ac:dyDescent="0.25">
      <c r="A1926" t="s">
        <v>281</v>
      </c>
      <c r="B1926">
        <v>1998</v>
      </c>
      <c r="C1926" t="s">
        <v>15</v>
      </c>
      <c r="D1926">
        <v>19</v>
      </c>
      <c r="E1926">
        <v>0</v>
      </c>
      <c r="F1926" s="14">
        <v>2457.5</v>
      </c>
      <c r="G1926" t="s">
        <v>11</v>
      </c>
      <c r="H1926" t="s">
        <v>16</v>
      </c>
      <c r="I1926" t="s">
        <v>41</v>
      </c>
      <c r="J1926" s="10" t="str">
        <f t="shared" si="60"/>
        <v>19Nov1998</v>
      </c>
      <c r="K1926" s="13">
        <f t="shared" si="61"/>
        <v>24</v>
      </c>
      <c r="L1926" s="14">
        <v>2457.5</v>
      </c>
    </row>
    <row r="1927" spans="1:12" x14ac:dyDescent="0.25">
      <c r="A1927" t="s">
        <v>283</v>
      </c>
      <c r="B1927">
        <v>1998</v>
      </c>
      <c r="C1927" t="s">
        <v>34</v>
      </c>
      <c r="D1927">
        <v>17</v>
      </c>
      <c r="E1927">
        <v>0</v>
      </c>
      <c r="F1927" s="14">
        <v>2464.62</v>
      </c>
      <c r="G1927" t="s">
        <v>11</v>
      </c>
      <c r="H1927" t="s">
        <v>12</v>
      </c>
      <c r="I1927" t="s">
        <v>13</v>
      </c>
      <c r="J1927" s="10" t="str">
        <f t="shared" si="60"/>
        <v>17Aug1998</v>
      </c>
      <c r="K1927" s="13">
        <f t="shared" si="61"/>
        <v>24</v>
      </c>
      <c r="L1927" s="14">
        <v>2464.62</v>
      </c>
    </row>
    <row r="1928" spans="1:12" x14ac:dyDescent="0.25">
      <c r="A1928" t="s">
        <v>284</v>
      </c>
      <c r="B1928">
        <v>1998</v>
      </c>
      <c r="C1928" t="s">
        <v>10</v>
      </c>
      <c r="D1928">
        <v>2</v>
      </c>
      <c r="E1928">
        <v>0</v>
      </c>
      <c r="F1928" s="14">
        <v>2473.33</v>
      </c>
      <c r="G1928" t="s">
        <v>11</v>
      </c>
      <c r="H1928" t="s">
        <v>12</v>
      </c>
      <c r="I1928" t="s">
        <v>13</v>
      </c>
      <c r="J1928" s="10" t="str">
        <f t="shared" si="60"/>
        <v>2Jul1998</v>
      </c>
      <c r="K1928" s="13">
        <f t="shared" si="61"/>
        <v>24</v>
      </c>
      <c r="L1928" s="14">
        <v>2473.33</v>
      </c>
    </row>
    <row r="1929" spans="1:12" x14ac:dyDescent="0.25">
      <c r="A1929" t="s">
        <v>285</v>
      </c>
      <c r="B1929">
        <v>1998</v>
      </c>
      <c r="C1929" t="s">
        <v>18</v>
      </c>
      <c r="D1929">
        <v>20</v>
      </c>
      <c r="E1929">
        <v>0</v>
      </c>
      <c r="F1929" s="14">
        <v>2480.98</v>
      </c>
      <c r="G1929" t="s">
        <v>11</v>
      </c>
      <c r="H1929" t="s">
        <v>11</v>
      </c>
      <c r="I1929" t="s">
        <v>13</v>
      </c>
      <c r="J1929" s="10" t="str">
        <f t="shared" si="60"/>
        <v>20Jun1998</v>
      </c>
      <c r="K1929" s="13">
        <f t="shared" si="61"/>
        <v>24</v>
      </c>
      <c r="L1929" s="14">
        <v>2480.98</v>
      </c>
    </row>
    <row r="1930" spans="1:12" x14ac:dyDescent="0.25">
      <c r="A1930" t="s">
        <v>329</v>
      </c>
      <c r="B1930">
        <v>1998</v>
      </c>
      <c r="C1930" t="s">
        <v>15</v>
      </c>
      <c r="D1930">
        <v>15</v>
      </c>
      <c r="E1930">
        <v>0</v>
      </c>
      <c r="F1930" s="14">
        <v>2842.76</v>
      </c>
      <c r="G1930" t="s">
        <v>11</v>
      </c>
      <c r="H1930" t="s">
        <v>12</v>
      </c>
      <c r="I1930" t="s">
        <v>23</v>
      </c>
      <c r="J1930" s="10" t="str">
        <f t="shared" si="60"/>
        <v>15Nov1998</v>
      </c>
      <c r="K1930" s="13">
        <f t="shared" si="61"/>
        <v>24</v>
      </c>
      <c r="L1930" s="14">
        <v>2842.76</v>
      </c>
    </row>
    <row r="1931" spans="1:12" x14ac:dyDescent="0.25">
      <c r="A1931" t="s">
        <v>330</v>
      </c>
      <c r="B1931">
        <v>1998</v>
      </c>
      <c r="C1931" t="s">
        <v>18</v>
      </c>
      <c r="D1931">
        <v>17</v>
      </c>
      <c r="E1931">
        <v>0</v>
      </c>
      <c r="F1931" s="14">
        <v>2850.68</v>
      </c>
      <c r="G1931" t="s">
        <v>11</v>
      </c>
      <c r="H1931" t="s">
        <v>12</v>
      </c>
      <c r="I1931" t="s">
        <v>23</v>
      </c>
      <c r="J1931" s="10" t="str">
        <f t="shared" si="60"/>
        <v>17Jun1998</v>
      </c>
      <c r="K1931" s="13">
        <f t="shared" si="61"/>
        <v>24</v>
      </c>
      <c r="L1931" s="14">
        <v>2850.68</v>
      </c>
    </row>
    <row r="1932" spans="1:12" x14ac:dyDescent="0.25">
      <c r="A1932" t="s">
        <v>331</v>
      </c>
      <c r="B1932">
        <v>1998</v>
      </c>
      <c r="C1932" t="s">
        <v>20</v>
      </c>
      <c r="D1932">
        <v>4</v>
      </c>
      <c r="E1932">
        <v>0</v>
      </c>
      <c r="F1932" s="14">
        <v>2855.44</v>
      </c>
      <c r="G1932" t="s">
        <v>11</v>
      </c>
      <c r="H1932" t="s">
        <v>12</v>
      </c>
      <c r="I1932" t="s">
        <v>23</v>
      </c>
      <c r="J1932" s="10" t="str">
        <f t="shared" si="60"/>
        <v>4Sep1998</v>
      </c>
      <c r="K1932" s="13">
        <f t="shared" si="61"/>
        <v>24</v>
      </c>
      <c r="L1932" s="14">
        <v>2855.44</v>
      </c>
    </row>
    <row r="1933" spans="1:12" x14ac:dyDescent="0.25">
      <c r="A1933" t="s">
        <v>348</v>
      </c>
      <c r="B1933">
        <v>1998</v>
      </c>
      <c r="C1933" t="s">
        <v>20</v>
      </c>
      <c r="D1933">
        <v>15</v>
      </c>
      <c r="E1933">
        <v>0</v>
      </c>
      <c r="F1933" s="14">
        <v>3044.21</v>
      </c>
      <c r="G1933" t="s">
        <v>11</v>
      </c>
      <c r="H1933" t="s">
        <v>12</v>
      </c>
      <c r="I1933" t="s">
        <v>246</v>
      </c>
      <c r="J1933" s="10" t="str">
        <f t="shared" si="60"/>
        <v>15Sep1998</v>
      </c>
      <c r="K1933" s="13">
        <f t="shared" si="61"/>
        <v>24</v>
      </c>
      <c r="L1933" s="14">
        <v>3044.21</v>
      </c>
    </row>
    <row r="1934" spans="1:12" x14ac:dyDescent="0.25">
      <c r="A1934" t="s">
        <v>349</v>
      </c>
      <c r="B1934">
        <v>1998</v>
      </c>
      <c r="C1934" t="s">
        <v>34</v>
      </c>
      <c r="D1934">
        <v>9</v>
      </c>
      <c r="E1934">
        <v>0</v>
      </c>
      <c r="F1934" s="14">
        <v>3046.06</v>
      </c>
      <c r="G1934" t="s">
        <v>11</v>
      </c>
      <c r="H1934" t="s">
        <v>16</v>
      </c>
      <c r="I1934" t="s">
        <v>248</v>
      </c>
      <c r="J1934" s="10" t="str">
        <f t="shared" si="60"/>
        <v>9Aug1998</v>
      </c>
      <c r="K1934" s="13">
        <f t="shared" si="61"/>
        <v>24</v>
      </c>
      <c r="L1934" s="14">
        <v>3046.06</v>
      </c>
    </row>
    <row r="1935" spans="1:12" x14ac:dyDescent="0.25">
      <c r="A1935" t="s">
        <v>415</v>
      </c>
      <c r="B1935">
        <v>1999</v>
      </c>
      <c r="C1935" t="s">
        <v>18</v>
      </c>
      <c r="D1935">
        <v>6</v>
      </c>
      <c r="E1935">
        <v>3</v>
      </c>
      <c r="F1935" s="14">
        <v>3591.48</v>
      </c>
      <c r="G1935" t="s">
        <v>11</v>
      </c>
      <c r="H1935" t="s">
        <v>12</v>
      </c>
      <c r="I1935" t="s">
        <v>41</v>
      </c>
      <c r="J1935" s="10" t="str">
        <f t="shared" si="60"/>
        <v>6Jun1999</v>
      </c>
      <c r="K1935" s="13">
        <f t="shared" si="61"/>
        <v>24</v>
      </c>
      <c r="L1935" s="14">
        <v>3591.48</v>
      </c>
    </row>
    <row r="1936" spans="1:12" x14ac:dyDescent="0.25">
      <c r="A1936" t="s">
        <v>486</v>
      </c>
      <c r="B1936">
        <v>1998</v>
      </c>
      <c r="C1936" t="s">
        <v>15</v>
      </c>
      <c r="D1936">
        <v>26</v>
      </c>
      <c r="E1936">
        <v>0</v>
      </c>
      <c r="F1936" s="14">
        <v>4154.97</v>
      </c>
      <c r="G1936" t="s">
        <v>11</v>
      </c>
      <c r="H1936" t="s">
        <v>16</v>
      </c>
      <c r="I1936" t="s">
        <v>23</v>
      </c>
      <c r="J1936" s="10" t="str">
        <f t="shared" si="60"/>
        <v>26Nov1998</v>
      </c>
      <c r="K1936" s="13">
        <f t="shared" si="61"/>
        <v>24</v>
      </c>
      <c r="L1936" s="14">
        <v>4154.97</v>
      </c>
    </row>
    <row r="1937" spans="1:12" x14ac:dyDescent="0.25">
      <c r="A1937" t="s">
        <v>491</v>
      </c>
      <c r="B1937">
        <v>1998</v>
      </c>
      <c r="C1937" t="s">
        <v>30</v>
      </c>
      <c r="D1937">
        <v>14</v>
      </c>
      <c r="E1937">
        <v>3</v>
      </c>
      <c r="F1937" s="14">
        <v>4234.93</v>
      </c>
      <c r="G1937" t="s">
        <v>11</v>
      </c>
      <c r="H1937" t="s">
        <v>16</v>
      </c>
      <c r="I1937" t="s">
        <v>41</v>
      </c>
      <c r="J1937" s="10" t="str">
        <f t="shared" si="60"/>
        <v>14Dec1998</v>
      </c>
      <c r="K1937" s="13">
        <f t="shared" si="61"/>
        <v>24</v>
      </c>
      <c r="L1937" s="14">
        <v>4234.93</v>
      </c>
    </row>
    <row r="1938" spans="1:12" x14ac:dyDescent="0.25">
      <c r="A1938" t="s">
        <v>546</v>
      </c>
      <c r="B1938">
        <v>1998</v>
      </c>
      <c r="C1938" t="s">
        <v>18</v>
      </c>
      <c r="D1938">
        <v>29</v>
      </c>
      <c r="E1938">
        <v>3</v>
      </c>
      <c r="F1938" s="14">
        <v>4618.08</v>
      </c>
      <c r="G1938" t="s">
        <v>11</v>
      </c>
      <c r="H1938" t="s">
        <v>16</v>
      </c>
      <c r="I1938" t="s">
        <v>23</v>
      </c>
      <c r="J1938" s="10" t="str">
        <f t="shared" si="60"/>
        <v>29Jun1998</v>
      </c>
      <c r="K1938" s="13">
        <f t="shared" si="61"/>
        <v>24</v>
      </c>
      <c r="L1938" s="14">
        <v>4618.08</v>
      </c>
    </row>
    <row r="1939" spans="1:12" x14ac:dyDescent="0.25">
      <c r="A1939" t="s">
        <v>975</v>
      </c>
      <c r="B1939">
        <v>1998</v>
      </c>
      <c r="C1939" t="s">
        <v>20</v>
      </c>
      <c r="D1939">
        <v>30</v>
      </c>
      <c r="E1939">
        <v>0</v>
      </c>
      <c r="F1939" s="14">
        <v>7652.26</v>
      </c>
      <c r="G1939" t="s">
        <v>11</v>
      </c>
      <c r="H1939" t="s">
        <v>12</v>
      </c>
      <c r="I1939" t="s">
        <v>248</v>
      </c>
      <c r="J1939" s="10" t="str">
        <f t="shared" si="60"/>
        <v>30Sep1998</v>
      </c>
      <c r="K1939" s="13">
        <f t="shared" si="61"/>
        <v>24</v>
      </c>
      <c r="L1939" s="14">
        <v>7652.26</v>
      </c>
    </row>
    <row r="1940" spans="1:12" x14ac:dyDescent="0.25">
      <c r="A1940" t="s">
        <v>1199</v>
      </c>
      <c r="B1940">
        <v>1998</v>
      </c>
      <c r="C1940" t="s">
        <v>18</v>
      </c>
      <c r="D1940">
        <v>23</v>
      </c>
      <c r="E1940">
        <v>0</v>
      </c>
      <c r="F1940" s="14">
        <v>9628.7900000000009</v>
      </c>
      <c r="G1940" t="s">
        <v>11</v>
      </c>
      <c r="H1940" t="s">
        <v>11</v>
      </c>
      <c r="I1940" t="s">
        <v>534</v>
      </c>
      <c r="J1940" s="10" t="str">
        <f t="shared" si="60"/>
        <v>23Jun1998</v>
      </c>
      <c r="K1940" s="13">
        <f t="shared" si="61"/>
        <v>24</v>
      </c>
      <c r="L1940" s="14">
        <v>9628.7900000000009</v>
      </c>
    </row>
    <row r="1941" spans="1:12" x14ac:dyDescent="0.25">
      <c r="A1941" t="s">
        <v>1230</v>
      </c>
      <c r="B1941">
        <v>1998</v>
      </c>
      <c r="C1941" t="s">
        <v>10</v>
      </c>
      <c r="D1941">
        <v>6</v>
      </c>
      <c r="E1941">
        <v>0</v>
      </c>
      <c r="F1941" s="14">
        <v>9870.59</v>
      </c>
      <c r="G1941" t="s">
        <v>11</v>
      </c>
      <c r="H1941" t="s">
        <v>11</v>
      </c>
      <c r="I1941" t="s">
        <v>248</v>
      </c>
      <c r="J1941" s="10" t="str">
        <f t="shared" si="60"/>
        <v>6Jul1998</v>
      </c>
      <c r="K1941" s="13">
        <f t="shared" si="61"/>
        <v>24</v>
      </c>
      <c r="L1941" s="14">
        <v>9870.59</v>
      </c>
    </row>
    <row r="1942" spans="1:12" x14ac:dyDescent="0.25">
      <c r="A1942" t="s">
        <v>1687</v>
      </c>
      <c r="B1942">
        <v>1998</v>
      </c>
      <c r="C1942" t="s">
        <v>20</v>
      </c>
      <c r="D1942">
        <v>12</v>
      </c>
      <c r="E1942">
        <v>0</v>
      </c>
      <c r="F1942" s="14">
        <v>14571.89</v>
      </c>
      <c r="G1942" t="s">
        <v>11</v>
      </c>
      <c r="H1942" t="s">
        <v>16</v>
      </c>
      <c r="I1942" t="s">
        <v>246</v>
      </c>
      <c r="J1942" s="10" t="str">
        <f t="shared" si="60"/>
        <v>12Sep1998</v>
      </c>
      <c r="K1942" s="13">
        <f t="shared" si="61"/>
        <v>24</v>
      </c>
      <c r="L1942" s="14">
        <v>14571.89</v>
      </c>
    </row>
    <row r="1943" spans="1:12" x14ac:dyDescent="0.25">
      <c r="A1943" t="s">
        <v>1961</v>
      </c>
      <c r="B1943">
        <v>1998</v>
      </c>
      <c r="C1943" t="s">
        <v>18</v>
      </c>
      <c r="D1943">
        <v>14</v>
      </c>
      <c r="E1943">
        <v>0</v>
      </c>
      <c r="F1943" s="14">
        <v>25081.77</v>
      </c>
      <c r="G1943" t="s">
        <v>11</v>
      </c>
      <c r="H1943" t="s">
        <v>11</v>
      </c>
      <c r="I1943" t="s">
        <v>13</v>
      </c>
      <c r="J1943" s="10" t="str">
        <f t="shared" si="60"/>
        <v>14Jun1998</v>
      </c>
      <c r="K1943" s="13">
        <f t="shared" si="61"/>
        <v>24</v>
      </c>
      <c r="L1943" s="14">
        <v>25081.77</v>
      </c>
    </row>
    <row r="1944" spans="1:12" x14ac:dyDescent="0.25">
      <c r="A1944" t="s">
        <v>1962</v>
      </c>
      <c r="B1944">
        <v>1998</v>
      </c>
      <c r="C1944" t="s">
        <v>15</v>
      </c>
      <c r="D1944">
        <v>24</v>
      </c>
      <c r="E1944">
        <v>0</v>
      </c>
      <c r="F1944" s="14">
        <v>25127.22</v>
      </c>
      <c r="G1944" t="s">
        <v>11</v>
      </c>
      <c r="H1944" t="s">
        <v>12</v>
      </c>
      <c r="I1944" t="s">
        <v>41</v>
      </c>
      <c r="J1944" s="10" t="str">
        <f t="shared" si="60"/>
        <v>24Nov1998</v>
      </c>
      <c r="K1944" s="13">
        <f t="shared" si="61"/>
        <v>24</v>
      </c>
      <c r="L1944" s="14">
        <v>25127.22</v>
      </c>
    </row>
    <row r="1945" spans="1:12" x14ac:dyDescent="0.25">
      <c r="A1945" t="s">
        <v>2059</v>
      </c>
      <c r="B1945">
        <v>1998</v>
      </c>
      <c r="C1945" t="s">
        <v>36</v>
      </c>
      <c r="D1945">
        <v>28</v>
      </c>
      <c r="E1945">
        <v>0</v>
      </c>
      <c r="F1945" s="14">
        <v>30422.03</v>
      </c>
      <c r="G1945" t="s">
        <v>11</v>
      </c>
      <c r="H1945" t="s">
        <v>12</v>
      </c>
      <c r="I1945" t="s">
        <v>41</v>
      </c>
      <c r="J1945" s="10" t="str">
        <f t="shared" si="60"/>
        <v>28Oct1998</v>
      </c>
      <c r="K1945" s="13">
        <f t="shared" si="61"/>
        <v>24</v>
      </c>
      <c r="L1945" s="14">
        <v>30422.03</v>
      </c>
    </row>
    <row r="1946" spans="1:12" x14ac:dyDescent="0.25">
      <c r="A1946" t="s">
        <v>2145</v>
      </c>
      <c r="B1946">
        <v>1998</v>
      </c>
      <c r="C1946" t="s">
        <v>34</v>
      </c>
      <c r="D1946">
        <v>22</v>
      </c>
      <c r="E1946">
        <v>0</v>
      </c>
      <c r="F1946" s="14">
        <v>34976.42</v>
      </c>
      <c r="G1946" t="s">
        <v>11</v>
      </c>
      <c r="H1946" t="s">
        <v>16</v>
      </c>
      <c r="I1946" t="s">
        <v>41</v>
      </c>
      <c r="J1946" s="10" t="str">
        <f t="shared" si="60"/>
        <v>22Aug1998</v>
      </c>
      <c r="K1946" s="13">
        <f t="shared" si="61"/>
        <v>24</v>
      </c>
      <c r="L1946" s="14">
        <v>34976.42</v>
      </c>
    </row>
    <row r="1947" spans="1:12" x14ac:dyDescent="0.25">
      <c r="A1947" t="s">
        <v>21</v>
      </c>
      <c r="B1947">
        <v>1998</v>
      </c>
      <c r="C1947" t="s">
        <v>10</v>
      </c>
      <c r="D1947">
        <v>27</v>
      </c>
      <c r="E1947">
        <v>0</v>
      </c>
      <c r="F1947" s="14">
        <v>637.26</v>
      </c>
      <c r="G1947" t="s">
        <v>12</v>
      </c>
      <c r="H1947" t="s">
        <v>12</v>
      </c>
      <c r="I1947" t="s">
        <v>13</v>
      </c>
      <c r="J1947" s="10" t="str">
        <f t="shared" si="60"/>
        <v>27Jul1998</v>
      </c>
      <c r="K1947" s="13">
        <f t="shared" si="61"/>
        <v>24</v>
      </c>
      <c r="L1947" s="14">
        <v>637.26</v>
      </c>
    </row>
    <row r="1948" spans="1:12" x14ac:dyDescent="0.25">
      <c r="A1948" t="s">
        <v>58</v>
      </c>
      <c r="B1948">
        <v>1998</v>
      </c>
      <c r="C1948" t="s">
        <v>30</v>
      </c>
      <c r="D1948">
        <v>26</v>
      </c>
      <c r="E1948">
        <v>0</v>
      </c>
      <c r="F1948" s="14">
        <v>1082</v>
      </c>
      <c r="G1948" t="s">
        <v>12</v>
      </c>
      <c r="H1948" t="s">
        <v>11</v>
      </c>
      <c r="I1948" t="s">
        <v>13</v>
      </c>
      <c r="J1948" s="10" t="str">
        <f t="shared" si="60"/>
        <v>26Dec1998</v>
      </c>
      <c r="K1948" s="13">
        <f t="shared" si="61"/>
        <v>24</v>
      </c>
      <c r="L1948" s="14">
        <v>1082</v>
      </c>
    </row>
    <row r="1949" spans="1:12" x14ac:dyDescent="0.25">
      <c r="A1949" t="s">
        <v>186</v>
      </c>
      <c r="B1949">
        <v>1998</v>
      </c>
      <c r="C1949" t="s">
        <v>36</v>
      </c>
      <c r="D1949">
        <v>7</v>
      </c>
      <c r="E1949">
        <v>0</v>
      </c>
      <c r="F1949" s="14">
        <v>1756.6</v>
      </c>
      <c r="G1949" t="s">
        <v>12</v>
      </c>
      <c r="H1949" t="s">
        <v>12</v>
      </c>
      <c r="I1949" t="s">
        <v>13</v>
      </c>
      <c r="J1949" s="10" t="str">
        <f t="shared" si="60"/>
        <v>7Oct1998</v>
      </c>
      <c r="K1949" s="13">
        <f t="shared" si="61"/>
        <v>24</v>
      </c>
      <c r="L1949" s="14">
        <v>1756.6</v>
      </c>
    </row>
    <row r="1950" spans="1:12" x14ac:dyDescent="0.25">
      <c r="A1950" t="s">
        <v>211</v>
      </c>
      <c r="B1950">
        <v>1998</v>
      </c>
      <c r="C1950" t="s">
        <v>20</v>
      </c>
      <c r="D1950">
        <v>28</v>
      </c>
      <c r="E1950">
        <v>0</v>
      </c>
      <c r="F1950" s="14">
        <v>1969.61</v>
      </c>
      <c r="G1950" t="s">
        <v>12</v>
      </c>
      <c r="H1950" t="s">
        <v>12</v>
      </c>
      <c r="I1950" t="s">
        <v>41</v>
      </c>
      <c r="J1950" s="10" t="str">
        <f t="shared" si="60"/>
        <v>28Sep1998</v>
      </c>
      <c r="K1950" s="13">
        <f t="shared" si="61"/>
        <v>24</v>
      </c>
      <c r="L1950" s="14">
        <v>1969.61</v>
      </c>
    </row>
    <row r="1951" spans="1:12" x14ac:dyDescent="0.25">
      <c r="A1951" t="s">
        <v>212</v>
      </c>
      <c r="B1951">
        <v>1998</v>
      </c>
      <c r="C1951" t="s">
        <v>36</v>
      </c>
      <c r="D1951">
        <v>5</v>
      </c>
      <c r="E1951">
        <v>0</v>
      </c>
      <c r="F1951" s="14">
        <v>1972.95</v>
      </c>
      <c r="G1951" t="s">
        <v>12</v>
      </c>
      <c r="H1951" t="s">
        <v>16</v>
      </c>
      <c r="I1951" t="s">
        <v>41</v>
      </c>
      <c r="J1951" s="10" t="str">
        <f t="shared" si="60"/>
        <v>5Oct1998</v>
      </c>
      <c r="K1951" s="13">
        <f t="shared" si="61"/>
        <v>24</v>
      </c>
      <c r="L1951" s="14">
        <v>1972.95</v>
      </c>
    </row>
    <row r="1952" spans="1:12" x14ac:dyDescent="0.25">
      <c r="A1952" t="s">
        <v>213</v>
      </c>
      <c r="B1952">
        <v>1998</v>
      </c>
      <c r="C1952" t="s">
        <v>20</v>
      </c>
      <c r="D1952">
        <v>29</v>
      </c>
      <c r="E1952">
        <v>0</v>
      </c>
      <c r="F1952" s="14">
        <v>1977.82</v>
      </c>
      <c r="G1952" t="s">
        <v>12</v>
      </c>
      <c r="H1952" t="s">
        <v>16</v>
      </c>
      <c r="I1952" t="s">
        <v>41</v>
      </c>
      <c r="J1952" s="10" t="str">
        <f t="shared" si="60"/>
        <v>29Sep1998</v>
      </c>
      <c r="K1952" s="13">
        <f t="shared" si="61"/>
        <v>24</v>
      </c>
      <c r="L1952" s="14">
        <v>1977.82</v>
      </c>
    </row>
    <row r="1953" spans="1:12" x14ac:dyDescent="0.25">
      <c r="A1953" t="s">
        <v>215</v>
      </c>
      <c r="B1953">
        <v>1998</v>
      </c>
      <c r="C1953" t="s">
        <v>30</v>
      </c>
      <c r="D1953">
        <v>29</v>
      </c>
      <c r="E1953">
        <v>0</v>
      </c>
      <c r="F1953" s="14">
        <v>1981.58</v>
      </c>
      <c r="G1953" t="s">
        <v>12</v>
      </c>
      <c r="H1953" t="s">
        <v>16</v>
      </c>
      <c r="I1953" t="s">
        <v>13</v>
      </c>
      <c r="J1953" s="10" t="str">
        <f t="shared" si="60"/>
        <v>29Dec1998</v>
      </c>
      <c r="K1953" s="13">
        <f t="shared" si="61"/>
        <v>24</v>
      </c>
      <c r="L1953" s="14">
        <v>1981.58</v>
      </c>
    </row>
    <row r="1954" spans="1:12" x14ac:dyDescent="0.25">
      <c r="A1954" t="s">
        <v>217</v>
      </c>
      <c r="B1954">
        <v>1998</v>
      </c>
      <c r="C1954" t="s">
        <v>20</v>
      </c>
      <c r="D1954">
        <v>14</v>
      </c>
      <c r="E1954">
        <v>0</v>
      </c>
      <c r="F1954" s="14">
        <v>1986.93</v>
      </c>
      <c r="G1954" t="s">
        <v>12</v>
      </c>
      <c r="H1954" t="s">
        <v>11</v>
      </c>
      <c r="I1954" t="s">
        <v>13</v>
      </c>
      <c r="J1954" s="10" t="str">
        <f t="shared" si="60"/>
        <v>14Sep1998</v>
      </c>
      <c r="K1954" s="13">
        <f t="shared" si="61"/>
        <v>24</v>
      </c>
      <c r="L1954" s="14">
        <v>1986.93</v>
      </c>
    </row>
    <row r="1955" spans="1:12" x14ac:dyDescent="0.25">
      <c r="A1955" t="s">
        <v>271</v>
      </c>
      <c r="B1955">
        <v>1998</v>
      </c>
      <c r="C1955" t="s">
        <v>36</v>
      </c>
      <c r="D1955">
        <v>21</v>
      </c>
      <c r="E1955">
        <v>0</v>
      </c>
      <c r="F1955" s="14">
        <v>2352.9699999999998</v>
      </c>
      <c r="G1955" t="s">
        <v>12</v>
      </c>
      <c r="H1955" t="s">
        <v>12</v>
      </c>
      <c r="I1955" t="s">
        <v>23</v>
      </c>
      <c r="J1955" s="10" t="str">
        <f t="shared" si="60"/>
        <v>21Oct1998</v>
      </c>
      <c r="K1955" s="13">
        <f t="shared" si="61"/>
        <v>24</v>
      </c>
      <c r="L1955" s="14">
        <v>2352.9699999999998</v>
      </c>
    </row>
    <row r="1956" spans="1:12" x14ac:dyDescent="0.25">
      <c r="A1956" t="s">
        <v>403</v>
      </c>
      <c r="B1956">
        <v>1998</v>
      </c>
      <c r="C1956" t="s">
        <v>20</v>
      </c>
      <c r="D1956">
        <v>16</v>
      </c>
      <c r="E1956">
        <v>2</v>
      </c>
      <c r="F1956" s="14">
        <v>3537.7</v>
      </c>
      <c r="G1956" t="s">
        <v>12</v>
      </c>
      <c r="H1956" t="s">
        <v>12</v>
      </c>
      <c r="I1956" t="s">
        <v>23</v>
      </c>
      <c r="J1956" s="10" t="str">
        <f t="shared" si="60"/>
        <v>16Sep1998</v>
      </c>
      <c r="K1956" s="13">
        <f t="shared" si="61"/>
        <v>24</v>
      </c>
      <c r="L1956" s="14">
        <v>3537.7</v>
      </c>
    </row>
    <row r="1957" spans="1:12" x14ac:dyDescent="0.25">
      <c r="A1957" t="s">
        <v>1521</v>
      </c>
      <c r="B1957">
        <v>1998</v>
      </c>
      <c r="C1957" t="s">
        <v>15</v>
      </c>
      <c r="D1957">
        <v>18</v>
      </c>
      <c r="E1957">
        <v>1</v>
      </c>
      <c r="F1957" s="14">
        <v>12609.89</v>
      </c>
      <c r="G1957" t="s">
        <v>12</v>
      </c>
      <c r="H1957" t="s">
        <v>12</v>
      </c>
      <c r="I1957" t="s">
        <v>23</v>
      </c>
      <c r="J1957" s="10" t="str">
        <f t="shared" si="60"/>
        <v>18Nov1998</v>
      </c>
      <c r="K1957" s="13">
        <f t="shared" si="61"/>
        <v>24</v>
      </c>
      <c r="L1957" s="14">
        <v>12609.89</v>
      </c>
    </row>
    <row r="1958" spans="1:12" x14ac:dyDescent="0.25">
      <c r="A1958" t="s">
        <v>29</v>
      </c>
      <c r="B1958">
        <v>1999</v>
      </c>
      <c r="C1958" t="s">
        <v>30</v>
      </c>
      <c r="D1958">
        <v>26</v>
      </c>
      <c r="E1958">
        <v>0</v>
      </c>
      <c r="F1958" s="14">
        <v>700</v>
      </c>
      <c r="G1958" t="s">
        <v>11</v>
      </c>
      <c r="H1958" t="s">
        <v>12</v>
      </c>
      <c r="I1958" t="s">
        <v>13</v>
      </c>
      <c r="J1958" s="11" t="str">
        <f t="shared" si="60"/>
        <v>26Dec1999</v>
      </c>
      <c r="K1958" s="13">
        <f t="shared" si="61"/>
        <v>23</v>
      </c>
      <c r="L1958" s="14">
        <v>700</v>
      </c>
    </row>
    <row r="1959" spans="1:12" x14ac:dyDescent="0.25">
      <c r="A1959" t="s">
        <v>1823</v>
      </c>
      <c r="B1959">
        <v>1999</v>
      </c>
      <c r="C1959" t="s">
        <v>36</v>
      </c>
      <c r="D1959">
        <v>24</v>
      </c>
      <c r="E1959">
        <v>0</v>
      </c>
      <c r="F1959" s="14">
        <v>18033.97</v>
      </c>
      <c r="G1959" t="s">
        <v>16</v>
      </c>
      <c r="H1959" t="s">
        <v>16</v>
      </c>
      <c r="I1959" t="s">
        <v>23</v>
      </c>
      <c r="J1959" s="10" t="str">
        <f t="shared" si="60"/>
        <v>24Oct1999</v>
      </c>
      <c r="K1959" s="13">
        <f t="shared" si="61"/>
        <v>23</v>
      </c>
      <c r="L1959" s="14">
        <v>18033.97</v>
      </c>
    </row>
    <row r="1960" spans="1:12" x14ac:dyDescent="0.25">
      <c r="A1960" t="s">
        <v>1831</v>
      </c>
      <c r="B1960">
        <v>1999</v>
      </c>
      <c r="C1960" t="s">
        <v>30</v>
      </c>
      <c r="D1960">
        <v>15</v>
      </c>
      <c r="E1960">
        <v>1</v>
      </c>
      <c r="F1960" s="14">
        <v>18328.240000000002</v>
      </c>
      <c r="G1960" t="s">
        <v>16</v>
      </c>
      <c r="H1960" t="s">
        <v>11</v>
      </c>
      <c r="I1960" t="s">
        <v>13</v>
      </c>
      <c r="J1960" s="10" t="str">
        <f t="shared" si="60"/>
        <v>15Dec1999</v>
      </c>
      <c r="K1960" s="13">
        <f t="shared" si="61"/>
        <v>23</v>
      </c>
      <c r="L1960" s="14">
        <v>18328.240000000002</v>
      </c>
    </row>
    <row r="1961" spans="1:12" x14ac:dyDescent="0.25">
      <c r="A1961" t="s">
        <v>2011</v>
      </c>
      <c r="B1961">
        <v>1999</v>
      </c>
      <c r="C1961" t="s">
        <v>30</v>
      </c>
      <c r="D1961">
        <v>21</v>
      </c>
      <c r="E1961">
        <v>0</v>
      </c>
      <c r="F1961" s="14">
        <v>27980.77</v>
      </c>
      <c r="G1961" t="s">
        <v>16</v>
      </c>
      <c r="H1961" t="s">
        <v>16</v>
      </c>
      <c r="I1961" t="s">
        <v>41</v>
      </c>
      <c r="J1961" s="10" t="str">
        <f t="shared" si="60"/>
        <v>21Dec1999</v>
      </c>
      <c r="K1961" s="13">
        <f t="shared" si="61"/>
        <v>23</v>
      </c>
      <c r="L1961" s="14">
        <v>27980.77</v>
      </c>
    </row>
    <row r="1962" spans="1:12" x14ac:dyDescent="0.25">
      <c r="A1962" t="s">
        <v>2014</v>
      </c>
      <c r="B1962">
        <v>1999</v>
      </c>
      <c r="C1962" t="s">
        <v>20</v>
      </c>
      <c r="D1962">
        <v>6</v>
      </c>
      <c r="E1962">
        <v>0</v>
      </c>
      <c r="F1962" s="14">
        <v>28245.34</v>
      </c>
      <c r="G1962" t="s">
        <v>16</v>
      </c>
      <c r="H1962" t="s">
        <v>12</v>
      </c>
      <c r="I1962" t="s">
        <v>41</v>
      </c>
      <c r="J1962" s="10" t="str">
        <f t="shared" si="60"/>
        <v>6Sep1999</v>
      </c>
      <c r="K1962" s="13">
        <f t="shared" si="61"/>
        <v>23</v>
      </c>
      <c r="L1962" s="14">
        <v>28245.34</v>
      </c>
    </row>
    <row r="1963" spans="1:12" x14ac:dyDescent="0.25">
      <c r="A1963" t="s">
        <v>2063</v>
      </c>
      <c r="B1963">
        <v>1999</v>
      </c>
      <c r="C1963" t="s">
        <v>20</v>
      </c>
      <c r="D1963">
        <v>21</v>
      </c>
      <c r="E1963">
        <v>0</v>
      </c>
      <c r="F1963" s="14">
        <v>30697.71</v>
      </c>
      <c r="G1963" t="s">
        <v>16</v>
      </c>
      <c r="H1963" t="s">
        <v>11</v>
      </c>
      <c r="I1963" t="s">
        <v>41</v>
      </c>
      <c r="J1963" s="10" t="str">
        <f t="shared" si="60"/>
        <v>21Sep1999</v>
      </c>
      <c r="K1963" s="13">
        <f t="shared" si="61"/>
        <v>23</v>
      </c>
      <c r="L1963" s="14">
        <v>30697.71</v>
      </c>
    </row>
    <row r="1964" spans="1:12" x14ac:dyDescent="0.25">
      <c r="A1964" t="s">
        <v>2175</v>
      </c>
      <c r="B1964">
        <v>1999</v>
      </c>
      <c r="C1964" t="s">
        <v>36</v>
      </c>
      <c r="D1964">
        <v>1</v>
      </c>
      <c r="E1964">
        <v>3</v>
      </c>
      <c r="F1964" s="14">
        <v>36189.1</v>
      </c>
      <c r="G1964" t="s">
        <v>16</v>
      </c>
      <c r="H1964" t="s">
        <v>12</v>
      </c>
      <c r="I1964" t="s">
        <v>167</v>
      </c>
      <c r="J1964" s="10" t="str">
        <f t="shared" si="60"/>
        <v>1Oct1999</v>
      </c>
      <c r="K1964" s="13">
        <f t="shared" si="61"/>
        <v>23</v>
      </c>
      <c r="L1964" s="14">
        <v>36189.1</v>
      </c>
    </row>
    <row r="1965" spans="1:12" x14ac:dyDescent="0.25">
      <c r="A1965" t="s">
        <v>2280</v>
      </c>
      <c r="B1965">
        <v>1999</v>
      </c>
      <c r="C1965" t="s">
        <v>10</v>
      </c>
      <c r="D1965">
        <v>2</v>
      </c>
      <c r="E1965">
        <v>1</v>
      </c>
      <c r="F1965" s="14">
        <v>40904.199999999997</v>
      </c>
      <c r="G1965" t="s">
        <v>16</v>
      </c>
      <c r="H1965" t="s">
        <v>16</v>
      </c>
      <c r="I1965" t="s">
        <v>246</v>
      </c>
      <c r="J1965" s="10" t="str">
        <f t="shared" si="60"/>
        <v>2Jul1999</v>
      </c>
      <c r="K1965" s="13">
        <f t="shared" si="61"/>
        <v>23</v>
      </c>
      <c r="L1965" s="14">
        <v>40904.199999999997</v>
      </c>
    </row>
    <row r="1966" spans="1:12" x14ac:dyDescent="0.25">
      <c r="A1966" t="s">
        <v>82</v>
      </c>
      <c r="B1966">
        <v>1999</v>
      </c>
      <c r="C1966" t="s">
        <v>18</v>
      </c>
      <c r="D1966">
        <v>28</v>
      </c>
      <c r="E1966">
        <v>0</v>
      </c>
      <c r="F1966" s="14">
        <v>1200</v>
      </c>
      <c r="G1966" t="s">
        <v>11</v>
      </c>
      <c r="H1966" t="s">
        <v>12</v>
      </c>
      <c r="I1966" t="s">
        <v>23</v>
      </c>
      <c r="J1966" s="10" t="str">
        <f t="shared" si="60"/>
        <v>28Jun1999</v>
      </c>
      <c r="K1966" s="13">
        <f t="shared" si="61"/>
        <v>23</v>
      </c>
      <c r="L1966" s="14">
        <v>1200</v>
      </c>
    </row>
    <row r="1967" spans="1:12" x14ac:dyDescent="0.25">
      <c r="A1967" t="s">
        <v>110</v>
      </c>
      <c r="B1967">
        <v>1999</v>
      </c>
      <c r="C1967" t="s">
        <v>30</v>
      </c>
      <c r="D1967">
        <v>2</v>
      </c>
      <c r="E1967">
        <v>0</v>
      </c>
      <c r="F1967" s="14">
        <v>1304</v>
      </c>
      <c r="G1967" t="s">
        <v>11</v>
      </c>
      <c r="H1967" t="s">
        <v>11</v>
      </c>
      <c r="I1967" t="s">
        <v>13</v>
      </c>
      <c r="J1967" s="10" t="str">
        <f t="shared" si="60"/>
        <v>2Dec1999</v>
      </c>
      <c r="K1967" s="13">
        <f t="shared" si="61"/>
        <v>23</v>
      </c>
      <c r="L1967" s="14">
        <v>1304</v>
      </c>
    </row>
    <row r="1968" spans="1:12" x14ac:dyDescent="0.25">
      <c r="A1968" t="s">
        <v>112</v>
      </c>
      <c r="B1968">
        <v>1999</v>
      </c>
      <c r="C1968" t="s">
        <v>36</v>
      </c>
      <c r="D1968">
        <v>14</v>
      </c>
      <c r="E1968">
        <v>0</v>
      </c>
      <c r="F1968" s="14">
        <v>1329.17</v>
      </c>
      <c r="G1968" t="s">
        <v>11</v>
      </c>
      <c r="H1968" t="s">
        <v>12</v>
      </c>
      <c r="I1968" t="s">
        <v>13</v>
      </c>
      <c r="J1968" s="10" t="str">
        <f t="shared" si="60"/>
        <v>14Oct1999</v>
      </c>
      <c r="K1968" s="13">
        <f t="shared" si="61"/>
        <v>23</v>
      </c>
      <c r="L1968" s="14">
        <v>1329.17</v>
      </c>
    </row>
    <row r="1969" spans="1:12" x14ac:dyDescent="0.25">
      <c r="A1969" t="s">
        <v>118</v>
      </c>
      <c r="B1969">
        <v>1999</v>
      </c>
      <c r="C1969" t="s">
        <v>10</v>
      </c>
      <c r="D1969">
        <v>6</v>
      </c>
      <c r="E1969">
        <v>0</v>
      </c>
      <c r="F1969" s="14">
        <v>1389</v>
      </c>
      <c r="G1969" t="s">
        <v>11</v>
      </c>
      <c r="H1969" t="s">
        <v>11</v>
      </c>
      <c r="I1969" t="s">
        <v>13</v>
      </c>
      <c r="J1969" s="10" t="str">
        <f t="shared" si="60"/>
        <v>6Jul1999</v>
      </c>
      <c r="K1969" s="13">
        <f t="shared" si="61"/>
        <v>23</v>
      </c>
      <c r="L1969" s="14">
        <v>1389</v>
      </c>
    </row>
    <row r="1970" spans="1:12" x14ac:dyDescent="0.25">
      <c r="A1970" t="s">
        <v>274</v>
      </c>
      <c r="B1970">
        <v>1999</v>
      </c>
      <c r="C1970" t="s">
        <v>30</v>
      </c>
      <c r="D1970">
        <v>17</v>
      </c>
      <c r="E1970">
        <v>0</v>
      </c>
      <c r="F1970" s="14">
        <v>2395.17</v>
      </c>
      <c r="G1970" t="s">
        <v>11</v>
      </c>
      <c r="H1970" t="s">
        <v>16</v>
      </c>
      <c r="I1970" t="s">
        <v>275</v>
      </c>
      <c r="J1970" s="10" t="str">
        <f t="shared" si="60"/>
        <v>17Dec1999</v>
      </c>
      <c r="K1970" s="13">
        <f t="shared" si="61"/>
        <v>23</v>
      </c>
      <c r="L1970" s="14">
        <v>2395.17</v>
      </c>
    </row>
    <row r="1971" spans="1:12" x14ac:dyDescent="0.25">
      <c r="A1971" t="s">
        <v>276</v>
      </c>
      <c r="B1971">
        <v>1999</v>
      </c>
      <c r="C1971" t="s">
        <v>34</v>
      </c>
      <c r="D1971">
        <v>10</v>
      </c>
      <c r="E1971">
        <v>0</v>
      </c>
      <c r="F1971" s="14">
        <v>2396.1</v>
      </c>
      <c r="G1971" t="s">
        <v>11</v>
      </c>
      <c r="H1971" t="s">
        <v>16</v>
      </c>
      <c r="I1971" t="s">
        <v>165</v>
      </c>
      <c r="J1971" s="10" t="str">
        <f t="shared" si="60"/>
        <v>10Aug1999</v>
      </c>
      <c r="K1971" s="13">
        <f t="shared" si="61"/>
        <v>23</v>
      </c>
      <c r="L1971" s="14">
        <v>2396.1</v>
      </c>
    </row>
    <row r="1972" spans="1:12" x14ac:dyDescent="0.25">
      <c r="A1972" t="s">
        <v>278</v>
      </c>
      <c r="B1972">
        <v>1999</v>
      </c>
      <c r="C1972" t="s">
        <v>15</v>
      </c>
      <c r="D1972">
        <v>12</v>
      </c>
      <c r="E1972">
        <v>1</v>
      </c>
      <c r="F1972" s="14">
        <v>2416.96</v>
      </c>
      <c r="G1972" t="s">
        <v>11</v>
      </c>
      <c r="H1972" t="s">
        <v>11</v>
      </c>
      <c r="I1972" t="s">
        <v>41</v>
      </c>
      <c r="J1972" s="10" t="str">
        <f t="shared" si="60"/>
        <v>12Nov1999</v>
      </c>
      <c r="K1972" s="13">
        <f t="shared" si="61"/>
        <v>23</v>
      </c>
      <c r="L1972" s="14">
        <v>2416.96</v>
      </c>
    </row>
    <row r="1973" spans="1:12" x14ac:dyDescent="0.25">
      <c r="A1973" t="s">
        <v>279</v>
      </c>
      <c r="B1973">
        <v>1999</v>
      </c>
      <c r="C1973" t="s">
        <v>15</v>
      </c>
      <c r="D1973">
        <v>21</v>
      </c>
      <c r="E1973">
        <v>1</v>
      </c>
      <c r="F1973" s="14">
        <v>2438.06</v>
      </c>
      <c r="G1973" t="s">
        <v>11</v>
      </c>
      <c r="H1973" t="s">
        <v>11</v>
      </c>
      <c r="I1973" t="s">
        <v>13</v>
      </c>
      <c r="J1973" s="10" t="str">
        <f t="shared" si="60"/>
        <v>21Nov1999</v>
      </c>
      <c r="K1973" s="13">
        <f t="shared" si="61"/>
        <v>23</v>
      </c>
      <c r="L1973" s="14">
        <v>2438.06</v>
      </c>
    </row>
    <row r="1974" spans="1:12" x14ac:dyDescent="0.25">
      <c r="A1974" t="s">
        <v>309</v>
      </c>
      <c r="B1974">
        <v>1999</v>
      </c>
      <c r="C1974" t="s">
        <v>18</v>
      </c>
      <c r="D1974">
        <v>11</v>
      </c>
      <c r="E1974">
        <v>0</v>
      </c>
      <c r="F1974" s="14">
        <v>2690.11</v>
      </c>
      <c r="G1974" t="s">
        <v>11</v>
      </c>
      <c r="H1974" t="s">
        <v>11</v>
      </c>
      <c r="I1974" t="s">
        <v>23</v>
      </c>
      <c r="J1974" s="10" t="str">
        <f t="shared" si="60"/>
        <v>11Jun1999</v>
      </c>
      <c r="K1974" s="13">
        <f t="shared" si="61"/>
        <v>23</v>
      </c>
      <c r="L1974" s="14">
        <v>2690.11</v>
      </c>
    </row>
    <row r="1975" spans="1:12" x14ac:dyDescent="0.25">
      <c r="A1975" t="s">
        <v>6039</v>
      </c>
      <c r="B1975">
        <v>1999</v>
      </c>
      <c r="C1975" t="s">
        <v>18</v>
      </c>
      <c r="D1975">
        <v>9</v>
      </c>
      <c r="E1975">
        <v>1</v>
      </c>
      <c r="F1975" s="14">
        <v>2775.19</v>
      </c>
      <c r="G1975" t="s">
        <v>11</v>
      </c>
      <c r="H1975" t="s">
        <v>16</v>
      </c>
      <c r="I1975" t="s">
        <v>23</v>
      </c>
      <c r="J1975" s="10" t="str">
        <f t="shared" si="60"/>
        <v>9Jun1999</v>
      </c>
      <c r="K1975" s="13">
        <f t="shared" si="61"/>
        <v>23</v>
      </c>
      <c r="L1975" s="14">
        <v>2775.19</v>
      </c>
    </row>
    <row r="1976" spans="1:12" x14ac:dyDescent="0.25">
      <c r="A1976" t="s">
        <v>324</v>
      </c>
      <c r="B1976">
        <v>1999</v>
      </c>
      <c r="C1976" t="s">
        <v>34</v>
      </c>
      <c r="D1976">
        <v>29</v>
      </c>
      <c r="E1976">
        <v>1</v>
      </c>
      <c r="F1976" s="14">
        <v>2775.19</v>
      </c>
      <c r="G1976" t="s">
        <v>11</v>
      </c>
      <c r="H1976" t="s">
        <v>16</v>
      </c>
      <c r="I1976" t="s">
        <v>23</v>
      </c>
      <c r="J1976" s="10" t="str">
        <f t="shared" si="60"/>
        <v>29Aug1999</v>
      </c>
      <c r="K1976" s="13">
        <f t="shared" si="61"/>
        <v>23</v>
      </c>
      <c r="L1976" s="14">
        <v>2775.19</v>
      </c>
    </row>
    <row r="1977" spans="1:12" x14ac:dyDescent="0.25">
      <c r="A1977" t="s">
        <v>325</v>
      </c>
      <c r="B1977">
        <v>1999</v>
      </c>
      <c r="C1977" t="s">
        <v>30</v>
      </c>
      <c r="D1977">
        <v>24</v>
      </c>
      <c r="E1977">
        <v>1</v>
      </c>
      <c r="F1977" s="14">
        <v>2789.06</v>
      </c>
      <c r="G1977" t="s">
        <v>11</v>
      </c>
      <c r="H1977" t="s">
        <v>12</v>
      </c>
      <c r="I1977" t="s">
        <v>23</v>
      </c>
      <c r="J1977" s="10" t="str">
        <f t="shared" si="60"/>
        <v>24Dec1999</v>
      </c>
      <c r="K1977" s="13">
        <f t="shared" si="61"/>
        <v>23</v>
      </c>
      <c r="L1977" s="14">
        <v>2789.06</v>
      </c>
    </row>
    <row r="1978" spans="1:12" x14ac:dyDescent="0.25">
      <c r="A1978" t="s">
        <v>336</v>
      </c>
      <c r="B1978">
        <v>1999</v>
      </c>
      <c r="C1978" t="s">
        <v>15</v>
      </c>
      <c r="D1978">
        <v>1</v>
      </c>
      <c r="E1978">
        <v>0</v>
      </c>
      <c r="F1978" s="14">
        <v>2899.49</v>
      </c>
      <c r="G1978" t="s">
        <v>11</v>
      </c>
      <c r="H1978" t="s">
        <v>11</v>
      </c>
      <c r="I1978" t="s">
        <v>246</v>
      </c>
      <c r="J1978" s="10" t="str">
        <f t="shared" si="60"/>
        <v>1Nov1999</v>
      </c>
      <c r="K1978" s="13">
        <f t="shared" si="61"/>
        <v>23</v>
      </c>
      <c r="L1978" s="14">
        <v>2899.49</v>
      </c>
    </row>
    <row r="1979" spans="1:12" x14ac:dyDescent="0.25">
      <c r="A1979" t="s">
        <v>358</v>
      </c>
      <c r="B1979">
        <v>1999</v>
      </c>
      <c r="C1979" t="s">
        <v>18</v>
      </c>
      <c r="D1979">
        <v>25</v>
      </c>
      <c r="E1979">
        <v>0</v>
      </c>
      <c r="F1979" s="14">
        <v>3128.35</v>
      </c>
      <c r="G1979" t="s">
        <v>11</v>
      </c>
      <c r="H1979" t="s">
        <v>12</v>
      </c>
      <c r="I1979" t="s">
        <v>299</v>
      </c>
      <c r="J1979" s="10" t="str">
        <f t="shared" si="60"/>
        <v>25Jun1999</v>
      </c>
      <c r="K1979" s="13">
        <f t="shared" si="61"/>
        <v>23</v>
      </c>
      <c r="L1979" s="14">
        <v>3128.35</v>
      </c>
    </row>
    <row r="1980" spans="1:12" x14ac:dyDescent="0.25">
      <c r="A1980" t="s">
        <v>402</v>
      </c>
      <c r="B1980">
        <v>1999</v>
      </c>
      <c r="C1980" t="s">
        <v>20</v>
      </c>
      <c r="D1980">
        <v>22</v>
      </c>
      <c r="E1980">
        <v>2</v>
      </c>
      <c r="F1980" s="14">
        <v>3500.61</v>
      </c>
      <c r="G1980" t="s">
        <v>11</v>
      </c>
      <c r="H1980" t="s">
        <v>11</v>
      </c>
      <c r="I1980" t="s">
        <v>13</v>
      </c>
      <c r="J1980" s="10" t="str">
        <f t="shared" si="60"/>
        <v>22Sep1999</v>
      </c>
      <c r="K1980" s="13">
        <f t="shared" si="61"/>
        <v>23</v>
      </c>
      <c r="L1980" s="14">
        <v>3500.61</v>
      </c>
    </row>
    <row r="1981" spans="1:12" x14ac:dyDescent="0.25">
      <c r="A1981" t="s">
        <v>417</v>
      </c>
      <c r="B1981">
        <v>1999</v>
      </c>
      <c r="C1981" t="s">
        <v>34</v>
      </c>
      <c r="D1981">
        <v>12</v>
      </c>
      <c r="E1981">
        <v>3</v>
      </c>
      <c r="F1981" s="14">
        <v>3597.6</v>
      </c>
      <c r="G1981" t="s">
        <v>11</v>
      </c>
      <c r="H1981" t="s">
        <v>11</v>
      </c>
      <c r="I1981" t="s">
        <v>41</v>
      </c>
      <c r="J1981" s="10" t="str">
        <f t="shared" si="60"/>
        <v>12Aug1999</v>
      </c>
      <c r="K1981" s="13">
        <f t="shared" si="61"/>
        <v>23</v>
      </c>
      <c r="L1981" s="14">
        <v>3597.6</v>
      </c>
    </row>
    <row r="1982" spans="1:12" x14ac:dyDescent="0.25">
      <c r="A1982" t="s">
        <v>442</v>
      </c>
      <c r="B1982">
        <v>1999</v>
      </c>
      <c r="C1982" t="s">
        <v>18</v>
      </c>
      <c r="D1982">
        <v>24</v>
      </c>
      <c r="E1982">
        <v>0</v>
      </c>
      <c r="F1982" s="14">
        <v>3796.36</v>
      </c>
      <c r="G1982" t="s">
        <v>11</v>
      </c>
      <c r="H1982" t="s">
        <v>12</v>
      </c>
      <c r="I1982" t="s">
        <v>23</v>
      </c>
      <c r="J1982" s="10" t="str">
        <f t="shared" si="60"/>
        <v>24Jun1999</v>
      </c>
      <c r="K1982" s="13">
        <f t="shared" si="61"/>
        <v>23</v>
      </c>
      <c r="L1982" s="14">
        <v>3796.36</v>
      </c>
    </row>
    <row r="1983" spans="1:12" x14ac:dyDescent="0.25">
      <c r="A1983" t="s">
        <v>461</v>
      </c>
      <c r="B1983">
        <v>1999</v>
      </c>
      <c r="C1983" t="s">
        <v>10</v>
      </c>
      <c r="D1983">
        <v>10</v>
      </c>
      <c r="E1983">
        <v>0</v>
      </c>
      <c r="F1983" s="14">
        <v>3955.98</v>
      </c>
      <c r="G1983" t="s">
        <v>11</v>
      </c>
      <c r="H1983" t="s">
        <v>12</v>
      </c>
      <c r="I1983" t="s">
        <v>299</v>
      </c>
      <c r="J1983" s="10" t="str">
        <f t="shared" si="60"/>
        <v>10Jul1999</v>
      </c>
      <c r="K1983" s="13">
        <f t="shared" si="61"/>
        <v>23</v>
      </c>
      <c r="L1983" s="14">
        <v>3955.98</v>
      </c>
    </row>
    <row r="1984" spans="1:12" x14ac:dyDescent="0.25">
      <c r="A1984" t="s">
        <v>526</v>
      </c>
      <c r="B1984">
        <v>1999</v>
      </c>
      <c r="C1984" t="s">
        <v>15</v>
      </c>
      <c r="D1984">
        <v>20</v>
      </c>
      <c r="E1984">
        <v>3</v>
      </c>
      <c r="F1984" s="14">
        <v>4466.62</v>
      </c>
      <c r="G1984" t="s">
        <v>11</v>
      </c>
      <c r="H1984" t="s">
        <v>11</v>
      </c>
      <c r="I1984" t="s">
        <v>23</v>
      </c>
      <c r="J1984" s="10" t="str">
        <f t="shared" si="60"/>
        <v>20Nov1999</v>
      </c>
      <c r="K1984" s="13">
        <f t="shared" si="61"/>
        <v>23</v>
      </c>
      <c r="L1984" s="14">
        <v>4466.62</v>
      </c>
    </row>
    <row r="1985" spans="1:12" x14ac:dyDescent="0.25">
      <c r="A1985" t="s">
        <v>618</v>
      </c>
      <c r="B1985">
        <v>1999</v>
      </c>
      <c r="C1985" t="s">
        <v>18</v>
      </c>
      <c r="D1985">
        <v>19</v>
      </c>
      <c r="E1985">
        <v>0</v>
      </c>
      <c r="F1985" s="14">
        <v>5087.92</v>
      </c>
      <c r="G1985" t="s">
        <v>11</v>
      </c>
      <c r="H1985" t="s">
        <v>11</v>
      </c>
      <c r="I1985" t="s">
        <v>534</v>
      </c>
      <c r="J1985" s="10" t="str">
        <f t="shared" si="60"/>
        <v>19Jun1999</v>
      </c>
      <c r="K1985" s="13">
        <f t="shared" si="61"/>
        <v>23</v>
      </c>
      <c r="L1985" s="14">
        <v>5087.92</v>
      </c>
    </row>
    <row r="1986" spans="1:12" x14ac:dyDescent="0.25">
      <c r="A1986" t="s">
        <v>634</v>
      </c>
      <c r="B1986">
        <v>1999</v>
      </c>
      <c r="C1986" t="s">
        <v>30</v>
      </c>
      <c r="D1986">
        <v>1</v>
      </c>
      <c r="E1986">
        <v>0</v>
      </c>
      <c r="F1986" s="14">
        <v>5213.22</v>
      </c>
      <c r="G1986" t="s">
        <v>11</v>
      </c>
      <c r="H1986" t="s">
        <v>16</v>
      </c>
      <c r="I1986" t="s">
        <v>23</v>
      </c>
      <c r="J1986" s="10" t="str">
        <f t="shared" ref="J1986:J2049" si="62">CONCATENATE(D1986,C1986,B1986)</f>
        <v>1Dec1999</v>
      </c>
      <c r="K1986" s="13">
        <f t="shared" ref="K1986:K2049" si="63">DATEDIF(J1986,$P$2,"y")</f>
        <v>23</v>
      </c>
      <c r="L1986" s="14">
        <v>5213.22</v>
      </c>
    </row>
    <row r="1987" spans="1:12" x14ac:dyDescent="0.25">
      <c r="A1987" t="s">
        <v>682</v>
      </c>
      <c r="B1987">
        <v>1999</v>
      </c>
      <c r="C1987" t="s">
        <v>20</v>
      </c>
      <c r="D1987">
        <v>22</v>
      </c>
      <c r="E1987">
        <v>0</v>
      </c>
      <c r="F1987" s="14">
        <v>5552.61</v>
      </c>
      <c r="G1987" t="s">
        <v>11</v>
      </c>
      <c r="H1987" t="s">
        <v>12</v>
      </c>
      <c r="I1987" t="s">
        <v>534</v>
      </c>
      <c r="J1987" s="10" t="str">
        <f t="shared" si="62"/>
        <v>22Sep1999</v>
      </c>
      <c r="K1987" s="13">
        <f t="shared" si="63"/>
        <v>23</v>
      </c>
      <c r="L1987" s="14">
        <v>5552.61</v>
      </c>
    </row>
    <row r="1988" spans="1:12" x14ac:dyDescent="0.25">
      <c r="A1988" t="s">
        <v>765</v>
      </c>
      <c r="B1988">
        <v>1999</v>
      </c>
      <c r="C1988" t="s">
        <v>20</v>
      </c>
      <c r="D1988">
        <v>10</v>
      </c>
      <c r="E1988">
        <v>0</v>
      </c>
      <c r="F1988" s="14">
        <v>6207.26</v>
      </c>
      <c r="G1988" t="s">
        <v>11</v>
      </c>
      <c r="H1988" t="s">
        <v>11</v>
      </c>
      <c r="I1988" t="s">
        <v>534</v>
      </c>
      <c r="J1988" s="10" t="str">
        <f t="shared" si="62"/>
        <v>10Sep1999</v>
      </c>
      <c r="K1988" s="13">
        <f t="shared" si="63"/>
        <v>23</v>
      </c>
      <c r="L1988" s="14">
        <v>6207.26</v>
      </c>
    </row>
    <row r="1989" spans="1:12" x14ac:dyDescent="0.25">
      <c r="A1989" t="s">
        <v>894</v>
      </c>
      <c r="B1989">
        <v>1999</v>
      </c>
      <c r="C1989" t="s">
        <v>34</v>
      </c>
      <c r="D1989">
        <v>8</v>
      </c>
      <c r="E1989">
        <v>0</v>
      </c>
      <c r="F1989" s="14">
        <v>7144.4</v>
      </c>
      <c r="G1989" t="s">
        <v>11</v>
      </c>
      <c r="H1989" t="s">
        <v>16</v>
      </c>
      <c r="I1989" t="s">
        <v>631</v>
      </c>
      <c r="J1989" s="10" t="str">
        <f t="shared" si="62"/>
        <v>8Aug1999</v>
      </c>
      <c r="K1989" s="13">
        <f t="shared" si="63"/>
        <v>23</v>
      </c>
      <c r="L1989" s="14">
        <v>7144.4</v>
      </c>
    </row>
    <row r="1990" spans="1:12" x14ac:dyDescent="0.25">
      <c r="A1990" t="s">
        <v>972</v>
      </c>
      <c r="B1990">
        <v>1999</v>
      </c>
      <c r="C1990" t="s">
        <v>18</v>
      </c>
      <c r="D1990">
        <v>15</v>
      </c>
      <c r="E1990">
        <v>0</v>
      </c>
      <c r="F1990" s="14">
        <v>7642.05</v>
      </c>
      <c r="G1990" t="s">
        <v>11</v>
      </c>
      <c r="H1990" t="s">
        <v>11</v>
      </c>
      <c r="I1990" t="s">
        <v>534</v>
      </c>
      <c r="J1990" s="10" t="str">
        <f t="shared" si="62"/>
        <v>15Jun1999</v>
      </c>
      <c r="K1990" s="13">
        <f t="shared" si="63"/>
        <v>23</v>
      </c>
      <c r="L1990" s="14">
        <v>7642.05</v>
      </c>
    </row>
    <row r="1991" spans="1:12" x14ac:dyDescent="0.25">
      <c r="A1991" t="s">
        <v>995</v>
      </c>
      <c r="B1991">
        <v>1999</v>
      </c>
      <c r="C1991" t="s">
        <v>30</v>
      </c>
      <c r="D1991">
        <v>25</v>
      </c>
      <c r="E1991">
        <v>0</v>
      </c>
      <c r="F1991" s="14">
        <v>7794.68</v>
      </c>
      <c r="G1991" t="s">
        <v>11</v>
      </c>
      <c r="H1991" t="s">
        <v>11</v>
      </c>
      <c r="I1991" t="s">
        <v>534</v>
      </c>
      <c r="J1991" s="10" t="str">
        <f t="shared" si="62"/>
        <v>25Dec1999</v>
      </c>
      <c r="K1991" s="13">
        <f t="shared" si="63"/>
        <v>23</v>
      </c>
      <c r="L1991" s="14">
        <v>7794.68</v>
      </c>
    </row>
    <row r="1992" spans="1:12" x14ac:dyDescent="0.25">
      <c r="A1992" t="s">
        <v>1107</v>
      </c>
      <c r="B1992">
        <v>1999</v>
      </c>
      <c r="C1992" t="s">
        <v>34</v>
      </c>
      <c r="D1992">
        <v>23</v>
      </c>
      <c r="E1992">
        <v>0</v>
      </c>
      <c r="F1992" s="14">
        <v>8747.68</v>
      </c>
      <c r="G1992" t="s">
        <v>11</v>
      </c>
      <c r="H1992" t="s">
        <v>12</v>
      </c>
      <c r="I1992" t="s">
        <v>41</v>
      </c>
      <c r="J1992" s="10" t="str">
        <f t="shared" si="62"/>
        <v>23Aug1999</v>
      </c>
      <c r="K1992" s="13">
        <f t="shared" si="63"/>
        <v>23</v>
      </c>
      <c r="L1992" s="14">
        <v>8747.68</v>
      </c>
    </row>
    <row r="1993" spans="1:12" x14ac:dyDescent="0.25">
      <c r="A1993" t="s">
        <v>1676</v>
      </c>
      <c r="B1993">
        <v>1999</v>
      </c>
      <c r="C1993" t="s">
        <v>34</v>
      </c>
      <c r="D1993">
        <v>10</v>
      </c>
      <c r="E1993">
        <v>2</v>
      </c>
      <c r="F1993" s="14">
        <v>14426.07</v>
      </c>
      <c r="G1993" t="s">
        <v>11</v>
      </c>
      <c r="H1993" t="s">
        <v>16</v>
      </c>
      <c r="I1993" t="s">
        <v>23</v>
      </c>
      <c r="J1993" s="10" t="str">
        <f t="shared" si="62"/>
        <v>10Aug1999</v>
      </c>
      <c r="K1993" s="13">
        <f t="shared" si="63"/>
        <v>23</v>
      </c>
      <c r="L1993" s="14">
        <v>14426.07</v>
      </c>
    </row>
    <row r="1994" spans="1:12" x14ac:dyDescent="0.25">
      <c r="A1994" t="s">
        <v>1905</v>
      </c>
      <c r="B1994">
        <v>1999</v>
      </c>
      <c r="C1994" t="s">
        <v>18</v>
      </c>
      <c r="D1994">
        <v>12</v>
      </c>
      <c r="E1994">
        <v>0</v>
      </c>
      <c r="F1994" s="14">
        <v>21595.38</v>
      </c>
      <c r="G1994" t="s">
        <v>11</v>
      </c>
      <c r="H1994" t="s">
        <v>12</v>
      </c>
      <c r="I1994" t="s">
        <v>23</v>
      </c>
      <c r="J1994" s="10" t="str">
        <f t="shared" si="62"/>
        <v>12Jun1999</v>
      </c>
      <c r="K1994" s="13">
        <f t="shared" si="63"/>
        <v>23</v>
      </c>
      <c r="L1994" s="14">
        <v>21595.38</v>
      </c>
    </row>
    <row r="1995" spans="1:12" x14ac:dyDescent="0.25">
      <c r="A1995" t="s">
        <v>1944</v>
      </c>
      <c r="B1995">
        <v>1999</v>
      </c>
      <c r="C1995" t="s">
        <v>36</v>
      </c>
      <c r="D1995">
        <v>7</v>
      </c>
      <c r="E1995">
        <v>0</v>
      </c>
      <c r="F1995" s="14">
        <v>24387.74</v>
      </c>
      <c r="G1995" t="s">
        <v>11</v>
      </c>
      <c r="H1995" t="s">
        <v>16</v>
      </c>
      <c r="I1995" t="s">
        <v>41</v>
      </c>
      <c r="J1995" s="10" t="str">
        <f t="shared" si="62"/>
        <v>7Oct1999</v>
      </c>
      <c r="K1995" s="13">
        <f t="shared" si="63"/>
        <v>23</v>
      </c>
      <c r="L1995" s="14">
        <v>24387.74</v>
      </c>
    </row>
    <row r="1996" spans="1:12" x14ac:dyDescent="0.25">
      <c r="A1996" t="s">
        <v>1992</v>
      </c>
      <c r="B1996">
        <v>1999</v>
      </c>
      <c r="C1996" t="s">
        <v>30</v>
      </c>
      <c r="D1996">
        <v>2</v>
      </c>
      <c r="E1996">
        <v>0</v>
      </c>
      <c r="F1996" s="14">
        <v>27236.959999999999</v>
      </c>
      <c r="G1996" t="s">
        <v>11</v>
      </c>
      <c r="H1996" t="s">
        <v>16</v>
      </c>
      <c r="I1996" t="s">
        <v>41</v>
      </c>
      <c r="J1996" s="10" t="str">
        <f t="shared" si="62"/>
        <v>2Dec1999</v>
      </c>
      <c r="K1996" s="13">
        <f t="shared" si="63"/>
        <v>23</v>
      </c>
      <c r="L1996" s="14">
        <v>27236.959999999999</v>
      </c>
    </row>
    <row r="1997" spans="1:12" x14ac:dyDescent="0.25">
      <c r="A1997" t="s">
        <v>2123</v>
      </c>
      <c r="B1997">
        <v>1999</v>
      </c>
      <c r="C1997" t="s">
        <v>15</v>
      </c>
      <c r="D1997">
        <v>6</v>
      </c>
      <c r="E1997">
        <v>0</v>
      </c>
      <c r="F1997" s="14">
        <v>34166.269999999997</v>
      </c>
      <c r="G1997" t="s">
        <v>11</v>
      </c>
      <c r="H1997" t="s">
        <v>12</v>
      </c>
      <c r="I1997" t="s">
        <v>41</v>
      </c>
      <c r="J1997" s="10" t="str">
        <f t="shared" si="62"/>
        <v>6Nov1999</v>
      </c>
      <c r="K1997" s="13">
        <f t="shared" si="63"/>
        <v>23</v>
      </c>
      <c r="L1997" s="14">
        <v>34166.269999999997</v>
      </c>
    </row>
    <row r="1998" spans="1:12" x14ac:dyDescent="0.25">
      <c r="A1998" t="s">
        <v>2168</v>
      </c>
      <c r="B1998">
        <v>1999</v>
      </c>
      <c r="C1998" t="s">
        <v>20</v>
      </c>
      <c r="D1998">
        <v>4</v>
      </c>
      <c r="E1998">
        <v>2</v>
      </c>
      <c r="F1998" s="14">
        <v>36021.01</v>
      </c>
      <c r="G1998" t="s">
        <v>11</v>
      </c>
      <c r="H1998" t="s">
        <v>12</v>
      </c>
      <c r="I1998" t="s">
        <v>13</v>
      </c>
      <c r="J1998" s="10" t="str">
        <f t="shared" si="62"/>
        <v>4Sep1999</v>
      </c>
      <c r="K1998" s="13">
        <f t="shared" si="63"/>
        <v>23</v>
      </c>
      <c r="L1998" s="14">
        <v>36021.01</v>
      </c>
    </row>
    <row r="1999" spans="1:12" x14ac:dyDescent="0.25">
      <c r="A1999" t="s">
        <v>2229</v>
      </c>
      <c r="B1999">
        <v>1999</v>
      </c>
      <c r="C1999" t="s">
        <v>15</v>
      </c>
      <c r="D1999">
        <v>12</v>
      </c>
      <c r="E1999">
        <v>2</v>
      </c>
      <c r="F1999" s="14">
        <v>38511.629999999997</v>
      </c>
      <c r="G1999" t="s">
        <v>11</v>
      </c>
      <c r="H1999" t="s">
        <v>11</v>
      </c>
      <c r="I1999" t="s">
        <v>246</v>
      </c>
      <c r="J1999" s="10" t="str">
        <f t="shared" si="62"/>
        <v>12Nov1999</v>
      </c>
      <c r="K1999" s="13">
        <f t="shared" si="63"/>
        <v>23</v>
      </c>
      <c r="L1999" s="14">
        <v>38511.629999999997</v>
      </c>
    </row>
    <row r="2000" spans="1:12" x14ac:dyDescent="0.25">
      <c r="A2000" t="s">
        <v>31</v>
      </c>
      <c r="B2000">
        <v>1999</v>
      </c>
      <c r="C2000" t="s">
        <v>30</v>
      </c>
      <c r="D2000">
        <v>14</v>
      </c>
      <c r="E2000">
        <v>0</v>
      </c>
      <c r="F2000" s="14">
        <v>722.99</v>
      </c>
      <c r="G2000" t="s">
        <v>12</v>
      </c>
      <c r="H2000" t="s">
        <v>16</v>
      </c>
      <c r="I2000" t="s">
        <v>13</v>
      </c>
      <c r="J2000" s="10" t="str">
        <f t="shared" si="62"/>
        <v>14Dec1999</v>
      </c>
      <c r="K2000" s="13">
        <f t="shared" si="63"/>
        <v>23</v>
      </c>
      <c r="L2000" s="14">
        <v>722.99</v>
      </c>
    </row>
    <row r="2001" spans="1:12" x14ac:dyDescent="0.25">
      <c r="A2001" t="s">
        <v>49</v>
      </c>
      <c r="B2001">
        <v>1999</v>
      </c>
      <c r="C2001" t="s">
        <v>34</v>
      </c>
      <c r="D2001">
        <v>5</v>
      </c>
      <c r="E2001">
        <v>0</v>
      </c>
      <c r="F2001" s="14">
        <v>1019</v>
      </c>
      <c r="G2001" t="s">
        <v>12</v>
      </c>
      <c r="H2001" t="s">
        <v>11</v>
      </c>
      <c r="I2001" t="s">
        <v>13</v>
      </c>
      <c r="J2001" s="10" t="str">
        <f t="shared" si="62"/>
        <v>5Aug1999</v>
      </c>
      <c r="K2001" s="13">
        <f t="shared" si="63"/>
        <v>23</v>
      </c>
      <c r="L2001" s="14">
        <v>1019</v>
      </c>
    </row>
    <row r="2002" spans="1:12" x14ac:dyDescent="0.25">
      <c r="A2002" t="s">
        <v>189</v>
      </c>
      <c r="B2002">
        <v>1999</v>
      </c>
      <c r="C2002" t="s">
        <v>20</v>
      </c>
      <c r="D2002">
        <v>25</v>
      </c>
      <c r="E2002">
        <v>0</v>
      </c>
      <c r="F2002" s="14">
        <v>1815.88</v>
      </c>
      <c r="G2002" t="s">
        <v>12</v>
      </c>
      <c r="H2002" t="s">
        <v>12</v>
      </c>
      <c r="I2002" t="s">
        <v>13</v>
      </c>
      <c r="J2002" s="10" t="str">
        <f t="shared" si="62"/>
        <v>25Sep1999</v>
      </c>
      <c r="K2002" s="13">
        <f t="shared" si="63"/>
        <v>23</v>
      </c>
      <c r="L2002" s="14">
        <v>1815.88</v>
      </c>
    </row>
    <row r="2003" spans="1:12" x14ac:dyDescent="0.25">
      <c r="A2003" t="s">
        <v>191</v>
      </c>
      <c r="B2003">
        <v>1999</v>
      </c>
      <c r="C2003" t="s">
        <v>15</v>
      </c>
      <c r="D2003">
        <v>17</v>
      </c>
      <c r="E2003">
        <v>0</v>
      </c>
      <c r="F2003" s="14">
        <v>1824.29</v>
      </c>
      <c r="G2003" t="s">
        <v>12</v>
      </c>
      <c r="H2003" t="s">
        <v>12</v>
      </c>
      <c r="I2003" t="s">
        <v>13</v>
      </c>
      <c r="J2003" s="10" t="str">
        <f t="shared" si="62"/>
        <v>17Nov1999</v>
      </c>
      <c r="K2003" s="13">
        <f t="shared" si="63"/>
        <v>23</v>
      </c>
      <c r="L2003" s="14">
        <v>1824.29</v>
      </c>
    </row>
    <row r="2004" spans="1:12" x14ac:dyDescent="0.25">
      <c r="A2004" t="s">
        <v>192</v>
      </c>
      <c r="B2004">
        <v>1999</v>
      </c>
      <c r="C2004" t="s">
        <v>36</v>
      </c>
      <c r="D2004">
        <v>1</v>
      </c>
      <c r="E2004">
        <v>0</v>
      </c>
      <c r="F2004" s="14">
        <v>1826.84</v>
      </c>
      <c r="G2004" t="s">
        <v>12</v>
      </c>
      <c r="H2004" t="s">
        <v>11</v>
      </c>
      <c r="I2004" t="s">
        <v>41</v>
      </c>
      <c r="J2004" s="10" t="str">
        <f t="shared" si="62"/>
        <v>1Oct1999</v>
      </c>
      <c r="K2004" s="13">
        <f t="shared" si="63"/>
        <v>23</v>
      </c>
      <c r="L2004" s="14">
        <v>1826.84</v>
      </c>
    </row>
    <row r="2005" spans="1:12" x14ac:dyDescent="0.25">
      <c r="A2005" t="s">
        <v>195</v>
      </c>
      <c r="B2005">
        <v>1999</v>
      </c>
      <c r="C2005" t="s">
        <v>30</v>
      </c>
      <c r="D2005">
        <v>12</v>
      </c>
      <c r="E2005">
        <v>0</v>
      </c>
      <c r="F2005" s="14">
        <v>1837.28</v>
      </c>
      <c r="G2005" t="s">
        <v>12</v>
      </c>
      <c r="H2005" t="s">
        <v>11</v>
      </c>
      <c r="I2005" t="s">
        <v>13</v>
      </c>
      <c r="J2005" s="10" t="str">
        <f t="shared" si="62"/>
        <v>12Dec1999</v>
      </c>
      <c r="K2005" s="13">
        <f t="shared" si="63"/>
        <v>23</v>
      </c>
      <c r="L2005" s="14">
        <v>1837.28</v>
      </c>
    </row>
    <row r="2006" spans="1:12" x14ac:dyDescent="0.25">
      <c r="A2006" t="s">
        <v>1328</v>
      </c>
      <c r="B2006">
        <v>1999</v>
      </c>
      <c r="C2006" t="s">
        <v>30</v>
      </c>
      <c r="D2006">
        <v>24</v>
      </c>
      <c r="E2006">
        <v>0</v>
      </c>
      <c r="F2006" s="14">
        <v>10795.94</v>
      </c>
      <c r="G2006" t="s">
        <v>12</v>
      </c>
      <c r="H2006" t="s">
        <v>16</v>
      </c>
      <c r="I2006" t="s">
        <v>41</v>
      </c>
      <c r="J2006" s="10" t="str">
        <f t="shared" si="62"/>
        <v>24Dec1999</v>
      </c>
      <c r="K2006" s="13">
        <f t="shared" si="63"/>
        <v>23</v>
      </c>
      <c r="L2006" s="14">
        <v>10795.94</v>
      </c>
    </row>
    <row r="2007" spans="1:12" x14ac:dyDescent="0.25">
      <c r="A2007" t="s">
        <v>1579</v>
      </c>
      <c r="B2007">
        <v>1999</v>
      </c>
      <c r="C2007" t="s">
        <v>34</v>
      </c>
      <c r="D2007">
        <v>16</v>
      </c>
      <c r="E2007">
        <v>0</v>
      </c>
      <c r="F2007" s="14">
        <v>13126.68</v>
      </c>
      <c r="G2007" t="s">
        <v>12</v>
      </c>
      <c r="H2007" t="s">
        <v>12</v>
      </c>
      <c r="I2007" t="s">
        <v>41</v>
      </c>
      <c r="J2007" s="10" t="str">
        <f t="shared" si="62"/>
        <v>16Aug1999</v>
      </c>
      <c r="K2007" s="13">
        <f t="shared" si="63"/>
        <v>23</v>
      </c>
      <c r="L2007" s="14">
        <v>13126.68</v>
      </c>
    </row>
    <row r="2008" spans="1:12" x14ac:dyDescent="0.25">
      <c r="A2008" t="s">
        <v>1921</v>
      </c>
      <c r="B2008">
        <v>1999</v>
      </c>
      <c r="C2008" t="s">
        <v>34</v>
      </c>
      <c r="D2008">
        <v>26</v>
      </c>
      <c r="E2008">
        <v>2</v>
      </c>
      <c r="F2008" s="14">
        <v>22395.74</v>
      </c>
      <c r="G2008" t="s">
        <v>12</v>
      </c>
      <c r="H2008" t="s">
        <v>11</v>
      </c>
      <c r="I2008" t="s">
        <v>246</v>
      </c>
      <c r="J2008" s="10" t="str">
        <f t="shared" si="62"/>
        <v>26Aug1999</v>
      </c>
      <c r="K2008" s="13">
        <f t="shared" si="63"/>
        <v>23</v>
      </c>
      <c r="L2008" s="14">
        <v>22395.74</v>
      </c>
    </row>
    <row r="2009" spans="1:12" x14ac:dyDescent="0.25">
      <c r="A2009" t="s">
        <v>2068</v>
      </c>
      <c r="B2009">
        <v>2000</v>
      </c>
      <c r="C2009" t="s">
        <v>10</v>
      </c>
      <c r="D2009">
        <v>22</v>
      </c>
      <c r="E2009">
        <v>0</v>
      </c>
      <c r="F2009" s="14">
        <v>31234.560000000001</v>
      </c>
      <c r="G2009" t="s">
        <v>16</v>
      </c>
      <c r="H2009" t="s">
        <v>16</v>
      </c>
      <c r="I2009" t="s">
        <v>41</v>
      </c>
      <c r="J2009" s="10" t="str">
        <f t="shared" si="62"/>
        <v>22Jul2000</v>
      </c>
      <c r="K2009" s="13">
        <f t="shared" si="63"/>
        <v>22</v>
      </c>
      <c r="L2009" s="14">
        <v>31234.560000000001</v>
      </c>
    </row>
    <row r="2010" spans="1:12" x14ac:dyDescent="0.25">
      <c r="A2010" t="s">
        <v>6039</v>
      </c>
      <c r="B2010">
        <v>2000</v>
      </c>
      <c r="C2010" t="s">
        <v>36</v>
      </c>
      <c r="D2010">
        <v>13</v>
      </c>
      <c r="E2010">
        <v>0</v>
      </c>
      <c r="F2010" s="14">
        <v>35585.58</v>
      </c>
      <c r="G2010" t="s">
        <v>16</v>
      </c>
      <c r="H2010" t="s">
        <v>11</v>
      </c>
      <c r="I2010" t="s">
        <v>41</v>
      </c>
      <c r="J2010" s="10" t="str">
        <f t="shared" si="62"/>
        <v>13Oct2000</v>
      </c>
      <c r="K2010" s="13">
        <f t="shared" si="63"/>
        <v>22</v>
      </c>
      <c r="L2010" s="14">
        <v>35585.58</v>
      </c>
    </row>
    <row r="2011" spans="1:12" x14ac:dyDescent="0.25">
      <c r="A2011" t="s">
        <v>2202</v>
      </c>
      <c r="B2011">
        <v>2000</v>
      </c>
      <c r="C2011" t="s">
        <v>20</v>
      </c>
      <c r="D2011">
        <v>5</v>
      </c>
      <c r="E2011">
        <v>1</v>
      </c>
      <c r="F2011" s="14">
        <v>37165.160000000003</v>
      </c>
      <c r="G2011" t="s">
        <v>16</v>
      </c>
      <c r="H2011" t="s">
        <v>12</v>
      </c>
      <c r="I2011" t="s">
        <v>2380</v>
      </c>
      <c r="J2011" s="10" t="str">
        <f t="shared" si="62"/>
        <v>5Sep2000</v>
      </c>
      <c r="K2011" s="13">
        <f t="shared" si="63"/>
        <v>22</v>
      </c>
      <c r="L2011" s="14">
        <v>37165.160000000003</v>
      </c>
    </row>
    <row r="2012" spans="1:12" x14ac:dyDescent="0.25">
      <c r="A2012" t="s">
        <v>2209</v>
      </c>
      <c r="B2012">
        <v>2000</v>
      </c>
      <c r="C2012" t="s">
        <v>36</v>
      </c>
      <c r="D2012">
        <v>12</v>
      </c>
      <c r="E2012">
        <v>2</v>
      </c>
      <c r="F2012" s="14">
        <v>37484.449999999997</v>
      </c>
      <c r="G2012" t="s">
        <v>16</v>
      </c>
      <c r="H2012" t="s">
        <v>16</v>
      </c>
      <c r="I2012" t="s">
        <v>13</v>
      </c>
      <c r="J2012" s="10" t="str">
        <f t="shared" si="62"/>
        <v>12Oct2000</v>
      </c>
      <c r="K2012" s="13">
        <f t="shared" si="63"/>
        <v>22</v>
      </c>
      <c r="L2012" s="14">
        <v>37484.449999999997</v>
      </c>
    </row>
    <row r="2013" spans="1:12" x14ac:dyDescent="0.25">
      <c r="A2013" t="s">
        <v>106</v>
      </c>
      <c r="B2013">
        <v>2000</v>
      </c>
      <c r="C2013" t="s">
        <v>18</v>
      </c>
      <c r="D2013">
        <v>26</v>
      </c>
      <c r="E2013">
        <v>0</v>
      </c>
      <c r="F2013" s="14">
        <v>1286</v>
      </c>
      <c r="G2013" t="s">
        <v>11</v>
      </c>
      <c r="H2013" t="s">
        <v>11</v>
      </c>
      <c r="I2013" t="s">
        <v>13</v>
      </c>
      <c r="J2013" s="10" t="str">
        <f t="shared" si="62"/>
        <v>26Jun2000</v>
      </c>
      <c r="K2013" s="13">
        <f t="shared" si="63"/>
        <v>22</v>
      </c>
      <c r="L2013" s="14">
        <v>1286</v>
      </c>
    </row>
    <row r="2014" spans="1:12" x14ac:dyDescent="0.25">
      <c r="A2014" t="s">
        <v>126</v>
      </c>
      <c r="B2014">
        <v>2000</v>
      </c>
      <c r="C2014" t="s">
        <v>20</v>
      </c>
      <c r="D2014">
        <v>1</v>
      </c>
      <c r="E2014">
        <v>0</v>
      </c>
      <c r="F2014" s="14">
        <v>1438</v>
      </c>
      <c r="G2014" t="s">
        <v>11</v>
      </c>
      <c r="H2014" t="s">
        <v>11</v>
      </c>
      <c r="I2014" t="s">
        <v>13</v>
      </c>
      <c r="J2014" s="10" t="str">
        <f t="shared" si="62"/>
        <v>1Sep2000</v>
      </c>
      <c r="K2014" s="13">
        <f t="shared" si="63"/>
        <v>22</v>
      </c>
      <c r="L2014" s="14">
        <v>1438</v>
      </c>
    </row>
    <row r="2015" spans="1:12" x14ac:dyDescent="0.25">
      <c r="A2015" t="s">
        <v>135</v>
      </c>
      <c r="B2015">
        <v>2001</v>
      </c>
      <c r="C2015" t="s">
        <v>18</v>
      </c>
      <c r="D2015">
        <v>2</v>
      </c>
      <c r="E2015">
        <v>0</v>
      </c>
      <c r="F2015" s="14">
        <v>1532.47</v>
      </c>
      <c r="G2015" t="s">
        <v>11</v>
      </c>
      <c r="H2015" t="s">
        <v>11</v>
      </c>
      <c r="I2015" t="s">
        <v>13</v>
      </c>
      <c r="J2015" s="10" t="str">
        <f t="shared" si="62"/>
        <v>2Jun2001</v>
      </c>
      <c r="K2015" s="13">
        <f t="shared" si="63"/>
        <v>22</v>
      </c>
      <c r="L2015" s="14">
        <v>1532.47</v>
      </c>
    </row>
    <row r="2016" spans="1:12" x14ac:dyDescent="0.25">
      <c r="A2016" t="s">
        <v>159</v>
      </c>
      <c r="B2016">
        <v>2000</v>
      </c>
      <c r="C2016" t="s">
        <v>36</v>
      </c>
      <c r="D2016">
        <v>23</v>
      </c>
      <c r="E2016">
        <v>0</v>
      </c>
      <c r="F2016" s="14">
        <v>1665</v>
      </c>
      <c r="G2016" t="s">
        <v>11</v>
      </c>
      <c r="H2016" t="s">
        <v>11</v>
      </c>
      <c r="I2016" t="s">
        <v>13</v>
      </c>
      <c r="J2016" s="10" t="str">
        <f t="shared" si="62"/>
        <v>23Oct2000</v>
      </c>
      <c r="K2016" s="13">
        <f t="shared" si="63"/>
        <v>22</v>
      </c>
      <c r="L2016" s="14">
        <v>1665</v>
      </c>
    </row>
    <row r="2017" spans="1:12" x14ac:dyDescent="0.25">
      <c r="A2017" t="s">
        <v>160</v>
      </c>
      <c r="B2017">
        <v>2000</v>
      </c>
      <c r="C2017" t="s">
        <v>18</v>
      </c>
      <c r="D2017">
        <v>10</v>
      </c>
      <c r="E2017">
        <v>0</v>
      </c>
      <c r="F2017" s="14">
        <v>1674.63</v>
      </c>
      <c r="G2017" t="s">
        <v>11</v>
      </c>
      <c r="H2017" t="s">
        <v>11</v>
      </c>
      <c r="I2017" t="s">
        <v>13</v>
      </c>
      <c r="J2017" s="10" t="str">
        <f t="shared" si="62"/>
        <v>10Jun2000</v>
      </c>
      <c r="K2017" s="13">
        <f t="shared" si="63"/>
        <v>22</v>
      </c>
      <c r="L2017" s="14">
        <v>1674.63</v>
      </c>
    </row>
    <row r="2018" spans="1:12" x14ac:dyDescent="0.25">
      <c r="A2018" t="s">
        <v>161</v>
      </c>
      <c r="B2018">
        <v>2000</v>
      </c>
      <c r="C2018" t="s">
        <v>36</v>
      </c>
      <c r="D2018">
        <v>21</v>
      </c>
      <c r="E2018">
        <v>0</v>
      </c>
      <c r="F2018" s="14">
        <v>1682.6</v>
      </c>
      <c r="G2018" t="s">
        <v>11</v>
      </c>
      <c r="H2018" t="s">
        <v>11</v>
      </c>
      <c r="I2018" t="s">
        <v>41</v>
      </c>
      <c r="J2018" s="10" t="str">
        <f t="shared" si="62"/>
        <v>21Oct2000</v>
      </c>
      <c r="K2018" s="13">
        <f t="shared" si="63"/>
        <v>22</v>
      </c>
      <c r="L2018" s="14">
        <v>1682.6</v>
      </c>
    </row>
    <row r="2019" spans="1:12" x14ac:dyDescent="0.25">
      <c r="A2019" t="s">
        <v>238</v>
      </c>
      <c r="B2019">
        <v>2000</v>
      </c>
      <c r="C2019" t="s">
        <v>30</v>
      </c>
      <c r="D2019">
        <v>27</v>
      </c>
      <c r="E2019">
        <v>0</v>
      </c>
      <c r="F2019" s="14">
        <v>2150.4699999999998</v>
      </c>
      <c r="G2019" t="s">
        <v>11</v>
      </c>
      <c r="H2019" t="s">
        <v>12</v>
      </c>
      <c r="I2019" t="s">
        <v>41</v>
      </c>
      <c r="J2019" s="10" t="str">
        <f t="shared" si="62"/>
        <v>27Dec2000</v>
      </c>
      <c r="K2019" s="13">
        <f t="shared" si="63"/>
        <v>22</v>
      </c>
      <c r="L2019" s="14">
        <v>2150.4699999999998</v>
      </c>
    </row>
    <row r="2020" spans="1:12" x14ac:dyDescent="0.25">
      <c r="A2020" t="s">
        <v>239</v>
      </c>
      <c r="B2020">
        <v>2000</v>
      </c>
      <c r="C2020" t="s">
        <v>36</v>
      </c>
      <c r="D2020">
        <v>22</v>
      </c>
      <c r="E2020">
        <v>0</v>
      </c>
      <c r="F2020" s="14">
        <v>2154.36</v>
      </c>
      <c r="G2020" t="s">
        <v>11</v>
      </c>
      <c r="H2020" t="s">
        <v>11</v>
      </c>
      <c r="I2020" t="s">
        <v>41</v>
      </c>
      <c r="J2020" s="10" t="str">
        <f t="shared" si="62"/>
        <v>22Oct2000</v>
      </c>
      <c r="K2020" s="13">
        <f t="shared" si="63"/>
        <v>22</v>
      </c>
      <c r="L2020" s="14">
        <v>2154.36</v>
      </c>
    </row>
    <row r="2021" spans="1:12" x14ac:dyDescent="0.25">
      <c r="A2021" t="s">
        <v>240</v>
      </c>
      <c r="B2021">
        <v>2000</v>
      </c>
      <c r="C2021" t="s">
        <v>15</v>
      </c>
      <c r="D2021">
        <v>29</v>
      </c>
      <c r="E2021">
        <v>0</v>
      </c>
      <c r="F2021" s="14">
        <v>2155.6799999999998</v>
      </c>
      <c r="G2021" t="s">
        <v>11</v>
      </c>
      <c r="H2021" t="s">
        <v>12</v>
      </c>
      <c r="I2021" t="s">
        <v>13</v>
      </c>
      <c r="J2021" s="10" t="str">
        <f t="shared" si="62"/>
        <v>29Nov2000</v>
      </c>
      <c r="K2021" s="13">
        <f t="shared" si="63"/>
        <v>22</v>
      </c>
      <c r="L2021" s="14">
        <v>2155.6799999999998</v>
      </c>
    </row>
    <row r="2022" spans="1:12" x14ac:dyDescent="0.25">
      <c r="A2022" t="s">
        <v>241</v>
      </c>
      <c r="B2022">
        <v>2000</v>
      </c>
      <c r="C2022" t="s">
        <v>30</v>
      </c>
      <c r="D2022">
        <v>10</v>
      </c>
      <c r="E2022">
        <v>0</v>
      </c>
      <c r="F2022" s="14">
        <v>2156.75</v>
      </c>
      <c r="G2022" t="s">
        <v>11</v>
      </c>
      <c r="H2022" t="s">
        <v>11</v>
      </c>
      <c r="I2022" t="s">
        <v>13</v>
      </c>
      <c r="J2022" s="10" t="str">
        <f t="shared" si="62"/>
        <v>10Dec2000</v>
      </c>
      <c r="K2022" s="13">
        <f t="shared" si="63"/>
        <v>22</v>
      </c>
      <c r="L2022" s="14">
        <v>2156.75</v>
      </c>
    </row>
    <row r="2023" spans="1:12" x14ac:dyDescent="0.25">
      <c r="A2023" t="s">
        <v>242</v>
      </c>
      <c r="B2023">
        <v>2000</v>
      </c>
      <c r="C2023" t="s">
        <v>34</v>
      </c>
      <c r="D2023">
        <v>23</v>
      </c>
      <c r="E2023">
        <v>0</v>
      </c>
      <c r="F2023" s="14">
        <v>2166.73</v>
      </c>
      <c r="G2023" t="s">
        <v>11</v>
      </c>
      <c r="H2023" t="s">
        <v>11</v>
      </c>
      <c r="I2023" t="s">
        <v>41</v>
      </c>
      <c r="J2023" s="10" t="str">
        <f t="shared" si="62"/>
        <v>23Aug2000</v>
      </c>
      <c r="K2023" s="13">
        <f t="shared" si="63"/>
        <v>22</v>
      </c>
      <c r="L2023" s="14">
        <v>2166.73</v>
      </c>
    </row>
    <row r="2024" spans="1:12" x14ac:dyDescent="0.25">
      <c r="A2024" t="s">
        <v>261</v>
      </c>
      <c r="B2024">
        <v>2000</v>
      </c>
      <c r="C2024" t="s">
        <v>18</v>
      </c>
      <c r="D2024">
        <v>30</v>
      </c>
      <c r="E2024">
        <v>0</v>
      </c>
      <c r="F2024" s="14">
        <v>2250.84</v>
      </c>
      <c r="G2024" t="s">
        <v>11</v>
      </c>
      <c r="H2024" t="s">
        <v>11</v>
      </c>
      <c r="I2024" t="s">
        <v>169</v>
      </c>
      <c r="J2024" s="10" t="str">
        <f t="shared" si="62"/>
        <v>30Jun2000</v>
      </c>
      <c r="K2024" s="13">
        <f t="shared" si="63"/>
        <v>22</v>
      </c>
      <c r="L2024" s="14">
        <v>2250.84</v>
      </c>
    </row>
    <row r="2025" spans="1:12" x14ac:dyDescent="0.25">
      <c r="A2025" t="s">
        <v>262</v>
      </c>
      <c r="B2025">
        <v>2000</v>
      </c>
      <c r="C2025" t="s">
        <v>30</v>
      </c>
      <c r="D2025">
        <v>11</v>
      </c>
      <c r="E2025">
        <v>0</v>
      </c>
      <c r="F2025" s="14">
        <v>2254.8000000000002</v>
      </c>
      <c r="G2025" t="s">
        <v>11</v>
      </c>
      <c r="H2025" t="s">
        <v>12</v>
      </c>
      <c r="I2025" t="s">
        <v>167</v>
      </c>
      <c r="J2025" s="10" t="str">
        <f t="shared" si="62"/>
        <v>11Dec2000</v>
      </c>
      <c r="K2025" s="13">
        <f t="shared" si="63"/>
        <v>22</v>
      </c>
      <c r="L2025" s="14">
        <v>2254.8000000000002</v>
      </c>
    </row>
    <row r="2026" spans="1:12" x14ac:dyDescent="0.25">
      <c r="A2026" t="s">
        <v>277</v>
      </c>
      <c r="B2026">
        <v>2001</v>
      </c>
      <c r="C2026" t="s">
        <v>18</v>
      </c>
      <c r="D2026">
        <v>3</v>
      </c>
      <c r="E2026">
        <v>0</v>
      </c>
      <c r="F2026" s="14">
        <v>2404.73</v>
      </c>
      <c r="G2026" t="s">
        <v>11</v>
      </c>
      <c r="H2026" t="s">
        <v>12</v>
      </c>
      <c r="I2026" t="s">
        <v>23</v>
      </c>
      <c r="J2026" s="10" t="str">
        <f t="shared" si="62"/>
        <v>3Jun2001</v>
      </c>
      <c r="K2026" s="13">
        <f t="shared" si="63"/>
        <v>22</v>
      </c>
      <c r="L2026" s="14">
        <v>2404.73</v>
      </c>
    </row>
    <row r="2027" spans="1:12" x14ac:dyDescent="0.25">
      <c r="A2027" t="s">
        <v>293</v>
      </c>
      <c r="B2027">
        <v>2000</v>
      </c>
      <c r="C2027" t="s">
        <v>34</v>
      </c>
      <c r="D2027">
        <v>25</v>
      </c>
      <c r="E2027">
        <v>0</v>
      </c>
      <c r="F2027" s="14">
        <v>2527.8200000000002</v>
      </c>
      <c r="G2027" t="s">
        <v>11</v>
      </c>
      <c r="H2027" t="s">
        <v>12</v>
      </c>
      <c r="I2027" t="s">
        <v>23</v>
      </c>
      <c r="J2027" s="10" t="str">
        <f t="shared" si="62"/>
        <v>25Aug2000</v>
      </c>
      <c r="K2027" s="13">
        <f t="shared" si="63"/>
        <v>22</v>
      </c>
      <c r="L2027" s="14">
        <v>2527.8200000000002</v>
      </c>
    </row>
    <row r="2028" spans="1:12" x14ac:dyDescent="0.25">
      <c r="A2028" t="s">
        <v>304</v>
      </c>
      <c r="B2028">
        <v>2000</v>
      </c>
      <c r="C2028" t="s">
        <v>18</v>
      </c>
      <c r="D2028">
        <v>24</v>
      </c>
      <c r="E2028">
        <v>1</v>
      </c>
      <c r="F2028" s="14">
        <v>2639.04</v>
      </c>
      <c r="G2028" t="s">
        <v>11</v>
      </c>
      <c r="H2028" t="s">
        <v>11</v>
      </c>
      <c r="I2028" t="s">
        <v>23</v>
      </c>
      <c r="J2028" s="10" t="str">
        <f t="shared" si="62"/>
        <v>24Jun2000</v>
      </c>
      <c r="K2028" s="13">
        <f t="shared" si="63"/>
        <v>22</v>
      </c>
      <c r="L2028" s="14">
        <v>2639.04</v>
      </c>
    </row>
    <row r="2029" spans="1:12" x14ac:dyDescent="0.25">
      <c r="A2029" t="s">
        <v>305</v>
      </c>
      <c r="B2029">
        <v>2000</v>
      </c>
      <c r="C2029" t="s">
        <v>30</v>
      </c>
      <c r="D2029">
        <v>9</v>
      </c>
      <c r="E2029">
        <v>1</v>
      </c>
      <c r="F2029" s="14">
        <v>2643.27</v>
      </c>
      <c r="G2029" t="s">
        <v>11</v>
      </c>
      <c r="H2029" t="s">
        <v>16</v>
      </c>
      <c r="I2029" t="s">
        <v>23</v>
      </c>
      <c r="J2029" s="10" t="str">
        <f t="shared" si="62"/>
        <v>9Dec2000</v>
      </c>
      <c r="K2029" s="13">
        <f t="shared" si="63"/>
        <v>22</v>
      </c>
      <c r="L2029" s="14">
        <v>2643.27</v>
      </c>
    </row>
    <row r="2030" spans="1:12" x14ac:dyDescent="0.25">
      <c r="A2030" t="s">
        <v>319</v>
      </c>
      <c r="B2030">
        <v>2000</v>
      </c>
      <c r="C2030" t="s">
        <v>30</v>
      </c>
      <c r="D2030">
        <v>17</v>
      </c>
      <c r="E2030">
        <v>0</v>
      </c>
      <c r="F2030" s="14">
        <v>2731.91</v>
      </c>
      <c r="G2030" t="s">
        <v>11</v>
      </c>
      <c r="H2030" t="s">
        <v>12</v>
      </c>
      <c r="I2030" t="s">
        <v>246</v>
      </c>
      <c r="J2030" s="10" t="str">
        <f t="shared" si="62"/>
        <v>17Dec2000</v>
      </c>
      <c r="K2030" s="13">
        <f t="shared" si="63"/>
        <v>22</v>
      </c>
      <c r="L2030" s="14">
        <v>2731.91</v>
      </c>
    </row>
    <row r="2031" spans="1:12" x14ac:dyDescent="0.25">
      <c r="A2031" t="s">
        <v>320</v>
      </c>
      <c r="B2031">
        <v>2000</v>
      </c>
      <c r="C2031" t="s">
        <v>36</v>
      </c>
      <c r="D2031">
        <v>3</v>
      </c>
      <c r="E2031">
        <v>0</v>
      </c>
      <c r="F2031" s="14">
        <v>2741.95</v>
      </c>
      <c r="G2031" t="s">
        <v>11</v>
      </c>
      <c r="H2031" t="s">
        <v>12</v>
      </c>
      <c r="I2031" t="s">
        <v>246</v>
      </c>
      <c r="J2031" s="10" t="str">
        <f t="shared" si="62"/>
        <v>3Oct2000</v>
      </c>
      <c r="K2031" s="13">
        <f t="shared" si="63"/>
        <v>22</v>
      </c>
      <c r="L2031" s="14">
        <v>2741.95</v>
      </c>
    </row>
    <row r="2032" spans="1:12" x14ac:dyDescent="0.25">
      <c r="A2032" t="s">
        <v>321</v>
      </c>
      <c r="B2032">
        <v>2000</v>
      </c>
      <c r="C2032" t="s">
        <v>36</v>
      </c>
      <c r="D2032">
        <v>11</v>
      </c>
      <c r="E2032">
        <v>0</v>
      </c>
      <c r="F2032" s="14">
        <v>2755.02</v>
      </c>
      <c r="G2032" t="s">
        <v>11</v>
      </c>
      <c r="H2032" t="s">
        <v>16</v>
      </c>
      <c r="I2032" t="s">
        <v>246</v>
      </c>
      <c r="J2032" s="10" t="str">
        <f t="shared" si="62"/>
        <v>11Oct2000</v>
      </c>
      <c r="K2032" s="13">
        <f t="shared" si="63"/>
        <v>22</v>
      </c>
      <c r="L2032" s="14">
        <v>2755.02</v>
      </c>
    </row>
    <row r="2033" spans="1:12" x14ac:dyDescent="0.25">
      <c r="A2033" t="s">
        <v>328</v>
      </c>
      <c r="B2033">
        <v>2000</v>
      </c>
      <c r="C2033" t="s">
        <v>36</v>
      </c>
      <c r="D2033">
        <v>1</v>
      </c>
      <c r="E2033">
        <v>0</v>
      </c>
      <c r="F2033" s="14">
        <v>2819.51</v>
      </c>
      <c r="G2033" t="s">
        <v>11</v>
      </c>
      <c r="H2033" t="s">
        <v>12</v>
      </c>
      <c r="I2033" t="s">
        <v>41</v>
      </c>
      <c r="J2033" s="10" t="str">
        <f t="shared" si="62"/>
        <v>1Oct2000</v>
      </c>
      <c r="K2033" s="13">
        <f t="shared" si="63"/>
        <v>22</v>
      </c>
      <c r="L2033" s="14">
        <v>2819.51</v>
      </c>
    </row>
    <row r="2034" spans="1:12" x14ac:dyDescent="0.25">
      <c r="A2034" t="s">
        <v>335</v>
      </c>
      <c r="B2034">
        <v>2000</v>
      </c>
      <c r="C2034" t="s">
        <v>10</v>
      </c>
      <c r="D2034">
        <v>14</v>
      </c>
      <c r="E2034">
        <v>0</v>
      </c>
      <c r="F2034" s="14">
        <v>2897.46</v>
      </c>
      <c r="G2034" t="s">
        <v>11</v>
      </c>
      <c r="H2034" t="s">
        <v>16</v>
      </c>
      <c r="I2034" t="s">
        <v>23</v>
      </c>
      <c r="J2034" s="10" t="str">
        <f t="shared" si="62"/>
        <v>14Jul2000</v>
      </c>
      <c r="K2034" s="13">
        <f t="shared" si="63"/>
        <v>22</v>
      </c>
      <c r="L2034" s="14">
        <v>2897.46</v>
      </c>
    </row>
    <row r="2035" spans="1:12" x14ac:dyDescent="0.25">
      <c r="A2035" t="s">
        <v>366</v>
      </c>
      <c r="B2035">
        <v>2000</v>
      </c>
      <c r="C2035" t="s">
        <v>20</v>
      </c>
      <c r="D2035">
        <v>23</v>
      </c>
      <c r="E2035">
        <v>0</v>
      </c>
      <c r="F2035" s="14">
        <v>3179.96</v>
      </c>
      <c r="G2035" t="s">
        <v>11</v>
      </c>
      <c r="H2035" t="s">
        <v>11</v>
      </c>
      <c r="I2035" t="s">
        <v>23</v>
      </c>
      <c r="J2035" s="10" t="str">
        <f t="shared" si="62"/>
        <v>23Sep2000</v>
      </c>
      <c r="K2035" s="13">
        <f t="shared" si="63"/>
        <v>22</v>
      </c>
      <c r="L2035" s="14">
        <v>3179.96</v>
      </c>
    </row>
    <row r="2036" spans="1:12" x14ac:dyDescent="0.25">
      <c r="A2036" t="s">
        <v>395</v>
      </c>
      <c r="B2036">
        <v>2000</v>
      </c>
      <c r="C2036" t="s">
        <v>18</v>
      </c>
      <c r="D2036">
        <v>20</v>
      </c>
      <c r="E2036">
        <v>3</v>
      </c>
      <c r="F2036" s="14">
        <v>3443.06</v>
      </c>
      <c r="G2036" t="s">
        <v>11</v>
      </c>
      <c r="H2036" t="s">
        <v>16</v>
      </c>
      <c r="I2036" t="s">
        <v>41</v>
      </c>
      <c r="J2036" s="10" t="str">
        <f t="shared" si="62"/>
        <v>20Jun2000</v>
      </c>
      <c r="K2036" s="13">
        <f t="shared" si="63"/>
        <v>22</v>
      </c>
      <c r="L2036" s="14">
        <v>3443.06</v>
      </c>
    </row>
    <row r="2037" spans="1:12" x14ac:dyDescent="0.25">
      <c r="A2037" t="s">
        <v>446</v>
      </c>
      <c r="B2037">
        <v>2001</v>
      </c>
      <c r="C2037" t="s">
        <v>18</v>
      </c>
      <c r="D2037">
        <v>6</v>
      </c>
      <c r="E2037">
        <v>0</v>
      </c>
      <c r="F2037" s="14">
        <v>3858.51</v>
      </c>
      <c r="G2037" t="s">
        <v>11</v>
      </c>
      <c r="H2037" t="s">
        <v>12</v>
      </c>
      <c r="I2037" t="s">
        <v>199</v>
      </c>
      <c r="J2037" s="10" t="str">
        <f t="shared" si="62"/>
        <v>6Jun2001</v>
      </c>
      <c r="K2037" s="13">
        <f t="shared" si="63"/>
        <v>22</v>
      </c>
      <c r="L2037" s="14">
        <v>3858.51</v>
      </c>
    </row>
    <row r="2038" spans="1:12" x14ac:dyDescent="0.25">
      <c r="A2038" t="s">
        <v>456</v>
      </c>
      <c r="B2038">
        <v>2000</v>
      </c>
      <c r="C2038" t="s">
        <v>10</v>
      </c>
      <c r="D2038">
        <v>10</v>
      </c>
      <c r="E2038">
        <v>2</v>
      </c>
      <c r="F2038" s="14">
        <v>3925.76</v>
      </c>
      <c r="G2038" t="s">
        <v>11</v>
      </c>
      <c r="H2038" t="s">
        <v>11</v>
      </c>
      <c r="I2038" t="s">
        <v>246</v>
      </c>
      <c r="J2038" s="10" t="str">
        <f t="shared" si="62"/>
        <v>10Jul2000</v>
      </c>
      <c r="K2038" s="13">
        <f t="shared" si="63"/>
        <v>22</v>
      </c>
      <c r="L2038" s="14">
        <v>3925.76</v>
      </c>
    </row>
    <row r="2039" spans="1:12" x14ac:dyDescent="0.25">
      <c r="A2039" t="s">
        <v>469</v>
      </c>
      <c r="B2039">
        <v>2000</v>
      </c>
      <c r="C2039" t="s">
        <v>20</v>
      </c>
      <c r="D2039">
        <v>13</v>
      </c>
      <c r="E2039">
        <v>3</v>
      </c>
      <c r="F2039" s="14">
        <v>4005.42</v>
      </c>
      <c r="G2039" t="s">
        <v>11</v>
      </c>
      <c r="H2039" t="s">
        <v>16</v>
      </c>
      <c r="I2039" t="s">
        <v>163</v>
      </c>
      <c r="J2039" s="10" t="str">
        <f t="shared" si="62"/>
        <v>13Sep2000</v>
      </c>
      <c r="K2039" s="13">
        <f t="shared" si="63"/>
        <v>22</v>
      </c>
      <c r="L2039" s="14">
        <v>4005.42</v>
      </c>
    </row>
    <row r="2040" spans="1:12" x14ac:dyDescent="0.25">
      <c r="A2040" t="s">
        <v>500</v>
      </c>
      <c r="B2040">
        <v>2000</v>
      </c>
      <c r="C2040" t="s">
        <v>15</v>
      </c>
      <c r="D2040">
        <v>25</v>
      </c>
      <c r="E2040">
        <v>3</v>
      </c>
      <c r="F2040" s="14">
        <v>4296.2700000000004</v>
      </c>
      <c r="G2040" t="s">
        <v>11</v>
      </c>
      <c r="H2040" t="s">
        <v>12</v>
      </c>
      <c r="I2040" t="s">
        <v>23</v>
      </c>
      <c r="J2040" s="10" t="str">
        <f t="shared" si="62"/>
        <v>25Nov2000</v>
      </c>
      <c r="K2040" s="13">
        <f t="shared" si="63"/>
        <v>22</v>
      </c>
      <c r="L2040" s="14">
        <v>4296.2700000000004</v>
      </c>
    </row>
    <row r="2041" spans="1:12" x14ac:dyDescent="0.25">
      <c r="A2041" t="s">
        <v>545</v>
      </c>
      <c r="B2041">
        <v>2000</v>
      </c>
      <c r="C2041" t="s">
        <v>10</v>
      </c>
      <c r="D2041">
        <v>2</v>
      </c>
      <c r="E2041">
        <v>0</v>
      </c>
      <c r="F2041" s="14">
        <v>4608.03</v>
      </c>
      <c r="G2041" t="s">
        <v>11</v>
      </c>
      <c r="H2041" t="s">
        <v>12</v>
      </c>
      <c r="I2041" t="s">
        <v>41</v>
      </c>
      <c r="J2041" s="10" t="str">
        <f t="shared" si="62"/>
        <v>2Jul2000</v>
      </c>
      <c r="K2041" s="13">
        <f t="shared" si="63"/>
        <v>22</v>
      </c>
      <c r="L2041" s="14">
        <v>4608.03</v>
      </c>
    </row>
    <row r="2042" spans="1:12" x14ac:dyDescent="0.25">
      <c r="A2042" t="s">
        <v>578</v>
      </c>
      <c r="B2042">
        <v>2000</v>
      </c>
      <c r="C2042" t="s">
        <v>30</v>
      </c>
      <c r="D2042">
        <v>11</v>
      </c>
      <c r="E2042">
        <v>0</v>
      </c>
      <c r="F2042" s="14">
        <v>4835.43</v>
      </c>
      <c r="G2042" t="s">
        <v>11</v>
      </c>
      <c r="H2042" t="s">
        <v>11</v>
      </c>
      <c r="I2042" t="s">
        <v>299</v>
      </c>
      <c r="J2042" s="10" t="str">
        <f t="shared" si="62"/>
        <v>11Dec2000</v>
      </c>
      <c r="K2042" s="13">
        <f t="shared" si="63"/>
        <v>22</v>
      </c>
      <c r="L2042" s="14">
        <v>4835.43</v>
      </c>
    </row>
    <row r="2043" spans="1:12" x14ac:dyDescent="0.25">
      <c r="A2043" t="s">
        <v>584</v>
      </c>
      <c r="B2043">
        <v>2001</v>
      </c>
      <c r="C2043" t="s">
        <v>18</v>
      </c>
      <c r="D2043">
        <v>7</v>
      </c>
      <c r="E2043">
        <v>0</v>
      </c>
      <c r="F2043" s="14">
        <v>4846.53</v>
      </c>
      <c r="G2043" t="s">
        <v>11</v>
      </c>
      <c r="H2043" t="s">
        <v>12</v>
      </c>
      <c r="I2043" t="s">
        <v>299</v>
      </c>
      <c r="J2043" s="10" t="str">
        <f t="shared" si="62"/>
        <v>7Jun2001</v>
      </c>
      <c r="K2043" s="13">
        <f t="shared" si="63"/>
        <v>22</v>
      </c>
      <c r="L2043" s="14">
        <v>4846.53</v>
      </c>
    </row>
    <row r="2044" spans="1:12" x14ac:dyDescent="0.25">
      <c r="A2044" t="s">
        <v>649</v>
      </c>
      <c r="B2044">
        <v>2000</v>
      </c>
      <c r="C2044" t="s">
        <v>20</v>
      </c>
      <c r="D2044">
        <v>9</v>
      </c>
      <c r="E2044">
        <v>0</v>
      </c>
      <c r="F2044" s="14">
        <v>5306.7</v>
      </c>
      <c r="G2044" t="s">
        <v>11</v>
      </c>
      <c r="H2044" t="s">
        <v>12</v>
      </c>
      <c r="I2044" t="s">
        <v>23</v>
      </c>
      <c r="J2044" s="10" t="str">
        <f t="shared" si="62"/>
        <v>9Sep2000</v>
      </c>
      <c r="K2044" s="13">
        <f t="shared" si="63"/>
        <v>22</v>
      </c>
      <c r="L2044" s="14">
        <v>5306.7</v>
      </c>
    </row>
    <row r="2045" spans="1:12" x14ac:dyDescent="0.25">
      <c r="A2045" t="s">
        <v>860</v>
      </c>
      <c r="B2045">
        <v>2000</v>
      </c>
      <c r="C2045" t="s">
        <v>15</v>
      </c>
      <c r="D2045">
        <v>30</v>
      </c>
      <c r="E2045">
        <v>0</v>
      </c>
      <c r="F2045" s="14">
        <v>6842.28</v>
      </c>
      <c r="G2045" t="s">
        <v>11</v>
      </c>
      <c r="H2045" t="s">
        <v>16</v>
      </c>
      <c r="I2045" t="s">
        <v>23</v>
      </c>
      <c r="J2045" s="10" t="str">
        <f t="shared" si="62"/>
        <v>30Nov2000</v>
      </c>
      <c r="K2045" s="13">
        <f t="shared" si="63"/>
        <v>22</v>
      </c>
      <c r="L2045" s="14">
        <v>6842.28</v>
      </c>
    </row>
    <row r="2046" spans="1:12" x14ac:dyDescent="0.25">
      <c r="A2046" t="s">
        <v>949</v>
      </c>
      <c r="B2046">
        <v>2001</v>
      </c>
      <c r="C2046" t="s">
        <v>18</v>
      </c>
      <c r="D2046">
        <v>1</v>
      </c>
      <c r="E2046">
        <v>0</v>
      </c>
      <c r="F2046" s="14">
        <v>7450.36</v>
      </c>
      <c r="G2046" t="s">
        <v>11</v>
      </c>
      <c r="H2046" t="s">
        <v>11</v>
      </c>
      <c r="I2046" t="s">
        <v>23</v>
      </c>
      <c r="J2046" s="10" t="str">
        <f t="shared" si="62"/>
        <v>1Jun2001</v>
      </c>
      <c r="K2046" s="13">
        <f t="shared" si="63"/>
        <v>22</v>
      </c>
      <c r="L2046" s="14">
        <v>7450.36</v>
      </c>
    </row>
    <row r="2047" spans="1:12" x14ac:dyDescent="0.25">
      <c r="A2047" t="s">
        <v>1051</v>
      </c>
      <c r="B2047">
        <v>2000</v>
      </c>
      <c r="C2047" t="s">
        <v>15</v>
      </c>
      <c r="D2047">
        <v>28</v>
      </c>
      <c r="E2047">
        <v>0</v>
      </c>
      <c r="F2047" s="14">
        <v>8271.4599999999991</v>
      </c>
      <c r="G2047" t="s">
        <v>11</v>
      </c>
      <c r="H2047" t="s">
        <v>16</v>
      </c>
      <c r="I2047" t="s">
        <v>248</v>
      </c>
      <c r="J2047" s="10" t="str">
        <f t="shared" si="62"/>
        <v>28Nov2000</v>
      </c>
      <c r="K2047" s="13">
        <f t="shared" si="63"/>
        <v>22</v>
      </c>
      <c r="L2047" s="14">
        <v>8271.4599999999991</v>
      </c>
    </row>
    <row r="2048" spans="1:12" x14ac:dyDescent="0.25">
      <c r="A2048" t="s">
        <v>1971</v>
      </c>
      <c r="B2048">
        <v>2001</v>
      </c>
      <c r="C2048" t="s">
        <v>18</v>
      </c>
      <c r="D2048">
        <v>5</v>
      </c>
      <c r="E2048">
        <v>2</v>
      </c>
      <c r="F2048" s="14">
        <v>26018.95</v>
      </c>
      <c r="G2048" t="s">
        <v>11</v>
      </c>
      <c r="H2048" t="s">
        <v>11</v>
      </c>
      <c r="I2048" t="s">
        <v>23</v>
      </c>
      <c r="J2048" s="10" t="str">
        <f t="shared" si="62"/>
        <v>5Jun2001</v>
      </c>
      <c r="K2048" s="13">
        <f t="shared" si="63"/>
        <v>22</v>
      </c>
      <c r="L2048" s="14">
        <v>26018.95</v>
      </c>
    </row>
    <row r="2049" spans="1:12" x14ac:dyDescent="0.25">
      <c r="A2049" t="s">
        <v>1972</v>
      </c>
      <c r="B2049">
        <v>2000</v>
      </c>
      <c r="C2049" t="s">
        <v>30</v>
      </c>
      <c r="D2049">
        <v>26</v>
      </c>
      <c r="E2049">
        <v>0</v>
      </c>
      <c r="F2049" s="14">
        <v>26026.97</v>
      </c>
      <c r="G2049" t="s">
        <v>11</v>
      </c>
      <c r="H2049" t="s">
        <v>12</v>
      </c>
      <c r="I2049" t="s">
        <v>41</v>
      </c>
      <c r="J2049" s="10" t="str">
        <f t="shared" si="62"/>
        <v>26Dec2000</v>
      </c>
      <c r="K2049" s="13">
        <f t="shared" si="63"/>
        <v>22</v>
      </c>
      <c r="L2049" s="14">
        <v>26026.97</v>
      </c>
    </row>
    <row r="2050" spans="1:12" x14ac:dyDescent="0.25">
      <c r="A2050" t="s">
        <v>1985</v>
      </c>
      <c r="B2050">
        <v>2000</v>
      </c>
      <c r="C2050" t="s">
        <v>15</v>
      </c>
      <c r="D2050">
        <v>9</v>
      </c>
      <c r="E2050">
        <v>0</v>
      </c>
      <c r="F2050" s="14">
        <v>26936.98</v>
      </c>
      <c r="G2050" t="s">
        <v>11</v>
      </c>
      <c r="H2050" t="s">
        <v>12</v>
      </c>
      <c r="I2050" t="s">
        <v>41</v>
      </c>
      <c r="J2050" s="10" t="str">
        <f t="shared" ref="J2050:J2113" si="64">CONCATENATE(D2050,C2050,B2050)</f>
        <v>9Nov2000</v>
      </c>
      <c r="K2050" s="13">
        <f t="shared" ref="K2050:K2113" si="65">DATEDIF(J2050,$P$2,"y")</f>
        <v>22</v>
      </c>
      <c r="L2050" s="14">
        <v>26936.98</v>
      </c>
    </row>
    <row r="2051" spans="1:12" x14ac:dyDescent="0.25">
      <c r="A2051" t="s">
        <v>2117</v>
      </c>
      <c r="B2051">
        <v>2000</v>
      </c>
      <c r="C2051" t="s">
        <v>36</v>
      </c>
      <c r="D2051">
        <v>26</v>
      </c>
      <c r="E2051">
        <v>0</v>
      </c>
      <c r="F2051" s="14">
        <v>33829.39</v>
      </c>
      <c r="G2051" t="s">
        <v>11</v>
      </c>
      <c r="H2051" t="s">
        <v>12</v>
      </c>
      <c r="I2051" t="s">
        <v>41</v>
      </c>
      <c r="J2051" s="10" t="str">
        <f t="shared" si="64"/>
        <v>26Oct2000</v>
      </c>
      <c r="K2051" s="13">
        <f t="shared" si="65"/>
        <v>22</v>
      </c>
      <c r="L2051" s="14">
        <v>33829.39</v>
      </c>
    </row>
    <row r="2052" spans="1:12" x14ac:dyDescent="0.25">
      <c r="A2052" t="s">
        <v>2119</v>
      </c>
      <c r="B2052">
        <v>2000</v>
      </c>
      <c r="C2052" t="s">
        <v>30</v>
      </c>
      <c r="D2052">
        <v>27</v>
      </c>
      <c r="E2052">
        <v>0</v>
      </c>
      <c r="F2052" s="14">
        <v>33907.550000000003</v>
      </c>
      <c r="G2052" t="s">
        <v>11</v>
      </c>
      <c r="H2052" t="s">
        <v>11</v>
      </c>
      <c r="I2052" t="s">
        <v>23</v>
      </c>
      <c r="J2052" s="10" t="str">
        <f t="shared" si="64"/>
        <v>27Dec2000</v>
      </c>
      <c r="K2052" s="13">
        <f t="shared" si="65"/>
        <v>22</v>
      </c>
      <c r="L2052" s="14">
        <v>33907.550000000003</v>
      </c>
    </row>
    <row r="2053" spans="1:12" x14ac:dyDescent="0.25">
      <c r="A2053" t="s">
        <v>2161</v>
      </c>
      <c r="B2053">
        <v>2000</v>
      </c>
      <c r="C2053" t="s">
        <v>15</v>
      </c>
      <c r="D2053">
        <v>19</v>
      </c>
      <c r="E2053">
        <v>0</v>
      </c>
      <c r="F2053" s="14">
        <v>35585.58</v>
      </c>
      <c r="G2053" t="s">
        <v>11</v>
      </c>
      <c r="H2053" t="s">
        <v>12</v>
      </c>
      <c r="I2053" t="s">
        <v>41</v>
      </c>
      <c r="J2053" s="10" t="str">
        <f t="shared" si="64"/>
        <v>19Nov2000</v>
      </c>
      <c r="K2053" s="13">
        <f t="shared" si="65"/>
        <v>22</v>
      </c>
      <c r="L2053" s="14">
        <v>35585.58</v>
      </c>
    </row>
    <row r="2054" spans="1:12" x14ac:dyDescent="0.25">
      <c r="A2054" t="s">
        <v>2162</v>
      </c>
      <c r="B2054">
        <v>2000</v>
      </c>
      <c r="C2054" t="s">
        <v>30</v>
      </c>
      <c r="D2054">
        <v>17</v>
      </c>
      <c r="E2054">
        <v>3</v>
      </c>
      <c r="F2054" s="14">
        <v>35595.589999999997</v>
      </c>
      <c r="G2054" t="s">
        <v>11</v>
      </c>
      <c r="H2054" t="s">
        <v>12</v>
      </c>
      <c r="I2054" t="s">
        <v>13</v>
      </c>
      <c r="J2054" s="10" t="str">
        <f t="shared" si="64"/>
        <v>17Dec2000</v>
      </c>
      <c r="K2054" s="13">
        <f t="shared" si="65"/>
        <v>22</v>
      </c>
      <c r="L2054" s="14">
        <v>35595.589999999997</v>
      </c>
    </row>
    <row r="2055" spans="1:12" x14ac:dyDescent="0.25">
      <c r="A2055" t="s">
        <v>2331</v>
      </c>
      <c r="B2055">
        <v>2000</v>
      </c>
      <c r="C2055" t="s">
        <v>34</v>
      </c>
      <c r="D2055">
        <v>2</v>
      </c>
      <c r="E2055">
        <v>1</v>
      </c>
      <c r="F2055" s="14">
        <v>44501.4</v>
      </c>
      <c r="G2055" t="s">
        <v>11</v>
      </c>
      <c r="H2055" t="s">
        <v>12</v>
      </c>
      <c r="I2055" t="s">
        <v>13</v>
      </c>
      <c r="J2055" s="10" t="str">
        <f t="shared" si="64"/>
        <v>2Aug2000</v>
      </c>
      <c r="K2055" s="13">
        <f t="shared" si="65"/>
        <v>22</v>
      </c>
      <c r="L2055" s="14">
        <v>44501.4</v>
      </c>
    </row>
    <row r="2056" spans="1:12" x14ac:dyDescent="0.25">
      <c r="A2056" t="s">
        <v>42</v>
      </c>
      <c r="B2056">
        <v>2000</v>
      </c>
      <c r="C2056" t="s">
        <v>15</v>
      </c>
      <c r="D2056">
        <v>18</v>
      </c>
      <c r="E2056">
        <v>0</v>
      </c>
      <c r="F2056" s="14">
        <v>865.41</v>
      </c>
      <c r="G2056" t="s">
        <v>12</v>
      </c>
      <c r="H2056" t="s">
        <v>16</v>
      </c>
      <c r="I2056" t="s">
        <v>13</v>
      </c>
      <c r="J2056" s="10" t="str">
        <f t="shared" si="64"/>
        <v>18Nov2000</v>
      </c>
      <c r="K2056" s="13">
        <f t="shared" si="65"/>
        <v>22</v>
      </c>
      <c r="L2056" s="14">
        <v>865.41</v>
      </c>
    </row>
    <row r="2057" spans="1:12" x14ac:dyDescent="0.25">
      <c r="A2057" t="s">
        <v>48</v>
      </c>
      <c r="B2057">
        <v>2000</v>
      </c>
      <c r="C2057" t="s">
        <v>36</v>
      </c>
      <c r="D2057">
        <v>9</v>
      </c>
      <c r="E2057">
        <v>0</v>
      </c>
      <c r="F2057" s="14">
        <v>1012</v>
      </c>
      <c r="G2057" t="s">
        <v>12</v>
      </c>
      <c r="H2057" t="s">
        <v>11</v>
      </c>
      <c r="I2057" t="s">
        <v>13</v>
      </c>
      <c r="J2057" s="10" t="str">
        <f t="shared" si="64"/>
        <v>9Oct2000</v>
      </c>
      <c r="K2057" s="13">
        <f t="shared" si="65"/>
        <v>22</v>
      </c>
      <c r="L2057" s="14">
        <v>1012</v>
      </c>
    </row>
    <row r="2058" spans="1:12" x14ac:dyDescent="0.25">
      <c r="A2058" t="s">
        <v>222</v>
      </c>
      <c r="B2058">
        <v>2000</v>
      </c>
      <c r="C2058" t="s">
        <v>20</v>
      </c>
      <c r="D2058">
        <v>2</v>
      </c>
      <c r="E2058">
        <v>0</v>
      </c>
      <c r="F2058" s="14">
        <v>2045.69</v>
      </c>
      <c r="G2058" t="s">
        <v>12</v>
      </c>
      <c r="H2058" t="s">
        <v>12</v>
      </c>
      <c r="I2058" t="s">
        <v>23</v>
      </c>
      <c r="J2058" s="10" t="str">
        <f t="shared" si="64"/>
        <v>2Sep2000</v>
      </c>
      <c r="K2058" s="13">
        <f t="shared" si="65"/>
        <v>22</v>
      </c>
      <c r="L2058" s="14">
        <v>2045.69</v>
      </c>
    </row>
    <row r="2059" spans="1:12" x14ac:dyDescent="0.25">
      <c r="A2059" t="s">
        <v>223</v>
      </c>
      <c r="B2059">
        <v>2000</v>
      </c>
      <c r="C2059" t="s">
        <v>10</v>
      </c>
      <c r="D2059">
        <v>26</v>
      </c>
      <c r="E2059">
        <v>0</v>
      </c>
      <c r="F2059" s="14">
        <v>2055.3200000000002</v>
      </c>
      <c r="G2059" t="s">
        <v>12</v>
      </c>
      <c r="H2059" t="s">
        <v>12</v>
      </c>
      <c r="I2059" t="s">
        <v>23</v>
      </c>
      <c r="J2059" s="10" t="str">
        <f t="shared" si="64"/>
        <v>26Jul2000</v>
      </c>
      <c r="K2059" s="13">
        <f t="shared" si="65"/>
        <v>22</v>
      </c>
      <c r="L2059" s="14">
        <v>2055.3200000000002</v>
      </c>
    </row>
    <row r="2060" spans="1:12" x14ac:dyDescent="0.25">
      <c r="A2060" t="s">
        <v>1345</v>
      </c>
      <c r="B2060">
        <v>2000</v>
      </c>
      <c r="C2060" t="s">
        <v>20</v>
      </c>
      <c r="D2060">
        <v>17</v>
      </c>
      <c r="E2060">
        <v>0</v>
      </c>
      <c r="F2060" s="14">
        <v>10991.58</v>
      </c>
      <c r="G2060" t="s">
        <v>12</v>
      </c>
      <c r="H2060" t="s">
        <v>12</v>
      </c>
      <c r="I2060" t="s">
        <v>23</v>
      </c>
      <c r="J2060" s="10" t="str">
        <f t="shared" si="64"/>
        <v>17Sep2000</v>
      </c>
      <c r="K2060" s="13">
        <f t="shared" si="65"/>
        <v>22</v>
      </c>
      <c r="L2060" s="14">
        <v>10991.58</v>
      </c>
    </row>
    <row r="2061" spans="1:12" x14ac:dyDescent="0.25">
      <c r="A2061" t="s">
        <v>1354</v>
      </c>
      <c r="B2061">
        <v>2000</v>
      </c>
      <c r="C2061" t="s">
        <v>20</v>
      </c>
      <c r="D2061">
        <v>18</v>
      </c>
      <c r="E2061">
        <v>0</v>
      </c>
      <c r="F2061" s="14">
        <v>11068.7</v>
      </c>
      <c r="G2061" t="s">
        <v>12</v>
      </c>
      <c r="H2061" t="s">
        <v>16</v>
      </c>
      <c r="I2061" t="s">
        <v>41</v>
      </c>
      <c r="J2061" s="10" t="str">
        <f t="shared" si="64"/>
        <v>18Sep2000</v>
      </c>
      <c r="K2061" s="13">
        <f t="shared" si="65"/>
        <v>22</v>
      </c>
      <c r="L2061" s="14">
        <v>11068.7</v>
      </c>
    </row>
    <row r="2062" spans="1:12" x14ac:dyDescent="0.25">
      <c r="A2062" t="s">
        <v>1820</v>
      </c>
      <c r="B2062">
        <v>2001</v>
      </c>
      <c r="C2062" t="s">
        <v>20</v>
      </c>
      <c r="D2062">
        <v>28</v>
      </c>
      <c r="E2062">
        <v>4</v>
      </c>
      <c r="F2062" s="14">
        <v>17942.11</v>
      </c>
      <c r="G2062" t="s">
        <v>16</v>
      </c>
      <c r="H2062" t="s">
        <v>11</v>
      </c>
      <c r="I2062" t="s">
        <v>41</v>
      </c>
      <c r="J2062" s="10" t="str">
        <f t="shared" si="64"/>
        <v>28Sep2001</v>
      </c>
      <c r="K2062" s="13">
        <f t="shared" si="65"/>
        <v>21</v>
      </c>
      <c r="L2062" s="14">
        <v>17942.11</v>
      </c>
    </row>
    <row r="2063" spans="1:12" x14ac:dyDescent="0.25">
      <c r="A2063" t="s">
        <v>78</v>
      </c>
      <c r="B2063">
        <v>2001</v>
      </c>
      <c r="C2063" t="s">
        <v>15</v>
      </c>
      <c r="D2063">
        <v>12</v>
      </c>
      <c r="E2063">
        <v>0</v>
      </c>
      <c r="F2063" s="14">
        <v>1167</v>
      </c>
      <c r="G2063" t="s">
        <v>11</v>
      </c>
      <c r="H2063" t="s">
        <v>16</v>
      </c>
      <c r="I2063" t="s">
        <v>13</v>
      </c>
      <c r="J2063" s="10" t="str">
        <f t="shared" si="64"/>
        <v>12Nov2001</v>
      </c>
      <c r="K2063" s="13">
        <f t="shared" si="65"/>
        <v>21</v>
      </c>
      <c r="L2063" s="14">
        <v>1167</v>
      </c>
    </row>
    <row r="2064" spans="1:12" x14ac:dyDescent="0.25">
      <c r="A2064" t="s">
        <v>108</v>
      </c>
      <c r="B2064">
        <v>2001</v>
      </c>
      <c r="C2064" t="s">
        <v>15</v>
      </c>
      <c r="D2064">
        <v>29</v>
      </c>
      <c r="E2064">
        <v>0</v>
      </c>
      <c r="F2064" s="14">
        <v>1293</v>
      </c>
      <c r="G2064" t="s">
        <v>11</v>
      </c>
      <c r="H2064" t="s">
        <v>12</v>
      </c>
      <c r="I2064" t="s">
        <v>23</v>
      </c>
      <c r="J2064" s="10" t="str">
        <f t="shared" si="64"/>
        <v>29Nov2001</v>
      </c>
      <c r="K2064" s="13">
        <f t="shared" si="65"/>
        <v>21</v>
      </c>
      <c r="L2064" s="14">
        <v>1293</v>
      </c>
    </row>
    <row r="2065" spans="1:12" x14ac:dyDescent="0.25">
      <c r="A2065" t="s">
        <v>124</v>
      </c>
      <c r="B2065">
        <v>2001</v>
      </c>
      <c r="C2065" t="s">
        <v>34</v>
      </c>
      <c r="D2065">
        <v>23</v>
      </c>
      <c r="E2065">
        <v>0</v>
      </c>
      <c r="F2065" s="14">
        <v>1421</v>
      </c>
      <c r="G2065" t="s">
        <v>11</v>
      </c>
      <c r="H2065" t="s">
        <v>11</v>
      </c>
      <c r="I2065" t="s">
        <v>13</v>
      </c>
      <c r="J2065" s="10" t="str">
        <f t="shared" si="64"/>
        <v>23Aug2001</v>
      </c>
      <c r="K2065" s="13">
        <f t="shared" si="65"/>
        <v>21</v>
      </c>
      <c r="L2065" s="14">
        <v>1421</v>
      </c>
    </row>
    <row r="2066" spans="1:12" x14ac:dyDescent="0.25">
      <c r="A2066" t="s">
        <v>133</v>
      </c>
      <c r="B2066">
        <v>2001</v>
      </c>
      <c r="C2066" t="s">
        <v>34</v>
      </c>
      <c r="D2066">
        <v>25</v>
      </c>
      <c r="E2066">
        <v>0</v>
      </c>
      <c r="F2066" s="14">
        <v>1515.34</v>
      </c>
      <c r="G2066" t="s">
        <v>11</v>
      </c>
      <c r="H2066" t="s">
        <v>12</v>
      </c>
      <c r="I2066" t="s">
        <v>13</v>
      </c>
      <c r="J2066" s="10" t="str">
        <f t="shared" si="64"/>
        <v>25Aug2001</v>
      </c>
      <c r="K2066" s="13">
        <f t="shared" si="65"/>
        <v>21</v>
      </c>
      <c r="L2066" s="14">
        <v>1515.34</v>
      </c>
    </row>
    <row r="2067" spans="1:12" x14ac:dyDescent="0.25">
      <c r="A2067" t="s">
        <v>134</v>
      </c>
      <c r="B2067">
        <v>2001</v>
      </c>
      <c r="C2067" t="s">
        <v>10</v>
      </c>
      <c r="D2067">
        <v>7</v>
      </c>
      <c r="E2067">
        <v>0</v>
      </c>
      <c r="F2067" s="14">
        <v>1526.31</v>
      </c>
      <c r="G2067" t="s">
        <v>11</v>
      </c>
      <c r="H2067" t="s">
        <v>12</v>
      </c>
      <c r="I2067" t="s">
        <v>41</v>
      </c>
      <c r="J2067" s="10" t="str">
        <f t="shared" si="64"/>
        <v>7Jul2001</v>
      </c>
      <c r="K2067" s="13">
        <f t="shared" si="65"/>
        <v>21</v>
      </c>
      <c r="L2067" s="14">
        <v>1526.31</v>
      </c>
    </row>
    <row r="2068" spans="1:12" x14ac:dyDescent="0.25">
      <c r="A2068" t="s">
        <v>136</v>
      </c>
      <c r="B2068">
        <v>2001</v>
      </c>
      <c r="C2068" t="s">
        <v>30</v>
      </c>
      <c r="D2068">
        <v>5</v>
      </c>
      <c r="E2068">
        <v>0</v>
      </c>
      <c r="F2068" s="14">
        <v>1534.3</v>
      </c>
      <c r="G2068" t="s">
        <v>11</v>
      </c>
      <c r="H2068" t="s">
        <v>11</v>
      </c>
      <c r="I2068" t="s">
        <v>13</v>
      </c>
      <c r="J2068" s="10" t="str">
        <f t="shared" si="64"/>
        <v>5Dec2001</v>
      </c>
      <c r="K2068" s="13">
        <f t="shared" si="65"/>
        <v>21</v>
      </c>
      <c r="L2068" s="14">
        <v>1534.3</v>
      </c>
    </row>
    <row r="2069" spans="1:12" x14ac:dyDescent="0.25">
      <c r="A2069" t="s">
        <v>227</v>
      </c>
      <c r="B2069">
        <v>2001</v>
      </c>
      <c r="C2069" t="s">
        <v>15</v>
      </c>
      <c r="D2069">
        <v>28</v>
      </c>
      <c r="E2069">
        <v>0</v>
      </c>
      <c r="F2069" s="14">
        <v>2104.11</v>
      </c>
      <c r="G2069" t="s">
        <v>11</v>
      </c>
      <c r="H2069" t="s">
        <v>16</v>
      </c>
      <c r="I2069" t="s">
        <v>167</v>
      </c>
      <c r="J2069" s="10" t="str">
        <f t="shared" si="64"/>
        <v>28Nov2001</v>
      </c>
      <c r="K2069" s="13">
        <f t="shared" si="65"/>
        <v>21</v>
      </c>
      <c r="L2069" s="14">
        <v>2104.11</v>
      </c>
    </row>
    <row r="2070" spans="1:12" x14ac:dyDescent="0.25">
      <c r="A2070" t="s">
        <v>300</v>
      </c>
      <c r="B2070">
        <v>2001</v>
      </c>
      <c r="C2070" t="s">
        <v>36</v>
      </c>
      <c r="D2070">
        <v>15</v>
      </c>
      <c r="E2070">
        <v>1</v>
      </c>
      <c r="F2070" s="14">
        <v>2585.27</v>
      </c>
      <c r="G2070" t="s">
        <v>11</v>
      </c>
      <c r="H2070" t="s">
        <v>12</v>
      </c>
      <c r="I2070" t="s">
        <v>41</v>
      </c>
      <c r="J2070" s="10" t="str">
        <f t="shared" si="64"/>
        <v>15Oct2001</v>
      </c>
      <c r="K2070" s="13">
        <f t="shared" si="65"/>
        <v>21</v>
      </c>
      <c r="L2070" s="14">
        <v>2585.27</v>
      </c>
    </row>
    <row r="2071" spans="1:12" x14ac:dyDescent="0.25">
      <c r="A2071" t="s">
        <v>301</v>
      </c>
      <c r="B2071">
        <v>2001</v>
      </c>
      <c r="C2071" t="s">
        <v>10</v>
      </c>
      <c r="D2071">
        <v>28</v>
      </c>
      <c r="E2071">
        <v>0</v>
      </c>
      <c r="F2071" s="14">
        <v>2585.85</v>
      </c>
      <c r="G2071" t="s">
        <v>11</v>
      </c>
      <c r="H2071" t="s">
        <v>11</v>
      </c>
      <c r="I2071" t="s">
        <v>246</v>
      </c>
      <c r="J2071" s="10" t="str">
        <f t="shared" si="64"/>
        <v>28Jul2001</v>
      </c>
      <c r="K2071" s="13">
        <f t="shared" si="65"/>
        <v>21</v>
      </c>
      <c r="L2071" s="14">
        <v>2585.85</v>
      </c>
    </row>
    <row r="2072" spans="1:12" x14ac:dyDescent="0.25">
      <c r="A2072" t="s">
        <v>302</v>
      </c>
      <c r="B2072">
        <v>2001</v>
      </c>
      <c r="C2072" t="s">
        <v>34</v>
      </c>
      <c r="D2072">
        <v>26</v>
      </c>
      <c r="E2072">
        <v>1</v>
      </c>
      <c r="F2072" s="14">
        <v>2597.7800000000002</v>
      </c>
      <c r="G2072" t="s">
        <v>11</v>
      </c>
      <c r="H2072" t="s">
        <v>16</v>
      </c>
      <c r="I2072" t="s">
        <v>41</v>
      </c>
      <c r="J2072" s="10" t="str">
        <f t="shared" si="64"/>
        <v>26Aug2001</v>
      </c>
      <c r="K2072" s="13">
        <f t="shared" si="65"/>
        <v>21</v>
      </c>
      <c r="L2072" s="14">
        <v>2597.7800000000002</v>
      </c>
    </row>
    <row r="2073" spans="1:12" x14ac:dyDescent="0.25">
      <c r="A2073" t="s">
        <v>356</v>
      </c>
      <c r="B2073">
        <v>2001</v>
      </c>
      <c r="C2073" t="s">
        <v>36</v>
      </c>
      <c r="D2073">
        <v>13</v>
      </c>
      <c r="E2073">
        <v>2</v>
      </c>
      <c r="F2073" s="14">
        <v>3077.1</v>
      </c>
      <c r="G2073" t="s">
        <v>11</v>
      </c>
      <c r="H2073" t="s">
        <v>16</v>
      </c>
      <c r="I2073" t="s">
        <v>23</v>
      </c>
      <c r="J2073" s="10" t="str">
        <f t="shared" si="64"/>
        <v>13Oct2001</v>
      </c>
      <c r="K2073" s="13">
        <f t="shared" si="65"/>
        <v>21</v>
      </c>
      <c r="L2073" s="14">
        <v>3077.1</v>
      </c>
    </row>
    <row r="2074" spans="1:12" x14ac:dyDescent="0.25">
      <c r="A2074" t="s">
        <v>361</v>
      </c>
      <c r="B2074">
        <v>2001</v>
      </c>
      <c r="C2074" t="s">
        <v>34</v>
      </c>
      <c r="D2074">
        <v>29</v>
      </c>
      <c r="E2074">
        <v>1</v>
      </c>
      <c r="F2074" s="14">
        <v>3167.46</v>
      </c>
      <c r="G2074" t="s">
        <v>11</v>
      </c>
      <c r="H2074" t="s">
        <v>12</v>
      </c>
      <c r="I2074" t="s">
        <v>246</v>
      </c>
      <c r="J2074" s="10" t="str">
        <f t="shared" si="64"/>
        <v>29Aug2001</v>
      </c>
      <c r="K2074" s="13">
        <f t="shared" si="65"/>
        <v>21</v>
      </c>
      <c r="L2074" s="14">
        <v>3167.46</v>
      </c>
    </row>
    <row r="2075" spans="1:12" x14ac:dyDescent="0.25">
      <c r="A2075" t="s">
        <v>367</v>
      </c>
      <c r="B2075">
        <v>2001</v>
      </c>
      <c r="C2075" t="s">
        <v>20</v>
      </c>
      <c r="D2075">
        <v>2</v>
      </c>
      <c r="E2075">
        <v>2</v>
      </c>
      <c r="F2075" s="14">
        <v>3180.51</v>
      </c>
      <c r="G2075" t="s">
        <v>11</v>
      </c>
      <c r="H2075" t="s">
        <v>11</v>
      </c>
      <c r="I2075" t="s">
        <v>13</v>
      </c>
      <c r="J2075" s="10" t="str">
        <f t="shared" si="64"/>
        <v>2Sep2001</v>
      </c>
      <c r="K2075" s="13">
        <f t="shared" si="65"/>
        <v>21</v>
      </c>
      <c r="L2075" s="14">
        <v>3180.51</v>
      </c>
    </row>
    <row r="2076" spans="1:12" x14ac:dyDescent="0.25">
      <c r="A2076" t="s">
        <v>377</v>
      </c>
      <c r="B2076">
        <v>2001</v>
      </c>
      <c r="C2076" t="s">
        <v>36</v>
      </c>
      <c r="D2076">
        <v>6</v>
      </c>
      <c r="E2076">
        <v>2</v>
      </c>
      <c r="F2076" s="14">
        <v>3279.87</v>
      </c>
      <c r="G2076" t="s">
        <v>11</v>
      </c>
      <c r="H2076" t="s">
        <v>16</v>
      </c>
      <c r="I2076" t="s">
        <v>355</v>
      </c>
      <c r="J2076" s="10" t="str">
        <f t="shared" si="64"/>
        <v>6Oct2001</v>
      </c>
      <c r="K2076" s="13">
        <f t="shared" si="65"/>
        <v>21</v>
      </c>
      <c r="L2076" s="14">
        <v>3279.87</v>
      </c>
    </row>
    <row r="2077" spans="1:12" x14ac:dyDescent="0.25">
      <c r="A2077" t="s">
        <v>393</v>
      </c>
      <c r="B2077">
        <v>2001</v>
      </c>
      <c r="C2077" t="s">
        <v>30</v>
      </c>
      <c r="D2077">
        <v>26</v>
      </c>
      <c r="E2077">
        <v>0</v>
      </c>
      <c r="F2077" s="14">
        <v>3434.38</v>
      </c>
      <c r="G2077" t="s">
        <v>11</v>
      </c>
      <c r="H2077" t="s">
        <v>11</v>
      </c>
      <c r="I2077" t="s">
        <v>41</v>
      </c>
      <c r="J2077" s="10" t="str">
        <f t="shared" si="64"/>
        <v>26Dec2001</v>
      </c>
      <c r="K2077" s="13">
        <f t="shared" si="65"/>
        <v>21</v>
      </c>
      <c r="L2077" s="14">
        <v>3434.38</v>
      </c>
    </row>
    <row r="2078" spans="1:12" x14ac:dyDescent="0.25">
      <c r="A2078" t="s">
        <v>413</v>
      </c>
      <c r="B2078">
        <v>2001</v>
      </c>
      <c r="C2078" t="s">
        <v>15</v>
      </c>
      <c r="D2078">
        <v>11</v>
      </c>
      <c r="E2078">
        <v>2</v>
      </c>
      <c r="F2078" s="14">
        <v>3579.83</v>
      </c>
      <c r="G2078" t="s">
        <v>11</v>
      </c>
      <c r="H2078" t="s">
        <v>11</v>
      </c>
      <c r="I2078" t="s">
        <v>23</v>
      </c>
      <c r="J2078" s="10" t="str">
        <f t="shared" si="64"/>
        <v>11Nov2001</v>
      </c>
      <c r="K2078" s="13">
        <f t="shared" si="65"/>
        <v>21</v>
      </c>
      <c r="L2078" s="14">
        <v>3579.83</v>
      </c>
    </row>
    <row r="2079" spans="1:12" x14ac:dyDescent="0.25">
      <c r="A2079" t="s">
        <v>447</v>
      </c>
      <c r="B2079">
        <v>2001</v>
      </c>
      <c r="C2079" t="s">
        <v>36</v>
      </c>
      <c r="D2079">
        <v>18</v>
      </c>
      <c r="E2079">
        <v>3</v>
      </c>
      <c r="F2079" s="14">
        <v>3861.21</v>
      </c>
      <c r="G2079" t="s">
        <v>11</v>
      </c>
      <c r="H2079" t="s">
        <v>11</v>
      </c>
      <c r="I2079" t="s">
        <v>167</v>
      </c>
      <c r="J2079" s="10" t="str">
        <f t="shared" si="64"/>
        <v>18Oct2001</v>
      </c>
      <c r="K2079" s="13">
        <f t="shared" si="65"/>
        <v>21</v>
      </c>
      <c r="L2079" s="14">
        <v>3861.21</v>
      </c>
    </row>
    <row r="2080" spans="1:12" x14ac:dyDescent="0.25">
      <c r="A2080" t="s">
        <v>603</v>
      </c>
      <c r="B2080">
        <v>2001</v>
      </c>
      <c r="C2080" t="s">
        <v>36</v>
      </c>
      <c r="D2080">
        <v>5</v>
      </c>
      <c r="E2080">
        <v>0</v>
      </c>
      <c r="F2080" s="14">
        <v>4999.04</v>
      </c>
      <c r="G2080" t="s">
        <v>11</v>
      </c>
      <c r="H2080" t="s">
        <v>11</v>
      </c>
      <c r="I2080" t="s">
        <v>41</v>
      </c>
      <c r="J2080" s="10" t="str">
        <f t="shared" si="64"/>
        <v>5Oct2001</v>
      </c>
      <c r="K2080" s="13">
        <f t="shared" si="65"/>
        <v>21</v>
      </c>
      <c r="L2080" s="14">
        <v>4999.04</v>
      </c>
    </row>
    <row r="2081" spans="1:12" x14ac:dyDescent="0.25">
      <c r="A2081" t="s">
        <v>612</v>
      </c>
      <c r="B2081">
        <v>2001</v>
      </c>
      <c r="C2081" t="s">
        <v>36</v>
      </c>
      <c r="D2081">
        <v>16</v>
      </c>
      <c r="E2081">
        <v>0</v>
      </c>
      <c r="F2081" s="14">
        <v>5043.13</v>
      </c>
      <c r="G2081" t="s">
        <v>11</v>
      </c>
      <c r="H2081" t="s">
        <v>12</v>
      </c>
      <c r="I2081" t="s">
        <v>41</v>
      </c>
      <c r="J2081" s="10" t="str">
        <f t="shared" si="64"/>
        <v>16Oct2001</v>
      </c>
      <c r="K2081" s="13">
        <f t="shared" si="65"/>
        <v>21</v>
      </c>
      <c r="L2081" s="14">
        <v>5043.13</v>
      </c>
    </row>
    <row r="2082" spans="1:12" x14ac:dyDescent="0.25">
      <c r="A2082" t="s">
        <v>969</v>
      </c>
      <c r="B2082">
        <v>2001</v>
      </c>
      <c r="C2082" t="s">
        <v>30</v>
      </c>
      <c r="D2082">
        <v>13</v>
      </c>
      <c r="E2082">
        <v>0</v>
      </c>
      <c r="F2082" s="14">
        <v>7636.92</v>
      </c>
      <c r="G2082" t="s">
        <v>11</v>
      </c>
      <c r="H2082" t="s">
        <v>12</v>
      </c>
      <c r="I2082" t="s">
        <v>23</v>
      </c>
      <c r="J2082" s="10" t="str">
        <f t="shared" si="64"/>
        <v>13Dec2001</v>
      </c>
      <c r="K2082" s="13">
        <f t="shared" si="65"/>
        <v>21</v>
      </c>
      <c r="L2082" s="14">
        <v>7636.92</v>
      </c>
    </row>
    <row r="2083" spans="1:12" x14ac:dyDescent="0.25">
      <c r="A2083" t="s">
        <v>1000</v>
      </c>
      <c r="B2083">
        <v>2001</v>
      </c>
      <c r="C2083" t="s">
        <v>36</v>
      </c>
      <c r="D2083">
        <v>5</v>
      </c>
      <c r="E2083">
        <v>0</v>
      </c>
      <c r="F2083" s="14">
        <v>7844.8</v>
      </c>
      <c r="G2083" t="s">
        <v>11</v>
      </c>
      <c r="H2083" t="s">
        <v>11</v>
      </c>
      <c r="I2083" t="s">
        <v>23</v>
      </c>
      <c r="J2083" s="10" t="str">
        <f t="shared" si="64"/>
        <v>5Oct2001</v>
      </c>
      <c r="K2083" s="13">
        <f t="shared" si="65"/>
        <v>21</v>
      </c>
      <c r="L2083" s="14">
        <v>7844.8</v>
      </c>
    </row>
    <row r="2084" spans="1:12" x14ac:dyDescent="0.25">
      <c r="A2084" t="s">
        <v>1028</v>
      </c>
      <c r="B2084">
        <v>2001</v>
      </c>
      <c r="C2084" t="s">
        <v>34</v>
      </c>
      <c r="D2084">
        <v>28</v>
      </c>
      <c r="E2084">
        <v>0</v>
      </c>
      <c r="F2084" s="14">
        <v>8081.26</v>
      </c>
      <c r="G2084" t="s">
        <v>11</v>
      </c>
      <c r="H2084" t="s">
        <v>11</v>
      </c>
      <c r="I2084" t="s">
        <v>23</v>
      </c>
      <c r="J2084" s="10" t="str">
        <f t="shared" si="64"/>
        <v>28Aug2001</v>
      </c>
      <c r="K2084" s="13">
        <f t="shared" si="65"/>
        <v>21</v>
      </c>
      <c r="L2084" s="14">
        <v>8081.26</v>
      </c>
    </row>
    <row r="2085" spans="1:12" x14ac:dyDescent="0.25">
      <c r="A2085" t="s">
        <v>1113</v>
      </c>
      <c r="B2085">
        <v>2001</v>
      </c>
      <c r="C2085" t="s">
        <v>15</v>
      </c>
      <c r="D2085">
        <v>7</v>
      </c>
      <c r="E2085">
        <v>0</v>
      </c>
      <c r="F2085" s="14">
        <v>8821.8799999999992</v>
      </c>
      <c r="G2085" t="s">
        <v>11</v>
      </c>
      <c r="H2085" t="s">
        <v>12</v>
      </c>
      <c r="I2085" t="s">
        <v>248</v>
      </c>
      <c r="J2085" s="10" t="str">
        <f t="shared" si="64"/>
        <v>7Nov2001</v>
      </c>
      <c r="K2085" s="13">
        <f t="shared" si="65"/>
        <v>21</v>
      </c>
      <c r="L2085" s="14">
        <v>8821.8799999999992</v>
      </c>
    </row>
    <row r="2086" spans="1:12" x14ac:dyDescent="0.25">
      <c r="A2086" t="s">
        <v>1215</v>
      </c>
      <c r="B2086">
        <v>2001</v>
      </c>
      <c r="C2086" t="s">
        <v>10</v>
      </c>
      <c r="D2086">
        <v>14</v>
      </c>
      <c r="E2086">
        <v>0</v>
      </c>
      <c r="F2086" s="14">
        <v>9753.49</v>
      </c>
      <c r="G2086" t="s">
        <v>11</v>
      </c>
      <c r="H2086" t="s">
        <v>11</v>
      </c>
      <c r="I2086" t="s">
        <v>23</v>
      </c>
      <c r="J2086" s="10" t="str">
        <f t="shared" si="64"/>
        <v>14Jul2001</v>
      </c>
      <c r="K2086" s="13">
        <f t="shared" si="65"/>
        <v>21</v>
      </c>
      <c r="L2086" s="14">
        <v>9753.49</v>
      </c>
    </row>
    <row r="2087" spans="1:12" x14ac:dyDescent="0.25">
      <c r="A2087" t="s">
        <v>1728</v>
      </c>
      <c r="B2087">
        <v>2001</v>
      </c>
      <c r="C2087" t="s">
        <v>10</v>
      </c>
      <c r="D2087">
        <v>14</v>
      </c>
      <c r="E2087">
        <v>1</v>
      </c>
      <c r="F2087" s="14">
        <v>15359.1</v>
      </c>
      <c r="G2087" t="s">
        <v>11</v>
      </c>
      <c r="H2087" t="s">
        <v>12</v>
      </c>
      <c r="I2087" t="s">
        <v>246</v>
      </c>
      <c r="J2087" s="10" t="str">
        <f t="shared" si="64"/>
        <v>14Jul2001</v>
      </c>
      <c r="K2087" s="13">
        <f t="shared" si="65"/>
        <v>21</v>
      </c>
      <c r="L2087" s="14">
        <v>15359.1</v>
      </c>
    </row>
    <row r="2088" spans="1:12" x14ac:dyDescent="0.25">
      <c r="A2088" t="s">
        <v>1773</v>
      </c>
      <c r="B2088">
        <v>2001</v>
      </c>
      <c r="C2088" t="s">
        <v>18</v>
      </c>
      <c r="D2088">
        <v>25</v>
      </c>
      <c r="E2088">
        <v>0</v>
      </c>
      <c r="F2088" s="14">
        <v>16586.5</v>
      </c>
      <c r="G2088" t="s">
        <v>11</v>
      </c>
      <c r="H2088" t="s">
        <v>16</v>
      </c>
      <c r="I2088" t="s">
        <v>13</v>
      </c>
      <c r="J2088" s="10" t="str">
        <f t="shared" si="64"/>
        <v>25Jun2001</v>
      </c>
      <c r="K2088" s="13">
        <f t="shared" si="65"/>
        <v>21</v>
      </c>
      <c r="L2088" s="14">
        <v>16586.5</v>
      </c>
    </row>
    <row r="2089" spans="1:12" x14ac:dyDescent="0.25">
      <c r="A2089" t="s">
        <v>1967</v>
      </c>
      <c r="B2089">
        <v>2001</v>
      </c>
      <c r="C2089" t="s">
        <v>34</v>
      </c>
      <c r="D2089">
        <v>2</v>
      </c>
      <c r="E2089">
        <v>0</v>
      </c>
      <c r="F2089" s="14">
        <v>25648.98</v>
      </c>
      <c r="G2089" t="s">
        <v>11</v>
      </c>
      <c r="H2089" t="s">
        <v>16</v>
      </c>
      <c r="I2089" t="s">
        <v>41</v>
      </c>
      <c r="J2089" s="10" t="str">
        <f t="shared" si="64"/>
        <v>2Aug2001</v>
      </c>
      <c r="K2089" s="13">
        <f t="shared" si="65"/>
        <v>21</v>
      </c>
      <c r="L2089" s="14">
        <v>25648.98</v>
      </c>
    </row>
    <row r="2090" spans="1:12" x14ac:dyDescent="0.25">
      <c r="A2090" t="s">
        <v>22</v>
      </c>
      <c r="B2090">
        <v>2001</v>
      </c>
      <c r="C2090" t="s">
        <v>15</v>
      </c>
      <c r="D2090">
        <v>20</v>
      </c>
      <c r="E2090">
        <v>0</v>
      </c>
      <c r="F2090" s="14">
        <v>646.14</v>
      </c>
      <c r="G2090" t="s">
        <v>12</v>
      </c>
      <c r="H2090" t="s">
        <v>12</v>
      </c>
      <c r="I2090" t="s">
        <v>23</v>
      </c>
      <c r="J2090" s="10" t="str">
        <f t="shared" si="64"/>
        <v>20Nov2001</v>
      </c>
      <c r="K2090" s="13">
        <f t="shared" si="65"/>
        <v>21</v>
      </c>
      <c r="L2090" s="14">
        <v>646.14</v>
      </c>
    </row>
    <row r="2091" spans="1:12" x14ac:dyDescent="0.25">
      <c r="A2091" t="s">
        <v>28</v>
      </c>
      <c r="B2091">
        <v>2001</v>
      </c>
      <c r="C2091" t="s">
        <v>20</v>
      </c>
      <c r="D2091">
        <v>12</v>
      </c>
      <c r="E2091">
        <v>0</v>
      </c>
      <c r="F2091" s="14">
        <v>687.54</v>
      </c>
      <c r="G2091" t="s">
        <v>12</v>
      </c>
      <c r="H2091" t="s">
        <v>11</v>
      </c>
      <c r="I2091" t="s">
        <v>13</v>
      </c>
      <c r="J2091" s="10" t="str">
        <f t="shared" si="64"/>
        <v>12Sep2001</v>
      </c>
      <c r="K2091" s="13">
        <f t="shared" si="65"/>
        <v>21</v>
      </c>
      <c r="L2091" s="14">
        <v>687.54</v>
      </c>
    </row>
    <row r="2092" spans="1:12" x14ac:dyDescent="0.25">
      <c r="A2092" t="s">
        <v>46</v>
      </c>
      <c r="B2092">
        <v>2001</v>
      </c>
      <c r="C2092" t="s">
        <v>34</v>
      </c>
      <c r="D2092">
        <v>19</v>
      </c>
      <c r="E2092">
        <v>0</v>
      </c>
      <c r="F2092" s="14">
        <v>964.71</v>
      </c>
      <c r="G2092" t="s">
        <v>12</v>
      </c>
      <c r="H2092" t="s">
        <v>11</v>
      </c>
      <c r="I2092" t="s">
        <v>13</v>
      </c>
      <c r="J2092" s="10" t="str">
        <f t="shared" si="64"/>
        <v>19Aug2001</v>
      </c>
      <c r="K2092" s="13">
        <f t="shared" si="65"/>
        <v>21</v>
      </c>
      <c r="L2092" s="14">
        <v>964.71</v>
      </c>
    </row>
    <row r="2093" spans="1:12" x14ac:dyDescent="0.25">
      <c r="A2093" t="s">
        <v>69</v>
      </c>
      <c r="B2093">
        <v>2001</v>
      </c>
      <c r="C2093" t="s">
        <v>36</v>
      </c>
      <c r="D2093">
        <v>25</v>
      </c>
      <c r="E2093">
        <v>0</v>
      </c>
      <c r="F2093" s="14">
        <v>1141</v>
      </c>
      <c r="G2093" t="s">
        <v>12</v>
      </c>
      <c r="H2093" t="s">
        <v>16</v>
      </c>
      <c r="I2093" t="s">
        <v>13</v>
      </c>
      <c r="J2093" s="10" t="str">
        <f t="shared" si="64"/>
        <v>25Oct2001</v>
      </c>
      <c r="K2093" s="13">
        <f t="shared" si="65"/>
        <v>21</v>
      </c>
      <c r="L2093" s="14">
        <v>1141</v>
      </c>
    </row>
    <row r="2094" spans="1:12" x14ac:dyDescent="0.25">
      <c r="A2094" t="s">
        <v>205</v>
      </c>
      <c r="B2094">
        <v>2001</v>
      </c>
      <c r="C2094" t="s">
        <v>34</v>
      </c>
      <c r="D2094">
        <v>10</v>
      </c>
      <c r="E2094">
        <v>0</v>
      </c>
      <c r="F2094" s="14">
        <v>1906.36</v>
      </c>
      <c r="G2094" t="s">
        <v>12</v>
      </c>
      <c r="H2094" t="s">
        <v>16</v>
      </c>
      <c r="I2094" t="s">
        <v>23</v>
      </c>
      <c r="J2094" s="10" t="str">
        <f t="shared" si="64"/>
        <v>10Aug2001</v>
      </c>
      <c r="K2094" s="13">
        <f t="shared" si="65"/>
        <v>21</v>
      </c>
      <c r="L2094" s="14">
        <v>1906.36</v>
      </c>
    </row>
    <row r="2095" spans="1:12" x14ac:dyDescent="0.25">
      <c r="A2095" t="s">
        <v>207</v>
      </c>
      <c r="B2095">
        <v>2001</v>
      </c>
      <c r="C2095" t="s">
        <v>34</v>
      </c>
      <c r="D2095">
        <v>3</v>
      </c>
      <c r="E2095">
        <v>0</v>
      </c>
      <c r="F2095" s="14">
        <v>1909.53</v>
      </c>
      <c r="G2095" t="s">
        <v>12</v>
      </c>
      <c r="H2095" t="s">
        <v>12</v>
      </c>
      <c r="I2095" t="s">
        <v>23</v>
      </c>
      <c r="J2095" s="10" t="str">
        <f t="shared" si="64"/>
        <v>3Aug2001</v>
      </c>
      <c r="K2095" s="13">
        <f t="shared" si="65"/>
        <v>21</v>
      </c>
      <c r="L2095" s="14">
        <v>1909.53</v>
      </c>
    </row>
    <row r="2096" spans="1:12" x14ac:dyDescent="0.25">
      <c r="A2096" t="s">
        <v>208</v>
      </c>
      <c r="B2096">
        <v>2001</v>
      </c>
      <c r="C2096" t="s">
        <v>30</v>
      </c>
      <c r="D2096">
        <v>9</v>
      </c>
      <c r="E2096">
        <v>0</v>
      </c>
      <c r="F2096" s="14">
        <v>1917.32</v>
      </c>
      <c r="G2096" t="s">
        <v>12</v>
      </c>
      <c r="H2096" t="s">
        <v>11</v>
      </c>
      <c r="I2096" t="s">
        <v>23</v>
      </c>
      <c r="J2096" s="10" t="str">
        <f t="shared" si="64"/>
        <v>9Dec2001</v>
      </c>
      <c r="K2096" s="13">
        <f t="shared" si="65"/>
        <v>21</v>
      </c>
      <c r="L2096" s="14">
        <v>1917.32</v>
      </c>
    </row>
    <row r="2097" spans="1:12" x14ac:dyDescent="0.25">
      <c r="A2097" t="s">
        <v>218</v>
      </c>
      <c r="B2097">
        <v>2001</v>
      </c>
      <c r="C2097" t="s">
        <v>34</v>
      </c>
      <c r="D2097">
        <v>14</v>
      </c>
      <c r="E2097">
        <v>0</v>
      </c>
      <c r="F2097" s="14">
        <v>2007.95</v>
      </c>
      <c r="G2097" t="s">
        <v>12</v>
      </c>
      <c r="H2097" t="s">
        <v>11</v>
      </c>
      <c r="I2097" t="s">
        <v>41</v>
      </c>
      <c r="J2097" s="10" t="str">
        <f t="shared" si="64"/>
        <v>14Aug2001</v>
      </c>
      <c r="K2097" s="13">
        <f t="shared" si="65"/>
        <v>21</v>
      </c>
      <c r="L2097" s="14">
        <v>2007.95</v>
      </c>
    </row>
    <row r="2098" spans="1:12" x14ac:dyDescent="0.25">
      <c r="A2098" t="s">
        <v>219</v>
      </c>
      <c r="B2098">
        <v>2001</v>
      </c>
      <c r="C2098" t="s">
        <v>10</v>
      </c>
      <c r="D2098">
        <v>1</v>
      </c>
      <c r="E2098">
        <v>0</v>
      </c>
      <c r="F2098" s="14">
        <v>2020.18</v>
      </c>
      <c r="G2098" t="s">
        <v>12</v>
      </c>
      <c r="H2098" t="s">
        <v>16</v>
      </c>
      <c r="I2098" t="s">
        <v>41</v>
      </c>
      <c r="J2098" s="10" t="str">
        <f t="shared" si="64"/>
        <v>1Jul2001</v>
      </c>
      <c r="K2098" s="13">
        <f t="shared" si="65"/>
        <v>21</v>
      </c>
      <c r="L2098" s="14">
        <v>2020.18</v>
      </c>
    </row>
    <row r="2099" spans="1:12" x14ac:dyDescent="0.25">
      <c r="A2099" t="s">
        <v>220</v>
      </c>
      <c r="B2099">
        <v>2001</v>
      </c>
      <c r="C2099" t="s">
        <v>20</v>
      </c>
      <c r="D2099">
        <v>6</v>
      </c>
      <c r="E2099">
        <v>0</v>
      </c>
      <c r="F2099" s="14">
        <v>2020.55</v>
      </c>
      <c r="G2099" t="s">
        <v>12</v>
      </c>
      <c r="H2099" t="s">
        <v>11</v>
      </c>
      <c r="I2099" t="s">
        <v>13</v>
      </c>
      <c r="J2099" s="10" t="str">
        <f t="shared" si="64"/>
        <v>6Sep2001</v>
      </c>
      <c r="K2099" s="13">
        <f t="shared" si="65"/>
        <v>21</v>
      </c>
      <c r="L2099" s="14">
        <v>2020.55</v>
      </c>
    </row>
    <row r="2100" spans="1:12" x14ac:dyDescent="0.25">
      <c r="A2100" t="s">
        <v>221</v>
      </c>
      <c r="B2100">
        <v>2001</v>
      </c>
      <c r="C2100" t="s">
        <v>34</v>
      </c>
      <c r="D2100">
        <v>4</v>
      </c>
      <c r="E2100">
        <v>0</v>
      </c>
      <c r="F2100" s="14">
        <v>2026.97</v>
      </c>
      <c r="G2100" t="s">
        <v>12</v>
      </c>
      <c r="H2100" t="s">
        <v>11</v>
      </c>
      <c r="I2100" t="s">
        <v>13</v>
      </c>
      <c r="J2100" s="10" t="str">
        <f t="shared" si="64"/>
        <v>4Aug2001</v>
      </c>
      <c r="K2100" s="13">
        <f t="shared" si="65"/>
        <v>21</v>
      </c>
      <c r="L2100" s="14">
        <v>2026.97</v>
      </c>
    </row>
    <row r="2101" spans="1:12" x14ac:dyDescent="0.25">
      <c r="A2101" t="s">
        <v>225</v>
      </c>
      <c r="B2101">
        <v>2001</v>
      </c>
      <c r="C2101" t="s">
        <v>34</v>
      </c>
      <c r="D2101">
        <v>14</v>
      </c>
      <c r="E2101">
        <v>0</v>
      </c>
      <c r="F2101" s="14">
        <v>2102.2600000000002</v>
      </c>
      <c r="G2101" t="s">
        <v>12</v>
      </c>
      <c r="H2101" t="s">
        <v>11</v>
      </c>
      <c r="I2101" t="s">
        <v>165</v>
      </c>
      <c r="J2101" s="10" t="str">
        <f t="shared" si="64"/>
        <v>14Aug2001</v>
      </c>
      <c r="K2101" s="13">
        <f t="shared" si="65"/>
        <v>21</v>
      </c>
      <c r="L2101" s="14">
        <v>2102.2600000000002</v>
      </c>
    </row>
    <row r="2102" spans="1:12" x14ac:dyDescent="0.25">
      <c r="A2102" t="s">
        <v>226</v>
      </c>
      <c r="B2102">
        <v>2001</v>
      </c>
      <c r="C2102" t="s">
        <v>18</v>
      </c>
      <c r="D2102">
        <v>22</v>
      </c>
      <c r="E2102">
        <v>1</v>
      </c>
      <c r="F2102" s="14">
        <v>2103.08</v>
      </c>
      <c r="G2102" t="s">
        <v>12</v>
      </c>
      <c r="H2102" t="s">
        <v>11</v>
      </c>
      <c r="I2102" t="s">
        <v>41</v>
      </c>
      <c r="J2102" s="10" t="str">
        <f t="shared" si="64"/>
        <v>22Jun2001</v>
      </c>
      <c r="K2102" s="13">
        <f t="shared" si="65"/>
        <v>21</v>
      </c>
      <c r="L2102" s="14">
        <v>2103.08</v>
      </c>
    </row>
    <row r="2103" spans="1:12" x14ac:dyDescent="0.25">
      <c r="A2103" t="s">
        <v>1353</v>
      </c>
      <c r="B2103">
        <v>2001</v>
      </c>
      <c r="C2103" t="s">
        <v>30</v>
      </c>
      <c r="D2103">
        <v>17</v>
      </c>
      <c r="E2103">
        <v>0</v>
      </c>
      <c r="F2103" s="14">
        <v>11046.02</v>
      </c>
      <c r="G2103" t="s">
        <v>12</v>
      </c>
      <c r="H2103" t="s">
        <v>16</v>
      </c>
      <c r="I2103" t="s">
        <v>534</v>
      </c>
      <c r="J2103" s="10" t="str">
        <f t="shared" si="64"/>
        <v>17Dec2001</v>
      </c>
      <c r="K2103" s="13">
        <f t="shared" si="65"/>
        <v>21</v>
      </c>
      <c r="L2103" s="14">
        <v>11046.02</v>
      </c>
    </row>
    <row r="2104" spans="1:12" x14ac:dyDescent="0.25">
      <c r="A2104" t="s">
        <v>1916</v>
      </c>
      <c r="B2104">
        <v>2001</v>
      </c>
      <c r="C2104" t="s">
        <v>34</v>
      </c>
      <c r="D2104">
        <v>28</v>
      </c>
      <c r="E2104">
        <v>0</v>
      </c>
      <c r="F2104" s="14">
        <v>22097.62</v>
      </c>
      <c r="G2104" t="s">
        <v>12</v>
      </c>
      <c r="H2104" t="s">
        <v>16</v>
      </c>
      <c r="I2104" t="s">
        <v>41</v>
      </c>
      <c r="J2104" s="10" t="str">
        <f t="shared" si="64"/>
        <v>28Aug2001</v>
      </c>
      <c r="K2104" s="13">
        <f t="shared" si="65"/>
        <v>21</v>
      </c>
      <c r="L2104" s="14">
        <v>22097.62</v>
      </c>
    </row>
    <row r="2105" spans="1:12" x14ac:dyDescent="0.25">
      <c r="A2105" t="s">
        <v>1807</v>
      </c>
      <c r="B2105">
        <v>2002</v>
      </c>
      <c r="C2105" t="s">
        <v>34</v>
      </c>
      <c r="D2105">
        <v>25</v>
      </c>
      <c r="E2105">
        <v>1</v>
      </c>
      <c r="F2105" s="14">
        <v>17560.38</v>
      </c>
      <c r="G2105" t="s">
        <v>16</v>
      </c>
      <c r="H2105" t="s">
        <v>16</v>
      </c>
      <c r="I2105" t="s">
        <v>23</v>
      </c>
      <c r="J2105" s="10" t="str">
        <f t="shared" si="64"/>
        <v>25Aug2002</v>
      </c>
      <c r="K2105" s="13">
        <f t="shared" si="65"/>
        <v>20</v>
      </c>
      <c r="L2105" s="14">
        <v>17560.38</v>
      </c>
    </row>
    <row r="2106" spans="1:12" x14ac:dyDescent="0.25">
      <c r="A2106" t="s">
        <v>2005</v>
      </c>
      <c r="B2106">
        <v>2002</v>
      </c>
      <c r="C2106" t="s">
        <v>30</v>
      </c>
      <c r="D2106">
        <v>6</v>
      </c>
      <c r="E2106">
        <v>1</v>
      </c>
      <c r="F2106" s="14">
        <v>27724.29</v>
      </c>
      <c r="G2106" t="s">
        <v>16</v>
      </c>
      <c r="H2106" t="s">
        <v>12</v>
      </c>
      <c r="I2106" t="s">
        <v>13</v>
      </c>
      <c r="J2106" s="10" t="str">
        <f t="shared" si="64"/>
        <v>6Dec2002</v>
      </c>
      <c r="K2106" s="13">
        <f t="shared" si="65"/>
        <v>20</v>
      </c>
      <c r="L2106" s="14">
        <v>27724.29</v>
      </c>
    </row>
    <row r="2107" spans="1:12" x14ac:dyDescent="0.25">
      <c r="A2107" t="s">
        <v>2110</v>
      </c>
      <c r="B2107">
        <v>2002</v>
      </c>
      <c r="C2107" t="s">
        <v>34</v>
      </c>
      <c r="D2107">
        <v>25</v>
      </c>
      <c r="E2107">
        <v>0</v>
      </c>
      <c r="F2107" s="14">
        <v>33475.82</v>
      </c>
      <c r="G2107" t="s">
        <v>16</v>
      </c>
      <c r="H2107" t="s">
        <v>16</v>
      </c>
      <c r="I2107" t="s">
        <v>169</v>
      </c>
      <c r="J2107" s="10" t="str">
        <f t="shared" si="64"/>
        <v>25Aug2002</v>
      </c>
      <c r="K2107" s="13">
        <f t="shared" si="65"/>
        <v>20</v>
      </c>
      <c r="L2107" s="14">
        <v>33475.82</v>
      </c>
    </row>
    <row r="2108" spans="1:12" x14ac:dyDescent="0.25">
      <c r="A2108" t="s">
        <v>2208</v>
      </c>
      <c r="B2108">
        <v>2002</v>
      </c>
      <c r="C2108" t="s">
        <v>20</v>
      </c>
      <c r="D2108">
        <v>27</v>
      </c>
      <c r="E2108">
        <v>3</v>
      </c>
      <c r="F2108" s="14">
        <v>37465.339999999997</v>
      </c>
      <c r="G2108" t="s">
        <v>16</v>
      </c>
      <c r="H2108" t="s">
        <v>11</v>
      </c>
      <c r="I2108" t="s">
        <v>23</v>
      </c>
      <c r="J2108" s="10" t="str">
        <f t="shared" si="64"/>
        <v>27Sep2002</v>
      </c>
      <c r="K2108" s="13">
        <f t="shared" si="65"/>
        <v>20</v>
      </c>
      <c r="L2108" s="14">
        <v>37465.339999999997</v>
      </c>
    </row>
    <row r="2109" spans="1:12" x14ac:dyDescent="0.25">
      <c r="A2109" t="s">
        <v>2225</v>
      </c>
      <c r="B2109">
        <v>2002</v>
      </c>
      <c r="C2109" t="s">
        <v>20</v>
      </c>
      <c r="D2109">
        <v>17</v>
      </c>
      <c r="E2109">
        <v>2</v>
      </c>
      <c r="F2109" s="14">
        <v>38344.57</v>
      </c>
      <c r="G2109" t="s">
        <v>16</v>
      </c>
      <c r="H2109" t="s">
        <v>12</v>
      </c>
      <c r="I2109" t="s">
        <v>41</v>
      </c>
      <c r="J2109" s="10" t="str">
        <f t="shared" si="64"/>
        <v>17Sep2002</v>
      </c>
      <c r="K2109" s="13">
        <f t="shared" si="65"/>
        <v>20</v>
      </c>
      <c r="L2109" s="14">
        <v>38344.57</v>
      </c>
    </row>
    <row r="2110" spans="1:12" x14ac:dyDescent="0.25">
      <c r="A2110" t="s">
        <v>77</v>
      </c>
      <c r="B2110">
        <v>2002</v>
      </c>
      <c r="C2110" t="s">
        <v>18</v>
      </c>
      <c r="D2110">
        <v>11</v>
      </c>
      <c r="E2110">
        <v>0</v>
      </c>
      <c r="F2110" s="14">
        <v>1165</v>
      </c>
      <c r="G2110" t="s">
        <v>11</v>
      </c>
      <c r="H2110" t="s">
        <v>12</v>
      </c>
      <c r="I2110" t="s">
        <v>23</v>
      </c>
      <c r="J2110" s="10" t="str">
        <f t="shared" si="64"/>
        <v>11Jun2002</v>
      </c>
      <c r="K2110" s="13">
        <f t="shared" si="65"/>
        <v>20</v>
      </c>
      <c r="L2110" s="14">
        <v>1165</v>
      </c>
    </row>
    <row r="2111" spans="1:12" x14ac:dyDescent="0.25">
      <c r="A2111" t="s">
        <v>81</v>
      </c>
      <c r="B2111">
        <v>2002</v>
      </c>
      <c r="C2111" t="s">
        <v>34</v>
      </c>
      <c r="D2111">
        <v>26</v>
      </c>
      <c r="E2111">
        <v>0</v>
      </c>
      <c r="F2111" s="14">
        <v>1191</v>
      </c>
      <c r="G2111" t="s">
        <v>11</v>
      </c>
      <c r="H2111" t="s">
        <v>16</v>
      </c>
      <c r="I2111" t="s">
        <v>13</v>
      </c>
      <c r="J2111" s="10" t="str">
        <f t="shared" si="64"/>
        <v>26Aug2002</v>
      </c>
      <c r="K2111" s="13">
        <f t="shared" si="65"/>
        <v>20</v>
      </c>
      <c r="L2111" s="14">
        <v>1191</v>
      </c>
    </row>
    <row r="2112" spans="1:12" x14ac:dyDescent="0.25">
      <c r="A2112" t="s">
        <v>89</v>
      </c>
      <c r="B2112">
        <v>2002</v>
      </c>
      <c r="C2112" t="s">
        <v>30</v>
      </c>
      <c r="D2112">
        <v>12</v>
      </c>
      <c r="E2112">
        <v>0</v>
      </c>
      <c r="F2112" s="14">
        <v>1237</v>
      </c>
      <c r="G2112" t="s">
        <v>11</v>
      </c>
      <c r="H2112" t="s">
        <v>11</v>
      </c>
      <c r="I2112" t="s">
        <v>13</v>
      </c>
      <c r="J2112" s="10" t="str">
        <f t="shared" si="64"/>
        <v>12Dec2002</v>
      </c>
      <c r="K2112" s="13">
        <f t="shared" si="65"/>
        <v>20</v>
      </c>
      <c r="L2112" s="14">
        <v>1237</v>
      </c>
    </row>
    <row r="2113" spans="1:12" x14ac:dyDescent="0.25">
      <c r="A2113" t="s">
        <v>91</v>
      </c>
      <c r="B2113">
        <v>2002</v>
      </c>
      <c r="C2113" t="s">
        <v>10</v>
      </c>
      <c r="D2113">
        <v>1</v>
      </c>
      <c r="E2113">
        <v>0</v>
      </c>
      <c r="F2113" s="14">
        <v>1241</v>
      </c>
      <c r="G2113" t="s">
        <v>11</v>
      </c>
      <c r="H2113" t="s">
        <v>11</v>
      </c>
      <c r="I2113" t="s">
        <v>13</v>
      </c>
      <c r="J2113" s="10" t="str">
        <f t="shared" si="64"/>
        <v>1Jul2002</v>
      </c>
      <c r="K2113" s="13">
        <f t="shared" si="65"/>
        <v>20</v>
      </c>
      <c r="L2113" s="14">
        <v>1241</v>
      </c>
    </row>
    <row r="2114" spans="1:12" x14ac:dyDescent="0.25">
      <c r="A2114" t="s">
        <v>102</v>
      </c>
      <c r="B2114">
        <v>2002</v>
      </c>
      <c r="C2114" t="s">
        <v>30</v>
      </c>
      <c r="D2114">
        <v>4</v>
      </c>
      <c r="E2114">
        <v>0</v>
      </c>
      <c r="F2114" s="14">
        <v>1267</v>
      </c>
      <c r="G2114" t="s">
        <v>11</v>
      </c>
      <c r="H2114" t="s">
        <v>16</v>
      </c>
      <c r="I2114" t="s">
        <v>13</v>
      </c>
      <c r="J2114" s="10" t="str">
        <f t="shared" ref="J2114:J2177" si="66">CONCATENATE(D2114,C2114,B2114)</f>
        <v>4Dec2002</v>
      </c>
      <c r="K2114" s="13">
        <f t="shared" ref="K2114:K2177" si="67">DATEDIF(J2114,$P$2,"y")</f>
        <v>20</v>
      </c>
      <c r="L2114" s="14">
        <v>1267</v>
      </c>
    </row>
    <row r="2115" spans="1:12" x14ac:dyDescent="0.25">
      <c r="A2115" t="s">
        <v>109</v>
      </c>
      <c r="B2115">
        <v>2002</v>
      </c>
      <c r="C2115" t="s">
        <v>30</v>
      </c>
      <c r="D2115">
        <v>10</v>
      </c>
      <c r="E2115">
        <v>0</v>
      </c>
      <c r="F2115" s="14">
        <v>1304</v>
      </c>
      <c r="G2115" t="s">
        <v>11</v>
      </c>
      <c r="H2115" t="s">
        <v>11</v>
      </c>
      <c r="I2115" t="s">
        <v>23</v>
      </c>
      <c r="J2115" s="10" t="str">
        <f t="shared" si="66"/>
        <v>10Dec2002</v>
      </c>
      <c r="K2115" s="13">
        <f t="shared" si="67"/>
        <v>20</v>
      </c>
      <c r="L2115" s="14">
        <v>1304</v>
      </c>
    </row>
    <row r="2116" spans="1:12" x14ac:dyDescent="0.25">
      <c r="A2116" t="s">
        <v>111</v>
      </c>
      <c r="B2116">
        <v>2002</v>
      </c>
      <c r="C2116" t="s">
        <v>36</v>
      </c>
      <c r="D2116">
        <v>13</v>
      </c>
      <c r="E2116">
        <v>0</v>
      </c>
      <c r="F2116" s="14">
        <v>1315</v>
      </c>
      <c r="G2116" t="s">
        <v>11</v>
      </c>
      <c r="H2116" t="s">
        <v>11</v>
      </c>
      <c r="I2116" t="s">
        <v>13</v>
      </c>
      <c r="J2116" s="10" t="str">
        <f t="shared" si="66"/>
        <v>13Oct2002</v>
      </c>
      <c r="K2116" s="13">
        <f t="shared" si="67"/>
        <v>20</v>
      </c>
      <c r="L2116" s="14">
        <v>1315</v>
      </c>
    </row>
    <row r="2117" spans="1:12" x14ac:dyDescent="0.25">
      <c r="A2117" t="s">
        <v>117</v>
      </c>
      <c r="B2117">
        <v>2002</v>
      </c>
      <c r="C2117" t="s">
        <v>34</v>
      </c>
      <c r="D2117">
        <v>15</v>
      </c>
      <c r="E2117">
        <v>0</v>
      </c>
      <c r="F2117" s="14">
        <v>1382</v>
      </c>
      <c r="G2117" t="s">
        <v>11</v>
      </c>
      <c r="H2117" t="s">
        <v>16</v>
      </c>
      <c r="I2117" t="s">
        <v>13</v>
      </c>
      <c r="J2117" s="10" t="str">
        <f t="shared" si="66"/>
        <v>15Aug2002</v>
      </c>
      <c r="K2117" s="13">
        <f t="shared" si="67"/>
        <v>20</v>
      </c>
      <c r="L2117" s="14">
        <v>1382</v>
      </c>
    </row>
    <row r="2118" spans="1:12" x14ac:dyDescent="0.25">
      <c r="A2118" t="s">
        <v>119</v>
      </c>
      <c r="B2118">
        <v>2002</v>
      </c>
      <c r="C2118" t="s">
        <v>15</v>
      </c>
      <c r="D2118">
        <v>14</v>
      </c>
      <c r="E2118">
        <v>0</v>
      </c>
      <c r="F2118" s="14">
        <v>1390</v>
      </c>
      <c r="G2118" t="s">
        <v>11</v>
      </c>
      <c r="H2118" t="s">
        <v>11</v>
      </c>
      <c r="I2118" t="s">
        <v>13</v>
      </c>
      <c r="J2118" s="10" t="str">
        <f t="shared" si="66"/>
        <v>14Nov2002</v>
      </c>
      <c r="K2118" s="13">
        <f t="shared" si="67"/>
        <v>20</v>
      </c>
      <c r="L2118" s="14">
        <v>1390</v>
      </c>
    </row>
    <row r="2119" spans="1:12" x14ac:dyDescent="0.25">
      <c r="A2119" t="s">
        <v>120</v>
      </c>
      <c r="B2119">
        <v>2002</v>
      </c>
      <c r="C2119" t="s">
        <v>30</v>
      </c>
      <c r="D2119">
        <v>22</v>
      </c>
      <c r="E2119">
        <v>0</v>
      </c>
      <c r="F2119" s="14">
        <v>1391.53</v>
      </c>
      <c r="G2119" t="s">
        <v>11</v>
      </c>
      <c r="H2119" t="s">
        <v>16</v>
      </c>
      <c r="I2119" t="s">
        <v>13</v>
      </c>
      <c r="J2119" s="10" t="str">
        <f t="shared" si="66"/>
        <v>22Dec2002</v>
      </c>
      <c r="K2119" s="13">
        <f t="shared" si="67"/>
        <v>20</v>
      </c>
      <c r="L2119" s="14">
        <v>1391.53</v>
      </c>
    </row>
    <row r="2120" spans="1:12" x14ac:dyDescent="0.25">
      <c r="A2120" t="s">
        <v>263</v>
      </c>
      <c r="B2120">
        <v>2002</v>
      </c>
      <c r="C2120" t="s">
        <v>10</v>
      </c>
      <c r="D2120">
        <v>15</v>
      </c>
      <c r="E2120">
        <v>0</v>
      </c>
      <c r="F2120" s="14">
        <v>2257.48</v>
      </c>
      <c r="G2120" t="s">
        <v>11</v>
      </c>
      <c r="H2120" t="s">
        <v>16</v>
      </c>
      <c r="I2120" t="s">
        <v>23</v>
      </c>
      <c r="J2120" s="10" t="str">
        <f t="shared" si="66"/>
        <v>15Jul2002</v>
      </c>
      <c r="K2120" s="13">
        <f t="shared" si="67"/>
        <v>20</v>
      </c>
      <c r="L2120" s="14">
        <v>2257.48</v>
      </c>
    </row>
    <row r="2121" spans="1:12" x14ac:dyDescent="0.25">
      <c r="A2121" t="s">
        <v>264</v>
      </c>
      <c r="B2121">
        <v>2002</v>
      </c>
      <c r="C2121" t="s">
        <v>15</v>
      </c>
      <c r="D2121">
        <v>12</v>
      </c>
      <c r="E2121">
        <v>0</v>
      </c>
      <c r="F2121" s="14">
        <v>2261.5700000000002</v>
      </c>
      <c r="G2121" t="s">
        <v>11</v>
      </c>
      <c r="H2121" t="s">
        <v>16</v>
      </c>
      <c r="I2121" t="s">
        <v>23</v>
      </c>
      <c r="J2121" s="10" t="str">
        <f t="shared" si="66"/>
        <v>12Nov2002</v>
      </c>
      <c r="K2121" s="13">
        <f t="shared" si="67"/>
        <v>20</v>
      </c>
      <c r="L2121" s="14">
        <v>2261.5700000000002</v>
      </c>
    </row>
    <row r="2122" spans="1:12" x14ac:dyDescent="0.25">
      <c r="A2122" t="s">
        <v>272</v>
      </c>
      <c r="B2122">
        <v>2002</v>
      </c>
      <c r="C2122" t="s">
        <v>15</v>
      </c>
      <c r="D2122">
        <v>5</v>
      </c>
      <c r="E2122">
        <v>1</v>
      </c>
      <c r="F2122" s="14">
        <v>2362.23</v>
      </c>
      <c r="G2122" t="s">
        <v>11</v>
      </c>
      <c r="H2122" t="s">
        <v>16</v>
      </c>
      <c r="I2122" t="s">
        <v>23</v>
      </c>
      <c r="J2122" s="10" t="str">
        <f t="shared" si="66"/>
        <v>5Nov2002</v>
      </c>
      <c r="K2122" s="13">
        <f t="shared" si="67"/>
        <v>20</v>
      </c>
      <c r="L2122" s="14">
        <v>2362.23</v>
      </c>
    </row>
    <row r="2123" spans="1:12" x14ac:dyDescent="0.25">
      <c r="A2123" t="s">
        <v>280</v>
      </c>
      <c r="B2123">
        <v>2002</v>
      </c>
      <c r="C2123" t="s">
        <v>10</v>
      </c>
      <c r="D2123">
        <v>29</v>
      </c>
      <c r="E2123">
        <v>0</v>
      </c>
      <c r="F2123" s="14">
        <v>2457.21</v>
      </c>
      <c r="G2123" t="s">
        <v>11</v>
      </c>
      <c r="H2123" t="s">
        <v>16</v>
      </c>
      <c r="I2123" t="s">
        <v>246</v>
      </c>
      <c r="J2123" s="10" t="str">
        <f t="shared" si="66"/>
        <v>29Jul2002</v>
      </c>
      <c r="K2123" s="13">
        <f t="shared" si="67"/>
        <v>20</v>
      </c>
      <c r="L2123" s="14">
        <v>2457.21</v>
      </c>
    </row>
    <row r="2124" spans="1:12" x14ac:dyDescent="0.25">
      <c r="A2124" t="s">
        <v>282</v>
      </c>
      <c r="B2124">
        <v>2002</v>
      </c>
      <c r="C2124" t="s">
        <v>10</v>
      </c>
      <c r="D2124">
        <v>11</v>
      </c>
      <c r="E2124">
        <v>0</v>
      </c>
      <c r="F2124" s="14">
        <v>2459.7199999999998</v>
      </c>
      <c r="G2124" t="s">
        <v>11</v>
      </c>
      <c r="H2124" t="s">
        <v>11</v>
      </c>
      <c r="I2124" t="s">
        <v>246</v>
      </c>
      <c r="J2124" s="10" t="str">
        <f t="shared" si="66"/>
        <v>11Jul2002</v>
      </c>
      <c r="K2124" s="13">
        <f t="shared" si="67"/>
        <v>20</v>
      </c>
      <c r="L2124" s="14">
        <v>2459.7199999999998</v>
      </c>
    </row>
    <row r="2125" spans="1:12" x14ac:dyDescent="0.25">
      <c r="A2125" t="s">
        <v>297</v>
      </c>
      <c r="B2125">
        <v>2002</v>
      </c>
      <c r="C2125" t="s">
        <v>36</v>
      </c>
      <c r="D2125">
        <v>11</v>
      </c>
      <c r="E2125">
        <v>2</v>
      </c>
      <c r="F2125" s="14">
        <v>2566.4699999999998</v>
      </c>
      <c r="G2125" t="s">
        <v>11</v>
      </c>
      <c r="H2125" t="s">
        <v>12</v>
      </c>
      <c r="I2125" t="s">
        <v>13</v>
      </c>
      <c r="J2125" s="10" t="str">
        <f t="shared" si="66"/>
        <v>11Oct2002</v>
      </c>
      <c r="K2125" s="13">
        <f t="shared" si="67"/>
        <v>20</v>
      </c>
      <c r="L2125" s="14">
        <v>2566.4699999999998</v>
      </c>
    </row>
    <row r="2126" spans="1:12" x14ac:dyDescent="0.25">
      <c r="A2126" t="s">
        <v>298</v>
      </c>
      <c r="B2126">
        <v>2002</v>
      </c>
      <c r="C2126" t="s">
        <v>10</v>
      </c>
      <c r="D2126">
        <v>20</v>
      </c>
      <c r="E2126">
        <v>0</v>
      </c>
      <c r="F2126" s="14">
        <v>2585.04</v>
      </c>
      <c r="G2126" t="s">
        <v>11</v>
      </c>
      <c r="H2126" t="s">
        <v>11</v>
      </c>
      <c r="I2126" t="s">
        <v>299</v>
      </c>
      <c r="J2126" s="10" t="str">
        <f t="shared" si="66"/>
        <v>20Jul2002</v>
      </c>
      <c r="K2126" s="13">
        <f t="shared" si="67"/>
        <v>20</v>
      </c>
      <c r="L2126" s="14">
        <v>2585.04</v>
      </c>
    </row>
    <row r="2127" spans="1:12" x14ac:dyDescent="0.25">
      <c r="A2127" t="s">
        <v>339</v>
      </c>
      <c r="B2127">
        <v>2003</v>
      </c>
      <c r="C2127" t="s">
        <v>18</v>
      </c>
      <c r="D2127">
        <v>5</v>
      </c>
      <c r="E2127">
        <v>2</v>
      </c>
      <c r="F2127" s="14">
        <v>2913.57</v>
      </c>
      <c r="G2127" t="s">
        <v>11</v>
      </c>
      <c r="H2127" t="s">
        <v>11</v>
      </c>
      <c r="I2127" t="s">
        <v>41</v>
      </c>
      <c r="J2127" s="10" t="str">
        <f t="shared" si="66"/>
        <v>5Jun2003</v>
      </c>
      <c r="K2127" s="13">
        <f t="shared" si="67"/>
        <v>20</v>
      </c>
      <c r="L2127" s="14">
        <v>2913.57</v>
      </c>
    </row>
    <row r="2128" spans="1:12" x14ac:dyDescent="0.25">
      <c r="A2128" t="s">
        <v>341</v>
      </c>
      <c r="B2128">
        <v>2002</v>
      </c>
      <c r="C2128" t="s">
        <v>20</v>
      </c>
      <c r="D2128">
        <v>30</v>
      </c>
      <c r="E2128">
        <v>0</v>
      </c>
      <c r="F2128" s="14">
        <v>2943.41</v>
      </c>
      <c r="G2128" t="s">
        <v>11</v>
      </c>
      <c r="H2128" t="s">
        <v>12</v>
      </c>
      <c r="I2128" t="s">
        <v>23</v>
      </c>
      <c r="J2128" s="10" t="str">
        <f t="shared" si="66"/>
        <v>30Sep2002</v>
      </c>
      <c r="K2128" s="13">
        <f t="shared" si="67"/>
        <v>20</v>
      </c>
      <c r="L2128" s="14">
        <v>2943.41</v>
      </c>
    </row>
    <row r="2129" spans="1:12" x14ac:dyDescent="0.25">
      <c r="A2129" t="s">
        <v>345</v>
      </c>
      <c r="B2129">
        <v>2002</v>
      </c>
      <c r="C2129" t="s">
        <v>30</v>
      </c>
      <c r="D2129">
        <v>15</v>
      </c>
      <c r="E2129">
        <v>0</v>
      </c>
      <c r="F2129" s="14">
        <v>3012.22</v>
      </c>
      <c r="G2129" t="s">
        <v>11</v>
      </c>
      <c r="H2129" t="s">
        <v>12</v>
      </c>
      <c r="I2129" t="s">
        <v>23</v>
      </c>
      <c r="J2129" s="10" t="str">
        <f t="shared" si="66"/>
        <v>15Dec2002</v>
      </c>
      <c r="K2129" s="13">
        <f t="shared" si="67"/>
        <v>20</v>
      </c>
      <c r="L2129" s="14">
        <v>3012.22</v>
      </c>
    </row>
    <row r="2130" spans="1:12" x14ac:dyDescent="0.25">
      <c r="A2130" t="s">
        <v>351</v>
      </c>
      <c r="B2130">
        <v>2002</v>
      </c>
      <c r="C2130" t="s">
        <v>18</v>
      </c>
      <c r="D2130">
        <v>21</v>
      </c>
      <c r="E2130">
        <v>2</v>
      </c>
      <c r="F2130" s="14">
        <v>3056.39</v>
      </c>
      <c r="G2130" t="s">
        <v>11</v>
      </c>
      <c r="H2130" t="s">
        <v>12</v>
      </c>
      <c r="I2130" t="s">
        <v>13</v>
      </c>
      <c r="J2130" s="10" t="str">
        <f t="shared" si="66"/>
        <v>21Jun2002</v>
      </c>
      <c r="K2130" s="13">
        <f t="shared" si="67"/>
        <v>20</v>
      </c>
      <c r="L2130" s="14">
        <v>3056.39</v>
      </c>
    </row>
    <row r="2131" spans="1:12" x14ac:dyDescent="0.25">
      <c r="A2131" t="s">
        <v>457</v>
      </c>
      <c r="B2131">
        <v>2002</v>
      </c>
      <c r="C2131" t="s">
        <v>18</v>
      </c>
      <c r="D2131">
        <v>15</v>
      </c>
      <c r="E2131">
        <v>0</v>
      </c>
      <c r="F2131" s="14">
        <v>3931.51</v>
      </c>
      <c r="G2131" t="s">
        <v>11</v>
      </c>
      <c r="H2131" t="s">
        <v>12</v>
      </c>
      <c r="I2131" t="s">
        <v>41</v>
      </c>
      <c r="J2131" s="10" t="str">
        <f t="shared" si="66"/>
        <v>15Jun2002</v>
      </c>
      <c r="K2131" s="13">
        <f t="shared" si="67"/>
        <v>20</v>
      </c>
      <c r="L2131" s="14">
        <v>3931.51</v>
      </c>
    </row>
    <row r="2132" spans="1:12" x14ac:dyDescent="0.25">
      <c r="A2132" t="s">
        <v>478</v>
      </c>
      <c r="B2132">
        <v>2002</v>
      </c>
      <c r="C2132" t="s">
        <v>36</v>
      </c>
      <c r="D2132">
        <v>18</v>
      </c>
      <c r="E2132">
        <v>0</v>
      </c>
      <c r="F2132" s="14">
        <v>4070.51</v>
      </c>
      <c r="G2132" t="s">
        <v>11</v>
      </c>
      <c r="H2132" t="s">
        <v>16</v>
      </c>
      <c r="I2132" t="s">
        <v>23</v>
      </c>
      <c r="J2132" s="10" t="str">
        <f t="shared" si="66"/>
        <v>18Oct2002</v>
      </c>
      <c r="K2132" s="13">
        <f t="shared" si="67"/>
        <v>20</v>
      </c>
      <c r="L2132" s="14">
        <v>4070.51</v>
      </c>
    </row>
    <row r="2133" spans="1:12" x14ac:dyDescent="0.25">
      <c r="A2133" t="s">
        <v>499</v>
      </c>
      <c r="B2133">
        <v>2003</v>
      </c>
      <c r="C2133" t="s">
        <v>18</v>
      </c>
      <c r="D2133">
        <v>8</v>
      </c>
      <c r="E2133">
        <v>0</v>
      </c>
      <c r="F2133" s="14">
        <v>4278.55</v>
      </c>
      <c r="G2133" t="s">
        <v>11</v>
      </c>
      <c r="H2133" t="s">
        <v>16</v>
      </c>
      <c r="I2133" t="s">
        <v>299</v>
      </c>
      <c r="J2133" s="10" t="str">
        <f t="shared" si="66"/>
        <v>8Jun2003</v>
      </c>
      <c r="K2133" s="13">
        <f t="shared" si="67"/>
        <v>20</v>
      </c>
      <c r="L2133" s="14">
        <v>4278.55</v>
      </c>
    </row>
    <row r="2134" spans="1:12" x14ac:dyDescent="0.25">
      <c r="A2134" t="s">
        <v>577</v>
      </c>
      <c r="B2134">
        <v>2002</v>
      </c>
      <c r="C2134" t="s">
        <v>18</v>
      </c>
      <c r="D2134">
        <v>27</v>
      </c>
      <c r="E2134">
        <v>5</v>
      </c>
      <c r="F2134" s="14">
        <v>4830.63</v>
      </c>
      <c r="G2134" t="s">
        <v>11</v>
      </c>
      <c r="H2134" t="s">
        <v>16</v>
      </c>
      <c r="I2134" t="s">
        <v>41</v>
      </c>
      <c r="J2134" s="10" t="str">
        <f t="shared" si="66"/>
        <v>27Jun2002</v>
      </c>
      <c r="K2134" s="13">
        <f t="shared" si="67"/>
        <v>20</v>
      </c>
      <c r="L2134" s="14">
        <v>4830.63</v>
      </c>
    </row>
    <row r="2135" spans="1:12" x14ac:dyDescent="0.25">
      <c r="A2135" t="s">
        <v>595</v>
      </c>
      <c r="B2135">
        <v>2002</v>
      </c>
      <c r="C2135" t="s">
        <v>34</v>
      </c>
      <c r="D2135">
        <v>21</v>
      </c>
      <c r="E2135">
        <v>5</v>
      </c>
      <c r="F2135" s="14">
        <v>4915.0600000000004</v>
      </c>
      <c r="G2135" t="s">
        <v>11</v>
      </c>
      <c r="H2135" t="s">
        <v>16</v>
      </c>
      <c r="I2135" t="s">
        <v>355</v>
      </c>
      <c r="J2135" s="10" t="str">
        <f t="shared" si="66"/>
        <v>21Aug2002</v>
      </c>
      <c r="K2135" s="13">
        <f t="shared" si="67"/>
        <v>20</v>
      </c>
      <c r="L2135" s="14">
        <v>4915.0600000000004</v>
      </c>
    </row>
    <row r="2136" spans="1:12" x14ac:dyDescent="0.25">
      <c r="A2136" t="s">
        <v>709</v>
      </c>
      <c r="B2136">
        <v>2002</v>
      </c>
      <c r="C2136" t="s">
        <v>10</v>
      </c>
      <c r="D2136">
        <v>22</v>
      </c>
      <c r="E2136">
        <v>0</v>
      </c>
      <c r="F2136" s="14">
        <v>5816.58</v>
      </c>
      <c r="G2136" t="s">
        <v>11</v>
      </c>
      <c r="H2136" t="s">
        <v>11</v>
      </c>
      <c r="I2136" t="s">
        <v>534</v>
      </c>
      <c r="J2136" s="10" t="str">
        <f t="shared" si="66"/>
        <v>22Jul2002</v>
      </c>
      <c r="K2136" s="13">
        <f t="shared" si="67"/>
        <v>20</v>
      </c>
      <c r="L2136" s="14">
        <v>5816.58</v>
      </c>
    </row>
    <row r="2137" spans="1:12" x14ac:dyDescent="0.25">
      <c r="A2137" t="s">
        <v>1634</v>
      </c>
      <c r="B2137">
        <v>2003</v>
      </c>
      <c r="C2137" t="s">
        <v>18</v>
      </c>
      <c r="D2137">
        <v>7</v>
      </c>
      <c r="E2137">
        <v>0</v>
      </c>
      <c r="F2137" s="14">
        <v>13844.51</v>
      </c>
      <c r="G2137" t="s">
        <v>11</v>
      </c>
      <c r="H2137" t="s">
        <v>16</v>
      </c>
      <c r="I2137" t="s">
        <v>41</v>
      </c>
      <c r="J2137" s="10" t="str">
        <f t="shared" si="66"/>
        <v>7Jun2003</v>
      </c>
      <c r="K2137" s="13">
        <f t="shared" si="67"/>
        <v>20</v>
      </c>
      <c r="L2137" s="14">
        <v>13844.51</v>
      </c>
    </row>
    <row r="2138" spans="1:12" x14ac:dyDescent="0.25">
      <c r="A2138" t="s">
        <v>1698</v>
      </c>
      <c r="B2138">
        <v>2002</v>
      </c>
      <c r="C2138" t="s">
        <v>20</v>
      </c>
      <c r="D2138">
        <v>24</v>
      </c>
      <c r="E2138">
        <v>0</v>
      </c>
      <c r="F2138" s="14">
        <v>14711.74</v>
      </c>
      <c r="G2138" t="s">
        <v>11</v>
      </c>
      <c r="H2138" t="s">
        <v>11</v>
      </c>
      <c r="I2138" t="s">
        <v>23</v>
      </c>
      <c r="J2138" s="10" t="str">
        <f t="shared" si="66"/>
        <v>24Sep2002</v>
      </c>
      <c r="K2138" s="13">
        <f t="shared" si="67"/>
        <v>20</v>
      </c>
      <c r="L2138" s="14">
        <v>14711.74</v>
      </c>
    </row>
    <row r="2139" spans="1:12" x14ac:dyDescent="0.25">
      <c r="A2139" t="s">
        <v>1764</v>
      </c>
      <c r="B2139">
        <v>2002</v>
      </c>
      <c r="C2139" t="s">
        <v>20</v>
      </c>
      <c r="D2139">
        <v>8</v>
      </c>
      <c r="E2139">
        <v>0</v>
      </c>
      <c r="F2139" s="14">
        <v>16232.85</v>
      </c>
      <c r="G2139" t="s">
        <v>11</v>
      </c>
      <c r="H2139" t="s">
        <v>16</v>
      </c>
      <c r="I2139" t="s">
        <v>41</v>
      </c>
      <c r="J2139" s="10" t="str">
        <f t="shared" si="66"/>
        <v>8Sep2002</v>
      </c>
      <c r="K2139" s="13">
        <f t="shared" si="67"/>
        <v>20</v>
      </c>
      <c r="L2139" s="14">
        <v>16232.85</v>
      </c>
    </row>
    <row r="2140" spans="1:12" x14ac:dyDescent="0.25">
      <c r="A2140" t="s">
        <v>1791</v>
      </c>
      <c r="B2140">
        <v>2002</v>
      </c>
      <c r="C2140" t="s">
        <v>18</v>
      </c>
      <c r="D2140">
        <v>28</v>
      </c>
      <c r="E2140">
        <v>1</v>
      </c>
      <c r="F2140" s="14">
        <v>17085.27</v>
      </c>
      <c r="G2140" t="s">
        <v>11</v>
      </c>
      <c r="H2140" t="s">
        <v>12</v>
      </c>
      <c r="I2140" t="s">
        <v>13</v>
      </c>
      <c r="J2140" s="10" t="str">
        <f t="shared" si="66"/>
        <v>28Jun2002</v>
      </c>
      <c r="K2140" s="13">
        <f t="shared" si="67"/>
        <v>20</v>
      </c>
      <c r="L2140" s="14">
        <v>17085.27</v>
      </c>
    </row>
    <row r="2141" spans="1:12" x14ac:dyDescent="0.25">
      <c r="A2141" t="s">
        <v>1974</v>
      </c>
      <c r="B2141">
        <v>2002</v>
      </c>
      <c r="C2141" t="s">
        <v>36</v>
      </c>
      <c r="D2141">
        <v>11</v>
      </c>
      <c r="E2141">
        <v>0</v>
      </c>
      <c r="F2141" s="14">
        <v>26125.67</v>
      </c>
      <c r="G2141" t="s">
        <v>11</v>
      </c>
      <c r="H2141" t="s">
        <v>16</v>
      </c>
      <c r="I2141" t="s">
        <v>13</v>
      </c>
      <c r="J2141" s="10" t="str">
        <f t="shared" si="66"/>
        <v>11Oct2002</v>
      </c>
      <c r="K2141" s="13">
        <f t="shared" si="67"/>
        <v>20</v>
      </c>
      <c r="L2141" s="14">
        <v>26125.67</v>
      </c>
    </row>
    <row r="2142" spans="1:12" x14ac:dyDescent="0.25">
      <c r="A2142" t="s">
        <v>1984</v>
      </c>
      <c r="B2142">
        <v>2002</v>
      </c>
      <c r="C2142" t="s">
        <v>18</v>
      </c>
      <c r="D2142">
        <v>17</v>
      </c>
      <c r="E2142">
        <v>0</v>
      </c>
      <c r="F2142" s="14">
        <v>26927.69</v>
      </c>
      <c r="G2142" t="s">
        <v>11</v>
      </c>
      <c r="H2142" t="s">
        <v>11</v>
      </c>
      <c r="I2142" t="s">
        <v>41</v>
      </c>
      <c r="J2142" s="10" t="str">
        <f t="shared" si="66"/>
        <v>17Jun2002</v>
      </c>
      <c r="K2142" s="13">
        <f t="shared" si="67"/>
        <v>20</v>
      </c>
      <c r="L2142" s="14">
        <v>26927.69</v>
      </c>
    </row>
    <row r="2143" spans="1:12" x14ac:dyDescent="0.25">
      <c r="A2143" t="s">
        <v>2122</v>
      </c>
      <c r="B2143">
        <v>2002</v>
      </c>
      <c r="C2143" t="s">
        <v>30</v>
      </c>
      <c r="D2143">
        <v>26</v>
      </c>
      <c r="E2143">
        <v>0</v>
      </c>
      <c r="F2143" s="14">
        <v>34084.68</v>
      </c>
      <c r="G2143" t="s">
        <v>11</v>
      </c>
      <c r="H2143" t="s">
        <v>12</v>
      </c>
      <c r="I2143" t="s">
        <v>41</v>
      </c>
      <c r="J2143" s="10" t="str">
        <f t="shared" si="66"/>
        <v>26Dec2002</v>
      </c>
      <c r="K2143" s="13">
        <f t="shared" si="67"/>
        <v>20</v>
      </c>
      <c r="L2143" s="14">
        <v>34084.68</v>
      </c>
    </row>
    <row r="2144" spans="1:12" x14ac:dyDescent="0.25">
      <c r="A2144" t="s">
        <v>26</v>
      </c>
      <c r="B2144">
        <v>2002</v>
      </c>
      <c r="C2144" t="s">
        <v>15</v>
      </c>
      <c r="D2144">
        <v>29</v>
      </c>
      <c r="E2144">
        <v>0</v>
      </c>
      <c r="F2144" s="14">
        <v>668</v>
      </c>
      <c r="G2144" t="s">
        <v>12</v>
      </c>
      <c r="H2144" t="s">
        <v>11</v>
      </c>
      <c r="I2144" t="s">
        <v>23</v>
      </c>
      <c r="J2144" s="10" t="str">
        <f t="shared" si="66"/>
        <v>29Nov2002</v>
      </c>
      <c r="K2144" s="13">
        <f t="shared" si="67"/>
        <v>20</v>
      </c>
      <c r="L2144" s="14">
        <v>668</v>
      </c>
    </row>
    <row r="2145" spans="1:12" x14ac:dyDescent="0.25">
      <c r="A2145" t="s">
        <v>32</v>
      </c>
      <c r="B2145">
        <v>2002</v>
      </c>
      <c r="C2145" t="s">
        <v>20</v>
      </c>
      <c r="D2145">
        <v>19</v>
      </c>
      <c r="E2145">
        <v>0</v>
      </c>
      <c r="F2145" s="14">
        <v>750</v>
      </c>
      <c r="G2145" t="s">
        <v>12</v>
      </c>
      <c r="H2145" t="s">
        <v>16</v>
      </c>
      <c r="I2145" t="s">
        <v>23</v>
      </c>
      <c r="J2145" s="10" t="str">
        <f t="shared" si="66"/>
        <v>19Sep2002</v>
      </c>
      <c r="K2145" s="13">
        <f t="shared" si="67"/>
        <v>20</v>
      </c>
      <c r="L2145" s="14">
        <v>750</v>
      </c>
    </row>
    <row r="2146" spans="1:12" x14ac:dyDescent="0.25">
      <c r="A2146" t="s">
        <v>52</v>
      </c>
      <c r="B2146">
        <v>2002</v>
      </c>
      <c r="C2146" t="s">
        <v>10</v>
      </c>
      <c r="D2146">
        <v>20</v>
      </c>
      <c r="E2146">
        <v>0</v>
      </c>
      <c r="F2146" s="14">
        <v>1047</v>
      </c>
      <c r="G2146" t="s">
        <v>12</v>
      </c>
      <c r="H2146" t="s">
        <v>16</v>
      </c>
      <c r="I2146" t="s">
        <v>13</v>
      </c>
      <c r="J2146" s="10" t="str">
        <f t="shared" si="66"/>
        <v>20Jul2002</v>
      </c>
      <c r="K2146" s="13">
        <f t="shared" si="67"/>
        <v>20</v>
      </c>
      <c r="L2146" s="14">
        <v>1047</v>
      </c>
    </row>
    <row r="2147" spans="1:12" x14ac:dyDescent="0.25">
      <c r="A2147" t="s">
        <v>53</v>
      </c>
      <c r="B2147">
        <v>2002</v>
      </c>
      <c r="C2147" t="s">
        <v>10</v>
      </c>
      <c r="D2147">
        <v>1</v>
      </c>
      <c r="E2147">
        <v>0</v>
      </c>
      <c r="F2147" s="14">
        <v>1049</v>
      </c>
      <c r="G2147" t="s">
        <v>12</v>
      </c>
      <c r="H2147" t="s">
        <v>11</v>
      </c>
      <c r="I2147" t="s">
        <v>23</v>
      </c>
      <c r="J2147" s="10" t="str">
        <f t="shared" si="66"/>
        <v>1Jul2002</v>
      </c>
      <c r="K2147" s="13">
        <f t="shared" si="67"/>
        <v>20</v>
      </c>
      <c r="L2147" s="14">
        <v>1049</v>
      </c>
    </row>
    <row r="2148" spans="1:12" x14ac:dyDescent="0.25">
      <c r="A2148" t="s">
        <v>59</v>
      </c>
      <c r="B2148">
        <v>2002</v>
      </c>
      <c r="C2148" t="s">
        <v>34</v>
      </c>
      <c r="D2148">
        <v>13</v>
      </c>
      <c r="E2148">
        <v>0</v>
      </c>
      <c r="F2148" s="14">
        <v>1086</v>
      </c>
      <c r="G2148" t="s">
        <v>12</v>
      </c>
      <c r="H2148" t="s">
        <v>12</v>
      </c>
      <c r="I2148" t="s">
        <v>13</v>
      </c>
      <c r="J2148" s="10" t="str">
        <f t="shared" si="66"/>
        <v>13Aug2002</v>
      </c>
      <c r="K2148" s="13">
        <f t="shared" si="67"/>
        <v>20</v>
      </c>
      <c r="L2148" s="14">
        <v>1086</v>
      </c>
    </row>
    <row r="2149" spans="1:12" x14ac:dyDescent="0.25">
      <c r="A2149" t="s">
        <v>62</v>
      </c>
      <c r="B2149">
        <v>2002</v>
      </c>
      <c r="C2149" t="s">
        <v>10</v>
      </c>
      <c r="D2149">
        <v>19</v>
      </c>
      <c r="E2149">
        <v>0</v>
      </c>
      <c r="F2149" s="14">
        <v>1132</v>
      </c>
      <c r="G2149" t="s">
        <v>12</v>
      </c>
      <c r="H2149" t="s">
        <v>16</v>
      </c>
      <c r="I2149" t="s">
        <v>13</v>
      </c>
      <c r="J2149" s="10" t="str">
        <f t="shared" si="66"/>
        <v>19Jul2002</v>
      </c>
      <c r="K2149" s="13">
        <f t="shared" si="67"/>
        <v>20</v>
      </c>
      <c r="L2149" s="14">
        <v>1132</v>
      </c>
    </row>
    <row r="2150" spans="1:12" x14ac:dyDescent="0.25">
      <c r="A2150" t="s">
        <v>66</v>
      </c>
      <c r="B2150">
        <v>2002</v>
      </c>
      <c r="C2150" t="s">
        <v>34</v>
      </c>
      <c r="D2150">
        <v>11</v>
      </c>
      <c r="E2150">
        <v>0</v>
      </c>
      <c r="F2150" s="14">
        <v>1137</v>
      </c>
      <c r="G2150" t="s">
        <v>12</v>
      </c>
      <c r="H2150" t="s">
        <v>16</v>
      </c>
      <c r="I2150" t="s">
        <v>13</v>
      </c>
      <c r="J2150" s="10" t="str">
        <f t="shared" si="66"/>
        <v>11Aug2002</v>
      </c>
      <c r="K2150" s="13">
        <f t="shared" si="67"/>
        <v>20</v>
      </c>
      <c r="L2150" s="14">
        <v>1137</v>
      </c>
    </row>
    <row r="2151" spans="1:12" x14ac:dyDescent="0.25">
      <c r="A2151" t="s">
        <v>71</v>
      </c>
      <c r="B2151">
        <v>2002</v>
      </c>
      <c r="C2151" t="s">
        <v>36</v>
      </c>
      <c r="D2151">
        <v>1</v>
      </c>
      <c r="E2151">
        <v>0</v>
      </c>
      <c r="F2151" s="14">
        <v>1142</v>
      </c>
      <c r="G2151" t="s">
        <v>12</v>
      </c>
      <c r="H2151" t="s">
        <v>11</v>
      </c>
      <c r="I2151" t="s">
        <v>41</v>
      </c>
      <c r="J2151" s="10" t="str">
        <f t="shared" si="66"/>
        <v>1Oct2002</v>
      </c>
      <c r="K2151" s="13">
        <f t="shared" si="67"/>
        <v>20</v>
      </c>
      <c r="L2151" s="14">
        <v>1142</v>
      </c>
    </row>
    <row r="2152" spans="1:12" x14ac:dyDescent="0.25">
      <c r="A2152" t="s">
        <v>188</v>
      </c>
      <c r="B2152">
        <v>2002</v>
      </c>
      <c r="C2152" t="s">
        <v>30</v>
      </c>
      <c r="D2152">
        <v>13</v>
      </c>
      <c r="E2152">
        <v>0</v>
      </c>
      <c r="F2152" s="14">
        <v>1769.53</v>
      </c>
      <c r="G2152" t="s">
        <v>12</v>
      </c>
      <c r="H2152" t="s">
        <v>12</v>
      </c>
      <c r="I2152" t="s">
        <v>23</v>
      </c>
      <c r="J2152" s="10" t="str">
        <f t="shared" si="66"/>
        <v>13Dec2002</v>
      </c>
      <c r="K2152" s="13">
        <f t="shared" si="67"/>
        <v>20</v>
      </c>
      <c r="L2152" s="14">
        <v>1769.53</v>
      </c>
    </row>
    <row r="2153" spans="1:12" x14ac:dyDescent="0.25">
      <c r="A2153" t="s">
        <v>201</v>
      </c>
      <c r="B2153">
        <v>2002</v>
      </c>
      <c r="C2153" t="s">
        <v>20</v>
      </c>
      <c r="D2153">
        <v>22</v>
      </c>
      <c r="E2153">
        <v>0</v>
      </c>
      <c r="F2153" s="14">
        <v>1875.34</v>
      </c>
      <c r="G2153" t="s">
        <v>12</v>
      </c>
      <c r="H2153" t="s">
        <v>11</v>
      </c>
      <c r="I2153" t="s">
        <v>41</v>
      </c>
      <c r="J2153" s="10" t="str">
        <f t="shared" si="66"/>
        <v>22Sep2002</v>
      </c>
      <c r="K2153" s="13">
        <f t="shared" si="67"/>
        <v>20</v>
      </c>
      <c r="L2153" s="14">
        <v>1875.34</v>
      </c>
    </row>
    <row r="2154" spans="1:12" x14ac:dyDescent="0.25">
      <c r="A2154" t="s">
        <v>202</v>
      </c>
      <c r="B2154">
        <v>2002</v>
      </c>
      <c r="C2154" t="s">
        <v>36</v>
      </c>
      <c r="D2154">
        <v>29</v>
      </c>
      <c r="E2154">
        <v>0</v>
      </c>
      <c r="F2154" s="14">
        <v>1877.93</v>
      </c>
      <c r="G2154" t="s">
        <v>12</v>
      </c>
      <c r="H2154" t="s">
        <v>16</v>
      </c>
      <c r="I2154" t="s">
        <v>13</v>
      </c>
      <c r="J2154" s="10" t="str">
        <f t="shared" si="66"/>
        <v>29Oct2002</v>
      </c>
      <c r="K2154" s="13">
        <f t="shared" si="67"/>
        <v>20</v>
      </c>
      <c r="L2154" s="14">
        <v>1877.93</v>
      </c>
    </row>
    <row r="2155" spans="1:12" x14ac:dyDescent="0.25">
      <c r="A2155" t="s">
        <v>203</v>
      </c>
      <c r="B2155">
        <v>2002</v>
      </c>
      <c r="C2155" t="s">
        <v>34</v>
      </c>
      <c r="D2155">
        <v>29</v>
      </c>
      <c r="E2155">
        <v>0</v>
      </c>
      <c r="F2155" s="14">
        <v>1880.07</v>
      </c>
      <c r="G2155" t="s">
        <v>12</v>
      </c>
      <c r="H2155" t="s">
        <v>11</v>
      </c>
      <c r="I2155" t="s">
        <v>13</v>
      </c>
      <c r="J2155" s="10" t="str">
        <f t="shared" si="66"/>
        <v>29Aug2002</v>
      </c>
      <c r="K2155" s="13">
        <f t="shared" si="67"/>
        <v>20</v>
      </c>
      <c r="L2155" s="14">
        <v>1880.07</v>
      </c>
    </row>
    <row r="2156" spans="1:12" x14ac:dyDescent="0.25">
      <c r="A2156" t="s">
        <v>204</v>
      </c>
      <c r="B2156">
        <v>2002</v>
      </c>
      <c r="C2156" t="s">
        <v>34</v>
      </c>
      <c r="D2156">
        <v>21</v>
      </c>
      <c r="E2156">
        <v>0</v>
      </c>
      <c r="F2156" s="14">
        <v>1880.49</v>
      </c>
      <c r="G2156" t="s">
        <v>12</v>
      </c>
      <c r="H2156" t="s">
        <v>16</v>
      </c>
      <c r="I2156" t="s">
        <v>41</v>
      </c>
      <c r="J2156" s="10" t="str">
        <f t="shared" si="66"/>
        <v>21Aug2002</v>
      </c>
      <c r="K2156" s="13">
        <f t="shared" si="67"/>
        <v>20</v>
      </c>
      <c r="L2156" s="14">
        <v>1880.49</v>
      </c>
    </row>
    <row r="2157" spans="1:12" x14ac:dyDescent="0.25">
      <c r="A2157" t="s">
        <v>209</v>
      </c>
      <c r="B2157">
        <v>2002</v>
      </c>
      <c r="C2157" t="s">
        <v>20</v>
      </c>
      <c r="D2157">
        <v>7</v>
      </c>
      <c r="E2157">
        <v>1</v>
      </c>
      <c r="F2157" s="14">
        <v>1964.78</v>
      </c>
      <c r="G2157" t="s">
        <v>12</v>
      </c>
      <c r="H2157" t="s">
        <v>16</v>
      </c>
      <c r="I2157" t="s">
        <v>41</v>
      </c>
      <c r="J2157" s="10" t="str">
        <f t="shared" si="66"/>
        <v>7Sep2002</v>
      </c>
      <c r="K2157" s="13">
        <f t="shared" si="67"/>
        <v>20</v>
      </c>
      <c r="L2157" s="14">
        <v>1964.78</v>
      </c>
    </row>
    <row r="2158" spans="1:12" x14ac:dyDescent="0.25">
      <c r="A2158" t="s">
        <v>210</v>
      </c>
      <c r="B2158">
        <v>2002</v>
      </c>
      <c r="C2158" t="s">
        <v>10</v>
      </c>
      <c r="D2158">
        <v>29</v>
      </c>
      <c r="E2158">
        <v>0</v>
      </c>
      <c r="F2158" s="14">
        <v>1967.02</v>
      </c>
      <c r="G2158" t="s">
        <v>12</v>
      </c>
      <c r="H2158" t="s">
        <v>11</v>
      </c>
      <c r="I2158" t="s">
        <v>167</v>
      </c>
      <c r="J2158" s="10" t="str">
        <f t="shared" si="66"/>
        <v>29Jul2002</v>
      </c>
      <c r="K2158" s="13">
        <f t="shared" si="67"/>
        <v>20</v>
      </c>
      <c r="L2158" s="14">
        <v>1967.02</v>
      </c>
    </row>
    <row r="2159" spans="1:12" x14ac:dyDescent="0.25">
      <c r="A2159" t="s">
        <v>214</v>
      </c>
      <c r="B2159">
        <v>2002</v>
      </c>
      <c r="C2159" t="s">
        <v>10</v>
      </c>
      <c r="D2159">
        <v>16</v>
      </c>
      <c r="E2159">
        <v>1</v>
      </c>
      <c r="F2159" s="14">
        <v>1980.07</v>
      </c>
      <c r="G2159" t="s">
        <v>12</v>
      </c>
      <c r="H2159" t="s">
        <v>12</v>
      </c>
      <c r="I2159" t="s">
        <v>41</v>
      </c>
      <c r="J2159" s="10" t="str">
        <f t="shared" si="66"/>
        <v>16Jul2002</v>
      </c>
      <c r="K2159" s="13">
        <f t="shared" si="67"/>
        <v>20</v>
      </c>
      <c r="L2159" s="14">
        <v>1980.07</v>
      </c>
    </row>
    <row r="2160" spans="1:12" x14ac:dyDescent="0.25">
      <c r="A2160" t="s">
        <v>216</v>
      </c>
      <c r="B2160">
        <v>2002</v>
      </c>
      <c r="C2160" t="s">
        <v>20</v>
      </c>
      <c r="D2160">
        <v>29</v>
      </c>
      <c r="E2160">
        <v>0</v>
      </c>
      <c r="F2160" s="14">
        <v>1984.45</v>
      </c>
      <c r="G2160" t="s">
        <v>12</v>
      </c>
      <c r="H2160" t="s">
        <v>12</v>
      </c>
      <c r="I2160" t="s">
        <v>167</v>
      </c>
      <c r="J2160" s="10" t="str">
        <f t="shared" si="66"/>
        <v>29Sep2002</v>
      </c>
      <c r="K2160" s="13">
        <f t="shared" si="67"/>
        <v>20</v>
      </c>
      <c r="L2160" s="14">
        <v>1984.45</v>
      </c>
    </row>
    <row r="2161" spans="1:12" x14ac:dyDescent="0.25">
      <c r="A2161" t="s">
        <v>1384</v>
      </c>
      <c r="B2161">
        <v>2002</v>
      </c>
      <c r="C2161" t="s">
        <v>20</v>
      </c>
      <c r="D2161">
        <v>20</v>
      </c>
      <c r="E2161">
        <v>0</v>
      </c>
      <c r="F2161" s="14">
        <v>11321.49</v>
      </c>
      <c r="G2161" t="s">
        <v>12</v>
      </c>
      <c r="H2161" t="s">
        <v>12</v>
      </c>
      <c r="I2161" t="s">
        <v>23</v>
      </c>
      <c r="J2161" s="10" t="str">
        <f t="shared" si="66"/>
        <v>20Sep2002</v>
      </c>
      <c r="K2161" s="13">
        <f t="shared" si="67"/>
        <v>20</v>
      </c>
      <c r="L2161" s="14">
        <v>11321.49</v>
      </c>
    </row>
    <row r="2162" spans="1:12" x14ac:dyDescent="0.25">
      <c r="A2162" t="s">
        <v>1877</v>
      </c>
      <c r="B2162">
        <v>2002</v>
      </c>
      <c r="C2162" t="s">
        <v>10</v>
      </c>
      <c r="D2162">
        <v>9</v>
      </c>
      <c r="E2162">
        <v>0</v>
      </c>
      <c r="F2162" s="14">
        <v>20167.34</v>
      </c>
      <c r="G2162" t="s">
        <v>12</v>
      </c>
      <c r="H2162" t="s">
        <v>12</v>
      </c>
      <c r="I2162" t="s">
        <v>41</v>
      </c>
      <c r="J2162" s="10" t="str">
        <f t="shared" si="66"/>
        <v>9Jul2002</v>
      </c>
      <c r="K2162" s="13">
        <f t="shared" si="67"/>
        <v>20</v>
      </c>
      <c r="L2162" s="14">
        <v>20167.34</v>
      </c>
    </row>
    <row r="2163" spans="1:12" x14ac:dyDescent="0.25">
      <c r="A2163" t="s">
        <v>1811</v>
      </c>
      <c r="B2163">
        <v>2003</v>
      </c>
      <c r="C2163" t="s">
        <v>10</v>
      </c>
      <c r="D2163">
        <v>14</v>
      </c>
      <c r="E2163">
        <v>0</v>
      </c>
      <c r="F2163" s="14">
        <v>17748.509999999998</v>
      </c>
      <c r="G2163" t="s">
        <v>16</v>
      </c>
      <c r="H2163" t="s">
        <v>16</v>
      </c>
      <c r="I2163" t="s">
        <v>23</v>
      </c>
      <c r="J2163" s="10" t="str">
        <f t="shared" si="66"/>
        <v>14Jul2003</v>
      </c>
      <c r="K2163" s="13">
        <f t="shared" si="67"/>
        <v>19</v>
      </c>
      <c r="L2163" s="14">
        <v>17748.509999999998</v>
      </c>
    </row>
    <row r="2164" spans="1:12" x14ac:dyDescent="0.25">
      <c r="A2164" t="s">
        <v>1842</v>
      </c>
      <c r="B2164">
        <v>2003</v>
      </c>
      <c r="C2164" t="s">
        <v>10</v>
      </c>
      <c r="D2164">
        <v>24</v>
      </c>
      <c r="E2164">
        <v>3</v>
      </c>
      <c r="F2164" s="14">
        <v>18838.7</v>
      </c>
      <c r="G2164" t="s">
        <v>16</v>
      </c>
      <c r="H2164" t="s">
        <v>12</v>
      </c>
      <c r="I2164" t="s">
        <v>23</v>
      </c>
      <c r="J2164" s="10" t="str">
        <f t="shared" si="66"/>
        <v>24Jul2003</v>
      </c>
      <c r="K2164" s="13">
        <f t="shared" si="67"/>
        <v>19</v>
      </c>
      <c r="L2164" s="14">
        <v>18838.7</v>
      </c>
    </row>
    <row r="2165" spans="1:12" x14ac:dyDescent="0.25">
      <c r="A2165" t="s">
        <v>2025</v>
      </c>
      <c r="B2165">
        <v>2003</v>
      </c>
      <c r="C2165" t="s">
        <v>20</v>
      </c>
      <c r="D2165">
        <v>1</v>
      </c>
      <c r="E2165">
        <v>0</v>
      </c>
      <c r="F2165" s="14">
        <v>28998.68</v>
      </c>
      <c r="G2165" t="s">
        <v>16</v>
      </c>
      <c r="H2165" t="s">
        <v>12</v>
      </c>
      <c r="I2165" t="s">
        <v>41</v>
      </c>
      <c r="J2165" s="10" t="str">
        <f t="shared" si="66"/>
        <v>1Sep2003</v>
      </c>
      <c r="K2165" s="13">
        <f t="shared" si="67"/>
        <v>19</v>
      </c>
      <c r="L2165" s="14">
        <v>28998.68</v>
      </c>
    </row>
    <row r="2166" spans="1:12" x14ac:dyDescent="0.25">
      <c r="A2166" t="s">
        <v>2088</v>
      </c>
      <c r="B2166">
        <v>2003</v>
      </c>
      <c r="C2166" t="s">
        <v>36</v>
      </c>
      <c r="D2166">
        <v>8</v>
      </c>
      <c r="E2166">
        <v>0</v>
      </c>
      <c r="F2166" s="14">
        <v>32548.34</v>
      </c>
      <c r="G2166" t="s">
        <v>16</v>
      </c>
      <c r="H2166" t="s">
        <v>11</v>
      </c>
      <c r="I2166" t="s">
        <v>13</v>
      </c>
      <c r="J2166" s="10" t="str">
        <f t="shared" si="66"/>
        <v>8Oct2003</v>
      </c>
      <c r="K2166" s="13">
        <f t="shared" si="67"/>
        <v>19</v>
      </c>
      <c r="L2166" s="14">
        <v>32548.34</v>
      </c>
    </row>
    <row r="2167" spans="1:12" x14ac:dyDescent="0.25">
      <c r="A2167" t="s">
        <v>2112</v>
      </c>
      <c r="B2167">
        <v>2003</v>
      </c>
      <c r="C2167" t="s">
        <v>20</v>
      </c>
      <c r="D2167">
        <v>9</v>
      </c>
      <c r="E2167">
        <v>0</v>
      </c>
      <c r="F2167" s="14">
        <v>33611.71</v>
      </c>
      <c r="G2167" t="s">
        <v>16</v>
      </c>
      <c r="H2167" t="s">
        <v>11</v>
      </c>
      <c r="I2167" t="s">
        <v>41</v>
      </c>
      <c r="J2167" s="10" t="str">
        <f t="shared" si="66"/>
        <v>9Sep2003</v>
      </c>
      <c r="K2167" s="13">
        <f t="shared" si="67"/>
        <v>19</v>
      </c>
      <c r="L2167" s="14">
        <v>33611.71</v>
      </c>
    </row>
    <row r="2168" spans="1:12" x14ac:dyDescent="0.25">
      <c r="A2168" t="s">
        <v>2115</v>
      </c>
      <c r="B2168">
        <v>2003</v>
      </c>
      <c r="C2168" t="s">
        <v>20</v>
      </c>
      <c r="D2168">
        <v>12</v>
      </c>
      <c r="E2168">
        <v>0</v>
      </c>
      <c r="F2168" s="14">
        <v>33750.29</v>
      </c>
      <c r="G2168" t="s">
        <v>16</v>
      </c>
      <c r="H2168" t="s">
        <v>12</v>
      </c>
      <c r="I2168" t="s">
        <v>23</v>
      </c>
      <c r="J2168" s="10" t="str">
        <f t="shared" si="66"/>
        <v>12Sep2003</v>
      </c>
      <c r="K2168" s="13">
        <f t="shared" si="67"/>
        <v>19</v>
      </c>
      <c r="L2168" s="14">
        <v>33750.29</v>
      </c>
    </row>
    <row r="2169" spans="1:12" x14ac:dyDescent="0.25">
      <c r="A2169" t="s">
        <v>2139</v>
      </c>
      <c r="B2169">
        <v>2003</v>
      </c>
      <c r="C2169" t="s">
        <v>10</v>
      </c>
      <c r="D2169">
        <v>3</v>
      </c>
      <c r="E2169">
        <v>0</v>
      </c>
      <c r="F2169" s="14">
        <v>34779.620000000003</v>
      </c>
      <c r="G2169" t="s">
        <v>16</v>
      </c>
      <c r="H2169" t="s">
        <v>11</v>
      </c>
      <c r="I2169" t="s">
        <v>41</v>
      </c>
      <c r="J2169" s="10" t="str">
        <f t="shared" si="66"/>
        <v>3Jul2003</v>
      </c>
      <c r="K2169" s="13">
        <f t="shared" si="67"/>
        <v>19</v>
      </c>
      <c r="L2169" s="14">
        <v>34779.620000000003</v>
      </c>
    </row>
    <row r="2170" spans="1:12" x14ac:dyDescent="0.25">
      <c r="A2170" t="s">
        <v>2141</v>
      </c>
      <c r="B2170">
        <v>2003</v>
      </c>
      <c r="C2170" t="s">
        <v>20</v>
      </c>
      <c r="D2170">
        <v>17</v>
      </c>
      <c r="E2170">
        <v>0</v>
      </c>
      <c r="F2170" s="14">
        <v>34828.65</v>
      </c>
      <c r="G2170" t="s">
        <v>16</v>
      </c>
      <c r="H2170" t="s">
        <v>12</v>
      </c>
      <c r="I2170" t="s">
        <v>41</v>
      </c>
      <c r="J2170" s="10" t="str">
        <f t="shared" si="66"/>
        <v>17Sep2003</v>
      </c>
      <c r="K2170" s="13">
        <f t="shared" si="67"/>
        <v>19</v>
      </c>
      <c r="L2170" s="14">
        <v>34828.65</v>
      </c>
    </row>
    <row r="2171" spans="1:12" x14ac:dyDescent="0.25">
      <c r="A2171" t="s">
        <v>2177</v>
      </c>
      <c r="B2171">
        <v>2003</v>
      </c>
      <c r="C2171" t="s">
        <v>20</v>
      </c>
      <c r="D2171">
        <v>5</v>
      </c>
      <c r="E2171">
        <v>0</v>
      </c>
      <c r="F2171" s="14">
        <v>36219.410000000003</v>
      </c>
      <c r="G2171" t="s">
        <v>16</v>
      </c>
      <c r="H2171" t="s">
        <v>16</v>
      </c>
      <c r="I2171" t="s">
        <v>23</v>
      </c>
      <c r="J2171" s="10" t="str">
        <f t="shared" si="66"/>
        <v>5Sep2003</v>
      </c>
      <c r="K2171" s="13">
        <f t="shared" si="67"/>
        <v>19</v>
      </c>
      <c r="L2171" s="14">
        <v>36219.410000000003</v>
      </c>
    </row>
    <row r="2172" spans="1:12" x14ac:dyDescent="0.25">
      <c r="A2172" t="s">
        <v>2255</v>
      </c>
      <c r="B2172">
        <v>2003</v>
      </c>
      <c r="C2172" t="s">
        <v>10</v>
      </c>
      <c r="D2172">
        <v>16</v>
      </c>
      <c r="E2172">
        <v>0</v>
      </c>
      <c r="F2172" s="14">
        <v>39722.75</v>
      </c>
      <c r="G2172" t="s">
        <v>16</v>
      </c>
      <c r="H2172" t="s">
        <v>16</v>
      </c>
      <c r="I2172" t="s">
        <v>13</v>
      </c>
      <c r="J2172" s="10" t="str">
        <f t="shared" si="66"/>
        <v>16Jul2003</v>
      </c>
      <c r="K2172" s="13">
        <f t="shared" si="67"/>
        <v>19</v>
      </c>
      <c r="L2172" s="14">
        <v>39722.75</v>
      </c>
    </row>
    <row r="2173" spans="1:12" x14ac:dyDescent="0.25">
      <c r="A2173" t="s">
        <v>73</v>
      </c>
      <c r="B2173">
        <v>2003</v>
      </c>
      <c r="C2173" t="s">
        <v>18</v>
      </c>
      <c r="D2173">
        <v>12</v>
      </c>
      <c r="E2173">
        <v>0</v>
      </c>
      <c r="F2173" s="14">
        <v>1149</v>
      </c>
      <c r="G2173" t="s">
        <v>11</v>
      </c>
      <c r="H2173" t="s">
        <v>16</v>
      </c>
      <c r="I2173" t="s">
        <v>23</v>
      </c>
      <c r="J2173" s="10" t="str">
        <f t="shared" si="66"/>
        <v>12Jun2003</v>
      </c>
      <c r="K2173" s="13">
        <f t="shared" si="67"/>
        <v>19</v>
      </c>
      <c r="L2173" s="14">
        <v>1149</v>
      </c>
    </row>
    <row r="2174" spans="1:12" x14ac:dyDescent="0.25">
      <c r="A2174" t="s">
        <v>84</v>
      </c>
      <c r="B2174">
        <v>2004</v>
      </c>
      <c r="C2174" t="s">
        <v>18</v>
      </c>
      <c r="D2174">
        <v>2</v>
      </c>
      <c r="E2174">
        <v>0</v>
      </c>
      <c r="F2174" s="14">
        <v>1210</v>
      </c>
      <c r="G2174" t="s">
        <v>11</v>
      </c>
      <c r="H2174" t="s">
        <v>16</v>
      </c>
      <c r="I2174" t="s">
        <v>13</v>
      </c>
      <c r="J2174" s="10" t="str">
        <f t="shared" si="66"/>
        <v>2Jun2004</v>
      </c>
      <c r="K2174" s="13">
        <f t="shared" si="67"/>
        <v>19</v>
      </c>
      <c r="L2174" s="14">
        <v>1210</v>
      </c>
    </row>
    <row r="2175" spans="1:12" x14ac:dyDescent="0.25">
      <c r="A2175" t="s">
        <v>92</v>
      </c>
      <c r="B2175">
        <v>2003</v>
      </c>
      <c r="C2175" t="s">
        <v>34</v>
      </c>
      <c r="D2175">
        <v>2</v>
      </c>
      <c r="E2175">
        <v>0</v>
      </c>
      <c r="F2175" s="14">
        <v>1241.57</v>
      </c>
      <c r="G2175" t="s">
        <v>11</v>
      </c>
      <c r="H2175" t="s">
        <v>11</v>
      </c>
      <c r="I2175" t="s">
        <v>41</v>
      </c>
      <c r="J2175" s="10" t="str">
        <f t="shared" si="66"/>
        <v>2Aug2003</v>
      </c>
      <c r="K2175" s="13">
        <f t="shared" si="67"/>
        <v>19</v>
      </c>
      <c r="L2175" s="14">
        <v>1241.57</v>
      </c>
    </row>
    <row r="2176" spans="1:12" x14ac:dyDescent="0.25">
      <c r="A2176" t="s">
        <v>93</v>
      </c>
      <c r="B2176">
        <v>2003</v>
      </c>
      <c r="C2176" t="s">
        <v>20</v>
      </c>
      <c r="D2176">
        <v>15</v>
      </c>
      <c r="E2176">
        <v>0</v>
      </c>
      <c r="F2176" s="14">
        <v>1242.26</v>
      </c>
      <c r="G2176" t="s">
        <v>11</v>
      </c>
      <c r="H2176" t="s">
        <v>16</v>
      </c>
      <c r="I2176" t="s">
        <v>41</v>
      </c>
      <c r="J2176" s="10" t="str">
        <f t="shared" si="66"/>
        <v>15Sep2003</v>
      </c>
      <c r="K2176" s="13">
        <f t="shared" si="67"/>
        <v>19</v>
      </c>
      <c r="L2176" s="14">
        <v>1242.26</v>
      </c>
    </row>
    <row r="2177" spans="1:12" x14ac:dyDescent="0.25">
      <c r="A2177" t="s">
        <v>94</v>
      </c>
      <c r="B2177">
        <v>2003</v>
      </c>
      <c r="C2177" t="s">
        <v>20</v>
      </c>
      <c r="D2177">
        <v>8</v>
      </c>
      <c r="E2177">
        <v>0</v>
      </c>
      <c r="F2177" s="14">
        <v>1242.82</v>
      </c>
      <c r="G2177" t="s">
        <v>11</v>
      </c>
      <c r="H2177" t="s">
        <v>16</v>
      </c>
      <c r="I2177" t="s">
        <v>41</v>
      </c>
      <c r="J2177" s="10" t="str">
        <f t="shared" si="66"/>
        <v>8Sep2003</v>
      </c>
      <c r="K2177" s="13">
        <f t="shared" si="67"/>
        <v>19</v>
      </c>
      <c r="L2177" s="14">
        <v>1242.82</v>
      </c>
    </row>
    <row r="2178" spans="1:12" x14ac:dyDescent="0.25">
      <c r="A2178" t="s">
        <v>95</v>
      </c>
      <c r="B2178">
        <v>2003</v>
      </c>
      <c r="C2178" t="s">
        <v>20</v>
      </c>
      <c r="D2178">
        <v>15</v>
      </c>
      <c r="E2178">
        <v>0</v>
      </c>
      <c r="F2178" s="14">
        <v>1252.4100000000001</v>
      </c>
      <c r="G2178" t="s">
        <v>11</v>
      </c>
      <c r="H2178" t="s">
        <v>12</v>
      </c>
      <c r="I2178" t="s">
        <v>41</v>
      </c>
      <c r="J2178" s="10" t="str">
        <f t="shared" ref="J2178:J2241" si="68">CONCATENATE(D2178,C2178,B2178)</f>
        <v>15Sep2003</v>
      </c>
      <c r="K2178" s="13">
        <f t="shared" ref="K2178:K2241" si="69">DATEDIF(J2178,$P$2,"y")</f>
        <v>19</v>
      </c>
      <c r="L2178" s="14">
        <v>1252.4100000000001</v>
      </c>
    </row>
    <row r="2179" spans="1:12" x14ac:dyDescent="0.25">
      <c r="A2179" t="s">
        <v>97</v>
      </c>
      <c r="B2179">
        <v>2003</v>
      </c>
      <c r="C2179" t="s">
        <v>30</v>
      </c>
      <c r="D2179">
        <v>10</v>
      </c>
      <c r="E2179">
        <v>0</v>
      </c>
      <c r="F2179" s="14">
        <v>1253.94</v>
      </c>
      <c r="G2179" t="s">
        <v>11</v>
      </c>
      <c r="H2179" t="s">
        <v>11</v>
      </c>
      <c r="I2179" t="s">
        <v>41</v>
      </c>
      <c r="J2179" s="10" t="str">
        <f t="shared" si="68"/>
        <v>10Dec2003</v>
      </c>
      <c r="K2179" s="13">
        <f t="shared" si="69"/>
        <v>19</v>
      </c>
      <c r="L2179" s="14">
        <v>1253.94</v>
      </c>
    </row>
    <row r="2180" spans="1:12" x14ac:dyDescent="0.25">
      <c r="A2180" t="s">
        <v>98</v>
      </c>
      <c r="B2180">
        <v>2003</v>
      </c>
      <c r="C2180" t="s">
        <v>36</v>
      </c>
      <c r="D2180">
        <v>13</v>
      </c>
      <c r="E2180">
        <v>0</v>
      </c>
      <c r="F2180" s="14">
        <v>1256.3</v>
      </c>
      <c r="G2180" t="s">
        <v>11</v>
      </c>
      <c r="H2180" t="s">
        <v>12</v>
      </c>
      <c r="I2180" t="s">
        <v>41</v>
      </c>
      <c r="J2180" s="10" t="str">
        <f t="shared" si="68"/>
        <v>13Oct2003</v>
      </c>
      <c r="K2180" s="13">
        <f t="shared" si="69"/>
        <v>19</v>
      </c>
      <c r="L2180" s="14">
        <v>1256.3</v>
      </c>
    </row>
    <row r="2181" spans="1:12" x14ac:dyDescent="0.25">
      <c r="A2181" t="s">
        <v>99</v>
      </c>
      <c r="B2181">
        <v>2003</v>
      </c>
      <c r="C2181" t="s">
        <v>36</v>
      </c>
      <c r="D2181">
        <v>30</v>
      </c>
      <c r="E2181">
        <v>0</v>
      </c>
      <c r="F2181" s="14">
        <v>1261.44</v>
      </c>
      <c r="G2181" t="s">
        <v>11</v>
      </c>
      <c r="H2181" t="s">
        <v>12</v>
      </c>
      <c r="I2181" t="s">
        <v>41</v>
      </c>
      <c r="J2181" s="10" t="str">
        <f t="shared" si="68"/>
        <v>30Oct2003</v>
      </c>
      <c r="K2181" s="13">
        <f t="shared" si="69"/>
        <v>19</v>
      </c>
      <c r="L2181" s="14">
        <v>1261.44</v>
      </c>
    </row>
    <row r="2182" spans="1:12" x14ac:dyDescent="0.25">
      <c r="A2182" t="s">
        <v>100</v>
      </c>
      <c r="B2182">
        <v>2003</v>
      </c>
      <c r="C2182" t="s">
        <v>34</v>
      </c>
      <c r="D2182">
        <v>15</v>
      </c>
      <c r="E2182">
        <v>0</v>
      </c>
      <c r="F2182" s="14">
        <v>1261.8599999999999</v>
      </c>
      <c r="G2182" t="s">
        <v>11</v>
      </c>
      <c r="H2182" t="s">
        <v>12</v>
      </c>
      <c r="I2182" t="s">
        <v>41</v>
      </c>
      <c r="J2182" s="10" t="str">
        <f t="shared" si="68"/>
        <v>15Aug2003</v>
      </c>
      <c r="K2182" s="13">
        <f t="shared" si="69"/>
        <v>19</v>
      </c>
      <c r="L2182" s="14">
        <v>1261.8599999999999</v>
      </c>
    </row>
    <row r="2183" spans="1:12" x14ac:dyDescent="0.25">
      <c r="A2183" t="s">
        <v>101</v>
      </c>
      <c r="B2183">
        <v>2003</v>
      </c>
      <c r="C2183" t="s">
        <v>15</v>
      </c>
      <c r="D2183">
        <v>21</v>
      </c>
      <c r="E2183">
        <v>0</v>
      </c>
      <c r="F2183" s="14">
        <v>1263.25</v>
      </c>
      <c r="G2183" t="s">
        <v>11</v>
      </c>
      <c r="H2183" t="s">
        <v>12</v>
      </c>
      <c r="I2183" t="s">
        <v>41</v>
      </c>
      <c r="J2183" s="10" t="str">
        <f t="shared" si="68"/>
        <v>21Nov2003</v>
      </c>
      <c r="K2183" s="13">
        <f t="shared" si="69"/>
        <v>19</v>
      </c>
      <c r="L2183" s="14">
        <v>1263.25</v>
      </c>
    </row>
    <row r="2184" spans="1:12" x14ac:dyDescent="0.25">
      <c r="A2184" t="s">
        <v>128</v>
      </c>
      <c r="B2184">
        <v>2003</v>
      </c>
      <c r="C2184" t="s">
        <v>18</v>
      </c>
      <c r="D2184">
        <v>20</v>
      </c>
      <c r="E2184">
        <v>0</v>
      </c>
      <c r="F2184" s="14">
        <v>1467</v>
      </c>
      <c r="G2184" t="s">
        <v>11</v>
      </c>
      <c r="H2184" t="s">
        <v>11</v>
      </c>
      <c r="I2184" t="s">
        <v>13</v>
      </c>
      <c r="J2184" s="10" t="str">
        <f t="shared" si="68"/>
        <v>20Jun2003</v>
      </c>
      <c r="K2184" s="13">
        <f t="shared" si="69"/>
        <v>19</v>
      </c>
      <c r="L2184" s="14">
        <v>1467</v>
      </c>
    </row>
    <row r="2185" spans="1:12" x14ac:dyDescent="0.25">
      <c r="A2185" t="s">
        <v>141</v>
      </c>
      <c r="B2185">
        <v>2003</v>
      </c>
      <c r="C2185" t="s">
        <v>20</v>
      </c>
      <c r="D2185">
        <v>14</v>
      </c>
      <c r="E2185">
        <v>0</v>
      </c>
      <c r="F2185" s="14">
        <v>1621.34</v>
      </c>
      <c r="G2185" t="s">
        <v>11</v>
      </c>
      <c r="H2185" t="s">
        <v>11</v>
      </c>
      <c r="I2185" t="s">
        <v>23</v>
      </c>
      <c r="J2185" s="10" t="str">
        <f t="shared" si="68"/>
        <v>14Sep2003</v>
      </c>
      <c r="K2185" s="13">
        <f t="shared" si="69"/>
        <v>19</v>
      </c>
      <c r="L2185" s="14">
        <v>1621.34</v>
      </c>
    </row>
    <row r="2186" spans="1:12" x14ac:dyDescent="0.25">
      <c r="A2186" t="s">
        <v>144</v>
      </c>
      <c r="B2186">
        <v>2003</v>
      </c>
      <c r="C2186" t="s">
        <v>20</v>
      </c>
      <c r="D2186">
        <v>9</v>
      </c>
      <c r="E2186">
        <v>0</v>
      </c>
      <c r="F2186" s="14">
        <v>1625.43</v>
      </c>
      <c r="G2186" t="s">
        <v>11</v>
      </c>
      <c r="H2186" t="s">
        <v>12</v>
      </c>
      <c r="I2186" t="s">
        <v>23</v>
      </c>
      <c r="J2186" s="10" t="str">
        <f t="shared" si="68"/>
        <v>9Sep2003</v>
      </c>
      <c r="K2186" s="13">
        <f t="shared" si="69"/>
        <v>19</v>
      </c>
      <c r="L2186" s="14">
        <v>1625.43</v>
      </c>
    </row>
    <row r="2187" spans="1:12" x14ac:dyDescent="0.25">
      <c r="A2187" t="s">
        <v>145</v>
      </c>
      <c r="B2187">
        <v>2003</v>
      </c>
      <c r="C2187" t="s">
        <v>30</v>
      </c>
      <c r="D2187">
        <v>4</v>
      </c>
      <c r="E2187">
        <v>0</v>
      </c>
      <c r="F2187" s="14">
        <v>1627.28</v>
      </c>
      <c r="G2187" t="s">
        <v>11</v>
      </c>
      <c r="H2187" t="s">
        <v>11</v>
      </c>
      <c r="I2187" t="s">
        <v>23</v>
      </c>
      <c r="J2187" s="10" t="str">
        <f t="shared" si="68"/>
        <v>4Dec2003</v>
      </c>
      <c r="K2187" s="13">
        <f t="shared" si="69"/>
        <v>19</v>
      </c>
      <c r="L2187" s="14">
        <v>1627.28</v>
      </c>
    </row>
    <row r="2188" spans="1:12" x14ac:dyDescent="0.25">
      <c r="A2188" t="s">
        <v>146</v>
      </c>
      <c r="B2188">
        <v>2003</v>
      </c>
      <c r="C2188" t="s">
        <v>10</v>
      </c>
      <c r="D2188">
        <v>17</v>
      </c>
      <c r="E2188">
        <v>0</v>
      </c>
      <c r="F2188" s="14">
        <v>1628.47</v>
      </c>
      <c r="G2188" t="s">
        <v>11</v>
      </c>
      <c r="H2188" t="s">
        <v>16</v>
      </c>
      <c r="I2188" t="s">
        <v>23</v>
      </c>
      <c r="J2188" s="10" t="str">
        <f t="shared" si="68"/>
        <v>17Jul2003</v>
      </c>
      <c r="K2188" s="13">
        <f t="shared" si="69"/>
        <v>19</v>
      </c>
      <c r="L2188" s="14">
        <v>1628.47</v>
      </c>
    </row>
    <row r="2189" spans="1:12" x14ac:dyDescent="0.25">
      <c r="A2189" t="s">
        <v>150</v>
      </c>
      <c r="B2189">
        <v>2003</v>
      </c>
      <c r="C2189" t="s">
        <v>36</v>
      </c>
      <c r="D2189">
        <v>3</v>
      </c>
      <c r="E2189">
        <v>0</v>
      </c>
      <c r="F2189" s="14">
        <v>1632.04</v>
      </c>
      <c r="G2189" t="s">
        <v>11</v>
      </c>
      <c r="H2189" t="s">
        <v>11</v>
      </c>
      <c r="I2189" t="s">
        <v>23</v>
      </c>
      <c r="J2189" s="10" t="str">
        <f t="shared" si="68"/>
        <v>3Oct2003</v>
      </c>
      <c r="K2189" s="13">
        <f t="shared" si="69"/>
        <v>19</v>
      </c>
      <c r="L2189" s="14">
        <v>1632.04</v>
      </c>
    </row>
    <row r="2190" spans="1:12" x14ac:dyDescent="0.25">
      <c r="A2190" t="s">
        <v>151</v>
      </c>
      <c r="B2190">
        <v>2003</v>
      </c>
      <c r="C2190" t="s">
        <v>20</v>
      </c>
      <c r="D2190">
        <v>16</v>
      </c>
      <c r="E2190">
        <v>0</v>
      </c>
      <c r="F2190" s="14">
        <v>1632.56</v>
      </c>
      <c r="G2190" t="s">
        <v>11</v>
      </c>
      <c r="H2190" t="s">
        <v>11</v>
      </c>
      <c r="I2190" t="s">
        <v>23</v>
      </c>
      <c r="J2190" s="10" t="str">
        <f t="shared" si="68"/>
        <v>16Sep2003</v>
      </c>
      <c r="K2190" s="13">
        <f t="shared" si="69"/>
        <v>19</v>
      </c>
      <c r="L2190" s="14">
        <v>1632.56</v>
      </c>
    </row>
    <row r="2191" spans="1:12" x14ac:dyDescent="0.25">
      <c r="A2191" t="s">
        <v>155</v>
      </c>
      <c r="B2191">
        <v>2003</v>
      </c>
      <c r="C2191" t="s">
        <v>30</v>
      </c>
      <c r="D2191">
        <v>30</v>
      </c>
      <c r="E2191">
        <v>0</v>
      </c>
      <c r="F2191" s="14">
        <v>1635.73</v>
      </c>
      <c r="G2191" t="s">
        <v>11</v>
      </c>
      <c r="H2191" t="s">
        <v>12</v>
      </c>
      <c r="I2191" t="s">
        <v>23</v>
      </c>
      <c r="J2191" s="10" t="str">
        <f t="shared" si="68"/>
        <v>30Dec2003</v>
      </c>
      <c r="K2191" s="13">
        <f t="shared" si="69"/>
        <v>19</v>
      </c>
      <c r="L2191" s="14">
        <v>1635.73</v>
      </c>
    </row>
    <row r="2192" spans="1:12" x14ac:dyDescent="0.25">
      <c r="A2192" t="s">
        <v>156</v>
      </c>
      <c r="B2192">
        <v>2003</v>
      </c>
      <c r="C2192" t="s">
        <v>20</v>
      </c>
      <c r="D2192">
        <v>16</v>
      </c>
      <c r="E2192">
        <v>0</v>
      </c>
      <c r="F2192" s="14">
        <v>1639.56</v>
      </c>
      <c r="G2192" t="s">
        <v>11</v>
      </c>
      <c r="H2192" t="s">
        <v>11</v>
      </c>
      <c r="I2192" t="s">
        <v>23</v>
      </c>
      <c r="J2192" s="10" t="str">
        <f t="shared" si="68"/>
        <v>16Sep2003</v>
      </c>
      <c r="K2192" s="13">
        <f t="shared" si="69"/>
        <v>19</v>
      </c>
      <c r="L2192" s="14">
        <v>1639.56</v>
      </c>
    </row>
    <row r="2193" spans="1:12" x14ac:dyDescent="0.25">
      <c r="A2193" t="s">
        <v>157</v>
      </c>
      <c r="B2193">
        <v>2003</v>
      </c>
      <c r="C2193" t="s">
        <v>34</v>
      </c>
      <c r="D2193">
        <v>21</v>
      </c>
      <c r="E2193">
        <v>0</v>
      </c>
      <c r="F2193" s="14">
        <v>1639.56</v>
      </c>
      <c r="G2193" t="s">
        <v>11</v>
      </c>
      <c r="H2193" t="s">
        <v>11</v>
      </c>
      <c r="I2193" t="s">
        <v>23</v>
      </c>
      <c r="J2193" s="10" t="str">
        <f t="shared" si="68"/>
        <v>21Aug2003</v>
      </c>
      <c r="K2193" s="13">
        <f t="shared" si="69"/>
        <v>19</v>
      </c>
      <c r="L2193" s="14">
        <v>1639.56</v>
      </c>
    </row>
    <row r="2194" spans="1:12" x14ac:dyDescent="0.25">
      <c r="A2194" t="s">
        <v>158</v>
      </c>
      <c r="B2194">
        <v>2003</v>
      </c>
      <c r="C2194" t="s">
        <v>30</v>
      </c>
      <c r="D2194">
        <v>30</v>
      </c>
      <c r="E2194">
        <v>0</v>
      </c>
      <c r="F2194" s="14">
        <v>1646.43</v>
      </c>
      <c r="G2194" t="s">
        <v>11</v>
      </c>
      <c r="H2194" t="s">
        <v>16</v>
      </c>
      <c r="I2194" t="s">
        <v>23</v>
      </c>
      <c r="J2194" s="10" t="str">
        <f t="shared" si="68"/>
        <v>30Dec2003</v>
      </c>
      <c r="K2194" s="13">
        <f t="shared" si="69"/>
        <v>19</v>
      </c>
      <c r="L2194" s="14">
        <v>1646.43</v>
      </c>
    </row>
    <row r="2195" spans="1:12" x14ac:dyDescent="0.25">
      <c r="A2195" t="s">
        <v>229</v>
      </c>
      <c r="B2195">
        <v>2003</v>
      </c>
      <c r="C2195" t="s">
        <v>20</v>
      </c>
      <c r="D2195">
        <v>30</v>
      </c>
      <c r="E2195">
        <v>0</v>
      </c>
      <c r="F2195" s="14">
        <v>2117.34</v>
      </c>
      <c r="G2195" t="s">
        <v>11</v>
      </c>
      <c r="H2195" t="s">
        <v>12</v>
      </c>
      <c r="I2195" t="s">
        <v>23</v>
      </c>
      <c r="J2195" s="10" t="str">
        <f t="shared" si="68"/>
        <v>30Sep2003</v>
      </c>
      <c r="K2195" s="13">
        <f t="shared" si="69"/>
        <v>19</v>
      </c>
      <c r="L2195" s="14">
        <v>2117.34</v>
      </c>
    </row>
    <row r="2196" spans="1:12" x14ac:dyDescent="0.25">
      <c r="A2196" t="s">
        <v>231</v>
      </c>
      <c r="B2196">
        <v>2003</v>
      </c>
      <c r="C2196" t="s">
        <v>34</v>
      </c>
      <c r="D2196">
        <v>30</v>
      </c>
      <c r="E2196">
        <v>0</v>
      </c>
      <c r="F2196" s="14">
        <v>2128.4299999999998</v>
      </c>
      <c r="G2196" t="s">
        <v>11</v>
      </c>
      <c r="H2196" t="s">
        <v>16</v>
      </c>
      <c r="I2196" t="s">
        <v>23</v>
      </c>
      <c r="J2196" s="10" t="str">
        <f t="shared" si="68"/>
        <v>30Aug2003</v>
      </c>
      <c r="K2196" s="13">
        <f t="shared" si="69"/>
        <v>19</v>
      </c>
      <c r="L2196" s="14">
        <v>2128.4299999999998</v>
      </c>
    </row>
    <row r="2197" spans="1:12" x14ac:dyDescent="0.25">
      <c r="A2197" t="s">
        <v>232</v>
      </c>
      <c r="B2197">
        <v>2003</v>
      </c>
      <c r="C2197" t="s">
        <v>30</v>
      </c>
      <c r="D2197">
        <v>22</v>
      </c>
      <c r="E2197">
        <v>0</v>
      </c>
      <c r="F2197" s="14">
        <v>2130.6799999999998</v>
      </c>
      <c r="G2197" t="s">
        <v>11</v>
      </c>
      <c r="H2197" t="s">
        <v>12</v>
      </c>
      <c r="I2197" t="s">
        <v>23</v>
      </c>
      <c r="J2197" s="10" t="str">
        <f t="shared" si="68"/>
        <v>22Dec2003</v>
      </c>
      <c r="K2197" s="13">
        <f t="shared" si="69"/>
        <v>19</v>
      </c>
      <c r="L2197" s="14">
        <v>2130.6799999999998</v>
      </c>
    </row>
    <row r="2198" spans="1:12" x14ac:dyDescent="0.25">
      <c r="A2198" t="s">
        <v>233</v>
      </c>
      <c r="B2198">
        <v>2003</v>
      </c>
      <c r="C2198" t="s">
        <v>20</v>
      </c>
      <c r="D2198">
        <v>1</v>
      </c>
      <c r="E2198">
        <v>0</v>
      </c>
      <c r="F2198" s="14">
        <v>2134.9</v>
      </c>
      <c r="G2198" t="s">
        <v>11</v>
      </c>
      <c r="H2198" t="s">
        <v>12</v>
      </c>
      <c r="I2198" t="s">
        <v>23</v>
      </c>
      <c r="J2198" s="10" t="str">
        <f t="shared" si="68"/>
        <v>1Sep2003</v>
      </c>
      <c r="K2198" s="13">
        <f t="shared" si="69"/>
        <v>19</v>
      </c>
      <c r="L2198" s="14">
        <v>2134.9</v>
      </c>
    </row>
    <row r="2199" spans="1:12" x14ac:dyDescent="0.25">
      <c r="A2199" t="s">
        <v>234</v>
      </c>
      <c r="B2199">
        <v>2003</v>
      </c>
      <c r="C2199" t="s">
        <v>20</v>
      </c>
      <c r="D2199">
        <v>26</v>
      </c>
      <c r="E2199">
        <v>0</v>
      </c>
      <c r="F2199" s="14">
        <v>2136.88</v>
      </c>
      <c r="G2199" t="s">
        <v>11</v>
      </c>
      <c r="H2199" t="s">
        <v>11</v>
      </c>
      <c r="I2199" t="s">
        <v>23</v>
      </c>
      <c r="J2199" s="10" t="str">
        <f t="shared" si="68"/>
        <v>26Sep2003</v>
      </c>
      <c r="K2199" s="13">
        <f t="shared" si="69"/>
        <v>19</v>
      </c>
      <c r="L2199" s="14">
        <v>2136.88</v>
      </c>
    </row>
    <row r="2200" spans="1:12" x14ac:dyDescent="0.25">
      <c r="A2200" t="s">
        <v>236</v>
      </c>
      <c r="B2200">
        <v>2003</v>
      </c>
      <c r="C2200" t="s">
        <v>34</v>
      </c>
      <c r="D2200">
        <v>19</v>
      </c>
      <c r="E2200">
        <v>0</v>
      </c>
      <c r="F2200" s="14">
        <v>2138.0700000000002</v>
      </c>
      <c r="G2200" t="s">
        <v>11</v>
      </c>
      <c r="H2200" t="s">
        <v>16</v>
      </c>
      <c r="I2200" t="s">
        <v>23</v>
      </c>
      <c r="J2200" s="10" t="str">
        <f t="shared" si="68"/>
        <v>19Aug2003</v>
      </c>
      <c r="K2200" s="13">
        <f t="shared" si="69"/>
        <v>19</v>
      </c>
      <c r="L2200" s="14">
        <v>2138.0700000000002</v>
      </c>
    </row>
    <row r="2201" spans="1:12" x14ac:dyDescent="0.25">
      <c r="A2201" t="s">
        <v>260</v>
      </c>
      <c r="B2201">
        <v>2003</v>
      </c>
      <c r="C2201" t="s">
        <v>30</v>
      </c>
      <c r="D2201">
        <v>10</v>
      </c>
      <c r="E2201">
        <v>1</v>
      </c>
      <c r="F2201" s="14">
        <v>2221.56</v>
      </c>
      <c r="G2201" t="s">
        <v>11</v>
      </c>
      <c r="H2201" t="s">
        <v>12</v>
      </c>
      <c r="I2201" t="s">
        <v>23</v>
      </c>
      <c r="J2201" s="10" t="str">
        <f t="shared" si="68"/>
        <v>10Dec2003</v>
      </c>
      <c r="K2201" s="13">
        <f t="shared" si="69"/>
        <v>19</v>
      </c>
      <c r="L2201" s="14">
        <v>2221.56</v>
      </c>
    </row>
    <row r="2202" spans="1:12" x14ac:dyDescent="0.25">
      <c r="A2202" t="s">
        <v>270</v>
      </c>
      <c r="B2202">
        <v>2003</v>
      </c>
      <c r="C2202" t="s">
        <v>15</v>
      </c>
      <c r="D2202">
        <v>18</v>
      </c>
      <c r="E2202">
        <v>1</v>
      </c>
      <c r="F2202" s="14">
        <v>2331.52</v>
      </c>
      <c r="G2202" t="s">
        <v>11</v>
      </c>
      <c r="H2202" t="s">
        <v>12</v>
      </c>
      <c r="I2202" t="s">
        <v>41</v>
      </c>
      <c r="J2202" s="10" t="str">
        <f t="shared" si="68"/>
        <v>18Nov2003</v>
      </c>
      <c r="K2202" s="13">
        <f t="shared" si="69"/>
        <v>19</v>
      </c>
      <c r="L2202" s="14">
        <v>2331.52</v>
      </c>
    </row>
    <row r="2203" spans="1:12" x14ac:dyDescent="0.25">
      <c r="A2203" t="s">
        <v>311</v>
      </c>
      <c r="B2203">
        <v>2003</v>
      </c>
      <c r="C2203" t="s">
        <v>10</v>
      </c>
      <c r="D2203">
        <v>17</v>
      </c>
      <c r="E2203">
        <v>1</v>
      </c>
      <c r="F2203" s="14">
        <v>2709.11</v>
      </c>
      <c r="G2203" t="s">
        <v>11</v>
      </c>
      <c r="H2203" t="s">
        <v>11</v>
      </c>
      <c r="I2203" t="s">
        <v>23</v>
      </c>
      <c r="J2203" s="10" t="str">
        <f t="shared" si="68"/>
        <v>17Jul2003</v>
      </c>
      <c r="K2203" s="13">
        <f t="shared" si="69"/>
        <v>19</v>
      </c>
      <c r="L2203" s="14">
        <v>2709.11</v>
      </c>
    </row>
    <row r="2204" spans="1:12" x14ac:dyDescent="0.25">
      <c r="A2204" t="s">
        <v>312</v>
      </c>
      <c r="B2204">
        <v>2003</v>
      </c>
      <c r="C2204" t="s">
        <v>15</v>
      </c>
      <c r="D2204">
        <v>21</v>
      </c>
      <c r="E2204">
        <v>1</v>
      </c>
      <c r="F2204" s="14">
        <v>2709.24</v>
      </c>
      <c r="G2204" t="s">
        <v>11</v>
      </c>
      <c r="H2204" t="s">
        <v>11</v>
      </c>
      <c r="I2204" t="s">
        <v>23</v>
      </c>
      <c r="J2204" s="10" t="str">
        <f t="shared" si="68"/>
        <v>21Nov2003</v>
      </c>
      <c r="K2204" s="13">
        <f t="shared" si="69"/>
        <v>19</v>
      </c>
      <c r="L2204" s="14">
        <v>2709.24</v>
      </c>
    </row>
    <row r="2205" spans="1:12" x14ac:dyDescent="0.25">
      <c r="A2205" t="s">
        <v>313</v>
      </c>
      <c r="B2205">
        <v>2003</v>
      </c>
      <c r="C2205" t="s">
        <v>30</v>
      </c>
      <c r="D2205">
        <v>1</v>
      </c>
      <c r="E2205">
        <v>1</v>
      </c>
      <c r="F2205" s="14">
        <v>2710.83</v>
      </c>
      <c r="G2205" t="s">
        <v>11</v>
      </c>
      <c r="H2205" t="s">
        <v>12</v>
      </c>
      <c r="I2205" t="s">
        <v>23</v>
      </c>
      <c r="J2205" s="10" t="str">
        <f t="shared" si="68"/>
        <v>1Dec2003</v>
      </c>
      <c r="K2205" s="13">
        <f t="shared" si="69"/>
        <v>19</v>
      </c>
      <c r="L2205" s="14">
        <v>2710.83</v>
      </c>
    </row>
    <row r="2206" spans="1:12" x14ac:dyDescent="0.25">
      <c r="A2206" t="s">
        <v>314</v>
      </c>
      <c r="B2206">
        <v>2003</v>
      </c>
      <c r="C2206" t="s">
        <v>34</v>
      </c>
      <c r="D2206">
        <v>6</v>
      </c>
      <c r="E2206">
        <v>1</v>
      </c>
      <c r="F2206" s="14">
        <v>2719.28</v>
      </c>
      <c r="G2206" t="s">
        <v>11</v>
      </c>
      <c r="H2206" t="s">
        <v>11</v>
      </c>
      <c r="I2206" t="s">
        <v>23</v>
      </c>
      <c r="J2206" s="10" t="str">
        <f t="shared" si="68"/>
        <v>6Aug2003</v>
      </c>
      <c r="K2206" s="13">
        <f t="shared" si="69"/>
        <v>19</v>
      </c>
      <c r="L2206" s="14">
        <v>2719.28</v>
      </c>
    </row>
    <row r="2207" spans="1:12" x14ac:dyDescent="0.25">
      <c r="A2207" t="s">
        <v>318</v>
      </c>
      <c r="B2207">
        <v>2003</v>
      </c>
      <c r="C2207" t="s">
        <v>30</v>
      </c>
      <c r="D2207">
        <v>3</v>
      </c>
      <c r="E2207">
        <v>1</v>
      </c>
      <c r="F2207" s="14">
        <v>2730.11</v>
      </c>
      <c r="G2207" t="s">
        <v>11</v>
      </c>
      <c r="H2207" t="s">
        <v>12</v>
      </c>
      <c r="I2207" t="s">
        <v>23</v>
      </c>
      <c r="J2207" s="10" t="str">
        <f t="shared" si="68"/>
        <v>3Dec2003</v>
      </c>
      <c r="K2207" s="13">
        <f t="shared" si="69"/>
        <v>19</v>
      </c>
      <c r="L2207" s="14">
        <v>2730.11</v>
      </c>
    </row>
    <row r="2208" spans="1:12" x14ac:dyDescent="0.25">
      <c r="A2208" t="s">
        <v>327</v>
      </c>
      <c r="B2208">
        <v>2003</v>
      </c>
      <c r="C2208" t="s">
        <v>20</v>
      </c>
      <c r="D2208">
        <v>23</v>
      </c>
      <c r="E2208">
        <v>2</v>
      </c>
      <c r="F2208" s="14">
        <v>2803.7</v>
      </c>
      <c r="G2208" t="s">
        <v>11</v>
      </c>
      <c r="H2208" t="s">
        <v>16</v>
      </c>
      <c r="I2208" t="s">
        <v>23</v>
      </c>
      <c r="J2208" s="10" t="str">
        <f t="shared" si="68"/>
        <v>23Sep2003</v>
      </c>
      <c r="K2208" s="13">
        <f t="shared" si="69"/>
        <v>19</v>
      </c>
      <c r="L2208" s="14">
        <v>2803.7</v>
      </c>
    </row>
    <row r="2209" spans="1:12" x14ac:dyDescent="0.25">
      <c r="A2209" t="s">
        <v>378</v>
      </c>
      <c r="B2209">
        <v>2003</v>
      </c>
      <c r="C2209" t="s">
        <v>10</v>
      </c>
      <c r="D2209">
        <v>3</v>
      </c>
      <c r="E2209">
        <v>0</v>
      </c>
      <c r="F2209" s="14">
        <v>3280.22</v>
      </c>
      <c r="G2209" t="s">
        <v>11</v>
      </c>
      <c r="H2209" t="s">
        <v>12</v>
      </c>
      <c r="I2209" t="s">
        <v>41</v>
      </c>
      <c r="J2209" s="10" t="str">
        <f t="shared" si="68"/>
        <v>3Jul2003</v>
      </c>
      <c r="K2209" s="13">
        <f t="shared" si="69"/>
        <v>19</v>
      </c>
      <c r="L2209" s="14">
        <v>3280.22</v>
      </c>
    </row>
    <row r="2210" spans="1:12" x14ac:dyDescent="0.25">
      <c r="A2210" t="s">
        <v>380</v>
      </c>
      <c r="B2210">
        <v>2003</v>
      </c>
      <c r="C2210" t="s">
        <v>30</v>
      </c>
      <c r="D2210">
        <v>5</v>
      </c>
      <c r="E2210">
        <v>0</v>
      </c>
      <c r="F2210" s="14">
        <v>3300.7</v>
      </c>
      <c r="G2210" t="s">
        <v>11</v>
      </c>
      <c r="H2210" t="s">
        <v>11</v>
      </c>
      <c r="I2210" t="s">
        <v>199</v>
      </c>
      <c r="J2210" s="10" t="str">
        <f t="shared" si="68"/>
        <v>5Dec2003</v>
      </c>
      <c r="K2210" s="13">
        <f t="shared" si="69"/>
        <v>19</v>
      </c>
      <c r="L2210" s="14">
        <v>3300.7</v>
      </c>
    </row>
    <row r="2211" spans="1:12" x14ac:dyDescent="0.25">
      <c r="A2211" t="s">
        <v>381</v>
      </c>
      <c r="B2211">
        <v>2003</v>
      </c>
      <c r="C2211" t="s">
        <v>15</v>
      </c>
      <c r="D2211">
        <v>18</v>
      </c>
      <c r="E2211">
        <v>0</v>
      </c>
      <c r="F2211" s="14">
        <v>3308.46</v>
      </c>
      <c r="G2211" t="s">
        <v>11</v>
      </c>
      <c r="H2211" t="s">
        <v>16</v>
      </c>
      <c r="I2211" t="s">
        <v>299</v>
      </c>
      <c r="J2211" s="10" t="str">
        <f t="shared" si="68"/>
        <v>18Nov2003</v>
      </c>
      <c r="K2211" s="13">
        <f t="shared" si="69"/>
        <v>19</v>
      </c>
      <c r="L2211" s="14">
        <v>3308.46</v>
      </c>
    </row>
    <row r="2212" spans="1:12" x14ac:dyDescent="0.25">
      <c r="A2212" t="s">
        <v>397</v>
      </c>
      <c r="B2212">
        <v>2003</v>
      </c>
      <c r="C2212" t="s">
        <v>10</v>
      </c>
      <c r="D2212">
        <v>29</v>
      </c>
      <c r="E2212">
        <v>0</v>
      </c>
      <c r="F2212" s="14">
        <v>3463.51</v>
      </c>
      <c r="G2212" t="s">
        <v>11</v>
      </c>
      <c r="H2212" t="s">
        <v>16</v>
      </c>
      <c r="I2212" t="s">
        <v>199</v>
      </c>
      <c r="J2212" s="10" t="str">
        <f t="shared" si="68"/>
        <v>29Jul2003</v>
      </c>
      <c r="K2212" s="13">
        <f t="shared" si="69"/>
        <v>19</v>
      </c>
      <c r="L2212" s="14">
        <v>3463.51</v>
      </c>
    </row>
    <row r="2213" spans="1:12" x14ac:dyDescent="0.25">
      <c r="A2213" t="s">
        <v>404</v>
      </c>
      <c r="B2213">
        <v>2003</v>
      </c>
      <c r="C2213" t="s">
        <v>34</v>
      </c>
      <c r="D2213">
        <v>24</v>
      </c>
      <c r="E2213">
        <v>0</v>
      </c>
      <c r="F2213" s="14">
        <v>3538.9</v>
      </c>
      <c r="G2213" t="s">
        <v>11</v>
      </c>
      <c r="H2213" t="s">
        <v>11</v>
      </c>
      <c r="I2213" t="s">
        <v>23</v>
      </c>
      <c r="J2213" s="10" t="str">
        <f t="shared" si="68"/>
        <v>24Aug2003</v>
      </c>
      <c r="K2213" s="13">
        <f t="shared" si="69"/>
        <v>19</v>
      </c>
      <c r="L2213" s="14">
        <v>3538.9</v>
      </c>
    </row>
    <row r="2214" spans="1:12" x14ac:dyDescent="0.25">
      <c r="A2214" t="s">
        <v>425</v>
      </c>
      <c r="B2214">
        <v>2003</v>
      </c>
      <c r="C2214" t="s">
        <v>10</v>
      </c>
      <c r="D2214">
        <v>10</v>
      </c>
      <c r="E2214">
        <v>0</v>
      </c>
      <c r="F2214" s="14">
        <v>3688.35</v>
      </c>
      <c r="G2214" t="s">
        <v>11</v>
      </c>
      <c r="H2214" t="s">
        <v>11</v>
      </c>
      <c r="I2214" t="s">
        <v>299</v>
      </c>
      <c r="J2214" s="10" t="str">
        <f t="shared" si="68"/>
        <v>10Jul2003</v>
      </c>
      <c r="K2214" s="13">
        <f t="shared" si="69"/>
        <v>19</v>
      </c>
      <c r="L2214" s="14">
        <v>3688.35</v>
      </c>
    </row>
    <row r="2215" spans="1:12" x14ac:dyDescent="0.25">
      <c r="A2215" t="s">
        <v>533</v>
      </c>
      <c r="B2215">
        <v>2003</v>
      </c>
      <c r="C2215" t="s">
        <v>36</v>
      </c>
      <c r="D2215">
        <v>2</v>
      </c>
      <c r="E2215">
        <v>0</v>
      </c>
      <c r="F2215" s="14">
        <v>4518.3999999999996</v>
      </c>
      <c r="G2215" t="s">
        <v>11</v>
      </c>
      <c r="H2215" t="s">
        <v>12</v>
      </c>
      <c r="I2215" t="s">
        <v>534</v>
      </c>
      <c r="J2215" s="10" t="str">
        <f t="shared" si="68"/>
        <v>2Oct2003</v>
      </c>
      <c r="K2215" s="13">
        <f t="shared" si="69"/>
        <v>19</v>
      </c>
      <c r="L2215" s="14">
        <v>4518.3999999999996</v>
      </c>
    </row>
    <row r="2216" spans="1:12" x14ac:dyDescent="0.25">
      <c r="A2216" t="s">
        <v>553</v>
      </c>
      <c r="B2216">
        <v>2003</v>
      </c>
      <c r="C2216" t="s">
        <v>36</v>
      </c>
      <c r="D2216">
        <v>4</v>
      </c>
      <c r="E2216">
        <v>0</v>
      </c>
      <c r="F2216" s="14">
        <v>4678.8</v>
      </c>
      <c r="G2216" t="s">
        <v>11</v>
      </c>
      <c r="H2216" t="s">
        <v>16</v>
      </c>
      <c r="I2216" t="s">
        <v>299</v>
      </c>
      <c r="J2216" s="10" t="str">
        <f t="shared" si="68"/>
        <v>4Oct2003</v>
      </c>
      <c r="K2216" s="13">
        <f t="shared" si="69"/>
        <v>19</v>
      </c>
      <c r="L2216" s="14">
        <v>4678.8</v>
      </c>
    </row>
    <row r="2217" spans="1:12" x14ac:dyDescent="0.25">
      <c r="A2217" t="s">
        <v>555</v>
      </c>
      <c r="B2217">
        <v>2003</v>
      </c>
      <c r="C2217" t="s">
        <v>18</v>
      </c>
      <c r="D2217">
        <v>22</v>
      </c>
      <c r="E2217">
        <v>5</v>
      </c>
      <c r="F2217" s="14">
        <v>4687.8</v>
      </c>
      <c r="G2217" t="s">
        <v>11</v>
      </c>
      <c r="H2217" t="s">
        <v>12</v>
      </c>
      <c r="I2217" t="s">
        <v>41</v>
      </c>
      <c r="J2217" s="10" t="str">
        <f t="shared" si="68"/>
        <v>22Jun2003</v>
      </c>
      <c r="K2217" s="13">
        <f t="shared" si="69"/>
        <v>19</v>
      </c>
      <c r="L2217" s="14">
        <v>4687.8</v>
      </c>
    </row>
    <row r="2218" spans="1:12" x14ac:dyDescent="0.25">
      <c r="A2218" t="s">
        <v>630</v>
      </c>
      <c r="B2218">
        <v>2004</v>
      </c>
      <c r="C2218" t="s">
        <v>18</v>
      </c>
      <c r="D2218">
        <v>6</v>
      </c>
      <c r="E2218">
        <v>0</v>
      </c>
      <c r="F2218" s="14">
        <v>5198.6899999999996</v>
      </c>
      <c r="G2218" t="s">
        <v>11</v>
      </c>
      <c r="H2218" t="s">
        <v>11</v>
      </c>
      <c r="I2218" t="s">
        <v>631</v>
      </c>
      <c r="J2218" s="10" t="str">
        <f t="shared" si="68"/>
        <v>6Jun2004</v>
      </c>
      <c r="K2218" s="13">
        <f t="shared" si="69"/>
        <v>19</v>
      </c>
      <c r="L2218" s="14">
        <v>5198.6899999999996</v>
      </c>
    </row>
    <row r="2219" spans="1:12" x14ac:dyDescent="0.25">
      <c r="A2219" t="s">
        <v>723</v>
      </c>
      <c r="B2219">
        <v>2003</v>
      </c>
      <c r="C2219" t="s">
        <v>34</v>
      </c>
      <c r="D2219">
        <v>13</v>
      </c>
      <c r="E2219">
        <v>0</v>
      </c>
      <c r="F2219" s="14">
        <v>5957.35</v>
      </c>
      <c r="G2219" t="s">
        <v>11</v>
      </c>
      <c r="H2219" t="s">
        <v>11</v>
      </c>
      <c r="I2219" t="s">
        <v>23</v>
      </c>
      <c r="J2219" s="10" t="str">
        <f t="shared" si="68"/>
        <v>13Aug2003</v>
      </c>
      <c r="K2219" s="13">
        <f t="shared" si="69"/>
        <v>19</v>
      </c>
      <c r="L2219" s="14">
        <v>5957.35</v>
      </c>
    </row>
    <row r="2220" spans="1:12" x14ac:dyDescent="0.25">
      <c r="A2220" t="s">
        <v>830</v>
      </c>
      <c r="B2220">
        <v>2003</v>
      </c>
      <c r="C2220" t="s">
        <v>20</v>
      </c>
      <c r="D2220">
        <v>4</v>
      </c>
      <c r="E2220">
        <v>0</v>
      </c>
      <c r="F2220" s="14">
        <v>6638.16</v>
      </c>
      <c r="G2220" t="s">
        <v>11</v>
      </c>
      <c r="H2220" t="s">
        <v>16</v>
      </c>
      <c r="I2220" t="s">
        <v>23</v>
      </c>
      <c r="J2220" s="10" t="str">
        <f t="shared" si="68"/>
        <v>4Sep2003</v>
      </c>
      <c r="K2220" s="13">
        <f t="shared" si="69"/>
        <v>19</v>
      </c>
      <c r="L2220" s="14">
        <v>6638.16</v>
      </c>
    </row>
    <row r="2221" spans="1:12" x14ac:dyDescent="0.25">
      <c r="A2221" t="s">
        <v>1019</v>
      </c>
      <c r="B2221">
        <v>2003</v>
      </c>
      <c r="C2221" t="s">
        <v>30</v>
      </c>
      <c r="D2221">
        <v>12</v>
      </c>
      <c r="E2221">
        <v>0</v>
      </c>
      <c r="F2221" s="14">
        <v>8035.64</v>
      </c>
      <c r="G2221" t="s">
        <v>11</v>
      </c>
      <c r="H2221" t="s">
        <v>11</v>
      </c>
      <c r="I2221" t="s">
        <v>23</v>
      </c>
      <c r="J2221" s="10" t="str">
        <f t="shared" si="68"/>
        <v>12Dec2003</v>
      </c>
      <c r="K2221" s="13">
        <f t="shared" si="69"/>
        <v>19</v>
      </c>
      <c r="L2221" s="14">
        <v>8035.64</v>
      </c>
    </row>
    <row r="2222" spans="1:12" x14ac:dyDescent="0.25">
      <c r="A2222" t="s">
        <v>1766</v>
      </c>
      <c r="B2222">
        <v>2003</v>
      </c>
      <c r="C2222" t="s">
        <v>34</v>
      </c>
      <c r="D2222">
        <v>24</v>
      </c>
      <c r="E2222">
        <v>0</v>
      </c>
      <c r="F2222" s="14">
        <v>16297.85</v>
      </c>
      <c r="G2222" t="s">
        <v>11</v>
      </c>
      <c r="H2222" t="s">
        <v>12</v>
      </c>
      <c r="I2222" t="s">
        <v>41</v>
      </c>
      <c r="J2222" s="10" t="str">
        <f t="shared" si="68"/>
        <v>24Aug2003</v>
      </c>
      <c r="K2222" s="13">
        <f t="shared" si="69"/>
        <v>19</v>
      </c>
      <c r="L2222" s="14">
        <v>16297.85</v>
      </c>
    </row>
    <row r="2223" spans="1:12" x14ac:dyDescent="0.25">
      <c r="A2223" t="s">
        <v>1770</v>
      </c>
      <c r="B2223">
        <v>2003</v>
      </c>
      <c r="C2223" t="s">
        <v>30</v>
      </c>
      <c r="D2223">
        <v>20</v>
      </c>
      <c r="E2223">
        <v>1</v>
      </c>
      <c r="F2223" s="14">
        <v>16450.89</v>
      </c>
      <c r="G2223" t="s">
        <v>11</v>
      </c>
      <c r="H2223" t="s">
        <v>16</v>
      </c>
      <c r="I2223" t="s">
        <v>23</v>
      </c>
      <c r="J2223" s="10" t="str">
        <f t="shared" si="68"/>
        <v>20Dec2003</v>
      </c>
      <c r="K2223" s="13">
        <f t="shared" si="69"/>
        <v>19</v>
      </c>
      <c r="L2223" s="14">
        <v>16450.89</v>
      </c>
    </row>
    <row r="2224" spans="1:12" x14ac:dyDescent="0.25">
      <c r="A2224" t="s">
        <v>1784</v>
      </c>
      <c r="B2224">
        <v>2003</v>
      </c>
      <c r="C2224" t="s">
        <v>20</v>
      </c>
      <c r="D2224">
        <v>10</v>
      </c>
      <c r="E2224">
        <v>0</v>
      </c>
      <c r="F2224" s="14">
        <v>16884.919999999998</v>
      </c>
      <c r="G2224" t="s">
        <v>11</v>
      </c>
      <c r="H2224" t="s">
        <v>11</v>
      </c>
      <c r="I2224" t="s">
        <v>41</v>
      </c>
      <c r="J2224" s="10" t="str">
        <f t="shared" si="68"/>
        <v>10Sep2003</v>
      </c>
      <c r="K2224" s="13">
        <f t="shared" si="69"/>
        <v>19</v>
      </c>
      <c r="L2224" s="14">
        <v>16884.919999999998</v>
      </c>
    </row>
    <row r="2225" spans="1:12" x14ac:dyDescent="0.25">
      <c r="A2225" t="s">
        <v>1790</v>
      </c>
      <c r="B2225">
        <v>2003</v>
      </c>
      <c r="C2225" t="s">
        <v>30</v>
      </c>
      <c r="D2225">
        <v>26</v>
      </c>
      <c r="E2225">
        <v>0</v>
      </c>
      <c r="F2225" s="14">
        <v>17081.080000000002</v>
      </c>
      <c r="G2225" t="s">
        <v>11</v>
      </c>
      <c r="H2225" t="s">
        <v>11</v>
      </c>
      <c r="I2225" t="s">
        <v>41</v>
      </c>
      <c r="J2225" s="10" t="str">
        <f t="shared" si="68"/>
        <v>26Dec2003</v>
      </c>
      <c r="K2225" s="13">
        <f t="shared" si="69"/>
        <v>19</v>
      </c>
      <c r="L2225" s="14">
        <v>17081.080000000002</v>
      </c>
    </row>
    <row r="2226" spans="1:12" x14ac:dyDescent="0.25">
      <c r="A2226" t="s">
        <v>1799</v>
      </c>
      <c r="B2226">
        <v>2003</v>
      </c>
      <c r="C2226" t="s">
        <v>15</v>
      </c>
      <c r="D2226">
        <v>1</v>
      </c>
      <c r="E2226">
        <v>0</v>
      </c>
      <c r="F2226" s="14">
        <v>17352.68</v>
      </c>
      <c r="G2226" t="s">
        <v>11</v>
      </c>
      <c r="H2226" t="s">
        <v>12</v>
      </c>
      <c r="I2226" t="s">
        <v>23</v>
      </c>
      <c r="J2226" s="10" t="str">
        <f t="shared" si="68"/>
        <v>1Nov2003</v>
      </c>
      <c r="K2226" s="13">
        <f t="shared" si="69"/>
        <v>19</v>
      </c>
      <c r="L2226" s="14">
        <v>17352.68</v>
      </c>
    </row>
    <row r="2227" spans="1:12" x14ac:dyDescent="0.25">
      <c r="A2227" t="s">
        <v>1801</v>
      </c>
      <c r="B2227">
        <v>2003</v>
      </c>
      <c r="C2227" t="s">
        <v>15</v>
      </c>
      <c r="D2227">
        <v>2</v>
      </c>
      <c r="E2227">
        <v>0</v>
      </c>
      <c r="F2227" s="14">
        <v>17468.98</v>
      </c>
      <c r="G2227" t="s">
        <v>11</v>
      </c>
      <c r="H2227" t="s">
        <v>16</v>
      </c>
      <c r="I2227" t="s">
        <v>23</v>
      </c>
      <c r="J2227" s="10" t="str">
        <f t="shared" si="68"/>
        <v>2Nov2003</v>
      </c>
      <c r="K2227" s="13">
        <f t="shared" si="69"/>
        <v>19</v>
      </c>
      <c r="L2227" s="14">
        <v>17468.98</v>
      </c>
    </row>
    <row r="2228" spans="1:12" x14ac:dyDescent="0.25">
      <c r="A2228" t="s">
        <v>1913</v>
      </c>
      <c r="B2228">
        <v>2003</v>
      </c>
      <c r="C2228" t="s">
        <v>20</v>
      </c>
      <c r="D2228">
        <v>28</v>
      </c>
      <c r="E2228">
        <v>0</v>
      </c>
      <c r="F2228" s="14">
        <v>21882.400000000001</v>
      </c>
      <c r="G2228" t="s">
        <v>11</v>
      </c>
      <c r="H2228" t="s">
        <v>16</v>
      </c>
      <c r="I2228" t="s">
        <v>41</v>
      </c>
      <c r="J2228" s="10" t="str">
        <f t="shared" si="68"/>
        <v>28Sep2003</v>
      </c>
      <c r="K2228" s="13">
        <f t="shared" si="69"/>
        <v>19</v>
      </c>
      <c r="L2228" s="14">
        <v>21882.400000000001</v>
      </c>
    </row>
    <row r="2229" spans="1:12" x14ac:dyDescent="0.25">
      <c r="A2229" t="s">
        <v>1925</v>
      </c>
      <c r="B2229">
        <v>2003</v>
      </c>
      <c r="C2229" t="s">
        <v>10</v>
      </c>
      <c r="D2229">
        <v>25</v>
      </c>
      <c r="E2229">
        <v>2</v>
      </c>
      <c r="F2229" s="14">
        <v>22493.66</v>
      </c>
      <c r="G2229" t="s">
        <v>11</v>
      </c>
      <c r="H2229" t="s">
        <v>16</v>
      </c>
      <c r="I2229" t="s">
        <v>23</v>
      </c>
      <c r="J2229" s="10" t="str">
        <f t="shared" si="68"/>
        <v>25Jul2003</v>
      </c>
      <c r="K2229" s="13">
        <f t="shared" si="69"/>
        <v>19</v>
      </c>
      <c r="L2229" s="14">
        <v>22493.66</v>
      </c>
    </row>
    <row r="2230" spans="1:12" x14ac:dyDescent="0.25">
      <c r="A2230" t="s">
        <v>1928</v>
      </c>
      <c r="B2230">
        <v>2003</v>
      </c>
      <c r="C2230" t="s">
        <v>30</v>
      </c>
      <c r="D2230">
        <v>14</v>
      </c>
      <c r="E2230">
        <v>0</v>
      </c>
      <c r="F2230" s="14">
        <v>23082.959999999999</v>
      </c>
      <c r="G2230" t="s">
        <v>11</v>
      </c>
      <c r="H2230" t="s">
        <v>11</v>
      </c>
      <c r="I2230" t="s">
        <v>41</v>
      </c>
      <c r="J2230" s="10" t="str">
        <f t="shared" si="68"/>
        <v>14Dec2003</v>
      </c>
      <c r="K2230" s="13">
        <f t="shared" si="69"/>
        <v>19</v>
      </c>
      <c r="L2230" s="14">
        <v>23082.959999999999</v>
      </c>
    </row>
    <row r="2231" spans="1:12" x14ac:dyDescent="0.25">
      <c r="A2231" t="s">
        <v>1939</v>
      </c>
      <c r="B2231">
        <v>2003</v>
      </c>
      <c r="C2231" t="s">
        <v>30</v>
      </c>
      <c r="D2231">
        <v>30</v>
      </c>
      <c r="E2231">
        <v>2</v>
      </c>
      <c r="F2231" s="14">
        <v>24059.68</v>
      </c>
      <c r="G2231" t="s">
        <v>11</v>
      </c>
      <c r="H2231" t="s">
        <v>11</v>
      </c>
      <c r="I2231" t="s">
        <v>23</v>
      </c>
      <c r="J2231" s="10" t="str">
        <f t="shared" si="68"/>
        <v>30Dec2003</v>
      </c>
      <c r="K2231" s="13">
        <f t="shared" si="69"/>
        <v>19</v>
      </c>
      <c r="L2231" s="14">
        <v>24059.68</v>
      </c>
    </row>
    <row r="2232" spans="1:12" x14ac:dyDescent="0.25">
      <c r="A2232" t="s">
        <v>2056</v>
      </c>
      <c r="B2232">
        <v>2004</v>
      </c>
      <c r="C2232" t="s">
        <v>18</v>
      </c>
      <c r="D2232">
        <v>1</v>
      </c>
      <c r="E2232">
        <v>0</v>
      </c>
      <c r="F2232" s="14">
        <v>30328.27</v>
      </c>
      <c r="G2232" t="s">
        <v>11</v>
      </c>
      <c r="H2232" t="s">
        <v>11</v>
      </c>
      <c r="I2232" t="s">
        <v>41</v>
      </c>
      <c r="J2232" s="10" t="str">
        <f t="shared" si="68"/>
        <v>1Jun2004</v>
      </c>
      <c r="K2232" s="13">
        <f t="shared" si="69"/>
        <v>19</v>
      </c>
      <c r="L2232" s="14">
        <v>30328.27</v>
      </c>
    </row>
    <row r="2233" spans="1:12" x14ac:dyDescent="0.25">
      <c r="A2233" t="s">
        <v>2106</v>
      </c>
      <c r="B2233">
        <v>2003</v>
      </c>
      <c r="C2233" t="s">
        <v>15</v>
      </c>
      <c r="D2233">
        <v>28</v>
      </c>
      <c r="E2233">
        <v>0</v>
      </c>
      <c r="F2233" s="14">
        <v>33307.550000000003</v>
      </c>
      <c r="G2233" t="s">
        <v>11</v>
      </c>
      <c r="H2233" t="s">
        <v>12</v>
      </c>
      <c r="I2233" t="s">
        <v>23</v>
      </c>
      <c r="J2233" s="10" t="str">
        <f t="shared" si="68"/>
        <v>28Nov2003</v>
      </c>
      <c r="K2233" s="13">
        <f t="shared" si="69"/>
        <v>19</v>
      </c>
      <c r="L2233" s="14">
        <v>33307.550000000003</v>
      </c>
    </row>
    <row r="2234" spans="1:12" x14ac:dyDescent="0.25">
      <c r="A2234" t="s">
        <v>2133</v>
      </c>
      <c r="B2234">
        <v>2003</v>
      </c>
      <c r="C2234" t="s">
        <v>36</v>
      </c>
      <c r="D2234">
        <v>5</v>
      </c>
      <c r="E2234">
        <v>0</v>
      </c>
      <c r="F2234" s="14">
        <v>34439.86</v>
      </c>
      <c r="G2234" t="s">
        <v>11</v>
      </c>
      <c r="H2234" t="s">
        <v>16</v>
      </c>
      <c r="I2234" t="s">
        <v>13</v>
      </c>
      <c r="J2234" s="10" t="str">
        <f t="shared" si="68"/>
        <v>5Oct2003</v>
      </c>
      <c r="K2234" s="13">
        <f t="shared" si="69"/>
        <v>19</v>
      </c>
      <c r="L2234" s="14">
        <v>34439.86</v>
      </c>
    </row>
    <row r="2235" spans="1:12" x14ac:dyDescent="0.25">
      <c r="A2235" t="s">
        <v>2182</v>
      </c>
      <c r="B2235">
        <v>2003</v>
      </c>
      <c r="C2235" t="s">
        <v>30</v>
      </c>
      <c r="D2235">
        <v>9</v>
      </c>
      <c r="E2235">
        <v>2</v>
      </c>
      <c r="F2235" s="14">
        <v>36397.58</v>
      </c>
      <c r="G2235" t="s">
        <v>11</v>
      </c>
      <c r="H2235" t="s">
        <v>12</v>
      </c>
      <c r="I2235" t="s">
        <v>41</v>
      </c>
      <c r="J2235" s="10" t="str">
        <f t="shared" si="68"/>
        <v>9Dec2003</v>
      </c>
      <c r="K2235" s="13">
        <f t="shared" si="69"/>
        <v>19</v>
      </c>
      <c r="L2235" s="14">
        <v>36397.58</v>
      </c>
    </row>
    <row r="2236" spans="1:12" x14ac:dyDescent="0.25">
      <c r="A2236" t="s">
        <v>2191</v>
      </c>
      <c r="B2236">
        <v>2003</v>
      </c>
      <c r="C2236" t="s">
        <v>18</v>
      </c>
      <c r="D2236">
        <v>21</v>
      </c>
      <c r="E2236">
        <v>0</v>
      </c>
      <c r="F2236" s="14">
        <v>36898.730000000003</v>
      </c>
      <c r="G2236" t="s">
        <v>11</v>
      </c>
      <c r="H2236" t="s">
        <v>16</v>
      </c>
      <c r="I2236" t="s">
        <v>23</v>
      </c>
      <c r="J2236" s="10" t="str">
        <f t="shared" si="68"/>
        <v>21Jun2003</v>
      </c>
      <c r="K2236" s="13">
        <f t="shared" si="69"/>
        <v>19</v>
      </c>
      <c r="L2236" s="14">
        <v>36898.730000000003</v>
      </c>
    </row>
    <row r="2237" spans="1:12" x14ac:dyDescent="0.25">
      <c r="A2237" t="s">
        <v>179</v>
      </c>
      <c r="B2237">
        <v>2003</v>
      </c>
      <c r="C2237" t="s">
        <v>15</v>
      </c>
      <c r="D2237">
        <v>21</v>
      </c>
      <c r="E2237">
        <v>0</v>
      </c>
      <c r="F2237" s="14">
        <v>1727.79</v>
      </c>
      <c r="G2237" t="s">
        <v>12</v>
      </c>
      <c r="H2237" t="s">
        <v>12</v>
      </c>
      <c r="I2237" t="s">
        <v>41</v>
      </c>
      <c r="J2237" s="10" t="str">
        <f t="shared" si="68"/>
        <v>21Nov2003</v>
      </c>
      <c r="K2237" s="13">
        <f t="shared" si="69"/>
        <v>19</v>
      </c>
      <c r="L2237" s="14">
        <v>1727.79</v>
      </c>
    </row>
    <row r="2238" spans="1:12" x14ac:dyDescent="0.25">
      <c r="A2238" t="s">
        <v>180</v>
      </c>
      <c r="B2238">
        <v>2003</v>
      </c>
      <c r="C2238" t="s">
        <v>20</v>
      </c>
      <c r="D2238">
        <v>1</v>
      </c>
      <c r="E2238">
        <v>0</v>
      </c>
      <c r="F2238" s="14">
        <v>1728.9</v>
      </c>
      <c r="G2238" t="s">
        <v>12</v>
      </c>
      <c r="H2238" t="s">
        <v>11</v>
      </c>
      <c r="I2238" t="s">
        <v>41</v>
      </c>
      <c r="J2238" s="10" t="str">
        <f t="shared" si="68"/>
        <v>1Sep2003</v>
      </c>
      <c r="K2238" s="13">
        <f t="shared" si="69"/>
        <v>19</v>
      </c>
      <c r="L2238" s="14">
        <v>1728.9</v>
      </c>
    </row>
    <row r="2239" spans="1:12" x14ac:dyDescent="0.25">
      <c r="A2239" t="s">
        <v>181</v>
      </c>
      <c r="B2239">
        <v>2003</v>
      </c>
      <c r="C2239" t="s">
        <v>15</v>
      </c>
      <c r="D2239">
        <v>9</v>
      </c>
      <c r="E2239">
        <v>0</v>
      </c>
      <c r="F2239" s="14">
        <v>1731.68</v>
      </c>
      <c r="G2239" t="s">
        <v>12</v>
      </c>
      <c r="H2239" t="s">
        <v>11</v>
      </c>
      <c r="I2239" t="s">
        <v>41</v>
      </c>
      <c r="J2239" s="10" t="str">
        <f t="shared" si="68"/>
        <v>9Nov2003</v>
      </c>
      <c r="K2239" s="13">
        <f t="shared" si="69"/>
        <v>19</v>
      </c>
      <c r="L2239" s="14">
        <v>1731.68</v>
      </c>
    </row>
    <row r="2240" spans="1:12" x14ac:dyDescent="0.25">
      <c r="A2240" t="s">
        <v>182</v>
      </c>
      <c r="B2240">
        <v>2003</v>
      </c>
      <c r="C2240" t="s">
        <v>15</v>
      </c>
      <c r="D2240">
        <v>14</v>
      </c>
      <c r="E2240">
        <v>0</v>
      </c>
      <c r="F2240" s="14">
        <v>1737.38</v>
      </c>
      <c r="G2240" t="s">
        <v>12</v>
      </c>
      <c r="H2240" t="s">
        <v>11</v>
      </c>
      <c r="I2240" t="s">
        <v>41</v>
      </c>
      <c r="J2240" s="10" t="str">
        <f t="shared" si="68"/>
        <v>14Nov2003</v>
      </c>
      <c r="K2240" s="13">
        <f t="shared" si="69"/>
        <v>19</v>
      </c>
      <c r="L2240" s="14">
        <v>1737.38</v>
      </c>
    </row>
    <row r="2241" spans="1:12" x14ac:dyDescent="0.25">
      <c r="A2241" t="s">
        <v>183</v>
      </c>
      <c r="B2241">
        <v>2003</v>
      </c>
      <c r="C2241" t="s">
        <v>10</v>
      </c>
      <c r="D2241">
        <v>25</v>
      </c>
      <c r="E2241">
        <v>0</v>
      </c>
      <c r="F2241" s="14">
        <v>1743.21</v>
      </c>
      <c r="G2241" t="s">
        <v>12</v>
      </c>
      <c r="H2241" t="s">
        <v>16</v>
      </c>
      <c r="I2241" t="s">
        <v>41</v>
      </c>
      <c r="J2241" s="10" t="str">
        <f t="shared" si="68"/>
        <v>25Jul2003</v>
      </c>
      <c r="K2241" s="13">
        <f t="shared" si="69"/>
        <v>19</v>
      </c>
      <c r="L2241" s="14">
        <v>1743.21</v>
      </c>
    </row>
    <row r="2242" spans="1:12" x14ac:dyDescent="0.25">
      <c r="A2242" t="s">
        <v>184</v>
      </c>
      <c r="B2242">
        <v>2003</v>
      </c>
      <c r="C2242" t="s">
        <v>10</v>
      </c>
      <c r="D2242">
        <v>28</v>
      </c>
      <c r="E2242">
        <v>0</v>
      </c>
      <c r="F2242" s="14">
        <v>1744.47</v>
      </c>
      <c r="G2242" t="s">
        <v>12</v>
      </c>
      <c r="H2242" t="s">
        <v>16</v>
      </c>
      <c r="I2242" t="s">
        <v>41</v>
      </c>
      <c r="J2242" s="10" t="str">
        <f t="shared" ref="J2242:J2305" si="70">CONCATENATE(D2242,C2242,B2242)</f>
        <v>28Jul2003</v>
      </c>
      <c r="K2242" s="13">
        <f t="shared" ref="K2242:K2305" si="71">DATEDIF(J2242,$P$2,"y")</f>
        <v>19</v>
      </c>
      <c r="L2242" s="14">
        <v>1744.47</v>
      </c>
    </row>
    <row r="2243" spans="1:12" x14ac:dyDescent="0.25">
      <c r="A2243" t="s">
        <v>185</v>
      </c>
      <c r="B2243">
        <v>2003</v>
      </c>
      <c r="C2243" t="s">
        <v>20</v>
      </c>
      <c r="D2243">
        <v>26</v>
      </c>
      <c r="E2243">
        <v>0</v>
      </c>
      <c r="F2243" s="14">
        <v>1748.77</v>
      </c>
      <c r="G2243" t="s">
        <v>12</v>
      </c>
      <c r="H2243" t="s">
        <v>16</v>
      </c>
      <c r="I2243" t="s">
        <v>41</v>
      </c>
      <c r="J2243" s="10" t="str">
        <f t="shared" si="70"/>
        <v>26Sep2003</v>
      </c>
      <c r="K2243" s="13">
        <f t="shared" si="71"/>
        <v>19</v>
      </c>
      <c r="L2243" s="14">
        <v>1748.77</v>
      </c>
    </row>
    <row r="2244" spans="1:12" x14ac:dyDescent="0.25">
      <c r="A2244" t="s">
        <v>187</v>
      </c>
      <c r="B2244">
        <v>2003</v>
      </c>
      <c r="C2244" t="s">
        <v>15</v>
      </c>
      <c r="D2244">
        <v>19</v>
      </c>
      <c r="E2244">
        <v>0</v>
      </c>
      <c r="F2244" s="14">
        <v>1759.34</v>
      </c>
      <c r="G2244" t="s">
        <v>12</v>
      </c>
      <c r="H2244" t="s">
        <v>16</v>
      </c>
      <c r="I2244" t="s">
        <v>41</v>
      </c>
      <c r="J2244" s="10" t="str">
        <f t="shared" si="70"/>
        <v>19Nov2003</v>
      </c>
      <c r="K2244" s="13">
        <f t="shared" si="71"/>
        <v>19</v>
      </c>
      <c r="L2244" s="14">
        <v>1759.34</v>
      </c>
    </row>
    <row r="2245" spans="1:12" x14ac:dyDescent="0.25">
      <c r="A2245" t="s">
        <v>193</v>
      </c>
      <c r="B2245">
        <v>2003</v>
      </c>
      <c r="C2245" t="s">
        <v>34</v>
      </c>
      <c r="D2245">
        <v>11</v>
      </c>
      <c r="E2245">
        <v>1</v>
      </c>
      <c r="F2245" s="14">
        <v>1832.09</v>
      </c>
      <c r="G2245" t="s">
        <v>12</v>
      </c>
      <c r="H2245" t="s">
        <v>12</v>
      </c>
      <c r="I2245" t="s">
        <v>41</v>
      </c>
      <c r="J2245" s="10" t="str">
        <f t="shared" si="70"/>
        <v>11Aug2003</v>
      </c>
      <c r="K2245" s="13">
        <f t="shared" si="71"/>
        <v>19</v>
      </c>
      <c r="L2245" s="14">
        <v>1832.09</v>
      </c>
    </row>
    <row r="2246" spans="1:12" x14ac:dyDescent="0.25">
      <c r="A2246" t="s">
        <v>194</v>
      </c>
      <c r="B2246">
        <v>2003</v>
      </c>
      <c r="C2246" t="s">
        <v>34</v>
      </c>
      <c r="D2246">
        <v>4</v>
      </c>
      <c r="E2246">
        <v>1</v>
      </c>
      <c r="F2246" s="14">
        <v>1837.24</v>
      </c>
      <c r="G2246" t="s">
        <v>12</v>
      </c>
      <c r="H2246" t="s">
        <v>11</v>
      </c>
      <c r="I2246" t="s">
        <v>41</v>
      </c>
      <c r="J2246" s="10" t="str">
        <f t="shared" si="70"/>
        <v>4Aug2003</v>
      </c>
      <c r="K2246" s="13">
        <f t="shared" si="71"/>
        <v>19</v>
      </c>
      <c r="L2246" s="14">
        <v>1837.24</v>
      </c>
    </row>
    <row r="2247" spans="1:12" x14ac:dyDescent="0.25">
      <c r="A2247" t="s">
        <v>196</v>
      </c>
      <c r="B2247">
        <v>2003</v>
      </c>
      <c r="C2247" t="s">
        <v>10</v>
      </c>
      <c r="D2247">
        <v>20</v>
      </c>
      <c r="E2247">
        <v>1</v>
      </c>
      <c r="F2247" s="14">
        <v>1842.52</v>
      </c>
      <c r="G2247" t="s">
        <v>12</v>
      </c>
      <c r="H2247" t="s">
        <v>11</v>
      </c>
      <c r="I2247" t="s">
        <v>41</v>
      </c>
      <c r="J2247" s="10" t="str">
        <f t="shared" si="70"/>
        <v>20Jul2003</v>
      </c>
      <c r="K2247" s="13">
        <f t="shared" si="71"/>
        <v>19</v>
      </c>
      <c r="L2247" s="14">
        <v>1842.52</v>
      </c>
    </row>
    <row r="2248" spans="1:12" x14ac:dyDescent="0.25">
      <c r="A2248" t="s">
        <v>1454</v>
      </c>
      <c r="B2248">
        <v>2004</v>
      </c>
      <c r="C2248" t="s">
        <v>18</v>
      </c>
      <c r="D2248">
        <v>2</v>
      </c>
      <c r="E2248">
        <v>2</v>
      </c>
      <c r="F2248" s="14">
        <v>11884.05</v>
      </c>
      <c r="G2248" t="s">
        <v>12</v>
      </c>
      <c r="H2248" t="s">
        <v>12</v>
      </c>
      <c r="I2248" t="s">
        <v>13</v>
      </c>
      <c r="J2248" s="10" t="str">
        <f t="shared" si="70"/>
        <v>2Jun2004</v>
      </c>
      <c r="K2248" s="13">
        <f t="shared" si="71"/>
        <v>19</v>
      </c>
      <c r="L2248" s="14">
        <v>11884.05</v>
      </c>
    </row>
    <row r="2249" spans="1:12" x14ac:dyDescent="0.25">
      <c r="A2249" t="s">
        <v>1827</v>
      </c>
      <c r="B2249">
        <v>2004</v>
      </c>
      <c r="C2249" t="s">
        <v>20</v>
      </c>
      <c r="D2249">
        <v>10</v>
      </c>
      <c r="E2249">
        <v>3</v>
      </c>
      <c r="F2249" s="14">
        <v>18223.45</v>
      </c>
      <c r="G2249" t="s">
        <v>16</v>
      </c>
      <c r="H2249" t="s">
        <v>12</v>
      </c>
      <c r="I2249" t="s">
        <v>13</v>
      </c>
      <c r="J2249" s="10" t="str">
        <f t="shared" si="70"/>
        <v>10Sep2004</v>
      </c>
      <c r="K2249" s="13">
        <f t="shared" si="71"/>
        <v>18</v>
      </c>
      <c r="L2249" s="14">
        <v>18223.45</v>
      </c>
    </row>
    <row r="2250" spans="1:12" x14ac:dyDescent="0.25">
      <c r="A2250" t="s">
        <v>2114</v>
      </c>
      <c r="B2250">
        <v>2004</v>
      </c>
      <c r="C2250" t="s">
        <v>15</v>
      </c>
      <c r="D2250">
        <v>1</v>
      </c>
      <c r="E2250">
        <v>0</v>
      </c>
      <c r="F2250" s="14">
        <v>33732.69</v>
      </c>
      <c r="G2250" t="s">
        <v>16</v>
      </c>
      <c r="H2250" t="s">
        <v>16</v>
      </c>
      <c r="I2250" t="s">
        <v>355</v>
      </c>
      <c r="J2250" s="10" t="str">
        <f t="shared" si="70"/>
        <v>1Nov2004</v>
      </c>
      <c r="K2250" s="13">
        <f t="shared" si="71"/>
        <v>18</v>
      </c>
      <c r="L2250" s="14">
        <v>33732.69</v>
      </c>
    </row>
    <row r="2251" spans="1:12" x14ac:dyDescent="0.25">
      <c r="A2251" t="s">
        <v>2130</v>
      </c>
      <c r="B2251">
        <v>2004</v>
      </c>
      <c r="C2251" t="s">
        <v>15</v>
      </c>
      <c r="D2251">
        <v>1</v>
      </c>
      <c r="E2251">
        <v>2</v>
      </c>
      <c r="F2251" s="14">
        <v>34303.17</v>
      </c>
      <c r="G2251" t="s">
        <v>16</v>
      </c>
      <c r="H2251" t="s">
        <v>12</v>
      </c>
      <c r="I2251" t="s">
        <v>13</v>
      </c>
      <c r="J2251" s="10" t="str">
        <f t="shared" si="70"/>
        <v>1Nov2004</v>
      </c>
      <c r="K2251" s="13">
        <f t="shared" si="71"/>
        <v>18</v>
      </c>
      <c r="L2251" s="14">
        <v>34303.17</v>
      </c>
    </row>
    <row r="2252" spans="1:12" x14ac:dyDescent="0.25">
      <c r="A2252" t="s">
        <v>2137</v>
      </c>
      <c r="B2252">
        <v>2004</v>
      </c>
      <c r="C2252" t="s">
        <v>36</v>
      </c>
      <c r="D2252">
        <v>9</v>
      </c>
      <c r="E2252">
        <v>0</v>
      </c>
      <c r="F2252" s="14">
        <v>34617.839999999997</v>
      </c>
      <c r="G2252" t="s">
        <v>16</v>
      </c>
      <c r="H2252" t="s">
        <v>12</v>
      </c>
      <c r="I2252" t="s">
        <v>167</v>
      </c>
      <c r="J2252" s="10" t="str">
        <f t="shared" si="70"/>
        <v>9Oct2004</v>
      </c>
      <c r="K2252" s="13">
        <f t="shared" si="71"/>
        <v>18</v>
      </c>
      <c r="L2252" s="14">
        <v>34617.839999999997</v>
      </c>
    </row>
    <row r="2253" spans="1:12" x14ac:dyDescent="0.25">
      <c r="A2253" t="s">
        <v>2178</v>
      </c>
      <c r="B2253">
        <v>2004</v>
      </c>
      <c r="C2253" t="s">
        <v>30</v>
      </c>
      <c r="D2253">
        <v>25</v>
      </c>
      <c r="E2253">
        <v>0</v>
      </c>
      <c r="F2253" s="14">
        <v>36307.800000000003</v>
      </c>
      <c r="G2253" t="s">
        <v>16</v>
      </c>
      <c r="H2253" t="s">
        <v>11</v>
      </c>
      <c r="I2253" t="s">
        <v>13</v>
      </c>
      <c r="J2253" s="10" t="str">
        <f t="shared" si="70"/>
        <v>25Dec2004</v>
      </c>
      <c r="K2253" s="13">
        <f t="shared" si="71"/>
        <v>18</v>
      </c>
      <c r="L2253" s="14">
        <v>36307.800000000003</v>
      </c>
    </row>
    <row r="2254" spans="1:12" x14ac:dyDescent="0.25">
      <c r="A2254" t="s">
        <v>72</v>
      </c>
      <c r="B2254">
        <v>2004</v>
      </c>
      <c r="C2254" t="s">
        <v>18</v>
      </c>
      <c r="D2254">
        <v>10</v>
      </c>
      <c r="E2254">
        <v>0</v>
      </c>
      <c r="F2254" s="14">
        <v>1146.8</v>
      </c>
      <c r="G2254" t="s">
        <v>11</v>
      </c>
      <c r="H2254" t="s">
        <v>11</v>
      </c>
      <c r="I2254" t="s">
        <v>13</v>
      </c>
      <c r="J2254" s="10" t="str">
        <f t="shared" si="70"/>
        <v>10Jun2004</v>
      </c>
      <c r="K2254" s="13">
        <f t="shared" si="71"/>
        <v>18</v>
      </c>
      <c r="L2254" s="14">
        <v>1146.8</v>
      </c>
    </row>
    <row r="2255" spans="1:12" x14ac:dyDescent="0.25">
      <c r="A2255" t="s">
        <v>74</v>
      </c>
      <c r="B2255">
        <v>2004</v>
      </c>
      <c r="C2255" t="s">
        <v>10</v>
      </c>
      <c r="D2255">
        <v>18</v>
      </c>
      <c r="E2255">
        <v>0</v>
      </c>
      <c r="F2255" s="14">
        <v>1149.4000000000001</v>
      </c>
      <c r="G2255" t="s">
        <v>11</v>
      </c>
      <c r="H2255" t="s">
        <v>11</v>
      </c>
      <c r="I2255" t="s">
        <v>13</v>
      </c>
      <c r="J2255" s="10" t="str">
        <f t="shared" si="70"/>
        <v>18Jul2004</v>
      </c>
      <c r="K2255" s="13">
        <f t="shared" si="71"/>
        <v>18</v>
      </c>
      <c r="L2255" s="14">
        <v>1149.4000000000001</v>
      </c>
    </row>
    <row r="2256" spans="1:12" x14ac:dyDescent="0.25">
      <c r="A2256" t="s">
        <v>76</v>
      </c>
      <c r="B2256">
        <v>2004</v>
      </c>
      <c r="C2256" t="s">
        <v>15</v>
      </c>
      <c r="D2256">
        <v>11</v>
      </c>
      <c r="E2256">
        <v>0</v>
      </c>
      <c r="F2256" s="14">
        <v>1163.46</v>
      </c>
      <c r="G2256" t="s">
        <v>11</v>
      </c>
      <c r="H2256" t="s">
        <v>12</v>
      </c>
      <c r="I2256" t="s">
        <v>13</v>
      </c>
      <c r="J2256" s="10" t="str">
        <f t="shared" si="70"/>
        <v>11Nov2004</v>
      </c>
      <c r="K2256" s="13">
        <f t="shared" si="71"/>
        <v>18</v>
      </c>
      <c r="L2256" s="14">
        <v>1163.46</v>
      </c>
    </row>
    <row r="2257" spans="1:12" x14ac:dyDescent="0.25">
      <c r="A2257" t="s">
        <v>86</v>
      </c>
      <c r="B2257">
        <v>2004</v>
      </c>
      <c r="C2257" t="s">
        <v>10</v>
      </c>
      <c r="D2257">
        <v>9</v>
      </c>
      <c r="E2257">
        <v>0</v>
      </c>
      <c r="F2257" s="14">
        <v>1224</v>
      </c>
      <c r="G2257" t="s">
        <v>11</v>
      </c>
      <c r="H2257" t="s">
        <v>16</v>
      </c>
      <c r="I2257" t="s">
        <v>13</v>
      </c>
      <c r="J2257" s="10" t="str">
        <f t="shared" si="70"/>
        <v>9Jul2004</v>
      </c>
      <c r="K2257" s="13">
        <f t="shared" si="71"/>
        <v>18</v>
      </c>
      <c r="L2257" s="14">
        <v>1224</v>
      </c>
    </row>
    <row r="2258" spans="1:12" x14ac:dyDescent="0.25">
      <c r="A2258" t="s">
        <v>87</v>
      </c>
      <c r="B2258">
        <v>2004</v>
      </c>
      <c r="C2258" t="s">
        <v>36</v>
      </c>
      <c r="D2258">
        <v>16</v>
      </c>
      <c r="E2258">
        <v>0</v>
      </c>
      <c r="F2258" s="14">
        <v>1228</v>
      </c>
      <c r="G2258" t="s">
        <v>11</v>
      </c>
      <c r="H2258" t="s">
        <v>16</v>
      </c>
      <c r="I2258" t="s">
        <v>23</v>
      </c>
      <c r="J2258" s="10" t="str">
        <f t="shared" si="70"/>
        <v>16Oct2004</v>
      </c>
      <c r="K2258" s="13">
        <f t="shared" si="71"/>
        <v>18</v>
      </c>
      <c r="L2258" s="14">
        <v>1228</v>
      </c>
    </row>
    <row r="2259" spans="1:12" x14ac:dyDescent="0.25">
      <c r="A2259" t="s">
        <v>104</v>
      </c>
      <c r="B2259">
        <v>2004</v>
      </c>
      <c r="C2259" t="s">
        <v>20</v>
      </c>
      <c r="D2259">
        <v>30</v>
      </c>
      <c r="E2259">
        <v>0</v>
      </c>
      <c r="F2259" s="14">
        <v>1283</v>
      </c>
      <c r="G2259" t="s">
        <v>11</v>
      </c>
      <c r="H2259" t="s">
        <v>16</v>
      </c>
      <c r="I2259" t="s">
        <v>13</v>
      </c>
      <c r="J2259" s="10" t="str">
        <f t="shared" si="70"/>
        <v>30Sep2004</v>
      </c>
      <c r="K2259" s="13">
        <f t="shared" si="71"/>
        <v>18</v>
      </c>
      <c r="L2259" s="14">
        <v>1283</v>
      </c>
    </row>
    <row r="2260" spans="1:12" x14ac:dyDescent="0.25">
      <c r="A2260" t="s">
        <v>105</v>
      </c>
      <c r="B2260">
        <v>2004</v>
      </c>
      <c r="C2260" t="s">
        <v>10</v>
      </c>
      <c r="D2260">
        <v>28</v>
      </c>
      <c r="E2260">
        <v>0</v>
      </c>
      <c r="F2260" s="14">
        <v>1285</v>
      </c>
      <c r="G2260" t="s">
        <v>11</v>
      </c>
      <c r="H2260" t="s">
        <v>12</v>
      </c>
      <c r="I2260" t="s">
        <v>13</v>
      </c>
      <c r="J2260" s="10" t="str">
        <f t="shared" si="70"/>
        <v>28Jul2004</v>
      </c>
      <c r="K2260" s="13">
        <f t="shared" si="71"/>
        <v>18</v>
      </c>
      <c r="L2260" s="14">
        <v>1285</v>
      </c>
    </row>
    <row r="2261" spans="1:12" x14ac:dyDescent="0.25">
      <c r="A2261" t="s">
        <v>138</v>
      </c>
      <c r="B2261">
        <v>2004</v>
      </c>
      <c r="C2261" t="s">
        <v>15</v>
      </c>
      <c r="D2261">
        <v>19</v>
      </c>
      <c r="E2261">
        <v>0</v>
      </c>
      <c r="F2261" s="14">
        <v>1607.51</v>
      </c>
      <c r="G2261" t="s">
        <v>11</v>
      </c>
      <c r="H2261" t="s">
        <v>12</v>
      </c>
      <c r="I2261" t="s">
        <v>13</v>
      </c>
      <c r="J2261" s="10" t="str">
        <f t="shared" si="70"/>
        <v>19Nov2004</v>
      </c>
      <c r="K2261" s="13">
        <f t="shared" si="71"/>
        <v>18</v>
      </c>
      <c r="L2261" s="14">
        <v>1607.51</v>
      </c>
    </row>
    <row r="2262" spans="1:12" x14ac:dyDescent="0.25">
      <c r="A2262" t="s">
        <v>139</v>
      </c>
      <c r="B2262">
        <v>2004</v>
      </c>
      <c r="C2262" t="s">
        <v>10</v>
      </c>
      <c r="D2262">
        <v>22</v>
      </c>
      <c r="E2262">
        <v>0</v>
      </c>
      <c r="F2262" s="14">
        <v>1615.77</v>
      </c>
      <c r="G2262" t="s">
        <v>11</v>
      </c>
      <c r="H2262" t="s">
        <v>16</v>
      </c>
      <c r="I2262" t="s">
        <v>13</v>
      </c>
      <c r="J2262" s="10" t="str">
        <f t="shared" si="70"/>
        <v>22Jul2004</v>
      </c>
      <c r="K2262" s="13">
        <f t="shared" si="71"/>
        <v>18</v>
      </c>
      <c r="L2262" s="14">
        <v>1615.77</v>
      </c>
    </row>
    <row r="2263" spans="1:12" x14ac:dyDescent="0.25">
      <c r="A2263" t="s">
        <v>142</v>
      </c>
      <c r="B2263">
        <v>2004</v>
      </c>
      <c r="C2263" t="s">
        <v>34</v>
      </c>
      <c r="D2263">
        <v>21</v>
      </c>
      <c r="E2263">
        <v>0</v>
      </c>
      <c r="F2263" s="14">
        <v>1621.88</v>
      </c>
      <c r="G2263" t="s">
        <v>11</v>
      </c>
      <c r="H2263" t="s">
        <v>11</v>
      </c>
      <c r="I2263" t="s">
        <v>13</v>
      </c>
      <c r="J2263" s="10" t="str">
        <f t="shared" si="70"/>
        <v>21Aug2004</v>
      </c>
      <c r="K2263" s="13">
        <f t="shared" si="71"/>
        <v>18</v>
      </c>
      <c r="L2263" s="14">
        <v>1621.88</v>
      </c>
    </row>
    <row r="2264" spans="1:12" x14ac:dyDescent="0.25">
      <c r="A2264" t="s">
        <v>143</v>
      </c>
      <c r="B2264">
        <v>2004</v>
      </c>
      <c r="C2264" t="s">
        <v>10</v>
      </c>
      <c r="D2264">
        <v>25</v>
      </c>
      <c r="E2264">
        <v>0</v>
      </c>
      <c r="F2264" s="14">
        <v>1622.19</v>
      </c>
      <c r="G2264" t="s">
        <v>11</v>
      </c>
      <c r="H2264" t="s">
        <v>16</v>
      </c>
      <c r="I2264" t="s">
        <v>13</v>
      </c>
      <c r="J2264" s="10" t="str">
        <f t="shared" si="70"/>
        <v>25Jul2004</v>
      </c>
      <c r="K2264" s="13">
        <f t="shared" si="71"/>
        <v>18</v>
      </c>
      <c r="L2264" s="14">
        <v>1622.19</v>
      </c>
    </row>
    <row r="2265" spans="1:12" x14ac:dyDescent="0.25">
      <c r="A2265" t="s">
        <v>147</v>
      </c>
      <c r="B2265">
        <v>2004</v>
      </c>
      <c r="C2265" t="s">
        <v>36</v>
      </c>
      <c r="D2265">
        <v>4</v>
      </c>
      <c r="E2265">
        <v>0</v>
      </c>
      <c r="F2265" s="14">
        <v>1629.83</v>
      </c>
      <c r="G2265" t="s">
        <v>11</v>
      </c>
      <c r="H2265" t="s">
        <v>11</v>
      </c>
      <c r="I2265" t="s">
        <v>13</v>
      </c>
      <c r="J2265" s="10" t="str">
        <f t="shared" si="70"/>
        <v>4Oct2004</v>
      </c>
      <c r="K2265" s="13">
        <f t="shared" si="71"/>
        <v>18</v>
      </c>
      <c r="L2265" s="14">
        <v>1629.83</v>
      </c>
    </row>
    <row r="2266" spans="1:12" x14ac:dyDescent="0.25">
      <c r="A2266" t="s">
        <v>148</v>
      </c>
      <c r="B2266">
        <v>2004</v>
      </c>
      <c r="C2266" t="s">
        <v>30</v>
      </c>
      <c r="D2266">
        <v>5</v>
      </c>
      <c r="E2266">
        <v>0</v>
      </c>
      <c r="F2266" s="14">
        <v>1631.67</v>
      </c>
      <c r="G2266" t="s">
        <v>11</v>
      </c>
      <c r="H2266" t="s">
        <v>12</v>
      </c>
      <c r="I2266" t="s">
        <v>13</v>
      </c>
      <c r="J2266" s="10" t="str">
        <f t="shared" si="70"/>
        <v>5Dec2004</v>
      </c>
      <c r="K2266" s="13">
        <f t="shared" si="71"/>
        <v>18</v>
      </c>
      <c r="L2266" s="14">
        <v>1631.67</v>
      </c>
    </row>
    <row r="2267" spans="1:12" x14ac:dyDescent="0.25">
      <c r="A2267" t="s">
        <v>149</v>
      </c>
      <c r="B2267">
        <v>2004</v>
      </c>
      <c r="C2267" t="s">
        <v>10</v>
      </c>
      <c r="D2267">
        <v>9</v>
      </c>
      <c r="E2267">
        <v>0</v>
      </c>
      <c r="F2267" s="14">
        <v>1631.82</v>
      </c>
      <c r="G2267" t="s">
        <v>11</v>
      </c>
      <c r="H2267" t="s">
        <v>16</v>
      </c>
      <c r="I2267" t="s">
        <v>13</v>
      </c>
      <c r="J2267" s="10" t="str">
        <f t="shared" si="70"/>
        <v>9Jul2004</v>
      </c>
      <c r="K2267" s="13">
        <f t="shared" si="71"/>
        <v>18</v>
      </c>
      <c r="L2267" s="14">
        <v>1631.82</v>
      </c>
    </row>
    <row r="2268" spans="1:12" x14ac:dyDescent="0.25">
      <c r="A2268" t="s">
        <v>152</v>
      </c>
      <c r="B2268">
        <v>2004</v>
      </c>
      <c r="C2268" t="s">
        <v>30</v>
      </c>
      <c r="D2268">
        <v>13</v>
      </c>
      <c r="E2268">
        <v>0</v>
      </c>
      <c r="F2268" s="14">
        <v>1633.04</v>
      </c>
      <c r="G2268" t="s">
        <v>11</v>
      </c>
      <c r="H2268" t="s">
        <v>11</v>
      </c>
      <c r="I2268" t="s">
        <v>13</v>
      </c>
      <c r="J2268" s="10" t="str">
        <f t="shared" si="70"/>
        <v>13Dec2004</v>
      </c>
      <c r="K2268" s="13">
        <f t="shared" si="71"/>
        <v>18</v>
      </c>
      <c r="L2268" s="14">
        <v>1633.04</v>
      </c>
    </row>
    <row r="2269" spans="1:12" x14ac:dyDescent="0.25">
      <c r="A2269" t="s">
        <v>153</v>
      </c>
      <c r="B2269">
        <v>2004</v>
      </c>
      <c r="C2269" t="s">
        <v>34</v>
      </c>
      <c r="D2269">
        <v>8</v>
      </c>
      <c r="E2269">
        <v>0</v>
      </c>
      <c r="F2269" s="14">
        <v>1633.96</v>
      </c>
      <c r="G2269" t="s">
        <v>11</v>
      </c>
      <c r="H2269" t="s">
        <v>16</v>
      </c>
      <c r="I2269" t="s">
        <v>13</v>
      </c>
      <c r="J2269" s="10" t="str">
        <f t="shared" si="70"/>
        <v>8Aug2004</v>
      </c>
      <c r="K2269" s="13">
        <f t="shared" si="71"/>
        <v>18</v>
      </c>
      <c r="L2269" s="14">
        <v>1633.96</v>
      </c>
    </row>
    <row r="2270" spans="1:12" x14ac:dyDescent="0.25">
      <c r="A2270" t="s">
        <v>154</v>
      </c>
      <c r="B2270">
        <v>2004</v>
      </c>
      <c r="C2270" t="s">
        <v>18</v>
      </c>
      <c r="D2270">
        <v>13</v>
      </c>
      <c r="E2270">
        <v>0</v>
      </c>
      <c r="F2270" s="14">
        <v>1634.57</v>
      </c>
      <c r="G2270" t="s">
        <v>11</v>
      </c>
      <c r="H2270" t="s">
        <v>11</v>
      </c>
      <c r="I2270" t="s">
        <v>13</v>
      </c>
      <c r="J2270" s="10" t="str">
        <f t="shared" si="70"/>
        <v>13Jun2004</v>
      </c>
      <c r="K2270" s="13">
        <f t="shared" si="71"/>
        <v>18</v>
      </c>
      <c r="L2270" s="14">
        <v>1634.57</v>
      </c>
    </row>
    <row r="2271" spans="1:12" x14ac:dyDescent="0.25">
      <c r="A2271" t="s">
        <v>162</v>
      </c>
      <c r="B2271">
        <v>2004</v>
      </c>
      <c r="C2271" t="s">
        <v>15</v>
      </c>
      <c r="D2271">
        <v>17</v>
      </c>
      <c r="E2271">
        <v>0</v>
      </c>
      <c r="F2271" s="14">
        <v>1694.8</v>
      </c>
      <c r="G2271" t="s">
        <v>11</v>
      </c>
      <c r="H2271" t="s">
        <v>11</v>
      </c>
      <c r="I2271" t="s">
        <v>163</v>
      </c>
      <c r="J2271" s="10" t="str">
        <f t="shared" si="70"/>
        <v>17Nov2004</v>
      </c>
      <c r="K2271" s="13">
        <f t="shared" si="71"/>
        <v>18</v>
      </c>
      <c r="L2271" s="14">
        <v>1694.8</v>
      </c>
    </row>
    <row r="2272" spans="1:12" x14ac:dyDescent="0.25">
      <c r="A2272" t="s">
        <v>164</v>
      </c>
      <c r="B2272">
        <v>2004</v>
      </c>
      <c r="C2272" t="s">
        <v>30</v>
      </c>
      <c r="D2272">
        <v>10</v>
      </c>
      <c r="E2272">
        <v>0</v>
      </c>
      <c r="F2272" s="14">
        <v>1702.46</v>
      </c>
      <c r="G2272" t="s">
        <v>11</v>
      </c>
      <c r="H2272" t="s">
        <v>12</v>
      </c>
      <c r="I2272" t="s">
        <v>165</v>
      </c>
      <c r="J2272" s="10" t="str">
        <f t="shared" si="70"/>
        <v>10Dec2004</v>
      </c>
      <c r="K2272" s="13">
        <f t="shared" si="71"/>
        <v>18</v>
      </c>
      <c r="L2272" s="14">
        <v>1702.46</v>
      </c>
    </row>
    <row r="2273" spans="1:12" x14ac:dyDescent="0.25">
      <c r="A2273" t="s">
        <v>166</v>
      </c>
      <c r="B2273">
        <v>2004</v>
      </c>
      <c r="C2273" t="s">
        <v>15</v>
      </c>
      <c r="D2273">
        <v>7</v>
      </c>
      <c r="E2273">
        <v>0</v>
      </c>
      <c r="F2273" s="14">
        <v>1704.57</v>
      </c>
      <c r="G2273" t="s">
        <v>11</v>
      </c>
      <c r="H2273" t="s">
        <v>16</v>
      </c>
      <c r="I2273" t="s">
        <v>167</v>
      </c>
      <c r="J2273" s="10" t="str">
        <f t="shared" si="70"/>
        <v>7Nov2004</v>
      </c>
      <c r="K2273" s="13">
        <f t="shared" si="71"/>
        <v>18</v>
      </c>
      <c r="L2273" s="14">
        <v>1704.57</v>
      </c>
    </row>
    <row r="2274" spans="1:12" x14ac:dyDescent="0.25">
      <c r="A2274" t="s">
        <v>168</v>
      </c>
      <c r="B2274">
        <v>2004</v>
      </c>
      <c r="C2274" t="s">
        <v>30</v>
      </c>
      <c r="D2274">
        <v>14</v>
      </c>
      <c r="E2274">
        <v>0</v>
      </c>
      <c r="F2274" s="14">
        <v>1704.7</v>
      </c>
      <c r="G2274" t="s">
        <v>11</v>
      </c>
      <c r="H2274" t="s">
        <v>12</v>
      </c>
      <c r="I2274" t="s">
        <v>169</v>
      </c>
      <c r="J2274" s="10" t="str">
        <f t="shared" si="70"/>
        <v>14Dec2004</v>
      </c>
      <c r="K2274" s="13">
        <f t="shared" si="71"/>
        <v>18</v>
      </c>
      <c r="L2274" s="14">
        <v>1704.7</v>
      </c>
    </row>
    <row r="2275" spans="1:12" x14ac:dyDescent="0.25">
      <c r="A2275" t="s">
        <v>170</v>
      </c>
      <c r="B2275">
        <v>2004</v>
      </c>
      <c r="C2275" t="s">
        <v>30</v>
      </c>
      <c r="D2275">
        <v>6</v>
      </c>
      <c r="E2275">
        <v>0</v>
      </c>
      <c r="F2275" s="14">
        <v>1705.62</v>
      </c>
      <c r="G2275" t="s">
        <v>11</v>
      </c>
      <c r="H2275" t="s">
        <v>11</v>
      </c>
      <c r="I2275" t="s">
        <v>163</v>
      </c>
      <c r="J2275" s="10" t="str">
        <f t="shared" si="70"/>
        <v>6Dec2004</v>
      </c>
      <c r="K2275" s="13">
        <f t="shared" si="71"/>
        <v>18</v>
      </c>
      <c r="L2275" s="14">
        <v>1705.62</v>
      </c>
    </row>
    <row r="2276" spans="1:12" x14ac:dyDescent="0.25">
      <c r="A2276" t="s">
        <v>230</v>
      </c>
      <c r="B2276">
        <v>2004</v>
      </c>
      <c r="C2276" t="s">
        <v>15</v>
      </c>
      <c r="D2276">
        <v>4</v>
      </c>
      <c r="E2276">
        <v>0</v>
      </c>
      <c r="F2276" s="14">
        <v>2118.61</v>
      </c>
      <c r="G2276" t="s">
        <v>11</v>
      </c>
      <c r="H2276" t="s">
        <v>16</v>
      </c>
      <c r="I2276" t="s">
        <v>23</v>
      </c>
      <c r="J2276" s="10" t="str">
        <f t="shared" si="70"/>
        <v>4Nov2004</v>
      </c>
      <c r="K2276" s="13">
        <f t="shared" si="71"/>
        <v>18</v>
      </c>
      <c r="L2276" s="14">
        <v>2118.61</v>
      </c>
    </row>
    <row r="2277" spans="1:12" x14ac:dyDescent="0.25">
      <c r="A2277" t="s">
        <v>237</v>
      </c>
      <c r="B2277">
        <v>2004</v>
      </c>
      <c r="C2277" t="s">
        <v>36</v>
      </c>
      <c r="D2277">
        <v>4</v>
      </c>
      <c r="E2277">
        <v>0</v>
      </c>
      <c r="F2277" s="14">
        <v>2144.85</v>
      </c>
      <c r="G2277" t="s">
        <v>11</v>
      </c>
      <c r="H2277" t="s">
        <v>16</v>
      </c>
      <c r="I2277" t="s">
        <v>41</v>
      </c>
      <c r="J2277" s="10" t="str">
        <f t="shared" si="70"/>
        <v>4Oct2004</v>
      </c>
      <c r="K2277" s="13">
        <f t="shared" si="71"/>
        <v>18</v>
      </c>
      <c r="L2277" s="14">
        <v>2144.85</v>
      </c>
    </row>
    <row r="2278" spans="1:12" x14ac:dyDescent="0.25">
      <c r="A2278" t="s">
        <v>245</v>
      </c>
      <c r="B2278">
        <v>2004</v>
      </c>
      <c r="C2278" t="s">
        <v>30</v>
      </c>
      <c r="D2278">
        <v>7</v>
      </c>
      <c r="E2278">
        <v>0</v>
      </c>
      <c r="F2278" s="14">
        <v>2196.4699999999998</v>
      </c>
      <c r="G2278" t="s">
        <v>11</v>
      </c>
      <c r="H2278" t="s">
        <v>12</v>
      </c>
      <c r="I2278" t="s">
        <v>246</v>
      </c>
      <c r="J2278" s="10" t="str">
        <f t="shared" si="70"/>
        <v>7Dec2004</v>
      </c>
      <c r="K2278" s="13">
        <f t="shared" si="71"/>
        <v>18</v>
      </c>
      <c r="L2278" s="14">
        <v>2196.4699999999998</v>
      </c>
    </row>
    <row r="2279" spans="1:12" x14ac:dyDescent="0.25">
      <c r="A2279" t="s">
        <v>247</v>
      </c>
      <c r="B2279">
        <v>2004</v>
      </c>
      <c r="C2279" t="s">
        <v>20</v>
      </c>
      <c r="D2279">
        <v>3</v>
      </c>
      <c r="E2279">
        <v>0</v>
      </c>
      <c r="F2279" s="14">
        <v>2198.19</v>
      </c>
      <c r="G2279" t="s">
        <v>11</v>
      </c>
      <c r="H2279" t="s">
        <v>16</v>
      </c>
      <c r="I2279" t="s">
        <v>248</v>
      </c>
      <c r="J2279" s="10" t="str">
        <f t="shared" si="70"/>
        <v>3Sep2004</v>
      </c>
      <c r="K2279" s="13">
        <f t="shared" si="71"/>
        <v>18</v>
      </c>
      <c r="L2279" s="14">
        <v>2198.19</v>
      </c>
    </row>
    <row r="2280" spans="1:12" x14ac:dyDescent="0.25">
      <c r="A2280" t="s">
        <v>249</v>
      </c>
      <c r="B2280">
        <v>2004</v>
      </c>
      <c r="C2280" t="s">
        <v>20</v>
      </c>
      <c r="D2280">
        <v>12</v>
      </c>
      <c r="E2280">
        <v>0</v>
      </c>
      <c r="F2280" s="14">
        <v>2200.83</v>
      </c>
      <c r="G2280" t="s">
        <v>11</v>
      </c>
      <c r="H2280" t="s">
        <v>11</v>
      </c>
      <c r="I2280" t="s">
        <v>246</v>
      </c>
      <c r="J2280" s="10" t="str">
        <f t="shared" si="70"/>
        <v>12Sep2004</v>
      </c>
      <c r="K2280" s="13">
        <f t="shared" si="71"/>
        <v>18</v>
      </c>
      <c r="L2280" s="14">
        <v>2200.83</v>
      </c>
    </row>
    <row r="2281" spans="1:12" x14ac:dyDescent="0.25">
      <c r="A2281" t="s">
        <v>250</v>
      </c>
      <c r="B2281">
        <v>2004</v>
      </c>
      <c r="C2281" t="s">
        <v>10</v>
      </c>
      <c r="D2281">
        <v>27</v>
      </c>
      <c r="E2281">
        <v>1</v>
      </c>
      <c r="F2281" s="14">
        <v>2201.1</v>
      </c>
      <c r="G2281" t="s">
        <v>11</v>
      </c>
      <c r="H2281" t="s">
        <v>12</v>
      </c>
      <c r="I2281" t="s">
        <v>13</v>
      </c>
      <c r="J2281" s="10" t="str">
        <f t="shared" si="70"/>
        <v>27Jul2004</v>
      </c>
      <c r="K2281" s="13">
        <f t="shared" si="71"/>
        <v>18</v>
      </c>
      <c r="L2281" s="14">
        <v>2201.1</v>
      </c>
    </row>
    <row r="2282" spans="1:12" x14ac:dyDescent="0.25">
      <c r="A2282" t="s">
        <v>251</v>
      </c>
      <c r="B2282">
        <v>2004</v>
      </c>
      <c r="C2282" t="s">
        <v>34</v>
      </c>
      <c r="D2282">
        <v>6</v>
      </c>
      <c r="E2282">
        <v>0</v>
      </c>
      <c r="F2282" s="14">
        <v>2203.4699999999998</v>
      </c>
      <c r="G2282" t="s">
        <v>11</v>
      </c>
      <c r="H2282" t="s">
        <v>11</v>
      </c>
      <c r="I2282" t="s">
        <v>246</v>
      </c>
      <c r="J2282" s="10" t="str">
        <f t="shared" si="70"/>
        <v>6Aug2004</v>
      </c>
      <c r="K2282" s="13">
        <f t="shared" si="71"/>
        <v>18</v>
      </c>
      <c r="L2282" s="14">
        <v>2203.4699999999998</v>
      </c>
    </row>
    <row r="2283" spans="1:12" x14ac:dyDescent="0.25">
      <c r="A2283" t="s">
        <v>252</v>
      </c>
      <c r="B2283">
        <v>2004</v>
      </c>
      <c r="C2283" t="s">
        <v>36</v>
      </c>
      <c r="D2283">
        <v>28</v>
      </c>
      <c r="E2283">
        <v>0</v>
      </c>
      <c r="F2283" s="14">
        <v>2203.7399999999998</v>
      </c>
      <c r="G2283" t="s">
        <v>11</v>
      </c>
      <c r="H2283" t="s">
        <v>11</v>
      </c>
      <c r="I2283" t="s">
        <v>246</v>
      </c>
      <c r="J2283" s="10" t="str">
        <f t="shared" si="70"/>
        <v>28Oct2004</v>
      </c>
      <c r="K2283" s="13">
        <f t="shared" si="71"/>
        <v>18</v>
      </c>
      <c r="L2283" s="14">
        <v>2203.7399999999998</v>
      </c>
    </row>
    <row r="2284" spans="1:12" x14ac:dyDescent="0.25">
      <c r="A2284" t="s">
        <v>253</v>
      </c>
      <c r="B2284">
        <v>2004</v>
      </c>
      <c r="C2284" t="s">
        <v>15</v>
      </c>
      <c r="D2284">
        <v>13</v>
      </c>
      <c r="E2284">
        <v>0</v>
      </c>
      <c r="F2284" s="14">
        <v>2205.98</v>
      </c>
      <c r="G2284" t="s">
        <v>11</v>
      </c>
      <c r="H2284" t="s">
        <v>12</v>
      </c>
      <c r="I2284" t="s">
        <v>246</v>
      </c>
      <c r="J2284" s="10" t="str">
        <f t="shared" si="70"/>
        <v>13Nov2004</v>
      </c>
      <c r="K2284" s="13">
        <f t="shared" si="71"/>
        <v>18</v>
      </c>
      <c r="L2284" s="14">
        <v>2205.98</v>
      </c>
    </row>
    <row r="2285" spans="1:12" x14ac:dyDescent="0.25">
      <c r="A2285" t="s">
        <v>254</v>
      </c>
      <c r="B2285">
        <v>2004</v>
      </c>
      <c r="C2285" t="s">
        <v>34</v>
      </c>
      <c r="D2285">
        <v>6</v>
      </c>
      <c r="E2285">
        <v>0</v>
      </c>
      <c r="F2285" s="14">
        <v>2207.6999999999998</v>
      </c>
      <c r="G2285" t="s">
        <v>11</v>
      </c>
      <c r="H2285" t="s">
        <v>11</v>
      </c>
      <c r="I2285" t="s">
        <v>246</v>
      </c>
      <c r="J2285" s="10" t="str">
        <f t="shared" si="70"/>
        <v>6Aug2004</v>
      </c>
      <c r="K2285" s="13">
        <f t="shared" si="71"/>
        <v>18</v>
      </c>
      <c r="L2285" s="14">
        <v>2207.6999999999998</v>
      </c>
    </row>
    <row r="2286" spans="1:12" x14ac:dyDescent="0.25">
      <c r="A2286" t="s">
        <v>255</v>
      </c>
      <c r="B2286">
        <v>2004</v>
      </c>
      <c r="C2286" t="s">
        <v>10</v>
      </c>
      <c r="D2286">
        <v>27</v>
      </c>
      <c r="E2286">
        <v>0</v>
      </c>
      <c r="F2286" s="14">
        <v>2211.13</v>
      </c>
      <c r="G2286" t="s">
        <v>11</v>
      </c>
      <c r="H2286" t="s">
        <v>11</v>
      </c>
      <c r="I2286" t="s">
        <v>246</v>
      </c>
      <c r="J2286" s="10" t="str">
        <f t="shared" si="70"/>
        <v>27Jul2004</v>
      </c>
      <c r="K2286" s="13">
        <f t="shared" si="71"/>
        <v>18</v>
      </c>
      <c r="L2286" s="14">
        <v>2211.13</v>
      </c>
    </row>
    <row r="2287" spans="1:12" x14ac:dyDescent="0.25">
      <c r="A2287" t="s">
        <v>257</v>
      </c>
      <c r="B2287">
        <v>2004</v>
      </c>
      <c r="C2287" t="s">
        <v>18</v>
      </c>
      <c r="D2287">
        <v>13</v>
      </c>
      <c r="E2287">
        <v>0</v>
      </c>
      <c r="F2287" s="14">
        <v>2217.4699999999998</v>
      </c>
      <c r="G2287" t="s">
        <v>11</v>
      </c>
      <c r="H2287" t="s">
        <v>16</v>
      </c>
      <c r="I2287" t="s">
        <v>246</v>
      </c>
      <c r="J2287" s="10" t="str">
        <f t="shared" si="70"/>
        <v>13Jun2004</v>
      </c>
      <c r="K2287" s="13">
        <f t="shared" si="71"/>
        <v>18</v>
      </c>
      <c r="L2287" s="14">
        <v>2217.4699999999998</v>
      </c>
    </row>
    <row r="2288" spans="1:12" x14ac:dyDescent="0.25">
      <c r="A2288" t="s">
        <v>258</v>
      </c>
      <c r="B2288">
        <v>2004</v>
      </c>
      <c r="C2288" t="s">
        <v>20</v>
      </c>
      <c r="D2288">
        <v>25</v>
      </c>
      <c r="E2288">
        <v>0</v>
      </c>
      <c r="F2288" s="14">
        <v>2217.6</v>
      </c>
      <c r="G2288" t="s">
        <v>11</v>
      </c>
      <c r="H2288" t="s">
        <v>16</v>
      </c>
      <c r="I2288" t="s">
        <v>246</v>
      </c>
      <c r="J2288" s="10" t="str">
        <f t="shared" si="70"/>
        <v>25Sep2004</v>
      </c>
      <c r="K2288" s="13">
        <f t="shared" si="71"/>
        <v>18</v>
      </c>
      <c r="L2288" s="14">
        <v>2217.6</v>
      </c>
    </row>
    <row r="2289" spans="1:12" x14ac:dyDescent="0.25">
      <c r="A2289" t="s">
        <v>259</v>
      </c>
      <c r="B2289">
        <v>2004</v>
      </c>
      <c r="C2289" t="s">
        <v>30</v>
      </c>
      <c r="D2289">
        <v>12</v>
      </c>
      <c r="E2289">
        <v>1</v>
      </c>
      <c r="F2289" s="14">
        <v>2219.4499999999998</v>
      </c>
      <c r="G2289" t="s">
        <v>11</v>
      </c>
      <c r="H2289" t="s">
        <v>16</v>
      </c>
      <c r="I2289" t="s">
        <v>13</v>
      </c>
      <c r="J2289" s="10" t="str">
        <f t="shared" si="70"/>
        <v>12Dec2004</v>
      </c>
      <c r="K2289" s="13">
        <f t="shared" si="71"/>
        <v>18</v>
      </c>
      <c r="L2289" s="14">
        <v>2219.4499999999998</v>
      </c>
    </row>
    <row r="2290" spans="1:12" x14ac:dyDescent="0.25">
      <c r="A2290" t="s">
        <v>268</v>
      </c>
      <c r="B2290">
        <v>2004</v>
      </c>
      <c r="C2290" t="s">
        <v>20</v>
      </c>
      <c r="D2290">
        <v>6</v>
      </c>
      <c r="E2290">
        <v>2</v>
      </c>
      <c r="F2290" s="14">
        <v>2304</v>
      </c>
      <c r="G2290" t="s">
        <v>11</v>
      </c>
      <c r="H2290" t="s">
        <v>12</v>
      </c>
      <c r="I2290" t="s">
        <v>13</v>
      </c>
      <c r="J2290" s="10" t="str">
        <f t="shared" si="70"/>
        <v>6Sep2004</v>
      </c>
      <c r="K2290" s="13">
        <f t="shared" si="71"/>
        <v>18</v>
      </c>
      <c r="L2290" s="14">
        <v>2304</v>
      </c>
    </row>
    <row r="2291" spans="1:12" x14ac:dyDescent="0.25">
      <c r="A2291" t="s">
        <v>290</v>
      </c>
      <c r="B2291">
        <v>2004</v>
      </c>
      <c r="C2291" t="s">
        <v>20</v>
      </c>
      <c r="D2291">
        <v>6</v>
      </c>
      <c r="E2291">
        <v>0</v>
      </c>
      <c r="F2291" s="14">
        <v>2500.9299999999998</v>
      </c>
      <c r="G2291" t="s">
        <v>11</v>
      </c>
      <c r="H2291" t="s">
        <v>11</v>
      </c>
      <c r="I2291" t="s">
        <v>23</v>
      </c>
      <c r="J2291" s="10" t="str">
        <f t="shared" si="70"/>
        <v>6Sep2004</v>
      </c>
      <c r="K2291" s="13">
        <f t="shared" si="71"/>
        <v>18</v>
      </c>
      <c r="L2291" s="14">
        <v>2500.9299999999998</v>
      </c>
    </row>
    <row r="2292" spans="1:12" x14ac:dyDescent="0.25">
      <c r="A2292" t="s">
        <v>323</v>
      </c>
      <c r="B2292">
        <v>2004</v>
      </c>
      <c r="C2292" t="s">
        <v>15</v>
      </c>
      <c r="D2292">
        <v>14</v>
      </c>
      <c r="E2292">
        <v>0</v>
      </c>
      <c r="F2292" s="14">
        <v>2773.46</v>
      </c>
      <c r="G2292" t="s">
        <v>11</v>
      </c>
      <c r="H2292" t="s">
        <v>16</v>
      </c>
      <c r="I2292" t="s">
        <v>299</v>
      </c>
      <c r="J2292" s="10" t="str">
        <f t="shared" si="70"/>
        <v>14Nov2004</v>
      </c>
      <c r="K2292" s="13">
        <f t="shared" si="71"/>
        <v>18</v>
      </c>
      <c r="L2292" s="14">
        <v>2773.46</v>
      </c>
    </row>
    <row r="2293" spans="1:12" x14ac:dyDescent="0.25">
      <c r="A2293" t="s">
        <v>326</v>
      </c>
      <c r="B2293">
        <v>2004</v>
      </c>
      <c r="C2293" t="s">
        <v>34</v>
      </c>
      <c r="D2293">
        <v>4</v>
      </c>
      <c r="E2293">
        <v>2</v>
      </c>
      <c r="F2293" s="14">
        <v>2801.26</v>
      </c>
      <c r="G2293" t="s">
        <v>11</v>
      </c>
      <c r="H2293" t="s">
        <v>12</v>
      </c>
      <c r="I2293" t="s">
        <v>13</v>
      </c>
      <c r="J2293" s="10" t="str">
        <f t="shared" si="70"/>
        <v>4Aug2004</v>
      </c>
      <c r="K2293" s="13">
        <f t="shared" si="71"/>
        <v>18</v>
      </c>
      <c r="L2293" s="14">
        <v>2801.26</v>
      </c>
    </row>
    <row r="2294" spans="1:12" x14ac:dyDescent="0.25">
      <c r="A2294" t="s">
        <v>391</v>
      </c>
      <c r="B2294">
        <v>2004</v>
      </c>
      <c r="C2294" t="s">
        <v>10</v>
      </c>
      <c r="D2294">
        <v>16</v>
      </c>
      <c r="E2294">
        <v>2</v>
      </c>
      <c r="F2294" s="14">
        <v>3393.36</v>
      </c>
      <c r="G2294" t="s">
        <v>11</v>
      </c>
      <c r="H2294" t="s">
        <v>11</v>
      </c>
      <c r="I2294" t="s">
        <v>248</v>
      </c>
      <c r="J2294" s="10" t="str">
        <f t="shared" si="70"/>
        <v>16Jul2004</v>
      </c>
      <c r="K2294" s="13">
        <f t="shared" si="71"/>
        <v>18</v>
      </c>
      <c r="L2294" s="14">
        <v>3393.36</v>
      </c>
    </row>
    <row r="2295" spans="1:12" x14ac:dyDescent="0.25">
      <c r="A2295" t="s">
        <v>399</v>
      </c>
      <c r="B2295">
        <v>2004</v>
      </c>
      <c r="C2295" t="s">
        <v>18</v>
      </c>
      <c r="D2295">
        <v>26</v>
      </c>
      <c r="E2295">
        <v>3</v>
      </c>
      <c r="F2295" s="14">
        <v>3481.87</v>
      </c>
      <c r="G2295" t="s">
        <v>11</v>
      </c>
      <c r="H2295" t="s">
        <v>12</v>
      </c>
      <c r="I2295" t="s">
        <v>167</v>
      </c>
      <c r="J2295" s="10" t="str">
        <f t="shared" si="70"/>
        <v>26Jun2004</v>
      </c>
      <c r="K2295" s="13">
        <f t="shared" si="71"/>
        <v>18</v>
      </c>
      <c r="L2295" s="14">
        <v>3481.87</v>
      </c>
    </row>
    <row r="2296" spans="1:12" x14ac:dyDescent="0.25">
      <c r="A2296" t="s">
        <v>430</v>
      </c>
      <c r="B2296">
        <v>2004</v>
      </c>
      <c r="C2296" t="s">
        <v>15</v>
      </c>
      <c r="D2296">
        <v>5</v>
      </c>
      <c r="E2296">
        <v>0</v>
      </c>
      <c r="F2296" s="14">
        <v>3722.23</v>
      </c>
      <c r="G2296" t="s">
        <v>11</v>
      </c>
      <c r="H2296" t="s">
        <v>11</v>
      </c>
      <c r="I2296" t="s">
        <v>199</v>
      </c>
      <c r="J2296" s="10" t="str">
        <f t="shared" si="70"/>
        <v>5Nov2004</v>
      </c>
      <c r="K2296" s="13">
        <f t="shared" si="71"/>
        <v>18</v>
      </c>
      <c r="L2296" s="14">
        <v>3722.23</v>
      </c>
    </row>
    <row r="2297" spans="1:12" x14ac:dyDescent="0.25">
      <c r="A2297" t="s">
        <v>451</v>
      </c>
      <c r="B2297">
        <v>2004</v>
      </c>
      <c r="C2297" t="s">
        <v>10</v>
      </c>
      <c r="D2297">
        <v>13</v>
      </c>
      <c r="E2297">
        <v>0</v>
      </c>
      <c r="F2297" s="14">
        <v>3889.2</v>
      </c>
      <c r="G2297" t="s">
        <v>11</v>
      </c>
      <c r="H2297" t="s">
        <v>11</v>
      </c>
      <c r="I2297" t="s">
        <v>23</v>
      </c>
      <c r="J2297" s="10" t="str">
        <f t="shared" si="70"/>
        <v>13Jul2004</v>
      </c>
      <c r="K2297" s="13">
        <f t="shared" si="71"/>
        <v>18</v>
      </c>
      <c r="L2297" s="14">
        <v>3889.2</v>
      </c>
    </row>
    <row r="2298" spans="1:12" x14ac:dyDescent="0.25">
      <c r="A2298" t="s">
        <v>527</v>
      </c>
      <c r="B2298">
        <v>2004</v>
      </c>
      <c r="C2298" t="s">
        <v>10</v>
      </c>
      <c r="D2298">
        <v>18</v>
      </c>
      <c r="E2298">
        <v>0</v>
      </c>
      <c r="F2298" s="14">
        <v>4468.25</v>
      </c>
      <c r="G2298" t="s">
        <v>11</v>
      </c>
      <c r="H2298" t="s">
        <v>11</v>
      </c>
      <c r="I2298" t="s">
        <v>23</v>
      </c>
      <c r="J2298" s="10" t="str">
        <f t="shared" si="70"/>
        <v>18Jul2004</v>
      </c>
      <c r="K2298" s="13">
        <f t="shared" si="71"/>
        <v>18</v>
      </c>
      <c r="L2298" s="14">
        <v>4468.25</v>
      </c>
    </row>
    <row r="2299" spans="1:12" x14ac:dyDescent="0.25">
      <c r="A2299" t="s">
        <v>541</v>
      </c>
      <c r="B2299">
        <v>2004</v>
      </c>
      <c r="C2299" t="s">
        <v>30</v>
      </c>
      <c r="D2299">
        <v>22</v>
      </c>
      <c r="E2299">
        <v>4</v>
      </c>
      <c r="F2299" s="14">
        <v>4561.1899999999996</v>
      </c>
      <c r="G2299" t="s">
        <v>11</v>
      </c>
      <c r="H2299" t="s">
        <v>11</v>
      </c>
      <c r="I2299" t="s">
        <v>246</v>
      </c>
      <c r="J2299" s="10" t="str">
        <f t="shared" si="70"/>
        <v>22Dec2004</v>
      </c>
      <c r="K2299" s="13">
        <f t="shared" si="71"/>
        <v>18</v>
      </c>
      <c r="L2299" s="14">
        <v>4561.1899999999996</v>
      </c>
    </row>
    <row r="2300" spans="1:12" x14ac:dyDescent="0.25">
      <c r="A2300" t="s">
        <v>564</v>
      </c>
      <c r="B2300">
        <v>2004</v>
      </c>
      <c r="C2300" t="s">
        <v>15</v>
      </c>
      <c r="D2300">
        <v>24</v>
      </c>
      <c r="E2300">
        <v>0</v>
      </c>
      <c r="F2300" s="14">
        <v>4740.78</v>
      </c>
      <c r="G2300" t="s">
        <v>11</v>
      </c>
      <c r="H2300" t="s">
        <v>12</v>
      </c>
      <c r="I2300" t="s">
        <v>299</v>
      </c>
      <c r="J2300" s="10" t="str">
        <f t="shared" si="70"/>
        <v>24Nov2004</v>
      </c>
      <c r="K2300" s="13">
        <f t="shared" si="71"/>
        <v>18</v>
      </c>
      <c r="L2300" s="14">
        <v>4740.78</v>
      </c>
    </row>
    <row r="2301" spans="1:12" x14ac:dyDescent="0.25">
      <c r="A2301" t="s">
        <v>648</v>
      </c>
      <c r="B2301">
        <v>2004</v>
      </c>
      <c r="C2301" t="s">
        <v>34</v>
      </c>
      <c r="D2301">
        <v>22</v>
      </c>
      <c r="E2301">
        <v>0</v>
      </c>
      <c r="F2301" s="14">
        <v>5293.67</v>
      </c>
      <c r="G2301" t="s">
        <v>11</v>
      </c>
      <c r="H2301" t="s">
        <v>11</v>
      </c>
      <c r="I2301" t="s">
        <v>631</v>
      </c>
      <c r="J2301" s="10" t="str">
        <f t="shared" si="70"/>
        <v>22Aug2004</v>
      </c>
      <c r="K2301" s="13">
        <f t="shared" si="71"/>
        <v>18</v>
      </c>
      <c r="L2301" s="14">
        <v>5293.67</v>
      </c>
    </row>
    <row r="2302" spans="1:12" x14ac:dyDescent="0.25">
      <c r="A2302" t="s">
        <v>706</v>
      </c>
      <c r="B2302">
        <v>2004</v>
      </c>
      <c r="C2302" t="s">
        <v>15</v>
      </c>
      <c r="D2302">
        <v>1</v>
      </c>
      <c r="E2302">
        <v>0</v>
      </c>
      <c r="F2302" s="14">
        <v>5778.71</v>
      </c>
      <c r="G2302" t="s">
        <v>11</v>
      </c>
      <c r="H2302" t="s">
        <v>12</v>
      </c>
      <c r="I2302" t="s">
        <v>631</v>
      </c>
      <c r="J2302" s="10" t="str">
        <f t="shared" si="70"/>
        <v>1Nov2004</v>
      </c>
      <c r="K2302" s="13">
        <f t="shared" si="71"/>
        <v>18</v>
      </c>
      <c r="L2302" s="14">
        <v>5778.71</v>
      </c>
    </row>
    <row r="2303" spans="1:12" x14ac:dyDescent="0.25">
      <c r="A2303" t="s">
        <v>724</v>
      </c>
      <c r="B2303">
        <v>2004</v>
      </c>
      <c r="C2303" t="s">
        <v>10</v>
      </c>
      <c r="D2303">
        <v>15</v>
      </c>
      <c r="E2303">
        <v>0</v>
      </c>
      <c r="F2303" s="14">
        <v>5960.91</v>
      </c>
      <c r="G2303" t="s">
        <v>11</v>
      </c>
      <c r="H2303" t="s">
        <v>16</v>
      </c>
      <c r="I2303" t="s">
        <v>534</v>
      </c>
      <c r="J2303" s="10" t="str">
        <f t="shared" si="70"/>
        <v>15Jul2004</v>
      </c>
      <c r="K2303" s="13">
        <f t="shared" si="71"/>
        <v>18</v>
      </c>
      <c r="L2303" s="14">
        <v>5960.91</v>
      </c>
    </row>
    <row r="2304" spans="1:12" x14ac:dyDescent="0.25">
      <c r="A2304" t="s">
        <v>783</v>
      </c>
      <c r="B2304">
        <v>2004</v>
      </c>
      <c r="C2304" t="s">
        <v>10</v>
      </c>
      <c r="D2304">
        <v>27</v>
      </c>
      <c r="E2304">
        <v>0</v>
      </c>
      <c r="F2304" s="14">
        <v>6311.11</v>
      </c>
      <c r="G2304" t="s">
        <v>11</v>
      </c>
      <c r="H2304" t="s">
        <v>11</v>
      </c>
      <c r="I2304" t="s">
        <v>41</v>
      </c>
      <c r="J2304" s="10" t="str">
        <f t="shared" si="70"/>
        <v>27Jul2004</v>
      </c>
      <c r="K2304" s="13">
        <f t="shared" si="71"/>
        <v>18</v>
      </c>
      <c r="L2304" s="14">
        <v>6311.11</v>
      </c>
    </row>
    <row r="2305" spans="1:12" x14ac:dyDescent="0.25">
      <c r="A2305" t="s">
        <v>867</v>
      </c>
      <c r="B2305">
        <v>2004</v>
      </c>
      <c r="C2305" t="s">
        <v>30</v>
      </c>
      <c r="D2305">
        <v>24</v>
      </c>
      <c r="E2305">
        <v>0</v>
      </c>
      <c r="F2305" s="14">
        <v>6876.53</v>
      </c>
      <c r="G2305" t="s">
        <v>11</v>
      </c>
      <c r="H2305" t="s">
        <v>16</v>
      </c>
      <c r="I2305" t="s">
        <v>23</v>
      </c>
      <c r="J2305" s="10" t="str">
        <f t="shared" si="70"/>
        <v>24Dec2004</v>
      </c>
      <c r="K2305" s="13">
        <f t="shared" si="71"/>
        <v>18</v>
      </c>
      <c r="L2305" s="14">
        <v>6876.53</v>
      </c>
    </row>
    <row r="2306" spans="1:12" x14ac:dyDescent="0.25">
      <c r="A2306" t="s">
        <v>926</v>
      </c>
      <c r="B2306">
        <v>2004</v>
      </c>
      <c r="C2306" t="s">
        <v>15</v>
      </c>
      <c r="D2306">
        <v>15</v>
      </c>
      <c r="E2306">
        <v>0</v>
      </c>
      <c r="F2306" s="14">
        <v>7323.73</v>
      </c>
      <c r="G2306" t="s">
        <v>11</v>
      </c>
      <c r="H2306" t="s">
        <v>11</v>
      </c>
      <c r="I2306" t="s">
        <v>246</v>
      </c>
      <c r="J2306" s="10" t="str">
        <f t="shared" ref="J2306:J2344" si="72">CONCATENATE(D2306,C2306,B2306)</f>
        <v>15Nov2004</v>
      </c>
      <c r="K2306" s="13">
        <f t="shared" ref="K2306:K2344" si="73">DATEDIF(J2306,$P$2,"y")</f>
        <v>18</v>
      </c>
      <c r="L2306" s="14">
        <v>7323.73</v>
      </c>
    </row>
    <row r="2307" spans="1:12" x14ac:dyDescent="0.25">
      <c r="A2307" t="s">
        <v>1653</v>
      </c>
      <c r="B2307">
        <v>2004</v>
      </c>
      <c r="C2307" t="s">
        <v>10</v>
      </c>
      <c r="D2307">
        <v>6</v>
      </c>
      <c r="E2307">
        <v>0</v>
      </c>
      <c r="F2307" s="14">
        <v>14133.04</v>
      </c>
      <c r="G2307" t="s">
        <v>11</v>
      </c>
      <c r="H2307" t="s">
        <v>12</v>
      </c>
      <c r="I2307" t="s">
        <v>13</v>
      </c>
      <c r="J2307" s="10" t="str">
        <f t="shared" si="72"/>
        <v>6Jul2004</v>
      </c>
      <c r="K2307" s="13">
        <f t="shared" si="73"/>
        <v>18</v>
      </c>
      <c r="L2307" s="14">
        <v>14133.04</v>
      </c>
    </row>
    <row r="2308" spans="1:12" x14ac:dyDescent="0.25">
      <c r="A2308" t="s">
        <v>1663</v>
      </c>
      <c r="B2308">
        <v>2004</v>
      </c>
      <c r="C2308" t="s">
        <v>20</v>
      </c>
      <c r="D2308">
        <v>6</v>
      </c>
      <c r="E2308">
        <v>0</v>
      </c>
      <c r="F2308" s="14">
        <v>14283.46</v>
      </c>
      <c r="G2308" t="s">
        <v>11</v>
      </c>
      <c r="H2308" t="s">
        <v>11</v>
      </c>
      <c r="I2308" t="s">
        <v>246</v>
      </c>
      <c r="J2308" s="10" t="str">
        <f t="shared" si="72"/>
        <v>6Sep2004</v>
      </c>
      <c r="K2308" s="13">
        <f t="shared" si="73"/>
        <v>18</v>
      </c>
      <c r="L2308" s="14">
        <v>14283.46</v>
      </c>
    </row>
    <row r="2309" spans="1:12" x14ac:dyDescent="0.25">
      <c r="A2309" t="s">
        <v>1735</v>
      </c>
      <c r="B2309">
        <v>2004</v>
      </c>
      <c r="C2309" t="s">
        <v>10</v>
      </c>
      <c r="D2309">
        <v>17</v>
      </c>
      <c r="E2309">
        <v>0</v>
      </c>
      <c r="F2309" s="14">
        <v>15518.18</v>
      </c>
      <c r="G2309" t="s">
        <v>11</v>
      </c>
      <c r="H2309" t="s">
        <v>12</v>
      </c>
      <c r="I2309" t="s">
        <v>163</v>
      </c>
      <c r="J2309" s="10" t="str">
        <f t="shared" si="72"/>
        <v>17Jul2004</v>
      </c>
      <c r="K2309" s="13">
        <f t="shared" si="73"/>
        <v>18</v>
      </c>
      <c r="L2309" s="14">
        <v>15518.18</v>
      </c>
    </row>
    <row r="2310" spans="1:12" x14ac:dyDescent="0.25">
      <c r="A2310" t="s">
        <v>1795</v>
      </c>
      <c r="B2310">
        <v>2004</v>
      </c>
      <c r="C2310" t="s">
        <v>34</v>
      </c>
      <c r="D2310">
        <v>18</v>
      </c>
      <c r="E2310">
        <v>1</v>
      </c>
      <c r="F2310" s="14">
        <v>17178.68</v>
      </c>
      <c r="G2310" t="s">
        <v>11</v>
      </c>
      <c r="H2310" t="s">
        <v>11</v>
      </c>
      <c r="I2310" t="s">
        <v>165</v>
      </c>
      <c r="J2310" s="10" t="str">
        <f t="shared" si="72"/>
        <v>18Aug2004</v>
      </c>
      <c r="K2310" s="13">
        <f t="shared" si="73"/>
        <v>18</v>
      </c>
      <c r="L2310" s="14">
        <v>17178.68</v>
      </c>
    </row>
    <row r="2311" spans="1:12" x14ac:dyDescent="0.25">
      <c r="A2311" t="s">
        <v>1943</v>
      </c>
      <c r="B2311">
        <v>2004</v>
      </c>
      <c r="C2311" t="s">
        <v>34</v>
      </c>
      <c r="D2311">
        <v>3</v>
      </c>
      <c r="E2311">
        <v>0</v>
      </c>
      <c r="F2311" s="14">
        <v>24294.02</v>
      </c>
      <c r="G2311" t="s">
        <v>11</v>
      </c>
      <c r="H2311" t="s">
        <v>16</v>
      </c>
      <c r="I2311" t="s">
        <v>41</v>
      </c>
      <c r="J2311" s="10" t="str">
        <f t="shared" si="72"/>
        <v>3Aug2004</v>
      </c>
      <c r="K2311" s="13">
        <f t="shared" si="73"/>
        <v>18</v>
      </c>
      <c r="L2311" s="14">
        <v>24294.02</v>
      </c>
    </row>
    <row r="2312" spans="1:12" x14ac:dyDescent="0.25">
      <c r="A2312" t="s">
        <v>1977</v>
      </c>
      <c r="B2312">
        <v>2004</v>
      </c>
      <c r="C2312" t="s">
        <v>30</v>
      </c>
      <c r="D2312">
        <v>5</v>
      </c>
      <c r="E2312">
        <v>0</v>
      </c>
      <c r="F2312" s="14">
        <v>26316.59</v>
      </c>
      <c r="G2312" t="s">
        <v>11</v>
      </c>
      <c r="H2312" t="s">
        <v>12</v>
      </c>
      <c r="I2312" t="s">
        <v>41</v>
      </c>
      <c r="J2312" s="10" t="str">
        <f t="shared" si="72"/>
        <v>5Dec2004</v>
      </c>
      <c r="K2312" s="13">
        <f t="shared" si="73"/>
        <v>18</v>
      </c>
      <c r="L2312" s="14">
        <v>26316.59</v>
      </c>
    </row>
    <row r="2313" spans="1:12" x14ac:dyDescent="0.25">
      <c r="A2313" t="s">
        <v>1980</v>
      </c>
      <c r="B2313">
        <v>2004</v>
      </c>
      <c r="C2313" t="s">
        <v>20</v>
      </c>
      <c r="D2313">
        <v>5</v>
      </c>
      <c r="E2313">
        <v>0</v>
      </c>
      <c r="F2313" s="14">
        <v>26479.4</v>
      </c>
      <c r="G2313" t="s">
        <v>11</v>
      </c>
      <c r="H2313" t="s">
        <v>11</v>
      </c>
      <c r="I2313" t="s">
        <v>41</v>
      </c>
      <c r="J2313" s="10" t="str">
        <f t="shared" si="72"/>
        <v>5Sep2004</v>
      </c>
      <c r="K2313" s="13">
        <f t="shared" si="73"/>
        <v>18</v>
      </c>
      <c r="L2313" s="14">
        <v>26479.4</v>
      </c>
    </row>
    <row r="2314" spans="1:12" x14ac:dyDescent="0.25">
      <c r="A2314" t="s">
        <v>2067</v>
      </c>
      <c r="B2314">
        <v>2004</v>
      </c>
      <c r="C2314" t="s">
        <v>15</v>
      </c>
      <c r="D2314">
        <v>9</v>
      </c>
      <c r="E2314">
        <v>0</v>
      </c>
      <c r="F2314" s="14">
        <v>31196.61</v>
      </c>
      <c r="G2314" t="s">
        <v>11</v>
      </c>
      <c r="H2314" t="s">
        <v>16</v>
      </c>
      <c r="I2314" t="s">
        <v>41</v>
      </c>
      <c r="J2314" s="10" t="str">
        <f t="shared" si="72"/>
        <v>9Nov2004</v>
      </c>
      <c r="K2314" s="13">
        <f t="shared" si="73"/>
        <v>18</v>
      </c>
      <c r="L2314" s="14">
        <v>31196.61</v>
      </c>
    </row>
    <row r="2315" spans="1:12" x14ac:dyDescent="0.25">
      <c r="A2315" t="s">
        <v>2173</v>
      </c>
      <c r="B2315">
        <v>2004</v>
      </c>
      <c r="C2315" t="s">
        <v>34</v>
      </c>
      <c r="D2315">
        <v>30</v>
      </c>
      <c r="E2315">
        <v>0</v>
      </c>
      <c r="F2315" s="14">
        <v>36149.480000000003</v>
      </c>
      <c r="G2315" t="s">
        <v>11</v>
      </c>
      <c r="H2315" t="s">
        <v>11</v>
      </c>
      <c r="I2315" t="s">
        <v>13</v>
      </c>
      <c r="J2315" s="10" t="str">
        <f t="shared" si="72"/>
        <v>30Aug2004</v>
      </c>
      <c r="K2315" s="13">
        <f t="shared" si="73"/>
        <v>18</v>
      </c>
      <c r="L2315" s="14">
        <v>36149.480000000003</v>
      </c>
    </row>
    <row r="2316" spans="1:12" x14ac:dyDescent="0.25">
      <c r="A2316" t="s">
        <v>2235</v>
      </c>
      <c r="B2316">
        <v>2004</v>
      </c>
      <c r="C2316" t="s">
        <v>30</v>
      </c>
      <c r="D2316">
        <v>5</v>
      </c>
      <c r="E2316">
        <v>0</v>
      </c>
      <c r="F2316" s="14">
        <v>38792.69</v>
      </c>
      <c r="G2316" t="s">
        <v>11</v>
      </c>
      <c r="H2316" t="s">
        <v>11</v>
      </c>
      <c r="I2316" t="s">
        <v>13</v>
      </c>
      <c r="J2316" s="10" t="str">
        <f t="shared" si="72"/>
        <v>5Dec2004</v>
      </c>
      <c r="K2316" s="13">
        <f t="shared" si="73"/>
        <v>18</v>
      </c>
      <c r="L2316" s="14">
        <v>38792.69</v>
      </c>
    </row>
    <row r="2317" spans="1:12" x14ac:dyDescent="0.25">
      <c r="A2317" t="s">
        <v>40</v>
      </c>
      <c r="B2317">
        <v>2004</v>
      </c>
      <c r="C2317" t="s">
        <v>36</v>
      </c>
      <c r="D2317">
        <v>7</v>
      </c>
      <c r="E2317">
        <v>0</v>
      </c>
      <c r="F2317" s="14">
        <v>830.52</v>
      </c>
      <c r="G2317" t="s">
        <v>12</v>
      </c>
      <c r="H2317" t="s">
        <v>11</v>
      </c>
      <c r="I2317" t="s">
        <v>41</v>
      </c>
      <c r="J2317" s="10" t="str">
        <f t="shared" si="72"/>
        <v>7Oct2004</v>
      </c>
      <c r="K2317" s="13">
        <f t="shared" si="73"/>
        <v>18</v>
      </c>
      <c r="L2317" s="14">
        <v>830.52</v>
      </c>
    </row>
    <row r="2318" spans="1:12" x14ac:dyDescent="0.25">
      <c r="A2318" t="s">
        <v>56</v>
      </c>
      <c r="B2318">
        <v>2004</v>
      </c>
      <c r="C2318" t="s">
        <v>34</v>
      </c>
      <c r="D2318">
        <v>24</v>
      </c>
      <c r="E2318">
        <v>0</v>
      </c>
      <c r="F2318" s="14">
        <v>1070</v>
      </c>
      <c r="G2318" t="s">
        <v>12</v>
      </c>
      <c r="H2318" t="s">
        <v>12</v>
      </c>
      <c r="I2318" t="s">
        <v>13</v>
      </c>
      <c r="J2318" s="10" t="str">
        <f t="shared" si="72"/>
        <v>24Aug2004</v>
      </c>
      <c r="K2318" s="13">
        <f t="shared" si="73"/>
        <v>18</v>
      </c>
      <c r="L2318" s="14">
        <v>1070</v>
      </c>
    </row>
    <row r="2319" spans="1:12" x14ac:dyDescent="0.25">
      <c r="A2319" t="s">
        <v>60</v>
      </c>
      <c r="B2319">
        <v>2004</v>
      </c>
      <c r="C2319" t="s">
        <v>15</v>
      </c>
      <c r="D2319">
        <v>12</v>
      </c>
      <c r="E2319">
        <v>0</v>
      </c>
      <c r="F2319" s="14">
        <v>1121.8699999999999</v>
      </c>
      <c r="G2319" t="s">
        <v>12</v>
      </c>
      <c r="H2319" t="s">
        <v>16</v>
      </c>
      <c r="I2319" t="s">
        <v>13</v>
      </c>
      <c r="J2319" s="10" t="str">
        <f t="shared" si="72"/>
        <v>12Nov2004</v>
      </c>
      <c r="K2319" s="13">
        <f t="shared" si="73"/>
        <v>18</v>
      </c>
      <c r="L2319" s="14">
        <v>1121.8699999999999</v>
      </c>
    </row>
    <row r="2320" spans="1:12" x14ac:dyDescent="0.25">
      <c r="A2320" t="s">
        <v>61</v>
      </c>
      <c r="B2320">
        <v>2004</v>
      </c>
      <c r="C2320" t="s">
        <v>18</v>
      </c>
      <c r="D2320">
        <v>14</v>
      </c>
      <c r="E2320">
        <v>0</v>
      </c>
      <c r="F2320" s="14">
        <v>1131.51</v>
      </c>
      <c r="G2320" t="s">
        <v>12</v>
      </c>
      <c r="H2320" t="s">
        <v>16</v>
      </c>
      <c r="I2320" t="s">
        <v>13</v>
      </c>
      <c r="J2320" s="10" t="str">
        <f t="shared" si="72"/>
        <v>14Jun2004</v>
      </c>
      <c r="K2320" s="13">
        <f t="shared" si="73"/>
        <v>18</v>
      </c>
      <c r="L2320" s="14">
        <v>1131.51</v>
      </c>
    </row>
    <row r="2321" spans="1:12" x14ac:dyDescent="0.25">
      <c r="A2321" t="s">
        <v>63</v>
      </c>
      <c r="B2321">
        <v>2004</v>
      </c>
      <c r="C2321" t="s">
        <v>36</v>
      </c>
      <c r="D2321">
        <v>6</v>
      </c>
      <c r="E2321">
        <v>0</v>
      </c>
      <c r="F2321" s="14">
        <v>1135</v>
      </c>
      <c r="G2321" t="s">
        <v>12</v>
      </c>
      <c r="H2321" t="s">
        <v>12</v>
      </c>
      <c r="I2321" t="s">
        <v>13</v>
      </c>
      <c r="J2321" s="10" t="str">
        <f t="shared" si="72"/>
        <v>6Oct2004</v>
      </c>
      <c r="K2321" s="13">
        <f t="shared" si="73"/>
        <v>18</v>
      </c>
      <c r="L2321" s="14">
        <v>1135</v>
      </c>
    </row>
    <row r="2322" spans="1:12" x14ac:dyDescent="0.25">
      <c r="A2322" t="s">
        <v>64</v>
      </c>
      <c r="B2322">
        <v>2004</v>
      </c>
      <c r="C2322" t="s">
        <v>18</v>
      </c>
      <c r="D2322">
        <v>11</v>
      </c>
      <c r="E2322">
        <v>0</v>
      </c>
      <c r="F2322" s="14">
        <v>1135.94</v>
      </c>
      <c r="G2322" t="s">
        <v>12</v>
      </c>
      <c r="H2322" t="s">
        <v>12</v>
      </c>
      <c r="I2322" t="s">
        <v>13</v>
      </c>
      <c r="J2322" s="10" t="str">
        <f t="shared" si="72"/>
        <v>11Jun2004</v>
      </c>
      <c r="K2322" s="13">
        <f t="shared" si="73"/>
        <v>18</v>
      </c>
      <c r="L2322" s="14">
        <v>1135.94</v>
      </c>
    </row>
    <row r="2323" spans="1:12" x14ac:dyDescent="0.25">
      <c r="A2323" t="s">
        <v>65</v>
      </c>
      <c r="B2323">
        <v>2004</v>
      </c>
      <c r="C2323" t="s">
        <v>15</v>
      </c>
      <c r="D2323">
        <v>28</v>
      </c>
      <c r="E2323">
        <v>0</v>
      </c>
      <c r="F2323" s="14">
        <v>1136.4000000000001</v>
      </c>
      <c r="G2323" t="s">
        <v>12</v>
      </c>
      <c r="H2323" t="s">
        <v>12</v>
      </c>
      <c r="I2323" t="s">
        <v>13</v>
      </c>
      <c r="J2323" s="10" t="str">
        <f t="shared" si="72"/>
        <v>28Nov2004</v>
      </c>
      <c r="K2323" s="13">
        <f t="shared" si="73"/>
        <v>18</v>
      </c>
      <c r="L2323" s="14">
        <v>1136.4000000000001</v>
      </c>
    </row>
    <row r="2324" spans="1:12" x14ac:dyDescent="0.25">
      <c r="A2324" t="s">
        <v>6039</v>
      </c>
      <c r="B2324">
        <v>2004</v>
      </c>
      <c r="C2324" t="s">
        <v>15</v>
      </c>
      <c r="D2324">
        <v>6</v>
      </c>
      <c r="E2324">
        <v>0</v>
      </c>
      <c r="F2324" s="14">
        <v>1137.01</v>
      </c>
      <c r="G2324" t="s">
        <v>12</v>
      </c>
      <c r="H2324" t="s">
        <v>16</v>
      </c>
      <c r="I2324" t="s">
        <v>13</v>
      </c>
      <c r="J2324" s="10" t="str">
        <f t="shared" si="72"/>
        <v>6Nov2004</v>
      </c>
      <c r="K2324" s="13">
        <f t="shared" si="73"/>
        <v>18</v>
      </c>
      <c r="L2324" s="14">
        <v>1137.01</v>
      </c>
    </row>
    <row r="2325" spans="1:12" x14ac:dyDescent="0.25">
      <c r="A2325" t="s">
        <v>67</v>
      </c>
      <c r="B2325">
        <v>2004</v>
      </c>
      <c r="C2325" t="s">
        <v>36</v>
      </c>
      <c r="D2325">
        <v>15</v>
      </c>
      <c r="E2325">
        <v>0</v>
      </c>
      <c r="F2325" s="14">
        <v>1137.01</v>
      </c>
      <c r="G2325" t="s">
        <v>12</v>
      </c>
      <c r="H2325" t="s">
        <v>16</v>
      </c>
      <c r="I2325" t="s">
        <v>13</v>
      </c>
      <c r="J2325" s="10" t="str">
        <f t="shared" si="72"/>
        <v>15Oct2004</v>
      </c>
      <c r="K2325" s="13">
        <f t="shared" si="73"/>
        <v>18</v>
      </c>
      <c r="L2325" s="14">
        <v>1137.01</v>
      </c>
    </row>
    <row r="2326" spans="1:12" x14ac:dyDescent="0.25">
      <c r="A2326" t="s">
        <v>68</v>
      </c>
      <c r="B2326">
        <v>2004</v>
      </c>
      <c r="C2326" t="s">
        <v>15</v>
      </c>
      <c r="D2326">
        <v>27</v>
      </c>
      <c r="E2326">
        <v>0</v>
      </c>
      <c r="F2326" s="14">
        <v>1137.47</v>
      </c>
      <c r="G2326" t="s">
        <v>12</v>
      </c>
      <c r="H2326" t="s">
        <v>11</v>
      </c>
      <c r="I2326" t="s">
        <v>13</v>
      </c>
      <c r="J2326" s="10" t="str">
        <f t="shared" si="72"/>
        <v>27Nov2004</v>
      </c>
      <c r="K2326" s="13">
        <f t="shared" si="73"/>
        <v>18</v>
      </c>
      <c r="L2326" s="14">
        <v>1137.47</v>
      </c>
    </row>
    <row r="2327" spans="1:12" x14ac:dyDescent="0.25">
      <c r="A2327" t="s">
        <v>70</v>
      </c>
      <c r="B2327">
        <v>2004</v>
      </c>
      <c r="C2327" t="s">
        <v>20</v>
      </c>
      <c r="D2327">
        <v>12</v>
      </c>
      <c r="E2327">
        <v>0</v>
      </c>
      <c r="F2327" s="14">
        <v>1141.45</v>
      </c>
      <c r="G2327" t="s">
        <v>12</v>
      </c>
      <c r="H2327" t="s">
        <v>12</v>
      </c>
      <c r="I2327" t="s">
        <v>13</v>
      </c>
      <c r="J2327" s="10" t="str">
        <f t="shared" si="72"/>
        <v>12Sep2004</v>
      </c>
      <c r="K2327" s="13">
        <f t="shared" si="73"/>
        <v>18</v>
      </c>
      <c r="L2327" s="14">
        <v>1141.45</v>
      </c>
    </row>
    <row r="2328" spans="1:12" x14ac:dyDescent="0.25">
      <c r="A2328" t="s">
        <v>171</v>
      </c>
      <c r="B2328">
        <v>2004</v>
      </c>
      <c r="C2328" t="s">
        <v>36</v>
      </c>
      <c r="D2328">
        <v>17</v>
      </c>
      <c r="E2328">
        <v>0</v>
      </c>
      <c r="F2328" s="14">
        <v>1708</v>
      </c>
      <c r="G2328" t="s">
        <v>12</v>
      </c>
      <c r="H2328" t="s">
        <v>11</v>
      </c>
      <c r="I2328" t="s">
        <v>167</v>
      </c>
      <c r="J2328" s="10" t="str">
        <f t="shared" si="72"/>
        <v>17Oct2004</v>
      </c>
      <c r="K2328" s="13">
        <f t="shared" si="73"/>
        <v>18</v>
      </c>
      <c r="L2328" s="14">
        <v>1708</v>
      </c>
    </row>
    <row r="2329" spans="1:12" x14ac:dyDescent="0.25">
      <c r="A2329" t="s">
        <v>172</v>
      </c>
      <c r="B2329">
        <v>2004</v>
      </c>
      <c r="C2329" t="s">
        <v>30</v>
      </c>
      <c r="D2329">
        <v>12</v>
      </c>
      <c r="E2329">
        <v>0</v>
      </c>
      <c r="F2329" s="14">
        <v>1708.93</v>
      </c>
      <c r="G2329" t="s">
        <v>12</v>
      </c>
      <c r="H2329" t="s">
        <v>16</v>
      </c>
      <c r="I2329" t="s">
        <v>165</v>
      </c>
      <c r="J2329" s="10" t="str">
        <f t="shared" si="72"/>
        <v>12Dec2004</v>
      </c>
      <c r="K2329" s="13">
        <f t="shared" si="73"/>
        <v>18</v>
      </c>
      <c r="L2329" s="14">
        <v>1708.93</v>
      </c>
    </row>
    <row r="2330" spans="1:12" x14ac:dyDescent="0.25">
      <c r="A2330" t="s">
        <v>173</v>
      </c>
      <c r="B2330">
        <v>2004</v>
      </c>
      <c r="C2330" t="s">
        <v>20</v>
      </c>
      <c r="D2330">
        <v>19</v>
      </c>
      <c r="E2330">
        <v>1</v>
      </c>
      <c r="F2330" s="14">
        <v>1711.03</v>
      </c>
      <c r="G2330" t="s">
        <v>12</v>
      </c>
      <c r="H2330" t="s">
        <v>12</v>
      </c>
      <c r="I2330" t="s">
        <v>13</v>
      </c>
      <c r="J2330" s="10" t="str">
        <f t="shared" si="72"/>
        <v>19Sep2004</v>
      </c>
      <c r="K2330" s="13">
        <f t="shared" si="73"/>
        <v>18</v>
      </c>
      <c r="L2330" s="14">
        <v>1711.03</v>
      </c>
    </row>
    <row r="2331" spans="1:12" x14ac:dyDescent="0.25">
      <c r="A2331" t="s">
        <v>174</v>
      </c>
      <c r="B2331">
        <v>2004</v>
      </c>
      <c r="C2331" t="s">
        <v>20</v>
      </c>
      <c r="D2331">
        <v>21</v>
      </c>
      <c r="E2331">
        <v>0</v>
      </c>
      <c r="F2331" s="14">
        <v>1712.23</v>
      </c>
      <c r="G2331" t="s">
        <v>12</v>
      </c>
      <c r="H2331" t="s">
        <v>16</v>
      </c>
      <c r="I2331" t="s">
        <v>167</v>
      </c>
      <c r="J2331" s="10" t="str">
        <f t="shared" si="72"/>
        <v>21Sep2004</v>
      </c>
      <c r="K2331" s="13">
        <f t="shared" si="73"/>
        <v>18</v>
      </c>
      <c r="L2331" s="14">
        <v>1712.23</v>
      </c>
    </row>
    <row r="2332" spans="1:12" x14ac:dyDescent="0.25">
      <c r="A2332" t="s">
        <v>175</v>
      </c>
      <c r="B2332">
        <v>2004</v>
      </c>
      <c r="C2332" t="s">
        <v>18</v>
      </c>
      <c r="D2332">
        <v>10</v>
      </c>
      <c r="E2332">
        <v>1</v>
      </c>
      <c r="F2332" s="14">
        <v>1719.44</v>
      </c>
      <c r="G2332" t="s">
        <v>12</v>
      </c>
      <c r="H2332" t="s">
        <v>12</v>
      </c>
      <c r="I2332" t="s">
        <v>13</v>
      </c>
      <c r="J2332" s="10" t="str">
        <f t="shared" si="72"/>
        <v>10Jun2004</v>
      </c>
      <c r="K2332" s="13">
        <f t="shared" si="73"/>
        <v>18</v>
      </c>
      <c r="L2332" s="14">
        <v>1719.44</v>
      </c>
    </row>
    <row r="2333" spans="1:12" x14ac:dyDescent="0.25">
      <c r="A2333" t="s">
        <v>176</v>
      </c>
      <c r="B2333">
        <v>2004</v>
      </c>
      <c r="C2333" t="s">
        <v>20</v>
      </c>
      <c r="D2333">
        <v>11</v>
      </c>
      <c r="E2333">
        <v>1</v>
      </c>
      <c r="F2333" s="14">
        <v>1720.35</v>
      </c>
      <c r="G2333" t="s">
        <v>12</v>
      </c>
      <c r="H2333" t="s">
        <v>12</v>
      </c>
      <c r="I2333" t="s">
        <v>13</v>
      </c>
      <c r="J2333" s="10" t="str">
        <f t="shared" si="72"/>
        <v>11Sep2004</v>
      </c>
      <c r="K2333" s="13">
        <f t="shared" si="73"/>
        <v>18</v>
      </c>
      <c r="L2333" s="14">
        <v>1720.35</v>
      </c>
    </row>
    <row r="2334" spans="1:12" x14ac:dyDescent="0.25">
      <c r="A2334" t="s">
        <v>177</v>
      </c>
      <c r="B2334">
        <v>2004</v>
      </c>
      <c r="C2334" t="s">
        <v>36</v>
      </c>
      <c r="D2334">
        <v>21</v>
      </c>
      <c r="E2334">
        <v>1</v>
      </c>
      <c r="F2334" s="14">
        <v>1725.55</v>
      </c>
      <c r="G2334" t="s">
        <v>12</v>
      </c>
      <c r="H2334" t="s">
        <v>11</v>
      </c>
      <c r="I2334" t="s">
        <v>13</v>
      </c>
      <c r="J2334" s="10" t="str">
        <f t="shared" si="72"/>
        <v>21Oct2004</v>
      </c>
      <c r="K2334" s="13">
        <f t="shared" si="73"/>
        <v>18</v>
      </c>
      <c r="L2334" s="14">
        <v>1725.55</v>
      </c>
    </row>
    <row r="2335" spans="1:12" x14ac:dyDescent="0.25">
      <c r="A2335" t="s">
        <v>178</v>
      </c>
      <c r="B2335">
        <v>2004</v>
      </c>
      <c r="C2335" t="s">
        <v>20</v>
      </c>
      <c r="D2335">
        <v>9</v>
      </c>
      <c r="E2335">
        <v>1</v>
      </c>
      <c r="F2335" s="14">
        <v>1727.54</v>
      </c>
      <c r="G2335" t="s">
        <v>12</v>
      </c>
      <c r="H2335" t="s">
        <v>16</v>
      </c>
      <c r="I2335" t="s">
        <v>13</v>
      </c>
      <c r="J2335" s="10" t="str">
        <f t="shared" si="72"/>
        <v>9Sep2004</v>
      </c>
      <c r="K2335" s="13">
        <f t="shared" si="73"/>
        <v>18</v>
      </c>
      <c r="L2335" s="14">
        <v>1727.54</v>
      </c>
    </row>
    <row r="2336" spans="1:12" x14ac:dyDescent="0.25">
      <c r="A2336" t="s">
        <v>190</v>
      </c>
      <c r="B2336">
        <v>2004</v>
      </c>
      <c r="C2336" t="s">
        <v>34</v>
      </c>
      <c r="D2336">
        <v>19</v>
      </c>
      <c r="E2336">
        <v>0</v>
      </c>
      <c r="F2336" s="14">
        <v>1822.54</v>
      </c>
      <c r="G2336" t="s">
        <v>12</v>
      </c>
      <c r="H2336" t="s">
        <v>16</v>
      </c>
      <c r="I2336" t="s">
        <v>23</v>
      </c>
      <c r="J2336" s="10" t="str">
        <f t="shared" si="72"/>
        <v>19Aug2004</v>
      </c>
      <c r="K2336" s="13">
        <f t="shared" si="73"/>
        <v>18</v>
      </c>
      <c r="L2336" s="14">
        <v>1822.54</v>
      </c>
    </row>
    <row r="2337" spans="1:12" x14ac:dyDescent="0.25">
      <c r="A2337" t="s">
        <v>198</v>
      </c>
      <c r="B2337">
        <v>2004</v>
      </c>
      <c r="C2337" t="s">
        <v>30</v>
      </c>
      <c r="D2337">
        <v>27</v>
      </c>
      <c r="E2337">
        <v>0</v>
      </c>
      <c r="F2337" s="14">
        <v>1863.45</v>
      </c>
      <c r="G2337" t="s">
        <v>12</v>
      </c>
      <c r="H2337" t="s">
        <v>16</v>
      </c>
      <c r="I2337" t="s">
        <v>199</v>
      </c>
      <c r="J2337" s="10" t="str">
        <f t="shared" si="72"/>
        <v>27Dec2004</v>
      </c>
      <c r="K2337" s="13">
        <f t="shared" si="73"/>
        <v>18</v>
      </c>
      <c r="L2337" s="14">
        <v>1863.45</v>
      </c>
    </row>
    <row r="2338" spans="1:12" x14ac:dyDescent="0.25">
      <c r="A2338" t="s">
        <v>224</v>
      </c>
      <c r="B2338">
        <v>2004</v>
      </c>
      <c r="C2338" t="s">
        <v>18</v>
      </c>
      <c r="D2338">
        <v>12</v>
      </c>
      <c r="E2338">
        <v>0</v>
      </c>
      <c r="F2338" s="14">
        <v>2094.1</v>
      </c>
      <c r="G2338" t="s">
        <v>12</v>
      </c>
      <c r="H2338" t="s">
        <v>11</v>
      </c>
      <c r="I2338" t="s">
        <v>199</v>
      </c>
      <c r="J2338" s="10" t="str">
        <f t="shared" si="72"/>
        <v>12Jun2004</v>
      </c>
      <c r="K2338" s="13">
        <f t="shared" si="73"/>
        <v>18</v>
      </c>
      <c r="L2338" s="14">
        <v>2094.1</v>
      </c>
    </row>
    <row r="2339" spans="1:12" x14ac:dyDescent="0.25">
      <c r="A2339" t="s">
        <v>1375</v>
      </c>
      <c r="B2339">
        <v>2004</v>
      </c>
      <c r="C2339" t="s">
        <v>36</v>
      </c>
      <c r="D2339">
        <v>4</v>
      </c>
      <c r="E2339">
        <v>1</v>
      </c>
      <c r="F2339" s="14">
        <v>11272.33</v>
      </c>
      <c r="G2339" t="s">
        <v>12</v>
      </c>
      <c r="H2339" t="s">
        <v>11</v>
      </c>
      <c r="I2339" t="s">
        <v>165</v>
      </c>
      <c r="J2339" s="10" t="str">
        <f t="shared" si="72"/>
        <v>4Oct2004</v>
      </c>
      <c r="K2339" s="13">
        <f t="shared" si="73"/>
        <v>18</v>
      </c>
      <c r="L2339" s="14">
        <v>11272.33</v>
      </c>
    </row>
    <row r="2340" spans="1:12" x14ac:dyDescent="0.25">
      <c r="A2340" t="s">
        <v>1407</v>
      </c>
      <c r="B2340">
        <v>2004</v>
      </c>
      <c r="C2340" t="s">
        <v>20</v>
      </c>
      <c r="D2340">
        <v>10</v>
      </c>
      <c r="E2340">
        <v>0</v>
      </c>
      <c r="F2340" s="14">
        <v>11482.63</v>
      </c>
      <c r="G2340" t="s">
        <v>12</v>
      </c>
      <c r="H2340" t="s">
        <v>11</v>
      </c>
      <c r="I2340" t="s">
        <v>13</v>
      </c>
      <c r="J2340" s="10" t="str">
        <f t="shared" si="72"/>
        <v>10Sep2004</v>
      </c>
      <c r="K2340" s="13">
        <f t="shared" si="73"/>
        <v>18</v>
      </c>
      <c r="L2340" s="14">
        <v>11482.63</v>
      </c>
    </row>
    <row r="2341" spans="1:12" x14ac:dyDescent="0.25">
      <c r="A2341" t="s">
        <v>1546</v>
      </c>
      <c r="B2341">
        <v>2004</v>
      </c>
      <c r="C2341" t="s">
        <v>15</v>
      </c>
      <c r="D2341">
        <v>9</v>
      </c>
      <c r="E2341">
        <v>2</v>
      </c>
      <c r="F2341" s="14">
        <v>12829.46</v>
      </c>
      <c r="G2341" t="s">
        <v>12</v>
      </c>
      <c r="H2341" t="s">
        <v>12</v>
      </c>
      <c r="I2341" t="s">
        <v>167</v>
      </c>
      <c r="J2341" s="10" t="str">
        <f t="shared" si="72"/>
        <v>9Nov2004</v>
      </c>
      <c r="K2341" s="13">
        <f t="shared" si="73"/>
        <v>18</v>
      </c>
      <c r="L2341" s="14">
        <v>12829.46</v>
      </c>
    </row>
    <row r="2342" spans="1:12" x14ac:dyDescent="0.25">
      <c r="A2342" t="s">
        <v>1551</v>
      </c>
      <c r="B2342">
        <v>2004</v>
      </c>
      <c r="C2342" t="s">
        <v>10</v>
      </c>
      <c r="D2342">
        <v>9</v>
      </c>
      <c r="E2342">
        <v>0</v>
      </c>
      <c r="F2342" s="14">
        <v>12890.06</v>
      </c>
      <c r="G2342" t="s">
        <v>12</v>
      </c>
      <c r="H2342" t="s">
        <v>16</v>
      </c>
      <c r="I2342" t="s">
        <v>165</v>
      </c>
      <c r="J2342" s="10" t="str">
        <f t="shared" si="72"/>
        <v>9Jul2004</v>
      </c>
      <c r="K2342" s="13">
        <f t="shared" si="73"/>
        <v>18</v>
      </c>
      <c r="L2342" s="14">
        <v>12890.06</v>
      </c>
    </row>
    <row r="2343" spans="1:12" x14ac:dyDescent="0.25">
      <c r="A2343" t="s">
        <v>1628</v>
      </c>
      <c r="B2343">
        <v>2004</v>
      </c>
      <c r="C2343" t="s">
        <v>10</v>
      </c>
      <c r="D2343">
        <v>16</v>
      </c>
      <c r="E2343">
        <v>0</v>
      </c>
      <c r="F2343" s="14">
        <v>13747.87</v>
      </c>
      <c r="G2343" t="s">
        <v>12</v>
      </c>
      <c r="H2343" t="s">
        <v>11</v>
      </c>
      <c r="I2343" t="s">
        <v>169</v>
      </c>
      <c r="J2343" s="10" t="str">
        <f t="shared" si="72"/>
        <v>16Jul2004</v>
      </c>
      <c r="K2343" s="13">
        <f t="shared" si="73"/>
        <v>18</v>
      </c>
      <c r="L2343" s="14">
        <v>13747.87</v>
      </c>
    </row>
    <row r="2344" spans="1:12" x14ac:dyDescent="0.25">
      <c r="A2344" t="s">
        <v>1902</v>
      </c>
      <c r="B2344">
        <v>2004</v>
      </c>
      <c r="C2344" t="s">
        <v>34</v>
      </c>
      <c r="D2344">
        <v>4</v>
      </c>
      <c r="E2344">
        <v>0</v>
      </c>
      <c r="F2344" s="14">
        <v>21344.85</v>
      </c>
      <c r="G2344" t="s">
        <v>12</v>
      </c>
      <c r="H2344" t="s">
        <v>16</v>
      </c>
      <c r="I2344" t="s">
        <v>246</v>
      </c>
      <c r="J2344" s="10" t="str">
        <f t="shared" si="72"/>
        <v>4Aug2004</v>
      </c>
      <c r="K2344" s="13">
        <f t="shared" si="73"/>
        <v>18</v>
      </c>
      <c r="L2344" s="14">
        <v>21344.85</v>
      </c>
    </row>
  </sheetData>
  <sortState ref="A2:L2344">
    <sortCondition descending="1" ref="K2"/>
  </sortState>
  <pageMargins left="0.7" right="0.7" top="0.75" bottom="0.75" header="0.3" footer="0.3"/>
  <pageSetup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C20059E6-E1CA-4794-B3D2-65863F775617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N23:O26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36"/>
  <sheetViews>
    <sheetView zoomScaleNormal="100" workbookViewId="0">
      <selection activeCell="U7" sqref="U7"/>
    </sheetView>
  </sheetViews>
  <sheetFormatPr defaultRowHeight="15" x14ac:dyDescent="0.25"/>
  <cols>
    <col min="1" max="1" width="15.5703125" customWidth="1"/>
    <col min="2" max="2" width="20.140625" hidden="1" customWidth="1"/>
    <col min="3" max="3" width="25" customWidth="1"/>
    <col min="4" max="4" width="19" hidden="1" customWidth="1"/>
    <col min="5" max="5" width="13.5703125" customWidth="1"/>
    <col min="6" max="6" width="15.42578125" customWidth="1"/>
    <col min="7" max="7" width="14.140625" customWidth="1"/>
    <col min="8" max="8" width="17.7109375" customWidth="1"/>
    <col min="9" max="9" width="16" customWidth="1"/>
    <col min="10" max="10" width="24.28515625" customWidth="1"/>
    <col min="11" max="11" width="13.28515625" customWidth="1"/>
    <col min="12" max="12" width="14.85546875" customWidth="1"/>
    <col min="13" max="13" width="16.5703125" customWidth="1"/>
    <col min="14" max="14" width="9.28515625" hidden="1" customWidth="1"/>
    <col min="15" max="15" width="12.85546875" customWidth="1"/>
    <col min="16" max="16" width="14" customWidth="1"/>
    <col min="17" max="17" width="11" customWidth="1"/>
    <col min="18" max="18" width="10.42578125" customWidth="1"/>
    <col min="19" max="19" width="15" customWidth="1"/>
  </cols>
  <sheetData>
    <row r="1" spans="1:20" ht="15.75" x14ac:dyDescent="0.25">
      <c r="A1" s="5" t="s">
        <v>0</v>
      </c>
      <c r="B1" s="6" t="s">
        <v>2382</v>
      </c>
      <c r="C1" s="7" t="s">
        <v>5969</v>
      </c>
      <c r="D1" s="7" t="s">
        <v>2383</v>
      </c>
      <c r="E1" s="4" t="s">
        <v>2372</v>
      </c>
      <c r="F1" s="4" t="s">
        <v>2373</v>
      </c>
      <c r="G1" s="4" t="s">
        <v>2374</v>
      </c>
      <c r="H1" s="4" t="s">
        <v>2375</v>
      </c>
      <c r="I1" s="4" t="s">
        <v>2376</v>
      </c>
      <c r="J1" s="4" t="s">
        <v>2377</v>
      </c>
      <c r="K1" s="4" t="s">
        <v>5989</v>
      </c>
      <c r="L1" s="8" t="s">
        <v>5990</v>
      </c>
      <c r="M1" s="8" t="s">
        <v>5991</v>
      </c>
      <c r="N1" s="3" t="s">
        <v>4</v>
      </c>
      <c r="O1" s="29" t="s">
        <v>5</v>
      </c>
      <c r="P1" s="3" t="s">
        <v>6</v>
      </c>
      <c r="Q1" s="3" t="s">
        <v>7</v>
      </c>
      <c r="R1" s="3" t="s">
        <v>8</v>
      </c>
      <c r="S1" s="9" t="s">
        <v>5992</v>
      </c>
      <c r="T1" s="28" t="s">
        <v>5993</v>
      </c>
    </row>
    <row r="2" spans="1:20" ht="15.75" x14ac:dyDescent="0.25">
      <c r="A2" s="1" t="s">
        <v>2371</v>
      </c>
      <c r="B2" t="str">
        <f>VLOOKUP($A2, 'Customer Names'!$A$2:$D$2336, 2, FALSE)</f>
        <v>Hawks</v>
      </c>
      <c r="C2" t="str">
        <f>VLOOKUP($A2, 'Customer Names'!$A$2:$D$2336, 3, FALSE)</f>
        <v xml:space="preserve"> Ms</v>
      </c>
      <c r="D2" t="str">
        <f>VLOOKUP($A2, 'Customer Names'!$A$2:$D$2336, 4, FALSE)</f>
        <v xml:space="preserve">  Kelly</v>
      </c>
      <c r="E2">
        <f>VLOOKUP($A2, 'Medical Examinations'!$A$2:$J$2336, 2, FALSE)</f>
        <v>47.41</v>
      </c>
      <c r="F2">
        <f>VLOOKUP($A2, 'Medical Examinations'!$A$2:$J$2336, 3, FALSE)</f>
        <v>7.47</v>
      </c>
      <c r="G2" t="str">
        <f>VLOOKUP($A2, 'Medical Examinations'!$A$2:$J$2336, 4, FALSE)</f>
        <v>Yes</v>
      </c>
      <c r="H2" t="str">
        <f>VLOOKUP($A2, 'Medical Examinations'!$A$2:$J$2336, 5, FALSE)</f>
        <v>Yes</v>
      </c>
      <c r="I2" t="str">
        <f>VLOOKUP($A2, 'Medical Examinations'!$A$2:$J$2336, 6, FALSE)</f>
        <v>No</v>
      </c>
      <c r="J2">
        <f>VLOOKUP($A2, 'Medical Examinations'!$A$2:$J$2336, 7, FALSE)</f>
        <v>2</v>
      </c>
      <c r="K2" t="str">
        <f>VLOOKUP($A2, 'Medical Examinations'!$A$2:$J$2336, 8, FALSE)</f>
        <v>Yes</v>
      </c>
      <c r="L2" t="str">
        <f>VLOOKUP($A2, 'Medical Examinations'!$A$2:$J$2336, 9, FALSE)</f>
        <v>Obesity</v>
      </c>
      <c r="M2" t="str">
        <f>VLOOKUP($A2, 'Medical Examinations'!$A$2:$J$2336, 10, FALSE)</f>
        <v>Diabetes</v>
      </c>
      <c r="N2">
        <f>VLOOKUP($A2, 'Hospitalisation Details'!$A$2:$K$2344, 5, FALSE)</f>
        <v>0</v>
      </c>
      <c r="O2">
        <f>VLOOKUP($A2, 'Hospitalisation Details'!$A$2:$K$2344, 6, FALSE)</f>
        <v>63770.43</v>
      </c>
      <c r="P2" t="str">
        <f>VLOOKUP($A2, 'Hospitalisation Details'!$A$2:$K$2344, 7, FALSE)</f>
        <v>tier - 1</v>
      </c>
      <c r="Q2" t="str">
        <f>VLOOKUP($A2, 'Hospitalisation Details'!$A$2:$K$2344, 8, FALSE)</f>
        <v>tier - 3</v>
      </c>
      <c r="R2" t="str">
        <f>VLOOKUP($A2, 'Hospitalisation Details'!$A$2:$K$2344, 9, FALSE)</f>
        <v>R1013</v>
      </c>
      <c r="S2" t="str">
        <f>VLOOKUP($A2, 'Hospitalisation Details'!$A$2:$K$2344, 10, FALSE)</f>
        <v>12Oct1968</v>
      </c>
      <c r="T2">
        <f>VLOOKUP($A2, 'Hospitalisation Details'!$A$2:$K$2344, 11, FALSE)</f>
        <v>54</v>
      </c>
    </row>
    <row r="3" spans="1:20" ht="15.75" x14ac:dyDescent="0.25">
      <c r="A3" s="1" t="s">
        <v>2370</v>
      </c>
      <c r="B3" t="str">
        <f>VLOOKUP($A3, 'Customer Names'!$A$2:$D$2336, 2, FALSE)</f>
        <v>Lehner</v>
      </c>
      <c r="C3" t="str">
        <f>VLOOKUP($A3, 'Customer Names'!$A$2:$D$2336, 3, FALSE)</f>
        <v xml:space="preserve"> Mr</v>
      </c>
      <c r="D3" t="str">
        <f>VLOOKUP($A3, 'Customer Names'!$A$2:$D$2336, 4, FALSE)</f>
        <v xml:space="preserve">  Matthew D</v>
      </c>
      <c r="E3">
        <f>VLOOKUP($A3, 'Medical Examinations'!$A$2:$J$2336, 2, FALSE)</f>
        <v>30.36</v>
      </c>
      <c r="F3">
        <f>VLOOKUP($A3, 'Medical Examinations'!$A$2:$J$2336, 3, FALSE)</f>
        <v>5.77</v>
      </c>
      <c r="G3" t="str">
        <f>VLOOKUP($A3, 'Medical Examinations'!$A$2:$J$2336, 4, FALSE)</f>
        <v>No</v>
      </c>
      <c r="H3" t="str">
        <f>VLOOKUP($A3, 'Medical Examinations'!$A$2:$J$2336, 5, FALSE)</f>
        <v>No</v>
      </c>
      <c r="I3" t="str">
        <f>VLOOKUP($A3, 'Medical Examinations'!$A$2:$J$2336, 6, FALSE)</f>
        <v>No</v>
      </c>
      <c r="J3">
        <f>VLOOKUP($A3, 'Medical Examinations'!$A$2:$J$2336, 7, FALSE)</f>
        <v>1</v>
      </c>
      <c r="K3" t="str">
        <f>VLOOKUP($A3, 'Medical Examinations'!$A$2:$J$2336, 8, FALSE)</f>
        <v>No</v>
      </c>
      <c r="L3" t="str">
        <f>VLOOKUP($A3, 'Medical Examinations'!$A$2:$J$2336, 9, FALSE)</f>
        <v>Obesity</v>
      </c>
      <c r="M3" t="str">
        <f>VLOOKUP($A3, 'Medical Examinations'!$A$2:$J$2336, 10, FALSE)</f>
        <v>Diabetes</v>
      </c>
      <c r="N3">
        <f>VLOOKUP($A3, 'Hospitalisation Details'!$A$2:$K$2344, 5, FALSE)</f>
        <v>0</v>
      </c>
      <c r="O3">
        <f>VLOOKUP($A3, 'Hospitalisation Details'!$A$2:$K$2344, 6, FALSE)</f>
        <v>62592.87</v>
      </c>
      <c r="P3" t="str">
        <f>VLOOKUP($A3, 'Hospitalisation Details'!$A$2:$K$2344, 7, FALSE)</f>
        <v>tier - 2</v>
      </c>
      <c r="Q3" t="str">
        <f>VLOOKUP($A3, 'Hospitalisation Details'!$A$2:$K$2344, 8, FALSE)</f>
        <v>tier - 3</v>
      </c>
      <c r="R3" t="str">
        <f>VLOOKUP($A3, 'Hospitalisation Details'!$A$2:$K$2344, 9, FALSE)</f>
        <v>R1013</v>
      </c>
      <c r="S3" t="str">
        <f>VLOOKUP($A3, 'Hospitalisation Details'!$A$2:$K$2344, 10, FALSE)</f>
        <v>8Jun1977</v>
      </c>
      <c r="T3">
        <f>VLOOKUP($A3, 'Hospitalisation Details'!$A$2:$K$2344, 11, FALSE)</f>
        <v>46</v>
      </c>
    </row>
    <row r="4" spans="1:20" ht="15.75" x14ac:dyDescent="0.25">
      <c r="A4" s="1" t="s">
        <v>2369</v>
      </c>
      <c r="B4" t="str">
        <f>VLOOKUP($A4, 'Customer Names'!$A$2:$D$2336, 2, FALSE)</f>
        <v>Lu</v>
      </c>
      <c r="C4" t="str">
        <f>VLOOKUP($A4, 'Customer Names'!$A$2:$D$2336, 3, FALSE)</f>
        <v xml:space="preserve"> Mr</v>
      </c>
      <c r="D4" t="str">
        <f>VLOOKUP($A4, 'Customer Names'!$A$2:$D$2336, 4, FALSE)</f>
        <v xml:space="preserve">  Phil</v>
      </c>
      <c r="E4">
        <f>VLOOKUP($A4, 'Medical Examinations'!$A$2:$J$2336, 2, FALSE)</f>
        <v>34.484999999999999</v>
      </c>
      <c r="F4">
        <f>VLOOKUP($A4, 'Medical Examinations'!$A$2:$J$2336, 3, FALSE)</f>
        <v>11.87</v>
      </c>
      <c r="G4" t="str">
        <f>VLOOKUP($A4, 'Medical Examinations'!$A$2:$J$2336, 4, FALSE)</f>
        <v>Yes</v>
      </c>
      <c r="H4" t="str">
        <f>VLOOKUP($A4, 'Medical Examinations'!$A$2:$J$2336, 5, FALSE)</f>
        <v>No</v>
      </c>
      <c r="I4" t="str">
        <f>VLOOKUP($A4, 'Medical Examinations'!$A$2:$J$2336, 6, FALSE)</f>
        <v>No</v>
      </c>
      <c r="J4">
        <f>VLOOKUP($A4, 'Medical Examinations'!$A$2:$J$2336, 7, FALSE)</f>
        <v>1</v>
      </c>
      <c r="K4" t="str">
        <f>VLOOKUP($A4, 'Medical Examinations'!$A$2:$J$2336, 8, FALSE)</f>
        <v>No</v>
      </c>
      <c r="L4" t="str">
        <f>VLOOKUP($A4, 'Medical Examinations'!$A$2:$J$2336, 9, FALSE)</f>
        <v>Obesity</v>
      </c>
      <c r="M4" t="str">
        <f>VLOOKUP($A4, 'Medical Examinations'!$A$2:$J$2336, 10, FALSE)</f>
        <v>Diabetes</v>
      </c>
      <c r="N4">
        <f>VLOOKUP($A4, 'Hospitalisation Details'!$A$2:$K$2344, 5, FALSE)</f>
        <v>3</v>
      </c>
      <c r="O4">
        <f>VLOOKUP($A4, 'Hospitalisation Details'!$A$2:$K$2344, 6, FALSE)</f>
        <v>60021.4</v>
      </c>
      <c r="P4" t="str">
        <f>VLOOKUP($A4, 'Hospitalisation Details'!$A$2:$K$2344, 7, FALSE)</f>
        <v>tier - 1</v>
      </c>
      <c r="Q4" t="str">
        <f>VLOOKUP($A4, 'Hospitalisation Details'!$A$2:$K$2344, 8, FALSE)</f>
        <v>tier - 1</v>
      </c>
      <c r="R4" t="str">
        <f>VLOOKUP($A4, 'Hospitalisation Details'!$A$2:$K$2344, 9, FALSE)</f>
        <v>R1012</v>
      </c>
      <c r="S4" t="str">
        <f>VLOOKUP($A4, 'Hospitalisation Details'!$A$2:$K$2344, 10, FALSE)</f>
        <v>11Sep1970</v>
      </c>
      <c r="T4">
        <f>VLOOKUP($A4, 'Hospitalisation Details'!$A$2:$K$2344, 11, FALSE)</f>
        <v>52</v>
      </c>
    </row>
    <row r="5" spans="1:20" ht="15.75" x14ac:dyDescent="0.25">
      <c r="A5" s="1" t="s">
        <v>2368</v>
      </c>
      <c r="B5" t="str">
        <f>VLOOKUP($A5, 'Customer Names'!$A$2:$D$2336, 2, FALSE)</f>
        <v>Osborne</v>
      </c>
      <c r="C5" t="str">
        <f>VLOOKUP($A5, 'Customer Names'!$A$2:$D$2336, 3, FALSE)</f>
        <v xml:space="preserve"> Ms</v>
      </c>
      <c r="D5" t="str">
        <f>VLOOKUP($A5, 'Customer Names'!$A$2:$D$2336, 4, FALSE)</f>
        <v xml:space="preserve">  Kelsey</v>
      </c>
      <c r="E5">
        <f>VLOOKUP($A5, 'Medical Examinations'!$A$2:$J$2336, 2, FALSE)</f>
        <v>38.094999999999999</v>
      </c>
      <c r="F5">
        <f>VLOOKUP($A5, 'Medical Examinations'!$A$2:$J$2336, 3, FALSE)</f>
        <v>6.05</v>
      </c>
      <c r="G5" t="str">
        <f>VLOOKUP($A5, 'Medical Examinations'!$A$2:$J$2336, 4, FALSE)</f>
        <v>Yes</v>
      </c>
      <c r="H5" t="str">
        <f>VLOOKUP($A5, 'Medical Examinations'!$A$2:$J$2336, 5, FALSE)</f>
        <v>No</v>
      </c>
      <c r="I5" t="str">
        <f>VLOOKUP($A5, 'Medical Examinations'!$A$2:$J$2336, 6, FALSE)</f>
        <v>No</v>
      </c>
      <c r="J5">
        <f>VLOOKUP($A5, 'Medical Examinations'!$A$2:$J$2336, 7, FALSE)</f>
        <v>1</v>
      </c>
      <c r="K5" t="str">
        <f>VLOOKUP($A5, 'Medical Examinations'!$A$2:$J$2336, 8, FALSE)</f>
        <v>Yes</v>
      </c>
      <c r="L5" t="str">
        <f>VLOOKUP($A5, 'Medical Examinations'!$A$2:$J$2336, 9, FALSE)</f>
        <v>Obesity</v>
      </c>
      <c r="M5" t="str">
        <f>VLOOKUP($A5, 'Medical Examinations'!$A$2:$J$2336, 10, FALSE)</f>
        <v>Diabetes</v>
      </c>
      <c r="N5">
        <f>VLOOKUP($A5, 'Hospitalisation Details'!$A$2:$K$2344, 5, FALSE)</f>
        <v>1</v>
      </c>
      <c r="O5">
        <f>VLOOKUP($A5, 'Hospitalisation Details'!$A$2:$K$2344, 6, FALSE)</f>
        <v>58571.07</v>
      </c>
      <c r="P5" t="str">
        <f>VLOOKUP($A5, 'Hospitalisation Details'!$A$2:$K$2344, 7, FALSE)</f>
        <v>tier - 1</v>
      </c>
      <c r="Q5" t="str">
        <f>VLOOKUP($A5, 'Hospitalisation Details'!$A$2:$K$2344, 8, FALSE)</f>
        <v>tier - 3</v>
      </c>
      <c r="R5" t="str">
        <f>VLOOKUP($A5, 'Hospitalisation Details'!$A$2:$K$2344, 9, FALSE)</f>
        <v>R1024</v>
      </c>
      <c r="S5" t="str">
        <f>VLOOKUP($A5, 'Hospitalisation Details'!$A$2:$K$2344, 10, FALSE)</f>
        <v>6Jun1991</v>
      </c>
      <c r="T5">
        <f>VLOOKUP($A5, 'Hospitalisation Details'!$A$2:$K$2344, 11, FALSE)</f>
        <v>32</v>
      </c>
    </row>
    <row r="6" spans="1:20" ht="15.75" x14ac:dyDescent="0.25">
      <c r="A6" s="1" t="s">
        <v>2367</v>
      </c>
      <c r="B6" t="str">
        <f>VLOOKUP($A6, 'Customer Names'!$A$2:$D$2336, 2, FALSE)</f>
        <v>Kadala</v>
      </c>
      <c r="C6" t="str">
        <f>VLOOKUP($A6, 'Customer Names'!$A$2:$D$2336, 3, FALSE)</f>
        <v xml:space="preserve"> Ms</v>
      </c>
      <c r="D6" t="str">
        <f>VLOOKUP($A6, 'Customer Names'!$A$2:$D$2336, 4, FALSE)</f>
        <v xml:space="preserve">  Kristyn</v>
      </c>
      <c r="E6">
        <f>VLOOKUP($A6, 'Medical Examinations'!$A$2:$J$2336, 2, FALSE)</f>
        <v>35.53</v>
      </c>
      <c r="F6">
        <f>VLOOKUP($A6, 'Medical Examinations'!$A$2:$J$2336, 3, FALSE)</f>
        <v>5.45</v>
      </c>
      <c r="G6" t="str">
        <f>VLOOKUP($A6, 'Medical Examinations'!$A$2:$J$2336, 4, FALSE)</f>
        <v>Yes</v>
      </c>
      <c r="H6" t="str">
        <f>VLOOKUP($A6, 'Medical Examinations'!$A$2:$J$2336, 5, FALSE)</f>
        <v>No</v>
      </c>
      <c r="I6" t="str">
        <f>VLOOKUP($A6, 'Medical Examinations'!$A$2:$J$2336, 6, FALSE)</f>
        <v>No</v>
      </c>
      <c r="J6">
        <f>VLOOKUP($A6, 'Medical Examinations'!$A$2:$J$2336, 7, FALSE)</f>
        <v>1</v>
      </c>
      <c r="K6" t="str">
        <f>VLOOKUP($A6, 'Medical Examinations'!$A$2:$J$2336, 8, FALSE)</f>
        <v>No</v>
      </c>
      <c r="L6" t="str">
        <f>VLOOKUP($A6, 'Medical Examinations'!$A$2:$J$2336, 9, FALSE)</f>
        <v>Obesity</v>
      </c>
      <c r="M6" t="str">
        <f>VLOOKUP($A6, 'Medical Examinations'!$A$2:$J$2336, 10, FALSE)</f>
        <v>Normal</v>
      </c>
      <c r="N6">
        <f>VLOOKUP($A6, 'Hospitalisation Details'!$A$2:$K$2344, 5, FALSE)</f>
        <v>0</v>
      </c>
      <c r="O6">
        <f>VLOOKUP($A6, 'Hospitalisation Details'!$A$2:$K$2344, 6, FALSE)</f>
        <v>55135.4</v>
      </c>
      <c r="P6" t="str">
        <f>VLOOKUP($A6, 'Hospitalisation Details'!$A$2:$K$2344, 7, FALSE)</f>
        <v>tier - 1</v>
      </c>
      <c r="Q6" t="str">
        <f>VLOOKUP($A6, 'Hospitalisation Details'!$A$2:$K$2344, 8, FALSE)</f>
        <v>tier - 2</v>
      </c>
      <c r="R6" t="str">
        <f>VLOOKUP($A6, 'Hospitalisation Details'!$A$2:$K$2344, 9, FALSE)</f>
        <v>R1012</v>
      </c>
      <c r="S6" t="str">
        <f>VLOOKUP($A6, 'Hospitalisation Details'!$A$2:$K$2344, 10, FALSE)</f>
        <v>19Jun1989</v>
      </c>
      <c r="T6">
        <f>VLOOKUP($A6, 'Hospitalisation Details'!$A$2:$K$2344, 11, FALSE)</f>
        <v>33</v>
      </c>
    </row>
    <row r="7" spans="1:20" ht="15.75" x14ac:dyDescent="0.25">
      <c r="A7" s="1" t="s">
        <v>2366</v>
      </c>
      <c r="B7" t="str">
        <f>VLOOKUP($A7, 'Customer Names'!$A$2:$D$2336, 2, FALSE)</f>
        <v>Baker</v>
      </c>
      <c r="C7" t="str">
        <f>VLOOKUP($A7, 'Customer Names'!$A$2:$D$2336, 3, FALSE)</f>
        <v xml:space="preserve"> Mr</v>
      </c>
      <c r="D7" t="str">
        <f>VLOOKUP($A7, 'Customer Names'!$A$2:$D$2336, 4, FALSE)</f>
        <v xml:space="preserve">  Russell B</v>
      </c>
      <c r="E7">
        <f>VLOOKUP($A7, 'Medical Examinations'!$A$2:$J$2336, 2, FALSE)</f>
        <v>32.799999999999997</v>
      </c>
      <c r="F7">
        <f>VLOOKUP($A7, 'Medical Examinations'!$A$2:$J$2336, 3, FALSE)</f>
        <v>6.59</v>
      </c>
      <c r="G7" t="str">
        <f>VLOOKUP($A7, 'Medical Examinations'!$A$2:$J$2336, 4, FALSE)</f>
        <v>Yes</v>
      </c>
      <c r="H7" t="str">
        <f>VLOOKUP($A7, 'Medical Examinations'!$A$2:$J$2336, 5, FALSE)</f>
        <v>No</v>
      </c>
      <c r="I7" t="str">
        <f>VLOOKUP($A7, 'Medical Examinations'!$A$2:$J$2336, 6, FALSE)</f>
        <v>No</v>
      </c>
      <c r="J7">
        <f>VLOOKUP($A7, 'Medical Examinations'!$A$2:$J$2336, 7, FALSE)</f>
        <v>1</v>
      </c>
      <c r="K7" t="str">
        <f>VLOOKUP($A7, 'Medical Examinations'!$A$2:$J$2336, 8, FALSE)</f>
        <v>No</v>
      </c>
      <c r="L7" t="str">
        <f>VLOOKUP($A7, 'Medical Examinations'!$A$2:$J$2336, 9, FALSE)</f>
        <v>Obesity</v>
      </c>
      <c r="M7" t="str">
        <f>VLOOKUP($A7, 'Medical Examinations'!$A$2:$J$2336, 10, FALSE)</f>
        <v>Diabetes</v>
      </c>
      <c r="N7">
        <f>VLOOKUP($A7, 'Hospitalisation Details'!$A$2:$K$2344, 5, FALSE)</f>
        <v>0</v>
      </c>
      <c r="O7">
        <f>VLOOKUP($A7, 'Hospitalisation Details'!$A$2:$K$2344, 6, FALSE)</f>
        <v>52590.83</v>
      </c>
      <c r="P7" t="str">
        <f>VLOOKUP($A7, 'Hospitalisation Details'!$A$2:$K$2344, 7, FALSE)</f>
        <v>tier - 1</v>
      </c>
      <c r="Q7" t="str">
        <f>VLOOKUP($A7, 'Hospitalisation Details'!$A$2:$K$2344, 8, FALSE)</f>
        <v>tier - 3</v>
      </c>
      <c r="R7" t="str">
        <f>VLOOKUP($A7, 'Hospitalisation Details'!$A$2:$K$2344, 9, FALSE)</f>
        <v>R1011</v>
      </c>
      <c r="S7" t="str">
        <f>VLOOKUP($A7, 'Hospitalisation Details'!$A$2:$K$2344, 10, FALSE)</f>
        <v>4Aug1962</v>
      </c>
      <c r="T7">
        <f>VLOOKUP($A7, 'Hospitalisation Details'!$A$2:$K$2344, 11, FALSE)</f>
        <v>60</v>
      </c>
    </row>
    <row r="8" spans="1:20" ht="15.75" x14ac:dyDescent="0.25">
      <c r="A8" s="1" t="s">
        <v>2365</v>
      </c>
      <c r="B8" t="str">
        <f>VLOOKUP($A8, 'Customer Names'!$A$2:$D$2336, 2, FALSE)</f>
        <v>Macpherson</v>
      </c>
      <c r="C8" t="str">
        <f>VLOOKUP($A8, 'Customer Names'!$A$2:$D$2336, 3, FALSE)</f>
        <v xml:space="preserve"> Mr</v>
      </c>
      <c r="D8" t="str">
        <f>VLOOKUP($A8, 'Customer Names'!$A$2:$D$2336, 4, FALSE)</f>
        <v xml:space="preserve">  Scott</v>
      </c>
      <c r="E8">
        <f>VLOOKUP($A8, 'Medical Examinations'!$A$2:$J$2336, 2, FALSE)</f>
        <v>36.4</v>
      </c>
      <c r="F8">
        <f>VLOOKUP($A8, 'Medical Examinations'!$A$2:$J$2336, 3, FALSE)</f>
        <v>6.07</v>
      </c>
      <c r="G8" t="str">
        <f>VLOOKUP($A8, 'Medical Examinations'!$A$2:$J$2336, 4, FALSE)</f>
        <v>Yes</v>
      </c>
      <c r="H8" t="str">
        <f>VLOOKUP($A8, 'Medical Examinations'!$A$2:$J$2336, 5, FALSE)</f>
        <v>No</v>
      </c>
      <c r="I8" t="str">
        <f>VLOOKUP($A8, 'Medical Examinations'!$A$2:$J$2336, 6, FALSE)</f>
        <v>No</v>
      </c>
      <c r="J8">
        <f>VLOOKUP($A8, 'Medical Examinations'!$A$2:$J$2336, 7, FALSE)</f>
        <v>1</v>
      </c>
      <c r="K8" t="str">
        <f>VLOOKUP($A8, 'Medical Examinations'!$A$2:$J$2336, 8, FALSE)</f>
        <v>No</v>
      </c>
      <c r="L8" t="str">
        <f>VLOOKUP($A8, 'Medical Examinations'!$A$2:$J$2336, 9, FALSE)</f>
        <v>Obesity</v>
      </c>
      <c r="M8" t="str">
        <f>VLOOKUP($A8, 'Medical Examinations'!$A$2:$J$2336, 10, FALSE)</f>
        <v>Diabetes</v>
      </c>
      <c r="N8">
        <f>VLOOKUP($A8, 'Hospitalisation Details'!$A$2:$K$2344, 5, FALSE)</f>
        <v>1</v>
      </c>
      <c r="O8">
        <f>VLOOKUP($A8, 'Hospitalisation Details'!$A$2:$K$2344, 6, FALSE)</f>
        <v>51194.559999999998</v>
      </c>
      <c r="P8" t="str">
        <f>VLOOKUP($A8, 'Hospitalisation Details'!$A$2:$K$2344, 7, FALSE)</f>
        <v>tier - 1</v>
      </c>
      <c r="Q8" t="str">
        <f>VLOOKUP($A8, 'Hospitalisation Details'!$A$2:$K$2344, 8, FALSE)</f>
        <v>tier - 3</v>
      </c>
      <c r="R8" t="str">
        <f>VLOOKUP($A8, 'Hospitalisation Details'!$A$2:$K$2344, 9, FALSE)</f>
        <v>R1011</v>
      </c>
      <c r="S8" t="str">
        <f>VLOOKUP($A8, 'Hospitalisation Details'!$A$2:$K$2344, 10, FALSE)</f>
        <v>27Oct1994</v>
      </c>
      <c r="T8">
        <f>VLOOKUP($A8, 'Hospitalisation Details'!$A$2:$K$2344, 11, FALSE)</f>
        <v>28</v>
      </c>
    </row>
    <row r="9" spans="1:20" ht="15.75" x14ac:dyDescent="0.25">
      <c r="A9" s="1" t="s">
        <v>2364</v>
      </c>
      <c r="B9" t="str">
        <f>VLOOKUP($A9, 'Customer Names'!$A$2:$D$2336, 2, FALSE)</f>
        <v>Hallman</v>
      </c>
      <c r="C9" t="str">
        <f>VLOOKUP($A9, 'Customer Names'!$A$2:$D$2336, 3, FALSE)</f>
        <v xml:space="preserve"> Mr</v>
      </c>
      <c r="D9" t="str">
        <f>VLOOKUP($A9, 'Customer Names'!$A$2:$D$2336, 4, FALSE)</f>
        <v xml:space="preserve">  Stephen</v>
      </c>
      <c r="E9">
        <f>VLOOKUP($A9, 'Medical Examinations'!$A$2:$J$2336, 2, FALSE)</f>
        <v>36.96</v>
      </c>
      <c r="F9">
        <f>VLOOKUP($A9, 'Medical Examinations'!$A$2:$J$2336, 3, FALSE)</f>
        <v>7.93</v>
      </c>
      <c r="G9" t="str">
        <f>VLOOKUP($A9, 'Medical Examinations'!$A$2:$J$2336, 4, FALSE)</f>
        <v>Yes</v>
      </c>
      <c r="H9" t="str">
        <f>VLOOKUP($A9, 'Medical Examinations'!$A$2:$J$2336, 5, FALSE)</f>
        <v>No</v>
      </c>
      <c r="I9" t="str">
        <f>VLOOKUP($A9, 'Medical Examinations'!$A$2:$J$2336, 6, FALSE)</f>
        <v>No</v>
      </c>
      <c r="J9">
        <f>VLOOKUP($A9, 'Medical Examinations'!$A$2:$J$2336, 7, FALSE)</f>
        <v>1</v>
      </c>
      <c r="K9" t="str">
        <f>VLOOKUP($A9, 'Medical Examinations'!$A$2:$J$2336, 8, FALSE)</f>
        <v>No</v>
      </c>
      <c r="L9" t="str">
        <f>VLOOKUP($A9, 'Medical Examinations'!$A$2:$J$2336, 9, FALSE)</f>
        <v>Obesity</v>
      </c>
      <c r="M9" t="str">
        <f>VLOOKUP($A9, 'Medical Examinations'!$A$2:$J$2336, 10, FALSE)</f>
        <v>Diabetes</v>
      </c>
      <c r="N9">
        <f>VLOOKUP($A9, 'Hospitalisation Details'!$A$2:$K$2344, 5, FALSE)</f>
        <v>2</v>
      </c>
      <c r="O9">
        <f>VLOOKUP($A9, 'Hospitalisation Details'!$A$2:$K$2344, 6, FALSE)</f>
        <v>49577.66</v>
      </c>
      <c r="P9" t="str">
        <f>VLOOKUP($A9, 'Hospitalisation Details'!$A$2:$K$2344, 7, FALSE)</f>
        <v>tier - 2</v>
      </c>
      <c r="Q9" t="str">
        <f>VLOOKUP($A9, 'Hospitalisation Details'!$A$2:$K$2344, 8, FALSE)</f>
        <v>tier - 2</v>
      </c>
      <c r="R9" t="str">
        <f>VLOOKUP($A9, 'Hospitalisation Details'!$A$2:$K$2344, 9, FALSE)</f>
        <v>R1013</v>
      </c>
      <c r="S9" t="str">
        <f>VLOOKUP($A9, 'Hospitalisation Details'!$A$2:$K$2344, 10, FALSE)</f>
        <v>27Jun1958</v>
      </c>
      <c r="T9">
        <f>VLOOKUP($A9, 'Hospitalisation Details'!$A$2:$K$2344, 11, FALSE)</f>
        <v>64</v>
      </c>
    </row>
    <row r="10" spans="1:20" ht="15.75" x14ac:dyDescent="0.25">
      <c r="A10" s="1" t="s">
        <v>2363</v>
      </c>
      <c r="B10" t="str">
        <f>VLOOKUP($A10, 'Customer Names'!$A$2:$D$2336, 2, FALSE)</f>
        <v>Moran</v>
      </c>
      <c r="C10" t="str">
        <f>VLOOKUP($A10, 'Customer Names'!$A$2:$D$2336, 3, FALSE)</f>
        <v xml:space="preserve"> Mr</v>
      </c>
      <c r="D10" t="str">
        <f>VLOOKUP($A10, 'Customer Names'!$A$2:$D$2336, 4, FALSE)</f>
        <v xml:space="preserve">  Patrick R</v>
      </c>
      <c r="E10">
        <f>VLOOKUP($A10, 'Medical Examinations'!$A$2:$J$2336, 2, FALSE)</f>
        <v>41.14</v>
      </c>
      <c r="F10">
        <f>VLOOKUP($A10, 'Medical Examinations'!$A$2:$J$2336, 3, FALSE)</f>
        <v>9.58</v>
      </c>
      <c r="G10" t="str">
        <f>VLOOKUP($A10, 'Medical Examinations'!$A$2:$J$2336, 4, FALSE)</f>
        <v>Yes</v>
      </c>
      <c r="H10" t="str">
        <f>VLOOKUP($A10, 'Medical Examinations'!$A$2:$J$2336, 5, FALSE)</f>
        <v>No</v>
      </c>
      <c r="I10" t="str">
        <f>VLOOKUP($A10, 'Medical Examinations'!$A$2:$J$2336, 6, FALSE)</f>
        <v>Yes</v>
      </c>
      <c r="J10">
        <f>VLOOKUP($A10, 'Medical Examinations'!$A$2:$J$2336, 7, FALSE)</f>
        <v>2</v>
      </c>
      <c r="K10" t="str">
        <f>VLOOKUP($A10, 'Medical Examinations'!$A$2:$J$2336, 8, FALSE)</f>
        <v>Yes</v>
      </c>
      <c r="L10" t="str">
        <f>VLOOKUP($A10, 'Medical Examinations'!$A$2:$J$2336, 9, FALSE)</f>
        <v>Obesity</v>
      </c>
      <c r="M10" t="str">
        <f>VLOOKUP($A10, 'Medical Examinations'!$A$2:$J$2336, 10, FALSE)</f>
        <v>Diabetes</v>
      </c>
      <c r="N10">
        <f>VLOOKUP($A10, 'Hospitalisation Details'!$A$2:$K$2344, 5, FALSE)</f>
        <v>1</v>
      </c>
      <c r="O10">
        <f>VLOOKUP($A10, 'Hospitalisation Details'!$A$2:$K$2344, 6, FALSE)</f>
        <v>48970.25</v>
      </c>
      <c r="P10" t="str">
        <f>VLOOKUP($A10, 'Hospitalisation Details'!$A$2:$K$2344, 7, FALSE)</f>
        <v>tier - 1</v>
      </c>
      <c r="Q10" t="str">
        <f>VLOOKUP($A10, 'Hospitalisation Details'!$A$2:$K$2344, 8, FALSE)</f>
        <v>tier - 2</v>
      </c>
      <c r="R10" t="str">
        <f>VLOOKUP($A10, 'Hospitalisation Details'!$A$2:$K$2344, 9, FALSE)</f>
        <v>R1013</v>
      </c>
      <c r="S10" t="str">
        <f>VLOOKUP($A10, 'Hospitalisation Details'!$A$2:$K$2344, 10, FALSE)</f>
        <v>4Sep1963</v>
      </c>
      <c r="T10">
        <f>VLOOKUP($A10, 'Hospitalisation Details'!$A$2:$K$2344, 11, FALSE)</f>
        <v>59</v>
      </c>
    </row>
    <row r="11" spans="1:20" ht="15.75" x14ac:dyDescent="0.25">
      <c r="A11" s="1" t="s">
        <v>2362</v>
      </c>
      <c r="B11" t="str">
        <f>VLOOKUP($A11, 'Customer Names'!$A$2:$D$2336, 2, FALSE)</f>
        <v>Benner</v>
      </c>
      <c r="C11" t="str">
        <f>VLOOKUP($A11, 'Customer Names'!$A$2:$D$2336, 3, FALSE)</f>
        <v xml:space="preserve"> Ms</v>
      </c>
      <c r="D11" t="str">
        <f>VLOOKUP($A11, 'Customer Names'!$A$2:$D$2336, 4, FALSE)</f>
        <v xml:space="preserve">  Brooke N</v>
      </c>
      <c r="E11">
        <f>VLOOKUP($A11, 'Medical Examinations'!$A$2:$J$2336, 2, FALSE)</f>
        <v>38.06</v>
      </c>
      <c r="F11">
        <f>VLOOKUP($A11, 'Medical Examinations'!$A$2:$J$2336, 3, FALSE)</f>
        <v>10.79</v>
      </c>
      <c r="G11" t="str">
        <f>VLOOKUP($A11, 'Medical Examinations'!$A$2:$J$2336, 4, FALSE)</f>
        <v>Yes</v>
      </c>
      <c r="H11" t="str">
        <f>VLOOKUP($A11, 'Medical Examinations'!$A$2:$J$2336, 5, FALSE)</f>
        <v>No</v>
      </c>
      <c r="I11" t="str">
        <f>VLOOKUP($A11, 'Medical Examinations'!$A$2:$J$2336, 6, FALSE)</f>
        <v>No</v>
      </c>
      <c r="J11">
        <f>VLOOKUP($A11, 'Medical Examinations'!$A$2:$J$2336, 7, FALSE)</f>
        <v>1</v>
      </c>
      <c r="K11" t="str">
        <f>VLOOKUP($A11, 'Medical Examinations'!$A$2:$J$2336, 8, FALSE)</f>
        <v>Yes</v>
      </c>
      <c r="L11" t="str">
        <f>VLOOKUP($A11, 'Medical Examinations'!$A$2:$J$2336, 9, FALSE)</f>
        <v>Obesity</v>
      </c>
      <c r="M11" t="str">
        <f>VLOOKUP($A11, 'Medical Examinations'!$A$2:$J$2336, 10, FALSE)</f>
        <v>Diabetes</v>
      </c>
      <c r="N11">
        <f>VLOOKUP($A11, 'Hospitalisation Details'!$A$2:$K$2344, 5, FALSE)</f>
        <v>0</v>
      </c>
      <c r="O11">
        <f>VLOOKUP($A11, 'Hospitalisation Details'!$A$2:$K$2344, 6, FALSE)</f>
        <v>48885.14</v>
      </c>
      <c r="P11" t="str">
        <f>VLOOKUP($A11, 'Hospitalisation Details'!$A$2:$K$2344, 7, FALSE)</f>
        <v>tier - 1</v>
      </c>
      <c r="Q11" t="str">
        <f>VLOOKUP($A11, 'Hospitalisation Details'!$A$2:$K$2344, 8, FALSE)</f>
        <v>tier - 2</v>
      </c>
      <c r="R11" t="str">
        <f>VLOOKUP($A11, 'Hospitalisation Details'!$A$2:$K$2344, 9, FALSE)</f>
        <v>R1013</v>
      </c>
      <c r="S11" t="str">
        <f>VLOOKUP($A11, 'Hospitalisation Details'!$A$2:$K$2344, 10, FALSE)</f>
        <v>29Dec1978</v>
      </c>
      <c r="T11">
        <f>VLOOKUP($A11, 'Hospitalisation Details'!$A$2:$K$2344, 11, FALSE)</f>
        <v>44</v>
      </c>
    </row>
    <row r="12" spans="1:20" ht="15.75" x14ac:dyDescent="0.25">
      <c r="A12" s="1" t="s">
        <v>2361</v>
      </c>
      <c r="B12" t="str">
        <f>VLOOKUP($A12, 'Customer Names'!$A$2:$D$2336, 2, FALSE)</f>
        <v>Fierro Vargas</v>
      </c>
      <c r="C12" t="str">
        <f>VLOOKUP($A12, 'Customer Names'!$A$2:$D$2336, 3, FALSE)</f>
        <v xml:space="preserve"> Ms</v>
      </c>
      <c r="D12" t="str">
        <f>VLOOKUP($A12, 'Customer Names'!$A$2:$D$2336, 4, FALSE)</f>
        <v xml:space="preserve">  Paola Andrea</v>
      </c>
      <c r="E12">
        <f>VLOOKUP($A12, 'Medical Examinations'!$A$2:$J$2336, 2, FALSE)</f>
        <v>37.700000000000003</v>
      </c>
      <c r="F12">
        <f>VLOOKUP($A12, 'Medical Examinations'!$A$2:$J$2336, 3, FALSE)</f>
        <v>5.96</v>
      </c>
      <c r="G12" t="str">
        <f>VLOOKUP($A12, 'Medical Examinations'!$A$2:$J$2336, 4, FALSE)</f>
        <v>Yes</v>
      </c>
      <c r="H12" t="str">
        <f>VLOOKUP($A12, 'Medical Examinations'!$A$2:$J$2336, 5, FALSE)</f>
        <v>No</v>
      </c>
      <c r="I12" t="str">
        <f>VLOOKUP($A12, 'Medical Examinations'!$A$2:$J$2336, 6, FALSE)</f>
        <v>No</v>
      </c>
      <c r="J12">
        <f>VLOOKUP($A12, 'Medical Examinations'!$A$2:$J$2336, 7, FALSE)</f>
        <v>1</v>
      </c>
      <c r="K12" t="str">
        <f>VLOOKUP($A12, 'Medical Examinations'!$A$2:$J$2336, 8, FALSE)</f>
        <v>Yes</v>
      </c>
      <c r="L12" t="str">
        <f>VLOOKUP($A12, 'Medical Examinations'!$A$2:$J$2336, 9, FALSE)</f>
        <v>Obesity</v>
      </c>
      <c r="M12" t="str">
        <f>VLOOKUP($A12, 'Medical Examinations'!$A$2:$J$2336, 10, FALSE)</f>
        <v>Diabetes</v>
      </c>
      <c r="N12">
        <f>VLOOKUP($A12, 'Hospitalisation Details'!$A$2:$K$2344, 5, FALSE)</f>
        <v>0</v>
      </c>
      <c r="O12">
        <f>VLOOKUP($A12, 'Hospitalisation Details'!$A$2:$K$2344, 6, FALSE)</f>
        <v>48824.45</v>
      </c>
      <c r="P12" t="str">
        <f>VLOOKUP($A12, 'Hospitalisation Details'!$A$2:$K$2344, 7, FALSE)</f>
        <v>tier - 2</v>
      </c>
      <c r="Q12" t="str">
        <f>VLOOKUP($A12, 'Hospitalisation Details'!$A$2:$K$2344, 8, FALSE)</f>
        <v>tier - 1</v>
      </c>
      <c r="R12" t="str">
        <f>VLOOKUP($A12, 'Hospitalisation Details'!$A$2:$K$2344, 9, FALSE)</f>
        <v>R1011</v>
      </c>
      <c r="S12" t="str">
        <f>VLOOKUP($A12, 'Hospitalisation Details'!$A$2:$K$2344, 10, FALSE)</f>
        <v>22Jul1959</v>
      </c>
      <c r="T12">
        <f>VLOOKUP($A12, 'Hospitalisation Details'!$A$2:$K$2344, 11, FALSE)</f>
        <v>63</v>
      </c>
    </row>
    <row r="13" spans="1:20" ht="15.75" x14ac:dyDescent="0.25">
      <c r="A13" s="1" t="s">
        <v>2360</v>
      </c>
      <c r="B13" t="str">
        <f>VLOOKUP($A13, 'Customer Names'!$A$2:$D$2336, 2, FALSE)</f>
        <v>Franz</v>
      </c>
      <c r="C13" t="str">
        <f>VLOOKUP($A13, 'Customer Names'!$A$2:$D$2336, 3, FALSE)</f>
        <v xml:space="preserve"> Mr</v>
      </c>
      <c r="D13" t="str">
        <f>VLOOKUP($A13, 'Customer Names'!$A$2:$D$2336, 4, FALSE)</f>
        <v xml:space="preserve">  David</v>
      </c>
      <c r="E13">
        <f>VLOOKUP($A13, 'Medical Examinations'!$A$2:$J$2336, 2, FALSE)</f>
        <v>42.13</v>
      </c>
      <c r="F13">
        <f>VLOOKUP($A13, 'Medical Examinations'!$A$2:$J$2336, 3, FALSE)</f>
        <v>11.9</v>
      </c>
      <c r="G13" t="str">
        <f>VLOOKUP($A13, 'Medical Examinations'!$A$2:$J$2336, 4, FALSE)</f>
        <v>Yes</v>
      </c>
      <c r="H13" t="str">
        <f>VLOOKUP($A13, 'Medical Examinations'!$A$2:$J$2336, 5, FALSE)</f>
        <v>No</v>
      </c>
      <c r="I13" t="str">
        <f>VLOOKUP($A13, 'Medical Examinations'!$A$2:$J$2336, 6, FALSE)</f>
        <v>No</v>
      </c>
      <c r="J13">
        <f>VLOOKUP($A13, 'Medical Examinations'!$A$2:$J$2336, 7, FALSE)</f>
        <v>2</v>
      </c>
      <c r="K13" t="str">
        <f>VLOOKUP($A13, 'Medical Examinations'!$A$2:$J$2336, 8, FALSE)</f>
        <v>Yes</v>
      </c>
      <c r="L13" t="str">
        <f>VLOOKUP($A13, 'Medical Examinations'!$A$2:$J$2336, 9, FALSE)</f>
        <v>Obesity</v>
      </c>
      <c r="M13" t="str">
        <f>VLOOKUP($A13, 'Medical Examinations'!$A$2:$J$2336, 10, FALSE)</f>
        <v>Diabetes</v>
      </c>
      <c r="N13">
        <f>VLOOKUP($A13, 'Hospitalisation Details'!$A$2:$K$2344, 5, FALSE)</f>
        <v>1</v>
      </c>
      <c r="O13">
        <f>VLOOKUP($A13, 'Hospitalisation Details'!$A$2:$K$2344, 6, FALSE)</f>
        <v>48675.519999999997</v>
      </c>
      <c r="P13" t="str">
        <f>VLOOKUP($A13, 'Hospitalisation Details'!$A$2:$K$2344, 7, FALSE)</f>
        <v>tier - 1</v>
      </c>
      <c r="Q13" t="str">
        <f>VLOOKUP($A13, 'Hospitalisation Details'!$A$2:$K$2344, 8, FALSE)</f>
        <v>tier - 2</v>
      </c>
      <c r="R13" t="str">
        <f>VLOOKUP($A13, 'Hospitalisation Details'!$A$2:$K$2344, 9, FALSE)</f>
        <v>R1013</v>
      </c>
      <c r="S13" t="str">
        <f>VLOOKUP($A13, 'Hospitalisation Details'!$A$2:$K$2344, 10, FALSE)</f>
        <v>27Oct1965</v>
      </c>
      <c r="T13">
        <f>VLOOKUP($A13, 'Hospitalisation Details'!$A$2:$K$2344, 11, FALSE)</f>
        <v>57</v>
      </c>
    </row>
    <row r="14" spans="1:20" ht="15.75" x14ac:dyDescent="0.25">
      <c r="A14" s="1" t="s">
        <v>2359</v>
      </c>
      <c r="B14" t="str">
        <f>VLOOKUP($A14, 'Customer Names'!$A$2:$D$2336, 2, FALSE)</f>
        <v>Foster</v>
      </c>
      <c r="C14" t="str">
        <f>VLOOKUP($A14, 'Customer Names'!$A$2:$D$2336, 3, FALSE)</f>
        <v xml:space="preserve"> Mr</v>
      </c>
      <c r="D14" t="str">
        <f>VLOOKUP($A14, 'Customer Names'!$A$2:$D$2336, 4, FALSE)</f>
        <v xml:space="preserve">  Wade</v>
      </c>
      <c r="E14">
        <f>VLOOKUP($A14, 'Medical Examinations'!$A$2:$J$2336, 2, FALSE)</f>
        <v>40.92</v>
      </c>
      <c r="F14">
        <f>VLOOKUP($A14, 'Medical Examinations'!$A$2:$J$2336, 3, FALSE)</f>
        <v>8.41</v>
      </c>
      <c r="G14" t="str">
        <f>VLOOKUP($A14, 'Medical Examinations'!$A$2:$J$2336, 4, FALSE)</f>
        <v>Yes</v>
      </c>
      <c r="H14" t="str">
        <f>VLOOKUP($A14, 'Medical Examinations'!$A$2:$J$2336, 5, FALSE)</f>
        <v>No</v>
      </c>
      <c r="I14" t="str">
        <f>VLOOKUP($A14, 'Medical Examinations'!$A$2:$J$2336, 6, FALSE)</f>
        <v>No</v>
      </c>
      <c r="J14">
        <f>VLOOKUP($A14, 'Medical Examinations'!$A$2:$J$2336, 7, FALSE)</f>
        <v>1</v>
      </c>
      <c r="K14" t="str">
        <f>VLOOKUP($A14, 'Medical Examinations'!$A$2:$J$2336, 8, FALSE)</f>
        <v>Yes</v>
      </c>
      <c r="L14" t="str">
        <f>VLOOKUP($A14, 'Medical Examinations'!$A$2:$J$2336, 9, FALSE)</f>
        <v>Obesity</v>
      </c>
      <c r="M14" t="str">
        <f>VLOOKUP($A14, 'Medical Examinations'!$A$2:$J$2336, 10, FALSE)</f>
        <v>Diabetes</v>
      </c>
      <c r="N14">
        <f>VLOOKUP($A14, 'Hospitalisation Details'!$A$2:$K$2344, 5, FALSE)</f>
        <v>0</v>
      </c>
      <c r="O14">
        <f>VLOOKUP($A14, 'Hospitalisation Details'!$A$2:$K$2344, 6, FALSE)</f>
        <v>48673.56</v>
      </c>
      <c r="P14" t="str">
        <f>VLOOKUP($A14, 'Hospitalisation Details'!$A$2:$K$2344, 7, FALSE)</f>
        <v>tier - 1</v>
      </c>
      <c r="Q14" t="str">
        <f>VLOOKUP($A14, 'Hospitalisation Details'!$A$2:$K$2344, 8, FALSE)</f>
        <v>tier - 2</v>
      </c>
      <c r="R14" t="str">
        <f>VLOOKUP($A14, 'Hospitalisation Details'!$A$2:$K$2344, 9, FALSE)</f>
        <v>R1013</v>
      </c>
      <c r="S14" t="str">
        <f>VLOOKUP($A14, 'Hospitalisation Details'!$A$2:$K$2344, 10, FALSE)</f>
        <v>11Oct1962</v>
      </c>
      <c r="T14">
        <f>VLOOKUP($A14, 'Hospitalisation Details'!$A$2:$K$2344, 11, FALSE)</f>
        <v>60</v>
      </c>
    </row>
    <row r="15" spans="1:20" ht="15.75" x14ac:dyDescent="0.25">
      <c r="A15" s="1" t="s">
        <v>2358</v>
      </c>
      <c r="B15" t="str">
        <f>VLOOKUP($A15, 'Customer Names'!$A$2:$D$2336, 2, FALSE)</f>
        <v>Tenorio</v>
      </c>
      <c r="C15" t="str">
        <f>VLOOKUP($A15, 'Customer Names'!$A$2:$D$2336, 3, FALSE)</f>
        <v xml:space="preserve"> Mr</v>
      </c>
      <c r="D15" t="str">
        <f>VLOOKUP($A15, 'Customer Names'!$A$2:$D$2336, 4, FALSE)</f>
        <v xml:space="preserve">  Franklin</v>
      </c>
      <c r="E15">
        <f>VLOOKUP($A15, 'Medical Examinations'!$A$2:$J$2336, 2, FALSE)</f>
        <v>40.564999999999998</v>
      </c>
      <c r="F15">
        <f>VLOOKUP($A15, 'Medical Examinations'!$A$2:$J$2336, 3, FALSE)</f>
        <v>7.02</v>
      </c>
      <c r="G15" t="str">
        <f>VLOOKUP($A15, 'Medical Examinations'!$A$2:$J$2336, 4, FALSE)</f>
        <v>Yes</v>
      </c>
      <c r="H15" t="str">
        <f>VLOOKUP($A15, 'Medical Examinations'!$A$2:$J$2336, 5, FALSE)</f>
        <v>No</v>
      </c>
      <c r="I15" t="str">
        <f>VLOOKUP($A15, 'Medical Examinations'!$A$2:$J$2336, 6, FALSE)</f>
        <v>No</v>
      </c>
      <c r="J15">
        <f>VLOOKUP($A15, 'Medical Examinations'!$A$2:$J$2336, 7, FALSE)</f>
        <v>1</v>
      </c>
      <c r="K15" t="str">
        <f>VLOOKUP($A15, 'Medical Examinations'!$A$2:$J$2336, 8, FALSE)</f>
        <v>Yes</v>
      </c>
      <c r="L15" t="str">
        <f>VLOOKUP($A15, 'Medical Examinations'!$A$2:$J$2336, 9, FALSE)</f>
        <v>Obesity</v>
      </c>
      <c r="M15" t="str">
        <f>VLOOKUP($A15, 'Medical Examinations'!$A$2:$J$2336, 10, FALSE)</f>
        <v>Diabetes</v>
      </c>
      <c r="N15">
        <f>VLOOKUP($A15, 'Hospitalisation Details'!$A$2:$K$2344, 5, FALSE)</f>
        <v>3</v>
      </c>
      <c r="O15">
        <f>VLOOKUP($A15, 'Hospitalisation Details'!$A$2:$K$2344, 6, FALSE)</f>
        <v>48549.18</v>
      </c>
      <c r="P15" t="str">
        <f>VLOOKUP($A15, 'Hospitalisation Details'!$A$2:$K$2344, 7, FALSE)</f>
        <v>tier - 1</v>
      </c>
      <c r="Q15" t="str">
        <f>VLOOKUP($A15, 'Hospitalisation Details'!$A$2:$K$2344, 8, FALSE)</f>
        <v>tier - 3</v>
      </c>
      <c r="R15" t="str">
        <f>VLOOKUP($A15, 'Hospitalisation Details'!$A$2:$K$2344, 9, FALSE)</f>
        <v>R1016</v>
      </c>
      <c r="S15" t="str">
        <f>VLOOKUP($A15, 'Hospitalisation Details'!$A$2:$K$2344, 10, FALSE)</f>
        <v>1Dec1968</v>
      </c>
      <c r="T15">
        <f>VLOOKUP($A15, 'Hospitalisation Details'!$A$2:$K$2344, 11, FALSE)</f>
        <v>54</v>
      </c>
    </row>
    <row r="16" spans="1:20" ht="15.75" x14ac:dyDescent="0.25">
      <c r="A16" s="1" t="s">
        <v>2357</v>
      </c>
      <c r="B16" t="str">
        <f>VLOOKUP($A16, 'Customer Names'!$A$2:$D$2336, 2, FALSE)</f>
        <v>Rios</v>
      </c>
      <c r="C16" t="str">
        <f>VLOOKUP($A16, 'Customer Names'!$A$2:$D$2336, 3, FALSE)</f>
        <v xml:space="preserve"> Ms</v>
      </c>
      <c r="D16" t="str">
        <f>VLOOKUP($A16, 'Customer Names'!$A$2:$D$2336, 4, FALSE)</f>
        <v xml:space="preserve">  Leilani M</v>
      </c>
      <c r="E16">
        <f>VLOOKUP($A16, 'Medical Examinations'!$A$2:$J$2336, 2, FALSE)</f>
        <v>36.384999999999998</v>
      </c>
      <c r="F16">
        <f>VLOOKUP($A16, 'Medical Examinations'!$A$2:$J$2336, 3, FALSE)</f>
        <v>7.59</v>
      </c>
      <c r="G16" t="str">
        <f>VLOOKUP($A16, 'Medical Examinations'!$A$2:$J$2336, 4, FALSE)</f>
        <v>Yes</v>
      </c>
      <c r="H16" t="str">
        <f>VLOOKUP($A16, 'Medical Examinations'!$A$2:$J$2336, 5, FALSE)</f>
        <v>No</v>
      </c>
      <c r="I16" t="str">
        <f>VLOOKUP($A16, 'Medical Examinations'!$A$2:$J$2336, 6, FALSE)</f>
        <v>No</v>
      </c>
      <c r="J16">
        <f>VLOOKUP($A16, 'Medical Examinations'!$A$2:$J$2336, 7, FALSE)</f>
        <v>1</v>
      </c>
      <c r="K16" t="str">
        <f>VLOOKUP($A16, 'Medical Examinations'!$A$2:$J$2336, 8, FALSE)</f>
        <v>No</v>
      </c>
      <c r="L16" t="str">
        <f>VLOOKUP($A16, 'Medical Examinations'!$A$2:$J$2336, 9, FALSE)</f>
        <v>Obesity</v>
      </c>
      <c r="M16" t="str">
        <f>VLOOKUP($A16, 'Medical Examinations'!$A$2:$J$2336, 10, FALSE)</f>
        <v>Diabetes</v>
      </c>
      <c r="N16">
        <f>VLOOKUP($A16, 'Hospitalisation Details'!$A$2:$K$2344, 5, FALSE)</f>
        <v>1</v>
      </c>
      <c r="O16">
        <f>VLOOKUP($A16, 'Hospitalisation Details'!$A$2:$K$2344, 6, FALSE)</f>
        <v>48517.56</v>
      </c>
      <c r="P16" t="str">
        <f>VLOOKUP($A16, 'Hospitalisation Details'!$A$2:$K$2344, 7, FALSE)</f>
        <v>tier - 1</v>
      </c>
      <c r="Q16" t="str">
        <f>VLOOKUP($A16, 'Hospitalisation Details'!$A$2:$K$2344, 8, FALSE)</f>
        <v>tier - 3</v>
      </c>
      <c r="R16" t="str">
        <f>VLOOKUP($A16, 'Hospitalisation Details'!$A$2:$K$2344, 9, FALSE)</f>
        <v>R1024</v>
      </c>
      <c r="S16" t="str">
        <f>VLOOKUP($A16, 'Hospitalisation Details'!$A$2:$K$2344, 10, FALSE)</f>
        <v>21Dec1961</v>
      </c>
      <c r="T16">
        <f>VLOOKUP($A16, 'Hospitalisation Details'!$A$2:$K$2344, 11, FALSE)</f>
        <v>61</v>
      </c>
    </row>
    <row r="17" spans="1:20" ht="15.75" x14ac:dyDescent="0.25">
      <c r="A17" s="1" t="s">
        <v>2356</v>
      </c>
      <c r="B17" t="str">
        <f>VLOOKUP($A17, 'Customer Names'!$A$2:$D$2336, 2, FALSE)</f>
        <v>Viau-Dupuis</v>
      </c>
      <c r="C17" t="str">
        <f>VLOOKUP($A17, 'Customer Names'!$A$2:$D$2336, 3, FALSE)</f>
        <v xml:space="preserve"> Mr</v>
      </c>
      <c r="D17" t="str">
        <f>VLOOKUP($A17, 'Customer Names'!$A$2:$D$2336, 4, FALSE)</f>
        <v xml:space="preserve">  Philippe</v>
      </c>
      <c r="E17">
        <f>VLOOKUP($A17, 'Medical Examinations'!$A$2:$J$2336, 2, FALSE)</f>
        <v>39.9</v>
      </c>
      <c r="F17">
        <f>VLOOKUP($A17, 'Medical Examinations'!$A$2:$J$2336, 3, FALSE)</f>
        <v>11.32</v>
      </c>
      <c r="G17" t="str">
        <f>VLOOKUP($A17, 'Medical Examinations'!$A$2:$J$2336, 4, FALSE)</f>
        <v>Yes</v>
      </c>
      <c r="H17" t="str">
        <f>VLOOKUP($A17, 'Medical Examinations'!$A$2:$J$2336, 5, FALSE)</f>
        <v>No</v>
      </c>
      <c r="I17" t="str">
        <f>VLOOKUP($A17, 'Medical Examinations'!$A$2:$J$2336, 6, FALSE)</f>
        <v>No</v>
      </c>
      <c r="J17">
        <f>VLOOKUP($A17, 'Medical Examinations'!$A$2:$J$2336, 7, FALSE)</f>
        <v>1</v>
      </c>
      <c r="K17" t="str">
        <f>VLOOKUP($A17, 'Medical Examinations'!$A$2:$J$2336, 8, FALSE)</f>
        <v>Yes</v>
      </c>
      <c r="L17" t="str">
        <f>VLOOKUP($A17, 'Medical Examinations'!$A$2:$J$2336, 9, FALSE)</f>
        <v>Obesity</v>
      </c>
      <c r="M17" t="str">
        <f>VLOOKUP($A17, 'Medical Examinations'!$A$2:$J$2336, 10, FALSE)</f>
        <v>Diabetes</v>
      </c>
      <c r="N17">
        <f>VLOOKUP($A17, 'Hospitalisation Details'!$A$2:$K$2344, 5, FALSE)</f>
        <v>0</v>
      </c>
      <c r="O17">
        <f>VLOOKUP($A17, 'Hospitalisation Details'!$A$2:$K$2344, 6, FALSE)</f>
        <v>48173.36</v>
      </c>
      <c r="P17" t="str">
        <f>VLOOKUP($A17, 'Hospitalisation Details'!$A$2:$K$2344, 7, FALSE)</f>
        <v>tier - 1</v>
      </c>
      <c r="Q17" t="str">
        <f>VLOOKUP($A17, 'Hospitalisation Details'!$A$2:$K$2344, 8, FALSE)</f>
        <v>tier - 3</v>
      </c>
      <c r="R17" t="str">
        <f>VLOOKUP($A17, 'Hospitalisation Details'!$A$2:$K$2344, 9, FALSE)</f>
        <v>R1011</v>
      </c>
      <c r="S17" t="str">
        <f>VLOOKUP($A17, 'Hospitalisation Details'!$A$2:$K$2344, 10, FALSE)</f>
        <v>27Aug1962</v>
      </c>
      <c r="T17">
        <f>VLOOKUP($A17, 'Hospitalisation Details'!$A$2:$K$2344, 11, FALSE)</f>
        <v>60</v>
      </c>
    </row>
    <row r="18" spans="1:20" ht="15.75" x14ac:dyDescent="0.25">
      <c r="A18" s="1" t="s">
        <v>2355</v>
      </c>
      <c r="B18" t="str">
        <f>VLOOKUP($A18, 'Customer Names'!$A$2:$D$2336, 2, FALSE)</f>
        <v>Cronin</v>
      </c>
      <c r="C18" t="str">
        <f>VLOOKUP($A18, 'Customer Names'!$A$2:$D$2336, 3, FALSE)</f>
        <v xml:space="preserve"> Ms</v>
      </c>
      <c r="D18" t="str">
        <f>VLOOKUP($A18, 'Customer Names'!$A$2:$D$2336, 4, FALSE)</f>
        <v xml:space="preserve">  Jennifer A</v>
      </c>
      <c r="E18">
        <f>VLOOKUP($A18, 'Medical Examinations'!$A$2:$J$2336, 2, FALSE)</f>
        <v>33.799999999999997</v>
      </c>
      <c r="F18">
        <f>VLOOKUP($A18, 'Medical Examinations'!$A$2:$J$2336, 3, FALSE)</f>
        <v>7.67</v>
      </c>
      <c r="G18" t="str">
        <f>VLOOKUP($A18, 'Medical Examinations'!$A$2:$J$2336, 4, FALSE)</f>
        <v>Yes</v>
      </c>
      <c r="H18" t="str">
        <f>VLOOKUP($A18, 'Medical Examinations'!$A$2:$J$2336, 5, FALSE)</f>
        <v>No</v>
      </c>
      <c r="I18" t="str">
        <f>VLOOKUP($A18, 'Medical Examinations'!$A$2:$J$2336, 6, FALSE)</f>
        <v>No</v>
      </c>
      <c r="J18">
        <f>VLOOKUP($A18, 'Medical Examinations'!$A$2:$J$2336, 7, FALSE)</f>
        <v>1</v>
      </c>
      <c r="K18" t="str">
        <f>VLOOKUP($A18, 'Medical Examinations'!$A$2:$J$2336, 8, FALSE)</f>
        <v>No</v>
      </c>
      <c r="L18" t="str">
        <f>VLOOKUP($A18, 'Medical Examinations'!$A$2:$J$2336, 9, FALSE)</f>
        <v>Obesity</v>
      </c>
      <c r="M18" t="str">
        <f>VLOOKUP($A18, 'Medical Examinations'!$A$2:$J$2336, 10, FALSE)</f>
        <v>Diabetes</v>
      </c>
      <c r="N18">
        <f>VLOOKUP($A18, 'Hospitalisation Details'!$A$2:$K$2344, 5, FALSE)</f>
        <v>1</v>
      </c>
      <c r="O18">
        <f>VLOOKUP($A18, 'Hospitalisation Details'!$A$2:$K$2344, 6, FALSE)</f>
        <v>47928.03</v>
      </c>
      <c r="P18" t="str">
        <f>VLOOKUP($A18, 'Hospitalisation Details'!$A$2:$K$2344, 7, FALSE)</f>
        <v>tier - 2</v>
      </c>
      <c r="Q18" t="str">
        <f>VLOOKUP($A18, 'Hospitalisation Details'!$A$2:$K$2344, 8, FALSE)</f>
        <v>tier - 3</v>
      </c>
      <c r="R18" t="str">
        <f>VLOOKUP($A18, 'Hospitalisation Details'!$A$2:$K$2344, 9, FALSE)</f>
        <v>R1011</v>
      </c>
      <c r="S18" t="str">
        <f>VLOOKUP($A18, 'Hospitalisation Details'!$A$2:$K$2344, 10, FALSE)</f>
        <v>16Nov1958</v>
      </c>
      <c r="T18">
        <f>VLOOKUP($A18, 'Hospitalisation Details'!$A$2:$K$2344, 11, FALSE)</f>
        <v>64</v>
      </c>
    </row>
    <row r="19" spans="1:20" ht="15.75" x14ac:dyDescent="0.25">
      <c r="A19" s="1" t="s">
        <v>2354</v>
      </c>
      <c r="B19" t="str">
        <f>VLOOKUP($A19, 'Customer Names'!$A$2:$D$2336, 2, FALSE)</f>
        <v>Noordstar</v>
      </c>
      <c r="C19" t="str">
        <f>VLOOKUP($A19, 'Customer Names'!$A$2:$D$2336, 3, FALSE)</f>
        <v xml:space="preserve"> Ms</v>
      </c>
      <c r="D19" t="str">
        <f>VLOOKUP($A19, 'Customer Names'!$A$2:$D$2336, 4, FALSE)</f>
        <v xml:space="preserve">  Christina M</v>
      </c>
      <c r="E19">
        <f>VLOOKUP($A19, 'Medical Examinations'!$A$2:$J$2336, 2, FALSE)</f>
        <v>36.765000000000001</v>
      </c>
      <c r="F19">
        <f>VLOOKUP($A19, 'Medical Examinations'!$A$2:$J$2336, 3, FALSE)</f>
        <v>7.29</v>
      </c>
      <c r="G19" t="str">
        <f>VLOOKUP($A19, 'Medical Examinations'!$A$2:$J$2336, 4, FALSE)</f>
        <v>Yes</v>
      </c>
      <c r="H19" t="str">
        <f>VLOOKUP($A19, 'Medical Examinations'!$A$2:$J$2336, 5, FALSE)</f>
        <v>No</v>
      </c>
      <c r="I19" t="str">
        <f>VLOOKUP($A19, 'Medical Examinations'!$A$2:$J$2336, 6, FALSE)</f>
        <v>Yes</v>
      </c>
      <c r="J19">
        <f>VLOOKUP($A19, 'Medical Examinations'!$A$2:$J$2336, 7, FALSE)</f>
        <v>1</v>
      </c>
      <c r="K19" t="str">
        <f>VLOOKUP($A19, 'Medical Examinations'!$A$2:$J$2336, 8, FALSE)</f>
        <v>No</v>
      </c>
      <c r="L19" t="str">
        <f>VLOOKUP($A19, 'Medical Examinations'!$A$2:$J$2336, 9, FALSE)</f>
        <v>Obesity</v>
      </c>
      <c r="M19" t="str">
        <f>VLOOKUP($A19, 'Medical Examinations'!$A$2:$J$2336, 10, FALSE)</f>
        <v>Diabetes</v>
      </c>
      <c r="N19">
        <f>VLOOKUP($A19, 'Hospitalisation Details'!$A$2:$K$2344, 5, FALSE)</f>
        <v>1</v>
      </c>
      <c r="O19">
        <f>VLOOKUP($A19, 'Hospitalisation Details'!$A$2:$K$2344, 6, FALSE)</f>
        <v>47896.79</v>
      </c>
      <c r="P19" t="str">
        <f>VLOOKUP($A19, 'Hospitalisation Details'!$A$2:$K$2344, 7, FALSE)</f>
        <v>tier - 1</v>
      </c>
      <c r="Q19" t="str">
        <f>VLOOKUP($A19, 'Hospitalisation Details'!$A$2:$K$2344, 8, FALSE)</f>
        <v>tier - 3</v>
      </c>
      <c r="R19" t="str">
        <f>VLOOKUP($A19, 'Hospitalisation Details'!$A$2:$K$2344, 9, FALSE)</f>
        <v>R1024</v>
      </c>
      <c r="S19" t="str">
        <f>VLOOKUP($A19, 'Hospitalisation Details'!$A$2:$K$2344, 10, FALSE)</f>
        <v>5Aug1963</v>
      </c>
      <c r="T19">
        <f>VLOOKUP($A19, 'Hospitalisation Details'!$A$2:$K$2344, 11, FALSE)</f>
        <v>59</v>
      </c>
    </row>
    <row r="20" spans="1:20" ht="15.75" x14ac:dyDescent="0.25">
      <c r="A20" s="1" t="s">
        <v>2353</v>
      </c>
      <c r="B20" t="str">
        <f>VLOOKUP($A20, 'Customer Names'!$A$2:$D$2336, 2, FALSE)</f>
        <v>Boudalia</v>
      </c>
      <c r="C20" t="str">
        <f>VLOOKUP($A20, 'Customer Names'!$A$2:$D$2336, 3, FALSE)</f>
        <v xml:space="preserve"> Mr</v>
      </c>
      <c r="D20" t="str">
        <f>VLOOKUP($A20, 'Customer Names'!$A$2:$D$2336, 4, FALSE)</f>
        <v xml:space="preserve">  Said Sr</v>
      </c>
      <c r="E20">
        <f>VLOOKUP($A20, 'Medical Examinations'!$A$2:$J$2336, 2, FALSE)</f>
        <v>36.954999999999998</v>
      </c>
      <c r="F20">
        <f>VLOOKUP($A20, 'Medical Examinations'!$A$2:$J$2336, 3, FALSE)</f>
        <v>4.72</v>
      </c>
      <c r="G20" t="str">
        <f>VLOOKUP($A20, 'Medical Examinations'!$A$2:$J$2336, 4, FALSE)</f>
        <v>Yes</v>
      </c>
      <c r="H20" t="str">
        <f>VLOOKUP($A20, 'Medical Examinations'!$A$2:$J$2336, 5, FALSE)</f>
        <v>No</v>
      </c>
      <c r="I20" t="str">
        <f>VLOOKUP($A20, 'Medical Examinations'!$A$2:$J$2336, 6, FALSE)</f>
        <v>No</v>
      </c>
      <c r="J20">
        <f>VLOOKUP($A20, 'Medical Examinations'!$A$2:$J$2336, 7, FALSE)</f>
        <v>1</v>
      </c>
      <c r="K20" t="str">
        <f>VLOOKUP($A20, 'Medical Examinations'!$A$2:$J$2336, 8, FALSE)</f>
        <v>No</v>
      </c>
      <c r="L20" t="str">
        <f>VLOOKUP($A20, 'Medical Examinations'!$A$2:$J$2336, 9, FALSE)</f>
        <v>Obesity</v>
      </c>
      <c r="M20" t="str">
        <f>VLOOKUP($A20, 'Medical Examinations'!$A$2:$J$2336, 10, FALSE)</f>
        <v>Normal</v>
      </c>
      <c r="N20">
        <f>VLOOKUP($A20, 'Hospitalisation Details'!$A$2:$K$2344, 5, FALSE)</f>
        <v>2</v>
      </c>
      <c r="O20">
        <f>VLOOKUP($A20, 'Hospitalisation Details'!$A$2:$K$2344, 6, FALSE)</f>
        <v>47496.49</v>
      </c>
      <c r="P20" t="str">
        <f>VLOOKUP($A20, 'Hospitalisation Details'!$A$2:$K$2344, 7, FALSE)</f>
        <v>tier - 1</v>
      </c>
      <c r="Q20" t="str">
        <f>VLOOKUP($A20, 'Hospitalisation Details'!$A$2:$K$2344, 8, FALSE)</f>
        <v>tier - 3</v>
      </c>
      <c r="R20" t="str">
        <f>VLOOKUP($A20, 'Hospitalisation Details'!$A$2:$K$2344, 9, FALSE)</f>
        <v>R1012</v>
      </c>
      <c r="S20" t="str">
        <f>VLOOKUP($A20, 'Hospitalisation Details'!$A$2:$K$2344, 10, FALSE)</f>
        <v>7Nov1964</v>
      </c>
      <c r="T20">
        <f>VLOOKUP($A20, 'Hospitalisation Details'!$A$2:$K$2344, 11, FALSE)</f>
        <v>58</v>
      </c>
    </row>
    <row r="21" spans="1:20" ht="15.75" x14ac:dyDescent="0.25">
      <c r="A21" s="1" t="s">
        <v>2352</v>
      </c>
      <c r="B21" t="str">
        <f>VLOOKUP($A21, 'Customer Names'!$A$2:$D$2336, 2, FALSE)</f>
        <v>Flor</v>
      </c>
      <c r="C21" t="str">
        <f>VLOOKUP($A21, 'Customer Names'!$A$2:$D$2336, 3, FALSE)</f>
        <v xml:space="preserve"> Mr</v>
      </c>
      <c r="D21" t="str">
        <f>VLOOKUP($A21, 'Customer Names'!$A$2:$D$2336, 4, FALSE)</f>
        <v xml:space="preserve">  John</v>
      </c>
      <c r="E21">
        <f>VLOOKUP($A21, 'Medical Examinations'!$A$2:$J$2336, 2, FALSE)</f>
        <v>42.9</v>
      </c>
      <c r="F21">
        <f>VLOOKUP($A21, 'Medical Examinations'!$A$2:$J$2336, 3, FALSE)</f>
        <v>11.41</v>
      </c>
      <c r="G21" t="str">
        <f>VLOOKUP($A21, 'Medical Examinations'!$A$2:$J$2336, 4, FALSE)</f>
        <v>Yes</v>
      </c>
      <c r="H21" t="str">
        <f>VLOOKUP($A21, 'Medical Examinations'!$A$2:$J$2336, 5, FALSE)</f>
        <v>No</v>
      </c>
      <c r="I21" t="str">
        <f>VLOOKUP($A21, 'Medical Examinations'!$A$2:$J$2336, 6, FALSE)</f>
        <v>No</v>
      </c>
      <c r="J21">
        <f>VLOOKUP($A21, 'Medical Examinations'!$A$2:$J$2336, 7, FALSE)</f>
        <v>2</v>
      </c>
      <c r="K21" t="str">
        <f>VLOOKUP($A21, 'Medical Examinations'!$A$2:$J$2336, 8, FALSE)</f>
        <v>Yes</v>
      </c>
      <c r="L21" t="str">
        <f>VLOOKUP($A21, 'Medical Examinations'!$A$2:$J$2336, 9, FALSE)</f>
        <v>Obesity</v>
      </c>
      <c r="M21" t="str">
        <f>VLOOKUP($A21, 'Medical Examinations'!$A$2:$J$2336, 10, FALSE)</f>
        <v>Diabetes</v>
      </c>
      <c r="N21">
        <f>VLOOKUP($A21, 'Hospitalisation Details'!$A$2:$K$2344, 5, FALSE)</f>
        <v>2</v>
      </c>
      <c r="O21">
        <f>VLOOKUP($A21, 'Hospitalisation Details'!$A$2:$K$2344, 6, FALSE)</f>
        <v>47462.89</v>
      </c>
      <c r="P21" t="str">
        <f>VLOOKUP($A21, 'Hospitalisation Details'!$A$2:$K$2344, 7, FALSE)</f>
        <v>tier - 1</v>
      </c>
      <c r="Q21" t="str">
        <f>VLOOKUP($A21, 'Hospitalisation Details'!$A$2:$K$2344, 8, FALSE)</f>
        <v>tier - 2</v>
      </c>
      <c r="R21" t="str">
        <f>VLOOKUP($A21, 'Hospitalisation Details'!$A$2:$K$2344, 9, FALSE)</f>
        <v>R1013</v>
      </c>
      <c r="S21" t="str">
        <f>VLOOKUP($A21, 'Hospitalisation Details'!$A$2:$K$2344, 10, FALSE)</f>
        <v>27Sep1971</v>
      </c>
      <c r="T21">
        <f>VLOOKUP($A21, 'Hospitalisation Details'!$A$2:$K$2344, 11, FALSE)</f>
        <v>51</v>
      </c>
    </row>
    <row r="22" spans="1:20" ht="15.75" x14ac:dyDescent="0.25">
      <c r="A22" s="1" t="s">
        <v>2351</v>
      </c>
      <c r="B22" t="str">
        <f>VLOOKUP($A22, 'Customer Names'!$A$2:$D$2336, 2, FALSE)</f>
        <v>Fennon</v>
      </c>
      <c r="C22" t="str">
        <f>VLOOKUP($A22, 'Customer Names'!$A$2:$D$2336, 3, FALSE)</f>
        <v xml:space="preserve"> Mr</v>
      </c>
      <c r="D22" t="str">
        <f>VLOOKUP($A22, 'Customer Names'!$A$2:$D$2336, 4, FALSE)</f>
        <v xml:space="preserve">  Myles</v>
      </c>
      <c r="E22">
        <f>VLOOKUP($A22, 'Medical Examinations'!$A$2:$J$2336, 2, FALSE)</f>
        <v>36.299999999999997</v>
      </c>
      <c r="F22">
        <f>VLOOKUP($A22, 'Medical Examinations'!$A$2:$J$2336, 3, FALSE)</f>
        <v>11.5</v>
      </c>
      <c r="G22" t="str">
        <f>VLOOKUP($A22, 'Medical Examinations'!$A$2:$J$2336, 4, FALSE)</f>
        <v>Yes</v>
      </c>
      <c r="H22" t="str">
        <f>VLOOKUP($A22, 'Medical Examinations'!$A$2:$J$2336, 5, FALSE)</f>
        <v>No</v>
      </c>
      <c r="I22" t="str">
        <f>VLOOKUP($A22, 'Medical Examinations'!$A$2:$J$2336, 6, FALSE)</f>
        <v>No</v>
      </c>
      <c r="J22">
        <f>VLOOKUP($A22, 'Medical Examinations'!$A$2:$J$2336, 7, FALSE)</f>
        <v>1</v>
      </c>
      <c r="K22" t="str">
        <f>VLOOKUP($A22, 'Medical Examinations'!$A$2:$J$2336, 8, FALSE)</f>
        <v>No</v>
      </c>
      <c r="L22" t="str">
        <f>VLOOKUP($A22, 'Medical Examinations'!$A$2:$J$2336, 9, FALSE)</f>
        <v>Obesity</v>
      </c>
      <c r="M22" t="str">
        <f>VLOOKUP($A22, 'Medical Examinations'!$A$2:$J$2336, 10, FALSE)</f>
        <v>Diabetes</v>
      </c>
      <c r="N22">
        <f>VLOOKUP($A22, 'Hospitalisation Details'!$A$2:$K$2344, 5, FALSE)</f>
        <v>1</v>
      </c>
      <c r="O22">
        <f>VLOOKUP($A22, 'Hospitalisation Details'!$A$2:$K$2344, 6, FALSE)</f>
        <v>47403.88</v>
      </c>
      <c r="P22" t="str">
        <f>VLOOKUP($A22, 'Hospitalisation Details'!$A$2:$K$2344, 7, FALSE)</f>
        <v>tier - 1</v>
      </c>
      <c r="Q22" t="str">
        <f>VLOOKUP($A22, 'Hospitalisation Details'!$A$2:$K$2344, 8, FALSE)</f>
        <v>tier - 3</v>
      </c>
      <c r="R22" t="str">
        <f>VLOOKUP($A22, 'Hospitalisation Details'!$A$2:$K$2344, 9, FALSE)</f>
        <v>R1011</v>
      </c>
      <c r="S22" t="str">
        <f>VLOOKUP($A22, 'Hospitalisation Details'!$A$2:$K$2344, 10, FALSE)</f>
        <v>13Jun1961</v>
      </c>
      <c r="T22">
        <f>VLOOKUP($A22, 'Hospitalisation Details'!$A$2:$K$2344, 11, FALSE)</f>
        <v>61</v>
      </c>
    </row>
    <row r="23" spans="1:20" ht="15.75" x14ac:dyDescent="0.25">
      <c r="A23" s="1" t="s">
        <v>2350</v>
      </c>
      <c r="B23" t="str">
        <f>VLOOKUP($A23, 'Customer Names'!$A$2:$D$2336, 2, FALSE)</f>
        <v>Hribar</v>
      </c>
      <c r="C23" t="str">
        <f>VLOOKUP($A23, 'Customer Names'!$A$2:$D$2336, 3, FALSE)</f>
        <v xml:space="preserve"> Ms</v>
      </c>
      <c r="D23" t="str">
        <f>VLOOKUP($A23, 'Customer Names'!$A$2:$D$2336, 4, FALSE)</f>
        <v xml:space="preserve">  Madelyn C</v>
      </c>
      <c r="E23">
        <f>VLOOKUP($A23, 'Medical Examinations'!$A$2:$J$2336, 2, FALSE)</f>
        <v>32.200000000000003</v>
      </c>
      <c r="F23">
        <f>VLOOKUP($A23, 'Medical Examinations'!$A$2:$J$2336, 3, FALSE)</f>
        <v>6.22</v>
      </c>
      <c r="G23" t="str">
        <f>VLOOKUP($A23, 'Medical Examinations'!$A$2:$J$2336, 4, FALSE)</f>
        <v>No</v>
      </c>
      <c r="H23" t="str">
        <f>VLOOKUP($A23, 'Medical Examinations'!$A$2:$J$2336, 5, FALSE)</f>
        <v>No</v>
      </c>
      <c r="I23" t="str">
        <f>VLOOKUP($A23, 'Medical Examinations'!$A$2:$J$2336, 6, FALSE)</f>
        <v>No</v>
      </c>
      <c r="J23">
        <f>VLOOKUP($A23, 'Medical Examinations'!$A$2:$J$2336, 7, FALSE)</f>
        <v>1</v>
      </c>
      <c r="K23" t="str">
        <f>VLOOKUP($A23, 'Medical Examinations'!$A$2:$J$2336, 8, FALSE)</f>
        <v>No</v>
      </c>
      <c r="L23" t="str">
        <f>VLOOKUP($A23, 'Medical Examinations'!$A$2:$J$2336, 9, FALSE)</f>
        <v>Obesity</v>
      </c>
      <c r="M23" t="str">
        <f>VLOOKUP($A23, 'Medical Examinations'!$A$2:$J$2336, 10, FALSE)</f>
        <v>Diabetes</v>
      </c>
      <c r="N23">
        <f>VLOOKUP($A23, 'Hospitalisation Details'!$A$2:$K$2344, 5, FALSE)</f>
        <v>2</v>
      </c>
      <c r="O23">
        <f>VLOOKUP($A23, 'Hospitalisation Details'!$A$2:$K$2344, 6, FALSE)</f>
        <v>47305.31</v>
      </c>
      <c r="P23" t="str">
        <f>VLOOKUP($A23, 'Hospitalisation Details'!$A$2:$K$2344, 7, FALSE)</f>
        <v>tier - 2</v>
      </c>
      <c r="Q23" t="str">
        <f>VLOOKUP($A23, 'Hospitalisation Details'!$A$2:$K$2344, 8, FALSE)</f>
        <v>tier - 1</v>
      </c>
      <c r="R23" t="str">
        <f>VLOOKUP($A23, 'Hospitalisation Details'!$A$2:$K$2344, 9, FALSE)</f>
        <v>R1011</v>
      </c>
      <c r="S23" t="str">
        <f>VLOOKUP($A23, 'Hospitalisation Details'!$A$2:$K$2344, 10, FALSE)</f>
        <v>4Oct1959</v>
      </c>
      <c r="T23">
        <f>VLOOKUP($A23, 'Hospitalisation Details'!$A$2:$K$2344, 11, FALSE)</f>
        <v>63</v>
      </c>
    </row>
    <row r="24" spans="1:20" ht="15.75" x14ac:dyDescent="0.25">
      <c r="A24" s="1" t="s">
        <v>2349</v>
      </c>
      <c r="B24" t="str">
        <f>VLOOKUP($A24, 'Customer Names'!$A$2:$D$2336, 2, FALSE)</f>
        <v>Tassello</v>
      </c>
      <c r="C24" t="str">
        <f>VLOOKUP($A24, 'Customer Names'!$A$2:$D$2336, 3, FALSE)</f>
        <v xml:space="preserve"> Ms</v>
      </c>
      <c r="D24" t="str">
        <f>VLOOKUP($A24, 'Customer Names'!$A$2:$D$2336, 4, FALSE)</f>
        <v xml:space="preserve">  Nicole</v>
      </c>
      <c r="E24">
        <f>VLOOKUP($A24, 'Medical Examinations'!$A$2:$J$2336, 2, FALSE)</f>
        <v>31.3</v>
      </c>
      <c r="F24">
        <f>VLOOKUP($A24, 'Medical Examinations'!$A$2:$J$2336, 3, FALSE)</f>
        <v>11.38</v>
      </c>
      <c r="G24" t="str">
        <f>VLOOKUP($A24, 'Medical Examinations'!$A$2:$J$2336, 4, FALSE)</f>
        <v>No</v>
      </c>
      <c r="H24" t="str">
        <f>VLOOKUP($A24, 'Medical Examinations'!$A$2:$J$2336, 5, FALSE)</f>
        <v>No</v>
      </c>
      <c r="I24" t="str">
        <f>VLOOKUP($A24, 'Medical Examinations'!$A$2:$J$2336, 6, FALSE)</f>
        <v>No</v>
      </c>
      <c r="J24">
        <f>VLOOKUP($A24, 'Medical Examinations'!$A$2:$J$2336, 7, FALSE)</f>
        <v>1</v>
      </c>
      <c r="K24" t="str">
        <f>VLOOKUP($A24, 'Medical Examinations'!$A$2:$J$2336, 8, FALSE)</f>
        <v>No</v>
      </c>
      <c r="L24" t="str">
        <f>VLOOKUP($A24, 'Medical Examinations'!$A$2:$J$2336, 9, FALSE)</f>
        <v>Obesity</v>
      </c>
      <c r="M24" t="str">
        <f>VLOOKUP($A24, 'Medical Examinations'!$A$2:$J$2336, 10, FALSE)</f>
        <v>Diabetes</v>
      </c>
      <c r="N24">
        <f>VLOOKUP($A24, 'Hospitalisation Details'!$A$2:$K$2344, 5, FALSE)</f>
        <v>2</v>
      </c>
      <c r="O24">
        <f>VLOOKUP($A24, 'Hospitalisation Details'!$A$2:$K$2344, 6, FALSE)</f>
        <v>47291.06</v>
      </c>
      <c r="P24" t="str">
        <f>VLOOKUP($A24, 'Hospitalisation Details'!$A$2:$K$2344, 7, FALSE)</f>
        <v>tier - 2</v>
      </c>
      <c r="Q24" t="str">
        <f>VLOOKUP($A24, 'Hospitalisation Details'!$A$2:$K$2344, 8, FALSE)</f>
        <v>tier - 1</v>
      </c>
      <c r="R24" t="str">
        <f>VLOOKUP($A24, 'Hospitalisation Details'!$A$2:$K$2344, 9, FALSE)</f>
        <v>R1011</v>
      </c>
      <c r="S24" t="str">
        <f>VLOOKUP($A24, 'Hospitalisation Details'!$A$2:$K$2344, 10, FALSE)</f>
        <v>3Sep1958</v>
      </c>
      <c r="T24">
        <f>VLOOKUP($A24, 'Hospitalisation Details'!$A$2:$K$2344, 11, FALSE)</f>
        <v>64</v>
      </c>
    </row>
    <row r="25" spans="1:20" ht="15.75" x14ac:dyDescent="0.25">
      <c r="A25" s="1" t="s">
        <v>2348</v>
      </c>
      <c r="B25" t="str">
        <f>VLOOKUP($A25, 'Customer Names'!$A$2:$D$2336, 2, FALSE)</f>
        <v>Mauricette</v>
      </c>
      <c r="C25" t="str">
        <f>VLOOKUP($A25, 'Customer Names'!$A$2:$D$2336, 3, FALSE)</f>
        <v xml:space="preserve"> Mr</v>
      </c>
      <c r="D25" t="str">
        <f>VLOOKUP($A25, 'Customer Names'!$A$2:$D$2336, 4, FALSE)</f>
        <v xml:space="preserve">  Eric A</v>
      </c>
      <c r="E25">
        <f>VLOOKUP($A25, 'Medical Examinations'!$A$2:$J$2336, 2, FALSE)</f>
        <v>41.8</v>
      </c>
      <c r="F25">
        <f>VLOOKUP($A25, 'Medical Examinations'!$A$2:$J$2336, 3, FALSE)</f>
        <v>7.89</v>
      </c>
      <c r="G25" t="str">
        <f>VLOOKUP($A25, 'Medical Examinations'!$A$2:$J$2336, 4, FALSE)</f>
        <v>Yes</v>
      </c>
      <c r="H25" t="str">
        <f>VLOOKUP($A25, 'Medical Examinations'!$A$2:$J$2336, 5, FALSE)</f>
        <v>No</v>
      </c>
      <c r="I25" t="str">
        <f>VLOOKUP($A25, 'Medical Examinations'!$A$2:$J$2336, 6, FALSE)</f>
        <v>No</v>
      </c>
      <c r="J25">
        <f>VLOOKUP($A25, 'Medical Examinations'!$A$2:$J$2336, 7, FALSE)</f>
        <v>2</v>
      </c>
      <c r="K25" t="str">
        <f>VLOOKUP($A25, 'Medical Examinations'!$A$2:$J$2336, 8, FALSE)</f>
        <v>Yes</v>
      </c>
      <c r="L25" t="str">
        <f>VLOOKUP($A25, 'Medical Examinations'!$A$2:$J$2336, 9, FALSE)</f>
        <v>Obesity</v>
      </c>
      <c r="M25" t="str">
        <f>VLOOKUP($A25, 'Medical Examinations'!$A$2:$J$2336, 10, FALSE)</f>
        <v>Diabetes</v>
      </c>
      <c r="N25">
        <f>VLOOKUP($A25, 'Hospitalisation Details'!$A$2:$K$2344, 5, FALSE)</f>
        <v>2</v>
      </c>
      <c r="O25">
        <f>VLOOKUP($A25, 'Hospitalisation Details'!$A$2:$K$2344, 6, FALSE)</f>
        <v>47269.85</v>
      </c>
      <c r="P25" t="str">
        <f>VLOOKUP($A25, 'Hospitalisation Details'!$A$2:$K$2344, 7, FALSE)</f>
        <v>tier - 1</v>
      </c>
      <c r="Q25" t="str">
        <f>VLOOKUP($A25, 'Hospitalisation Details'!$A$2:$K$2344, 8, FALSE)</f>
        <v>tier - 2</v>
      </c>
      <c r="R25" t="str">
        <f>VLOOKUP($A25, 'Hospitalisation Details'!$A$2:$K$2344, 9, FALSE)</f>
        <v>R1013</v>
      </c>
      <c r="S25" t="str">
        <f>VLOOKUP($A25, 'Hospitalisation Details'!$A$2:$K$2344, 10, FALSE)</f>
        <v>28Dec1970</v>
      </c>
      <c r="T25">
        <f>VLOOKUP($A25, 'Hospitalisation Details'!$A$2:$K$2344, 11, FALSE)</f>
        <v>52</v>
      </c>
    </row>
    <row r="26" spans="1:20" ht="15.75" x14ac:dyDescent="0.25">
      <c r="A26" s="1" t="s">
        <v>2347</v>
      </c>
      <c r="B26" t="str">
        <f>VLOOKUP($A26, 'Customer Names'!$A$2:$D$2336, 2, FALSE)</f>
        <v>Garcia</v>
      </c>
      <c r="C26" t="str">
        <f>VLOOKUP($A26, 'Customer Names'!$A$2:$D$2336, 3, FALSE)</f>
        <v xml:space="preserve"> Mr</v>
      </c>
      <c r="D26" t="str">
        <f>VLOOKUP($A26, 'Customer Names'!$A$2:$D$2336, 4, FALSE)</f>
        <v xml:space="preserve">  Emiliano I</v>
      </c>
      <c r="E26">
        <f>VLOOKUP($A26, 'Medical Examinations'!$A$2:$J$2336, 2, FALSE)</f>
        <v>35.090000000000003</v>
      </c>
      <c r="F26">
        <f>VLOOKUP($A26, 'Medical Examinations'!$A$2:$J$2336, 3, FALSE)</f>
        <v>4.38</v>
      </c>
      <c r="G26" t="str">
        <f>VLOOKUP($A26, 'Medical Examinations'!$A$2:$J$2336, 4, FALSE)</f>
        <v>Yes</v>
      </c>
      <c r="H26" t="str">
        <f>VLOOKUP($A26, 'Medical Examinations'!$A$2:$J$2336, 5, FALSE)</f>
        <v>No</v>
      </c>
      <c r="I26" t="str">
        <f>VLOOKUP($A26, 'Medical Examinations'!$A$2:$J$2336, 6, FALSE)</f>
        <v>No</v>
      </c>
      <c r="J26">
        <f>VLOOKUP($A26, 'Medical Examinations'!$A$2:$J$2336, 7, FALSE)</f>
        <v>1</v>
      </c>
      <c r="K26" t="str">
        <f>VLOOKUP($A26, 'Medical Examinations'!$A$2:$J$2336, 8, FALSE)</f>
        <v>No</v>
      </c>
      <c r="L26" t="str">
        <f>VLOOKUP($A26, 'Medical Examinations'!$A$2:$J$2336, 9, FALSE)</f>
        <v>Obesity</v>
      </c>
      <c r="M26" t="str">
        <f>VLOOKUP($A26, 'Medical Examinations'!$A$2:$J$2336, 10, FALSE)</f>
        <v>Normal</v>
      </c>
      <c r="N26">
        <f>VLOOKUP($A26, 'Hospitalisation Details'!$A$2:$K$2344, 5, FALSE)</f>
        <v>0</v>
      </c>
      <c r="O26">
        <f>VLOOKUP($A26, 'Hospitalisation Details'!$A$2:$K$2344, 6, FALSE)</f>
        <v>47055.53</v>
      </c>
      <c r="P26" t="str">
        <f>VLOOKUP($A26, 'Hospitalisation Details'!$A$2:$K$2344, 7, FALSE)</f>
        <v>tier - 2</v>
      </c>
      <c r="Q26" t="str">
        <f>VLOOKUP($A26, 'Hospitalisation Details'!$A$2:$K$2344, 8, FALSE)</f>
        <v>tier - 1</v>
      </c>
      <c r="R26" t="str">
        <f>VLOOKUP($A26, 'Hospitalisation Details'!$A$2:$K$2344, 9, FALSE)</f>
        <v>R1013</v>
      </c>
      <c r="S26" t="str">
        <f>VLOOKUP($A26, 'Hospitalisation Details'!$A$2:$K$2344, 10, FALSE)</f>
        <v>14Jul1959</v>
      </c>
      <c r="T26">
        <f>VLOOKUP($A26, 'Hospitalisation Details'!$A$2:$K$2344, 11, FALSE)</f>
        <v>63</v>
      </c>
    </row>
    <row r="27" spans="1:20" ht="15.75" x14ac:dyDescent="0.25">
      <c r="A27" s="1" t="s">
        <v>2346</v>
      </c>
      <c r="B27" t="str">
        <f>VLOOKUP($A27, 'Customer Names'!$A$2:$D$2336, 2, FALSE)</f>
        <v>Airoldi</v>
      </c>
      <c r="C27" t="str">
        <f>VLOOKUP($A27, 'Customer Names'!$A$2:$D$2336, 3, FALSE)</f>
        <v xml:space="preserve"> Mr</v>
      </c>
      <c r="D27" t="str">
        <f>VLOOKUP($A27, 'Customer Names'!$A$2:$D$2336, 4, FALSE)</f>
        <v xml:space="preserve">  Adam</v>
      </c>
      <c r="E27">
        <f>VLOOKUP($A27, 'Medical Examinations'!$A$2:$J$2336, 2, FALSE)</f>
        <v>33.880000000000003</v>
      </c>
      <c r="F27">
        <f>VLOOKUP($A27, 'Medical Examinations'!$A$2:$J$2336, 3, FALSE)</f>
        <v>7.01</v>
      </c>
      <c r="G27" t="str">
        <f>VLOOKUP($A27, 'Medical Examinations'!$A$2:$J$2336, 4, FALSE)</f>
        <v>Yes</v>
      </c>
      <c r="H27" t="str">
        <f>VLOOKUP($A27, 'Medical Examinations'!$A$2:$J$2336, 5, FALSE)</f>
        <v>No</v>
      </c>
      <c r="I27" t="str">
        <f>VLOOKUP($A27, 'Medical Examinations'!$A$2:$J$2336, 6, FALSE)</f>
        <v>No</v>
      </c>
      <c r="J27">
        <f>VLOOKUP($A27, 'Medical Examinations'!$A$2:$J$2336, 7, FALSE)</f>
        <v>1</v>
      </c>
      <c r="K27" t="str">
        <f>VLOOKUP($A27, 'Medical Examinations'!$A$2:$J$2336, 8, FALSE)</f>
        <v>No</v>
      </c>
      <c r="L27" t="str">
        <f>VLOOKUP($A27, 'Medical Examinations'!$A$2:$J$2336, 9, FALSE)</f>
        <v>Obesity</v>
      </c>
      <c r="M27" t="str">
        <f>VLOOKUP($A27, 'Medical Examinations'!$A$2:$J$2336, 10, FALSE)</f>
        <v>Diabetes</v>
      </c>
      <c r="N27">
        <f>VLOOKUP($A27, 'Hospitalisation Details'!$A$2:$K$2344, 5, FALSE)</f>
        <v>0</v>
      </c>
      <c r="O27">
        <f>VLOOKUP($A27, 'Hospitalisation Details'!$A$2:$K$2344, 6, FALSE)</f>
        <v>46889.26</v>
      </c>
      <c r="P27" t="str">
        <f>VLOOKUP($A27, 'Hospitalisation Details'!$A$2:$K$2344, 7, FALSE)</f>
        <v>tier - 2</v>
      </c>
      <c r="Q27" t="str">
        <f>VLOOKUP($A27, 'Hospitalisation Details'!$A$2:$K$2344, 8, FALSE)</f>
        <v>tier - 3</v>
      </c>
      <c r="R27" t="str">
        <f>VLOOKUP($A27, 'Hospitalisation Details'!$A$2:$K$2344, 9, FALSE)</f>
        <v>R1013</v>
      </c>
      <c r="S27" t="str">
        <f>VLOOKUP($A27, 'Hospitalisation Details'!$A$2:$K$2344, 10, FALSE)</f>
        <v>15Sep1958</v>
      </c>
      <c r="T27">
        <f>VLOOKUP($A27, 'Hospitalisation Details'!$A$2:$K$2344, 11, FALSE)</f>
        <v>64</v>
      </c>
    </row>
    <row r="28" spans="1:20" ht="15.75" x14ac:dyDescent="0.25">
      <c r="A28" s="1" t="s">
        <v>2345</v>
      </c>
      <c r="B28" t="str">
        <f>VLOOKUP($A28, 'Customer Names'!$A$2:$D$2336, 2, FALSE)</f>
        <v>Cater-Cyker</v>
      </c>
      <c r="C28" t="str">
        <f>VLOOKUP($A28, 'Customer Names'!$A$2:$D$2336, 3, FALSE)</f>
        <v xml:space="preserve"> Mr</v>
      </c>
      <c r="D28" t="str">
        <f>VLOOKUP($A28, 'Customer Names'!$A$2:$D$2336, 4, FALSE)</f>
        <v xml:space="preserve">  Zach</v>
      </c>
      <c r="E28">
        <f>VLOOKUP($A28, 'Medical Examinations'!$A$2:$J$2336, 2, FALSE)</f>
        <v>30.875</v>
      </c>
      <c r="F28">
        <f>VLOOKUP($A28, 'Medical Examinations'!$A$2:$J$2336, 3, FALSE)</f>
        <v>11.88</v>
      </c>
      <c r="G28" t="str">
        <f>VLOOKUP($A28, 'Medical Examinations'!$A$2:$J$2336, 4, FALSE)</f>
        <v>No</v>
      </c>
      <c r="H28" t="str">
        <f>VLOOKUP($A28, 'Medical Examinations'!$A$2:$J$2336, 5, FALSE)</f>
        <v>No</v>
      </c>
      <c r="I28" t="str">
        <f>VLOOKUP($A28, 'Medical Examinations'!$A$2:$J$2336, 6, FALSE)</f>
        <v>No</v>
      </c>
      <c r="J28">
        <f>VLOOKUP($A28, 'Medical Examinations'!$A$2:$J$2336, 7, FALSE)</f>
        <v>1</v>
      </c>
      <c r="K28" t="str">
        <f>VLOOKUP($A28, 'Medical Examinations'!$A$2:$J$2336, 8, FALSE)</f>
        <v>No</v>
      </c>
      <c r="L28" t="str">
        <f>VLOOKUP($A28, 'Medical Examinations'!$A$2:$J$2336, 9, FALSE)</f>
        <v>Obesity</v>
      </c>
      <c r="M28" t="str">
        <f>VLOOKUP($A28, 'Medical Examinations'!$A$2:$J$2336, 10, FALSE)</f>
        <v>Diabetes</v>
      </c>
      <c r="N28">
        <f>VLOOKUP($A28, 'Hospitalisation Details'!$A$2:$K$2344, 5, FALSE)</f>
        <v>3</v>
      </c>
      <c r="O28">
        <f>VLOOKUP($A28, 'Hospitalisation Details'!$A$2:$K$2344, 6, FALSE)</f>
        <v>46718.16</v>
      </c>
      <c r="P28" t="str">
        <f>VLOOKUP($A28, 'Hospitalisation Details'!$A$2:$K$2344, 7, FALSE)</f>
        <v>tier - 1</v>
      </c>
      <c r="Q28" t="str">
        <f>VLOOKUP($A28, 'Hospitalisation Details'!$A$2:$K$2344, 8, FALSE)</f>
        <v>tier - 1</v>
      </c>
      <c r="R28" t="str">
        <f>VLOOKUP($A28, 'Hospitalisation Details'!$A$2:$K$2344, 9, FALSE)</f>
        <v>R1012</v>
      </c>
      <c r="S28" t="str">
        <f>VLOOKUP($A28, 'Hospitalisation Details'!$A$2:$K$2344, 10, FALSE)</f>
        <v>17Nov1960</v>
      </c>
      <c r="T28">
        <f>VLOOKUP($A28, 'Hospitalisation Details'!$A$2:$K$2344, 11, FALSE)</f>
        <v>62</v>
      </c>
    </row>
    <row r="29" spans="1:20" ht="15.75" x14ac:dyDescent="0.25">
      <c r="A29" s="1" t="s">
        <v>2344</v>
      </c>
      <c r="B29" t="str">
        <f>VLOOKUP($A29, 'Customer Names'!$A$2:$D$2336, 2, FALSE)</f>
        <v>Hamm</v>
      </c>
      <c r="C29" t="str">
        <f>VLOOKUP($A29, 'Customer Names'!$A$2:$D$2336, 3, FALSE)</f>
        <v xml:space="preserve"> Ms</v>
      </c>
      <c r="D29" t="str">
        <f>VLOOKUP($A29, 'Customer Names'!$A$2:$D$2336, 4, FALSE)</f>
        <v xml:space="preserve">  Stephanie W</v>
      </c>
      <c r="E29">
        <f>VLOOKUP($A29, 'Medical Examinations'!$A$2:$J$2336, 2, FALSE)</f>
        <v>36.86</v>
      </c>
      <c r="F29">
        <f>VLOOKUP($A29, 'Medical Examinations'!$A$2:$J$2336, 3, FALSE)</f>
        <v>5.19</v>
      </c>
      <c r="G29" t="str">
        <f>VLOOKUP($A29, 'Medical Examinations'!$A$2:$J$2336, 4, FALSE)</f>
        <v>Yes</v>
      </c>
      <c r="H29" t="str">
        <f>VLOOKUP($A29, 'Medical Examinations'!$A$2:$J$2336, 5, FALSE)</f>
        <v>No</v>
      </c>
      <c r="I29" t="str">
        <f>VLOOKUP($A29, 'Medical Examinations'!$A$2:$J$2336, 6, FALSE)</f>
        <v>Yes</v>
      </c>
      <c r="J29">
        <f>VLOOKUP($A29, 'Medical Examinations'!$A$2:$J$2336, 7, FALSE)</f>
        <v>1</v>
      </c>
      <c r="K29" t="str">
        <f>VLOOKUP($A29, 'Medical Examinations'!$A$2:$J$2336, 8, FALSE)</f>
        <v>No</v>
      </c>
      <c r="L29" t="str">
        <f>VLOOKUP($A29, 'Medical Examinations'!$A$2:$J$2336, 9, FALSE)</f>
        <v>Obesity</v>
      </c>
      <c r="M29" t="str">
        <f>VLOOKUP($A29, 'Medical Examinations'!$A$2:$J$2336, 10, FALSE)</f>
        <v>Normal</v>
      </c>
      <c r="N29">
        <f>VLOOKUP($A29, 'Hospitalisation Details'!$A$2:$K$2344, 5, FALSE)</f>
        <v>3</v>
      </c>
      <c r="O29">
        <f>VLOOKUP($A29, 'Hospitalisation Details'!$A$2:$K$2344, 6, FALSE)</f>
        <v>46661.440000000002</v>
      </c>
      <c r="P29" t="str">
        <f>VLOOKUP($A29, 'Hospitalisation Details'!$A$2:$K$2344, 7, FALSE)</f>
        <v>tier - 1</v>
      </c>
      <c r="Q29" t="str">
        <f>VLOOKUP($A29, 'Hospitalisation Details'!$A$2:$K$2344, 8, FALSE)</f>
        <v>tier - 3</v>
      </c>
      <c r="R29" t="str">
        <f>VLOOKUP($A29, 'Hospitalisation Details'!$A$2:$K$2344, 9, FALSE)</f>
        <v>R1012</v>
      </c>
      <c r="S29" t="str">
        <f>VLOOKUP($A29, 'Hospitalisation Details'!$A$2:$K$2344, 10, FALSE)</f>
        <v>23Jun1969</v>
      </c>
      <c r="T29">
        <f>VLOOKUP($A29, 'Hospitalisation Details'!$A$2:$K$2344, 11, FALSE)</f>
        <v>53</v>
      </c>
    </row>
    <row r="30" spans="1:20" ht="15.75" x14ac:dyDescent="0.25">
      <c r="A30" s="1" t="s">
        <v>2343</v>
      </c>
      <c r="B30" t="str">
        <f>VLOOKUP($A30, 'Customer Names'!$A$2:$D$2336, 2, FALSE)</f>
        <v>Cox</v>
      </c>
      <c r="C30" t="str">
        <f>VLOOKUP($A30, 'Customer Names'!$A$2:$D$2336, 3, FALSE)</f>
        <v xml:space="preserve"> Mr</v>
      </c>
      <c r="D30" t="str">
        <f>VLOOKUP($A30, 'Customer Names'!$A$2:$D$2336, 4, FALSE)</f>
        <v xml:space="preserve">  Stephen</v>
      </c>
      <c r="E30">
        <f>VLOOKUP($A30, 'Medical Examinations'!$A$2:$J$2336, 2, FALSE)</f>
        <v>35.86</v>
      </c>
      <c r="F30">
        <f>VLOOKUP($A30, 'Medical Examinations'!$A$2:$J$2336, 3, FALSE)</f>
        <v>6.74</v>
      </c>
      <c r="G30" t="str">
        <f>VLOOKUP($A30, 'Medical Examinations'!$A$2:$J$2336, 4, FALSE)</f>
        <v>Yes</v>
      </c>
      <c r="H30" t="str">
        <f>VLOOKUP($A30, 'Medical Examinations'!$A$2:$J$2336, 5, FALSE)</f>
        <v>No</v>
      </c>
      <c r="I30" t="str">
        <f>VLOOKUP($A30, 'Medical Examinations'!$A$2:$J$2336, 6, FALSE)</f>
        <v>No</v>
      </c>
      <c r="J30">
        <f>VLOOKUP($A30, 'Medical Examinations'!$A$2:$J$2336, 7, FALSE)</f>
        <v>1</v>
      </c>
      <c r="K30" t="str">
        <f>VLOOKUP($A30, 'Medical Examinations'!$A$2:$J$2336, 8, FALSE)</f>
        <v>No</v>
      </c>
      <c r="L30" t="str">
        <f>VLOOKUP($A30, 'Medical Examinations'!$A$2:$J$2336, 9, FALSE)</f>
        <v>Obesity</v>
      </c>
      <c r="M30" t="str">
        <f>VLOOKUP($A30, 'Medical Examinations'!$A$2:$J$2336, 10, FALSE)</f>
        <v>Diabetes</v>
      </c>
      <c r="N30">
        <f>VLOOKUP($A30, 'Hospitalisation Details'!$A$2:$K$2344, 5, FALSE)</f>
        <v>0</v>
      </c>
      <c r="O30">
        <f>VLOOKUP($A30, 'Hospitalisation Details'!$A$2:$K$2344, 6, FALSE)</f>
        <v>46599.11</v>
      </c>
      <c r="P30" t="str">
        <f>VLOOKUP($A30, 'Hospitalisation Details'!$A$2:$K$2344, 7, FALSE)</f>
        <v>tier - 1</v>
      </c>
      <c r="Q30" t="str">
        <f>VLOOKUP($A30, 'Hospitalisation Details'!$A$2:$K$2344, 8, FALSE)</f>
        <v>tier - 1</v>
      </c>
      <c r="R30" t="str">
        <f>VLOOKUP($A30, 'Hospitalisation Details'!$A$2:$K$2344, 9, FALSE)</f>
        <v>R1013</v>
      </c>
      <c r="S30" t="str">
        <f>VLOOKUP($A30, 'Hospitalisation Details'!$A$2:$K$2344, 10, FALSE)</f>
        <v>8Aug1961</v>
      </c>
      <c r="T30">
        <f>VLOOKUP($A30, 'Hospitalisation Details'!$A$2:$K$2344, 11, FALSE)</f>
        <v>61</v>
      </c>
    </row>
    <row r="31" spans="1:20" ht="15.75" x14ac:dyDescent="0.25">
      <c r="A31" s="1" t="s">
        <v>2342</v>
      </c>
      <c r="B31" t="str">
        <f>VLOOKUP($A31, 'Customer Names'!$A$2:$D$2336, 2, FALSE)</f>
        <v>Sachrajda</v>
      </c>
      <c r="C31" t="str">
        <f>VLOOKUP($A31, 'Customer Names'!$A$2:$D$2336, 3, FALSE)</f>
        <v xml:space="preserve"> Ms</v>
      </c>
      <c r="D31" t="str">
        <f>VLOOKUP($A31, 'Customer Names'!$A$2:$D$2336, 4, FALSE)</f>
        <v xml:space="preserve">  Natalie</v>
      </c>
      <c r="E31">
        <f>VLOOKUP($A31, 'Medical Examinations'!$A$2:$J$2336, 2, FALSE)</f>
        <v>37.049999999999997</v>
      </c>
      <c r="F31">
        <f>VLOOKUP($A31, 'Medical Examinations'!$A$2:$J$2336, 3, FALSE)</f>
        <v>8.44</v>
      </c>
      <c r="G31" t="str">
        <f>VLOOKUP($A31, 'Medical Examinations'!$A$2:$J$2336, 4, FALSE)</f>
        <v>Yes</v>
      </c>
      <c r="H31" t="str">
        <f>VLOOKUP($A31, 'Medical Examinations'!$A$2:$J$2336, 5, FALSE)</f>
        <v>No</v>
      </c>
      <c r="I31" t="str">
        <f>VLOOKUP($A31, 'Medical Examinations'!$A$2:$J$2336, 6, FALSE)</f>
        <v>No</v>
      </c>
      <c r="J31">
        <f>VLOOKUP($A31, 'Medical Examinations'!$A$2:$J$2336, 7, FALSE)</f>
        <v>1</v>
      </c>
      <c r="K31" t="str">
        <f>VLOOKUP($A31, 'Medical Examinations'!$A$2:$J$2336, 8, FALSE)</f>
        <v>No</v>
      </c>
      <c r="L31" t="str">
        <f>VLOOKUP($A31, 'Medical Examinations'!$A$2:$J$2336, 9, FALSE)</f>
        <v>Obesity</v>
      </c>
      <c r="M31" t="str">
        <f>VLOOKUP($A31, 'Medical Examinations'!$A$2:$J$2336, 10, FALSE)</f>
        <v>Diabetes</v>
      </c>
      <c r="N31">
        <f>VLOOKUP($A31, 'Hospitalisation Details'!$A$2:$K$2344, 5, FALSE)</f>
        <v>3</v>
      </c>
      <c r="O31">
        <f>VLOOKUP($A31, 'Hospitalisation Details'!$A$2:$K$2344, 6, FALSE)</f>
        <v>46255.11</v>
      </c>
      <c r="P31" t="str">
        <f>VLOOKUP($A31, 'Hospitalisation Details'!$A$2:$K$2344, 7, FALSE)</f>
        <v>tier - 1</v>
      </c>
      <c r="Q31" t="str">
        <f>VLOOKUP($A31, 'Hospitalisation Details'!$A$2:$K$2344, 8, FALSE)</f>
        <v>tier - 3</v>
      </c>
      <c r="R31" t="str">
        <f>VLOOKUP($A31, 'Hospitalisation Details'!$A$2:$K$2344, 9, FALSE)</f>
        <v>R1024</v>
      </c>
      <c r="S31" t="str">
        <f>VLOOKUP($A31, 'Hospitalisation Details'!$A$2:$K$2344, 10, FALSE)</f>
        <v>6Dec1971</v>
      </c>
      <c r="T31">
        <f>VLOOKUP($A31, 'Hospitalisation Details'!$A$2:$K$2344, 11, FALSE)</f>
        <v>51</v>
      </c>
    </row>
    <row r="32" spans="1:20" ht="15.75" x14ac:dyDescent="0.25">
      <c r="A32" s="1" t="s">
        <v>2341</v>
      </c>
      <c r="B32" t="str">
        <f>VLOOKUP($A32, 'Customer Names'!$A$2:$D$2336, 2, FALSE)</f>
        <v>Gareri</v>
      </c>
      <c r="C32" t="str">
        <f>VLOOKUP($A32, 'Customer Names'!$A$2:$D$2336, 3, FALSE)</f>
        <v xml:space="preserve"> Ms</v>
      </c>
      <c r="D32" t="str">
        <f>VLOOKUP($A32, 'Customer Names'!$A$2:$D$2336, 4, FALSE)</f>
        <v xml:space="preserve">  Nicole J</v>
      </c>
      <c r="E32">
        <f>VLOOKUP($A32, 'Medical Examinations'!$A$2:$J$2336, 2, FALSE)</f>
        <v>43.89</v>
      </c>
      <c r="F32">
        <f>VLOOKUP($A32, 'Medical Examinations'!$A$2:$J$2336, 3, FALSE)</f>
        <v>8.7100000000000009</v>
      </c>
      <c r="G32" t="str">
        <f>VLOOKUP($A32, 'Medical Examinations'!$A$2:$J$2336, 4, FALSE)</f>
        <v>Yes</v>
      </c>
      <c r="H32" t="str">
        <f>VLOOKUP($A32, 'Medical Examinations'!$A$2:$J$2336, 5, FALSE)</f>
        <v>No</v>
      </c>
      <c r="I32" t="str">
        <f>VLOOKUP($A32, 'Medical Examinations'!$A$2:$J$2336, 6, FALSE)</f>
        <v>No</v>
      </c>
      <c r="J32">
        <f>VLOOKUP($A32, 'Medical Examinations'!$A$2:$J$2336, 7, FALSE)</f>
        <v>2</v>
      </c>
      <c r="K32" t="str">
        <f>VLOOKUP($A32, 'Medical Examinations'!$A$2:$J$2336, 8, FALSE)</f>
        <v>Yes</v>
      </c>
      <c r="L32" t="str">
        <f>VLOOKUP($A32, 'Medical Examinations'!$A$2:$J$2336, 9, FALSE)</f>
        <v>Obesity</v>
      </c>
      <c r="M32" t="str">
        <f>VLOOKUP($A32, 'Medical Examinations'!$A$2:$J$2336, 10, FALSE)</f>
        <v>Diabetes</v>
      </c>
      <c r="N32">
        <f>VLOOKUP($A32, 'Hospitalisation Details'!$A$2:$K$2344, 5, FALSE)</f>
        <v>2</v>
      </c>
      <c r="O32">
        <f>VLOOKUP($A32, 'Hospitalisation Details'!$A$2:$K$2344, 6, FALSE)</f>
        <v>46200.99</v>
      </c>
      <c r="P32" t="str">
        <f>VLOOKUP($A32, 'Hospitalisation Details'!$A$2:$K$2344, 7, FALSE)</f>
        <v>tier - 1</v>
      </c>
      <c r="Q32" t="str">
        <f>VLOOKUP($A32, 'Hospitalisation Details'!$A$2:$K$2344, 8, FALSE)</f>
        <v>tier - 1</v>
      </c>
      <c r="R32" t="str">
        <f>VLOOKUP($A32, 'Hospitalisation Details'!$A$2:$K$2344, 9, FALSE)</f>
        <v>R1013</v>
      </c>
      <c r="S32" t="str">
        <f>VLOOKUP($A32, 'Hospitalisation Details'!$A$2:$K$2344, 10, FALSE)</f>
        <v>17Aug1978</v>
      </c>
      <c r="T32">
        <f>VLOOKUP($A32, 'Hospitalisation Details'!$A$2:$K$2344, 11, FALSE)</f>
        <v>44</v>
      </c>
    </row>
    <row r="33" spans="1:20" ht="15.75" x14ac:dyDescent="0.25">
      <c r="A33" s="1" t="s">
        <v>2340</v>
      </c>
      <c r="B33" t="str">
        <f>VLOOKUP($A33, 'Customer Names'!$A$2:$D$2336, 2, FALSE)</f>
        <v>Welch</v>
      </c>
      <c r="C33" t="str">
        <f>VLOOKUP($A33, 'Customer Names'!$A$2:$D$2336, 3, FALSE)</f>
        <v xml:space="preserve"> Mr</v>
      </c>
      <c r="D33" t="str">
        <f>VLOOKUP($A33, 'Customer Names'!$A$2:$D$2336, 4, FALSE)</f>
        <v xml:space="preserve">  Jefferson D</v>
      </c>
      <c r="E33">
        <f>VLOOKUP($A33, 'Medical Examinations'!$A$2:$J$2336, 2, FALSE)</f>
        <v>42.35</v>
      </c>
      <c r="F33">
        <f>VLOOKUP($A33, 'Medical Examinations'!$A$2:$J$2336, 3, FALSE)</f>
        <v>5.08</v>
      </c>
      <c r="G33" t="str">
        <f>VLOOKUP($A33, 'Medical Examinations'!$A$2:$J$2336, 4, FALSE)</f>
        <v>Yes</v>
      </c>
      <c r="H33" t="str">
        <f>VLOOKUP($A33, 'Medical Examinations'!$A$2:$J$2336, 5, FALSE)</f>
        <v>No</v>
      </c>
      <c r="I33" t="str">
        <f>VLOOKUP($A33, 'Medical Examinations'!$A$2:$J$2336, 6, FALSE)</f>
        <v>No</v>
      </c>
      <c r="J33">
        <f>VLOOKUP($A33, 'Medical Examinations'!$A$2:$J$2336, 7, FALSE)</f>
        <v>2</v>
      </c>
      <c r="K33" t="str">
        <f>VLOOKUP($A33, 'Medical Examinations'!$A$2:$J$2336, 8, FALSE)</f>
        <v>Yes</v>
      </c>
      <c r="L33" t="str">
        <f>VLOOKUP($A33, 'Medical Examinations'!$A$2:$J$2336, 9, FALSE)</f>
        <v>Obesity</v>
      </c>
      <c r="M33" t="str">
        <f>VLOOKUP($A33, 'Medical Examinations'!$A$2:$J$2336, 10, FALSE)</f>
        <v>Normal</v>
      </c>
      <c r="N33">
        <f>VLOOKUP($A33, 'Hospitalisation Details'!$A$2:$K$2344, 5, FALSE)</f>
        <v>3</v>
      </c>
      <c r="O33">
        <f>VLOOKUP($A33, 'Hospitalisation Details'!$A$2:$K$2344, 6, FALSE)</f>
        <v>46151.12</v>
      </c>
      <c r="P33" t="str">
        <f>VLOOKUP($A33, 'Hospitalisation Details'!$A$2:$K$2344, 7, FALSE)</f>
        <v>tier - 1</v>
      </c>
      <c r="Q33" t="str">
        <f>VLOOKUP($A33, 'Hospitalisation Details'!$A$2:$K$2344, 8, FALSE)</f>
        <v>tier - 3</v>
      </c>
      <c r="R33" t="str">
        <f>VLOOKUP($A33, 'Hospitalisation Details'!$A$2:$K$2344, 9, FALSE)</f>
        <v>R1013</v>
      </c>
      <c r="S33" t="str">
        <f>VLOOKUP($A33, 'Hospitalisation Details'!$A$2:$K$2344, 10, FALSE)</f>
        <v>2Dec1976</v>
      </c>
      <c r="T33">
        <f>VLOOKUP($A33, 'Hospitalisation Details'!$A$2:$K$2344, 11, FALSE)</f>
        <v>46</v>
      </c>
    </row>
    <row r="34" spans="1:20" ht="15.75" x14ac:dyDescent="0.25">
      <c r="A34" s="1" t="s">
        <v>2339</v>
      </c>
      <c r="B34" t="str">
        <f>VLOOKUP($A34, 'Customer Names'!$A$2:$D$2336, 2, FALSE)</f>
        <v>Prindiville</v>
      </c>
      <c r="C34" t="str">
        <f>VLOOKUP($A34, 'Customer Names'!$A$2:$D$2336, 3, FALSE)</f>
        <v xml:space="preserve"> Mr</v>
      </c>
      <c r="D34" t="str">
        <f>VLOOKUP($A34, 'Customer Names'!$A$2:$D$2336, 4, FALSE)</f>
        <v xml:space="preserve">  Brendan D</v>
      </c>
      <c r="E34">
        <f>VLOOKUP($A34, 'Medical Examinations'!$A$2:$J$2336, 2, FALSE)</f>
        <v>31.35</v>
      </c>
      <c r="F34">
        <f>VLOOKUP($A34, 'Medical Examinations'!$A$2:$J$2336, 3, FALSE)</f>
        <v>6.86</v>
      </c>
      <c r="G34" t="str">
        <f>VLOOKUP($A34, 'Medical Examinations'!$A$2:$J$2336, 4, FALSE)</f>
        <v>No</v>
      </c>
      <c r="H34" t="str">
        <f>VLOOKUP($A34, 'Medical Examinations'!$A$2:$J$2336, 5, FALSE)</f>
        <v>No</v>
      </c>
      <c r="I34" t="str">
        <f>VLOOKUP($A34, 'Medical Examinations'!$A$2:$J$2336, 6, FALSE)</f>
        <v>No</v>
      </c>
      <c r="J34">
        <f>VLOOKUP($A34, 'Medical Examinations'!$A$2:$J$2336, 7, FALSE)</f>
        <v>1</v>
      </c>
      <c r="K34" t="str">
        <f>VLOOKUP($A34, 'Medical Examinations'!$A$2:$J$2336, 8, FALSE)</f>
        <v>No</v>
      </c>
      <c r="L34" t="str">
        <f>VLOOKUP($A34, 'Medical Examinations'!$A$2:$J$2336, 9, FALSE)</f>
        <v>Obesity</v>
      </c>
      <c r="M34" t="str">
        <f>VLOOKUP($A34, 'Medical Examinations'!$A$2:$J$2336, 10, FALSE)</f>
        <v>Diabetes</v>
      </c>
      <c r="N34">
        <f>VLOOKUP($A34, 'Hospitalisation Details'!$A$2:$K$2344, 5, FALSE)</f>
        <v>3</v>
      </c>
      <c r="O34">
        <f>VLOOKUP($A34, 'Hospitalisation Details'!$A$2:$K$2344, 6, FALSE)</f>
        <v>46130.53</v>
      </c>
      <c r="P34" t="str">
        <f>VLOOKUP($A34, 'Hospitalisation Details'!$A$2:$K$2344, 7, FALSE)</f>
        <v>tier - 1</v>
      </c>
      <c r="Q34" t="str">
        <f>VLOOKUP($A34, 'Hospitalisation Details'!$A$2:$K$2344, 8, FALSE)</f>
        <v>tier - 1</v>
      </c>
      <c r="R34" t="str">
        <f>VLOOKUP($A34, 'Hospitalisation Details'!$A$2:$K$2344, 9, FALSE)</f>
        <v>R1012</v>
      </c>
      <c r="S34" t="str">
        <f>VLOOKUP($A34, 'Hospitalisation Details'!$A$2:$K$2344, 10, FALSE)</f>
        <v>4Dec1962</v>
      </c>
      <c r="T34">
        <f>VLOOKUP($A34, 'Hospitalisation Details'!$A$2:$K$2344, 11, FALSE)</f>
        <v>60</v>
      </c>
    </row>
    <row r="35" spans="1:20" ht="15.75" x14ac:dyDescent="0.25">
      <c r="A35" s="1" t="s">
        <v>2338</v>
      </c>
      <c r="B35" t="str">
        <f>VLOOKUP($A35, 'Customer Names'!$A$2:$D$2336, 2, FALSE)</f>
        <v>Kincaid</v>
      </c>
      <c r="C35" t="str">
        <f>VLOOKUP($A35, 'Customer Names'!$A$2:$D$2336, 3, FALSE)</f>
        <v xml:space="preserve"> Ms</v>
      </c>
      <c r="D35" t="str">
        <f>VLOOKUP($A35, 'Customer Names'!$A$2:$D$2336, 4, FALSE)</f>
        <v xml:space="preserve">  Courtney</v>
      </c>
      <c r="E35">
        <f>VLOOKUP($A35, 'Medical Examinations'!$A$2:$J$2336, 2, FALSE)</f>
        <v>47.6</v>
      </c>
      <c r="F35">
        <f>VLOOKUP($A35, 'Medical Examinations'!$A$2:$J$2336, 3, FALSE)</f>
        <v>5.95</v>
      </c>
      <c r="G35" t="str">
        <f>VLOOKUP($A35, 'Medical Examinations'!$A$2:$J$2336, 4, FALSE)</f>
        <v>Yes</v>
      </c>
      <c r="H35" t="str">
        <f>VLOOKUP($A35, 'Medical Examinations'!$A$2:$J$2336, 5, FALSE)</f>
        <v>Yes</v>
      </c>
      <c r="I35" t="str">
        <f>VLOOKUP($A35, 'Medical Examinations'!$A$2:$J$2336, 6, FALSE)</f>
        <v>No</v>
      </c>
      <c r="J35">
        <f>VLOOKUP($A35, 'Medical Examinations'!$A$2:$J$2336, 7, FALSE)</f>
        <v>2</v>
      </c>
      <c r="K35" t="str">
        <f>VLOOKUP($A35, 'Medical Examinations'!$A$2:$J$2336, 8, FALSE)</f>
        <v>Yes</v>
      </c>
      <c r="L35" t="str">
        <f>VLOOKUP($A35, 'Medical Examinations'!$A$2:$J$2336, 9, FALSE)</f>
        <v>Obesity</v>
      </c>
      <c r="M35" t="str">
        <f>VLOOKUP($A35, 'Medical Examinations'!$A$2:$J$2336, 10, FALSE)</f>
        <v>Diabetes</v>
      </c>
      <c r="N35">
        <f>VLOOKUP($A35, 'Hospitalisation Details'!$A$2:$K$2344, 5, FALSE)</f>
        <v>2</v>
      </c>
      <c r="O35">
        <f>VLOOKUP($A35, 'Hospitalisation Details'!$A$2:$K$2344, 6, FALSE)</f>
        <v>46113.51</v>
      </c>
      <c r="P35" t="str">
        <f>VLOOKUP($A35, 'Hospitalisation Details'!$A$2:$K$2344, 7, FALSE)</f>
        <v>tier - 2</v>
      </c>
      <c r="Q35" t="str">
        <f>VLOOKUP($A35, 'Hospitalisation Details'!$A$2:$K$2344, 8, FALSE)</f>
        <v>tier - 3</v>
      </c>
      <c r="R35" t="str">
        <f>VLOOKUP($A35, 'Hospitalisation Details'!$A$2:$K$2344, 9, FALSE)</f>
        <v>R1011</v>
      </c>
      <c r="S35" t="str">
        <f>VLOOKUP($A35, 'Hospitalisation Details'!$A$2:$K$2344, 10, FALSE)</f>
        <v>30Sep1985</v>
      </c>
      <c r="T35">
        <f>VLOOKUP($A35, 'Hospitalisation Details'!$A$2:$K$2344, 11, FALSE)</f>
        <v>37</v>
      </c>
    </row>
    <row r="36" spans="1:20" ht="15.75" x14ac:dyDescent="0.25">
      <c r="A36" s="1" t="s">
        <v>2337</v>
      </c>
      <c r="B36" t="str">
        <f>VLOOKUP($A36, 'Customer Names'!$A$2:$D$2336, 2, FALSE)</f>
        <v>Bruestle</v>
      </c>
      <c r="C36" t="str">
        <f>VLOOKUP($A36, 'Customer Names'!$A$2:$D$2336, 3, FALSE)</f>
        <v xml:space="preserve"> Ms</v>
      </c>
      <c r="D36" t="str">
        <f>VLOOKUP($A36, 'Customer Names'!$A$2:$D$2336, 4, FALSE)</f>
        <v xml:space="preserve">  Sydney L</v>
      </c>
      <c r="E36">
        <f>VLOOKUP($A36, 'Medical Examinations'!$A$2:$J$2336, 2, FALSE)</f>
        <v>46.2</v>
      </c>
      <c r="F36">
        <f>VLOOKUP($A36, 'Medical Examinations'!$A$2:$J$2336, 3, FALSE)</f>
        <v>6.09</v>
      </c>
      <c r="G36" t="str">
        <f>VLOOKUP($A36, 'Medical Examinations'!$A$2:$J$2336, 4, FALSE)</f>
        <v>Yes</v>
      </c>
      <c r="H36" t="str">
        <f>VLOOKUP($A36, 'Medical Examinations'!$A$2:$J$2336, 5, FALSE)</f>
        <v>No</v>
      </c>
      <c r="I36" t="str">
        <f>VLOOKUP($A36, 'Medical Examinations'!$A$2:$J$2336, 6, FALSE)</f>
        <v>Yes</v>
      </c>
      <c r="J36">
        <f>VLOOKUP($A36, 'Medical Examinations'!$A$2:$J$2336, 7, FALSE)</f>
        <v>2</v>
      </c>
      <c r="K36" t="str">
        <f>VLOOKUP($A36, 'Medical Examinations'!$A$2:$J$2336, 8, FALSE)</f>
        <v>Yes</v>
      </c>
      <c r="L36" t="str">
        <f>VLOOKUP($A36, 'Medical Examinations'!$A$2:$J$2336, 9, FALSE)</f>
        <v>Obesity</v>
      </c>
      <c r="M36" t="str">
        <f>VLOOKUP($A36, 'Medical Examinations'!$A$2:$J$2336, 10, FALSE)</f>
        <v>Diabetes</v>
      </c>
      <c r="N36">
        <f>VLOOKUP($A36, 'Hospitalisation Details'!$A$2:$K$2344, 5, FALSE)</f>
        <v>0</v>
      </c>
      <c r="O36">
        <f>VLOOKUP($A36, 'Hospitalisation Details'!$A$2:$K$2344, 6, FALSE)</f>
        <v>45863.21</v>
      </c>
      <c r="P36" t="str">
        <f>VLOOKUP($A36, 'Hospitalisation Details'!$A$2:$K$2344, 7, FALSE)</f>
        <v>tier - 2</v>
      </c>
      <c r="Q36" t="str">
        <f>VLOOKUP($A36, 'Hospitalisation Details'!$A$2:$K$2344, 8, FALSE)</f>
        <v>tier - 1</v>
      </c>
      <c r="R36" t="str">
        <f>VLOOKUP($A36, 'Hospitalisation Details'!$A$2:$K$2344, 9, FALSE)</f>
        <v>R1013</v>
      </c>
      <c r="S36" t="str">
        <f>VLOOKUP($A36, 'Hospitalisation Details'!$A$2:$K$2344, 10, FALSE)</f>
        <v>12Aug1979</v>
      </c>
      <c r="T36">
        <f>VLOOKUP($A36, 'Hospitalisation Details'!$A$2:$K$2344, 11, FALSE)</f>
        <v>43</v>
      </c>
    </row>
    <row r="37" spans="1:20" ht="15.75" x14ac:dyDescent="0.25">
      <c r="A37" s="1" t="s">
        <v>2336</v>
      </c>
      <c r="B37" t="str">
        <f>VLOOKUP($A37, 'Customer Names'!$A$2:$D$2336, 2, FALSE)</f>
        <v>Lachance</v>
      </c>
      <c r="C37" t="str">
        <f>VLOOKUP($A37, 'Customer Names'!$A$2:$D$2336, 3, FALSE)</f>
        <v xml:space="preserve"> Mr</v>
      </c>
      <c r="D37" t="str">
        <f>VLOOKUP($A37, 'Customer Names'!$A$2:$D$2336, 4, FALSE)</f>
        <v xml:space="preserve">  Julien</v>
      </c>
      <c r="E37">
        <f>VLOOKUP($A37, 'Medical Examinations'!$A$2:$J$2336, 2, FALSE)</f>
        <v>32.015000000000001</v>
      </c>
      <c r="F37">
        <f>VLOOKUP($A37, 'Medical Examinations'!$A$2:$J$2336, 3, FALSE)</f>
        <v>11.75</v>
      </c>
      <c r="G37" t="str">
        <f>VLOOKUP($A37, 'Medical Examinations'!$A$2:$J$2336, 4, FALSE)</f>
        <v>No</v>
      </c>
      <c r="H37" t="str">
        <f>VLOOKUP($A37, 'Medical Examinations'!$A$2:$J$2336, 5, FALSE)</f>
        <v>No</v>
      </c>
      <c r="I37" t="str">
        <f>VLOOKUP($A37, 'Medical Examinations'!$A$2:$J$2336, 6, FALSE)</f>
        <v>No</v>
      </c>
      <c r="J37">
        <f>VLOOKUP($A37, 'Medical Examinations'!$A$2:$J$2336, 7, FALSE)</f>
        <v>1</v>
      </c>
      <c r="K37" t="str">
        <f>VLOOKUP($A37, 'Medical Examinations'!$A$2:$J$2336, 8, FALSE)</f>
        <v>No</v>
      </c>
      <c r="L37" t="str">
        <f>VLOOKUP($A37, 'Medical Examinations'!$A$2:$J$2336, 9, FALSE)</f>
        <v>Obesity</v>
      </c>
      <c r="M37" t="str">
        <f>VLOOKUP($A37, 'Medical Examinations'!$A$2:$J$2336, 10, FALSE)</f>
        <v>Diabetes</v>
      </c>
      <c r="N37">
        <f>VLOOKUP($A37, 'Hospitalisation Details'!$A$2:$K$2344, 5, FALSE)</f>
        <v>0</v>
      </c>
      <c r="O37">
        <f>VLOOKUP($A37, 'Hospitalisation Details'!$A$2:$K$2344, 6, FALSE)</f>
        <v>45710.21</v>
      </c>
      <c r="P37" t="str">
        <f>VLOOKUP($A37, 'Hospitalisation Details'!$A$2:$K$2344, 7, FALSE)</f>
        <v>tier - 2</v>
      </c>
      <c r="Q37" t="str">
        <f>VLOOKUP($A37, 'Hospitalisation Details'!$A$2:$K$2344, 8, FALSE)</f>
        <v>tier - 2</v>
      </c>
      <c r="R37" t="str">
        <f>VLOOKUP($A37, 'Hospitalisation Details'!$A$2:$K$2344, 9, FALSE)</f>
        <v>R1016</v>
      </c>
      <c r="S37" t="str">
        <f>VLOOKUP($A37, 'Hospitalisation Details'!$A$2:$K$2344, 10, FALSE)</f>
        <v>21Dec1960</v>
      </c>
      <c r="T37">
        <f>VLOOKUP($A37, 'Hospitalisation Details'!$A$2:$K$2344, 11, FALSE)</f>
        <v>62</v>
      </c>
    </row>
    <row r="38" spans="1:20" ht="15.75" x14ac:dyDescent="0.25">
      <c r="A38" s="1" t="s">
        <v>2335</v>
      </c>
      <c r="B38" t="str">
        <f>VLOOKUP($A38, 'Customer Names'!$A$2:$D$2336, 2, FALSE)</f>
        <v>Eason</v>
      </c>
      <c r="C38" t="str">
        <f>VLOOKUP($A38, 'Customer Names'!$A$2:$D$2336, 3, FALSE)</f>
        <v xml:space="preserve"> Mr</v>
      </c>
      <c r="D38" t="str">
        <f>VLOOKUP($A38, 'Customer Names'!$A$2:$D$2336, 4, FALSE)</f>
        <v xml:space="preserve">  Ryan M</v>
      </c>
      <c r="E38">
        <f>VLOOKUP($A38, 'Medical Examinations'!$A$2:$J$2336, 2, FALSE)</f>
        <v>40.564999999999998</v>
      </c>
      <c r="F38">
        <f>VLOOKUP($A38, 'Medical Examinations'!$A$2:$J$2336, 3, FALSE)</f>
        <v>7.37</v>
      </c>
      <c r="G38" t="str">
        <f>VLOOKUP($A38, 'Medical Examinations'!$A$2:$J$2336, 4, FALSE)</f>
        <v>Yes</v>
      </c>
      <c r="H38" t="str">
        <f>VLOOKUP($A38, 'Medical Examinations'!$A$2:$J$2336, 5, FALSE)</f>
        <v>No</v>
      </c>
      <c r="I38" t="str">
        <f>VLOOKUP($A38, 'Medical Examinations'!$A$2:$J$2336, 6, FALSE)</f>
        <v>No</v>
      </c>
      <c r="J38">
        <f>VLOOKUP($A38, 'Medical Examinations'!$A$2:$J$2336, 7, FALSE)</f>
        <v>1</v>
      </c>
      <c r="K38" t="str">
        <f>VLOOKUP($A38, 'Medical Examinations'!$A$2:$J$2336, 8, FALSE)</f>
        <v>Yes</v>
      </c>
      <c r="L38" t="str">
        <f>VLOOKUP($A38, 'Medical Examinations'!$A$2:$J$2336, 9, FALSE)</f>
        <v>Obesity</v>
      </c>
      <c r="M38" t="str">
        <f>VLOOKUP($A38, 'Medical Examinations'!$A$2:$J$2336, 10, FALSE)</f>
        <v>Diabetes</v>
      </c>
      <c r="N38">
        <f>VLOOKUP($A38, 'Hospitalisation Details'!$A$2:$K$2344, 5, FALSE)</f>
        <v>2</v>
      </c>
      <c r="O38">
        <f>VLOOKUP($A38, 'Hospitalisation Details'!$A$2:$K$2344, 6, FALSE)</f>
        <v>45702.02</v>
      </c>
      <c r="P38" t="str">
        <f>VLOOKUP($A38, 'Hospitalisation Details'!$A$2:$K$2344, 7, FALSE)</f>
        <v>tier - 2</v>
      </c>
      <c r="Q38" t="str">
        <f>VLOOKUP($A38, 'Hospitalisation Details'!$A$2:$K$2344, 8, FALSE)</f>
        <v>tier - 2</v>
      </c>
      <c r="R38" t="str">
        <f>VLOOKUP($A38, 'Hospitalisation Details'!$A$2:$K$2344, 9, FALSE)</f>
        <v>R1012</v>
      </c>
      <c r="S38" t="str">
        <f>VLOOKUP($A38, 'Hospitalisation Details'!$A$2:$K$2344, 10, FALSE)</f>
        <v>9Aug1974</v>
      </c>
      <c r="T38">
        <f>VLOOKUP($A38, 'Hospitalisation Details'!$A$2:$K$2344, 11, FALSE)</f>
        <v>48</v>
      </c>
    </row>
    <row r="39" spans="1:20" ht="15.75" x14ac:dyDescent="0.25">
      <c r="A39" s="1" t="s">
        <v>2334</v>
      </c>
      <c r="B39" t="str">
        <f>VLOOKUP($A39, 'Customer Names'!$A$2:$D$2336, 2, FALSE)</f>
        <v>Grummon</v>
      </c>
      <c r="C39" t="str">
        <f>VLOOKUP($A39, 'Customer Names'!$A$2:$D$2336, 3, FALSE)</f>
        <v xml:space="preserve"> Ms</v>
      </c>
      <c r="D39" t="str">
        <f>VLOOKUP($A39, 'Customer Names'!$A$2:$D$2336, 4, FALSE)</f>
        <v xml:space="preserve">  Anna H</v>
      </c>
      <c r="E39">
        <f>VLOOKUP($A39, 'Medical Examinations'!$A$2:$J$2336, 2, FALSE)</f>
        <v>32.450000000000003</v>
      </c>
      <c r="F39">
        <f>VLOOKUP($A39, 'Medical Examinations'!$A$2:$J$2336, 3, FALSE)</f>
        <v>11.91</v>
      </c>
      <c r="G39" t="str">
        <f>VLOOKUP($A39, 'Medical Examinations'!$A$2:$J$2336, 4, FALSE)</f>
        <v>No</v>
      </c>
      <c r="H39" t="str">
        <f>VLOOKUP($A39, 'Medical Examinations'!$A$2:$J$2336, 5, FALSE)</f>
        <v>No</v>
      </c>
      <c r="I39" t="str">
        <f>VLOOKUP($A39, 'Medical Examinations'!$A$2:$J$2336, 6, FALSE)</f>
        <v>No</v>
      </c>
      <c r="J39">
        <f>VLOOKUP($A39, 'Medical Examinations'!$A$2:$J$2336, 7, FALSE)</f>
        <v>1</v>
      </c>
      <c r="K39" t="str">
        <f>VLOOKUP($A39, 'Medical Examinations'!$A$2:$J$2336, 8, FALSE)</f>
        <v>No</v>
      </c>
      <c r="L39" t="str">
        <f>VLOOKUP($A39, 'Medical Examinations'!$A$2:$J$2336, 9, FALSE)</f>
        <v>Obesity</v>
      </c>
      <c r="M39" t="str">
        <f>VLOOKUP($A39, 'Medical Examinations'!$A$2:$J$2336, 10, FALSE)</f>
        <v>Diabetes</v>
      </c>
      <c r="N39">
        <f>VLOOKUP($A39, 'Hospitalisation Details'!$A$2:$K$2344, 5, FALSE)</f>
        <v>0</v>
      </c>
      <c r="O39">
        <f>VLOOKUP($A39, 'Hospitalisation Details'!$A$2:$K$2344, 6, FALSE)</f>
        <v>45008.959999999999</v>
      </c>
      <c r="P39" t="str">
        <f>VLOOKUP($A39, 'Hospitalisation Details'!$A$2:$K$2344, 7, FALSE)</f>
        <v>tier - 2</v>
      </c>
      <c r="Q39" t="str">
        <f>VLOOKUP($A39, 'Hospitalisation Details'!$A$2:$K$2344, 8, FALSE)</f>
        <v>tier - 2</v>
      </c>
      <c r="R39" t="str">
        <f>VLOOKUP($A39, 'Hospitalisation Details'!$A$2:$K$2344, 9, FALSE)</f>
        <v>R1013</v>
      </c>
      <c r="S39" t="str">
        <f>VLOOKUP($A39, 'Hospitalisation Details'!$A$2:$K$2344, 10, FALSE)</f>
        <v>17Dec1962</v>
      </c>
      <c r="T39">
        <f>VLOOKUP($A39, 'Hospitalisation Details'!$A$2:$K$2344, 11, FALSE)</f>
        <v>60</v>
      </c>
    </row>
    <row r="40" spans="1:20" ht="15.75" x14ac:dyDescent="0.25">
      <c r="A40" s="1" t="s">
        <v>2333</v>
      </c>
      <c r="B40" t="str">
        <f>VLOOKUP($A40, 'Customer Names'!$A$2:$D$2336, 2, FALSE)</f>
        <v>Vanwechel</v>
      </c>
      <c r="C40" t="str">
        <f>VLOOKUP($A40, 'Customer Names'!$A$2:$D$2336, 3, FALSE)</f>
        <v xml:space="preserve"> Ms</v>
      </c>
      <c r="D40" t="str">
        <f>VLOOKUP($A40, 'Customer Names'!$A$2:$D$2336, 4, FALSE)</f>
        <v xml:space="preserve">  Samantha</v>
      </c>
      <c r="E40">
        <f>VLOOKUP($A40, 'Medical Examinations'!$A$2:$J$2336, 2, FALSE)</f>
        <v>34.96</v>
      </c>
      <c r="F40">
        <f>VLOOKUP($A40, 'Medical Examinations'!$A$2:$J$2336, 3, FALSE)</f>
        <v>6.52</v>
      </c>
      <c r="G40" t="str">
        <f>VLOOKUP($A40, 'Medical Examinations'!$A$2:$J$2336, 4, FALSE)</f>
        <v>Yes</v>
      </c>
      <c r="H40" t="str">
        <f>VLOOKUP($A40, 'Medical Examinations'!$A$2:$J$2336, 5, FALSE)</f>
        <v>No</v>
      </c>
      <c r="I40" t="str">
        <f>VLOOKUP($A40, 'Medical Examinations'!$A$2:$J$2336, 6, FALSE)</f>
        <v>No</v>
      </c>
      <c r="J40">
        <f>VLOOKUP($A40, 'Medical Examinations'!$A$2:$J$2336, 7, FALSE)</f>
        <v>1</v>
      </c>
      <c r="K40" t="str">
        <f>VLOOKUP($A40, 'Medical Examinations'!$A$2:$J$2336, 8, FALSE)</f>
        <v>No</v>
      </c>
      <c r="L40" t="str">
        <f>VLOOKUP($A40, 'Medical Examinations'!$A$2:$J$2336, 9, FALSE)</f>
        <v>Obesity</v>
      </c>
      <c r="M40" t="str">
        <f>VLOOKUP($A40, 'Medical Examinations'!$A$2:$J$2336, 10, FALSE)</f>
        <v>Diabetes</v>
      </c>
      <c r="N40">
        <f>VLOOKUP($A40, 'Hospitalisation Details'!$A$2:$K$2344, 5, FALSE)</f>
        <v>2</v>
      </c>
      <c r="O40">
        <f>VLOOKUP($A40, 'Hospitalisation Details'!$A$2:$K$2344, 6, FALSE)</f>
        <v>44641.2</v>
      </c>
      <c r="P40" t="str">
        <f>VLOOKUP($A40, 'Hospitalisation Details'!$A$2:$K$2344, 7, FALSE)</f>
        <v>tier - 2</v>
      </c>
      <c r="Q40" t="str">
        <f>VLOOKUP($A40, 'Hospitalisation Details'!$A$2:$K$2344, 8, FALSE)</f>
        <v>tier - 3</v>
      </c>
      <c r="R40" t="str">
        <f>VLOOKUP($A40, 'Hospitalisation Details'!$A$2:$K$2344, 9, FALSE)</f>
        <v>R1024</v>
      </c>
      <c r="S40" t="str">
        <f>VLOOKUP($A40, 'Hospitalisation Details'!$A$2:$K$2344, 10, FALSE)</f>
        <v>13Aug1971</v>
      </c>
      <c r="T40">
        <f>VLOOKUP($A40, 'Hospitalisation Details'!$A$2:$K$2344, 11, FALSE)</f>
        <v>51</v>
      </c>
    </row>
    <row r="41" spans="1:20" ht="15.75" x14ac:dyDescent="0.25">
      <c r="A41" s="1" t="s">
        <v>2332</v>
      </c>
      <c r="B41" t="str">
        <f>VLOOKUP($A41, 'Customer Names'!$A$2:$D$2336, 2, FALSE)</f>
        <v>Fisher</v>
      </c>
      <c r="C41" t="str">
        <f>VLOOKUP($A41, 'Customer Names'!$A$2:$D$2336, 3, FALSE)</f>
        <v xml:space="preserve"> Mr</v>
      </c>
      <c r="D41" t="str">
        <f>VLOOKUP($A41, 'Customer Names'!$A$2:$D$2336, 4, FALSE)</f>
        <v xml:space="preserve">  Robert</v>
      </c>
      <c r="E41">
        <f>VLOOKUP($A41, 'Medical Examinations'!$A$2:$J$2336, 2, FALSE)</f>
        <v>35.5</v>
      </c>
      <c r="F41">
        <f>VLOOKUP($A41, 'Medical Examinations'!$A$2:$J$2336, 3, FALSE)</f>
        <v>5.14</v>
      </c>
      <c r="G41" t="str">
        <f>VLOOKUP($A41, 'Medical Examinations'!$A$2:$J$2336, 4, FALSE)</f>
        <v>Yes</v>
      </c>
      <c r="H41" t="str">
        <f>VLOOKUP($A41, 'Medical Examinations'!$A$2:$J$2336, 5, FALSE)</f>
        <v>No</v>
      </c>
      <c r="I41" t="str">
        <f>VLOOKUP($A41, 'Medical Examinations'!$A$2:$J$2336, 6, FALSE)</f>
        <v>Yes</v>
      </c>
      <c r="J41">
        <f>VLOOKUP($A41, 'Medical Examinations'!$A$2:$J$2336, 7, FALSE)</f>
        <v>1</v>
      </c>
      <c r="K41" t="str">
        <f>VLOOKUP($A41, 'Medical Examinations'!$A$2:$J$2336, 8, FALSE)</f>
        <v>No</v>
      </c>
      <c r="L41" t="str">
        <f>VLOOKUP($A41, 'Medical Examinations'!$A$2:$J$2336, 9, FALSE)</f>
        <v>Obesity</v>
      </c>
      <c r="M41" t="str">
        <f>VLOOKUP($A41, 'Medical Examinations'!$A$2:$J$2336, 10, FALSE)</f>
        <v>Normal</v>
      </c>
      <c r="N41">
        <f>VLOOKUP($A41, 'Hospitalisation Details'!$A$2:$K$2344, 5, FALSE)</f>
        <v>2</v>
      </c>
      <c r="O41">
        <f>VLOOKUP($A41, 'Hospitalisation Details'!$A$2:$K$2344, 6, FALSE)</f>
        <v>44585.46</v>
      </c>
      <c r="P41" t="str">
        <f>VLOOKUP($A41, 'Hospitalisation Details'!$A$2:$K$2344, 7, FALSE)</f>
        <v>tier - 2</v>
      </c>
      <c r="Q41" t="str">
        <f>VLOOKUP($A41, 'Hospitalisation Details'!$A$2:$K$2344, 8, FALSE)</f>
        <v>tier - 2</v>
      </c>
      <c r="R41" t="str">
        <f>VLOOKUP($A41, 'Hospitalisation Details'!$A$2:$K$2344, 9, FALSE)</f>
        <v>R1011</v>
      </c>
      <c r="S41" t="str">
        <f>VLOOKUP($A41, 'Hospitalisation Details'!$A$2:$K$2344, 10, FALSE)</f>
        <v>11Oct1993</v>
      </c>
      <c r="T41">
        <f>VLOOKUP($A41, 'Hospitalisation Details'!$A$2:$K$2344, 11, FALSE)</f>
        <v>29</v>
      </c>
    </row>
    <row r="42" spans="1:20" ht="15.75" x14ac:dyDescent="0.25">
      <c r="A42" s="1" t="s">
        <v>2331</v>
      </c>
      <c r="B42" t="str">
        <f>VLOOKUP($A42, 'Customer Names'!$A$2:$D$2336, 2, FALSE)</f>
        <v>Jenkins</v>
      </c>
      <c r="C42" t="str">
        <f>VLOOKUP($A42, 'Customer Names'!$A$2:$D$2336, 3, FALSE)</f>
        <v xml:space="preserve"> Mr</v>
      </c>
      <c r="D42" t="str">
        <f>VLOOKUP($A42, 'Customer Names'!$A$2:$D$2336, 4, FALSE)</f>
        <v xml:space="preserve">  James R</v>
      </c>
      <c r="E42">
        <f>VLOOKUP($A42, 'Medical Examinations'!$A$2:$J$2336, 2, FALSE)</f>
        <v>52.58</v>
      </c>
      <c r="F42">
        <f>VLOOKUP($A42, 'Medical Examinations'!$A$2:$J$2336, 3, FALSE)</f>
        <v>4.1900000000000004</v>
      </c>
      <c r="G42" t="str">
        <f>VLOOKUP($A42, 'Medical Examinations'!$A$2:$J$2336, 4, FALSE)</f>
        <v>Yes</v>
      </c>
      <c r="H42" t="str">
        <f>VLOOKUP($A42, 'Medical Examinations'!$A$2:$J$2336, 5, FALSE)</f>
        <v>Yes</v>
      </c>
      <c r="I42" t="str">
        <f>VLOOKUP($A42, 'Medical Examinations'!$A$2:$J$2336, 6, FALSE)</f>
        <v>No</v>
      </c>
      <c r="J42">
        <f>VLOOKUP($A42, 'Medical Examinations'!$A$2:$J$2336, 7, FALSE)</f>
        <v>2</v>
      </c>
      <c r="K42" t="str">
        <f>VLOOKUP($A42, 'Medical Examinations'!$A$2:$J$2336, 8, FALSE)</f>
        <v>Yes</v>
      </c>
      <c r="L42" t="str">
        <f>VLOOKUP($A42, 'Medical Examinations'!$A$2:$J$2336, 9, FALSE)</f>
        <v>Obesity</v>
      </c>
      <c r="M42" t="str">
        <f>VLOOKUP($A42, 'Medical Examinations'!$A$2:$J$2336, 10, FALSE)</f>
        <v>Normal</v>
      </c>
      <c r="N42">
        <f>VLOOKUP($A42, 'Hospitalisation Details'!$A$2:$K$2344, 5, FALSE)</f>
        <v>1</v>
      </c>
      <c r="O42">
        <f>VLOOKUP($A42, 'Hospitalisation Details'!$A$2:$K$2344, 6, FALSE)</f>
        <v>44501.4</v>
      </c>
      <c r="P42" t="str">
        <f>VLOOKUP($A42, 'Hospitalisation Details'!$A$2:$K$2344, 7, FALSE)</f>
        <v>tier - 2</v>
      </c>
      <c r="Q42" t="str">
        <f>VLOOKUP($A42, 'Hospitalisation Details'!$A$2:$K$2344, 8, FALSE)</f>
        <v>tier - 3</v>
      </c>
      <c r="R42" t="str">
        <f>VLOOKUP($A42, 'Hospitalisation Details'!$A$2:$K$2344, 9, FALSE)</f>
        <v>R1013</v>
      </c>
      <c r="S42" t="str">
        <f>VLOOKUP($A42, 'Hospitalisation Details'!$A$2:$K$2344, 10, FALSE)</f>
        <v>2Aug2000</v>
      </c>
      <c r="T42">
        <f>VLOOKUP($A42, 'Hospitalisation Details'!$A$2:$K$2344, 11, FALSE)</f>
        <v>22</v>
      </c>
    </row>
    <row r="43" spans="1:20" ht="15.75" x14ac:dyDescent="0.25">
      <c r="A43" s="1" t="s">
        <v>2330</v>
      </c>
      <c r="B43" t="str">
        <f>VLOOKUP($A43, 'Customer Names'!$A$2:$D$2336, 2, FALSE)</f>
        <v>Peters</v>
      </c>
      <c r="C43" t="str">
        <f>VLOOKUP($A43, 'Customer Names'!$A$2:$D$2336, 3, FALSE)</f>
        <v xml:space="preserve"> Ms</v>
      </c>
      <c r="D43" t="str">
        <f>VLOOKUP($A43, 'Customer Names'!$A$2:$D$2336, 4, FALSE)</f>
        <v xml:space="preserve">  Roseann</v>
      </c>
      <c r="E43">
        <f>VLOOKUP($A43, 'Medical Examinations'!$A$2:$J$2336, 2, FALSE)</f>
        <v>35.200000000000003</v>
      </c>
      <c r="F43">
        <f>VLOOKUP($A43, 'Medical Examinations'!$A$2:$J$2336, 3, FALSE)</f>
        <v>11.68</v>
      </c>
      <c r="G43" t="str">
        <f>VLOOKUP($A43, 'Medical Examinations'!$A$2:$J$2336, 4, FALSE)</f>
        <v>Yes</v>
      </c>
      <c r="H43" t="str">
        <f>VLOOKUP($A43, 'Medical Examinations'!$A$2:$J$2336, 5, FALSE)</f>
        <v>No</v>
      </c>
      <c r="I43" t="str">
        <f>VLOOKUP($A43, 'Medical Examinations'!$A$2:$J$2336, 6, FALSE)</f>
        <v>No</v>
      </c>
      <c r="J43">
        <f>VLOOKUP($A43, 'Medical Examinations'!$A$2:$J$2336, 7, FALSE)</f>
        <v>1</v>
      </c>
      <c r="K43" t="str">
        <f>VLOOKUP($A43, 'Medical Examinations'!$A$2:$J$2336, 8, FALSE)</f>
        <v>No</v>
      </c>
      <c r="L43" t="str">
        <f>VLOOKUP($A43, 'Medical Examinations'!$A$2:$J$2336, 9, FALSE)</f>
        <v>Obesity</v>
      </c>
      <c r="M43" t="str">
        <f>VLOOKUP($A43, 'Medical Examinations'!$A$2:$J$2336, 10, FALSE)</f>
        <v>Diabetes</v>
      </c>
      <c r="N43">
        <f>VLOOKUP($A43, 'Hospitalisation Details'!$A$2:$K$2344, 5, FALSE)</f>
        <v>0</v>
      </c>
      <c r="O43">
        <f>VLOOKUP($A43, 'Hospitalisation Details'!$A$2:$K$2344, 6, FALSE)</f>
        <v>44423.8</v>
      </c>
      <c r="P43" t="str">
        <f>VLOOKUP($A43, 'Hospitalisation Details'!$A$2:$K$2344, 7, FALSE)</f>
        <v>tier - 2</v>
      </c>
      <c r="Q43" t="str">
        <f>VLOOKUP($A43, 'Hospitalisation Details'!$A$2:$K$2344, 8, FALSE)</f>
        <v>tier - 3</v>
      </c>
      <c r="R43" t="str">
        <f>VLOOKUP($A43, 'Hospitalisation Details'!$A$2:$K$2344, 9, FALSE)</f>
        <v>R1013</v>
      </c>
      <c r="S43" t="str">
        <f>VLOOKUP($A43, 'Hospitalisation Details'!$A$2:$K$2344, 10, FALSE)</f>
        <v>14Sep1967</v>
      </c>
      <c r="T43">
        <f>VLOOKUP($A43, 'Hospitalisation Details'!$A$2:$K$2344, 11, FALSE)</f>
        <v>55</v>
      </c>
    </row>
    <row r="44" spans="1:20" ht="15.75" x14ac:dyDescent="0.25">
      <c r="A44" s="1" t="s">
        <v>2329</v>
      </c>
      <c r="B44" t="str">
        <f>VLOOKUP($A44, 'Customer Names'!$A$2:$D$2336, 2, FALSE)</f>
        <v>Aha</v>
      </c>
      <c r="C44" t="str">
        <f>VLOOKUP($A44, 'Customer Names'!$A$2:$D$2336, 3, FALSE)</f>
        <v xml:space="preserve"> Ms</v>
      </c>
      <c r="D44" t="str">
        <f>VLOOKUP($A44, 'Customer Names'!$A$2:$D$2336, 4, FALSE)</f>
        <v xml:space="preserve">  Nicole</v>
      </c>
      <c r="E44">
        <f>VLOOKUP($A44, 'Medical Examinations'!$A$2:$J$2336, 2, FALSE)</f>
        <v>38.06</v>
      </c>
      <c r="F44">
        <f>VLOOKUP($A44, 'Medical Examinations'!$A$2:$J$2336, 3, FALSE)</f>
        <v>6.98</v>
      </c>
      <c r="G44" t="str">
        <f>VLOOKUP($A44, 'Medical Examinations'!$A$2:$J$2336, 4, FALSE)</f>
        <v>Yes</v>
      </c>
      <c r="H44" t="str">
        <f>VLOOKUP($A44, 'Medical Examinations'!$A$2:$J$2336, 5, FALSE)</f>
        <v>No</v>
      </c>
      <c r="I44" t="str">
        <f>VLOOKUP($A44, 'Medical Examinations'!$A$2:$J$2336, 6, FALSE)</f>
        <v>No</v>
      </c>
      <c r="J44">
        <f>VLOOKUP($A44, 'Medical Examinations'!$A$2:$J$2336, 7, FALSE)</f>
        <v>1</v>
      </c>
      <c r="K44" t="str">
        <f>VLOOKUP($A44, 'Medical Examinations'!$A$2:$J$2336, 8, FALSE)</f>
        <v>Yes</v>
      </c>
      <c r="L44" t="str">
        <f>VLOOKUP($A44, 'Medical Examinations'!$A$2:$J$2336, 9, FALSE)</f>
        <v>Obesity</v>
      </c>
      <c r="M44" t="str">
        <f>VLOOKUP($A44, 'Medical Examinations'!$A$2:$J$2336, 10, FALSE)</f>
        <v>Diabetes</v>
      </c>
      <c r="N44">
        <f>VLOOKUP($A44, 'Hospitalisation Details'!$A$2:$K$2344, 5, FALSE)</f>
        <v>0</v>
      </c>
      <c r="O44">
        <f>VLOOKUP($A44, 'Hospitalisation Details'!$A$2:$K$2344, 6, FALSE)</f>
        <v>44400.41</v>
      </c>
      <c r="P44" t="str">
        <f>VLOOKUP($A44, 'Hospitalisation Details'!$A$2:$K$2344, 7, FALSE)</f>
        <v>tier - 2</v>
      </c>
      <c r="Q44" t="str">
        <f>VLOOKUP($A44, 'Hospitalisation Details'!$A$2:$K$2344, 8, FALSE)</f>
        <v>tier - 2</v>
      </c>
      <c r="R44" t="str">
        <f>VLOOKUP($A44, 'Hospitalisation Details'!$A$2:$K$2344, 9, FALSE)</f>
        <v>R1013</v>
      </c>
      <c r="S44" t="str">
        <f>VLOOKUP($A44, 'Hospitalisation Details'!$A$2:$K$2344, 10, FALSE)</f>
        <v>29Oct1971</v>
      </c>
      <c r="T44">
        <f>VLOOKUP($A44, 'Hospitalisation Details'!$A$2:$K$2344, 11, FALSE)</f>
        <v>51</v>
      </c>
    </row>
    <row r="45" spans="1:20" ht="15.75" x14ac:dyDescent="0.25">
      <c r="A45" s="1" t="s">
        <v>2328</v>
      </c>
      <c r="B45" t="str">
        <f>VLOOKUP($A45, 'Customer Names'!$A$2:$D$2336, 2, FALSE)</f>
        <v>McElwain</v>
      </c>
      <c r="C45" t="str">
        <f>VLOOKUP($A45, 'Customer Names'!$A$2:$D$2336, 3, FALSE)</f>
        <v xml:space="preserve"> Mr</v>
      </c>
      <c r="D45" t="str">
        <f>VLOOKUP($A45, 'Customer Names'!$A$2:$D$2336, 4, FALSE)</f>
        <v xml:space="preserve">  Spencer</v>
      </c>
      <c r="E45">
        <f>VLOOKUP($A45, 'Medical Examinations'!$A$2:$J$2336, 2, FALSE)</f>
        <v>34.21</v>
      </c>
      <c r="F45">
        <f>VLOOKUP($A45, 'Medical Examinations'!$A$2:$J$2336, 3, FALSE)</f>
        <v>8.34</v>
      </c>
      <c r="G45" t="str">
        <f>VLOOKUP($A45, 'Medical Examinations'!$A$2:$J$2336, 4, FALSE)</f>
        <v>Yes</v>
      </c>
      <c r="H45" t="str">
        <f>VLOOKUP($A45, 'Medical Examinations'!$A$2:$J$2336, 5, FALSE)</f>
        <v>No</v>
      </c>
      <c r="I45" t="str">
        <f>VLOOKUP($A45, 'Medical Examinations'!$A$2:$J$2336, 6, FALSE)</f>
        <v>No</v>
      </c>
      <c r="J45">
        <f>VLOOKUP($A45, 'Medical Examinations'!$A$2:$J$2336, 7, FALSE)</f>
        <v>1</v>
      </c>
      <c r="K45" t="str">
        <f>VLOOKUP($A45, 'Medical Examinations'!$A$2:$J$2336, 8, FALSE)</f>
        <v>No</v>
      </c>
      <c r="L45" t="str">
        <f>VLOOKUP($A45, 'Medical Examinations'!$A$2:$J$2336, 9, FALSE)</f>
        <v>Obesity</v>
      </c>
      <c r="M45" t="str">
        <f>VLOOKUP($A45, 'Medical Examinations'!$A$2:$J$2336, 10, FALSE)</f>
        <v>Diabetes</v>
      </c>
      <c r="N45">
        <f>VLOOKUP($A45, 'Hospitalisation Details'!$A$2:$K$2344, 5, FALSE)</f>
        <v>2</v>
      </c>
      <c r="O45">
        <f>VLOOKUP($A45, 'Hospitalisation Details'!$A$2:$K$2344, 6, FALSE)</f>
        <v>44260.75</v>
      </c>
      <c r="P45" t="str">
        <f>VLOOKUP($A45, 'Hospitalisation Details'!$A$2:$K$2344, 7, FALSE)</f>
        <v>tier - 2</v>
      </c>
      <c r="Q45" t="str">
        <f>VLOOKUP($A45, 'Hospitalisation Details'!$A$2:$K$2344, 8, FALSE)</f>
        <v>tier - 1</v>
      </c>
      <c r="R45" t="str">
        <f>VLOOKUP($A45, 'Hospitalisation Details'!$A$2:$K$2344, 9, FALSE)</f>
        <v>R1013</v>
      </c>
      <c r="S45" t="str">
        <f>VLOOKUP($A45, 'Hospitalisation Details'!$A$2:$K$2344, 10, FALSE)</f>
        <v>24Nov1968</v>
      </c>
      <c r="T45">
        <f>VLOOKUP($A45, 'Hospitalisation Details'!$A$2:$K$2344, 11, FALSE)</f>
        <v>54</v>
      </c>
    </row>
    <row r="46" spans="1:20" ht="15.75" x14ac:dyDescent="0.25">
      <c r="A46" s="1" t="s">
        <v>2327</v>
      </c>
      <c r="B46" t="str">
        <f>VLOOKUP($A46, 'Customer Names'!$A$2:$D$2336, 2, FALSE)</f>
        <v>Januszewski</v>
      </c>
      <c r="C46" t="str">
        <f>VLOOKUP($A46, 'Customer Names'!$A$2:$D$2336, 3, FALSE)</f>
        <v xml:space="preserve"> Mr</v>
      </c>
      <c r="D46" t="str">
        <f>VLOOKUP($A46, 'Customer Names'!$A$2:$D$2336, 4, FALSE)</f>
        <v xml:space="preserve">  Eric W</v>
      </c>
      <c r="E46">
        <f>VLOOKUP($A46, 'Medical Examinations'!$A$2:$J$2336, 2, FALSE)</f>
        <v>38.94</v>
      </c>
      <c r="F46">
        <f>VLOOKUP($A46, 'Medical Examinations'!$A$2:$J$2336, 3, FALSE)</f>
        <v>8.49</v>
      </c>
      <c r="G46" t="str">
        <f>VLOOKUP($A46, 'Medical Examinations'!$A$2:$J$2336, 4, FALSE)</f>
        <v>Yes</v>
      </c>
      <c r="H46" t="str">
        <f>VLOOKUP($A46, 'Medical Examinations'!$A$2:$J$2336, 5, FALSE)</f>
        <v>No</v>
      </c>
      <c r="I46" t="str">
        <f>VLOOKUP($A46, 'Medical Examinations'!$A$2:$J$2336, 6, FALSE)</f>
        <v>No</v>
      </c>
      <c r="J46">
        <f>VLOOKUP($A46, 'Medical Examinations'!$A$2:$J$2336, 7, FALSE)</f>
        <v>1</v>
      </c>
      <c r="K46" t="str">
        <f>VLOOKUP($A46, 'Medical Examinations'!$A$2:$J$2336, 8, FALSE)</f>
        <v>Yes</v>
      </c>
      <c r="L46" t="str">
        <f>VLOOKUP($A46, 'Medical Examinations'!$A$2:$J$2336, 9, FALSE)</f>
        <v>Obesity</v>
      </c>
      <c r="M46" t="str">
        <f>VLOOKUP($A46, 'Medical Examinations'!$A$2:$J$2336, 10, FALSE)</f>
        <v>Diabetes</v>
      </c>
      <c r="N46">
        <f>VLOOKUP($A46, 'Hospitalisation Details'!$A$2:$K$2344, 5, FALSE)</f>
        <v>2</v>
      </c>
      <c r="O46">
        <f>VLOOKUP($A46, 'Hospitalisation Details'!$A$2:$K$2344, 6, FALSE)</f>
        <v>44202.65</v>
      </c>
      <c r="P46" t="str">
        <f>VLOOKUP($A46, 'Hospitalisation Details'!$A$2:$K$2344, 7, FALSE)</f>
        <v>tier - 2</v>
      </c>
      <c r="Q46" t="str">
        <f>VLOOKUP($A46, 'Hospitalisation Details'!$A$2:$K$2344, 8, FALSE)</f>
        <v>tier - 2</v>
      </c>
      <c r="R46" t="str">
        <f>VLOOKUP($A46, 'Hospitalisation Details'!$A$2:$K$2344, 9, FALSE)</f>
        <v>R1013</v>
      </c>
      <c r="S46" t="str">
        <f>VLOOKUP($A46, 'Hospitalisation Details'!$A$2:$K$2344, 10, FALSE)</f>
        <v>1Jun1975</v>
      </c>
      <c r="T46">
        <f>VLOOKUP($A46, 'Hospitalisation Details'!$A$2:$K$2344, 11, FALSE)</f>
        <v>48</v>
      </c>
    </row>
    <row r="47" spans="1:20" ht="15.75" x14ac:dyDescent="0.25">
      <c r="A47" s="1" t="s">
        <v>2326</v>
      </c>
      <c r="B47" t="str">
        <f>VLOOKUP($A47, 'Customer Names'!$A$2:$D$2336, 2, FALSE)</f>
        <v>Rohne</v>
      </c>
      <c r="C47" t="str">
        <f>VLOOKUP($A47, 'Customer Names'!$A$2:$D$2336, 3, FALSE)</f>
        <v xml:space="preserve"> Ms</v>
      </c>
      <c r="D47" t="str">
        <f>VLOOKUP($A47, 'Customer Names'!$A$2:$D$2336, 4, FALSE)</f>
        <v xml:space="preserve">  Brianna L</v>
      </c>
      <c r="E47">
        <f>VLOOKUP($A47, 'Medical Examinations'!$A$2:$J$2336, 2, FALSE)</f>
        <v>30.21</v>
      </c>
      <c r="F47">
        <f>VLOOKUP($A47, 'Medical Examinations'!$A$2:$J$2336, 3, FALSE)</f>
        <v>5.34</v>
      </c>
      <c r="G47" t="str">
        <f>VLOOKUP($A47, 'Medical Examinations'!$A$2:$J$2336, 4, FALSE)</f>
        <v>No</v>
      </c>
      <c r="H47" t="str">
        <f>VLOOKUP($A47, 'Medical Examinations'!$A$2:$J$2336, 5, FALSE)</f>
        <v>No</v>
      </c>
      <c r="I47" t="str">
        <f>VLOOKUP($A47, 'Medical Examinations'!$A$2:$J$2336, 6, FALSE)</f>
        <v>No</v>
      </c>
      <c r="J47">
        <f>VLOOKUP($A47, 'Medical Examinations'!$A$2:$J$2336, 7, FALSE)</f>
        <v>1</v>
      </c>
      <c r="K47" t="str">
        <f>VLOOKUP($A47, 'Medical Examinations'!$A$2:$J$2336, 8, FALSE)</f>
        <v>No</v>
      </c>
      <c r="L47" t="str">
        <f>VLOOKUP($A47, 'Medical Examinations'!$A$2:$J$2336, 9, FALSE)</f>
        <v>Obesity</v>
      </c>
      <c r="M47" t="str">
        <f>VLOOKUP($A47, 'Medical Examinations'!$A$2:$J$2336, 10, FALSE)</f>
        <v>Normal</v>
      </c>
      <c r="N47">
        <f>VLOOKUP($A47, 'Hospitalisation Details'!$A$2:$K$2344, 5, FALSE)</f>
        <v>1</v>
      </c>
      <c r="O47">
        <f>VLOOKUP($A47, 'Hospitalisation Details'!$A$2:$K$2344, 6, FALSE)</f>
        <v>43943.88</v>
      </c>
      <c r="P47" t="str">
        <f>VLOOKUP($A47, 'Hospitalisation Details'!$A$2:$K$2344, 7, FALSE)</f>
        <v>tier - 2</v>
      </c>
      <c r="Q47" t="str">
        <f>VLOOKUP($A47, 'Hospitalisation Details'!$A$2:$K$2344, 8, FALSE)</f>
        <v>tier - 1</v>
      </c>
      <c r="R47" t="str">
        <f>VLOOKUP($A47, 'Hospitalisation Details'!$A$2:$K$2344, 9, FALSE)</f>
        <v>R1012</v>
      </c>
      <c r="S47" t="str">
        <f>VLOOKUP($A47, 'Hospitalisation Details'!$A$2:$K$2344, 10, FALSE)</f>
        <v>16Jul1988</v>
      </c>
      <c r="T47">
        <f>VLOOKUP($A47, 'Hospitalisation Details'!$A$2:$K$2344, 11, FALSE)</f>
        <v>34</v>
      </c>
    </row>
    <row r="48" spans="1:20" ht="15.75" x14ac:dyDescent="0.25">
      <c r="A48" s="1" t="s">
        <v>2325</v>
      </c>
      <c r="B48" t="str">
        <f>VLOOKUP($A48, 'Customer Names'!$A$2:$D$2336, 2, FALSE)</f>
        <v>O'Grady</v>
      </c>
      <c r="C48" t="str">
        <f>VLOOKUP($A48, 'Customer Names'!$A$2:$D$2336, 3, FALSE)</f>
        <v xml:space="preserve"> Mr</v>
      </c>
      <c r="D48" t="str">
        <f>VLOOKUP($A48, 'Customer Names'!$A$2:$D$2336, 4, FALSE)</f>
        <v xml:space="preserve">  Thomas J</v>
      </c>
      <c r="E48">
        <f>VLOOKUP($A48, 'Medical Examinations'!$A$2:$J$2336, 2, FALSE)</f>
        <v>33.630000000000003</v>
      </c>
      <c r="F48">
        <f>VLOOKUP($A48, 'Medical Examinations'!$A$2:$J$2336, 3, FALSE)</f>
        <v>4.43</v>
      </c>
      <c r="G48" t="str">
        <f>VLOOKUP($A48, 'Medical Examinations'!$A$2:$J$2336, 4, FALSE)</f>
        <v>Yes</v>
      </c>
      <c r="H48" t="str">
        <f>VLOOKUP($A48, 'Medical Examinations'!$A$2:$J$2336, 5, FALSE)</f>
        <v>No</v>
      </c>
      <c r="I48" t="str">
        <f>VLOOKUP($A48, 'Medical Examinations'!$A$2:$J$2336, 6, FALSE)</f>
        <v>No</v>
      </c>
      <c r="J48">
        <f>VLOOKUP($A48, 'Medical Examinations'!$A$2:$J$2336, 7, FALSE)</f>
        <v>1</v>
      </c>
      <c r="K48" t="str">
        <f>VLOOKUP($A48, 'Medical Examinations'!$A$2:$J$2336, 8, FALSE)</f>
        <v>No</v>
      </c>
      <c r="L48" t="str">
        <f>VLOOKUP($A48, 'Medical Examinations'!$A$2:$J$2336, 9, FALSE)</f>
        <v>Obesity</v>
      </c>
      <c r="M48" t="str">
        <f>VLOOKUP($A48, 'Medical Examinations'!$A$2:$J$2336, 10, FALSE)</f>
        <v>Normal</v>
      </c>
      <c r="N48">
        <f>VLOOKUP($A48, 'Hospitalisation Details'!$A$2:$K$2344, 5, FALSE)</f>
        <v>0</v>
      </c>
      <c r="O48">
        <f>VLOOKUP($A48, 'Hospitalisation Details'!$A$2:$K$2344, 6, FALSE)</f>
        <v>43921.18</v>
      </c>
      <c r="P48" t="str">
        <f>VLOOKUP($A48, 'Hospitalisation Details'!$A$2:$K$2344, 7, FALSE)</f>
        <v>tier - 2</v>
      </c>
      <c r="Q48" t="str">
        <f>VLOOKUP($A48, 'Hospitalisation Details'!$A$2:$K$2344, 8, FALSE)</f>
        <v>tier - 2</v>
      </c>
      <c r="R48" t="str">
        <f>VLOOKUP($A48, 'Hospitalisation Details'!$A$2:$K$2344, 9, FALSE)</f>
        <v>R1012</v>
      </c>
      <c r="S48" t="str">
        <f>VLOOKUP($A48, 'Hospitalisation Details'!$A$2:$K$2344, 10, FALSE)</f>
        <v>5Oct1966</v>
      </c>
      <c r="T48">
        <f>VLOOKUP($A48, 'Hospitalisation Details'!$A$2:$K$2344, 11, FALSE)</f>
        <v>56</v>
      </c>
    </row>
    <row r="49" spans="1:20" ht="15.75" x14ac:dyDescent="0.25">
      <c r="A49" s="1" t="s">
        <v>2324</v>
      </c>
      <c r="B49" t="str">
        <f>VLOOKUP($A49, 'Customer Names'!$A$2:$D$2336, 2, FALSE)</f>
        <v>Peters</v>
      </c>
      <c r="C49" t="str">
        <f>VLOOKUP($A49, 'Customer Names'!$A$2:$D$2336, 3, FALSE)</f>
        <v xml:space="preserve"> Ms</v>
      </c>
      <c r="D49" t="str">
        <f>VLOOKUP($A49, 'Customer Names'!$A$2:$D$2336, 4, FALSE)</f>
        <v xml:space="preserve">  Melissa L</v>
      </c>
      <c r="E49">
        <f>VLOOKUP($A49, 'Medical Examinations'!$A$2:$J$2336, 2, FALSE)</f>
        <v>40.369999999999997</v>
      </c>
      <c r="F49">
        <f>VLOOKUP($A49, 'Medical Examinations'!$A$2:$J$2336, 3, FALSE)</f>
        <v>4.47</v>
      </c>
      <c r="G49" t="str">
        <f>VLOOKUP($A49, 'Medical Examinations'!$A$2:$J$2336, 4, FALSE)</f>
        <v>Yes</v>
      </c>
      <c r="H49" t="str">
        <f>VLOOKUP($A49, 'Medical Examinations'!$A$2:$J$2336, 5, FALSE)</f>
        <v>No</v>
      </c>
      <c r="I49" t="str">
        <f>VLOOKUP($A49, 'Medical Examinations'!$A$2:$J$2336, 6, FALSE)</f>
        <v>No</v>
      </c>
      <c r="J49">
        <f>VLOOKUP($A49, 'Medical Examinations'!$A$2:$J$2336, 7, FALSE)</f>
        <v>1</v>
      </c>
      <c r="K49" t="str">
        <f>VLOOKUP($A49, 'Medical Examinations'!$A$2:$J$2336, 8, FALSE)</f>
        <v>Yes</v>
      </c>
      <c r="L49" t="str">
        <f>VLOOKUP($A49, 'Medical Examinations'!$A$2:$J$2336, 9, FALSE)</f>
        <v>Obesity</v>
      </c>
      <c r="M49" t="str">
        <f>VLOOKUP($A49, 'Medical Examinations'!$A$2:$J$2336, 10, FALSE)</f>
        <v>Normal</v>
      </c>
      <c r="N49">
        <f>VLOOKUP($A49, 'Hospitalisation Details'!$A$2:$K$2344, 5, FALSE)</f>
        <v>2</v>
      </c>
      <c r="O49">
        <f>VLOOKUP($A49, 'Hospitalisation Details'!$A$2:$K$2344, 6, FALSE)</f>
        <v>43896.38</v>
      </c>
      <c r="P49" t="str">
        <f>VLOOKUP($A49, 'Hospitalisation Details'!$A$2:$K$2344, 7, FALSE)</f>
        <v>tier - 2</v>
      </c>
      <c r="Q49" t="str">
        <f>VLOOKUP($A49, 'Hospitalisation Details'!$A$2:$K$2344, 8, FALSE)</f>
        <v>tier - 1</v>
      </c>
      <c r="R49" t="str">
        <f>VLOOKUP($A49, 'Hospitalisation Details'!$A$2:$K$2344, 9, FALSE)</f>
        <v>R1013</v>
      </c>
      <c r="S49" t="str">
        <f>VLOOKUP($A49, 'Hospitalisation Details'!$A$2:$K$2344, 10, FALSE)</f>
        <v>10Nov1980</v>
      </c>
      <c r="T49">
        <f>VLOOKUP($A49, 'Hospitalisation Details'!$A$2:$K$2344, 11, FALSE)</f>
        <v>42</v>
      </c>
    </row>
    <row r="50" spans="1:20" ht="15.75" x14ac:dyDescent="0.25">
      <c r="A50" s="1" t="s">
        <v>2323</v>
      </c>
      <c r="B50" t="str">
        <f>VLOOKUP($A50, 'Customer Names'!$A$2:$D$2336, 2, FALSE)</f>
        <v>De Simone</v>
      </c>
      <c r="C50" t="str">
        <f>VLOOKUP($A50, 'Customer Names'!$A$2:$D$2336, 3, FALSE)</f>
        <v xml:space="preserve"> Mr</v>
      </c>
      <c r="D50" t="str">
        <f>VLOOKUP($A50, 'Customer Names'!$A$2:$D$2336, 4, FALSE)</f>
        <v xml:space="preserve">  Flavio</v>
      </c>
      <c r="E50">
        <f>VLOOKUP($A50, 'Medical Examinations'!$A$2:$J$2336, 2, FALSE)</f>
        <v>53.09</v>
      </c>
      <c r="F50">
        <f>VLOOKUP($A50, 'Medical Examinations'!$A$2:$J$2336, 3, FALSE)</f>
        <v>4.82</v>
      </c>
      <c r="G50" t="str">
        <f>VLOOKUP($A50, 'Medical Examinations'!$A$2:$J$2336, 4, FALSE)</f>
        <v>Yes</v>
      </c>
      <c r="H50" t="str">
        <f>VLOOKUP($A50, 'Medical Examinations'!$A$2:$J$2336, 5, FALSE)</f>
        <v>Yes</v>
      </c>
      <c r="I50" t="str">
        <f>VLOOKUP($A50, 'Medical Examinations'!$A$2:$J$2336, 6, FALSE)</f>
        <v>No</v>
      </c>
      <c r="J50">
        <f>VLOOKUP($A50, 'Medical Examinations'!$A$2:$J$2336, 7, FALSE)</f>
        <v>2</v>
      </c>
      <c r="K50" t="str">
        <f>VLOOKUP($A50, 'Medical Examinations'!$A$2:$J$2336, 8, FALSE)</f>
        <v>Yes</v>
      </c>
      <c r="L50" t="str">
        <f>VLOOKUP($A50, 'Medical Examinations'!$A$2:$J$2336, 9, FALSE)</f>
        <v>Obesity</v>
      </c>
      <c r="M50" t="str">
        <f>VLOOKUP($A50, 'Medical Examinations'!$A$2:$J$2336, 10, FALSE)</f>
        <v>Normal</v>
      </c>
      <c r="N50">
        <f>VLOOKUP($A50, 'Hospitalisation Details'!$A$2:$K$2344, 5, FALSE)</f>
        <v>0</v>
      </c>
      <c r="O50">
        <f>VLOOKUP($A50, 'Hospitalisation Details'!$A$2:$K$2344, 6, FALSE)</f>
        <v>43817.45</v>
      </c>
      <c r="P50" t="str">
        <f>VLOOKUP($A50, 'Hospitalisation Details'!$A$2:$K$2344, 7, FALSE)</f>
        <v>tier - 2</v>
      </c>
      <c r="Q50" t="str">
        <f>VLOOKUP($A50, 'Hospitalisation Details'!$A$2:$K$2344, 8, FALSE)</f>
        <v>tier - 3</v>
      </c>
      <c r="R50" t="str">
        <f>VLOOKUP($A50, 'Hospitalisation Details'!$A$2:$K$2344, 9, FALSE)</f>
        <v>R1012</v>
      </c>
      <c r="S50" t="str">
        <f>VLOOKUP($A50, 'Hospitalisation Details'!$A$2:$K$2344, 10, FALSE)</f>
        <v>2Jul1966</v>
      </c>
      <c r="T50">
        <f>VLOOKUP($A50, 'Hospitalisation Details'!$A$2:$K$2344, 11, FALSE)</f>
        <v>56</v>
      </c>
    </row>
    <row r="51" spans="1:20" ht="15.75" x14ac:dyDescent="0.25">
      <c r="A51" s="1" t="s">
        <v>2322</v>
      </c>
      <c r="B51" t="str">
        <f>VLOOKUP($A51, 'Customer Names'!$A$2:$D$2336, 2, FALSE)</f>
        <v>Beckett</v>
      </c>
      <c r="C51" t="str">
        <f>VLOOKUP($A51, 'Customer Names'!$A$2:$D$2336, 3, FALSE)</f>
        <v xml:space="preserve"> Mr</v>
      </c>
      <c r="D51" t="str">
        <f>VLOOKUP($A51, 'Customer Names'!$A$2:$D$2336, 4, FALSE)</f>
        <v xml:space="preserve">  Ryan</v>
      </c>
      <c r="E51">
        <f>VLOOKUP($A51, 'Medical Examinations'!$A$2:$J$2336, 2, FALSE)</f>
        <v>31.79</v>
      </c>
      <c r="F51">
        <f>VLOOKUP($A51, 'Medical Examinations'!$A$2:$J$2336, 3, FALSE)</f>
        <v>5.51</v>
      </c>
      <c r="G51" t="str">
        <f>VLOOKUP($A51, 'Medical Examinations'!$A$2:$J$2336, 4, FALSE)</f>
        <v>No</v>
      </c>
      <c r="H51" t="str">
        <f>VLOOKUP($A51, 'Medical Examinations'!$A$2:$J$2336, 5, FALSE)</f>
        <v>No</v>
      </c>
      <c r="I51" t="str">
        <f>VLOOKUP($A51, 'Medical Examinations'!$A$2:$J$2336, 6, FALSE)</f>
        <v>No</v>
      </c>
      <c r="J51">
        <f>VLOOKUP($A51, 'Medical Examinations'!$A$2:$J$2336, 7, FALSE)</f>
        <v>1</v>
      </c>
      <c r="K51" t="str">
        <f>VLOOKUP($A51, 'Medical Examinations'!$A$2:$J$2336, 8, FALSE)</f>
        <v>No</v>
      </c>
      <c r="L51" t="str">
        <f>VLOOKUP($A51, 'Medical Examinations'!$A$2:$J$2336, 9, FALSE)</f>
        <v>Obesity</v>
      </c>
      <c r="M51" t="str">
        <f>VLOOKUP($A51, 'Medical Examinations'!$A$2:$J$2336, 10, FALSE)</f>
        <v>Normal</v>
      </c>
      <c r="N51">
        <f>VLOOKUP($A51, 'Hospitalisation Details'!$A$2:$K$2344, 5, FALSE)</f>
        <v>2</v>
      </c>
      <c r="O51">
        <f>VLOOKUP($A51, 'Hospitalisation Details'!$A$2:$K$2344, 6, FALSE)</f>
        <v>43813.87</v>
      </c>
      <c r="P51" t="str">
        <f>VLOOKUP($A51, 'Hospitalisation Details'!$A$2:$K$2344, 7, FALSE)</f>
        <v>tier - 2</v>
      </c>
      <c r="Q51" t="str">
        <f>VLOOKUP($A51, 'Hospitalisation Details'!$A$2:$K$2344, 8, FALSE)</f>
        <v>tier - 2</v>
      </c>
      <c r="R51" t="str">
        <f>VLOOKUP($A51, 'Hospitalisation Details'!$A$2:$K$2344, 9, FALSE)</f>
        <v>R1013</v>
      </c>
      <c r="S51" t="str">
        <f>VLOOKUP($A51, 'Hospitalisation Details'!$A$2:$K$2344, 10, FALSE)</f>
        <v>25Oct1966</v>
      </c>
      <c r="T51">
        <f>VLOOKUP($A51, 'Hospitalisation Details'!$A$2:$K$2344, 11, FALSE)</f>
        <v>56</v>
      </c>
    </row>
    <row r="52" spans="1:20" ht="15.75" x14ac:dyDescent="0.25">
      <c r="A52" s="1" t="s">
        <v>2321</v>
      </c>
      <c r="B52" t="str">
        <f>VLOOKUP($A52, 'Customer Names'!$A$2:$D$2336, 2, FALSE)</f>
        <v>Sobrilsky</v>
      </c>
      <c r="C52" t="str">
        <f>VLOOKUP($A52, 'Customer Names'!$A$2:$D$2336, 3, FALSE)</f>
        <v xml:space="preserve"> Mr</v>
      </c>
      <c r="D52" t="str">
        <f>VLOOKUP($A52, 'Customer Names'!$A$2:$D$2336, 4, FALSE)</f>
        <v xml:space="preserve">  Anthony J</v>
      </c>
      <c r="E52">
        <f>VLOOKUP($A52, 'Medical Examinations'!$A$2:$J$2336, 2, FALSE)</f>
        <v>41.895000000000003</v>
      </c>
      <c r="F52">
        <f>VLOOKUP($A52, 'Medical Examinations'!$A$2:$J$2336, 3, FALSE)</f>
        <v>10.87</v>
      </c>
      <c r="G52" t="str">
        <f>VLOOKUP($A52, 'Medical Examinations'!$A$2:$J$2336, 4, FALSE)</f>
        <v>Yes</v>
      </c>
      <c r="H52" t="str">
        <f>VLOOKUP($A52, 'Medical Examinations'!$A$2:$J$2336, 5, FALSE)</f>
        <v>No</v>
      </c>
      <c r="I52" t="str">
        <f>VLOOKUP($A52, 'Medical Examinations'!$A$2:$J$2336, 6, FALSE)</f>
        <v>No</v>
      </c>
      <c r="J52">
        <f>VLOOKUP($A52, 'Medical Examinations'!$A$2:$J$2336, 7, FALSE)</f>
        <v>2</v>
      </c>
      <c r="K52" t="str">
        <f>VLOOKUP($A52, 'Medical Examinations'!$A$2:$J$2336, 8, FALSE)</f>
        <v>Yes</v>
      </c>
      <c r="L52" t="str">
        <f>VLOOKUP($A52, 'Medical Examinations'!$A$2:$J$2336, 9, FALSE)</f>
        <v>Obesity</v>
      </c>
      <c r="M52" t="str">
        <f>VLOOKUP($A52, 'Medical Examinations'!$A$2:$J$2336, 10, FALSE)</f>
        <v>Diabetes</v>
      </c>
      <c r="N52">
        <f>VLOOKUP($A52, 'Hospitalisation Details'!$A$2:$K$2344, 5, FALSE)</f>
        <v>3</v>
      </c>
      <c r="O52">
        <f>VLOOKUP($A52, 'Hospitalisation Details'!$A$2:$K$2344, 6, FALSE)</f>
        <v>43753.34</v>
      </c>
      <c r="P52" t="str">
        <f>VLOOKUP($A52, 'Hospitalisation Details'!$A$2:$K$2344, 7, FALSE)</f>
        <v>tier - 2</v>
      </c>
      <c r="Q52" t="str">
        <f>VLOOKUP($A52, 'Hospitalisation Details'!$A$2:$K$2344, 8, FALSE)</f>
        <v>tier - 1</v>
      </c>
      <c r="R52" t="str">
        <f>VLOOKUP($A52, 'Hospitalisation Details'!$A$2:$K$2344, 9, FALSE)</f>
        <v>R1015</v>
      </c>
      <c r="S52" t="str">
        <f>VLOOKUP($A52, 'Hospitalisation Details'!$A$2:$K$2344, 10, FALSE)</f>
        <v>29Dec1986</v>
      </c>
      <c r="T52">
        <f>VLOOKUP($A52, 'Hospitalisation Details'!$A$2:$K$2344, 11, FALSE)</f>
        <v>36</v>
      </c>
    </row>
    <row r="53" spans="1:20" ht="15.75" x14ac:dyDescent="0.25">
      <c r="A53" s="1" t="s">
        <v>2320</v>
      </c>
      <c r="B53" t="str">
        <f>VLOOKUP($A53, 'Customer Names'!$A$2:$D$2336, 2, FALSE)</f>
        <v>Wang</v>
      </c>
      <c r="C53" t="str">
        <f>VLOOKUP($A53, 'Customer Names'!$A$2:$D$2336, 3, FALSE)</f>
        <v xml:space="preserve"> Ms</v>
      </c>
      <c r="D53" t="str">
        <f>VLOOKUP($A53, 'Customer Names'!$A$2:$D$2336, 4, FALSE)</f>
        <v xml:space="preserve">  Alex</v>
      </c>
      <c r="E53">
        <f>VLOOKUP($A53, 'Medical Examinations'!$A$2:$J$2336, 2, FALSE)</f>
        <v>31.16</v>
      </c>
      <c r="F53">
        <f>VLOOKUP($A53, 'Medical Examinations'!$A$2:$J$2336, 3, FALSE)</f>
        <v>9.34</v>
      </c>
      <c r="G53" t="str">
        <f>VLOOKUP($A53, 'Medical Examinations'!$A$2:$J$2336, 4, FALSE)</f>
        <v>No</v>
      </c>
      <c r="H53" t="str">
        <f>VLOOKUP($A53, 'Medical Examinations'!$A$2:$J$2336, 5, FALSE)</f>
        <v>No</v>
      </c>
      <c r="I53" t="str">
        <f>VLOOKUP($A53, 'Medical Examinations'!$A$2:$J$2336, 6, FALSE)</f>
        <v>No</v>
      </c>
      <c r="J53">
        <f>VLOOKUP($A53, 'Medical Examinations'!$A$2:$J$2336, 7, FALSE)</f>
        <v>1</v>
      </c>
      <c r="K53" t="str">
        <f>VLOOKUP($A53, 'Medical Examinations'!$A$2:$J$2336, 8, FALSE)</f>
        <v>No</v>
      </c>
      <c r="L53" t="str">
        <f>VLOOKUP($A53, 'Medical Examinations'!$A$2:$J$2336, 9, FALSE)</f>
        <v>Obesity</v>
      </c>
      <c r="M53" t="str">
        <f>VLOOKUP($A53, 'Medical Examinations'!$A$2:$J$2336, 10, FALSE)</f>
        <v>Diabetes</v>
      </c>
      <c r="N53">
        <f>VLOOKUP($A53, 'Hospitalisation Details'!$A$2:$K$2344, 5, FALSE)</f>
        <v>0</v>
      </c>
      <c r="O53">
        <f>VLOOKUP($A53, 'Hospitalisation Details'!$A$2:$K$2344, 6, FALSE)</f>
        <v>43578.94</v>
      </c>
      <c r="P53" t="str">
        <f>VLOOKUP($A53, 'Hospitalisation Details'!$A$2:$K$2344, 7, FALSE)</f>
        <v>tier - 2</v>
      </c>
      <c r="Q53" t="str">
        <f>VLOOKUP($A53, 'Hospitalisation Details'!$A$2:$K$2344, 8, FALSE)</f>
        <v>tier - 2</v>
      </c>
      <c r="R53" t="str">
        <f>VLOOKUP($A53, 'Hospitalisation Details'!$A$2:$K$2344, 9, FALSE)</f>
        <v>R1012</v>
      </c>
      <c r="S53" t="str">
        <f>VLOOKUP($A53, 'Hospitalisation Details'!$A$2:$K$2344, 10, FALSE)</f>
        <v>22Aug1965</v>
      </c>
      <c r="T53">
        <f>VLOOKUP($A53, 'Hospitalisation Details'!$A$2:$K$2344, 11, FALSE)</f>
        <v>57</v>
      </c>
    </row>
    <row r="54" spans="1:20" ht="15.75" x14ac:dyDescent="0.25">
      <c r="A54" s="1" t="s">
        <v>2319</v>
      </c>
      <c r="B54" t="str">
        <f>VLOOKUP($A54, 'Customer Names'!$A$2:$D$2336, 2, FALSE)</f>
        <v>Campa</v>
      </c>
      <c r="C54" t="str">
        <f>VLOOKUP($A54, 'Customer Names'!$A$2:$D$2336, 3, FALSE)</f>
        <v xml:space="preserve"> Mr</v>
      </c>
      <c r="D54" t="str">
        <f>VLOOKUP($A54, 'Customer Names'!$A$2:$D$2336, 4, FALSE)</f>
        <v xml:space="preserve">  David</v>
      </c>
      <c r="E54">
        <f>VLOOKUP($A54, 'Medical Examinations'!$A$2:$J$2336, 2, FALSE)</f>
        <v>34.104999999999997</v>
      </c>
      <c r="F54">
        <f>VLOOKUP($A54, 'Medical Examinations'!$A$2:$J$2336, 3, FALSE)</f>
        <v>5.03</v>
      </c>
      <c r="G54" t="str">
        <f>VLOOKUP($A54, 'Medical Examinations'!$A$2:$J$2336, 4, FALSE)</f>
        <v>Yes</v>
      </c>
      <c r="H54" t="str">
        <f>VLOOKUP($A54, 'Medical Examinations'!$A$2:$J$2336, 5, FALSE)</f>
        <v>No</v>
      </c>
      <c r="I54" t="str">
        <f>VLOOKUP($A54, 'Medical Examinations'!$A$2:$J$2336, 6, FALSE)</f>
        <v>Yes</v>
      </c>
      <c r="J54">
        <f>VLOOKUP($A54, 'Medical Examinations'!$A$2:$J$2336, 7, FALSE)</f>
        <v>1</v>
      </c>
      <c r="K54" t="str">
        <f>VLOOKUP($A54, 'Medical Examinations'!$A$2:$J$2336, 8, FALSE)</f>
        <v>No</v>
      </c>
      <c r="L54" t="str">
        <f>VLOOKUP($A54, 'Medical Examinations'!$A$2:$J$2336, 9, FALSE)</f>
        <v>Obesity</v>
      </c>
      <c r="M54" t="str">
        <f>VLOOKUP($A54, 'Medical Examinations'!$A$2:$J$2336, 10, FALSE)</f>
        <v>Normal</v>
      </c>
      <c r="N54">
        <f>VLOOKUP($A54, 'Hospitalisation Details'!$A$2:$K$2344, 5, FALSE)</f>
        <v>0</v>
      </c>
      <c r="O54">
        <f>VLOOKUP($A54, 'Hospitalisation Details'!$A$2:$K$2344, 6, FALSE)</f>
        <v>43254.42</v>
      </c>
      <c r="P54" t="str">
        <f>VLOOKUP($A54, 'Hospitalisation Details'!$A$2:$K$2344, 7, FALSE)</f>
        <v>tier - 2</v>
      </c>
      <c r="Q54" t="str">
        <f>VLOOKUP($A54, 'Hospitalisation Details'!$A$2:$K$2344, 8, FALSE)</f>
        <v>tier - 2</v>
      </c>
      <c r="R54" t="str">
        <f>VLOOKUP($A54, 'Hospitalisation Details'!$A$2:$K$2344, 9, FALSE)</f>
        <v>R1016</v>
      </c>
      <c r="S54" t="str">
        <f>VLOOKUP($A54, 'Hospitalisation Details'!$A$2:$K$2344, 10, FALSE)</f>
        <v>3Dec1969</v>
      </c>
      <c r="T54">
        <f>VLOOKUP($A54, 'Hospitalisation Details'!$A$2:$K$2344, 11, FALSE)</f>
        <v>53</v>
      </c>
    </row>
    <row r="55" spans="1:20" ht="15.75" x14ac:dyDescent="0.25">
      <c r="A55" s="1" t="s">
        <v>2318</v>
      </c>
      <c r="B55" t="str">
        <f>VLOOKUP($A55, 'Customer Names'!$A$2:$D$2336, 2, FALSE)</f>
        <v>Clifford</v>
      </c>
      <c r="C55" t="str">
        <f>VLOOKUP($A55, 'Customer Names'!$A$2:$D$2336, 3, FALSE)</f>
        <v xml:space="preserve"> Mr</v>
      </c>
      <c r="D55" t="str">
        <f>VLOOKUP($A55, 'Customer Names'!$A$2:$D$2336, 4, FALSE)</f>
        <v xml:space="preserve">  Andrew B</v>
      </c>
      <c r="E55">
        <f>VLOOKUP($A55, 'Medical Examinations'!$A$2:$J$2336, 2, FALSE)</f>
        <v>51.93</v>
      </c>
      <c r="F55">
        <f>VLOOKUP($A55, 'Medical Examinations'!$A$2:$J$2336, 3, FALSE)</f>
        <v>11.05</v>
      </c>
      <c r="G55" t="str">
        <f>VLOOKUP($A55, 'Medical Examinations'!$A$2:$J$2336, 4, FALSE)</f>
        <v>Yes</v>
      </c>
      <c r="H55" t="str">
        <f>VLOOKUP($A55, 'Medical Examinations'!$A$2:$J$2336, 5, FALSE)</f>
        <v>Yes</v>
      </c>
      <c r="I55" t="str">
        <f>VLOOKUP($A55, 'Medical Examinations'!$A$2:$J$2336, 6, FALSE)</f>
        <v>No</v>
      </c>
      <c r="J55">
        <f>VLOOKUP($A55, 'Medical Examinations'!$A$2:$J$2336, 7, FALSE)</f>
        <v>2</v>
      </c>
      <c r="K55" t="str">
        <f>VLOOKUP($A55, 'Medical Examinations'!$A$2:$J$2336, 8, FALSE)</f>
        <v>Yes</v>
      </c>
      <c r="L55" t="str">
        <f>VLOOKUP($A55, 'Medical Examinations'!$A$2:$J$2336, 9, FALSE)</f>
        <v>Obesity</v>
      </c>
      <c r="M55" t="str">
        <f>VLOOKUP($A55, 'Medical Examinations'!$A$2:$J$2336, 10, FALSE)</f>
        <v>Diabetes</v>
      </c>
      <c r="N55">
        <f>VLOOKUP($A55, 'Hospitalisation Details'!$A$2:$K$2344, 5, FALSE)</f>
        <v>0</v>
      </c>
      <c r="O55">
        <f>VLOOKUP($A55, 'Hospitalisation Details'!$A$2:$K$2344, 6, FALSE)</f>
        <v>43073.760000000002</v>
      </c>
      <c r="P55" t="str">
        <f>VLOOKUP($A55, 'Hospitalisation Details'!$A$2:$K$2344, 7, FALSE)</f>
        <v>tier - 2</v>
      </c>
      <c r="Q55" t="str">
        <f>VLOOKUP($A55, 'Hospitalisation Details'!$A$2:$K$2344, 8, FALSE)</f>
        <v>tier - 2</v>
      </c>
      <c r="R55" t="str">
        <f>VLOOKUP($A55, 'Hospitalisation Details'!$A$2:$K$2344, 9, FALSE)</f>
        <v>R1011</v>
      </c>
      <c r="S55" t="str">
        <f>VLOOKUP($A55, 'Hospitalisation Details'!$A$2:$K$2344, 10, FALSE)</f>
        <v>29Nov1965</v>
      </c>
      <c r="T55">
        <f>VLOOKUP($A55, 'Hospitalisation Details'!$A$2:$K$2344, 11, FALSE)</f>
        <v>57</v>
      </c>
    </row>
    <row r="56" spans="1:20" ht="15.75" x14ac:dyDescent="0.25">
      <c r="A56" s="1" t="s">
        <v>2317</v>
      </c>
      <c r="B56" t="str">
        <f>VLOOKUP($A56, 'Customer Names'!$A$2:$D$2336, 2, FALSE)</f>
        <v>Dalmata</v>
      </c>
      <c r="C56" t="str">
        <f>VLOOKUP($A56, 'Customer Names'!$A$2:$D$2336, 3, FALSE)</f>
        <v xml:space="preserve"> Ms</v>
      </c>
      <c r="D56" t="str">
        <f>VLOOKUP($A56, 'Customer Names'!$A$2:$D$2336, 4, FALSE)</f>
        <v xml:space="preserve">  Dara E</v>
      </c>
      <c r="E56">
        <f>VLOOKUP($A56, 'Medical Examinations'!$A$2:$J$2336, 2, FALSE)</f>
        <v>38.950000000000003</v>
      </c>
      <c r="F56">
        <f>VLOOKUP($A56, 'Medical Examinations'!$A$2:$J$2336, 3, FALSE)</f>
        <v>11.95</v>
      </c>
      <c r="G56" t="str">
        <f>VLOOKUP($A56, 'Medical Examinations'!$A$2:$J$2336, 4, FALSE)</f>
        <v>Yes</v>
      </c>
      <c r="H56" t="str">
        <f>VLOOKUP($A56, 'Medical Examinations'!$A$2:$J$2336, 5, FALSE)</f>
        <v>No</v>
      </c>
      <c r="I56" t="str">
        <f>VLOOKUP($A56, 'Medical Examinations'!$A$2:$J$2336, 6, FALSE)</f>
        <v>No</v>
      </c>
      <c r="J56">
        <f>VLOOKUP($A56, 'Medical Examinations'!$A$2:$J$2336, 7, FALSE)</f>
        <v>1</v>
      </c>
      <c r="K56" t="str">
        <f>VLOOKUP($A56, 'Medical Examinations'!$A$2:$J$2336, 8, FALSE)</f>
        <v>Yes</v>
      </c>
      <c r="L56" t="str">
        <f>VLOOKUP($A56, 'Medical Examinations'!$A$2:$J$2336, 9, FALSE)</f>
        <v>Obesity</v>
      </c>
      <c r="M56" t="str">
        <f>VLOOKUP($A56, 'Medical Examinations'!$A$2:$J$2336, 10, FALSE)</f>
        <v>Diabetes</v>
      </c>
      <c r="N56">
        <f>VLOOKUP($A56, 'Hospitalisation Details'!$A$2:$K$2344, 5, FALSE)</f>
        <v>0</v>
      </c>
      <c r="O56">
        <f>VLOOKUP($A56, 'Hospitalisation Details'!$A$2:$K$2344, 6, FALSE)</f>
        <v>42983.46</v>
      </c>
      <c r="P56" t="str">
        <f>VLOOKUP($A56, 'Hospitalisation Details'!$A$2:$K$2344, 7, FALSE)</f>
        <v>tier - 1</v>
      </c>
      <c r="Q56" t="str">
        <f>VLOOKUP($A56, 'Hospitalisation Details'!$A$2:$K$2344, 8, FALSE)</f>
        <v>tier - 2</v>
      </c>
      <c r="R56" t="str">
        <f>VLOOKUP($A56, 'Hospitalisation Details'!$A$2:$K$2344, 9, FALSE)</f>
        <v>R1012</v>
      </c>
      <c r="S56" t="str">
        <f>VLOOKUP($A56, 'Hospitalisation Details'!$A$2:$K$2344, 10, FALSE)</f>
        <v>4Nov1978</v>
      </c>
      <c r="T56">
        <f>VLOOKUP($A56, 'Hospitalisation Details'!$A$2:$K$2344, 11, FALSE)</f>
        <v>44</v>
      </c>
    </row>
    <row r="57" spans="1:20" ht="15.75" x14ac:dyDescent="0.25">
      <c r="A57" s="1" t="s">
        <v>2316</v>
      </c>
      <c r="B57" t="str">
        <f>VLOOKUP($A57, 'Customer Names'!$A$2:$D$2336, 2, FALSE)</f>
        <v>Vishik</v>
      </c>
      <c r="C57" t="str">
        <f>VLOOKUP($A57, 'Customer Names'!$A$2:$D$2336, 3, FALSE)</f>
        <v xml:space="preserve"> Ms</v>
      </c>
      <c r="D57" t="str">
        <f>VLOOKUP($A57, 'Customer Names'!$A$2:$D$2336, 4, FALSE)</f>
        <v xml:space="preserve">  Inna</v>
      </c>
      <c r="E57">
        <f>VLOOKUP($A57, 'Medical Examinations'!$A$2:$J$2336, 2, FALSE)</f>
        <v>36.630000000000003</v>
      </c>
      <c r="F57">
        <f>VLOOKUP($A57, 'Medical Examinations'!$A$2:$J$2336, 3, FALSE)</f>
        <v>7.72</v>
      </c>
      <c r="G57" t="str">
        <f>VLOOKUP($A57, 'Medical Examinations'!$A$2:$J$2336, 4, FALSE)</f>
        <v>Yes</v>
      </c>
      <c r="H57" t="str">
        <f>VLOOKUP($A57, 'Medical Examinations'!$A$2:$J$2336, 5, FALSE)</f>
        <v>No</v>
      </c>
      <c r="I57" t="str">
        <f>VLOOKUP($A57, 'Medical Examinations'!$A$2:$J$2336, 6, FALSE)</f>
        <v>No</v>
      </c>
      <c r="J57">
        <f>VLOOKUP($A57, 'Medical Examinations'!$A$2:$J$2336, 7, FALSE)</f>
        <v>1</v>
      </c>
      <c r="K57" t="str">
        <f>VLOOKUP($A57, 'Medical Examinations'!$A$2:$J$2336, 8, FALSE)</f>
        <v>No</v>
      </c>
      <c r="L57" t="str">
        <f>VLOOKUP($A57, 'Medical Examinations'!$A$2:$J$2336, 9, FALSE)</f>
        <v>Obesity</v>
      </c>
      <c r="M57" t="str">
        <f>VLOOKUP($A57, 'Medical Examinations'!$A$2:$J$2336, 10, FALSE)</f>
        <v>Diabetes</v>
      </c>
      <c r="N57">
        <f>VLOOKUP($A57, 'Hospitalisation Details'!$A$2:$K$2344, 5, FALSE)</f>
        <v>1</v>
      </c>
      <c r="O57">
        <f>VLOOKUP($A57, 'Hospitalisation Details'!$A$2:$K$2344, 6, FALSE)</f>
        <v>42969.85</v>
      </c>
      <c r="P57" t="str">
        <f>VLOOKUP($A57, 'Hospitalisation Details'!$A$2:$K$2344, 7, FALSE)</f>
        <v>tier - 1</v>
      </c>
      <c r="Q57" t="str">
        <f>VLOOKUP($A57, 'Hospitalisation Details'!$A$2:$K$2344, 8, FALSE)</f>
        <v>tier - 3</v>
      </c>
      <c r="R57" t="str">
        <f>VLOOKUP($A57, 'Hospitalisation Details'!$A$2:$K$2344, 9, FALSE)</f>
        <v>R1013</v>
      </c>
      <c r="S57" t="str">
        <f>VLOOKUP($A57, 'Hospitalisation Details'!$A$2:$K$2344, 10, FALSE)</f>
        <v>23Oct1975</v>
      </c>
      <c r="T57">
        <f>VLOOKUP($A57, 'Hospitalisation Details'!$A$2:$K$2344, 11, FALSE)</f>
        <v>47</v>
      </c>
    </row>
    <row r="58" spans="1:20" ht="15.75" x14ac:dyDescent="0.25">
      <c r="A58" s="1" t="s">
        <v>2315</v>
      </c>
      <c r="B58" t="str">
        <f>VLOOKUP($A58, 'Customer Names'!$A$2:$D$2336, 2, FALSE)</f>
        <v>Schorr</v>
      </c>
      <c r="C58" t="str">
        <f>VLOOKUP($A58, 'Customer Names'!$A$2:$D$2336, 3, FALSE)</f>
        <v xml:space="preserve"> Mr</v>
      </c>
      <c r="D58" t="str">
        <f>VLOOKUP($A58, 'Customer Names'!$A$2:$D$2336, 4, FALSE)</f>
        <v xml:space="preserve">  Ari</v>
      </c>
      <c r="E58">
        <f>VLOOKUP($A58, 'Medical Examinations'!$A$2:$J$2336, 2, FALSE)</f>
        <v>34.200000000000003</v>
      </c>
      <c r="F58">
        <f>VLOOKUP($A58, 'Medical Examinations'!$A$2:$J$2336, 3, FALSE)</f>
        <v>5.75</v>
      </c>
      <c r="G58" t="str">
        <f>VLOOKUP($A58, 'Medical Examinations'!$A$2:$J$2336, 4, FALSE)</f>
        <v>Yes</v>
      </c>
      <c r="H58" t="str">
        <f>VLOOKUP($A58, 'Medical Examinations'!$A$2:$J$2336, 5, FALSE)</f>
        <v>No</v>
      </c>
      <c r="I58" t="str">
        <f>VLOOKUP($A58, 'Medical Examinations'!$A$2:$J$2336, 6, FALSE)</f>
        <v>No</v>
      </c>
      <c r="J58">
        <f>VLOOKUP($A58, 'Medical Examinations'!$A$2:$J$2336, 7, FALSE)</f>
        <v>1</v>
      </c>
      <c r="K58" t="str">
        <f>VLOOKUP($A58, 'Medical Examinations'!$A$2:$J$2336, 8, FALSE)</f>
        <v>No</v>
      </c>
      <c r="L58" t="str">
        <f>VLOOKUP($A58, 'Medical Examinations'!$A$2:$J$2336, 9, FALSE)</f>
        <v>Obesity</v>
      </c>
      <c r="M58" t="str">
        <f>VLOOKUP($A58, 'Medical Examinations'!$A$2:$J$2336, 10, FALSE)</f>
        <v>Diabetes</v>
      </c>
      <c r="N58">
        <f>VLOOKUP($A58, 'Hospitalisation Details'!$A$2:$K$2344, 5, FALSE)</f>
        <v>2</v>
      </c>
      <c r="O58">
        <f>VLOOKUP($A58, 'Hospitalisation Details'!$A$2:$K$2344, 6, FALSE)</f>
        <v>42856.84</v>
      </c>
      <c r="P58" t="str">
        <f>VLOOKUP($A58, 'Hospitalisation Details'!$A$2:$K$2344, 7, FALSE)</f>
        <v>tier - 1</v>
      </c>
      <c r="Q58" t="str">
        <f>VLOOKUP($A58, 'Hospitalisation Details'!$A$2:$K$2344, 8, FALSE)</f>
        <v>tier - 1</v>
      </c>
      <c r="R58" t="str">
        <f>VLOOKUP($A58, 'Hospitalisation Details'!$A$2:$K$2344, 9, FALSE)</f>
        <v>R1011</v>
      </c>
      <c r="S58" t="str">
        <f>VLOOKUP($A58, 'Hospitalisation Details'!$A$2:$K$2344, 10, FALSE)</f>
        <v>10Sep1972</v>
      </c>
      <c r="T58">
        <f>VLOOKUP($A58, 'Hospitalisation Details'!$A$2:$K$2344, 11, FALSE)</f>
        <v>50</v>
      </c>
    </row>
    <row r="59" spans="1:20" ht="15.75" x14ac:dyDescent="0.25">
      <c r="A59" s="1" t="s">
        <v>2314</v>
      </c>
      <c r="B59" t="str">
        <f>VLOOKUP($A59, 'Customer Names'!$A$2:$D$2336, 2, FALSE)</f>
        <v>Lusardi</v>
      </c>
      <c r="C59" t="str">
        <f>VLOOKUP($A59, 'Customer Names'!$A$2:$D$2336, 3, FALSE)</f>
        <v xml:space="preserve"> Ms</v>
      </c>
      <c r="D59" t="str">
        <f>VLOOKUP($A59, 'Customer Names'!$A$2:$D$2336, 4, FALSE)</f>
        <v xml:space="preserve">  Lindsey</v>
      </c>
      <c r="E59">
        <f>VLOOKUP($A59, 'Medical Examinations'!$A$2:$J$2336, 2, FALSE)</f>
        <v>50.63</v>
      </c>
      <c r="F59">
        <f>VLOOKUP($A59, 'Medical Examinations'!$A$2:$J$2336, 3, FALSE)</f>
        <v>11.89</v>
      </c>
      <c r="G59" t="str">
        <f>VLOOKUP($A59, 'Medical Examinations'!$A$2:$J$2336, 4, FALSE)</f>
        <v>Yes</v>
      </c>
      <c r="H59" t="str">
        <f>VLOOKUP($A59, 'Medical Examinations'!$A$2:$J$2336, 5, FALSE)</f>
        <v>Yes</v>
      </c>
      <c r="I59" t="str">
        <f>VLOOKUP($A59, 'Medical Examinations'!$A$2:$J$2336, 6, FALSE)</f>
        <v>No</v>
      </c>
      <c r="J59">
        <f>VLOOKUP($A59, 'Medical Examinations'!$A$2:$J$2336, 7, FALSE)</f>
        <v>2</v>
      </c>
      <c r="K59" t="str">
        <f>VLOOKUP($A59, 'Medical Examinations'!$A$2:$J$2336, 8, FALSE)</f>
        <v>Yes</v>
      </c>
      <c r="L59" t="str">
        <f>VLOOKUP($A59, 'Medical Examinations'!$A$2:$J$2336, 9, FALSE)</f>
        <v>Obesity</v>
      </c>
      <c r="M59" t="str">
        <f>VLOOKUP($A59, 'Medical Examinations'!$A$2:$J$2336, 10, FALSE)</f>
        <v>Diabetes</v>
      </c>
      <c r="N59">
        <f>VLOOKUP($A59, 'Hospitalisation Details'!$A$2:$K$2344, 5, FALSE)</f>
        <v>0</v>
      </c>
      <c r="O59">
        <f>VLOOKUP($A59, 'Hospitalisation Details'!$A$2:$K$2344, 6, FALSE)</f>
        <v>42764.12</v>
      </c>
      <c r="P59" t="str">
        <f>VLOOKUP($A59, 'Hospitalisation Details'!$A$2:$K$2344, 7, FALSE)</f>
        <v>tier - 1</v>
      </c>
      <c r="Q59" t="str">
        <f>VLOOKUP($A59, 'Hospitalisation Details'!$A$2:$K$2344, 8, FALSE)</f>
        <v>tier - 2</v>
      </c>
      <c r="R59" t="str">
        <f>VLOOKUP($A59, 'Hospitalisation Details'!$A$2:$K$2344, 9, FALSE)</f>
        <v>R1011</v>
      </c>
      <c r="S59" t="str">
        <f>VLOOKUP($A59, 'Hospitalisation Details'!$A$2:$K$2344, 10, FALSE)</f>
        <v>29Oct1965</v>
      </c>
      <c r="T59">
        <f>VLOOKUP($A59, 'Hospitalisation Details'!$A$2:$K$2344, 11, FALSE)</f>
        <v>57</v>
      </c>
    </row>
    <row r="60" spans="1:20" ht="15.75" x14ac:dyDescent="0.25">
      <c r="A60" s="1" t="s">
        <v>2313</v>
      </c>
      <c r="B60" t="str">
        <f>VLOOKUP($A60, 'Customer Names'!$A$2:$D$2336, 2, FALSE)</f>
        <v>Rayner</v>
      </c>
      <c r="C60" t="str">
        <f>VLOOKUP($A60, 'Customer Names'!$A$2:$D$2336, 3, FALSE)</f>
        <v xml:space="preserve"> Mr</v>
      </c>
      <c r="D60" t="str">
        <f>VLOOKUP($A60, 'Customer Names'!$A$2:$D$2336, 4, FALSE)</f>
        <v xml:space="preserve">  Kenny</v>
      </c>
      <c r="E60">
        <f>VLOOKUP($A60, 'Medical Examinations'!$A$2:$J$2336, 2, FALSE)</f>
        <v>36.479999999999997</v>
      </c>
      <c r="F60">
        <f>VLOOKUP($A60, 'Medical Examinations'!$A$2:$J$2336, 3, FALSE)</f>
        <v>6.2</v>
      </c>
      <c r="G60" t="str">
        <f>VLOOKUP($A60, 'Medical Examinations'!$A$2:$J$2336, 4, FALSE)</f>
        <v>Yes</v>
      </c>
      <c r="H60" t="str">
        <f>VLOOKUP($A60, 'Medical Examinations'!$A$2:$J$2336, 5, FALSE)</f>
        <v>No</v>
      </c>
      <c r="I60" t="str">
        <f>VLOOKUP($A60, 'Medical Examinations'!$A$2:$J$2336, 6, FALSE)</f>
        <v>No</v>
      </c>
      <c r="J60">
        <f>VLOOKUP($A60, 'Medical Examinations'!$A$2:$J$2336, 7, FALSE)</f>
        <v>1</v>
      </c>
      <c r="K60" t="str">
        <f>VLOOKUP($A60, 'Medical Examinations'!$A$2:$J$2336, 8, FALSE)</f>
        <v>No</v>
      </c>
      <c r="L60" t="str">
        <f>VLOOKUP($A60, 'Medical Examinations'!$A$2:$J$2336, 9, FALSE)</f>
        <v>Obesity</v>
      </c>
      <c r="M60" t="str">
        <f>VLOOKUP($A60, 'Medical Examinations'!$A$2:$J$2336, 10, FALSE)</f>
        <v>Diabetes</v>
      </c>
      <c r="N60">
        <f>VLOOKUP($A60, 'Hospitalisation Details'!$A$2:$K$2344, 5, FALSE)</f>
        <v>2</v>
      </c>
      <c r="O60">
        <f>VLOOKUP($A60, 'Hospitalisation Details'!$A$2:$K$2344, 6, FALSE)</f>
        <v>42760.5</v>
      </c>
      <c r="P60" t="str">
        <f>VLOOKUP($A60, 'Hospitalisation Details'!$A$2:$K$2344, 7, FALSE)</f>
        <v>tier - 1</v>
      </c>
      <c r="Q60" t="str">
        <f>VLOOKUP($A60, 'Hospitalisation Details'!$A$2:$K$2344, 8, FALSE)</f>
        <v>tier - 2</v>
      </c>
      <c r="R60" t="str">
        <f>VLOOKUP($A60, 'Hospitalisation Details'!$A$2:$K$2344, 9, FALSE)</f>
        <v>R1012</v>
      </c>
      <c r="S60" t="str">
        <f>VLOOKUP($A60, 'Hospitalisation Details'!$A$2:$K$2344, 10, FALSE)</f>
        <v>21Oct1977</v>
      </c>
      <c r="T60">
        <f>VLOOKUP($A60, 'Hospitalisation Details'!$A$2:$K$2344, 11, FALSE)</f>
        <v>45</v>
      </c>
    </row>
    <row r="61" spans="1:20" ht="15.75" x14ac:dyDescent="0.25">
      <c r="A61" s="1" t="s">
        <v>2312</v>
      </c>
      <c r="B61" t="str">
        <f>VLOOKUP($A61, 'Customer Names'!$A$2:$D$2336, 2, FALSE)</f>
        <v>Voghel</v>
      </c>
      <c r="C61" t="str">
        <f>VLOOKUP($A61, 'Customer Names'!$A$2:$D$2336, 3, FALSE)</f>
        <v xml:space="preserve"> Ms</v>
      </c>
      <c r="D61" t="str">
        <f>VLOOKUP($A61, 'Customer Names'!$A$2:$D$2336, 4, FALSE)</f>
        <v xml:space="preserve">  Louise</v>
      </c>
      <c r="E61">
        <f>VLOOKUP($A61, 'Medical Examinations'!$A$2:$J$2336, 2, FALSE)</f>
        <v>54.82</v>
      </c>
      <c r="F61">
        <f>VLOOKUP($A61, 'Medical Examinations'!$A$2:$J$2336, 3, FALSE)</f>
        <v>10.61</v>
      </c>
      <c r="G61" t="str">
        <f>VLOOKUP($A61, 'Medical Examinations'!$A$2:$J$2336, 4, FALSE)</f>
        <v>Yes</v>
      </c>
      <c r="H61" t="str">
        <f>VLOOKUP($A61, 'Medical Examinations'!$A$2:$J$2336, 5, FALSE)</f>
        <v>Yes</v>
      </c>
      <c r="I61" t="str">
        <f>VLOOKUP($A61, 'Medical Examinations'!$A$2:$J$2336, 6, FALSE)</f>
        <v>No</v>
      </c>
      <c r="J61">
        <f>VLOOKUP($A61, 'Medical Examinations'!$A$2:$J$2336, 7, FALSE)</f>
        <v>3</v>
      </c>
      <c r="K61" t="str">
        <f>VLOOKUP($A61, 'Medical Examinations'!$A$2:$J$2336, 8, FALSE)</f>
        <v>Yes</v>
      </c>
      <c r="L61" t="str">
        <f>VLOOKUP($A61, 'Medical Examinations'!$A$2:$J$2336, 9, FALSE)</f>
        <v>Obesity</v>
      </c>
      <c r="M61" t="str">
        <f>VLOOKUP($A61, 'Medical Examinations'!$A$2:$J$2336, 10, FALSE)</f>
        <v>Diabetes</v>
      </c>
      <c r="N61">
        <f>VLOOKUP($A61, 'Hospitalisation Details'!$A$2:$K$2344, 5, FALSE)</f>
        <v>0</v>
      </c>
      <c r="O61">
        <f>VLOOKUP($A61, 'Hospitalisation Details'!$A$2:$K$2344, 6, FALSE)</f>
        <v>42644.2</v>
      </c>
      <c r="P61" t="str">
        <f>VLOOKUP($A61, 'Hospitalisation Details'!$A$2:$K$2344, 7, FALSE)</f>
        <v>tier - 1</v>
      </c>
      <c r="Q61" t="str">
        <f>VLOOKUP($A61, 'Hospitalisation Details'!$A$2:$K$2344, 8, FALSE)</f>
        <v>tier - 3</v>
      </c>
      <c r="R61" t="str">
        <f>VLOOKUP($A61, 'Hospitalisation Details'!$A$2:$K$2344, 9, FALSE)</f>
        <v>R1011</v>
      </c>
      <c r="S61" t="str">
        <f>VLOOKUP($A61, 'Hospitalisation Details'!$A$2:$K$2344, 10, FALSE)</f>
        <v>3Nov1971</v>
      </c>
      <c r="T61">
        <f>VLOOKUP($A61, 'Hospitalisation Details'!$A$2:$K$2344, 11, FALSE)</f>
        <v>51</v>
      </c>
    </row>
    <row r="62" spans="1:20" ht="15.75" x14ac:dyDescent="0.25">
      <c r="A62" s="1" t="s">
        <v>2311</v>
      </c>
      <c r="B62" t="str">
        <f>VLOOKUP($A62, 'Customer Names'!$A$2:$D$2336, 2, FALSE)</f>
        <v>Rieth</v>
      </c>
      <c r="C62" t="str">
        <f>VLOOKUP($A62, 'Customer Names'!$A$2:$D$2336, 3, FALSE)</f>
        <v xml:space="preserve"> Mr</v>
      </c>
      <c r="D62" t="str">
        <f>VLOOKUP($A62, 'Customer Names'!$A$2:$D$2336, 4, FALSE)</f>
        <v xml:space="preserve">  Cameron</v>
      </c>
      <c r="E62">
        <f>VLOOKUP($A62, 'Medical Examinations'!$A$2:$J$2336, 2, FALSE)</f>
        <v>38.06</v>
      </c>
      <c r="F62">
        <f>VLOOKUP($A62, 'Medical Examinations'!$A$2:$J$2336, 3, FALSE)</f>
        <v>6.04</v>
      </c>
      <c r="G62" t="str">
        <f>VLOOKUP($A62, 'Medical Examinations'!$A$2:$J$2336, 4, FALSE)</f>
        <v>Yes</v>
      </c>
      <c r="H62" t="str">
        <f>VLOOKUP($A62, 'Medical Examinations'!$A$2:$J$2336, 5, FALSE)</f>
        <v>No</v>
      </c>
      <c r="I62" t="str">
        <f>VLOOKUP($A62, 'Medical Examinations'!$A$2:$J$2336, 6, FALSE)</f>
        <v>Yes</v>
      </c>
      <c r="J62">
        <f>VLOOKUP($A62, 'Medical Examinations'!$A$2:$J$2336, 7, FALSE)</f>
        <v>1</v>
      </c>
      <c r="K62" t="str">
        <f>VLOOKUP($A62, 'Medical Examinations'!$A$2:$J$2336, 8, FALSE)</f>
        <v>Yes</v>
      </c>
      <c r="L62" t="str">
        <f>VLOOKUP($A62, 'Medical Examinations'!$A$2:$J$2336, 9, FALSE)</f>
        <v>Obesity</v>
      </c>
      <c r="M62" t="str">
        <f>VLOOKUP($A62, 'Medical Examinations'!$A$2:$J$2336, 10, FALSE)</f>
        <v>Diabetes</v>
      </c>
      <c r="N62">
        <f>VLOOKUP($A62, 'Hospitalisation Details'!$A$2:$K$2344, 5, FALSE)</f>
        <v>2</v>
      </c>
      <c r="O62">
        <f>VLOOKUP($A62, 'Hospitalisation Details'!$A$2:$K$2344, 6, FALSE)</f>
        <v>42560.43</v>
      </c>
      <c r="P62" t="str">
        <f>VLOOKUP($A62, 'Hospitalisation Details'!$A$2:$K$2344, 7, FALSE)</f>
        <v>tier - 1</v>
      </c>
      <c r="Q62" t="str">
        <f>VLOOKUP($A62, 'Hospitalisation Details'!$A$2:$K$2344, 8, FALSE)</f>
        <v>tier - 3</v>
      </c>
      <c r="R62" t="str">
        <f>VLOOKUP($A62, 'Hospitalisation Details'!$A$2:$K$2344, 9, FALSE)</f>
        <v>R1013</v>
      </c>
      <c r="S62" t="str">
        <f>VLOOKUP($A62, 'Hospitalisation Details'!$A$2:$K$2344, 10, FALSE)</f>
        <v>27Dec1979</v>
      </c>
      <c r="T62">
        <f>VLOOKUP($A62, 'Hospitalisation Details'!$A$2:$K$2344, 11, FALSE)</f>
        <v>43</v>
      </c>
    </row>
    <row r="63" spans="1:20" ht="15.75" x14ac:dyDescent="0.25">
      <c r="A63" s="1" t="s">
        <v>2310</v>
      </c>
      <c r="B63" t="str">
        <f>VLOOKUP($A63, 'Customer Names'!$A$2:$D$2336, 2, FALSE)</f>
        <v>Gollotto</v>
      </c>
      <c r="C63" t="str">
        <f>VLOOKUP($A63, 'Customer Names'!$A$2:$D$2336, 3, FALSE)</f>
        <v xml:space="preserve"> Ms</v>
      </c>
      <c r="D63" t="str">
        <f>VLOOKUP($A63, 'Customer Names'!$A$2:$D$2336, 4, FALSE)</f>
        <v xml:space="preserve">  Katie T</v>
      </c>
      <c r="E63">
        <f>VLOOKUP($A63, 'Medical Examinations'!$A$2:$J$2336, 2, FALSE)</f>
        <v>51.48</v>
      </c>
      <c r="F63">
        <f>VLOOKUP($A63, 'Medical Examinations'!$A$2:$J$2336, 3, FALSE)</f>
        <v>9.33</v>
      </c>
      <c r="G63" t="str">
        <f>VLOOKUP($A63, 'Medical Examinations'!$A$2:$J$2336, 4, FALSE)</f>
        <v>Yes</v>
      </c>
      <c r="H63" t="str">
        <f>VLOOKUP($A63, 'Medical Examinations'!$A$2:$J$2336, 5, FALSE)</f>
        <v>Yes</v>
      </c>
      <c r="I63" t="str">
        <f>VLOOKUP($A63, 'Medical Examinations'!$A$2:$J$2336, 6, FALSE)</f>
        <v>No</v>
      </c>
      <c r="J63">
        <f>VLOOKUP($A63, 'Medical Examinations'!$A$2:$J$2336, 7, FALSE)</f>
        <v>2</v>
      </c>
      <c r="K63" t="str">
        <f>VLOOKUP($A63, 'Medical Examinations'!$A$2:$J$2336, 8, FALSE)</f>
        <v>Yes</v>
      </c>
      <c r="L63" t="str">
        <f>VLOOKUP($A63, 'Medical Examinations'!$A$2:$J$2336, 9, FALSE)</f>
        <v>Obesity</v>
      </c>
      <c r="M63" t="str">
        <f>VLOOKUP($A63, 'Medical Examinations'!$A$2:$J$2336, 10, FALSE)</f>
        <v>Diabetes</v>
      </c>
      <c r="N63">
        <f>VLOOKUP($A63, 'Hospitalisation Details'!$A$2:$K$2344, 5, FALSE)</f>
        <v>0</v>
      </c>
      <c r="O63">
        <f>VLOOKUP($A63, 'Hospitalisation Details'!$A$2:$K$2344, 6, FALSE)</f>
        <v>42538.720000000001</v>
      </c>
      <c r="P63" t="str">
        <f>VLOOKUP($A63, 'Hospitalisation Details'!$A$2:$K$2344, 7, FALSE)</f>
        <v>tier - 1</v>
      </c>
      <c r="Q63" t="str">
        <f>VLOOKUP($A63, 'Hospitalisation Details'!$A$2:$K$2344, 8, FALSE)</f>
        <v>tier - 3</v>
      </c>
      <c r="R63" t="str">
        <f>VLOOKUP($A63, 'Hospitalisation Details'!$A$2:$K$2344, 9, FALSE)</f>
        <v>R1011</v>
      </c>
      <c r="S63" t="str">
        <f>VLOOKUP($A63, 'Hospitalisation Details'!$A$2:$K$2344, 10, FALSE)</f>
        <v>27Jun1967</v>
      </c>
      <c r="T63">
        <f>VLOOKUP($A63, 'Hospitalisation Details'!$A$2:$K$2344, 11, FALSE)</f>
        <v>55</v>
      </c>
    </row>
    <row r="64" spans="1:20" ht="15.75" x14ac:dyDescent="0.25">
      <c r="A64" s="1" t="s">
        <v>2309</v>
      </c>
      <c r="B64" t="str">
        <f>VLOOKUP($A64, 'Customer Names'!$A$2:$D$2336, 2, FALSE)</f>
        <v>Dunn</v>
      </c>
      <c r="C64" t="str">
        <f>VLOOKUP($A64, 'Customer Names'!$A$2:$D$2336, 3, FALSE)</f>
        <v xml:space="preserve"> Ms</v>
      </c>
      <c r="D64" t="str">
        <f>VLOOKUP($A64, 'Customer Names'!$A$2:$D$2336, 4, FALSE)</f>
        <v xml:space="preserve">  Casey</v>
      </c>
      <c r="E64">
        <f>VLOOKUP($A64, 'Medical Examinations'!$A$2:$J$2336, 2, FALSE)</f>
        <v>52.06</v>
      </c>
      <c r="F64">
        <f>VLOOKUP($A64, 'Medical Examinations'!$A$2:$J$2336, 3, FALSE)</f>
        <v>11.47</v>
      </c>
      <c r="G64" t="str">
        <f>VLOOKUP($A64, 'Medical Examinations'!$A$2:$J$2336, 4, FALSE)</f>
        <v>Yes</v>
      </c>
      <c r="H64" t="str">
        <f>VLOOKUP($A64, 'Medical Examinations'!$A$2:$J$2336, 5, FALSE)</f>
        <v>Yes</v>
      </c>
      <c r="I64" t="str">
        <f>VLOOKUP($A64, 'Medical Examinations'!$A$2:$J$2336, 6, FALSE)</f>
        <v>No</v>
      </c>
      <c r="J64">
        <f>VLOOKUP($A64, 'Medical Examinations'!$A$2:$J$2336, 7, FALSE)</f>
        <v>2</v>
      </c>
      <c r="K64" t="str">
        <f>VLOOKUP($A64, 'Medical Examinations'!$A$2:$J$2336, 8, FALSE)</f>
        <v>Yes</v>
      </c>
      <c r="L64" t="str">
        <f>VLOOKUP($A64, 'Medical Examinations'!$A$2:$J$2336, 9, FALSE)</f>
        <v>Obesity</v>
      </c>
      <c r="M64" t="str">
        <f>VLOOKUP($A64, 'Medical Examinations'!$A$2:$J$2336, 10, FALSE)</f>
        <v>Diabetes</v>
      </c>
      <c r="N64">
        <f>VLOOKUP($A64, 'Hospitalisation Details'!$A$2:$K$2344, 5, FALSE)</f>
        <v>0</v>
      </c>
      <c r="O64">
        <f>VLOOKUP($A64, 'Hospitalisation Details'!$A$2:$K$2344, 6, FALSE)</f>
        <v>42478.6</v>
      </c>
      <c r="P64" t="str">
        <f>VLOOKUP($A64, 'Hospitalisation Details'!$A$2:$K$2344, 7, FALSE)</f>
        <v>tier - 1</v>
      </c>
      <c r="Q64" t="str">
        <f>VLOOKUP($A64, 'Hospitalisation Details'!$A$2:$K$2344, 8, FALSE)</f>
        <v>tier - 2</v>
      </c>
      <c r="R64" t="str">
        <f>VLOOKUP($A64, 'Hospitalisation Details'!$A$2:$K$2344, 9, FALSE)</f>
        <v>R1011</v>
      </c>
      <c r="S64" t="str">
        <f>VLOOKUP($A64, 'Hospitalisation Details'!$A$2:$K$2344, 10, FALSE)</f>
        <v>3Aug1968</v>
      </c>
      <c r="T64">
        <f>VLOOKUP($A64, 'Hospitalisation Details'!$A$2:$K$2344, 11, FALSE)</f>
        <v>54</v>
      </c>
    </row>
    <row r="65" spans="1:20" ht="15.75" x14ac:dyDescent="0.25">
      <c r="A65" s="1" t="s">
        <v>2308</v>
      </c>
      <c r="B65" t="str">
        <f>VLOOKUP($A65, 'Customer Names'!$A$2:$D$2336, 2, FALSE)</f>
        <v>Blitzer</v>
      </c>
      <c r="C65" t="str">
        <f>VLOOKUP($A65, 'Customer Names'!$A$2:$D$2336, 3, FALSE)</f>
        <v xml:space="preserve"> Mr</v>
      </c>
      <c r="D65" t="str">
        <f>VLOOKUP($A65, 'Customer Names'!$A$2:$D$2336, 4, FALSE)</f>
        <v xml:space="preserve">  David</v>
      </c>
      <c r="E65">
        <f>VLOOKUP($A65, 'Medical Examinations'!$A$2:$J$2336, 2, FALSE)</f>
        <v>30.684999999999999</v>
      </c>
      <c r="F65">
        <f>VLOOKUP($A65, 'Medical Examinations'!$A$2:$J$2336, 3, FALSE)</f>
        <v>7.02</v>
      </c>
      <c r="G65" t="str">
        <f>VLOOKUP($A65, 'Medical Examinations'!$A$2:$J$2336, 4, FALSE)</f>
        <v>No</v>
      </c>
      <c r="H65" t="str">
        <f>VLOOKUP($A65, 'Medical Examinations'!$A$2:$J$2336, 5, FALSE)</f>
        <v>No</v>
      </c>
      <c r="I65" t="str">
        <f>VLOOKUP($A65, 'Medical Examinations'!$A$2:$J$2336, 6, FALSE)</f>
        <v>No</v>
      </c>
      <c r="J65">
        <f>VLOOKUP($A65, 'Medical Examinations'!$A$2:$J$2336, 7, FALSE)</f>
        <v>1</v>
      </c>
      <c r="K65" t="str">
        <f>VLOOKUP($A65, 'Medical Examinations'!$A$2:$J$2336, 8, FALSE)</f>
        <v>No</v>
      </c>
      <c r="L65" t="str">
        <f>VLOOKUP($A65, 'Medical Examinations'!$A$2:$J$2336, 9, FALSE)</f>
        <v>Obesity</v>
      </c>
      <c r="M65" t="str">
        <f>VLOOKUP($A65, 'Medical Examinations'!$A$2:$J$2336, 10, FALSE)</f>
        <v>Diabetes</v>
      </c>
      <c r="N65">
        <f>VLOOKUP($A65, 'Hospitalisation Details'!$A$2:$K$2344, 5, FALSE)</f>
        <v>0</v>
      </c>
      <c r="O65">
        <f>VLOOKUP($A65, 'Hospitalisation Details'!$A$2:$K$2344, 6, FALSE)</f>
        <v>42303.69</v>
      </c>
      <c r="P65" t="str">
        <f>VLOOKUP($A65, 'Hospitalisation Details'!$A$2:$K$2344, 7, FALSE)</f>
        <v>tier - 1</v>
      </c>
      <c r="Q65" t="str">
        <f>VLOOKUP($A65, 'Hospitalisation Details'!$A$2:$K$2344, 8, FALSE)</f>
        <v>tier - 2</v>
      </c>
      <c r="R65" t="str">
        <f>VLOOKUP($A65, 'Hospitalisation Details'!$A$2:$K$2344, 9, FALSE)</f>
        <v>R1016</v>
      </c>
      <c r="S65" t="str">
        <f>VLOOKUP($A65, 'Hospitalisation Details'!$A$2:$K$2344, 10, FALSE)</f>
        <v>28Jun1967</v>
      </c>
      <c r="T65">
        <f>VLOOKUP($A65, 'Hospitalisation Details'!$A$2:$K$2344, 11, FALSE)</f>
        <v>55</v>
      </c>
    </row>
    <row r="66" spans="1:20" ht="15.75" x14ac:dyDescent="0.25">
      <c r="A66" s="1" t="s">
        <v>2307</v>
      </c>
      <c r="B66" t="str">
        <f>VLOOKUP($A66, 'Customer Names'!$A$2:$D$2336, 2, FALSE)</f>
        <v>Smith</v>
      </c>
      <c r="C66" t="str">
        <f>VLOOKUP($A66, 'Customer Names'!$A$2:$D$2336, 3, FALSE)</f>
        <v xml:space="preserve"> Mr</v>
      </c>
      <c r="D66" t="str">
        <f>VLOOKUP($A66, 'Customer Names'!$A$2:$D$2336, 4, FALSE)</f>
        <v xml:space="preserve">  Bryson C</v>
      </c>
      <c r="E66">
        <f>VLOOKUP($A66, 'Medical Examinations'!$A$2:$J$2336, 2, FALSE)</f>
        <v>36.08</v>
      </c>
      <c r="F66">
        <f>VLOOKUP($A66, 'Medical Examinations'!$A$2:$J$2336, 3, FALSE)</f>
        <v>8.8000000000000007</v>
      </c>
      <c r="G66" t="str">
        <f>VLOOKUP($A66, 'Medical Examinations'!$A$2:$J$2336, 4, FALSE)</f>
        <v>Yes</v>
      </c>
      <c r="H66" t="str">
        <f>VLOOKUP($A66, 'Medical Examinations'!$A$2:$J$2336, 5, FALSE)</f>
        <v>No</v>
      </c>
      <c r="I66" t="str">
        <f>VLOOKUP($A66, 'Medical Examinations'!$A$2:$J$2336, 6, FALSE)</f>
        <v>No</v>
      </c>
      <c r="J66">
        <f>VLOOKUP($A66, 'Medical Examinations'!$A$2:$J$2336, 7, FALSE)</f>
        <v>1</v>
      </c>
      <c r="K66" t="str">
        <f>VLOOKUP($A66, 'Medical Examinations'!$A$2:$J$2336, 8, FALSE)</f>
        <v>No</v>
      </c>
      <c r="L66" t="str">
        <f>VLOOKUP($A66, 'Medical Examinations'!$A$2:$J$2336, 9, FALSE)</f>
        <v>Obesity</v>
      </c>
      <c r="M66" t="str">
        <f>VLOOKUP($A66, 'Medical Examinations'!$A$2:$J$2336, 10, FALSE)</f>
        <v>Diabetes</v>
      </c>
      <c r="N66">
        <f>VLOOKUP($A66, 'Hospitalisation Details'!$A$2:$K$2344, 5, FALSE)</f>
        <v>1</v>
      </c>
      <c r="O66">
        <f>VLOOKUP($A66, 'Hospitalisation Details'!$A$2:$K$2344, 6, FALSE)</f>
        <v>42211.14</v>
      </c>
      <c r="P66" t="str">
        <f>VLOOKUP($A66, 'Hospitalisation Details'!$A$2:$K$2344, 7, FALSE)</f>
        <v>tier - 1</v>
      </c>
      <c r="Q66" t="str">
        <f>VLOOKUP($A66, 'Hospitalisation Details'!$A$2:$K$2344, 8, FALSE)</f>
        <v>tier - 3</v>
      </c>
      <c r="R66" t="str">
        <f>VLOOKUP($A66, 'Hospitalisation Details'!$A$2:$K$2344, 9, FALSE)</f>
        <v>R1013</v>
      </c>
      <c r="S66" t="str">
        <f>VLOOKUP($A66, 'Hospitalisation Details'!$A$2:$K$2344, 10, FALSE)</f>
        <v>15Aug1975</v>
      </c>
      <c r="T66">
        <f>VLOOKUP($A66, 'Hospitalisation Details'!$A$2:$K$2344, 11, FALSE)</f>
        <v>47</v>
      </c>
    </row>
    <row r="67" spans="1:20" ht="15.75" x14ac:dyDescent="0.25">
      <c r="A67" s="1" t="s">
        <v>2306</v>
      </c>
      <c r="B67" t="str">
        <f>VLOOKUP($A67, 'Customer Names'!$A$2:$D$2336, 2, FALSE)</f>
        <v>Hyland</v>
      </c>
      <c r="C67" t="str">
        <f>VLOOKUP($A67, 'Customer Names'!$A$2:$D$2336, 3, FALSE)</f>
        <v xml:space="preserve"> Ms</v>
      </c>
      <c r="D67" t="str">
        <f>VLOOKUP($A67, 'Customer Names'!$A$2:$D$2336, 4, FALSE)</f>
        <v xml:space="preserve">  Megan</v>
      </c>
      <c r="E67">
        <f>VLOOKUP($A67, 'Medical Examinations'!$A$2:$J$2336, 2, FALSE)</f>
        <v>54.99</v>
      </c>
      <c r="F67">
        <f>VLOOKUP($A67, 'Medical Examinations'!$A$2:$J$2336, 3, FALSE)</f>
        <v>8.68</v>
      </c>
      <c r="G67" t="str">
        <f>VLOOKUP($A67, 'Medical Examinations'!$A$2:$J$2336, 4, FALSE)</f>
        <v>Yes</v>
      </c>
      <c r="H67" t="str">
        <f>VLOOKUP($A67, 'Medical Examinations'!$A$2:$J$2336, 5, FALSE)</f>
        <v>Yes</v>
      </c>
      <c r="I67" t="str">
        <f>VLOOKUP($A67, 'Medical Examinations'!$A$2:$J$2336, 6, FALSE)</f>
        <v>No</v>
      </c>
      <c r="J67">
        <f>VLOOKUP($A67, 'Medical Examinations'!$A$2:$J$2336, 7, FALSE)</f>
        <v>3</v>
      </c>
      <c r="K67" t="str">
        <f>VLOOKUP($A67, 'Medical Examinations'!$A$2:$J$2336, 8, FALSE)</f>
        <v>Yes</v>
      </c>
      <c r="L67" t="str">
        <f>VLOOKUP($A67, 'Medical Examinations'!$A$2:$J$2336, 9, FALSE)</f>
        <v>Obesity</v>
      </c>
      <c r="M67" t="str">
        <f>VLOOKUP($A67, 'Medical Examinations'!$A$2:$J$2336, 10, FALSE)</f>
        <v>Diabetes</v>
      </c>
      <c r="N67">
        <f>VLOOKUP($A67, 'Hospitalisation Details'!$A$2:$K$2344, 5, FALSE)</f>
        <v>0</v>
      </c>
      <c r="O67">
        <f>VLOOKUP($A67, 'Hospitalisation Details'!$A$2:$K$2344, 6, FALSE)</f>
        <v>42188.15</v>
      </c>
      <c r="P67" t="str">
        <f>VLOOKUP($A67, 'Hospitalisation Details'!$A$2:$K$2344, 7, FALSE)</f>
        <v>tier - 1</v>
      </c>
      <c r="Q67" t="str">
        <f>VLOOKUP($A67, 'Hospitalisation Details'!$A$2:$K$2344, 8, FALSE)</f>
        <v>tier - 1</v>
      </c>
      <c r="R67" t="str">
        <f>VLOOKUP($A67, 'Hospitalisation Details'!$A$2:$K$2344, 9, FALSE)</f>
        <v>R1011</v>
      </c>
      <c r="S67" t="str">
        <f>VLOOKUP($A67, 'Hospitalisation Details'!$A$2:$K$2344, 10, FALSE)</f>
        <v>18Sep1973</v>
      </c>
      <c r="T67">
        <f>VLOOKUP($A67, 'Hospitalisation Details'!$A$2:$K$2344, 11, FALSE)</f>
        <v>49</v>
      </c>
    </row>
    <row r="68" spans="1:20" ht="15.75" x14ac:dyDescent="0.25">
      <c r="A68" s="1" t="s">
        <v>2305</v>
      </c>
      <c r="B68" t="str">
        <f>VLOOKUP($A68, 'Customer Names'!$A$2:$D$2336, 2, FALSE)</f>
        <v>Ducharme</v>
      </c>
      <c r="C68" t="str">
        <f>VLOOKUP($A68, 'Customer Names'!$A$2:$D$2336, 3, FALSE)</f>
        <v xml:space="preserve"> Mr</v>
      </c>
      <c r="D68" t="str">
        <f>VLOOKUP($A68, 'Customer Names'!$A$2:$D$2336, 4, FALSE)</f>
        <v xml:space="preserve">  Daniel</v>
      </c>
      <c r="E68">
        <f>VLOOKUP($A68, 'Medical Examinations'!$A$2:$J$2336, 2, FALSE)</f>
        <v>35.97</v>
      </c>
      <c r="F68">
        <f>VLOOKUP($A68, 'Medical Examinations'!$A$2:$J$2336, 3, FALSE)</f>
        <v>6.12</v>
      </c>
      <c r="G68" t="str">
        <f>VLOOKUP($A68, 'Medical Examinations'!$A$2:$J$2336, 4, FALSE)</f>
        <v>Yes</v>
      </c>
      <c r="H68" t="str">
        <f>VLOOKUP($A68, 'Medical Examinations'!$A$2:$J$2336, 5, FALSE)</f>
        <v>No</v>
      </c>
      <c r="I68" t="str">
        <f>VLOOKUP($A68, 'Medical Examinations'!$A$2:$J$2336, 6, FALSE)</f>
        <v>Yes</v>
      </c>
      <c r="J68">
        <f>VLOOKUP($A68, 'Medical Examinations'!$A$2:$J$2336, 7, FALSE)</f>
        <v>1</v>
      </c>
      <c r="K68" t="str">
        <f>VLOOKUP($A68, 'Medical Examinations'!$A$2:$J$2336, 8, FALSE)</f>
        <v>No</v>
      </c>
      <c r="L68" t="str">
        <f>VLOOKUP($A68, 'Medical Examinations'!$A$2:$J$2336, 9, FALSE)</f>
        <v>Obesity</v>
      </c>
      <c r="M68" t="str">
        <f>VLOOKUP($A68, 'Medical Examinations'!$A$2:$J$2336, 10, FALSE)</f>
        <v>Diabetes</v>
      </c>
      <c r="N68">
        <f>VLOOKUP($A68, 'Hospitalisation Details'!$A$2:$K$2344, 5, FALSE)</f>
        <v>3</v>
      </c>
      <c r="O68">
        <f>VLOOKUP($A68, 'Hospitalisation Details'!$A$2:$K$2344, 6, FALSE)</f>
        <v>42124.52</v>
      </c>
      <c r="P68" t="str">
        <f>VLOOKUP($A68, 'Hospitalisation Details'!$A$2:$K$2344, 7, FALSE)</f>
        <v>tier - 1</v>
      </c>
      <c r="Q68" t="str">
        <f>VLOOKUP($A68, 'Hospitalisation Details'!$A$2:$K$2344, 8, FALSE)</f>
        <v>tier - 1</v>
      </c>
      <c r="R68" t="str">
        <f>VLOOKUP($A68, 'Hospitalisation Details'!$A$2:$K$2344, 9, FALSE)</f>
        <v>R1013</v>
      </c>
      <c r="S68" t="str">
        <f>VLOOKUP($A68, 'Hospitalisation Details'!$A$2:$K$2344, 10, FALSE)</f>
        <v>3Jul1979</v>
      </c>
      <c r="T68">
        <f>VLOOKUP($A68, 'Hospitalisation Details'!$A$2:$K$2344, 11, FALSE)</f>
        <v>43</v>
      </c>
    </row>
    <row r="69" spans="1:20" ht="15.75" x14ac:dyDescent="0.25">
      <c r="A69" s="1" t="s">
        <v>2304</v>
      </c>
      <c r="B69" t="str">
        <f>VLOOKUP($A69, 'Customer Names'!$A$2:$D$2336, 2, FALSE)</f>
        <v>Johnson</v>
      </c>
      <c r="C69" t="str">
        <f>VLOOKUP($A69, 'Customer Names'!$A$2:$D$2336, 3, FALSE)</f>
        <v xml:space="preserve"> Mr</v>
      </c>
      <c r="D69" t="str">
        <f>VLOOKUP($A69, 'Customer Names'!$A$2:$D$2336, 4, FALSE)</f>
        <v xml:space="preserve">  Steven M</v>
      </c>
      <c r="E69">
        <f>VLOOKUP($A69, 'Medical Examinations'!$A$2:$J$2336, 2, FALSE)</f>
        <v>45.54</v>
      </c>
      <c r="F69">
        <f>VLOOKUP($A69, 'Medical Examinations'!$A$2:$J$2336, 3, FALSE)</f>
        <v>5.4</v>
      </c>
      <c r="G69" t="str">
        <f>VLOOKUP($A69, 'Medical Examinations'!$A$2:$J$2336, 4, FALSE)</f>
        <v>Yes</v>
      </c>
      <c r="H69" t="str">
        <f>VLOOKUP($A69, 'Medical Examinations'!$A$2:$J$2336, 5, FALSE)</f>
        <v>No</v>
      </c>
      <c r="I69" t="str">
        <f>VLOOKUP($A69, 'Medical Examinations'!$A$2:$J$2336, 6, FALSE)</f>
        <v>Yes</v>
      </c>
      <c r="J69">
        <f>VLOOKUP($A69, 'Medical Examinations'!$A$2:$J$2336, 7, FALSE)</f>
        <v>2</v>
      </c>
      <c r="K69" t="str">
        <f>VLOOKUP($A69, 'Medical Examinations'!$A$2:$J$2336, 8, FALSE)</f>
        <v>Yes</v>
      </c>
      <c r="L69" t="str">
        <f>VLOOKUP($A69, 'Medical Examinations'!$A$2:$J$2336, 9, FALSE)</f>
        <v>Obesity</v>
      </c>
      <c r="M69" t="str">
        <f>VLOOKUP($A69, 'Medical Examinations'!$A$2:$J$2336, 10, FALSE)</f>
        <v>Normal</v>
      </c>
      <c r="N69">
        <f>VLOOKUP($A69, 'Hospitalisation Details'!$A$2:$K$2344, 5, FALSE)</f>
        <v>2</v>
      </c>
      <c r="O69">
        <f>VLOOKUP($A69, 'Hospitalisation Details'!$A$2:$K$2344, 6, FALSE)</f>
        <v>42112.24</v>
      </c>
      <c r="P69" t="str">
        <f>VLOOKUP($A69, 'Hospitalisation Details'!$A$2:$K$2344, 7, FALSE)</f>
        <v>tier - 1</v>
      </c>
      <c r="Q69" t="str">
        <f>VLOOKUP($A69, 'Hospitalisation Details'!$A$2:$K$2344, 8, FALSE)</f>
        <v>tier - 3</v>
      </c>
      <c r="R69" t="str">
        <f>VLOOKUP($A69, 'Hospitalisation Details'!$A$2:$K$2344, 9, FALSE)</f>
        <v>R1013</v>
      </c>
      <c r="S69" t="str">
        <f>VLOOKUP($A69, 'Hospitalisation Details'!$A$2:$K$2344, 10, FALSE)</f>
        <v>9Dec1997</v>
      </c>
      <c r="T69">
        <f>VLOOKUP($A69, 'Hospitalisation Details'!$A$2:$K$2344, 11, FALSE)</f>
        <v>25</v>
      </c>
    </row>
    <row r="70" spans="1:20" ht="15.75" x14ac:dyDescent="0.25">
      <c r="A70" s="1" t="s">
        <v>2303</v>
      </c>
      <c r="B70" t="str">
        <f>VLOOKUP($A70, 'Customer Names'!$A$2:$D$2336, 2, FALSE)</f>
        <v>Mutz</v>
      </c>
      <c r="C70" t="str">
        <f>VLOOKUP($A70, 'Customer Names'!$A$2:$D$2336, 3, FALSE)</f>
        <v xml:space="preserve"> Ms</v>
      </c>
      <c r="D70" t="str">
        <f>VLOOKUP($A70, 'Customer Names'!$A$2:$D$2336, 4, FALSE)</f>
        <v xml:space="preserve">  Jenna L</v>
      </c>
      <c r="E70">
        <f>VLOOKUP($A70, 'Medical Examinations'!$A$2:$J$2336, 2, FALSE)</f>
        <v>35.53</v>
      </c>
      <c r="F70">
        <f>VLOOKUP($A70, 'Medical Examinations'!$A$2:$J$2336, 3, FALSE)</f>
        <v>4.3600000000000003</v>
      </c>
      <c r="G70" t="str">
        <f>VLOOKUP($A70, 'Medical Examinations'!$A$2:$J$2336, 4, FALSE)</f>
        <v>Yes</v>
      </c>
      <c r="H70" t="str">
        <f>VLOOKUP($A70, 'Medical Examinations'!$A$2:$J$2336, 5, FALSE)</f>
        <v>No</v>
      </c>
      <c r="I70" t="str">
        <f>VLOOKUP($A70, 'Medical Examinations'!$A$2:$J$2336, 6, FALSE)</f>
        <v>No</v>
      </c>
      <c r="J70">
        <f>VLOOKUP($A70, 'Medical Examinations'!$A$2:$J$2336, 7, FALSE)</f>
        <v>1</v>
      </c>
      <c r="K70" t="str">
        <f>VLOOKUP($A70, 'Medical Examinations'!$A$2:$J$2336, 8, FALSE)</f>
        <v>No</v>
      </c>
      <c r="L70" t="str">
        <f>VLOOKUP($A70, 'Medical Examinations'!$A$2:$J$2336, 9, FALSE)</f>
        <v>Obesity</v>
      </c>
      <c r="M70" t="str">
        <f>VLOOKUP($A70, 'Medical Examinations'!$A$2:$J$2336, 10, FALSE)</f>
        <v>Normal</v>
      </c>
      <c r="N70">
        <f>VLOOKUP($A70, 'Hospitalisation Details'!$A$2:$K$2344, 5, FALSE)</f>
        <v>0</v>
      </c>
      <c r="O70">
        <f>VLOOKUP($A70, 'Hospitalisation Details'!$A$2:$K$2344, 6, FALSE)</f>
        <v>42111.66</v>
      </c>
      <c r="P70" t="str">
        <f>VLOOKUP($A70, 'Hospitalisation Details'!$A$2:$K$2344, 7, FALSE)</f>
        <v>tier - 1</v>
      </c>
      <c r="Q70" t="str">
        <f>VLOOKUP($A70, 'Hospitalisation Details'!$A$2:$K$2344, 8, FALSE)</f>
        <v>tier - 1</v>
      </c>
      <c r="R70" t="str">
        <f>VLOOKUP($A70, 'Hospitalisation Details'!$A$2:$K$2344, 9, FALSE)</f>
        <v>R1024</v>
      </c>
      <c r="S70" t="str">
        <f>VLOOKUP($A70, 'Hospitalisation Details'!$A$2:$K$2344, 10, FALSE)</f>
        <v>28Nov1976</v>
      </c>
      <c r="T70">
        <f>VLOOKUP($A70, 'Hospitalisation Details'!$A$2:$K$2344, 11, FALSE)</f>
        <v>46</v>
      </c>
    </row>
    <row r="71" spans="1:20" ht="15.75" x14ac:dyDescent="0.25">
      <c r="A71" s="1" t="s">
        <v>2302</v>
      </c>
      <c r="B71" t="str">
        <f>VLOOKUP($A71, 'Customer Names'!$A$2:$D$2336, 2, FALSE)</f>
        <v>Lee</v>
      </c>
      <c r="C71" t="str">
        <f>VLOOKUP($A71, 'Customer Names'!$A$2:$D$2336, 3, FALSE)</f>
        <v xml:space="preserve"> Mr</v>
      </c>
      <c r="D71" t="str">
        <f>VLOOKUP($A71, 'Customer Names'!$A$2:$D$2336, 4, FALSE)</f>
        <v xml:space="preserve">  Freeman</v>
      </c>
      <c r="E71">
        <f>VLOOKUP($A71, 'Medical Examinations'!$A$2:$J$2336, 2, FALSE)</f>
        <v>30.8</v>
      </c>
      <c r="F71">
        <f>VLOOKUP($A71, 'Medical Examinations'!$A$2:$J$2336, 3, FALSE)</f>
        <v>9.77</v>
      </c>
      <c r="G71" t="str">
        <f>VLOOKUP($A71, 'Medical Examinations'!$A$2:$J$2336, 4, FALSE)</f>
        <v>No</v>
      </c>
      <c r="H71" t="str">
        <f>VLOOKUP($A71, 'Medical Examinations'!$A$2:$J$2336, 5, FALSE)</f>
        <v>No</v>
      </c>
      <c r="I71" t="str">
        <f>VLOOKUP($A71, 'Medical Examinations'!$A$2:$J$2336, 6, FALSE)</f>
        <v>No</v>
      </c>
      <c r="J71">
        <f>VLOOKUP($A71, 'Medical Examinations'!$A$2:$J$2336, 7, FALSE)</f>
        <v>1</v>
      </c>
      <c r="K71" t="str">
        <f>VLOOKUP($A71, 'Medical Examinations'!$A$2:$J$2336, 8, FALSE)</f>
        <v>No</v>
      </c>
      <c r="L71" t="str">
        <f>VLOOKUP($A71, 'Medical Examinations'!$A$2:$J$2336, 9, FALSE)</f>
        <v>Obesity</v>
      </c>
      <c r="M71" t="str">
        <f>VLOOKUP($A71, 'Medical Examinations'!$A$2:$J$2336, 10, FALSE)</f>
        <v>Diabetes</v>
      </c>
      <c r="N71">
        <f>VLOOKUP($A71, 'Hospitalisation Details'!$A$2:$K$2344, 5, FALSE)</f>
        <v>1</v>
      </c>
      <c r="O71">
        <f>VLOOKUP($A71, 'Hospitalisation Details'!$A$2:$K$2344, 6, FALSE)</f>
        <v>41999.519999999997</v>
      </c>
      <c r="P71" t="str">
        <f>VLOOKUP($A71, 'Hospitalisation Details'!$A$2:$K$2344, 7, FALSE)</f>
        <v>tier - 1</v>
      </c>
      <c r="Q71" t="str">
        <f>VLOOKUP($A71, 'Hospitalisation Details'!$A$2:$K$2344, 8, FALSE)</f>
        <v>tier - 3</v>
      </c>
      <c r="R71" t="str">
        <f>VLOOKUP($A71, 'Hospitalisation Details'!$A$2:$K$2344, 9, FALSE)</f>
        <v>R1013</v>
      </c>
      <c r="S71" t="str">
        <f>VLOOKUP($A71, 'Hospitalisation Details'!$A$2:$K$2344, 10, FALSE)</f>
        <v>19Dec1968</v>
      </c>
      <c r="T71">
        <f>VLOOKUP($A71, 'Hospitalisation Details'!$A$2:$K$2344, 11, FALSE)</f>
        <v>54</v>
      </c>
    </row>
    <row r="72" spans="1:20" ht="15.75" x14ac:dyDescent="0.25">
      <c r="A72" s="1" t="s">
        <v>2301</v>
      </c>
      <c r="B72" t="str">
        <f>VLOOKUP($A72, 'Customer Names'!$A$2:$D$2336, 2, FALSE)</f>
        <v>Turner</v>
      </c>
      <c r="C72" t="str">
        <f>VLOOKUP($A72, 'Customer Names'!$A$2:$D$2336, 3, FALSE)</f>
        <v xml:space="preserve"> Mr</v>
      </c>
      <c r="D72" t="str">
        <f>VLOOKUP($A72, 'Customer Names'!$A$2:$D$2336, 4, FALSE)</f>
        <v xml:space="preserve">  Jeff</v>
      </c>
      <c r="E72">
        <f>VLOOKUP($A72, 'Medical Examinations'!$A$2:$J$2336, 2, FALSE)</f>
        <v>38.39</v>
      </c>
      <c r="F72">
        <f>VLOOKUP($A72, 'Medical Examinations'!$A$2:$J$2336, 3, FALSE)</f>
        <v>4.25</v>
      </c>
      <c r="G72" t="str">
        <f>VLOOKUP($A72, 'Medical Examinations'!$A$2:$J$2336, 4, FALSE)</f>
        <v>Yes</v>
      </c>
      <c r="H72" t="str">
        <f>VLOOKUP($A72, 'Medical Examinations'!$A$2:$J$2336, 5, FALSE)</f>
        <v>No</v>
      </c>
      <c r="I72" t="str">
        <f>VLOOKUP($A72, 'Medical Examinations'!$A$2:$J$2336, 6, FALSE)</f>
        <v>No</v>
      </c>
      <c r="J72">
        <f>VLOOKUP($A72, 'Medical Examinations'!$A$2:$J$2336, 7, FALSE)</f>
        <v>1</v>
      </c>
      <c r="K72" t="str">
        <f>VLOOKUP($A72, 'Medical Examinations'!$A$2:$J$2336, 8, FALSE)</f>
        <v>Yes</v>
      </c>
      <c r="L72" t="str">
        <f>VLOOKUP($A72, 'Medical Examinations'!$A$2:$J$2336, 9, FALSE)</f>
        <v>Obesity</v>
      </c>
      <c r="M72" t="str">
        <f>VLOOKUP($A72, 'Medical Examinations'!$A$2:$J$2336, 10, FALSE)</f>
        <v>Normal</v>
      </c>
      <c r="N72">
        <f>VLOOKUP($A72, 'Hospitalisation Details'!$A$2:$K$2344, 5, FALSE)</f>
        <v>3</v>
      </c>
      <c r="O72">
        <f>VLOOKUP($A72, 'Hospitalisation Details'!$A$2:$K$2344, 6, FALSE)</f>
        <v>41949.24</v>
      </c>
      <c r="P72" t="str">
        <f>VLOOKUP($A72, 'Hospitalisation Details'!$A$2:$K$2344, 7, FALSE)</f>
        <v>tier - 1</v>
      </c>
      <c r="Q72" t="str">
        <f>VLOOKUP($A72, 'Hospitalisation Details'!$A$2:$K$2344, 8, FALSE)</f>
        <v>tier - 1</v>
      </c>
      <c r="R72" t="str">
        <f>VLOOKUP($A72, 'Hospitalisation Details'!$A$2:$K$2344, 9, FALSE)</f>
        <v>R1013</v>
      </c>
      <c r="S72" t="str">
        <f>VLOOKUP($A72, 'Hospitalisation Details'!$A$2:$K$2344, 10, FALSE)</f>
        <v>10Nov1984</v>
      </c>
      <c r="T72">
        <f>VLOOKUP($A72, 'Hospitalisation Details'!$A$2:$K$2344, 11, FALSE)</f>
        <v>38</v>
      </c>
    </row>
    <row r="73" spans="1:20" ht="15.75" x14ac:dyDescent="0.25">
      <c r="A73" s="1" t="s">
        <v>2300</v>
      </c>
      <c r="B73" t="str">
        <f>VLOOKUP($A73, 'Customer Names'!$A$2:$D$2336, 2, FALSE)</f>
        <v>Rangel</v>
      </c>
      <c r="C73" t="str">
        <f>VLOOKUP($A73, 'Customer Names'!$A$2:$D$2336, 3, FALSE)</f>
        <v xml:space="preserve"> Mr</v>
      </c>
      <c r="D73" t="str">
        <f>VLOOKUP($A73, 'Customer Names'!$A$2:$D$2336, 4, FALSE)</f>
        <v xml:space="preserve">  Elenilton V Sr</v>
      </c>
      <c r="E73">
        <f>VLOOKUP($A73, 'Medical Examinations'!$A$2:$J$2336, 2, FALSE)</f>
        <v>32.299999999999997</v>
      </c>
      <c r="F73">
        <f>VLOOKUP($A73, 'Medical Examinations'!$A$2:$J$2336, 3, FALSE)</f>
        <v>4.76</v>
      </c>
      <c r="G73" t="str">
        <f>VLOOKUP($A73, 'Medical Examinations'!$A$2:$J$2336, 4, FALSE)</f>
        <v>No</v>
      </c>
      <c r="H73" t="str">
        <f>VLOOKUP($A73, 'Medical Examinations'!$A$2:$J$2336, 5, FALSE)</f>
        <v>No</v>
      </c>
      <c r="I73" t="str">
        <f>VLOOKUP($A73, 'Medical Examinations'!$A$2:$J$2336, 6, FALSE)</f>
        <v>No</v>
      </c>
      <c r="J73">
        <f>VLOOKUP($A73, 'Medical Examinations'!$A$2:$J$2336, 7, FALSE)</f>
        <v>1</v>
      </c>
      <c r="K73" t="str">
        <f>VLOOKUP($A73, 'Medical Examinations'!$A$2:$J$2336, 8, FALSE)</f>
        <v>No</v>
      </c>
      <c r="L73" t="str">
        <f>VLOOKUP($A73, 'Medical Examinations'!$A$2:$J$2336, 9, FALSE)</f>
        <v>Obesity</v>
      </c>
      <c r="M73" t="str">
        <f>VLOOKUP($A73, 'Medical Examinations'!$A$2:$J$2336, 10, FALSE)</f>
        <v>Normal</v>
      </c>
      <c r="N73">
        <f>VLOOKUP($A73, 'Hospitalisation Details'!$A$2:$K$2344, 5, FALSE)</f>
        <v>1</v>
      </c>
      <c r="O73">
        <f>VLOOKUP($A73, 'Hospitalisation Details'!$A$2:$K$2344, 6, FALSE)</f>
        <v>41919.1</v>
      </c>
      <c r="P73" t="str">
        <f>VLOOKUP($A73, 'Hospitalisation Details'!$A$2:$K$2344, 7, FALSE)</f>
        <v>tier - 1</v>
      </c>
      <c r="Q73" t="str">
        <f>VLOOKUP($A73, 'Hospitalisation Details'!$A$2:$K$2344, 8, FALSE)</f>
        <v>tier - 1</v>
      </c>
      <c r="R73" t="str">
        <f>VLOOKUP($A73, 'Hospitalisation Details'!$A$2:$K$2344, 9, FALSE)</f>
        <v>R1016</v>
      </c>
      <c r="S73" t="str">
        <f>VLOOKUP($A73, 'Hospitalisation Details'!$A$2:$K$2344, 10, FALSE)</f>
        <v>8Jun1972</v>
      </c>
      <c r="T73">
        <f>VLOOKUP($A73, 'Hospitalisation Details'!$A$2:$K$2344, 11, FALSE)</f>
        <v>51</v>
      </c>
    </row>
    <row r="74" spans="1:20" ht="15.75" x14ac:dyDescent="0.25">
      <c r="A74" s="1" t="s">
        <v>2299</v>
      </c>
      <c r="B74" t="str">
        <f>VLOOKUP($A74, 'Customer Names'!$A$2:$D$2336, 2, FALSE)</f>
        <v>Lacey</v>
      </c>
      <c r="C74" t="str">
        <f>VLOOKUP($A74, 'Customer Names'!$A$2:$D$2336, 3, FALSE)</f>
        <v xml:space="preserve"> Ms</v>
      </c>
      <c r="D74" t="str">
        <f>VLOOKUP($A74, 'Customer Names'!$A$2:$D$2336, 4, FALSE)</f>
        <v xml:space="preserve">  Maurya</v>
      </c>
      <c r="E74">
        <f>VLOOKUP($A74, 'Medical Examinations'!$A$2:$J$2336, 2, FALSE)</f>
        <v>48.8</v>
      </c>
      <c r="F74">
        <f>VLOOKUP($A74, 'Medical Examinations'!$A$2:$J$2336, 3, FALSE)</f>
        <v>6.22</v>
      </c>
      <c r="G74" t="str">
        <f>VLOOKUP($A74, 'Medical Examinations'!$A$2:$J$2336, 4, FALSE)</f>
        <v>Yes</v>
      </c>
      <c r="H74" t="str">
        <f>VLOOKUP($A74, 'Medical Examinations'!$A$2:$J$2336, 5, FALSE)</f>
        <v>Yes</v>
      </c>
      <c r="I74" t="str">
        <f>VLOOKUP($A74, 'Medical Examinations'!$A$2:$J$2336, 6, FALSE)</f>
        <v>No</v>
      </c>
      <c r="J74">
        <f>VLOOKUP($A74, 'Medical Examinations'!$A$2:$J$2336, 7, FALSE)</f>
        <v>2</v>
      </c>
      <c r="K74" t="str">
        <f>VLOOKUP($A74, 'Medical Examinations'!$A$2:$J$2336, 8, FALSE)</f>
        <v>Yes</v>
      </c>
      <c r="L74" t="str">
        <f>VLOOKUP($A74, 'Medical Examinations'!$A$2:$J$2336, 9, FALSE)</f>
        <v>Obesity</v>
      </c>
      <c r="M74" t="str">
        <f>VLOOKUP($A74, 'Medical Examinations'!$A$2:$J$2336, 10, FALSE)</f>
        <v>Diabetes</v>
      </c>
      <c r="N74">
        <f>VLOOKUP($A74, 'Hospitalisation Details'!$A$2:$K$2344, 5, FALSE)</f>
        <v>0</v>
      </c>
      <c r="O74">
        <f>VLOOKUP($A74, 'Hospitalisation Details'!$A$2:$K$2344, 6, FALSE)</f>
        <v>41886.54</v>
      </c>
      <c r="P74" t="str">
        <f>VLOOKUP($A74, 'Hospitalisation Details'!$A$2:$K$2344, 7, FALSE)</f>
        <v>tier - 1</v>
      </c>
      <c r="Q74" t="str">
        <f>VLOOKUP($A74, 'Hospitalisation Details'!$A$2:$K$2344, 8, FALSE)</f>
        <v>tier - 3</v>
      </c>
      <c r="R74" t="str">
        <f>VLOOKUP($A74, 'Hospitalisation Details'!$A$2:$K$2344, 9, FALSE)</f>
        <v>R1011</v>
      </c>
      <c r="S74" t="str">
        <f>VLOOKUP($A74, 'Hospitalisation Details'!$A$2:$K$2344, 10, FALSE)</f>
        <v>21Sep1966</v>
      </c>
      <c r="T74">
        <f>VLOOKUP($A74, 'Hospitalisation Details'!$A$2:$K$2344, 11, FALSE)</f>
        <v>56</v>
      </c>
    </row>
    <row r="75" spans="1:20" ht="15.75" x14ac:dyDescent="0.25">
      <c r="A75" s="1" t="s">
        <v>2298</v>
      </c>
      <c r="B75" t="str">
        <f>VLOOKUP($A75, 'Customer Names'!$A$2:$D$2336, 2, FALSE)</f>
        <v>Stiger</v>
      </c>
      <c r="C75" t="str">
        <f>VLOOKUP($A75, 'Customer Names'!$A$2:$D$2336, 3, FALSE)</f>
        <v xml:space="preserve"> Ms</v>
      </c>
      <c r="D75" t="str">
        <f>VLOOKUP($A75, 'Customer Names'!$A$2:$D$2336, 4, FALSE)</f>
        <v xml:space="preserve">  Samantha C</v>
      </c>
      <c r="E75">
        <f>VLOOKUP($A75, 'Medical Examinations'!$A$2:$J$2336, 2, FALSE)</f>
        <v>45.5</v>
      </c>
      <c r="F75">
        <f>VLOOKUP($A75, 'Medical Examinations'!$A$2:$J$2336, 3, FALSE)</f>
        <v>7.96</v>
      </c>
      <c r="G75" t="str">
        <f>VLOOKUP($A75, 'Medical Examinations'!$A$2:$J$2336, 4, FALSE)</f>
        <v>Yes</v>
      </c>
      <c r="H75" t="str">
        <f>VLOOKUP($A75, 'Medical Examinations'!$A$2:$J$2336, 5, FALSE)</f>
        <v>No</v>
      </c>
      <c r="I75" t="str">
        <f>VLOOKUP($A75, 'Medical Examinations'!$A$2:$J$2336, 6, FALSE)</f>
        <v>No</v>
      </c>
      <c r="J75">
        <f>VLOOKUP($A75, 'Medical Examinations'!$A$2:$J$2336, 7, FALSE)</f>
        <v>2</v>
      </c>
      <c r="K75" t="str">
        <f>VLOOKUP($A75, 'Medical Examinations'!$A$2:$J$2336, 8, FALSE)</f>
        <v>Yes</v>
      </c>
      <c r="L75" t="str">
        <f>VLOOKUP($A75, 'Medical Examinations'!$A$2:$J$2336, 9, FALSE)</f>
        <v>Obesity</v>
      </c>
      <c r="M75" t="str">
        <f>VLOOKUP($A75, 'Medical Examinations'!$A$2:$J$2336, 10, FALSE)</f>
        <v>Diabetes</v>
      </c>
      <c r="N75">
        <f>VLOOKUP($A75, 'Hospitalisation Details'!$A$2:$K$2344, 5, FALSE)</f>
        <v>0</v>
      </c>
      <c r="O75">
        <f>VLOOKUP($A75, 'Hospitalisation Details'!$A$2:$K$2344, 6, FALSE)</f>
        <v>41794.629999999997</v>
      </c>
      <c r="P75" t="str">
        <f>VLOOKUP($A75, 'Hospitalisation Details'!$A$2:$K$2344, 7, FALSE)</f>
        <v>tier - 1</v>
      </c>
      <c r="Q75" t="str">
        <f>VLOOKUP($A75, 'Hospitalisation Details'!$A$2:$K$2344, 8, FALSE)</f>
        <v>tier - 3</v>
      </c>
      <c r="R75" t="str">
        <f>VLOOKUP($A75, 'Hospitalisation Details'!$A$2:$K$2344, 9, FALSE)</f>
        <v>R1011</v>
      </c>
      <c r="S75" t="str">
        <f>VLOOKUP($A75, 'Hospitalisation Details'!$A$2:$K$2344, 10, FALSE)</f>
        <v>22Sep1962</v>
      </c>
      <c r="T75">
        <f>VLOOKUP($A75, 'Hospitalisation Details'!$A$2:$K$2344, 11, FALSE)</f>
        <v>60</v>
      </c>
    </row>
    <row r="76" spans="1:20" ht="15.75" x14ac:dyDescent="0.25">
      <c r="A76" s="1" t="s">
        <v>2297</v>
      </c>
      <c r="B76" t="str">
        <f>VLOOKUP($A76, 'Customer Names'!$A$2:$D$2336, 2, FALSE)</f>
        <v>Caldwell</v>
      </c>
      <c r="C76" t="str">
        <f>VLOOKUP($A76, 'Customer Names'!$A$2:$D$2336, 3, FALSE)</f>
        <v xml:space="preserve"> Ms</v>
      </c>
      <c r="D76" t="str">
        <f>VLOOKUP($A76, 'Customer Names'!$A$2:$D$2336, 4, FALSE)</f>
        <v xml:space="preserve">  Bethany A</v>
      </c>
      <c r="E76">
        <f>VLOOKUP($A76, 'Medical Examinations'!$A$2:$J$2336, 2, FALSE)</f>
        <v>53.61</v>
      </c>
      <c r="F76">
        <f>VLOOKUP($A76, 'Medical Examinations'!$A$2:$J$2336, 3, FALSE)</f>
        <v>10.92</v>
      </c>
      <c r="G76" t="str">
        <f>VLOOKUP($A76, 'Medical Examinations'!$A$2:$J$2336, 4, FALSE)</f>
        <v>Yes</v>
      </c>
      <c r="H76" t="str">
        <f>VLOOKUP($A76, 'Medical Examinations'!$A$2:$J$2336, 5, FALSE)</f>
        <v>Yes</v>
      </c>
      <c r="I76" t="str">
        <f>VLOOKUP($A76, 'Medical Examinations'!$A$2:$J$2336, 6, FALSE)</f>
        <v>No</v>
      </c>
      <c r="J76">
        <f>VLOOKUP($A76, 'Medical Examinations'!$A$2:$J$2336, 7, FALSE)</f>
        <v>3</v>
      </c>
      <c r="K76" t="str">
        <f>VLOOKUP($A76, 'Medical Examinations'!$A$2:$J$2336, 8, FALSE)</f>
        <v>Yes</v>
      </c>
      <c r="L76" t="str">
        <f>VLOOKUP($A76, 'Medical Examinations'!$A$2:$J$2336, 9, FALSE)</f>
        <v>Obesity</v>
      </c>
      <c r="M76" t="str">
        <f>VLOOKUP($A76, 'Medical Examinations'!$A$2:$J$2336, 10, FALSE)</f>
        <v>Diabetes</v>
      </c>
      <c r="N76">
        <f>VLOOKUP($A76, 'Hospitalisation Details'!$A$2:$K$2344, 5, FALSE)</f>
        <v>1</v>
      </c>
      <c r="O76">
        <f>VLOOKUP($A76, 'Hospitalisation Details'!$A$2:$K$2344, 6, FALSE)</f>
        <v>41681.86</v>
      </c>
      <c r="P76" t="str">
        <f>VLOOKUP($A76, 'Hospitalisation Details'!$A$2:$K$2344, 7, FALSE)</f>
        <v>tier - 1</v>
      </c>
      <c r="Q76" t="str">
        <f>VLOOKUP($A76, 'Hospitalisation Details'!$A$2:$K$2344, 8, FALSE)</f>
        <v>tier - 1</v>
      </c>
      <c r="R76" t="str">
        <f>VLOOKUP($A76, 'Hospitalisation Details'!$A$2:$K$2344, 9, FALSE)</f>
        <v>R1011</v>
      </c>
      <c r="S76" t="str">
        <f>VLOOKUP($A76, 'Hospitalisation Details'!$A$2:$K$2344, 10, FALSE)</f>
        <v>29Sep1975</v>
      </c>
      <c r="T76">
        <f>VLOOKUP($A76, 'Hospitalisation Details'!$A$2:$K$2344, 11, FALSE)</f>
        <v>47</v>
      </c>
    </row>
    <row r="77" spans="1:20" ht="15.75" x14ac:dyDescent="0.25">
      <c r="A77" s="1" t="s">
        <v>2296</v>
      </c>
      <c r="B77" t="str">
        <f>VLOOKUP($A77, 'Customer Names'!$A$2:$D$2336, 2, FALSE)</f>
        <v>Marmillod</v>
      </c>
      <c r="C77" t="str">
        <f>VLOOKUP($A77, 'Customer Names'!$A$2:$D$2336, 3, FALSE)</f>
        <v xml:space="preserve"> Mr</v>
      </c>
      <c r="D77" t="str">
        <f>VLOOKUP($A77, 'Customer Names'!$A$2:$D$2336, 4, FALSE)</f>
        <v xml:space="preserve">  Yves</v>
      </c>
      <c r="E77">
        <f>VLOOKUP($A77, 'Medical Examinations'!$A$2:$J$2336, 2, FALSE)</f>
        <v>36.19</v>
      </c>
      <c r="F77">
        <f>VLOOKUP($A77, 'Medical Examinations'!$A$2:$J$2336, 3, FALSE)</f>
        <v>11.51</v>
      </c>
      <c r="G77" t="str">
        <f>VLOOKUP($A77, 'Medical Examinations'!$A$2:$J$2336, 4, FALSE)</f>
        <v>Yes</v>
      </c>
      <c r="H77" t="str">
        <f>VLOOKUP($A77, 'Medical Examinations'!$A$2:$J$2336, 5, FALSE)</f>
        <v>No</v>
      </c>
      <c r="I77" t="str">
        <f>VLOOKUP($A77, 'Medical Examinations'!$A$2:$J$2336, 6, FALSE)</f>
        <v>No</v>
      </c>
      <c r="J77">
        <f>VLOOKUP($A77, 'Medical Examinations'!$A$2:$J$2336, 7, FALSE)</f>
        <v>1</v>
      </c>
      <c r="K77" t="str">
        <f>VLOOKUP($A77, 'Medical Examinations'!$A$2:$J$2336, 8, FALSE)</f>
        <v>No</v>
      </c>
      <c r="L77" t="str">
        <f>VLOOKUP($A77, 'Medical Examinations'!$A$2:$J$2336, 9, FALSE)</f>
        <v>Obesity</v>
      </c>
      <c r="M77" t="str">
        <f>VLOOKUP($A77, 'Medical Examinations'!$A$2:$J$2336, 10, FALSE)</f>
        <v>Diabetes</v>
      </c>
      <c r="N77">
        <f>VLOOKUP($A77, 'Hospitalisation Details'!$A$2:$K$2344, 5, FALSE)</f>
        <v>0</v>
      </c>
      <c r="O77">
        <f>VLOOKUP($A77, 'Hospitalisation Details'!$A$2:$K$2344, 6, FALSE)</f>
        <v>41676.080000000002</v>
      </c>
      <c r="P77" t="str">
        <f>VLOOKUP($A77, 'Hospitalisation Details'!$A$2:$K$2344, 7, FALSE)</f>
        <v>tier - 1</v>
      </c>
      <c r="Q77" t="str">
        <f>VLOOKUP($A77, 'Hospitalisation Details'!$A$2:$K$2344, 8, FALSE)</f>
        <v>tier - 2</v>
      </c>
      <c r="R77" t="str">
        <f>VLOOKUP($A77, 'Hospitalisation Details'!$A$2:$K$2344, 9, FALSE)</f>
        <v>R1013</v>
      </c>
      <c r="S77" t="str">
        <f>VLOOKUP($A77, 'Hospitalisation Details'!$A$2:$K$2344, 10, FALSE)</f>
        <v>14Nov1975</v>
      </c>
      <c r="T77">
        <f>VLOOKUP($A77, 'Hospitalisation Details'!$A$2:$K$2344, 11, FALSE)</f>
        <v>47</v>
      </c>
    </row>
    <row r="78" spans="1:20" ht="15.75" x14ac:dyDescent="0.25">
      <c r="A78" s="1" t="s">
        <v>2295</v>
      </c>
      <c r="B78" t="str">
        <f>VLOOKUP($A78, 'Customer Names'!$A$2:$D$2336, 2, FALSE)</f>
        <v>Cloutier-Simons</v>
      </c>
      <c r="C78" t="str">
        <f>VLOOKUP($A78, 'Customer Names'!$A$2:$D$2336, 3, FALSE)</f>
        <v xml:space="preserve"> Ms</v>
      </c>
      <c r="D78" t="str">
        <f>VLOOKUP($A78, 'Customer Names'!$A$2:$D$2336, 4, FALSE)</f>
        <v xml:space="preserve">  Danielle</v>
      </c>
      <c r="E78">
        <f>VLOOKUP($A78, 'Medical Examinations'!$A$2:$J$2336, 2, FALSE)</f>
        <v>34.6</v>
      </c>
      <c r="F78">
        <f>VLOOKUP($A78, 'Medical Examinations'!$A$2:$J$2336, 3, FALSE)</f>
        <v>5.99</v>
      </c>
      <c r="G78" t="str">
        <f>VLOOKUP($A78, 'Medical Examinations'!$A$2:$J$2336, 4, FALSE)</f>
        <v>Yes</v>
      </c>
      <c r="H78" t="str">
        <f>VLOOKUP($A78, 'Medical Examinations'!$A$2:$J$2336, 5, FALSE)</f>
        <v>No</v>
      </c>
      <c r="I78" t="str">
        <f>VLOOKUP($A78, 'Medical Examinations'!$A$2:$J$2336, 6, FALSE)</f>
        <v>No</v>
      </c>
      <c r="J78">
        <f>VLOOKUP($A78, 'Medical Examinations'!$A$2:$J$2336, 7, FALSE)</f>
        <v>1</v>
      </c>
      <c r="K78" t="str">
        <f>VLOOKUP($A78, 'Medical Examinations'!$A$2:$J$2336, 8, FALSE)</f>
        <v>No</v>
      </c>
      <c r="L78" t="str">
        <f>VLOOKUP($A78, 'Medical Examinations'!$A$2:$J$2336, 9, FALSE)</f>
        <v>Obesity</v>
      </c>
      <c r="M78" t="str">
        <f>VLOOKUP($A78, 'Medical Examinations'!$A$2:$J$2336, 10, FALSE)</f>
        <v>Diabetes</v>
      </c>
      <c r="N78">
        <f>VLOOKUP($A78, 'Hospitalisation Details'!$A$2:$K$2344, 5, FALSE)</f>
        <v>1</v>
      </c>
      <c r="O78">
        <f>VLOOKUP($A78, 'Hospitalisation Details'!$A$2:$K$2344, 6, FALSE)</f>
        <v>41661.599999999999</v>
      </c>
      <c r="P78" t="str">
        <f>VLOOKUP($A78, 'Hospitalisation Details'!$A$2:$K$2344, 7, FALSE)</f>
        <v>tier - 1</v>
      </c>
      <c r="Q78" t="str">
        <f>VLOOKUP($A78, 'Hospitalisation Details'!$A$2:$K$2344, 8, FALSE)</f>
        <v>tier - 3</v>
      </c>
      <c r="R78" t="str">
        <f>VLOOKUP($A78, 'Hospitalisation Details'!$A$2:$K$2344, 9, FALSE)</f>
        <v>R1011</v>
      </c>
      <c r="S78" t="str">
        <f>VLOOKUP($A78, 'Hospitalisation Details'!$A$2:$K$2344, 10, FALSE)</f>
        <v>29Oct1976</v>
      </c>
      <c r="T78">
        <f>VLOOKUP($A78, 'Hospitalisation Details'!$A$2:$K$2344, 11, FALSE)</f>
        <v>46</v>
      </c>
    </row>
    <row r="79" spans="1:20" ht="15.75" x14ac:dyDescent="0.25">
      <c r="A79" s="1" t="s">
        <v>2294</v>
      </c>
      <c r="B79" t="str">
        <f>VLOOKUP($A79, 'Customer Names'!$A$2:$D$2336, 2, FALSE)</f>
        <v>Vegas</v>
      </c>
      <c r="C79" t="str">
        <f>VLOOKUP($A79, 'Customer Names'!$A$2:$D$2336, 3, FALSE)</f>
        <v xml:space="preserve"> Ms</v>
      </c>
      <c r="D79" t="str">
        <f>VLOOKUP($A79, 'Customer Names'!$A$2:$D$2336, 4, FALSE)</f>
        <v xml:space="preserve">  Julia</v>
      </c>
      <c r="E79">
        <f>VLOOKUP($A79, 'Medical Examinations'!$A$2:$J$2336, 2, FALSE)</f>
        <v>54.12</v>
      </c>
      <c r="F79">
        <f>VLOOKUP($A79, 'Medical Examinations'!$A$2:$J$2336, 3, FALSE)</f>
        <v>11.57</v>
      </c>
      <c r="G79" t="str">
        <f>VLOOKUP($A79, 'Medical Examinations'!$A$2:$J$2336, 4, FALSE)</f>
        <v>Yes</v>
      </c>
      <c r="H79" t="str">
        <f>VLOOKUP($A79, 'Medical Examinations'!$A$2:$J$2336, 5, FALSE)</f>
        <v>Yes</v>
      </c>
      <c r="I79" t="str">
        <f>VLOOKUP($A79, 'Medical Examinations'!$A$2:$J$2336, 6, FALSE)</f>
        <v>No</v>
      </c>
      <c r="J79">
        <f>VLOOKUP($A79, 'Medical Examinations'!$A$2:$J$2336, 7, FALSE)</f>
        <v>3</v>
      </c>
      <c r="K79" t="str">
        <f>VLOOKUP($A79, 'Medical Examinations'!$A$2:$J$2336, 8, FALSE)</f>
        <v>Yes</v>
      </c>
      <c r="L79" t="str">
        <f>VLOOKUP($A79, 'Medical Examinations'!$A$2:$J$2336, 9, FALSE)</f>
        <v>Obesity</v>
      </c>
      <c r="M79" t="str">
        <f>VLOOKUP($A79, 'Medical Examinations'!$A$2:$J$2336, 10, FALSE)</f>
        <v>Diabetes</v>
      </c>
      <c r="N79">
        <f>VLOOKUP($A79, 'Hospitalisation Details'!$A$2:$K$2344, 5, FALSE)</f>
        <v>0</v>
      </c>
      <c r="O79">
        <f>VLOOKUP($A79, 'Hospitalisation Details'!$A$2:$K$2344, 6, FALSE)</f>
        <v>41636.199999999997</v>
      </c>
      <c r="P79" t="str">
        <f>VLOOKUP($A79, 'Hospitalisation Details'!$A$2:$K$2344, 7, FALSE)</f>
        <v>tier - 1</v>
      </c>
      <c r="Q79" t="str">
        <f>VLOOKUP($A79, 'Hospitalisation Details'!$A$2:$K$2344, 8, FALSE)</f>
        <v>tier - 1</v>
      </c>
      <c r="R79" t="str">
        <f>VLOOKUP($A79, 'Hospitalisation Details'!$A$2:$K$2344, 9, FALSE)</f>
        <v>R1011</v>
      </c>
      <c r="S79" t="str">
        <f>VLOOKUP($A79, 'Hospitalisation Details'!$A$2:$K$2344, 10, FALSE)</f>
        <v>24Nov1974</v>
      </c>
      <c r="T79">
        <f>VLOOKUP($A79, 'Hospitalisation Details'!$A$2:$K$2344, 11, FALSE)</f>
        <v>48</v>
      </c>
    </row>
    <row r="80" spans="1:20" ht="15.75" x14ac:dyDescent="0.25">
      <c r="A80" s="1" t="s">
        <v>2293</v>
      </c>
      <c r="B80" t="str">
        <f>VLOOKUP($A80, 'Customer Names'!$A$2:$D$2336, 2, FALSE)</f>
        <v>Cochran</v>
      </c>
      <c r="C80" t="str">
        <f>VLOOKUP($A80, 'Customer Names'!$A$2:$D$2336, 3, FALSE)</f>
        <v xml:space="preserve"> Mr</v>
      </c>
      <c r="D80" t="str">
        <f>VLOOKUP($A80, 'Customer Names'!$A$2:$D$2336, 4, FALSE)</f>
        <v xml:space="preserve">  Joshua</v>
      </c>
      <c r="E80">
        <f>VLOOKUP($A80, 'Medical Examinations'!$A$2:$J$2336, 2, FALSE)</f>
        <v>48.82</v>
      </c>
      <c r="F80">
        <f>VLOOKUP($A80, 'Medical Examinations'!$A$2:$J$2336, 3, FALSE)</f>
        <v>6.67</v>
      </c>
      <c r="G80" t="str">
        <f>VLOOKUP($A80, 'Medical Examinations'!$A$2:$J$2336, 4, FALSE)</f>
        <v>Yes</v>
      </c>
      <c r="H80" t="str">
        <f>VLOOKUP($A80, 'Medical Examinations'!$A$2:$J$2336, 5, FALSE)</f>
        <v>Yes</v>
      </c>
      <c r="I80" t="str">
        <f>VLOOKUP($A80, 'Medical Examinations'!$A$2:$J$2336, 6, FALSE)</f>
        <v>No</v>
      </c>
      <c r="J80">
        <f>VLOOKUP($A80, 'Medical Examinations'!$A$2:$J$2336, 7, FALSE)</f>
        <v>2</v>
      </c>
      <c r="K80" t="str">
        <f>VLOOKUP($A80, 'Medical Examinations'!$A$2:$J$2336, 8, FALSE)</f>
        <v>Yes</v>
      </c>
      <c r="L80" t="str">
        <f>VLOOKUP($A80, 'Medical Examinations'!$A$2:$J$2336, 9, FALSE)</f>
        <v>Obesity</v>
      </c>
      <c r="M80" t="str">
        <f>VLOOKUP($A80, 'Medical Examinations'!$A$2:$J$2336, 10, FALSE)</f>
        <v>Diabetes</v>
      </c>
      <c r="N80">
        <f>VLOOKUP($A80, 'Hospitalisation Details'!$A$2:$K$2344, 5, FALSE)</f>
        <v>0</v>
      </c>
      <c r="O80">
        <f>VLOOKUP($A80, 'Hospitalisation Details'!$A$2:$K$2344, 6, FALSE)</f>
        <v>41505.15</v>
      </c>
      <c r="P80" t="str">
        <f>VLOOKUP($A80, 'Hospitalisation Details'!$A$2:$K$2344, 7, FALSE)</f>
        <v>tier - 1</v>
      </c>
      <c r="Q80" t="str">
        <f>VLOOKUP($A80, 'Hospitalisation Details'!$A$2:$K$2344, 8, FALSE)</f>
        <v>tier - 2</v>
      </c>
      <c r="R80" t="str">
        <f>VLOOKUP($A80, 'Hospitalisation Details'!$A$2:$K$2344, 9, FALSE)</f>
        <v>R1011</v>
      </c>
      <c r="S80" t="str">
        <f>VLOOKUP($A80, 'Hospitalisation Details'!$A$2:$K$2344, 10, FALSE)</f>
        <v>22Dec1967</v>
      </c>
      <c r="T80">
        <f>VLOOKUP($A80, 'Hospitalisation Details'!$A$2:$K$2344, 11, FALSE)</f>
        <v>55</v>
      </c>
    </row>
    <row r="81" spans="1:20" ht="15.75" x14ac:dyDescent="0.25">
      <c r="A81" s="1" t="s">
        <v>2292</v>
      </c>
      <c r="B81" t="str">
        <f>VLOOKUP($A81, 'Customer Names'!$A$2:$D$2336, 2, FALSE)</f>
        <v>Holtzapple</v>
      </c>
      <c r="C81" t="str">
        <f>VLOOKUP($A81, 'Customer Names'!$A$2:$D$2336, 3, FALSE)</f>
        <v xml:space="preserve"> Ms</v>
      </c>
      <c r="D81" t="str">
        <f>VLOOKUP($A81, 'Customer Names'!$A$2:$D$2336, 4, FALSE)</f>
        <v xml:space="preserve">  Jennifer</v>
      </c>
      <c r="E81">
        <f>VLOOKUP($A81, 'Medical Examinations'!$A$2:$J$2336, 2, FALSE)</f>
        <v>51.01</v>
      </c>
      <c r="F81">
        <f>VLOOKUP($A81, 'Medical Examinations'!$A$2:$J$2336, 3, FALSE)</f>
        <v>9.1999999999999993</v>
      </c>
      <c r="G81" t="str">
        <f>VLOOKUP($A81, 'Medical Examinations'!$A$2:$J$2336, 4, FALSE)</f>
        <v>Yes</v>
      </c>
      <c r="H81" t="str">
        <f>VLOOKUP($A81, 'Medical Examinations'!$A$2:$J$2336, 5, FALSE)</f>
        <v>Yes</v>
      </c>
      <c r="I81" t="str">
        <f>VLOOKUP($A81, 'Medical Examinations'!$A$2:$J$2336, 6, FALSE)</f>
        <v>No</v>
      </c>
      <c r="J81">
        <f>VLOOKUP($A81, 'Medical Examinations'!$A$2:$J$2336, 7, FALSE)</f>
        <v>2</v>
      </c>
      <c r="K81" t="str">
        <f>VLOOKUP($A81, 'Medical Examinations'!$A$2:$J$2336, 8, FALSE)</f>
        <v>Yes</v>
      </c>
      <c r="L81" t="str">
        <f>VLOOKUP($A81, 'Medical Examinations'!$A$2:$J$2336, 9, FALSE)</f>
        <v>Obesity</v>
      </c>
      <c r="M81" t="str">
        <f>VLOOKUP($A81, 'Medical Examinations'!$A$2:$J$2336, 10, FALSE)</f>
        <v>Diabetes</v>
      </c>
      <c r="N81">
        <f>VLOOKUP($A81, 'Hospitalisation Details'!$A$2:$K$2344, 5, FALSE)</f>
        <v>0</v>
      </c>
      <c r="O81">
        <f>VLOOKUP($A81, 'Hospitalisation Details'!$A$2:$K$2344, 6, FALSE)</f>
        <v>41351.879999999997</v>
      </c>
      <c r="P81" t="str">
        <f>VLOOKUP($A81, 'Hospitalisation Details'!$A$2:$K$2344, 7, FALSE)</f>
        <v>tier - 1</v>
      </c>
      <c r="Q81" t="str">
        <f>VLOOKUP($A81, 'Hospitalisation Details'!$A$2:$K$2344, 8, FALSE)</f>
        <v>tier - 2</v>
      </c>
      <c r="R81" t="str">
        <f>VLOOKUP($A81, 'Hospitalisation Details'!$A$2:$K$2344, 9, FALSE)</f>
        <v>R1011</v>
      </c>
      <c r="S81" t="str">
        <f>VLOOKUP($A81, 'Hospitalisation Details'!$A$2:$K$2344, 10, FALSE)</f>
        <v>16Oct1971</v>
      </c>
      <c r="T81">
        <f>VLOOKUP($A81, 'Hospitalisation Details'!$A$2:$K$2344, 11, FALSE)</f>
        <v>51</v>
      </c>
    </row>
    <row r="82" spans="1:20" ht="15.75" x14ac:dyDescent="0.25">
      <c r="A82" s="1" t="s">
        <v>2291</v>
      </c>
      <c r="B82" t="str">
        <f>VLOOKUP($A82, 'Customer Names'!$A$2:$D$2336, 2, FALSE)</f>
        <v>Meyer</v>
      </c>
      <c r="C82" t="str">
        <f>VLOOKUP($A82, 'Customer Names'!$A$2:$D$2336, 3, FALSE)</f>
        <v xml:space="preserve"> Ms</v>
      </c>
      <c r="D82" t="str">
        <f>VLOOKUP($A82, 'Customer Names'!$A$2:$D$2336, 4, FALSE)</f>
        <v xml:space="preserve">  Gwen M</v>
      </c>
      <c r="E82">
        <f>VLOOKUP($A82, 'Medical Examinations'!$A$2:$J$2336, 2, FALSE)</f>
        <v>45.65</v>
      </c>
      <c r="F82">
        <f>VLOOKUP($A82, 'Medical Examinations'!$A$2:$J$2336, 3, FALSE)</f>
        <v>5.1100000000000003</v>
      </c>
      <c r="G82" t="str">
        <f>VLOOKUP($A82, 'Medical Examinations'!$A$2:$J$2336, 4, FALSE)</f>
        <v>Yes</v>
      </c>
      <c r="H82" t="str">
        <f>VLOOKUP($A82, 'Medical Examinations'!$A$2:$J$2336, 5, FALSE)</f>
        <v>No</v>
      </c>
      <c r="I82" t="str">
        <f>VLOOKUP($A82, 'Medical Examinations'!$A$2:$J$2336, 6, FALSE)</f>
        <v>No</v>
      </c>
      <c r="J82">
        <f>VLOOKUP($A82, 'Medical Examinations'!$A$2:$J$2336, 7, FALSE)</f>
        <v>2</v>
      </c>
      <c r="K82" t="str">
        <f>VLOOKUP($A82, 'Medical Examinations'!$A$2:$J$2336, 8, FALSE)</f>
        <v>Yes</v>
      </c>
      <c r="L82" t="str">
        <f>VLOOKUP($A82, 'Medical Examinations'!$A$2:$J$2336, 9, FALSE)</f>
        <v>Obesity</v>
      </c>
      <c r="M82" t="str">
        <f>VLOOKUP($A82, 'Medical Examinations'!$A$2:$J$2336, 10, FALSE)</f>
        <v>Normal</v>
      </c>
      <c r="N82">
        <f>VLOOKUP($A82, 'Hospitalisation Details'!$A$2:$K$2344, 5, FALSE)</f>
        <v>0</v>
      </c>
      <c r="O82">
        <f>VLOOKUP($A82, 'Hospitalisation Details'!$A$2:$K$2344, 6, FALSE)</f>
        <v>41331.79</v>
      </c>
      <c r="P82" t="str">
        <f>VLOOKUP($A82, 'Hospitalisation Details'!$A$2:$K$2344, 7, FALSE)</f>
        <v>tier - 1</v>
      </c>
      <c r="Q82" t="str">
        <f>VLOOKUP($A82, 'Hospitalisation Details'!$A$2:$K$2344, 8, FALSE)</f>
        <v>tier - 2</v>
      </c>
      <c r="R82" t="str">
        <f>VLOOKUP($A82, 'Hospitalisation Details'!$A$2:$K$2344, 9, FALSE)</f>
        <v>R1011</v>
      </c>
      <c r="S82" t="str">
        <f>VLOOKUP($A82, 'Hospitalisation Details'!$A$2:$K$2344, 10, FALSE)</f>
        <v>7Oct1964</v>
      </c>
      <c r="T82">
        <f>VLOOKUP($A82, 'Hospitalisation Details'!$A$2:$K$2344, 11, FALSE)</f>
        <v>58</v>
      </c>
    </row>
    <row r="83" spans="1:20" ht="15.75" x14ac:dyDescent="0.25">
      <c r="A83" s="1" t="s">
        <v>2290</v>
      </c>
      <c r="B83" t="str">
        <f>VLOOKUP($A83, 'Customer Names'!$A$2:$D$2336, 2, FALSE)</f>
        <v>Brickley</v>
      </c>
      <c r="C83" t="str">
        <f>VLOOKUP($A83, 'Customer Names'!$A$2:$D$2336, 3, FALSE)</f>
        <v xml:space="preserve"> Mr</v>
      </c>
      <c r="D83" t="str">
        <f>VLOOKUP($A83, 'Customer Names'!$A$2:$D$2336, 4, FALSE)</f>
        <v xml:space="preserve">  Patrick</v>
      </c>
      <c r="E83">
        <f>VLOOKUP($A83, 'Medical Examinations'!$A$2:$J$2336, 2, FALSE)</f>
        <v>52.9</v>
      </c>
      <c r="F83">
        <f>VLOOKUP($A83, 'Medical Examinations'!$A$2:$J$2336, 3, FALSE)</f>
        <v>5.34</v>
      </c>
      <c r="G83" t="str">
        <f>VLOOKUP($A83, 'Medical Examinations'!$A$2:$J$2336, 4, FALSE)</f>
        <v>Yes</v>
      </c>
      <c r="H83" t="str">
        <f>VLOOKUP($A83, 'Medical Examinations'!$A$2:$J$2336, 5, FALSE)</f>
        <v>Yes</v>
      </c>
      <c r="I83" t="str">
        <f>VLOOKUP($A83, 'Medical Examinations'!$A$2:$J$2336, 6, FALSE)</f>
        <v>No</v>
      </c>
      <c r="J83">
        <f>VLOOKUP($A83, 'Medical Examinations'!$A$2:$J$2336, 7, FALSE)</f>
        <v>2</v>
      </c>
      <c r="K83" t="str">
        <f>VLOOKUP($A83, 'Medical Examinations'!$A$2:$J$2336, 8, FALSE)</f>
        <v>Yes</v>
      </c>
      <c r="L83" t="str">
        <f>VLOOKUP($A83, 'Medical Examinations'!$A$2:$J$2336, 9, FALSE)</f>
        <v>Obesity</v>
      </c>
      <c r="M83" t="str">
        <f>VLOOKUP($A83, 'Medical Examinations'!$A$2:$J$2336, 10, FALSE)</f>
        <v>Normal</v>
      </c>
      <c r="N83">
        <f>VLOOKUP($A83, 'Hospitalisation Details'!$A$2:$K$2344, 5, FALSE)</f>
        <v>2</v>
      </c>
      <c r="O83">
        <f>VLOOKUP($A83, 'Hospitalisation Details'!$A$2:$K$2344, 6, FALSE)</f>
        <v>41271.5</v>
      </c>
      <c r="P83" t="str">
        <f>VLOOKUP($A83, 'Hospitalisation Details'!$A$2:$K$2344, 7, FALSE)</f>
        <v>tier - 1</v>
      </c>
      <c r="Q83" t="str">
        <f>VLOOKUP($A83, 'Hospitalisation Details'!$A$2:$K$2344, 8, FALSE)</f>
        <v>tier - 2</v>
      </c>
      <c r="R83" t="str">
        <f>VLOOKUP($A83, 'Hospitalisation Details'!$A$2:$K$2344, 9, FALSE)</f>
        <v>R1011</v>
      </c>
      <c r="S83" t="str">
        <f>VLOOKUP($A83, 'Hospitalisation Details'!$A$2:$K$2344, 10, FALSE)</f>
        <v>27Aug1977</v>
      </c>
      <c r="T83">
        <f>VLOOKUP($A83, 'Hospitalisation Details'!$A$2:$K$2344, 11, FALSE)</f>
        <v>45</v>
      </c>
    </row>
    <row r="84" spans="1:20" ht="15.75" x14ac:dyDescent="0.25">
      <c r="A84" s="1" t="s">
        <v>2289</v>
      </c>
      <c r="B84" t="str">
        <f>VLOOKUP($A84, 'Customer Names'!$A$2:$D$2336, 2, FALSE)</f>
        <v>Magee</v>
      </c>
      <c r="C84" t="str">
        <f>VLOOKUP($A84, 'Customer Names'!$A$2:$D$2336, 3, FALSE)</f>
        <v xml:space="preserve"> Ms</v>
      </c>
      <c r="D84" t="str">
        <f>VLOOKUP($A84, 'Customer Names'!$A$2:$D$2336, 4, FALSE)</f>
        <v xml:space="preserve">  Kate</v>
      </c>
      <c r="E84">
        <f>VLOOKUP($A84, 'Medical Examinations'!$A$2:$J$2336, 2, FALSE)</f>
        <v>45.41</v>
      </c>
      <c r="F84">
        <f>VLOOKUP($A84, 'Medical Examinations'!$A$2:$J$2336, 3, FALSE)</f>
        <v>4.03</v>
      </c>
      <c r="G84" t="str">
        <f>VLOOKUP($A84, 'Medical Examinations'!$A$2:$J$2336, 4, FALSE)</f>
        <v>Yes</v>
      </c>
      <c r="H84" t="str">
        <f>VLOOKUP($A84, 'Medical Examinations'!$A$2:$J$2336, 5, FALSE)</f>
        <v>No</v>
      </c>
      <c r="I84" t="str">
        <f>VLOOKUP($A84, 'Medical Examinations'!$A$2:$J$2336, 6, FALSE)</f>
        <v>No</v>
      </c>
      <c r="J84">
        <f>VLOOKUP($A84, 'Medical Examinations'!$A$2:$J$2336, 7, FALSE)</f>
        <v>2</v>
      </c>
      <c r="K84" t="str">
        <f>VLOOKUP($A84, 'Medical Examinations'!$A$2:$J$2336, 8, FALSE)</f>
        <v>Yes</v>
      </c>
      <c r="L84" t="str">
        <f>VLOOKUP($A84, 'Medical Examinations'!$A$2:$J$2336, 9, FALSE)</f>
        <v>Obesity</v>
      </c>
      <c r="M84" t="str">
        <f>VLOOKUP($A84, 'Medical Examinations'!$A$2:$J$2336, 10, FALSE)</f>
        <v>Normal</v>
      </c>
      <c r="N84">
        <f>VLOOKUP($A84, 'Hospitalisation Details'!$A$2:$K$2344, 5, FALSE)</f>
        <v>0</v>
      </c>
      <c r="O84">
        <f>VLOOKUP($A84, 'Hospitalisation Details'!$A$2:$K$2344, 6, FALSE)</f>
        <v>41250.39</v>
      </c>
      <c r="P84" t="str">
        <f>VLOOKUP($A84, 'Hospitalisation Details'!$A$2:$K$2344, 7, FALSE)</f>
        <v>tier - 1</v>
      </c>
      <c r="Q84" t="str">
        <f>VLOOKUP($A84, 'Hospitalisation Details'!$A$2:$K$2344, 8, FALSE)</f>
        <v>tier - 3</v>
      </c>
      <c r="R84" t="str">
        <f>VLOOKUP($A84, 'Hospitalisation Details'!$A$2:$K$2344, 9, FALSE)</f>
        <v>R1011</v>
      </c>
      <c r="S84" t="str">
        <f>VLOOKUP($A84, 'Hospitalisation Details'!$A$2:$K$2344, 10, FALSE)</f>
        <v>6Jun1964</v>
      </c>
      <c r="T84">
        <f>VLOOKUP($A84, 'Hospitalisation Details'!$A$2:$K$2344, 11, FALSE)</f>
        <v>59</v>
      </c>
    </row>
    <row r="85" spans="1:20" ht="15.75" x14ac:dyDescent="0.25">
      <c r="A85" s="1" t="s">
        <v>2288</v>
      </c>
      <c r="B85" t="str">
        <f>VLOOKUP($A85, 'Customer Names'!$A$2:$D$2336, 2, FALSE)</f>
        <v>Thoma</v>
      </c>
      <c r="C85" t="str">
        <f>VLOOKUP($A85, 'Customer Names'!$A$2:$D$2336, 3, FALSE)</f>
        <v xml:space="preserve"> Mr</v>
      </c>
      <c r="D85" t="str">
        <f>VLOOKUP($A85, 'Customer Names'!$A$2:$D$2336, 4, FALSE)</f>
        <v xml:space="preserve">  Kevin</v>
      </c>
      <c r="E85">
        <f>VLOOKUP($A85, 'Medical Examinations'!$A$2:$J$2336, 2, FALSE)</f>
        <v>49.41</v>
      </c>
      <c r="F85">
        <f>VLOOKUP($A85, 'Medical Examinations'!$A$2:$J$2336, 3, FALSE)</f>
        <v>4.2300000000000004</v>
      </c>
      <c r="G85" t="str">
        <f>VLOOKUP($A85, 'Medical Examinations'!$A$2:$J$2336, 4, FALSE)</f>
        <v>Yes</v>
      </c>
      <c r="H85" t="str">
        <f>VLOOKUP($A85, 'Medical Examinations'!$A$2:$J$2336, 5, FALSE)</f>
        <v>Yes</v>
      </c>
      <c r="I85" t="str">
        <f>VLOOKUP($A85, 'Medical Examinations'!$A$2:$J$2336, 6, FALSE)</f>
        <v>Yes</v>
      </c>
      <c r="J85">
        <f>VLOOKUP($A85, 'Medical Examinations'!$A$2:$J$2336, 7, FALSE)</f>
        <v>2</v>
      </c>
      <c r="K85" t="str">
        <f>VLOOKUP($A85, 'Medical Examinations'!$A$2:$J$2336, 8, FALSE)</f>
        <v>Yes</v>
      </c>
      <c r="L85" t="str">
        <f>VLOOKUP($A85, 'Medical Examinations'!$A$2:$J$2336, 9, FALSE)</f>
        <v>Obesity</v>
      </c>
      <c r="M85" t="str">
        <f>VLOOKUP($A85, 'Medical Examinations'!$A$2:$J$2336, 10, FALSE)</f>
        <v>Normal</v>
      </c>
      <c r="N85">
        <f>VLOOKUP($A85, 'Hospitalisation Details'!$A$2:$K$2344, 5, FALSE)</f>
        <v>0</v>
      </c>
      <c r="O85">
        <f>VLOOKUP($A85, 'Hospitalisation Details'!$A$2:$K$2344, 6, FALSE)</f>
        <v>41191.57</v>
      </c>
      <c r="P85" t="str">
        <f>VLOOKUP($A85, 'Hospitalisation Details'!$A$2:$K$2344, 7, FALSE)</f>
        <v>tier - 1</v>
      </c>
      <c r="Q85" t="str">
        <f>VLOOKUP($A85, 'Hospitalisation Details'!$A$2:$K$2344, 8, FALSE)</f>
        <v>tier - 2</v>
      </c>
      <c r="R85" t="str">
        <f>VLOOKUP($A85, 'Hospitalisation Details'!$A$2:$K$2344, 9, FALSE)</f>
        <v>R1011</v>
      </c>
      <c r="S85" t="str">
        <f>VLOOKUP($A85, 'Hospitalisation Details'!$A$2:$K$2344, 10, FALSE)</f>
        <v>8Aug1969</v>
      </c>
      <c r="T85">
        <f>VLOOKUP($A85, 'Hospitalisation Details'!$A$2:$K$2344, 11, FALSE)</f>
        <v>53</v>
      </c>
    </row>
    <row r="86" spans="1:20" ht="15.75" x14ac:dyDescent="0.25">
      <c r="A86" s="1" t="s">
        <v>2287</v>
      </c>
      <c r="B86" t="str">
        <f>VLOOKUP($A86, 'Customer Names'!$A$2:$D$2336, 2, FALSE)</f>
        <v>Heagy</v>
      </c>
      <c r="C86" t="str">
        <f>VLOOKUP($A86, 'Customer Names'!$A$2:$D$2336, 3, FALSE)</f>
        <v xml:space="preserve"> Mr</v>
      </c>
      <c r="D86" t="str">
        <f>VLOOKUP($A86, 'Customer Names'!$A$2:$D$2336, 4, FALSE)</f>
        <v xml:space="preserve">  Stephen II</v>
      </c>
      <c r="E86">
        <f>VLOOKUP($A86, 'Medical Examinations'!$A$2:$J$2336, 2, FALSE)</f>
        <v>31.824999999999999</v>
      </c>
      <c r="F86">
        <f>VLOOKUP($A86, 'Medical Examinations'!$A$2:$J$2336, 3, FALSE)</f>
        <v>4.0599999999999996</v>
      </c>
      <c r="G86" t="str">
        <f>VLOOKUP($A86, 'Medical Examinations'!$A$2:$J$2336, 4, FALSE)</f>
        <v>No</v>
      </c>
      <c r="H86" t="str">
        <f>VLOOKUP($A86, 'Medical Examinations'!$A$2:$J$2336, 5, FALSE)</f>
        <v>No</v>
      </c>
      <c r="I86" t="str">
        <f>VLOOKUP($A86, 'Medical Examinations'!$A$2:$J$2336, 6, FALSE)</f>
        <v>No</v>
      </c>
      <c r="J86">
        <f>VLOOKUP($A86, 'Medical Examinations'!$A$2:$J$2336, 7, FALSE)</f>
        <v>1</v>
      </c>
      <c r="K86" t="str">
        <f>VLOOKUP($A86, 'Medical Examinations'!$A$2:$J$2336, 8, FALSE)</f>
        <v>No</v>
      </c>
      <c r="L86" t="str">
        <f>VLOOKUP($A86, 'Medical Examinations'!$A$2:$J$2336, 9, FALSE)</f>
        <v>Obesity</v>
      </c>
      <c r="M86" t="str">
        <f>VLOOKUP($A86, 'Medical Examinations'!$A$2:$J$2336, 10, FALSE)</f>
        <v>Normal</v>
      </c>
      <c r="N86">
        <f>VLOOKUP($A86, 'Hospitalisation Details'!$A$2:$K$2344, 5, FALSE)</f>
        <v>0</v>
      </c>
      <c r="O86">
        <f>VLOOKUP($A86, 'Hospitalisation Details'!$A$2:$K$2344, 6, FALSE)</f>
        <v>41097.160000000003</v>
      </c>
      <c r="P86" t="str">
        <f>VLOOKUP($A86, 'Hospitalisation Details'!$A$2:$K$2344, 7, FALSE)</f>
        <v>tier - 1</v>
      </c>
      <c r="Q86" t="str">
        <f>VLOOKUP($A86, 'Hospitalisation Details'!$A$2:$K$2344, 8, FALSE)</f>
        <v>tier - 3</v>
      </c>
      <c r="R86" t="str">
        <f>VLOOKUP($A86, 'Hospitalisation Details'!$A$2:$K$2344, 9, FALSE)</f>
        <v>R1016</v>
      </c>
      <c r="S86" t="str">
        <f>VLOOKUP($A86, 'Hospitalisation Details'!$A$2:$K$2344, 10, FALSE)</f>
        <v>6Sep1972</v>
      </c>
      <c r="T86">
        <f>VLOOKUP($A86, 'Hospitalisation Details'!$A$2:$K$2344, 11, FALSE)</f>
        <v>50</v>
      </c>
    </row>
    <row r="87" spans="1:20" ht="15.75" x14ac:dyDescent="0.25">
      <c r="A87" s="1" t="s">
        <v>2286</v>
      </c>
      <c r="B87" t="str">
        <f>VLOOKUP($A87, 'Customer Names'!$A$2:$D$2336, 2, FALSE)</f>
        <v>Regnier</v>
      </c>
      <c r="C87" t="str">
        <f>VLOOKUP($A87, 'Customer Names'!$A$2:$D$2336, 3, FALSE)</f>
        <v xml:space="preserve"> Mr</v>
      </c>
      <c r="D87" t="str">
        <f>VLOOKUP($A87, 'Customer Names'!$A$2:$D$2336, 4, FALSE)</f>
        <v xml:space="preserve">  Philip</v>
      </c>
      <c r="E87">
        <f>VLOOKUP($A87, 'Medical Examinations'!$A$2:$J$2336, 2, FALSE)</f>
        <v>51.28</v>
      </c>
      <c r="F87">
        <f>VLOOKUP($A87, 'Medical Examinations'!$A$2:$J$2336, 3, FALSE)</f>
        <v>4.68</v>
      </c>
      <c r="G87" t="str">
        <f>VLOOKUP($A87, 'Medical Examinations'!$A$2:$J$2336, 4, FALSE)</f>
        <v>Yes</v>
      </c>
      <c r="H87" t="str">
        <f>VLOOKUP($A87, 'Medical Examinations'!$A$2:$J$2336, 5, FALSE)</f>
        <v>Yes</v>
      </c>
      <c r="I87" t="str">
        <f>VLOOKUP($A87, 'Medical Examinations'!$A$2:$J$2336, 6, FALSE)</f>
        <v>No</v>
      </c>
      <c r="J87">
        <f>VLOOKUP($A87, 'Medical Examinations'!$A$2:$J$2336, 7, FALSE)</f>
        <v>2</v>
      </c>
      <c r="K87" t="str">
        <f>VLOOKUP($A87, 'Medical Examinations'!$A$2:$J$2336, 8, FALSE)</f>
        <v>Yes</v>
      </c>
      <c r="L87" t="str">
        <f>VLOOKUP($A87, 'Medical Examinations'!$A$2:$J$2336, 9, FALSE)</f>
        <v>Obesity</v>
      </c>
      <c r="M87" t="str">
        <f>VLOOKUP($A87, 'Medical Examinations'!$A$2:$J$2336, 10, FALSE)</f>
        <v>Normal</v>
      </c>
      <c r="N87">
        <f>VLOOKUP($A87, 'Hospitalisation Details'!$A$2:$K$2344, 5, FALSE)</f>
        <v>0</v>
      </c>
      <c r="O87">
        <f>VLOOKUP($A87, 'Hospitalisation Details'!$A$2:$K$2344, 6, FALSE)</f>
        <v>41055.29</v>
      </c>
      <c r="P87" t="str">
        <f>VLOOKUP($A87, 'Hospitalisation Details'!$A$2:$K$2344, 7, FALSE)</f>
        <v>tier - 1</v>
      </c>
      <c r="Q87" t="str">
        <f>VLOOKUP($A87, 'Hospitalisation Details'!$A$2:$K$2344, 8, FALSE)</f>
        <v>tier - 2</v>
      </c>
      <c r="R87" t="str">
        <f>VLOOKUP($A87, 'Hospitalisation Details'!$A$2:$K$2344, 9, FALSE)</f>
        <v>R1011</v>
      </c>
      <c r="S87" t="str">
        <f>VLOOKUP($A87, 'Hospitalisation Details'!$A$2:$K$2344, 10, FALSE)</f>
        <v>12Aug1972</v>
      </c>
      <c r="T87">
        <f>VLOOKUP($A87, 'Hospitalisation Details'!$A$2:$K$2344, 11, FALSE)</f>
        <v>50</v>
      </c>
    </row>
    <row r="88" spans="1:20" ht="15.75" x14ac:dyDescent="0.25">
      <c r="A88" s="1" t="s">
        <v>2285</v>
      </c>
      <c r="B88" t="str">
        <f>VLOOKUP($A88, 'Customer Names'!$A$2:$D$2336, 2, FALSE)</f>
        <v>Parendo</v>
      </c>
      <c r="C88" t="str">
        <f>VLOOKUP($A88, 'Customer Names'!$A$2:$D$2336, 3, FALSE)</f>
        <v xml:space="preserve"> Mr</v>
      </c>
      <c r="D88" t="str">
        <f>VLOOKUP($A88, 'Customer Names'!$A$2:$D$2336, 4, FALSE)</f>
        <v xml:space="preserve">  Brett A</v>
      </c>
      <c r="E88">
        <f>VLOOKUP($A88, 'Medical Examinations'!$A$2:$J$2336, 2, FALSE)</f>
        <v>34.96</v>
      </c>
      <c r="F88">
        <f>VLOOKUP($A88, 'Medical Examinations'!$A$2:$J$2336, 3, FALSE)</f>
        <v>4.34</v>
      </c>
      <c r="G88" t="str">
        <f>VLOOKUP($A88, 'Medical Examinations'!$A$2:$J$2336, 4, FALSE)</f>
        <v>Yes</v>
      </c>
      <c r="H88" t="str">
        <f>VLOOKUP($A88, 'Medical Examinations'!$A$2:$J$2336, 5, FALSE)</f>
        <v>No</v>
      </c>
      <c r="I88" t="str">
        <f>VLOOKUP($A88, 'Medical Examinations'!$A$2:$J$2336, 6, FALSE)</f>
        <v>Yes</v>
      </c>
      <c r="J88">
        <f>VLOOKUP($A88, 'Medical Examinations'!$A$2:$J$2336, 7, FALSE)</f>
        <v>1</v>
      </c>
      <c r="K88" t="str">
        <f>VLOOKUP($A88, 'Medical Examinations'!$A$2:$J$2336, 8, FALSE)</f>
        <v>No</v>
      </c>
      <c r="L88" t="str">
        <f>VLOOKUP($A88, 'Medical Examinations'!$A$2:$J$2336, 9, FALSE)</f>
        <v>Obesity</v>
      </c>
      <c r="M88" t="str">
        <f>VLOOKUP($A88, 'Medical Examinations'!$A$2:$J$2336, 10, FALSE)</f>
        <v>Normal</v>
      </c>
      <c r="N88">
        <f>VLOOKUP($A88, 'Hospitalisation Details'!$A$2:$K$2344, 5, FALSE)</f>
        <v>1</v>
      </c>
      <c r="O88">
        <f>VLOOKUP($A88, 'Hospitalisation Details'!$A$2:$K$2344, 6, FALSE)</f>
        <v>41034.22</v>
      </c>
      <c r="P88" t="str">
        <f>VLOOKUP($A88, 'Hospitalisation Details'!$A$2:$K$2344, 7, FALSE)</f>
        <v>tier - 1</v>
      </c>
      <c r="Q88" t="str">
        <f>VLOOKUP($A88, 'Hospitalisation Details'!$A$2:$K$2344, 8, FALSE)</f>
        <v>tier - 3</v>
      </c>
      <c r="R88" t="str">
        <f>VLOOKUP($A88, 'Hospitalisation Details'!$A$2:$K$2344, 9, FALSE)</f>
        <v>R1017</v>
      </c>
      <c r="S88" t="str">
        <f>VLOOKUP($A88, 'Hospitalisation Details'!$A$2:$K$2344, 10, FALSE)</f>
        <v>11Oct1979</v>
      </c>
      <c r="T88">
        <f>VLOOKUP($A88, 'Hospitalisation Details'!$A$2:$K$2344, 11, FALSE)</f>
        <v>43</v>
      </c>
    </row>
    <row r="89" spans="1:20" ht="15.75" x14ac:dyDescent="0.25">
      <c r="A89" s="1" t="s">
        <v>2284</v>
      </c>
      <c r="B89" t="str">
        <f>VLOOKUP($A89, 'Customer Names'!$A$2:$D$2336, 2, FALSE)</f>
        <v>Schell</v>
      </c>
      <c r="C89" t="str">
        <f>VLOOKUP($A89, 'Customer Names'!$A$2:$D$2336, 3, FALSE)</f>
        <v xml:space="preserve"> Ms</v>
      </c>
      <c r="D89" t="str">
        <f>VLOOKUP($A89, 'Customer Names'!$A$2:$D$2336, 4, FALSE)</f>
        <v xml:space="preserve">  Rebecca</v>
      </c>
      <c r="E89">
        <f>VLOOKUP($A89, 'Medical Examinations'!$A$2:$J$2336, 2, FALSE)</f>
        <v>33.11</v>
      </c>
      <c r="F89">
        <f>VLOOKUP($A89, 'Medical Examinations'!$A$2:$J$2336, 3, FALSE)</f>
        <v>10.51</v>
      </c>
      <c r="G89" t="str">
        <f>VLOOKUP($A89, 'Medical Examinations'!$A$2:$J$2336, 4, FALSE)</f>
        <v>Yes</v>
      </c>
      <c r="H89" t="str">
        <f>VLOOKUP($A89, 'Medical Examinations'!$A$2:$J$2336, 5, FALSE)</f>
        <v>No</v>
      </c>
      <c r="I89" t="str">
        <f>VLOOKUP($A89, 'Medical Examinations'!$A$2:$J$2336, 6, FALSE)</f>
        <v>No</v>
      </c>
      <c r="J89">
        <f>VLOOKUP($A89, 'Medical Examinations'!$A$2:$J$2336, 7, FALSE)</f>
        <v>1</v>
      </c>
      <c r="K89" t="str">
        <f>VLOOKUP($A89, 'Medical Examinations'!$A$2:$J$2336, 8, FALSE)</f>
        <v>No</v>
      </c>
      <c r="L89" t="str">
        <f>VLOOKUP($A89, 'Medical Examinations'!$A$2:$J$2336, 9, FALSE)</f>
        <v>Obesity</v>
      </c>
      <c r="M89" t="str">
        <f>VLOOKUP($A89, 'Medical Examinations'!$A$2:$J$2336, 10, FALSE)</f>
        <v>Diabetes</v>
      </c>
      <c r="N89">
        <f>VLOOKUP($A89, 'Hospitalisation Details'!$A$2:$K$2344, 5, FALSE)</f>
        <v>0</v>
      </c>
      <c r="O89">
        <f>VLOOKUP($A89, 'Hospitalisation Details'!$A$2:$K$2344, 6, FALSE)</f>
        <v>40974.160000000003</v>
      </c>
      <c r="P89" t="str">
        <f>VLOOKUP($A89, 'Hospitalisation Details'!$A$2:$K$2344, 7, FALSE)</f>
        <v>tier - 1</v>
      </c>
      <c r="Q89" t="str">
        <f>VLOOKUP($A89, 'Hospitalisation Details'!$A$2:$K$2344, 8, FALSE)</f>
        <v>tier - 2</v>
      </c>
      <c r="R89" t="str">
        <f>VLOOKUP($A89, 'Hospitalisation Details'!$A$2:$K$2344, 9, FALSE)</f>
        <v>R1013</v>
      </c>
      <c r="S89" t="str">
        <f>VLOOKUP($A89, 'Hospitalisation Details'!$A$2:$K$2344, 10, FALSE)</f>
        <v>5Jun1974</v>
      </c>
      <c r="T89">
        <f>VLOOKUP($A89, 'Hospitalisation Details'!$A$2:$K$2344, 11, FALSE)</f>
        <v>49</v>
      </c>
    </row>
    <row r="90" spans="1:20" ht="15.75" x14ac:dyDescent="0.25">
      <c r="A90" s="1" t="s">
        <v>2283</v>
      </c>
      <c r="B90" t="str">
        <f>VLOOKUP($A90, 'Customer Names'!$A$2:$D$2336, 2, FALSE)</f>
        <v>Driscoll</v>
      </c>
      <c r="C90" t="str">
        <f>VLOOKUP($A90, 'Customer Names'!$A$2:$D$2336, 3, FALSE)</f>
        <v xml:space="preserve"> Ms</v>
      </c>
      <c r="D90" t="str">
        <f>VLOOKUP($A90, 'Customer Names'!$A$2:$D$2336, 4, FALSE)</f>
        <v xml:space="preserve">  Kelley</v>
      </c>
      <c r="E90">
        <f>VLOOKUP($A90, 'Medical Examinations'!$A$2:$J$2336, 2, FALSE)</f>
        <v>54.74</v>
      </c>
      <c r="F90">
        <f>VLOOKUP($A90, 'Medical Examinations'!$A$2:$J$2336, 3, FALSE)</f>
        <v>5.84</v>
      </c>
      <c r="G90" t="str">
        <f>VLOOKUP($A90, 'Medical Examinations'!$A$2:$J$2336, 4, FALSE)</f>
        <v>Yes</v>
      </c>
      <c r="H90" t="str">
        <f>VLOOKUP($A90, 'Medical Examinations'!$A$2:$J$2336, 5, FALSE)</f>
        <v>Yes</v>
      </c>
      <c r="I90" t="str">
        <f>VLOOKUP($A90, 'Medical Examinations'!$A$2:$J$2336, 6, FALSE)</f>
        <v>Yes</v>
      </c>
      <c r="J90">
        <f>VLOOKUP($A90, 'Medical Examinations'!$A$2:$J$2336, 7, FALSE)</f>
        <v>3</v>
      </c>
      <c r="K90" t="str">
        <f>VLOOKUP($A90, 'Medical Examinations'!$A$2:$J$2336, 8, FALSE)</f>
        <v>Yes</v>
      </c>
      <c r="L90" t="str">
        <f>VLOOKUP($A90, 'Medical Examinations'!$A$2:$J$2336, 9, FALSE)</f>
        <v>Obesity</v>
      </c>
      <c r="M90" t="str">
        <f>VLOOKUP($A90, 'Medical Examinations'!$A$2:$J$2336, 10, FALSE)</f>
        <v>Diabetes</v>
      </c>
      <c r="N90">
        <f>VLOOKUP($A90, 'Hospitalisation Details'!$A$2:$K$2344, 5, FALSE)</f>
        <v>3</v>
      </c>
      <c r="O90">
        <f>VLOOKUP($A90, 'Hospitalisation Details'!$A$2:$K$2344, 6, FALSE)</f>
        <v>40961.29</v>
      </c>
      <c r="P90" t="str">
        <f>VLOOKUP($A90, 'Hospitalisation Details'!$A$2:$K$2344, 7, FALSE)</f>
        <v>tier - 1</v>
      </c>
      <c r="Q90" t="str">
        <f>VLOOKUP($A90, 'Hospitalisation Details'!$A$2:$K$2344, 8, FALSE)</f>
        <v>tier - 2</v>
      </c>
      <c r="R90" t="str">
        <f>VLOOKUP($A90, 'Hospitalisation Details'!$A$2:$K$2344, 9, FALSE)</f>
        <v>R1011</v>
      </c>
      <c r="S90" t="str">
        <f>VLOOKUP($A90, 'Hospitalisation Details'!$A$2:$K$2344, 10, FALSE)</f>
        <v>8Sep1983</v>
      </c>
      <c r="T90">
        <f>VLOOKUP($A90, 'Hospitalisation Details'!$A$2:$K$2344, 11, FALSE)</f>
        <v>39</v>
      </c>
    </row>
    <row r="91" spans="1:20" ht="15.75" x14ac:dyDescent="0.25">
      <c r="A91" s="1" t="s">
        <v>2282</v>
      </c>
      <c r="B91" t="str">
        <f>VLOOKUP($A91, 'Customer Names'!$A$2:$D$2336, 2, FALSE)</f>
        <v>Mitchell</v>
      </c>
      <c r="C91" t="str">
        <f>VLOOKUP($A91, 'Customer Names'!$A$2:$D$2336, 3, FALSE)</f>
        <v xml:space="preserve"> Ms</v>
      </c>
      <c r="D91" t="str">
        <f>VLOOKUP($A91, 'Customer Names'!$A$2:$D$2336, 4, FALSE)</f>
        <v xml:space="preserve">  Abigail K</v>
      </c>
      <c r="E91">
        <f>VLOOKUP($A91, 'Medical Examinations'!$A$2:$J$2336, 2, FALSE)</f>
        <v>32.56</v>
      </c>
      <c r="F91">
        <f>VLOOKUP($A91, 'Medical Examinations'!$A$2:$J$2336, 3, FALSE)</f>
        <v>5.41</v>
      </c>
      <c r="G91" t="str">
        <f>VLOOKUP($A91, 'Medical Examinations'!$A$2:$J$2336, 4, FALSE)</f>
        <v>No</v>
      </c>
      <c r="H91" t="str">
        <f>VLOOKUP($A91, 'Medical Examinations'!$A$2:$J$2336, 5, FALSE)</f>
        <v>No</v>
      </c>
      <c r="I91" t="str">
        <f>VLOOKUP($A91, 'Medical Examinations'!$A$2:$J$2336, 6, FALSE)</f>
        <v>Yes</v>
      </c>
      <c r="J91">
        <f>VLOOKUP($A91, 'Medical Examinations'!$A$2:$J$2336, 7, FALSE)</f>
        <v>1</v>
      </c>
      <c r="K91" t="str">
        <f>VLOOKUP($A91, 'Medical Examinations'!$A$2:$J$2336, 8, FALSE)</f>
        <v>No</v>
      </c>
      <c r="L91" t="str">
        <f>VLOOKUP($A91, 'Medical Examinations'!$A$2:$J$2336, 9, FALSE)</f>
        <v>Obesity</v>
      </c>
      <c r="M91" t="str">
        <f>VLOOKUP($A91, 'Medical Examinations'!$A$2:$J$2336, 10, FALSE)</f>
        <v>Normal</v>
      </c>
      <c r="N91">
        <f>VLOOKUP($A91, 'Hospitalisation Details'!$A$2:$K$2344, 5, FALSE)</f>
        <v>3</v>
      </c>
      <c r="O91">
        <f>VLOOKUP($A91, 'Hospitalisation Details'!$A$2:$K$2344, 6, FALSE)</f>
        <v>40941.29</v>
      </c>
      <c r="P91" t="str">
        <f>VLOOKUP($A91, 'Hospitalisation Details'!$A$2:$K$2344, 7, FALSE)</f>
        <v>tier - 1</v>
      </c>
      <c r="Q91" t="str">
        <f>VLOOKUP($A91, 'Hospitalisation Details'!$A$2:$K$2344, 8, FALSE)</f>
        <v>tier - 2</v>
      </c>
      <c r="R91" t="str">
        <f>VLOOKUP($A91, 'Hospitalisation Details'!$A$2:$K$2344, 9, FALSE)</f>
        <v>R1013</v>
      </c>
      <c r="S91" t="str">
        <f>VLOOKUP($A91, 'Hospitalisation Details'!$A$2:$K$2344, 10, FALSE)</f>
        <v>16Sep1979</v>
      </c>
      <c r="T91">
        <f>VLOOKUP($A91, 'Hospitalisation Details'!$A$2:$K$2344, 11, FALSE)</f>
        <v>43</v>
      </c>
    </row>
    <row r="92" spans="1:20" ht="15.75" x14ac:dyDescent="0.25">
      <c r="A92" s="1" t="s">
        <v>2281</v>
      </c>
      <c r="B92" t="str">
        <f>VLOOKUP($A92, 'Customer Names'!$A$2:$D$2336, 2, FALSE)</f>
        <v>Cutler</v>
      </c>
      <c r="C92" t="str">
        <f>VLOOKUP($A92, 'Customer Names'!$A$2:$D$2336, 3, FALSE)</f>
        <v xml:space="preserve"> Ms</v>
      </c>
      <c r="D92" t="str">
        <f>VLOOKUP($A92, 'Customer Names'!$A$2:$D$2336, 4, FALSE)</f>
        <v xml:space="preserve">  Hope</v>
      </c>
      <c r="E92">
        <f>VLOOKUP($A92, 'Medical Examinations'!$A$2:$J$2336, 2, FALSE)</f>
        <v>39.049999999999997</v>
      </c>
      <c r="F92">
        <f>VLOOKUP($A92, 'Medical Examinations'!$A$2:$J$2336, 3, FALSE)</f>
        <v>6.06</v>
      </c>
      <c r="G92" t="str">
        <f>VLOOKUP($A92, 'Medical Examinations'!$A$2:$J$2336, 4, FALSE)</f>
        <v>Yes</v>
      </c>
      <c r="H92" t="str">
        <f>VLOOKUP($A92, 'Medical Examinations'!$A$2:$J$2336, 5, FALSE)</f>
        <v>No</v>
      </c>
      <c r="I92" t="str">
        <f>VLOOKUP($A92, 'Medical Examinations'!$A$2:$J$2336, 6, FALSE)</f>
        <v>No</v>
      </c>
      <c r="J92">
        <f>VLOOKUP($A92, 'Medical Examinations'!$A$2:$J$2336, 7, FALSE)</f>
        <v>1</v>
      </c>
      <c r="K92" t="str">
        <f>VLOOKUP($A92, 'Medical Examinations'!$A$2:$J$2336, 8, FALSE)</f>
        <v>Yes</v>
      </c>
      <c r="L92" t="str">
        <f>VLOOKUP($A92, 'Medical Examinations'!$A$2:$J$2336, 9, FALSE)</f>
        <v>Obesity</v>
      </c>
      <c r="M92" t="str">
        <f>VLOOKUP($A92, 'Medical Examinations'!$A$2:$J$2336, 10, FALSE)</f>
        <v>Diabetes</v>
      </c>
      <c r="N92">
        <f>VLOOKUP($A92, 'Hospitalisation Details'!$A$2:$K$2344, 5, FALSE)</f>
        <v>3</v>
      </c>
      <c r="O92">
        <f>VLOOKUP($A92, 'Hospitalisation Details'!$A$2:$K$2344, 6, FALSE)</f>
        <v>40932.43</v>
      </c>
      <c r="P92" t="str">
        <f>VLOOKUP($A92, 'Hospitalisation Details'!$A$2:$K$2344, 7, FALSE)</f>
        <v>tier - 1</v>
      </c>
      <c r="Q92" t="str">
        <f>VLOOKUP($A92, 'Hospitalisation Details'!$A$2:$K$2344, 8, FALSE)</f>
        <v>tier - 2</v>
      </c>
      <c r="R92" t="str">
        <f>VLOOKUP($A92, 'Hospitalisation Details'!$A$2:$K$2344, 9, FALSE)</f>
        <v>R1013</v>
      </c>
      <c r="S92" t="str">
        <f>VLOOKUP($A92, 'Hospitalisation Details'!$A$2:$K$2344, 10, FALSE)</f>
        <v>4Aug1992</v>
      </c>
      <c r="T92">
        <f>VLOOKUP($A92, 'Hospitalisation Details'!$A$2:$K$2344, 11, FALSE)</f>
        <v>30</v>
      </c>
    </row>
    <row r="93" spans="1:20" ht="15.75" x14ac:dyDescent="0.25">
      <c r="A93" s="1" t="s">
        <v>2280</v>
      </c>
      <c r="B93" t="str">
        <f>VLOOKUP($A93, 'Customer Names'!$A$2:$D$2336, 2, FALSE)</f>
        <v>Derian</v>
      </c>
      <c r="C93" t="str">
        <f>VLOOKUP($A93, 'Customer Names'!$A$2:$D$2336, 3, FALSE)</f>
        <v xml:space="preserve"> Ms</v>
      </c>
      <c r="D93" t="str">
        <f>VLOOKUP($A93, 'Customer Names'!$A$2:$D$2336, 4, FALSE)</f>
        <v xml:space="preserve">  Elyse M</v>
      </c>
      <c r="E93">
        <f>VLOOKUP($A93, 'Medical Examinations'!$A$2:$J$2336, 2, FALSE)</f>
        <v>42.75</v>
      </c>
      <c r="F93">
        <f>VLOOKUP($A93, 'Medical Examinations'!$A$2:$J$2336, 3, FALSE)</f>
        <v>4.22</v>
      </c>
      <c r="G93" t="str">
        <f>VLOOKUP($A93, 'Medical Examinations'!$A$2:$J$2336, 4, FALSE)</f>
        <v>Yes</v>
      </c>
      <c r="H93" t="str">
        <f>VLOOKUP($A93, 'Medical Examinations'!$A$2:$J$2336, 5, FALSE)</f>
        <v>No</v>
      </c>
      <c r="I93" t="str">
        <f>VLOOKUP($A93, 'Medical Examinations'!$A$2:$J$2336, 6, FALSE)</f>
        <v>No</v>
      </c>
      <c r="J93">
        <f>VLOOKUP($A93, 'Medical Examinations'!$A$2:$J$2336, 7, FALSE)</f>
        <v>2</v>
      </c>
      <c r="K93" t="str">
        <f>VLOOKUP($A93, 'Medical Examinations'!$A$2:$J$2336, 8, FALSE)</f>
        <v>Yes</v>
      </c>
      <c r="L93" t="str">
        <f>VLOOKUP($A93, 'Medical Examinations'!$A$2:$J$2336, 9, FALSE)</f>
        <v>Obesity</v>
      </c>
      <c r="M93" t="str">
        <f>VLOOKUP($A93, 'Medical Examinations'!$A$2:$J$2336, 10, FALSE)</f>
        <v>Normal</v>
      </c>
      <c r="N93">
        <f>VLOOKUP($A93, 'Hospitalisation Details'!$A$2:$K$2344, 5, FALSE)</f>
        <v>1</v>
      </c>
      <c r="O93">
        <f>VLOOKUP($A93, 'Hospitalisation Details'!$A$2:$K$2344, 6, FALSE)</f>
        <v>40904.199999999997</v>
      </c>
      <c r="P93" t="str">
        <f>VLOOKUP($A93, 'Hospitalisation Details'!$A$2:$K$2344, 7, FALSE)</f>
        <v>tier - 1</v>
      </c>
      <c r="Q93" t="str">
        <f>VLOOKUP($A93, 'Hospitalisation Details'!$A$2:$K$2344, 8, FALSE)</f>
        <v>tier - 1</v>
      </c>
      <c r="R93" t="str">
        <f>VLOOKUP($A93, 'Hospitalisation Details'!$A$2:$K$2344, 9, FALSE)</f>
        <v>R1024</v>
      </c>
      <c r="S93" t="str">
        <f>VLOOKUP($A93, 'Hospitalisation Details'!$A$2:$K$2344, 10, FALSE)</f>
        <v>2Jul1999</v>
      </c>
      <c r="T93">
        <f>VLOOKUP($A93, 'Hospitalisation Details'!$A$2:$K$2344, 11, FALSE)</f>
        <v>23</v>
      </c>
    </row>
    <row r="94" spans="1:20" ht="15.75" x14ac:dyDescent="0.25">
      <c r="A94" s="1" t="s">
        <v>2279</v>
      </c>
      <c r="B94" t="str">
        <f>VLOOKUP($A94, 'Customer Names'!$A$2:$D$2336, 2, FALSE)</f>
        <v>Farina</v>
      </c>
      <c r="C94" t="str">
        <f>VLOOKUP($A94, 'Customer Names'!$A$2:$D$2336, 3, FALSE)</f>
        <v xml:space="preserve"> Mr</v>
      </c>
      <c r="D94" t="str">
        <f>VLOOKUP($A94, 'Customer Names'!$A$2:$D$2336, 4, FALSE)</f>
        <v xml:space="preserve">  Nicholas</v>
      </c>
      <c r="E94">
        <f>VLOOKUP($A94, 'Medical Examinations'!$A$2:$J$2336, 2, FALSE)</f>
        <v>50.58</v>
      </c>
      <c r="F94">
        <f>VLOOKUP($A94, 'Medical Examinations'!$A$2:$J$2336, 3, FALSE)</f>
        <v>5.12</v>
      </c>
      <c r="G94" t="str">
        <f>VLOOKUP($A94, 'Medical Examinations'!$A$2:$J$2336, 4, FALSE)</f>
        <v>Yes</v>
      </c>
      <c r="H94" t="str">
        <f>VLOOKUP($A94, 'Medical Examinations'!$A$2:$J$2336, 5, FALSE)</f>
        <v>Yes</v>
      </c>
      <c r="I94" t="str">
        <f>VLOOKUP($A94, 'Medical Examinations'!$A$2:$J$2336, 6, FALSE)</f>
        <v>No</v>
      </c>
      <c r="J94">
        <f>VLOOKUP($A94, 'Medical Examinations'!$A$2:$J$2336, 7, FALSE)</f>
        <v>2</v>
      </c>
      <c r="K94" t="str">
        <f>VLOOKUP($A94, 'Medical Examinations'!$A$2:$J$2336, 8, FALSE)</f>
        <v>Yes</v>
      </c>
      <c r="L94" t="str">
        <f>VLOOKUP($A94, 'Medical Examinations'!$A$2:$J$2336, 9, FALSE)</f>
        <v>Obesity</v>
      </c>
      <c r="M94" t="str">
        <f>VLOOKUP($A94, 'Medical Examinations'!$A$2:$J$2336, 10, FALSE)</f>
        <v>Normal</v>
      </c>
      <c r="N94">
        <f>VLOOKUP($A94, 'Hospitalisation Details'!$A$2:$K$2344, 5, FALSE)</f>
        <v>0</v>
      </c>
      <c r="O94">
        <f>VLOOKUP($A94, 'Hospitalisation Details'!$A$2:$K$2344, 6, FALSE)</f>
        <v>40817.85</v>
      </c>
      <c r="P94" t="str">
        <f>VLOOKUP($A94, 'Hospitalisation Details'!$A$2:$K$2344, 7, FALSE)</f>
        <v>tier - 1</v>
      </c>
      <c r="Q94" t="str">
        <f>VLOOKUP($A94, 'Hospitalisation Details'!$A$2:$K$2344, 8, FALSE)</f>
        <v>tier - 3</v>
      </c>
      <c r="R94" t="str">
        <f>VLOOKUP($A94, 'Hospitalisation Details'!$A$2:$K$2344, 9, FALSE)</f>
        <v>R1011</v>
      </c>
      <c r="S94" t="str">
        <f>VLOOKUP($A94, 'Hospitalisation Details'!$A$2:$K$2344, 10, FALSE)</f>
        <v>10Jun1972</v>
      </c>
      <c r="T94">
        <f>VLOOKUP($A94, 'Hospitalisation Details'!$A$2:$K$2344, 11, FALSE)</f>
        <v>50</v>
      </c>
    </row>
    <row r="95" spans="1:20" ht="15.75" x14ac:dyDescent="0.25">
      <c r="A95" s="1" t="s">
        <v>2278</v>
      </c>
      <c r="B95" t="str">
        <f>VLOOKUP($A95, 'Customer Names'!$A$2:$D$2336, 2, FALSE)</f>
        <v>Saunders</v>
      </c>
      <c r="C95" t="str">
        <f>VLOOKUP($A95, 'Customer Names'!$A$2:$D$2336, 3, FALSE)</f>
        <v xml:space="preserve"> Mr</v>
      </c>
      <c r="D95" t="str">
        <f>VLOOKUP($A95, 'Customer Names'!$A$2:$D$2336, 4, FALSE)</f>
        <v xml:space="preserve">  David</v>
      </c>
      <c r="E95">
        <f>VLOOKUP($A95, 'Medical Examinations'!$A$2:$J$2336, 2, FALSE)</f>
        <v>30.495000000000001</v>
      </c>
      <c r="F95">
        <f>VLOOKUP($A95, 'Medical Examinations'!$A$2:$J$2336, 3, FALSE)</f>
        <v>4.57</v>
      </c>
      <c r="G95" t="str">
        <f>VLOOKUP($A95, 'Medical Examinations'!$A$2:$J$2336, 4, FALSE)</f>
        <v>No</v>
      </c>
      <c r="H95" t="str">
        <f>VLOOKUP($A95, 'Medical Examinations'!$A$2:$J$2336, 5, FALSE)</f>
        <v>No</v>
      </c>
      <c r="I95" t="str">
        <f>VLOOKUP($A95, 'Medical Examinations'!$A$2:$J$2336, 6, FALSE)</f>
        <v>No</v>
      </c>
      <c r="J95">
        <f>VLOOKUP($A95, 'Medical Examinations'!$A$2:$J$2336, 7, FALSE)</f>
        <v>1</v>
      </c>
      <c r="K95" t="str">
        <f>VLOOKUP($A95, 'Medical Examinations'!$A$2:$J$2336, 8, FALSE)</f>
        <v>No</v>
      </c>
      <c r="L95" t="str">
        <f>VLOOKUP($A95, 'Medical Examinations'!$A$2:$J$2336, 9, FALSE)</f>
        <v>Obesity</v>
      </c>
      <c r="M95" t="str">
        <f>VLOOKUP($A95, 'Medical Examinations'!$A$2:$J$2336, 10, FALSE)</f>
        <v>Normal</v>
      </c>
      <c r="N95">
        <f>VLOOKUP($A95, 'Hospitalisation Details'!$A$2:$K$2344, 5, FALSE)</f>
        <v>3</v>
      </c>
      <c r="O95">
        <f>VLOOKUP($A95, 'Hospitalisation Details'!$A$2:$K$2344, 6, FALSE)</f>
        <v>40720.550000000003</v>
      </c>
      <c r="P95" t="str">
        <f>VLOOKUP($A95, 'Hospitalisation Details'!$A$2:$K$2344, 7, FALSE)</f>
        <v>tier - 1</v>
      </c>
      <c r="Q95" t="str">
        <f>VLOOKUP($A95, 'Hospitalisation Details'!$A$2:$K$2344, 8, FALSE)</f>
        <v>tier - 3</v>
      </c>
      <c r="R95" t="str">
        <f>VLOOKUP($A95, 'Hospitalisation Details'!$A$2:$K$2344, 9, FALSE)</f>
        <v>R1012</v>
      </c>
      <c r="S95" t="str">
        <f>VLOOKUP($A95, 'Hospitalisation Details'!$A$2:$K$2344, 10, FALSE)</f>
        <v>26Dec1976</v>
      </c>
      <c r="T95">
        <f>VLOOKUP($A95, 'Hospitalisation Details'!$A$2:$K$2344, 11, FALSE)</f>
        <v>46</v>
      </c>
    </row>
    <row r="96" spans="1:20" ht="15.75" x14ac:dyDescent="0.25">
      <c r="A96" s="1" t="s">
        <v>2277</v>
      </c>
      <c r="B96" t="str">
        <f>VLOOKUP($A96, 'Customer Names'!$A$2:$D$2336, 2, FALSE)</f>
        <v>Kratz</v>
      </c>
      <c r="C96" t="str">
        <f>VLOOKUP($A96, 'Customer Names'!$A$2:$D$2336, 3, FALSE)</f>
        <v xml:space="preserve"> Ms</v>
      </c>
      <c r="D96" t="str">
        <f>VLOOKUP($A96, 'Customer Names'!$A$2:$D$2336, 4, FALSE)</f>
        <v xml:space="preserve">  Natalie</v>
      </c>
      <c r="E96">
        <f>VLOOKUP($A96, 'Medical Examinations'!$A$2:$J$2336, 2, FALSE)</f>
        <v>48.31</v>
      </c>
      <c r="F96">
        <f>VLOOKUP($A96, 'Medical Examinations'!$A$2:$J$2336, 3, FALSE)</f>
        <v>9.58</v>
      </c>
      <c r="G96" t="str">
        <f>VLOOKUP($A96, 'Medical Examinations'!$A$2:$J$2336, 4, FALSE)</f>
        <v>Yes</v>
      </c>
      <c r="H96" t="str">
        <f>VLOOKUP($A96, 'Medical Examinations'!$A$2:$J$2336, 5, FALSE)</f>
        <v>Yes</v>
      </c>
      <c r="I96" t="str">
        <f>VLOOKUP($A96, 'Medical Examinations'!$A$2:$J$2336, 6, FALSE)</f>
        <v>No</v>
      </c>
      <c r="J96">
        <f>VLOOKUP($A96, 'Medical Examinations'!$A$2:$J$2336, 7, FALSE)</f>
        <v>2</v>
      </c>
      <c r="K96" t="str">
        <f>VLOOKUP($A96, 'Medical Examinations'!$A$2:$J$2336, 8, FALSE)</f>
        <v>Yes</v>
      </c>
      <c r="L96" t="str">
        <f>VLOOKUP($A96, 'Medical Examinations'!$A$2:$J$2336, 9, FALSE)</f>
        <v>Obesity</v>
      </c>
      <c r="M96" t="str">
        <f>VLOOKUP($A96, 'Medical Examinations'!$A$2:$J$2336, 10, FALSE)</f>
        <v>Diabetes</v>
      </c>
      <c r="N96">
        <f>VLOOKUP($A96, 'Hospitalisation Details'!$A$2:$K$2344, 5, FALSE)</f>
        <v>0</v>
      </c>
      <c r="O96">
        <f>VLOOKUP($A96, 'Hospitalisation Details'!$A$2:$K$2344, 6, FALSE)</f>
        <v>40692.910000000003</v>
      </c>
      <c r="P96" t="str">
        <f>VLOOKUP($A96, 'Hospitalisation Details'!$A$2:$K$2344, 7, FALSE)</f>
        <v>tier - 1</v>
      </c>
      <c r="Q96" t="str">
        <f>VLOOKUP($A96, 'Hospitalisation Details'!$A$2:$K$2344, 8, FALSE)</f>
        <v>tier - 1</v>
      </c>
      <c r="R96" t="str">
        <f>VLOOKUP($A96, 'Hospitalisation Details'!$A$2:$K$2344, 9, FALSE)</f>
        <v>R1011</v>
      </c>
      <c r="S96" t="str">
        <f>VLOOKUP($A96, 'Hospitalisation Details'!$A$2:$K$2344, 10, FALSE)</f>
        <v>25Sep1970</v>
      </c>
      <c r="T96">
        <f>VLOOKUP($A96, 'Hospitalisation Details'!$A$2:$K$2344, 11, FALSE)</f>
        <v>52</v>
      </c>
    </row>
    <row r="97" spans="1:20" ht="15.75" x14ac:dyDescent="0.25">
      <c r="A97" s="1" t="s">
        <v>2276</v>
      </c>
      <c r="B97" t="str">
        <f>VLOOKUP($A97, 'Customer Names'!$A$2:$D$2336, 2, FALSE)</f>
        <v>Boland</v>
      </c>
      <c r="C97" t="str">
        <f>VLOOKUP($A97, 'Customer Names'!$A$2:$D$2336, 3, FALSE)</f>
        <v xml:space="preserve"> Mr</v>
      </c>
      <c r="D97" t="str">
        <f>VLOOKUP($A97, 'Customer Names'!$A$2:$D$2336, 4, FALSE)</f>
        <v xml:space="preserve">  Thomas</v>
      </c>
      <c r="E97">
        <f>VLOOKUP($A97, 'Medical Examinations'!$A$2:$J$2336, 2, FALSE)</f>
        <v>48.99</v>
      </c>
      <c r="F97">
        <f>VLOOKUP($A97, 'Medical Examinations'!$A$2:$J$2336, 3, FALSE)</f>
        <v>9.7799999999999994</v>
      </c>
      <c r="G97" t="str">
        <f>VLOOKUP($A97, 'Medical Examinations'!$A$2:$J$2336, 4, FALSE)</f>
        <v>Yes</v>
      </c>
      <c r="H97" t="str">
        <f>VLOOKUP($A97, 'Medical Examinations'!$A$2:$J$2336, 5, FALSE)</f>
        <v>Yes</v>
      </c>
      <c r="I97" t="str">
        <f>VLOOKUP($A97, 'Medical Examinations'!$A$2:$J$2336, 6, FALSE)</f>
        <v>No</v>
      </c>
      <c r="J97">
        <f>VLOOKUP($A97, 'Medical Examinations'!$A$2:$J$2336, 7, FALSE)</f>
        <v>2</v>
      </c>
      <c r="K97" t="str">
        <f>VLOOKUP($A97, 'Medical Examinations'!$A$2:$J$2336, 8, FALSE)</f>
        <v>Yes</v>
      </c>
      <c r="L97" t="str">
        <f>VLOOKUP($A97, 'Medical Examinations'!$A$2:$J$2336, 9, FALSE)</f>
        <v>Obesity</v>
      </c>
      <c r="M97" t="str">
        <f>VLOOKUP($A97, 'Medical Examinations'!$A$2:$J$2336, 10, FALSE)</f>
        <v>Diabetes</v>
      </c>
      <c r="N97">
        <f>VLOOKUP($A97, 'Hospitalisation Details'!$A$2:$K$2344, 5, FALSE)</f>
        <v>1</v>
      </c>
      <c r="O97">
        <f>VLOOKUP($A97, 'Hospitalisation Details'!$A$2:$K$2344, 6, FALSE)</f>
        <v>40590.550000000003</v>
      </c>
      <c r="P97" t="str">
        <f>VLOOKUP($A97, 'Hospitalisation Details'!$A$2:$K$2344, 7, FALSE)</f>
        <v>tier - 1</v>
      </c>
      <c r="Q97" t="str">
        <f>VLOOKUP($A97, 'Hospitalisation Details'!$A$2:$K$2344, 8, FALSE)</f>
        <v>tier - 3</v>
      </c>
      <c r="R97" t="str">
        <f>VLOOKUP($A97, 'Hospitalisation Details'!$A$2:$K$2344, 9, FALSE)</f>
        <v>R1012</v>
      </c>
      <c r="S97" t="str">
        <f>VLOOKUP($A97, 'Hospitalisation Details'!$A$2:$K$2344, 10, FALSE)</f>
        <v>10Jul1975</v>
      </c>
      <c r="T97">
        <f>VLOOKUP($A97, 'Hospitalisation Details'!$A$2:$K$2344, 11, FALSE)</f>
        <v>47</v>
      </c>
    </row>
    <row r="98" spans="1:20" ht="15.75" x14ac:dyDescent="0.25">
      <c r="A98" s="1" t="s">
        <v>2275</v>
      </c>
      <c r="B98" t="str">
        <f>VLOOKUP($A98, 'Customer Names'!$A$2:$D$2336, 2, FALSE)</f>
        <v>Van Hout</v>
      </c>
      <c r="C98" t="str">
        <f>VLOOKUP($A98, 'Customer Names'!$A$2:$D$2336, 3, FALSE)</f>
        <v xml:space="preserve"> Ms</v>
      </c>
      <c r="D98" t="str">
        <f>VLOOKUP($A98, 'Customer Names'!$A$2:$D$2336, 4, FALSE)</f>
        <v xml:space="preserve">  Pamela J</v>
      </c>
      <c r="E98">
        <f>VLOOKUP($A98, 'Medical Examinations'!$A$2:$J$2336, 2, FALSE)</f>
        <v>38.39</v>
      </c>
      <c r="F98">
        <f>VLOOKUP($A98, 'Medical Examinations'!$A$2:$J$2336, 3, FALSE)</f>
        <v>4.1100000000000003</v>
      </c>
      <c r="G98" t="str">
        <f>VLOOKUP($A98, 'Medical Examinations'!$A$2:$J$2336, 4, FALSE)</f>
        <v>Yes</v>
      </c>
      <c r="H98" t="str">
        <f>VLOOKUP($A98, 'Medical Examinations'!$A$2:$J$2336, 5, FALSE)</f>
        <v>No</v>
      </c>
      <c r="I98" t="str">
        <f>VLOOKUP($A98, 'Medical Examinations'!$A$2:$J$2336, 6, FALSE)</f>
        <v>No</v>
      </c>
      <c r="J98">
        <f>VLOOKUP($A98, 'Medical Examinations'!$A$2:$J$2336, 7, FALSE)</f>
        <v>1</v>
      </c>
      <c r="K98" t="str">
        <f>VLOOKUP($A98, 'Medical Examinations'!$A$2:$J$2336, 8, FALSE)</f>
        <v>Yes</v>
      </c>
      <c r="L98" t="str">
        <f>VLOOKUP($A98, 'Medical Examinations'!$A$2:$J$2336, 9, FALSE)</f>
        <v>Obesity</v>
      </c>
      <c r="M98" t="str">
        <f>VLOOKUP($A98, 'Medical Examinations'!$A$2:$J$2336, 10, FALSE)</f>
        <v>Normal</v>
      </c>
      <c r="N98">
        <f>VLOOKUP($A98, 'Hospitalisation Details'!$A$2:$K$2344, 5, FALSE)</f>
        <v>0</v>
      </c>
      <c r="O98">
        <f>VLOOKUP($A98, 'Hospitalisation Details'!$A$2:$K$2344, 6, FALSE)</f>
        <v>40419.019999999997</v>
      </c>
      <c r="P98" t="str">
        <f>VLOOKUP($A98, 'Hospitalisation Details'!$A$2:$K$2344, 7, FALSE)</f>
        <v>tier - 1</v>
      </c>
      <c r="Q98" t="str">
        <f>VLOOKUP($A98, 'Hospitalisation Details'!$A$2:$K$2344, 8, FALSE)</f>
        <v>tier - 2</v>
      </c>
      <c r="R98" t="str">
        <f>VLOOKUP($A98, 'Hospitalisation Details'!$A$2:$K$2344, 9, FALSE)</f>
        <v>R1013</v>
      </c>
      <c r="S98" t="str">
        <f>VLOOKUP($A98, 'Hospitalisation Details'!$A$2:$K$2344, 10, FALSE)</f>
        <v>3Nov1985</v>
      </c>
      <c r="T98">
        <f>VLOOKUP($A98, 'Hospitalisation Details'!$A$2:$K$2344, 11, FALSE)</f>
        <v>37</v>
      </c>
    </row>
    <row r="99" spans="1:20" ht="15.75" x14ac:dyDescent="0.25">
      <c r="A99" s="1" t="s">
        <v>2274</v>
      </c>
      <c r="B99" t="str">
        <f>VLOOKUP($A99, 'Customer Names'!$A$2:$D$2336, 2, FALSE)</f>
        <v>Ramsey</v>
      </c>
      <c r="C99" t="str">
        <f>VLOOKUP($A99, 'Customer Names'!$A$2:$D$2336, 3, FALSE)</f>
        <v xml:space="preserve"> Ms</v>
      </c>
      <c r="D99" t="str">
        <f>VLOOKUP($A99, 'Customer Names'!$A$2:$D$2336, 4, FALSE)</f>
        <v xml:space="preserve">  Jessica</v>
      </c>
      <c r="E99">
        <f>VLOOKUP($A99, 'Medical Examinations'!$A$2:$J$2336, 2, FALSE)</f>
        <v>44.34</v>
      </c>
      <c r="F99">
        <f>VLOOKUP($A99, 'Medical Examinations'!$A$2:$J$2336, 3, FALSE)</f>
        <v>4.0199999999999996</v>
      </c>
      <c r="G99" t="str">
        <f>VLOOKUP($A99, 'Medical Examinations'!$A$2:$J$2336, 4, FALSE)</f>
        <v>Yes</v>
      </c>
      <c r="H99" t="str">
        <f>VLOOKUP($A99, 'Medical Examinations'!$A$2:$J$2336, 5, FALSE)</f>
        <v>No</v>
      </c>
      <c r="I99" t="str">
        <f>VLOOKUP($A99, 'Medical Examinations'!$A$2:$J$2336, 6, FALSE)</f>
        <v>No</v>
      </c>
      <c r="J99">
        <f>VLOOKUP($A99, 'Medical Examinations'!$A$2:$J$2336, 7, FALSE)</f>
        <v>2</v>
      </c>
      <c r="K99" t="str">
        <f>VLOOKUP($A99, 'Medical Examinations'!$A$2:$J$2336, 8, FALSE)</f>
        <v>Yes</v>
      </c>
      <c r="L99" t="str">
        <f>VLOOKUP($A99, 'Medical Examinations'!$A$2:$J$2336, 9, FALSE)</f>
        <v>Obesity</v>
      </c>
      <c r="M99" t="str">
        <f>VLOOKUP($A99, 'Medical Examinations'!$A$2:$J$2336, 10, FALSE)</f>
        <v>Normal</v>
      </c>
      <c r="N99">
        <f>VLOOKUP($A99, 'Hospitalisation Details'!$A$2:$K$2344, 5, FALSE)</f>
        <v>0</v>
      </c>
      <c r="O99">
        <f>VLOOKUP($A99, 'Hospitalisation Details'!$A$2:$K$2344, 6, FALSE)</f>
        <v>40373.74</v>
      </c>
      <c r="P99" t="str">
        <f>VLOOKUP($A99, 'Hospitalisation Details'!$A$2:$K$2344, 7, FALSE)</f>
        <v>tier - 1</v>
      </c>
      <c r="Q99" t="str">
        <f>VLOOKUP($A99, 'Hospitalisation Details'!$A$2:$K$2344, 8, FALSE)</f>
        <v>tier - 3</v>
      </c>
      <c r="R99" t="str">
        <f>VLOOKUP($A99, 'Hospitalisation Details'!$A$2:$K$2344, 9, FALSE)</f>
        <v>R1011</v>
      </c>
      <c r="S99" t="str">
        <f>VLOOKUP($A99, 'Hospitalisation Details'!$A$2:$K$2344, 10, FALSE)</f>
        <v>12Aug1966</v>
      </c>
      <c r="T99">
        <f>VLOOKUP($A99, 'Hospitalisation Details'!$A$2:$K$2344, 11, FALSE)</f>
        <v>56</v>
      </c>
    </row>
    <row r="100" spans="1:20" ht="15.75" x14ac:dyDescent="0.25">
      <c r="A100" s="1" t="s">
        <v>2273</v>
      </c>
      <c r="B100" t="str">
        <f>VLOOKUP($A100, 'Customer Names'!$A$2:$D$2336, 2, FALSE)</f>
        <v>Gage</v>
      </c>
      <c r="C100" t="str">
        <f>VLOOKUP($A100, 'Customer Names'!$A$2:$D$2336, 3, FALSE)</f>
        <v xml:space="preserve"> Mr</v>
      </c>
      <c r="D100" t="str">
        <f>VLOOKUP($A100, 'Customer Names'!$A$2:$D$2336, 4, FALSE)</f>
        <v xml:space="preserve">  Ron N</v>
      </c>
      <c r="E100">
        <f>VLOOKUP($A100, 'Medical Examinations'!$A$2:$J$2336, 2, FALSE)</f>
        <v>41.51</v>
      </c>
      <c r="F100">
        <f>VLOOKUP($A100, 'Medical Examinations'!$A$2:$J$2336, 3, FALSE)</f>
        <v>6.92</v>
      </c>
      <c r="G100" t="str">
        <f>VLOOKUP($A100, 'Medical Examinations'!$A$2:$J$2336, 4, FALSE)</f>
        <v>Yes</v>
      </c>
      <c r="H100" t="str">
        <f>VLOOKUP($A100, 'Medical Examinations'!$A$2:$J$2336, 5, FALSE)</f>
        <v>No</v>
      </c>
      <c r="I100" t="str">
        <f>VLOOKUP($A100, 'Medical Examinations'!$A$2:$J$2336, 6, FALSE)</f>
        <v>No</v>
      </c>
      <c r="J100">
        <f>VLOOKUP($A100, 'Medical Examinations'!$A$2:$J$2336, 7, FALSE)</f>
        <v>2</v>
      </c>
      <c r="K100" t="str">
        <f>VLOOKUP($A100, 'Medical Examinations'!$A$2:$J$2336, 8, FALSE)</f>
        <v>Yes</v>
      </c>
      <c r="L100" t="str">
        <f>VLOOKUP($A100, 'Medical Examinations'!$A$2:$J$2336, 9, FALSE)</f>
        <v>Obesity</v>
      </c>
      <c r="M100" t="str">
        <f>VLOOKUP($A100, 'Medical Examinations'!$A$2:$J$2336, 10, FALSE)</f>
        <v>Diabetes</v>
      </c>
      <c r="N100">
        <f>VLOOKUP($A100, 'Hospitalisation Details'!$A$2:$K$2344, 5, FALSE)</f>
        <v>0</v>
      </c>
      <c r="O100">
        <f>VLOOKUP($A100, 'Hospitalisation Details'!$A$2:$K$2344, 6, FALSE)</f>
        <v>40309.93</v>
      </c>
      <c r="P100" t="str">
        <f>VLOOKUP($A100, 'Hospitalisation Details'!$A$2:$K$2344, 7, FALSE)</f>
        <v>tier - 1</v>
      </c>
      <c r="Q100" t="str">
        <f>VLOOKUP($A100, 'Hospitalisation Details'!$A$2:$K$2344, 8, FALSE)</f>
        <v>tier - 3</v>
      </c>
      <c r="R100" t="str">
        <f>VLOOKUP($A100, 'Hospitalisation Details'!$A$2:$K$2344, 9, FALSE)</f>
        <v>R1011</v>
      </c>
      <c r="S100" t="str">
        <f>VLOOKUP($A100, 'Hospitalisation Details'!$A$2:$K$2344, 10, FALSE)</f>
        <v>4Sep1962</v>
      </c>
      <c r="T100">
        <f>VLOOKUP($A100, 'Hospitalisation Details'!$A$2:$K$2344, 11, FALSE)</f>
        <v>60</v>
      </c>
    </row>
    <row r="101" spans="1:20" ht="15.75" x14ac:dyDescent="0.25">
      <c r="A101" s="1" t="s">
        <v>2272</v>
      </c>
      <c r="B101" t="str">
        <f>VLOOKUP($A101, 'Customer Names'!$A$2:$D$2336, 2, FALSE)</f>
        <v>Gollins</v>
      </c>
      <c r="C101" t="str">
        <f>VLOOKUP($A101, 'Customer Names'!$A$2:$D$2336, 3, FALSE)</f>
        <v xml:space="preserve"> Mr</v>
      </c>
      <c r="D101" t="str">
        <f>VLOOKUP($A101, 'Customer Names'!$A$2:$D$2336, 4, FALSE)</f>
        <v xml:space="preserve">  Daniel</v>
      </c>
      <c r="E101">
        <f>VLOOKUP($A101, 'Medical Examinations'!$A$2:$J$2336, 2, FALSE)</f>
        <v>48.2</v>
      </c>
      <c r="F101">
        <f>VLOOKUP($A101, 'Medical Examinations'!$A$2:$J$2336, 3, FALSE)</f>
        <v>4.84</v>
      </c>
      <c r="G101" t="str">
        <f>VLOOKUP($A101, 'Medical Examinations'!$A$2:$J$2336, 4, FALSE)</f>
        <v>Yes</v>
      </c>
      <c r="H101" t="str">
        <f>VLOOKUP($A101, 'Medical Examinations'!$A$2:$J$2336, 5, FALSE)</f>
        <v>Yes</v>
      </c>
      <c r="I101" t="str">
        <f>VLOOKUP($A101, 'Medical Examinations'!$A$2:$J$2336, 6, FALSE)</f>
        <v>No</v>
      </c>
      <c r="J101">
        <f>VLOOKUP($A101, 'Medical Examinations'!$A$2:$J$2336, 7, FALSE)</f>
        <v>2</v>
      </c>
      <c r="K101" t="str">
        <f>VLOOKUP($A101, 'Medical Examinations'!$A$2:$J$2336, 8, FALSE)</f>
        <v>Yes</v>
      </c>
      <c r="L101" t="str">
        <f>VLOOKUP($A101, 'Medical Examinations'!$A$2:$J$2336, 9, FALSE)</f>
        <v>Obesity</v>
      </c>
      <c r="M101" t="str">
        <f>VLOOKUP($A101, 'Medical Examinations'!$A$2:$J$2336, 10, FALSE)</f>
        <v>Normal</v>
      </c>
      <c r="N101">
        <f>VLOOKUP($A101, 'Hospitalisation Details'!$A$2:$K$2344, 5, FALSE)</f>
        <v>2</v>
      </c>
      <c r="O101">
        <f>VLOOKUP($A101, 'Hospitalisation Details'!$A$2:$K$2344, 6, FALSE)</f>
        <v>40284.379999999997</v>
      </c>
      <c r="P101" t="str">
        <f>VLOOKUP($A101, 'Hospitalisation Details'!$A$2:$K$2344, 7, FALSE)</f>
        <v>tier - 1</v>
      </c>
      <c r="Q101" t="str">
        <f>VLOOKUP($A101, 'Hospitalisation Details'!$A$2:$K$2344, 8, FALSE)</f>
        <v>tier - 3</v>
      </c>
      <c r="R101" t="str">
        <f>VLOOKUP($A101, 'Hospitalisation Details'!$A$2:$K$2344, 9, FALSE)</f>
        <v>R1012</v>
      </c>
      <c r="S101" t="str">
        <f>VLOOKUP($A101, 'Hospitalisation Details'!$A$2:$K$2344, 10, FALSE)</f>
        <v>27Jun1977</v>
      </c>
      <c r="T101">
        <f>VLOOKUP($A101, 'Hospitalisation Details'!$A$2:$K$2344, 11, FALSE)</f>
        <v>45</v>
      </c>
    </row>
    <row r="102" spans="1:20" ht="15.75" x14ac:dyDescent="0.25">
      <c r="A102" s="1" t="s">
        <v>2271</v>
      </c>
      <c r="B102" t="str">
        <f>VLOOKUP($A102, 'Customer Names'!$A$2:$D$2336, 2, FALSE)</f>
        <v>Benestad</v>
      </c>
      <c r="C102" t="str">
        <f>VLOOKUP($A102, 'Customer Names'!$A$2:$D$2336, 3, FALSE)</f>
        <v xml:space="preserve"> Mr</v>
      </c>
      <c r="D102" t="str">
        <f>VLOOKUP($A102, 'Customer Names'!$A$2:$D$2336, 4, FALSE)</f>
        <v xml:space="preserve">  Brian</v>
      </c>
      <c r="E102">
        <f>VLOOKUP($A102, 'Medical Examinations'!$A$2:$J$2336, 2, FALSE)</f>
        <v>35.75</v>
      </c>
      <c r="F102">
        <f>VLOOKUP($A102, 'Medical Examinations'!$A$2:$J$2336, 3, FALSE)</f>
        <v>8</v>
      </c>
      <c r="G102" t="str">
        <f>VLOOKUP($A102, 'Medical Examinations'!$A$2:$J$2336, 4, FALSE)</f>
        <v>Yes</v>
      </c>
      <c r="H102" t="str">
        <f>VLOOKUP($A102, 'Medical Examinations'!$A$2:$J$2336, 5, FALSE)</f>
        <v>No</v>
      </c>
      <c r="I102" t="str">
        <f>VLOOKUP($A102, 'Medical Examinations'!$A$2:$J$2336, 6, FALSE)</f>
        <v>No</v>
      </c>
      <c r="J102">
        <f>VLOOKUP($A102, 'Medical Examinations'!$A$2:$J$2336, 7, FALSE)</f>
        <v>1</v>
      </c>
      <c r="K102" t="str">
        <f>VLOOKUP($A102, 'Medical Examinations'!$A$2:$J$2336, 8, FALSE)</f>
        <v>No</v>
      </c>
      <c r="L102" t="str">
        <f>VLOOKUP($A102, 'Medical Examinations'!$A$2:$J$2336, 9, FALSE)</f>
        <v>Obesity</v>
      </c>
      <c r="M102" t="str">
        <f>VLOOKUP($A102, 'Medical Examinations'!$A$2:$J$2336, 10, FALSE)</f>
        <v>Diabetes</v>
      </c>
      <c r="N102">
        <f>VLOOKUP($A102, 'Hospitalisation Details'!$A$2:$K$2344, 5, FALSE)</f>
        <v>1</v>
      </c>
      <c r="O102">
        <f>VLOOKUP($A102, 'Hospitalisation Details'!$A$2:$K$2344, 6, FALSE)</f>
        <v>40273.65</v>
      </c>
      <c r="P102" t="str">
        <f>VLOOKUP($A102, 'Hospitalisation Details'!$A$2:$K$2344, 7, FALSE)</f>
        <v>tier - 1</v>
      </c>
      <c r="Q102" t="str">
        <f>VLOOKUP($A102, 'Hospitalisation Details'!$A$2:$K$2344, 8, FALSE)</f>
        <v>tier - 3</v>
      </c>
      <c r="R102" t="str">
        <f>VLOOKUP($A102, 'Hospitalisation Details'!$A$2:$K$2344, 9, FALSE)</f>
        <v>R1013</v>
      </c>
      <c r="S102" t="str">
        <f>VLOOKUP($A102, 'Hospitalisation Details'!$A$2:$K$2344, 10, FALSE)</f>
        <v>4Oct1981</v>
      </c>
      <c r="T102">
        <f>VLOOKUP($A102, 'Hospitalisation Details'!$A$2:$K$2344, 11, FALSE)</f>
        <v>41</v>
      </c>
    </row>
    <row r="103" spans="1:20" ht="15.75" x14ac:dyDescent="0.25">
      <c r="A103" s="1" t="s">
        <v>2270</v>
      </c>
      <c r="B103" t="str">
        <f>VLOOKUP($A103, 'Customer Names'!$A$2:$D$2336, 2, FALSE)</f>
        <v>Aviv</v>
      </c>
      <c r="C103" t="str">
        <f>VLOOKUP($A103, 'Customer Names'!$A$2:$D$2336, 3, FALSE)</f>
        <v xml:space="preserve"> Ms</v>
      </c>
      <c r="D103" t="str">
        <f>VLOOKUP($A103, 'Customer Names'!$A$2:$D$2336, 4, FALSE)</f>
        <v xml:space="preserve">  Sari</v>
      </c>
      <c r="E103">
        <f>VLOOKUP($A103, 'Medical Examinations'!$A$2:$J$2336, 2, FALSE)</f>
        <v>53.81</v>
      </c>
      <c r="F103">
        <f>VLOOKUP($A103, 'Medical Examinations'!$A$2:$J$2336, 3, FALSE)</f>
        <v>8.77</v>
      </c>
      <c r="G103" t="str">
        <f>VLOOKUP($A103, 'Medical Examinations'!$A$2:$J$2336, 4, FALSE)</f>
        <v>Yes</v>
      </c>
      <c r="H103" t="str">
        <f>VLOOKUP($A103, 'Medical Examinations'!$A$2:$J$2336, 5, FALSE)</f>
        <v>Yes</v>
      </c>
      <c r="I103" t="str">
        <f>VLOOKUP($A103, 'Medical Examinations'!$A$2:$J$2336, 6, FALSE)</f>
        <v>No</v>
      </c>
      <c r="J103">
        <f>VLOOKUP($A103, 'Medical Examinations'!$A$2:$J$2336, 7, FALSE)</f>
        <v>3</v>
      </c>
      <c r="K103" t="str">
        <f>VLOOKUP($A103, 'Medical Examinations'!$A$2:$J$2336, 8, FALSE)</f>
        <v>Yes</v>
      </c>
      <c r="L103" t="str">
        <f>VLOOKUP($A103, 'Medical Examinations'!$A$2:$J$2336, 9, FALSE)</f>
        <v>Obesity</v>
      </c>
      <c r="M103" t="str">
        <f>VLOOKUP($A103, 'Medical Examinations'!$A$2:$J$2336, 10, FALSE)</f>
        <v>Diabetes</v>
      </c>
      <c r="N103">
        <f>VLOOKUP($A103, 'Hospitalisation Details'!$A$2:$K$2344, 5, FALSE)</f>
        <v>1</v>
      </c>
      <c r="O103">
        <f>VLOOKUP($A103, 'Hospitalisation Details'!$A$2:$K$2344, 6, FALSE)</f>
        <v>40208.559999999998</v>
      </c>
      <c r="P103" t="str">
        <f>VLOOKUP($A103, 'Hospitalisation Details'!$A$2:$K$2344, 7, FALSE)</f>
        <v>tier - 1</v>
      </c>
      <c r="Q103" t="str">
        <f>VLOOKUP($A103, 'Hospitalisation Details'!$A$2:$K$2344, 8, FALSE)</f>
        <v>tier - 2</v>
      </c>
      <c r="R103" t="str">
        <f>VLOOKUP($A103, 'Hospitalisation Details'!$A$2:$K$2344, 9, FALSE)</f>
        <v>R1011</v>
      </c>
      <c r="S103" t="str">
        <f>VLOOKUP($A103, 'Hospitalisation Details'!$A$2:$K$2344, 10, FALSE)</f>
        <v>28Jul1981</v>
      </c>
      <c r="T103">
        <f>VLOOKUP($A103, 'Hospitalisation Details'!$A$2:$K$2344, 11, FALSE)</f>
        <v>41</v>
      </c>
    </row>
    <row r="104" spans="1:20" ht="15.75" x14ac:dyDescent="0.25">
      <c r="A104" s="1" t="s">
        <v>2269</v>
      </c>
      <c r="B104" t="str">
        <f>VLOOKUP($A104, 'Customer Names'!$A$2:$D$2336, 2, FALSE)</f>
        <v>Burns</v>
      </c>
      <c r="C104" t="str">
        <f>VLOOKUP($A104, 'Customer Names'!$A$2:$D$2336, 3, FALSE)</f>
        <v xml:space="preserve"> Mr</v>
      </c>
      <c r="D104" t="str">
        <f>VLOOKUP($A104, 'Customer Names'!$A$2:$D$2336, 4, FALSE)</f>
        <v xml:space="preserve">  Robert M</v>
      </c>
      <c r="E104">
        <f>VLOOKUP($A104, 'Medical Examinations'!$A$2:$J$2336, 2, FALSE)</f>
        <v>49.48</v>
      </c>
      <c r="F104">
        <f>VLOOKUP($A104, 'Medical Examinations'!$A$2:$J$2336, 3, FALSE)</f>
        <v>4.96</v>
      </c>
      <c r="G104" t="str">
        <f>VLOOKUP($A104, 'Medical Examinations'!$A$2:$J$2336, 4, FALSE)</f>
        <v>Yes</v>
      </c>
      <c r="H104" t="str">
        <f>VLOOKUP($A104, 'Medical Examinations'!$A$2:$J$2336, 5, FALSE)</f>
        <v>Yes</v>
      </c>
      <c r="I104" t="str">
        <f>VLOOKUP($A104, 'Medical Examinations'!$A$2:$J$2336, 6, FALSE)</f>
        <v>Yes</v>
      </c>
      <c r="J104">
        <f>VLOOKUP($A104, 'Medical Examinations'!$A$2:$J$2336, 7, FALSE)</f>
        <v>2</v>
      </c>
      <c r="K104" t="str">
        <f>VLOOKUP($A104, 'Medical Examinations'!$A$2:$J$2336, 8, FALSE)</f>
        <v>Yes</v>
      </c>
      <c r="L104" t="str">
        <f>VLOOKUP($A104, 'Medical Examinations'!$A$2:$J$2336, 9, FALSE)</f>
        <v>Obesity</v>
      </c>
      <c r="M104" t="str">
        <f>VLOOKUP($A104, 'Medical Examinations'!$A$2:$J$2336, 10, FALSE)</f>
        <v>Normal</v>
      </c>
      <c r="N104">
        <f>VLOOKUP($A104, 'Hospitalisation Details'!$A$2:$K$2344, 5, FALSE)</f>
        <v>2</v>
      </c>
      <c r="O104">
        <f>VLOOKUP($A104, 'Hospitalisation Details'!$A$2:$K$2344, 6, FALSE)</f>
        <v>40204.83</v>
      </c>
      <c r="P104" t="str">
        <f>VLOOKUP($A104, 'Hospitalisation Details'!$A$2:$K$2344, 7, FALSE)</f>
        <v>tier - 1</v>
      </c>
      <c r="Q104" t="str">
        <f>VLOOKUP($A104, 'Hospitalisation Details'!$A$2:$K$2344, 8, FALSE)</f>
        <v>tier - 3</v>
      </c>
      <c r="R104" t="str">
        <f>VLOOKUP($A104, 'Hospitalisation Details'!$A$2:$K$2344, 9, FALSE)</f>
        <v>R1012</v>
      </c>
      <c r="S104" t="str">
        <f>VLOOKUP($A104, 'Hospitalisation Details'!$A$2:$K$2344, 10, FALSE)</f>
        <v>18Aug1979</v>
      </c>
      <c r="T104">
        <f>VLOOKUP($A104, 'Hospitalisation Details'!$A$2:$K$2344, 11, FALSE)</f>
        <v>43</v>
      </c>
    </row>
    <row r="105" spans="1:20" ht="15.75" x14ac:dyDescent="0.25">
      <c r="A105" s="1" t="s">
        <v>2268</v>
      </c>
      <c r="B105" t="str">
        <f>VLOOKUP($A105, 'Customer Names'!$A$2:$D$2336, 2, FALSE)</f>
        <v>Maldonado</v>
      </c>
      <c r="C105" t="str">
        <f>VLOOKUP($A105, 'Customer Names'!$A$2:$D$2336, 3, FALSE)</f>
        <v xml:space="preserve"> Mr</v>
      </c>
      <c r="D105" t="str">
        <f>VLOOKUP($A105, 'Customer Names'!$A$2:$D$2336, 4, FALSE)</f>
        <v xml:space="preserve">  Ricardo</v>
      </c>
      <c r="E105">
        <f>VLOOKUP($A105, 'Medical Examinations'!$A$2:$J$2336, 2, FALSE)</f>
        <v>34.1</v>
      </c>
      <c r="F105">
        <f>VLOOKUP($A105, 'Medical Examinations'!$A$2:$J$2336, 3, FALSE)</f>
        <v>4.43</v>
      </c>
      <c r="G105" t="str">
        <f>VLOOKUP($A105, 'Medical Examinations'!$A$2:$J$2336, 4, FALSE)</f>
        <v>Yes</v>
      </c>
      <c r="H105" t="str">
        <f>VLOOKUP($A105, 'Medical Examinations'!$A$2:$J$2336, 5, FALSE)</f>
        <v>No</v>
      </c>
      <c r="I105" t="str">
        <f>VLOOKUP($A105, 'Medical Examinations'!$A$2:$J$2336, 6, FALSE)</f>
        <v>No</v>
      </c>
      <c r="J105">
        <f>VLOOKUP($A105, 'Medical Examinations'!$A$2:$J$2336, 7, FALSE)</f>
        <v>1</v>
      </c>
      <c r="K105" t="str">
        <f>VLOOKUP($A105, 'Medical Examinations'!$A$2:$J$2336, 8, FALSE)</f>
        <v>No</v>
      </c>
      <c r="L105" t="str">
        <f>VLOOKUP($A105, 'Medical Examinations'!$A$2:$J$2336, 9, FALSE)</f>
        <v>Obesity</v>
      </c>
      <c r="M105" t="str">
        <f>VLOOKUP($A105, 'Medical Examinations'!$A$2:$J$2336, 10, FALSE)</f>
        <v>Normal</v>
      </c>
      <c r="N105">
        <f>VLOOKUP($A105, 'Hospitalisation Details'!$A$2:$K$2344, 5, FALSE)</f>
        <v>4</v>
      </c>
      <c r="O105">
        <f>VLOOKUP($A105, 'Hospitalisation Details'!$A$2:$K$2344, 6, FALSE)</f>
        <v>40182.25</v>
      </c>
      <c r="P105" t="str">
        <f>VLOOKUP($A105, 'Hospitalisation Details'!$A$2:$K$2344, 7, FALSE)</f>
        <v>tier - 1</v>
      </c>
      <c r="Q105" t="str">
        <f>VLOOKUP($A105, 'Hospitalisation Details'!$A$2:$K$2344, 8, FALSE)</f>
        <v>tier - 2</v>
      </c>
      <c r="R105" t="str">
        <f>VLOOKUP($A105, 'Hospitalisation Details'!$A$2:$K$2344, 9, FALSE)</f>
        <v>R1011</v>
      </c>
      <c r="S105" t="str">
        <f>VLOOKUP($A105, 'Hospitalisation Details'!$A$2:$K$2344, 10, FALSE)</f>
        <v>21Oct1985</v>
      </c>
      <c r="T105">
        <f>VLOOKUP($A105, 'Hospitalisation Details'!$A$2:$K$2344, 11, FALSE)</f>
        <v>37</v>
      </c>
    </row>
    <row r="106" spans="1:20" ht="15.75" x14ac:dyDescent="0.25">
      <c r="A106" s="1" t="s">
        <v>2267</v>
      </c>
      <c r="B106" t="str">
        <f>VLOOKUP($A106, 'Customer Names'!$A$2:$D$2336, 2, FALSE)</f>
        <v>Yitref</v>
      </c>
      <c r="C106" t="str">
        <f>VLOOKUP($A106, 'Customer Names'!$A$2:$D$2336, 3, FALSE)</f>
        <v xml:space="preserve"> Mr</v>
      </c>
      <c r="D106" t="str">
        <f>VLOOKUP($A106, 'Customer Names'!$A$2:$D$2336, 4, FALSE)</f>
        <v xml:space="preserve">  Gedion</v>
      </c>
      <c r="E106">
        <f>VLOOKUP($A106, 'Medical Examinations'!$A$2:$J$2336, 2, FALSE)</f>
        <v>35.299999999999997</v>
      </c>
      <c r="F106">
        <f>VLOOKUP($A106, 'Medical Examinations'!$A$2:$J$2336, 3, FALSE)</f>
        <v>5.82</v>
      </c>
      <c r="G106" t="str">
        <f>VLOOKUP($A106, 'Medical Examinations'!$A$2:$J$2336, 4, FALSE)</f>
        <v>Yes</v>
      </c>
      <c r="H106" t="str">
        <f>VLOOKUP($A106, 'Medical Examinations'!$A$2:$J$2336, 5, FALSE)</f>
        <v>No</v>
      </c>
      <c r="I106" t="str">
        <f>VLOOKUP($A106, 'Medical Examinations'!$A$2:$J$2336, 6, FALSE)</f>
        <v>Yes</v>
      </c>
      <c r="J106">
        <f>VLOOKUP($A106, 'Medical Examinations'!$A$2:$J$2336, 7, FALSE)</f>
        <v>1</v>
      </c>
      <c r="K106" t="str">
        <f>VLOOKUP($A106, 'Medical Examinations'!$A$2:$J$2336, 8, FALSE)</f>
        <v>No</v>
      </c>
      <c r="L106" t="str">
        <f>VLOOKUP($A106, 'Medical Examinations'!$A$2:$J$2336, 9, FALSE)</f>
        <v>Obesity</v>
      </c>
      <c r="M106" t="str">
        <f>VLOOKUP($A106, 'Medical Examinations'!$A$2:$J$2336, 10, FALSE)</f>
        <v>Diabetes</v>
      </c>
      <c r="N106">
        <f>VLOOKUP($A106, 'Hospitalisation Details'!$A$2:$K$2344, 5, FALSE)</f>
        <v>2</v>
      </c>
      <c r="O106">
        <f>VLOOKUP($A106, 'Hospitalisation Details'!$A$2:$K$2344, 6, FALSE)</f>
        <v>40103.89</v>
      </c>
      <c r="P106" t="str">
        <f>VLOOKUP($A106, 'Hospitalisation Details'!$A$2:$K$2344, 7, FALSE)</f>
        <v>tier - 1</v>
      </c>
      <c r="Q106" t="str">
        <f>VLOOKUP($A106, 'Hospitalisation Details'!$A$2:$K$2344, 8, FALSE)</f>
        <v>tier - 2</v>
      </c>
      <c r="R106" t="str">
        <f>VLOOKUP($A106, 'Hospitalisation Details'!$A$2:$K$2344, 9, FALSE)</f>
        <v>R1011</v>
      </c>
      <c r="S106" t="str">
        <f>VLOOKUP($A106, 'Hospitalisation Details'!$A$2:$K$2344, 10, FALSE)</f>
        <v>14Oct1983</v>
      </c>
      <c r="T106">
        <f>VLOOKUP($A106, 'Hospitalisation Details'!$A$2:$K$2344, 11, FALSE)</f>
        <v>39</v>
      </c>
    </row>
    <row r="107" spans="1:20" ht="15.75" x14ac:dyDescent="0.25">
      <c r="A107" s="1" t="s">
        <v>2266</v>
      </c>
      <c r="B107" t="str">
        <f>VLOOKUP($A107, 'Customer Names'!$A$2:$D$2336, 2, FALSE)</f>
        <v>Loudon-Brown</v>
      </c>
      <c r="C107" t="str">
        <f>VLOOKUP($A107, 'Customer Names'!$A$2:$D$2336, 3, FALSE)</f>
        <v xml:space="preserve"> Mr</v>
      </c>
      <c r="D107" t="str">
        <f>VLOOKUP($A107, 'Customer Names'!$A$2:$D$2336, 4, FALSE)</f>
        <v xml:space="preserve">  Mark</v>
      </c>
      <c r="E107">
        <f>VLOOKUP($A107, 'Medical Examinations'!$A$2:$J$2336, 2, FALSE)</f>
        <v>43.83</v>
      </c>
      <c r="F107">
        <f>VLOOKUP($A107, 'Medical Examinations'!$A$2:$J$2336, 3, FALSE)</f>
        <v>6.03</v>
      </c>
      <c r="G107" t="str">
        <f>VLOOKUP($A107, 'Medical Examinations'!$A$2:$J$2336, 4, FALSE)</f>
        <v>Yes</v>
      </c>
      <c r="H107" t="str">
        <f>VLOOKUP($A107, 'Medical Examinations'!$A$2:$J$2336, 5, FALSE)</f>
        <v>No</v>
      </c>
      <c r="I107" t="str">
        <f>VLOOKUP($A107, 'Medical Examinations'!$A$2:$J$2336, 6, FALSE)</f>
        <v>No</v>
      </c>
      <c r="J107">
        <f>VLOOKUP($A107, 'Medical Examinations'!$A$2:$J$2336, 7, FALSE)</f>
        <v>2</v>
      </c>
      <c r="K107" t="str">
        <f>VLOOKUP($A107, 'Medical Examinations'!$A$2:$J$2336, 8, FALSE)</f>
        <v>Yes</v>
      </c>
      <c r="L107" t="str">
        <f>VLOOKUP($A107, 'Medical Examinations'!$A$2:$J$2336, 9, FALSE)</f>
        <v>Obesity</v>
      </c>
      <c r="M107" t="str">
        <f>VLOOKUP($A107, 'Medical Examinations'!$A$2:$J$2336, 10, FALSE)</f>
        <v>Diabetes</v>
      </c>
      <c r="N107">
        <f>VLOOKUP($A107, 'Hospitalisation Details'!$A$2:$K$2344, 5, FALSE)</f>
        <v>0</v>
      </c>
      <c r="O107">
        <f>VLOOKUP($A107, 'Hospitalisation Details'!$A$2:$K$2344, 6, FALSE)</f>
        <v>40069.440000000002</v>
      </c>
      <c r="P107" t="str">
        <f>VLOOKUP($A107, 'Hospitalisation Details'!$A$2:$K$2344, 7, FALSE)</f>
        <v>tier - 1</v>
      </c>
      <c r="Q107" t="str">
        <f>VLOOKUP($A107, 'Hospitalisation Details'!$A$2:$K$2344, 8, FALSE)</f>
        <v>tier - 3</v>
      </c>
      <c r="R107" t="str">
        <f>VLOOKUP($A107, 'Hospitalisation Details'!$A$2:$K$2344, 9, FALSE)</f>
        <v>R1011</v>
      </c>
      <c r="S107" t="str">
        <f>VLOOKUP($A107, 'Hospitalisation Details'!$A$2:$K$2344, 10, FALSE)</f>
        <v>12Aug1966</v>
      </c>
      <c r="T107">
        <f>VLOOKUP($A107, 'Hospitalisation Details'!$A$2:$K$2344, 11, FALSE)</f>
        <v>56</v>
      </c>
    </row>
    <row r="108" spans="1:20" ht="15.75" x14ac:dyDescent="0.25">
      <c r="A108" s="1" t="s">
        <v>2265</v>
      </c>
      <c r="B108" t="str">
        <f>VLOOKUP($A108, 'Customer Names'!$A$2:$D$2336, 2, FALSE)</f>
        <v>Sugathadasa</v>
      </c>
      <c r="C108" t="str">
        <f>VLOOKUP($A108, 'Customer Names'!$A$2:$D$2336, 3, FALSE)</f>
        <v xml:space="preserve"> Mr</v>
      </c>
      <c r="D108" t="str">
        <f>VLOOKUP($A108, 'Customer Names'!$A$2:$D$2336, 4, FALSE)</f>
        <v xml:space="preserve">  Gamini P</v>
      </c>
      <c r="E108">
        <f>VLOOKUP($A108, 'Medical Examinations'!$A$2:$J$2336, 2, FALSE)</f>
        <v>50.07</v>
      </c>
      <c r="F108">
        <f>VLOOKUP($A108, 'Medical Examinations'!$A$2:$J$2336, 3, FALSE)</f>
        <v>9.27</v>
      </c>
      <c r="G108" t="str">
        <f>VLOOKUP($A108, 'Medical Examinations'!$A$2:$J$2336, 4, FALSE)</f>
        <v>Yes</v>
      </c>
      <c r="H108" t="str">
        <f>VLOOKUP($A108, 'Medical Examinations'!$A$2:$J$2336, 5, FALSE)</f>
        <v>Yes</v>
      </c>
      <c r="I108" t="str">
        <f>VLOOKUP($A108, 'Medical Examinations'!$A$2:$J$2336, 6, FALSE)</f>
        <v>No</v>
      </c>
      <c r="J108">
        <f>VLOOKUP($A108, 'Medical Examinations'!$A$2:$J$2336, 7, FALSE)</f>
        <v>2</v>
      </c>
      <c r="K108" t="str">
        <f>VLOOKUP($A108, 'Medical Examinations'!$A$2:$J$2336, 8, FALSE)</f>
        <v>Yes</v>
      </c>
      <c r="L108" t="str">
        <f>VLOOKUP($A108, 'Medical Examinations'!$A$2:$J$2336, 9, FALSE)</f>
        <v>Obesity</v>
      </c>
      <c r="M108" t="str">
        <f>VLOOKUP($A108, 'Medical Examinations'!$A$2:$J$2336, 10, FALSE)</f>
        <v>Diabetes</v>
      </c>
      <c r="N108">
        <f>VLOOKUP($A108, 'Hospitalisation Details'!$A$2:$K$2344, 5, FALSE)</f>
        <v>2</v>
      </c>
      <c r="O108">
        <f>VLOOKUP($A108, 'Hospitalisation Details'!$A$2:$K$2344, 6, FALSE)</f>
        <v>40054.730000000003</v>
      </c>
      <c r="P108" t="str">
        <f>VLOOKUP($A108, 'Hospitalisation Details'!$A$2:$K$2344, 7, FALSE)</f>
        <v>tier - 1</v>
      </c>
      <c r="Q108" t="str">
        <f>VLOOKUP($A108, 'Hospitalisation Details'!$A$2:$K$2344, 8, FALSE)</f>
        <v>tier - 3</v>
      </c>
      <c r="R108" t="str">
        <f>VLOOKUP($A108, 'Hospitalisation Details'!$A$2:$K$2344, 9, FALSE)</f>
        <v>R1011</v>
      </c>
      <c r="S108" t="str">
        <f>VLOOKUP($A108, 'Hospitalisation Details'!$A$2:$K$2344, 10, FALSE)</f>
        <v>20Dec1978</v>
      </c>
      <c r="T108">
        <f>VLOOKUP($A108, 'Hospitalisation Details'!$A$2:$K$2344, 11, FALSE)</f>
        <v>44</v>
      </c>
    </row>
    <row r="109" spans="1:20" ht="15.75" x14ac:dyDescent="0.25">
      <c r="A109" s="1" t="s">
        <v>2264</v>
      </c>
      <c r="B109" t="str">
        <f>VLOOKUP($A109, 'Customer Names'!$A$2:$D$2336, 2, FALSE)</f>
        <v>Ganley</v>
      </c>
      <c r="C109" t="str">
        <f>VLOOKUP($A109, 'Customer Names'!$A$2:$D$2336, 3, FALSE)</f>
        <v xml:space="preserve"> Ms</v>
      </c>
      <c r="D109" t="str">
        <f>VLOOKUP($A109, 'Customer Names'!$A$2:$D$2336, 4, FALSE)</f>
        <v xml:space="preserve">  Emily J</v>
      </c>
      <c r="E109">
        <f>VLOOKUP($A109, 'Medical Examinations'!$A$2:$J$2336, 2, FALSE)</f>
        <v>32.774999999999999</v>
      </c>
      <c r="F109">
        <f>VLOOKUP($A109, 'Medical Examinations'!$A$2:$J$2336, 3, FALSE)</f>
        <v>5.53</v>
      </c>
      <c r="G109" t="str">
        <f>VLOOKUP($A109, 'Medical Examinations'!$A$2:$J$2336, 4, FALSE)</f>
        <v>Yes</v>
      </c>
      <c r="H109" t="str">
        <f>VLOOKUP($A109, 'Medical Examinations'!$A$2:$J$2336, 5, FALSE)</f>
        <v>No</v>
      </c>
      <c r="I109" t="str">
        <f>VLOOKUP($A109, 'Medical Examinations'!$A$2:$J$2336, 6, FALSE)</f>
        <v>No</v>
      </c>
      <c r="J109">
        <f>VLOOKUP($A109, 'Medical Examinations'!$A$2:$J$2336, 7, FALSE)</f>
        <v>1</v>
      </c>
      <c r="K109" t="str">
        <f>VLOOKUP($A109, 'Medical Examinations'!$A$2:$J$2336, 8, FALSE)</f>
        <v>No</v>
      </c>
      <c r="L109" t="str">
        <f>VLOOKUP($A109, 'Medical Examinations'!$A$2:$J$2336, 9, FALSE)</f>
        <v>Obesity</v>
      </c>
      <c r="M109" t="str">
        <f>VLOOKUP($A109, 'Medical Examinations'!$A$2:$J$2336, 10, FALSE)</f>
        <v>Normal</v>
      </c>
      <c r="N109">
        <f>VLOOKUP($A109, 'Hospitalisation Details'!$A$2:$K$2344, 5, FALSE)</f>
        <v>2</v>
      </c>
      <c r="O109">
        <f>VLOOKUP($A109, 'Hospitalisation Details'!$A$2:$K$2344, 6, FALSE)</f>
        <v>40003.33</v>
      </c>
      <c r="P109" t="str">
        <f>VLOOKUP($A109, 'Hospitalisation Details'!$A$2:$K$2344, 7, FALSE)</f>
        <v>tier - 1</v>
      </c>
      <c r="Q109" t="str">
        <f>VLOOKUP($A109, 'Hospitalisation Details'!$A$2:$K$2344, 8, FALSE)</f>
        <v>tier - 1</v>
      </c>
      <c r="R109" t="str">
        <f>VLOOKUP($A109, 'Hospitalisation Details'!$A$2:$K$2344, 9, FALSE)</f>
        <v>R1012</v>
      </c>
      <c r="S109" t="str">
        <f>VLOOKUP($A109, 'Hospitalisation Details'!$A$2:$K$2344, 10, FALSE)</f>
        <v>25Dec1982</v>
      </c>
      <c r="T109">
        <f>VLOOKUP($A109, 'Hospitalisation Details'!$A$2:$K$2344, 11, FALSE)</f>
        <v>40</v>
      </c>
    </row>
    <row r="110" spans="1:20" ht="15.75" x14ac:dyDescent="0.25">
      <c r="A110" s="1" t="s">
        <v>2263</v>
      </c>
      <c r="B110" t="str">
        <f>VLOOKUP($A110, 'Customer Names'!$A$2:$D$2336, 2, FALSE)</f>
        <v>Potter</v>
      </c>
      <c r="C110" t="str">
        <f>VLOOKUP($A110, 'Customer Names'!$A$2:$D$2336, 3, FALSE)</f>
        <v xml:space="preserve"> Ms</v>
      </c>
      <c r="D110" t="str">
        <f>VLOOKUP($A110, 'Customer Names'!$A$2:$D$2336, 4, FALSE)</f>
        <v xml:space="preserve">  Amanda</v>
      </c>
      <c r="E110">
        <f>VLOOKUP($A110, 'Medical Examinations'!$A$2:$J$2336, 2, FALSE)</f>
        <v>34.104999999999997</v>
      </c>
      <c r="F110">
        <f>VLOOKUP($A110, 'Medical Examinations'!$A$2:$J$2336, 3, FALSE)</f>
        <v>5.07</v>
      </c>
      <c r="G110" t="str">
        <f>VLOOKUP($A110, 'Medical Examinations'!$A$2:$J$2336, 4, FALSE)</f>
        <v>Yes</v>
      </c>
      <c r="H110" t="str">
        <f>VLOOKUP($A110, 'Medical Examinations'!$A$2:$J$2336, 5, FALSE)</f>
        <v>No</v>
      </c>
      <c r="I110" t="str">
        <f>VLOOKUP($A110, 'Medical Examinations'!$A$2:$J$2336, 6, FALSE)</f>
        <v>No</v>
      </c>
      <c r="J110">
        <f>VLOOKUP($A110, 'Medical Examinations'!$A$2:$J$2336, 7, FALSE)</f>
        <v>1</v>
      </c>
      <c r="K110" t="str">
        <f>VLOOKUP($A110, 'Medical Examinations'!$A$2:$J$2336, 8, FALSE)</f>
        <v>No</v>
      </c>
      <c r="L110" t="str">
        <f>VLOOKUP($A110, 'Medical Examinations'!$A$2:$J$2336, 9, FALSE)</f>
        <v>Obesity</v>
      </c>
      <c r="M110" t="str">
        <f>VLOOKUP($A110, 'Medical Examinations'!$A$2:$J$2336, 10, FALSE)</f>
        <v>Normal</v>
      </c>
      <c r="N110">
        <f>VLOOKUP($A110, 'Hospitalisation Details'!$A$2:$K$2344, 5, FALSE)</f>
        <v>3</v>
      </c>
      <c r="O110">
        <f>VLOOKUP($A110, 'Hospitalisation Details'!$A$2:$K$2344, 6, FALSE)</f>
        <v>39983.43</v>
      </c>
      <c r="P110" t="str">
        <f>VLOOKUP($A110, 'Hospitalisation Details'!$A$2:$K$2344, 7, FALSE)</f>
        <v>tier - 2</v>
      </c>
      <c r="Q110" t="str">
        <f>VLOOKUP($A110, 'Hospitalisation Details'!$A$2:$K$2344, 8, FALSE)</f>
        <v>tier - 3</v>
      </c>
      <c r="R110" t="str">
        <f>VLOOKUP($A110, 'Hospitalisation Details'!$A$2:$K$2344, 9, FALSE)</f>
        <v>R1012</v>
      </c>
      <c r="S110" t="str">
        <f>VLOOKUP($A110, 'Hospitalisation Details'!$A$2:$K$2344, 10, FALSE)</f>
        <v>8Aug1987</v>
      </c>
      <c r="T110">
        <f>VLOOKUP($A110, 'Hospitalisation Details'!$A$2:$K$2344, 11, FALSE)</f>
        <v>35</v>
      </c>
    </row>
    <row r="111" spans="1:20" ht="15.75" x14ac:dyDescent="0.25">
      <c r="A111" s="1" t="s">
        <v>2262</v>
      </c>
      <c r="B111" t="str">
        <f>VLOOKUP($A111, 'Customer Names'!$A$2:$D$2336, 2, FALSE)</f>
        <v>Rasmussen</v>
      </c>
      <c r="C111" t="str">
        <f>VLOOKUP($A111, 'Customer Names'!$A$2:$D$2336, 3, FALSE)</f>
        <v xml:space="preserve"> Mr</v>
      </c>
      <c r="D111" t="str">
        <f>VLOOKUP($A111, 'Customer Names'!$A$2:$D$2336, 4, FALSE)</f>
        <v xml:space="preserve">  Nicholas</v>
      </c>
      <c r="E111">
        <f>VLOOKUP($A111, 'Medical Examinations'!$A$2:$J$2336, 2, FALSE)</f>
        <v>48.93</v>
      </c>
      <c r="F111">
        <f>VLOOKUP($A111, 'Medical Examinations'!$A$2:$J$2336, 3, FALSE)</f>
        <v>11.17</v>
      </c>
      <c r="G111" t="str">
        <f>VLOOKUP($A111, 'Medical Examinations'!$A$2:$J$2336, 4, FALSE)</f>
        <v>Yes</v>
      </c>
      <c r="H111" t="str">
        <f>VLOOKUP($A111, 'Medical Examinations'!$A$2:$J$2336, 5, FALSE)</f>
        <v>Yes</v>
      </c>
      <c r="I111" t="str">
        <f>VLOOKUP($A111, 'Medical Examinations'!$A$2:$J$2336, 6, FALSE)</f>
        <v>No</v>
      </c>
      <c r="J111">
        <f>VLOOKUP($A111, 'Medical Examinations'!$A$2:$J$2336, 7, FALSE)</f>
        <v>2</v>
      </c>
      <c r="K111" t="str">
        <f>VLOOKUP($A111, 'Medical Examinations'!$A$2:$J$2336, 8, FALSE)</f>
        <v>Yes</v>
      </c>
      <c r="L111" t="str">
        <f>VLOOKUP($A111, 'Medical Examinations'!$A$2:$J$2336, 9, FALSE)</f>
        <v>Obesity</v>
      </c>
      <c r="M111" t="str">
        <f>VLOOKUP($A111, 'Medical Examinations'!$A$2:$J$2336, 10, FALSE)</f>
        <v>Diabetes</v>
      </c>
      <c r="N111">
        <f>VLOOKUP($A111, 'Hospitalisation Details'!$A$2:$K$2344, 5, FALSE)</f>
        <v>1</v>
      </c>
      <c r="O111">
        <f>VLOOKUP($A111, 'Hospitalisation Details'!$A$2:$K$2344, 6, FALSE)</f>
        <v>39963.120000000003</v>
      </c>
      <c r="P111" t="str">
        <f>VLOOKUP($A111, 'Hospitalisation Details'!$A$2:$K$2344, 7, FALSE)</f>
        <v>tier - 2</v>
      </c>
      <c r="Q111" t="str">
        <f>VLOOKUP($A111, 'Hospitalisation Details'!$A$2:$K$2344, 8, FALSE)</f>
        <v>tier - 2</v>
      </c>
      <c r="R111" t="str">
        <f>VLOOKUP($A111, 'Hospitalisation Details'!$A$2:$K$2344, 9, FALSE)</f>
        <v>R1011</v>
      </c>
      <c r="S111" t="str">
        <f>VLOOKUP($A111, 'Hospitalisation Details'!$A$2:$K$2344, 10, FALSE)</f>
        <v>2Dec1975</v>
      </c>
      <c r="T111">
        <f>VLOOKUP($A111, 'Hospitalisation Details'!$A$2:$K$2344, 11, FALSE)</f>
        <v>47</v>
      </c>
    </row>
    <row r="112" spans="1:20" ht="15.75" x14ac:dyDescent="0.25">
      <c r="A112" s="1" t="s">
        <v>2261</v>
      </c>
      <c r="B112" t="str">
        <f>VLOOKUP($A112, 'Customer Names'!$A$2:$D$2336, 2, FALSE)</f>
        <v>Robinson</v>
      </c>
      <c r="C112" t="str">
        <f>VLOOKUP($A112, 'Customer Names'!$A$2:$D$2336, 3, FALSE)</f>
        <v xml:space="preserve"> Mr</v>
      </c>
      <c r="D112" t="str">
        <f>VLOOKUP($A112, 'Customer Names'!$A$2:$D$2336, 4, FALSE)</f>
        <v xml:space="preserve">  Knox</v>
      </c>
      <c r="E112">
        <f>VLOOKUP($A112, 'Medical Examinations'!$A$2:$J$2336, 2, FALSE)</f>
        <v>37.07</v>
      </c>
      <c r="F112">
        <f>VLOOKUP($A112, 'Medical Examinations'!$A$2:$J$2336, 3, FALSE)</f>
        <v>6.14</v>
      </c>
      <c r="G112" t="str">
        <f>VLOOKUP($A112, 'Medical Examinations'!$A$2:$J$2336, 4, FALSE)</f>
        <v>Yes</v>
      </c>
      <c r="H112" t="str">
        <f>VLOOKUP($A112, 'Medical Examinations'!$A$2:$J$2336, 5, FALSE)</f>
        <v>No</v>
      </c>
      <c r="I112" t="str">
        <f>VLOOKUP($A112, 'Medical Examinations'!$A$2:$J$2336, 6, FALSE)</f>
        <v>No</v>
      </c>
      <c r="J112">
        <f>VLOOKUP($A112, 'Medical Examinations'!$A$2:$J$2336, 7, FALSE)</f>
        <v>1</v>
      </c>
      <c r="K112" t="str">
        <f>VLOOKUP($A112, 'Medical Examinations'!$A$2:$J$2336, 8, FALSE)</f>
        <v>No</v>
      </c>
      <c r="L112" t="str">
        <f>VLOOKUP($A112, 'Medical Examinations'!$A$2:$J$2336, 9, FALSE)</f>
        <v>Obesity</v>
      </c>
      <c r="M112" t="str">
        <f>VLOOKUP($A112, 'Medical Examinations'!$A$2:$J$2336, 10, FALSE)</f>
        <v>Diabetes</v>
      </c>
      <c r="N112">
        <f>VLOOKUP($A112, 'Hospitalisation Details'!$A$2:$K$2344, 5, FALSE)</f>
        <v>1</v>
      </c>
      <c r="O112">
        <f>VLOOKUP($A112, 'Hospitalisation Details'!$A$2:$K$2344, 6, FALSE)</f>
        <v>39871.699999999997</v>
      </c>
      <c r="P112" t="str">
        <f>VLOOKUP($A112, 'Hospitalisation Details'!$A$2:$K$2344, 7, FALSE)</f>
        <v>tier - 1</v>
      </c>
      <c r="Q112" t="str">
        <f>VLOOKUP($A112, 'Hospitalisation Details'!$A$2:$K$2344, 8, FALSE)</f>
        <v>tier - 2</v>
      </c>
      <c r="R112" t="str">
        <f>VLOOKUP($A112, 'Hospitalisation Details'!$A$2:$K$2344, 9, FALSE)</f>
        <v>R1013</v>
      </c>
      <c r="S112" t="str">
        <f>VLOOKUP($A112, 'Hospitalisation Details'!$A$2:$K$2344, 10, FALSE)</f>
        <v>22Aug1985</v>
      </c>
      <c r="T112">
        <f>VLOOKUP($A112, 'Hospitalisation Details'!$A$2:$K$2344, 11, FALSE)</f>
        <v>37</v>
      </c>
    </row>
    <row r="113" spans="1:20" ht="15.75" x14ac:dyDescent="0.25">
      <c r="A113" s="1" t="s">
        <v>2260</v>
      </c>
      <c r="B113" t="str">
        <f>VLOOKUP($A113, 'Customer Names'!$A$2:$D$2336, 2, FALSE)</f>
        <v>Antonopoulos</v>
      </c>
      <c r="C113" t="str">
        <f>VLOOKUP($A113, 'Customer Names'!$A$2:$D$2336, 3, FALSE)</f>
        <v xml:space="preserve"> Ms</v>
      </c>
      <c r="D113" t="str">
        <f>VLOOKUP($A113, 'Customer Names'!$A$2:$D$2336, 4, FALSE)</f>
        <v xml:space="preserve">  Yianna</v>
      </c>
      <c r="E113">
        <f>VLOOKUP($A113, 'Medical Examinations'!$A$2:$J$2336, 2, FALSE)</f>
        <v>51.51</v>
      </c>
      <c r="F113">
        <f>VLOOKUP($A113, 'Medical Examinations'!$A$2:$J$2336, 3, FALSE)</f>
        <v>6.26</v>
      </c>
      <c r="G113" t="str">
        <f>VLOOKUP($A113, 'Medical Examinations'!$A$2:$J$2336, 4, FALSE)</f>
        <v>Yes</v>
      </c>
      <c r="H113" t="str">
        <f>VLOOKUP($A113, 'Medical Examinations'!$A$2:$J$2336, 5, FALSE)</f>
        <v>Yes</v>
      </c>
      <c r="I113" t="str">
        <f>VLOOKUP($A113, 'Medical Examinations'!$A$2:$J$2336, 6, FALSE)</f>
        <v>Yes</v>
      </c>
      <c r="J113">
        <f>VLOOKUP($A113, 'Medical Examinations'!$A$2:$J$2336, 7, FALSE)</f>
        <v>2</v>
      </c>
      <c r="K113" t="str">
        <f>VLOOKUP($A113, 'Medical Examinations'!$A$2:$J$2336, 8, FALSE)</f>
        <v>Yes</v>
      </c>
      <c r="L113" t="str">
        <f>VLOOKUP($A113, 'Medical Examinations'!$A$2:$J$2336, 9, FALSE)</f>
        <v>Obesity</v>
      </c>
      <c r="M113" t="str">
        <f>VLOOKUP($A113, 'Medical Examinations'!$A$2:$J$2336, 10, FALSE)</f>
        <v>Diabetes</v>
      </c>
      <c r="N113">
        <f>VLOOKUP($A113, 'Hospitalisation Details'!$A$2:$K$2344, 5, FALSE)</f>
        <v>3</v>
      </c>
      <c r="O113">
        <f>VLOOKUP($A113, 'Hospitalisation Details'!$A$2:$K$2344, 6, FALSE)</f>
        <v>39865.699999999997</v>
      </c>
      <c r="P113" t="str">
        <f>VLOOKUP($A113, 'Hospitalisation Details'!$A$2:$K$2344, 7, FALSE)</f>
        <v>tier - 2</v>
      </c>
      <c r="Q113" t="str">
        <f>VLOOKUP($A113, 'Hospitalisation Details'!$A$2:$K$2344, 8, FALSE)</f>
        <v>tier - 2</v>
      </c>
      <c r="R113" t="str">
        <f>VLOOKUP($A113, 'Hospitalisation Details'!$A$2:$K$2344, 9, FALSE)</f>
        <v>R1011</v>
      </c>
      <c r="S113" t="str">
        <f>VLOOKUP($A113, 'Hospitalisation Details'!$A$2:$K$2344, 10, FALSE)</f>
        <v>1Jun1983</v>
      </c>
      <c r="T113">
        <f>VLOOKUP($A113, 'Hospitalisation Details'!$A$2:$K$2344, 11, FALSE)</f>
        <v>40</v>
      </c>
    </row>
    <row r="114" spans="1:20" ht="15.75" x14ac:dyDescent="0.25">
      <c r="A114" s="1" t="s">
        <v>2259</v>
      </c>
      <c r="B114" t="str">
        <f>VLOOKUP($A114, 'Customer Names'!$A$2:$D$2336, 2, FALSE)</f>
        <v>Groner</v>
      </c>
      <c r="C114" t="str">
        <f>VLOOKUP($A114, 'Customer Names'!$A$2:$D$2336, 3, FALSE)</f>
        <v xml:space="preserve"> Ms</v>
      </c>
      <c r="D114" t="str">
        <f>VLOOKUP($A114, 'Customer Names'!$A$2:$D$2336, 4, FALSE)</f>
        <v xml:space="preserve">  Roberta</v>
      </c>
      <c r="E114">
        <f>VLOOKUP($A114, 'Medical Examinations'!$A$2:$J$2336, 2, FALSE)</f>
        <v>34.799999999999997</v>
      </c>
      <c r="F114">
        <f>VLOOKUP($A114, 'Medical Examinations'!$A$2:$J$2336, 3, FALSE)</f>
        <v>4.72</v>
      </c>
      <c r="G114" t="str">
        <f>VLOOKUP($A114, 'Medical Examinations'!$A$2:$J$2336, 4, FALSE)</f>
        <v>Yes</v>
      </c>
      <c r="H114" t="str">
        <f>VLOOKUP($A114, 'Medical Examinations'!$A$2:$J$2336, 5, FALSE)</f>
        <v>No</v>
      </c>
      <c r="I114" t="str">
        <f>VLOOKUP($A114, 'Medical Examinations'!$A$2:$J$2336, 6, FALSE)</f>
        <v>No</v>
      </c>
      <c r="J114">
        <f>VLOOKUP($A114, 'Medical Examinations'!$A$2:$J$2336, 7, FALSE)</f>
        <v>1</v>
      </c>
      <c r="K114" t="str">
        <f>VLOOKUP($A114, 'Medical Examinations'!$A$2:$J$2336, 8, FALSE)</f>
        <v>No</v>
      </c>
      <c r="L114" t="str">
        <f>VLOOKUP($A114, 'Medical Examinations'!$A$2:$J$2336, 9, FALSE)</f>
        <v>Obesity</v>
      </c>
      <c r="M114" t="str">
        <f>VLOOKUP($A114, 'Medical Examinations'!$A$2:$J$2336, 10, FALSE)</f>
        <v>Normal</v>
      </c>
      <c r="N114">
        <f>VLOOKUP($A114, 'Hospitalisation Details'!$A$2:$K$2344, 5, FALSE)</f>
        <v>2</v>
      </c>
      <c r="O114">
        <f>VLOOKUP($A114, 'Hospitalisation Details'!$A$2:$K$2344, 6, FALSE)</f>
        <v>39836.519999999997</v>
      </c>
      <c r="P114" t="str">
        <f>VLOOKUP($A114, 'Hospitalisation Details'!$A$2:$K$2344, 7, FALSE)</f>
        <v>tier - 2</v>
      </c>
      <c r="Q114" t="str">
        <f>VLOOKUP($A114, 'Hospitalisation Details'!$A$2:$K$2344, 8, FALSE)</f>
        <v>tier - 1</v>
      </c>
      <c r="R114" t="str">
        <f>VLOOKUP($A114, 'Hospitalisation Details'!$A$2:$K$2344, 9, FALSE)</f>
        <v>R1011</v>
      </c>
      <c r="S114" t="str">
        <f>VLOOKUP($A114, 'Hospitalisation Details'!$A$2:$K$2344, 10, FALSE)</f>
        <v>17Jul1985</v>
      </c>
      <c r="T114">
        <f>VLOOKUP($A114, 'Hospitalisation Details'!$A$2:$K$2344, 11, FALSE)</f>
        <v>37</v>
      </c>
    </row>
    <row r="115" spans="1:20" ht="15.75" x14ac:dyDescent="0.25">
      <c r="A115" s="1" t="s">
        <v>2258</v>
      </c>
      <c r="B115" t="str">
        <f>VLOOKUP($A115, 'Customer Names'!$A$2:$D$2336, 2, FALSE)</f>
        <v>Zywicki</v>
      </c>
      <c r="C115" t="str">
        <f>VLOOKUP($A115, 'Customer Names'!$A$2:$D$2336, 3, FALSE)</f>
        <v xml:space="preserve"> Mr</v>
      </c>
      <c r="D115" t="str">
        <f>VLOOKUP($A115, 'Customer Names'!$A$2:$D$2336, 4, FALSE)</f>
        <v xml:space="preserve">  Benjamin P</v>
      </c>
      <c r="E115">
        <f>VLOOKUP($A115, 'Medical Examinations'!$A$2:$J$2336, 2, FALSE)</f>
        <v>36.67</v>
      </c>
      <c r="F115">
        <f>VLOOKUP($A115, 'Medical Examinations'!$A$2:$J$2336, 3, FALSE)</f>
        <v>5.18</v>
      </c>
      <c r="G115" t="str">
        <f>VLOOKUP($A115, 'Medical Examinations'!$A$2:$J$2336, 4, FALSE)</f>
        <v>Yes</v>
      </c>
      <c r="H115" t="str">
        <f>VLOOKUP($A115, 'Medical Examinations'!$A$2:$J$2336, 5, FALSE)</f>
        <v>No</v>
      </c>
      <c r="I115" t="str">
        <f>VLOOKUP($A115, 'Medical Examinations'!$A$2:$J$2336, 6, FALSE)</f>
        <v>No</v>
      </c>
      <c r="J115">
        <f>VLOOKUP($A115, 'Medical Examinations'!$A$2:$J$2336, 7, FALSE)</f>
        <v>1</v>
      </c>
      <c r="K115" t="str">
        <f>VLOOKUP($A115, 'Medical Examinations'!$A$2:$J$2336, 8, FALSE)</f>
        <v>No</v>
      </c>
      <c r="L115" t="str">
        <f>VLOOKUP($A115, 'Medical Examinations'!$A$2:$J$2336, 9, FALSE)</f>
        <v>Obesity</v>
      </c>
      <c r="M115" t="str">
        <f>VLOOKUP($A115, 'Medical Examinations'!$A$2:$J$2336, 10, FALSE)</f>
        <v>Normal</v>
      </c>
      <c r="N115">
        <f>VLOOKUP($A115, 'Hospitalisation Details'!$A$2:$K$2344, 5, FALSE)</f>
        <v>1</v>
      </c>
      <c r="O115">
        <f>VLOOKUP($A115, 'Hospitalisation Details'!$A$2:$K$2344, 6, FALSE)</f>
        <v>39774.28</v>
      </c>
      <c r="P115" t="str">
        <f>VLOOKUP($A115, 'Hospitalisation Details'!$A$2:$K$2344, 7, FALSE)</f>
        <v>tier - 1</v>
      </c>
      <c r="Q115" t="str">
        <f>VLOOKUP($A115, 'Hospitalisation Details'!$A$2:$K$2344, 8, FALSE)</f>
        <v>tier - 1</v>
      </c>
      <c r="R115" t="str">
        <f>VLOOKUP($A115, 'Hospitalisation Details'!$A$2:$K$2344, 9, FALSE)</f>
        <v>R1014</v>
      </c>
      <c r="S115" t="str">
        <f>VLOOKUP($A115, 'Hospitalisation Details'!$A$2:$K$2344, 10, FALSE)</f>
        <v>24Jul1987</v>
      </c>
      <c r="T115">
        <f>VLOOKUP($A115, 'Hospitalisation Details'!$A$2:$K$2344, 11, FALSE)</f>
        <v>35</v>
      </c>
    </row>
    <row r="116" spans="1:20" ht="15.75" x14ac:dyDescent="0.25">
      <c r="A116" s="1" t="s">
        <v>2257</v>
      </c>
      <c r="B116" t="str">
        <f>VLOOKUP($A116, 'Customer Names'!$A$2:$D$2336, 2, FALSE)</f>
        <v>Cardinal</v>
      </c>
      <c r="C116" t="str">
        <f>VLOOKUP($A116, 'Customer Names'!$A$2:$D$2336, 3, FALSE)</f>
        <v xml:space="preserve"> Mr</v>
      </c>
      <c r="D116" t="str">
        <f>VLOOKUP($A116, 'Customer Names'!$A$2:$D$2336, 4, FALSE)</f>
        <v xml:space="preserve">  Craig</v>
      </c>
      <c r="E116">
        <f>VLOOKUP($A116, 'Medical Examinations'!$A$2:$J$2336, 2, FALSE)</f>
        <v>30.9</v>
      </c>
      <c r="F116">
        <f>VLOOKUP($A116, 'Medical Examinations'!$A$2:$J$2336, 3, FALSE)</f>
        <v>9.4</v>
      </c>
      <c r="G116" t="str">
        <f>VLOOKUP($A116, 'Medical Examinations'!$A$2:$J$2336, 4, FALSE)</f>
        <v>No</v>
      </c>
      <c r="H116" t="str">
        <f>VLOOKUP($A116, 'Medical Examinations'!$A$2:$J$2336, 5, FALSE)</f>
        <v>No</v>
      </c>
      <c r="I116" t="str">
        <f>VLOOKUP($A116, 'Medical Examinations'!$A$2:$J$2336, 6, FALSE)</f>
        <v>No</v>
      </c>
      <c r="J116">
        <f>VLOOKUP($A116, 'Medical Examinations'!$A$2:$J$2336, 7, FALSE)</f>
        <v>1</v>
      </c>
      <c r="K116" t="str">
        <f>VLOOKUP($A116, 'Medical Examinations'!$A$2:$J$2336, 8, FALSE)</f>
        <v>No</v>
      </c>
      <c r="L116" t="str">
        <f>VLOOKUP($A116, 'Medical Examinations'!$A$2:$J$2336, 9, FALSE)</f>
        <v>Obesity</v>
      </c>
      <c r="M116" t="str">
        <f>VLOOKUP($A116, 'Medical Examinations'!$A$2:$J$2336, 10, FALSE)</f>
        <v>Diabetes</v>
      </c>
      <c r="N116">
        <f>VLOOKUP($A116, 'Hospitalisation Details'!$A$2:$K$2344, 5, FALSE)</f>
        <v>0</v>
      </c>
      <c r="O116">
        <f>VLOOKUP($A116, 'Hospitalisation Details'!$A$2:$K$2344, 6, FALSE)</f>
        <v>39727.61</v>
      </c>
      <c r="P116" t="str">
        <f>VLOOKUP($A116, 'Hospitalisation Details'!$A$2:$K$2344, 7, FALSE)</f>
        <v>tier - 1</v>
      </c>
      <c r="Q116" t="str">
        <f>VLOOKUP($A116, 'Hospitalisation Details'!$A$2:$K$2344, 8, FALSE)</f>
        <v>tier - 2</v>
      </c>
      <c r="R116" t="str">
        <f>VLOOKUP($A116, 'Hospitalisation Details'!$A$2:$K$2344, 9, FALSE)</f>
        <v>R1011</v>
      </c>
      <c r="S116" t="str">
        <f>VLOOKUP($A116, 'Hospitalisation Details'!$A$2:$K$2344, 10, FALSE)</f>
        <v>17Dec1973</v>
      </c>
      <c r="T116">
        <f>VLOOKUP($A116, 'Hospitalisation Details'!$A$2:$K$2344, 11, FALSE)</f>
        <v>49</v>
      </c>
    </row>
    <row r="117" spans="1:20" ht="15.75" x14ac:dyDescent="0.25">
      <c r="A117" s="1" t="s">
        <v>2256</v>
      </c>
      <c r="B117" t="str">
        <f>VLOOKUP($A117, 'Customer Names'!$A$2:$D$2336, 2, FALSE)</f>
        <v>Alleman</v>
      </c>
      <c r="C117" t="str">
        <f>VLOOKUP($A117, 'Customer Names'!$A$2:$D$2336, 3, FALSE)</f>
        <v xml:space="preserve"> Ms</v>
      </c>
      <c r="D117" t="str">
        <f>VLOOKUP($A117, 'Customer Names'!$A$2:$D$2336, 4, FALSE)</f>
        <v xml:space="preserve">  Ann</v>
      </c>
      <c r="E117">
        <f>VLOOKUP($A117, 'Medical Examinations'!$A$2:$J$2336, 2, FALSE)</f>
        <v>30.495000000000001</v>
      </c>
      <c r="F117">
        <f>VLOOKUP($A117, 'Medical Examinations'!$A$2:$J$2336, 3, FALSE)</f>
        <v>6.29</v>
      </c>
      <c r="G117" t="str">
        <f>VLOOKUP($A117, 'Medical Examinations'!$A$2:$J$2336, 4, FALSE)</f>
        <v>No</v>
      </c>
      <c r="H117" t="str">
        <f>VLOOKUP($A117, 'Medical Examinations'!$A$2:$J$2336, 5, FALSE)</f>
        <v>No</v>
      </c>
      <c r="I117" t="str">
        <f>VLOOKUP($A117, 'Medical Examinations'!$A$2:$J$2336, 6, FALSE)</f>
        <v>No</v>
      </c>
      <c r="J117">
        <f>VLOOKUP($A117, 'Medical Examinations'!$A$2:$J$2336, 7, FALSE)</f>
        <v>1</v>
      </c>
      <c r="K117" t="str">
        <f>VLOOKUP($A117, 'Medical Examinations'!$A$2:$J$2336, 8, FALSE)</f>
        <v>No</v>
      </c>
      <c r="L117" t="str">
        <f>VLOOKUP($A117, 'Medical Examinations'!$A$2:$J$2336, 9, FALSE)</f>
        <v>Obesity</v>
      </c>
      <c r="M117" t="str">
        <f>VLOOKUP($A117, 'Medical Examinations'!$A$2:$J$2336, 10, FALSE)</f>
        <v>Diabetes</v>
      </c>
      <c r="N117">
        <f>VLOOKUP($A117, 'Hospitalisation Details'!$A$2:$K$2344, 5, FALSE)</f>
        <v>1</v>
      </c>
      <c r="O117">
        <f>VLOOKUP($A117, 'Hospitalisation Details'!$A$2:$K$2344, 6, FALSE)</f>
        <v>39725.519999999997</v>
      </c>
      <c r="P117" t="str">
        <f>VLOOKUP($A117, 'Hospitalisation Details'!$A$2:$K$2344, 7, FALSE)</f>
        <v>tier - 2</v>
      </c>
      <c r="Q117" t="str">
        <f>VLOOKUP($A117, 'Hospitalisation Details'!$A$2:$K$2344, 8, FALSE)</f>
        <v>tier - 1</v>
      </c>
      <c r="R117" t="str">
        <f>VLOOKUP($A117, 'Hospitalisation Details'!$A$2:$K$2344, 9, FALSE)</f>
        <v>R1012</v>
      </c>
      <c r="S117" t="str">
        <f>VLOOKUP($A117, 'Hospitalisation Details'!$A$2:$K$2344, 10, FALSE)</f>
        <v>12Aug1977</v>
      </c>
      <c r="T117">
        <f>VLOOKUP($A117, 'Hospitalisation Details'!$A$2:$K$2344, 11, FALSE)</f>
        <v>45</v>
      </c>
    </row>
    <row r="118" spans="1:20" ht="15.75" x14ac:dyDescent="0.25">
      <c r="A118" s="1" t="s">
        <v>2255</v>
      </c>
      <c r="B118" t="str">
        <f>VLOOKUP($A118, 'Customer Names'!$A$2:$D$2336, 2, FALSE)</f>
        <v>Stroffolino</v>
      </c>
      <c r="C118" t="str">
        <f>VLOOKUP($A118, 'Customer Names'!$A$2:$D$2336, 3, FALSE)</f>
        <v xml:space="preserve"> Mr</v>
      </c>
      <c r="D118" t="str">
        <f>VLOOKUP($A118, 'Customer Names'!$A$2:$D$2336, 4, FALSE)</f>
        <v xml:space="preserve">  Jamie P</v>
      </c>
      <c r="E118">
        <f>VLOOKUP($A118, 'Medical Examinations'!$A$2:$J$2336, 2, FALSE)</f>
        <v>44.88</v>
      </c>
      <c r="F118">
        <f>VLOOKUP($A118, 'Medical Examinations'!$A$2:$J$2336, 3, FALSE)</f>
        <v>6.04</v>
      </c>
      <c r="G118" t="str">
        <f>VLOOKUP($A118, 'Medical Examinations'!$A$2:$J$2336, 4, FALSE)</f>
        <v>Yes</v>
      </c>
      <c r="H118" t="str">
        <f>VLOOKUP($A118, 'Medical Examinations'!$A$2:$J$2336, 5, FALSE)</f>
        <v>No</v>
      </c>
      <c r="I118" t="str">
        <f>VLOOKUP($A118, 'Medical Examinations'!$A$2:$J$2336, 6, FALSE)</f>
        <v>Yes</v>
      </c>
      <c r="J118">
        <f>VLOOKUP($A118, 'Medical Examinations'!$A$2:$J$2336, 7, FALSE)</f>
        <v>2</v>
      </c>
      <c r="K118" t="str">
        <f>VLOOKUP($A118, 'Medical Examinations'!$A$2:$J$2336, 8, FALSE)</f>
        <v>Yes</v>
      </c>
      <c r="L118" t="str">
        <f>VLOOKUP($A118, 'Medical Examinations'!$A$2:$J$2336, 9, FALSE)</f>
        <v>Obesity</v>
      </c>
      <c r="M118" t="str">
        <f>VLOOKUP($A118, 'Medical Examinations'!$A$2:$J$2336, 10, FALSE)</f>
        <v>Diabetes</v>
      </c>
      <c r="N118">
        <f>VLOOKUP($A118, 'Hospitalisation Details'!$A$2:$K$2344, 5, FALSE)</f>
        <v>0</v>
      </c>
      <c r="O118">
        <f>VLOOKUP($A118, 'Hospitalisation Details'!$A$2:$K$2344, 6, FALSE)</f>
        <v>39722.75</v>
      </c>
      <c r="P118" t="str">
        <f>VLOOKUP($A118, 'Hospitalisation Details'!$A$2:$K$2344, 7, FALSE)</f>
        <v>tier - 1</v>
      </c>
      <c r="Q118" t="str">
        <f>VLOOKUP($A118, 'Hospitalisation Details'!$A$2:$K$2344, 8, FALSE)</f>
        <v>tier - 1</v>
      </c>
      <c r="R118" t="str">
        <f>VLOOKUP($A118, 'Hospitalisation Details'!$A$2:$K$2344, 9, FALSE)</f>
        <v>R1013</v>
      </c>
      <c r="S118" t="str">
        <f>VLOOKUP($A118, 'Hospitalisation Details'!$A$2:$K$2344, 10, FALSE)</f>
        <v>16Jul2003</v>
      </c>
      <c r="T118">
        <f>VLOOKUP($A118, 'Hospitalisation Details'!$A$2:$K$2344, 11, FALSE)</f>
        <v>19</v>
      </c>
    </row>
    <row r="119" spans="1:20" ht="15.75" x14ac:dyDescent="0.25">
      <c r="A119" s="1" t="s">
        <v>2254</v>
      </c>
      <c r="B119" t="str">
        <f>VLOOKUP($A119, 'Customer Names'!$A$2:$D$2336, 2, FALSE)</f>
        <v>Clubb</v>
      </c>
      <c r="C119" t="str">
        <f>VLOOKUP($A119, 'Customer Names'!$A$2:$D$2336, 3, FALSE)</f>
        <v xml:space="preserve"> Mr</v>
      </c>
      <c r="D119" t="str">
        <f>VLOOKUP($A119, 'Customer Names'!$A$2:$D$2336, 4, FALSE)</f>
        <v xml:space="preserve">  John</v>
      </c>
      <c r="E119">
        <f>VLOOKUP($A119, 'Medical Examinations'!$A$2:$J$2336, 2, FALSE)</f>
        <v>44.32</v>
      </c>
      <c r="F119">
        <f>VLOOKUP($A119, 'Medical Examinations'!$A$2:$J$2336, 3, FALSE)</f>
        <v>10.55</v>
      </c>
      <c r="G119" t="str">
        <f>VLOOKUP($A119, 'Medical Examinations'!$A$2:$J$2336, 4, FALSE)</f>
        <v>Yes</v>
      </c>
      <c r="H119" t="str">
        <f>VLOOKUP($A119, 'Medical Examinations'!$A$2:$J$2336, 5, FALSE)</f>
        <v>No</v>
      </c>
      <c r="I119" t="str">
        <f>VLOOKUP($A119, 'Medical Examinations'!$A$2:$J$2336, 6, FALSE)</f>
        <v>No</v>
      </c>
      <c r="J119">
        <f>VLOOKUP($A119, 'Medical Examinations'!$A$2:$J$2336, 7, FALSE)</f>
        <v>2</v>
      </c>
      <c r="K119" t="str">
        <f>VLOOKUP($A119, 'Medical Examinations'!$A$2:$J$2336, 8, FALSE)</f>
        <v>Yes</v>
      </c>
      <c r="L119" t="str">
        <f>VLOOKUP($A119, 'Medical Examinations'!$A$2:$J$2336, 9, FALSE)</f>
        <v>Obesity</v>
      </c>
      <c r="M119" t="str">
        <f>VLOOKUP($A119, 'Medical Examinations'!$A$2:$J$2336, 10, FALSE)</f>
        <v>Diabetes</v>
      </c>
      <c r="N119">
        <f>VLOOKUP($A119, 'Hospitalisation Details'!$A$2:$K$2344, 5, FALSE)</f>
        <v>0</v>
      </c>
      <c r="O119">
        <f>VLOOKUP($A119, 'Hospitalisation Details'!$A$2:$K$2344, 6, FALSE)</f>
        <v>39721.93</v>
      </c>
      <c r="P119" t="str">
        <f>VLOOKUP($A119, 'Hospitalisation Details'!$A$2:$K$2344, 7, FALSE)</f>
        <v>tier - 2</v>
      </c>
      <c r="Q119" t="str">
        <f>VLOOKUP($A119, 'Hospitalisation Details'!$A$2:$K$2344, 8, FALSE)</f>
        <v>tier - 2</v>
      </c>
      <c r="R119" t="str">
        <f>VLOOKUP($A119, 'Hospitalisation Details'!$A$2:$K$2344, 9, FALSE)</f>
        <v>R1011</v>
      </c>
      <c r="S119" t="str">
        <f>VLOOKUP($A119, 'Hospitalisation Details'!$A$2:$K$2344, 10, FALSE)</f>
        <v>29Sep1968</v>
      </c>
      <c r="T119">
        <f>VLOOKUP($A119, 'Hospitalisation Details'!$A$2:$K$2344, 11, FALSE)</f>
        <v>54</v>
      </c>
    </row>
    <row r="120" spans="1:20" ht="15.75" x14ac:dyDescent="0.25">
      <c r="A120" s="1" t="s">
        <v>2253</v>
      </c>
      <c r="B120" t="str">
        <f>VLOOKUP($A120, 'Customer Names'!$A$2:$D$2336, 2, FALSE)</f>
        <v>McGoogan</v>
      </c>
      <c r="C120" t="str">
        <f>VLOOKUP($A120, 'Customer Names'!$A$2:$D$2336, 3, FALSE)</f>
        <v xml:space="preserve"> Mr</v>
      </c>
      <c r="D120" t="str">
        <f>VLOOKUP($A120, 'Customer Names'!$A$2:$D$2336, 4, FALSE)</f>
        <v xml:space="preserve">  Charlie</v>
      </c>
      <c r="E120">
        <f>VLOOKUP($A120, 'Medical Examinations'!$A$2:$J$2336, 2, FALSE)</f>
        <v>46.39</v>
      </c>
      <c r="F120">
        <f>VLOOKUP($A120, 'Medical Examinations'!$A$2:$J$2336, 3, FALSE)</f>
        <v>5.09</v>
      </c>
      <c r="G120" t="str">
        <f>VLOOKUP($A120, 'Medical Examinations'!$A$2:$J$2336, 4, FALSE)</f>
        <v>Yes</v>
      </c>
      <c r="H120" t="str">
        <f>VLOOKUP($A120, 'Medical Examinations'!$A$2:$J$2336, 5, FALSE)</f>
        <v>No</v>
      </c>
      <c r="I120" t="str">
        <f>VLOOKUP($A120, 'Medical Examinations'!$A$2:$J$2336, 6, FALSE)</f>
        <v>No</v>
      </c>
      <c r="J120">
        <f>VLOOKUP($A120, 'Medical Examinations'!$A$2:$J$2336, 7, FALSE)</f>
        <v>2</v>
      </c>
      <c r="K120" t="str">
        <f>VLOOKUP($A120, 'Medical Examinations'!$A$2:$J$2336, 8, FALSE)</f>
        <v>Yes</v>
      </c>
      <c r="L120" t="str">
        <f>VLOOKUP($A120, 'Medical Examinations'!$A$2:$J$2336, 9, FALSE)</f>
        <v>Obesity</v>
      </c>
      <c r="M120" t="str">
        <f>VLOOKUP($A120, 'Medical Examinations'!$A$2:$J$2336, 10, FALSE)</f>
        <v>Normal</v>
      </c>
      <c r="N120">
        <f>VLOOKUP($A120, 'Hospitalisation Details'!$A$2:$K$2344, 5, FALSE)</f>
        <v>2</v>
      </c>
      <c r="O120">
        <f>VLOOKUP($A120, 'Hospitalisation Details'!$A$2:$K$2344, 6, FALSE)</f>
        <v>39670.44</v>
      </c>
      <c r="P120" t="str">
        <f>VLOOKUP($A120, 'Hospitalisation Details'!$A$2:$K$2344, 7, FALSE)</f>
        <v>tier - 2</v>
      </c>
      <c r="Q120" t="str">
        <f>VLOOKUP($A120, 'Hospitalisation Details'!$A$2:$K$2344, 8, FALSE)</f>
        <v>tier - 1</v>
      </c>
      <c r="R120" t="str">
        <f>VLOOKUP($A120, 'Hospitalisation Details'!$A$2:$K$2344, 9, FALSE)</f>
        <v>R1012</v>
      </c>
      <c r="S120" t="str">
        <f>VLOOKUP($A120, 'Hospitalisation Details'!$A$2:$K$2344, 10, FALSE)</f>
        <v>17Dec1977</v>
      </c>
      <c r="T120">
        <f>VLOOKUP($A120, 'Hospitalisation Details'!$A$2:$K$2344, 11, FALSE)</f>
        <v>45</v>
      </c>
    </row>
    <row r="121" spans="1:20" ht="15.75" x14ac:dyDescent="0.25">
      <c r="A121" s="1" t="s">
        <v>2252</v>
      </c>
      <c r="B121" t="str">
        <f>VLOOKUP($A121, 'Customer Names'!$A$2:$D$2336, 2, FALSE)</f>
        <v>Keflezighi</v>
      </c>
      <c r="C121" t="str">
        <f>VLOOKUP($A121, 'Customer Names'!$A$2:$D$2336, 3, FALSE)</f>
        <v xml:space="preserve"> Mr</v>
      </c>
      <c r="D121" t="str">
        <f>VLOOKUP($A121, 'Customer Names'!$A$2:$D$2336, 4, FALSE)</f>
        <v xml:space="preserve">  Meb</v>
      </c>
      <c r="E121">
        <f>VLOOKUP($A121, 'Medical Examinations'!$A$2:$J$2336, 2, FALSE)</f>
        <v>42.13</v>
      </c>
      <c r="F121">
        <f>VLOOKUP($A121, 'Medical Examinations'!$A$2:$J$2336, 3, FALSE)</f>
        <v>5.2</v>
      </c>
      <c r="G121" t="str">
        <f>VLOOKUP($A121, 'Medical Examinations'!$A$2:$J$2336, 4, FALSE)</f>
        <v>Yes</v>
      </c>
      <c r="H121" t="str">
        <f>VLOOKUP($A121, 'Medical Examinations'!$A$2:$J$2336, 5, FALSE)</f>
        <v>No</v>
      </c>
      <c r="I121" t="str">
        <f>VLOOKUP($A121, 'Medical Examinations'!$A$2:$J$2336, 6, FALSE)</f>
        <v>No</v>
      </c>
      <c r="J121">
        <f>VLOOKUP($A121, 'Medical Examinations'!$A$2:$J$2336, 7, FALSE)</f>
        <v>2</v>
      </c>
      <c r="K121" t="str">
        <f>VLOOKUP($A121, 'Medical Examinations'!$A$2:$J$2336, 8, FALSE)</f>
        <v>Yes</v>
      </c>
      <c r="L121" t="str">
        <f>VLOOKUP($A121, 'Medical Examinations'!$A$2:$J$2336, 9, FALSE)</f>
        <v>Obesity</v>
      </c>
      <c r="M121" t="str">
        <f>VLOOKUP($A121, 'Medical Examinations'!$A$2:$J$2336, 10, FALSE)</f>
        <v>Normal</v>
      </c>
      <c r="N121">
        <f>VLOOKUP($A121, 'Hospitalisation Details'!$A$2:$K$2344, 5, FALSE)</f>
        <v>0</v>
      </c>
      <c r="O121">
        <f>VLOOKUP($A121, 'Hospitalisation Details'!$A$2:$K$2344, 6, FALSE)</f>
        <v>39611.760000000002</v>
      </c>
      <c r="P121" t="str">
        <f>VLOOKUP($A121, 'Hospitalisation Details'!$A$2:$K$2344, 7, FALSE)</f>
        <v>tier - 1</v>
      </c>
      <c r="Q121" t="str">
        <f>VLOOKUP($A121, 'Hospitalisation Details'!$A$2:$K$2344, 8, FALSE)</f>
        <v>tier - 3</v>
      </c>
      <c r="R121" t="str">
        <f>VLOOKUP($A121, 'Hospitalisation Details'!$A$2:$K$2344, 9, FALSE)</f>
        <v>R1013</v>
      </c>
      <c r="S121" t="str">
        <f>VLOOKUP($A121, 'Hospitalisation Details'!$A$2:$K$2344, 10, FALSE)</f>
        <v>7Aug1995</v>
      </c>
      <c r="T121">
        <f>VLOOKUP($A121, 'Hospitalisation Details'!$A$2:$K$2344, 11, FALSE)</f>
        <v>27</v>
      </c>
    </row>
    <row r="122" spans="1:20" ht="15.75" x14ac:dyDescent="0.25">
      <c r="A122" s="1" t="s">
        <v>2251</v>
      </c>
      <c r="B122" t="str">
        <f>VLOOKUP($A122, 'Customer Names'!$A$2:$D$2336, 2, FALSE)</f>
        <v>Syed</v>
      </c>
      <c r="C122" t="str">
        <f>VLOOKUP($A122, 'Customer Names'!$A$2:$D$2336, 3, FALSE)</f>
        <v xml:space="preserve"> Mr</v>
      </c>
      <c r="D122" t="str">
        <f>VLOOKUP($A122, 'Customer Names'!$A$2:$D$2336, 4, FALSE)</f>
        <v xml:space="preserve">  Aaqib L</v>
      </c>
      <c r="E122">
        <f>VLOOKUP($A122, 'Medical Examinations'!$A$2:$J$2336, 2, FALSE)</f>
        <v>30.78</v>
      </c>
      <c r="F122">
        <f>VLOOKUP($A122, 'Medical Examinations'!$A$2:$J$2336, 3, FALSE)</f>
        <v>8.4499999999999993</v>
      </c>
      <c r="G122" t="str">
        <f>VLOOKUP($A122, 'Medical Examinations'!$A$2:$J$2336, 4, FALSE)</f>
        <v>No</v>
      </c>
      <c r="H122" t="str">
        <f>VLOOKUP($A122, 'Medical Examinations'!$A$2:$J$2336, 5, FALSE)</f>
        <v>No</v>
      </c>
      <c r="I122" t="str">
        <f>VLOOKUP($A122, 'Medical Examinations'!$A$2:$J$2336, 6, FALSE)</f>
        <v>No</v>
      </c>
      <c r="J122">
        <f>VLOOKUP($A122, 'Medical Examinations'!$A$2:$J$2336, 7, FALSE)</f>
        <v>1</v>
      </c>
      <c r="K122" t="str">
        <f>VLOOKUP($A122, 'Medical Examinations'!$A$2:$J$2336, 8, FALSE)</f>
        <v>No</v>
      </c>
      <c r="L122" t="str">
        <f>VLOOKUP($A122, 'Medical Examinations'!$A$2:$J$2336, 9, FALSE)</f>
        <v>Obesity</v>
      </c>
      <c r="M122" t="str">
        <f>VLOOKUP($A122, 'Medical Examinations'!$A$2:$J$2336, 10, FALSE)</f>
        <v>Diabetes</v>
      </c>
      <c r="N122">
        <f>VLOOKUP($A122, 'Hospitalisation Details'!$A$2:$K$2344, 5, FALSE)</f>
        <v>3</v>
      </c>
      <c r="O122">
        <f>VLOOKUP($A122, 'Hospitalisation Details'!$A$2:$K$2344, 6, FALSE)</f>
        <v>39597.410000000003</v>
      </c>
      <c r="P122" t="str">
        <f>VLOOKUP($A122, 'Hospitalisation Details'!$A$2:$K$2344, 7, FALSE)</f>
        <v>tier - 1</v>
      </c>
      <c r="Q122" t="str">
        <f>VLOOKUP($A122, 'Hospitalisation Details'!$A$2:$K$2344, 8, FALSE)</f>
        <v>tier - 2</v>
      </c>
      <c r="R122" t="str">
        <f>VLOOKUP($A122, 'Hospitalisation Details'!$A$2:$K$2344, 9, FALSE)</f>
        <v>R1017</v>
      </c>
      <c r="S122" t="str">
        <f>VLOOKUP($A122, 'Hospitalisation Details'!$A$2:$K$2344, 10, FALSE)</f>
        <v>5Jul1981</v>
      </c>
      <c r="T122">
        <f>VLOOKUP($A122, 'Hospitalisation Details'!$A$2:$K$2344, 11, FALSE)</f>
        <v>41</v>
      </c>
    </row>
    <row r="123" spans="1:20" ht="15.75" x14ac:dyDescent="0.25">
      <c r="A123" s="1" t="s">
        <v>2250</v>
      </c>
      <c r="B123" t="str">
        <f>VLOOKUP($A123, 'Customer Names'!$A$2:$D$2336, 2, FALSE)</f>
        <v>Segal</v>
      </c>
      <c r="C123" t="str">
        <f>VLOOKUP($A123, 'Customer Names'!$A$2:$D$2336, 3, FALSE)</f>
        <v xml:space="preserve"> Mr</v>
      </c>
      <c r="D123" t="str">
        <f>VLOOKUP($A123, 'Customer Names'!$A$2:$D$2336, 4, FALSE)</f>
        <v xml:space="preserve">  Craig A</v>
      </c>
      <c r="E123">
        <f>VLOOKUP($A123, 'Medical Examinations'!$A$2:$J$2336, 2, FALSE)</f>
        <v>31.35</v>
      </c>
      <c r="F123">
        <f>VLOOKUP($A123, 'Medical Examinations'!$A$2:$J$2336, 3, FALSE)</f>
        <v>9.5399999999999991</v>
      </c>
      <c r="G123" t="str">
        <f>VLOOKUP($A123, 'Medical Examinations'!$A$2:$J$2336, 4, FALSE)</f>
        <v>No</v>
      </c>
      <c r="H123" t="str">
        <f>VLOOKUP($A123, 'Medical Examinations'!$A$2:$J$2336, 5, FALSE)</f>
        <v>No</v>
      </c>
      <c r="I123" t="str">
        <f>VLOOKUP($A123, 'Medical Examinations'!$A$2:$J$2336, 6, FALSE)</f>
        <v>No</v>
      </c>
      <c r="J123">
        <f>VLOOKUP($A123, 'Medical Examinations'!$A$2:$J$2336, 7, FALSE)</f>
        <v>1</v>
      </c>
      <c r="K123" t="str">
        <f>VLOOKUP($A123, 'Medical Examinations'!$A$2:$J$2336, 8, FALSE)</f>
        <v>No</v>
      </c>
      <c r="L123" t="str">
        <f>VLOOKUP($A123, 'Medical Examinations'!$A$2:$J$2336, 9, FALSE)</f>
        <v>Obesity</v>
      </c>
      <c r="M123" t="str">
        <f>VLOOKUP($A123, 'Medical Examinations'!$A$2:$J$2336, 10, FALSE)</f>
        <v>Diabetes</v>
      </c>
      <c r="N123">
        <f>VLOOKUP($A123, 'Hospitalisation Details'!$A$2:$K$2344, 5, FALSE)</f>
        <v>1</v>
      </c>
      <c r="O123">
        <f>VLOOKUP($A123, 'Hospitalisation Details'!$A$2:$K$2344, 6, FALSE)</f>
        <v>39556.49</v>
      </c>
      <c r="P123" t="str">
        <f>VLOOKUP($A123, 'Hospitalisation Details'!$A$2:$K$2344, 7, FALSE)</f>
        <v>tier - 1</v>
      </c>
      <c r="Q123" t="str">
        <f>VLOOKUP($A123, 'Hospitalisation Details'!$A$2:$K$2344, 8, FALSE)</f>
        <v>tier - 2</v>
      </c>
      <c r="R123" t="str">
        <f>VLOOKUP($A123, 'Hospitalisation Details'!$A$2:$K$2344, 9, FALSE)</f>
        <v>R1015</v>
      </c>
      <c r="S123" t="str">
        <f>VLOOKUP($A123, 'Hospitalisation Details'!$A$2:$K$2344, 10, FALSE)</f>
        <v>12Jul1978</v>
      </c>
      <c r="T123">
        <f>VLOOKUP($A123, 'Hospitalisation Details'!$A$2:$K$2344, 11, FALSE)</f>
        <v>44</v>
      </c>
    </row>
    <row r="124" spans="1:20" ht="15.75" x14ac:dyDescent="0.25">
      <c r="A124" s="1" t="s">
        <v>2249</v>
      </c>
      <c r="B124" t="str">
        <f>VLOOKUP($A124, 'Customer Names'!$A$2:$D$2336, 2, FALSE)</f>
        <v>Defranco</v>
      </c>
      <c r="C124" t="str">
        <f>VLOOKUP($A124, 'Customer Names'!$A$2:$D$2336, 3, FALSE)</f>
        <v xml:space="preserve"> Ms</v>
      </c>
      <c r="D124" t="str">
        <f>VLOOKUP($A124, 'Customer Names'!$A$2:$D$2336, 4, FALSE)</f>
        <v xml:space="preserve">  Meredith</v>
      </c>
      <c r="E124">
        <f>VLOOKUP($A124, 'Medical Examinations'!$A$2:$J$2336, 2, FALSE)</f>
        <v>41.46</v>
      </c>
      <c r="F124">
        <f>VLOOKUP($A124, 'Medical Examinations'!$A$2:$J$2336, 3, FALSE)</f>
        <v>4.99</v>
      </c>
      <c r="G124" t="str">
        <f>VLOOKUP($A124, 'Medical Examinations'!$A$2:$J$2336, 4, FALSE)</f>
        <v>Yes</v>
      </c>
      <c r="H124" t="str">
        <f>VLOOKUP($A124, 'Medical Examinations'!$A$2:$J$2336, 5, FALSE)</f>
        <v>No</v>
      </c>
      <c r="I124" t="str">
        <f>VLOOKUP($A124, 'Medical Examinations'!$A$2:$J$2336, 6, FALSE)</f>
        <v>No</v>
      </c>
      <c r="J124">
        <f>VLOOKUP($A124, 'Medical Examinations'!$A$2:$J$2336, 7, FALSE)</f>
        <v>2</v>
      </c>
      <c r="K124" t="str">
        <f>VLOOKUP($A124, 'Medical Examinations'!$A$2:$J$2336, 8, FALSE)</f>
        <v>Yes</v>
      </c>
      <c r="L124" t="str">
        <f>VLOOKUP($A124, 'Medical Examinations'!$A$2:$J$2336, 9, FALSE)</f>
        <v>Obesity</v>
      </c>
      <c r="M124" t="str">
        <f>VLOOKUP($A124, 'Medical Examinations'!$A$2:$J$2336, 10, FALSE)</f>
        <v>Normal</v>
      </c>
      <c r="N124">
        <f>VLOOKUP($A124, 'Hospitalisation Details'!$A$2:$K$2344, 5, FALSE)</f>
        <v>0</v>
      </c>
      <c r="O124">
        <f>VLOOKUP($A124, 'Hospitalisation Details'!$A$2:$K$2344, 6, FALSE)</f>
        <v>39396.86</v>
      </c>
      <c r="P124" t="str">
        <f>VLOOKUP($A124, 'Hospitalisation Details'!$A$2:$K$2344, 7, FALSE)</f>
        <v>tier - 2</v>
      </c>
      <c r="Q124" t="str">
        <f>VLOOKUP($A124, 'Hospitalisation Details'!$A$2:$K$2344, 8, FALSE)</f>
        <v>tier - 2</v>
      </c>
      <c r="R124" t="str">
        <f>VLOOKUP($A124, 'Hospitalisation Details'!$A$2:$K$2344, 9, FALSE)</f>
        <v>R1011</v>
      </c>
      <c r="S124" t="str">
        <f>VLOOKUP($A124, 'Hospitalisation Details'!$A$2:$K$2344, 10, FALSE)</f>
        <v>24Jun1966</v>
      </c>
      <c r="T124">
        <f>VLOOKUP($A124, 'Hospitalisation Details'!$A$2:$K$2344, 11, FALSE)</f>
        <v>56</v>
      </c>
    </row>
    <row r="125" spans="1:20" ht="15.75" x14ac:dyDescent="0.25">
      <c r="A125" s="1" t="s">
        <v>2248</v>
      </c>
      <c r="B125" t="str">
        <f>VLOOKUP($A125, 'Customer Names'!$A$2:$D$2336, 2, FALSE)</f>
        <v>Kells</v>
      </c>
      <c r="C125" t="str">
        <f>VLOOKUP($A125, 'Customer Names'!$A$2:$D$2336, 3, FALSE)</f>
        <v xml:space="preserve"> Mr</v>
      </c>
      <c r="D125" t="str">
        <f>VLOOKUP($A125, 'Customer Names'!$A$2:$D$2336, 4, FALSE)</f>
        <v xml:space="preserve">  Doug</v>
      </c>
      <c r="E125">
        <f>VLOOKUP($A125, 'Medical Examinations'!$A$2:$J$2336, 2, FALSE)</f>
        <v>48</v>
      </c>
      <c r="F125">
        <f>VLOOKUP($A125, 'Medical Examinations'!$A$2:$J$2336, 3, FALSE)</f>
        <v>10.54</v>
      </c>
      <c r="G125" t="str">
        <f>VLOOKUP($A125, 'Medical Examinations'!$A$2:$J$2336, 4, FALSE)</f>
        <v>Yes</v>
      </c>
      <c r="H125" t="str">
        <f>VLOOKUP($A125, 'Medical Examinations'!$A$2:$J$2336, 5, FALSE)</f>
        <v>Yes</v>
      </c>
      <c r="I125" t="str">
        <f>VLOOKUP($A125, 'Medical Examinations'!$A$2:$J$2336, 6, FALSE)</f>
        <v>No</v>
      </c>
      <c r="J125">
        <f>VLOOKUP($A125, 'Medical Examinations'!$A$2:$J$2336, 7, FALSE)</f>
        <v>2</v>
      </c>
      <c r="K125" t="str">
        <f>VLOOKUP($A125, 'Medical Examinations'!$A$2:$J$2336, 8, FALSE)</f>
        <v>Yes</v>
      </c>
      <c r="L125" t="str">
        <f>VLOOKUP($A125, 'Medical Examinations'!$A$2:$J$2336, 9, FALSE)</f>
        <v>Obesity</v>
      </c>
      <c r="M125" t="str">
        <f>VLOOKUP($A125, 'Medical Examinations'!$A$2:$J$2336, 10, FALSE)</f>
        <v>Diabetes</v>
      </c>
      <c r="N125">
        <f>VLOOKUP($A125, 'Hospitalisation Details'!$A$2:$K$2344, 5, FALSE)</f>
        <v>2</v>
      </c>
      <c r="O125">
        <f>VLOOKUP($A125, 'Hospitalisation Details'!$A$2:$K$2344, 6, FALSE)</f>
        <v>39352.6</v>
      </c>
      <c r="P125" t="str">
        <f>VLOOKUP($A125, 'Hospitalisation Details'!$A$2:$K$2344, 7, FALSE)</f>
        <v>tier - 2</v>
      </c>
      <c r="Q125" t="str">
        <f>VLOOKUP($A125, 'Hospitalisation Details'!$A$2:$K$2344, 8, FALSE)</f>
        <v>tier - 3</v>
      </c>
      <c r="R125" t="str">
        <f>VLOOKUP($A125, 'Hospitalisation Details'!$A$2:$K$2344, 9, FALSE)</f>
        <v>R1011</v>
      </c>
      <c r="S125" t="str">
        <f>VLOOKUP($A125, 'Hospitalisation Details'!$A$2:$K$2344, 10, FALSE)</f>
        <v>5Aug1978</v>
      </c>
      <c r="T125">
        <f>VLOOKUP($A125, 'Hospitalisation Details'!$A$2:$K$2344, 11, FALSE)</f>
        <v>44</v>
      </c>
    </row>
    <row r="126" spans="1:20" ht="15.75" x14ac:dyDescent="0.25">
      <c r="A126" s="1" t="s">
        <v>2247</v>
      </c>
      <c r="B126" t="str">
        <f>VLOOKUP($A126, 'Customer Names'!$A$2:$D$2336, 2, FALSE)</f>
        <v>Lawton</v>
      </c>
      <c r="C126" t="str">
        <f>VLOOKUP($A126, 'Customer Names'!$A$2:$D$2336, 3, FALSE)</f>
        <v xml:space="preserve"> Ms</v>
      </c>
      <c r="D126" t="str">
        <f>VLOOKUP($A126, 'Customer Names'!$A$2:$D$2336, 4, FALSE)</f>
        <v xml:space="preserve">  Elizabeth J</v>
      </c>
      <c r="E126">
        <f>VLOOKUP($A126, 'Medical Examinations'!$A$2:$J$2336, 2, FALSE)</f>
        <v>49.13</v>
      </c>
      <c r="F126">
        <f>VLOOKUP($A126, 'Medical Examinations'!$A$2:$J$2336, 3, FALSE)</f>
        <v>4.54</v>
      </c>
      <c r="G126" t="str">
        <f>VLOOKUP($A126, 'Medical Examinations'!$A$2:$J$2336, 4, FALSE)</f>
        <v>Yes</v>
      </c>
      <c r="H126" t="str">
        <f>VLOOKUP($A126, 'Medical Examinations'!$A$2:$J$2336, 5, FALSE)</f>
        <v>Yes</v>
      </c>
      <c r="I126" t="str">
        <f>VLOOKUP($A126, 'Medical Examinations'!$A$2:$J$2336, 6, FALSE)</f>
        <v>No</v>
      </c>
      <c r="J126">
        <f>VLOOKUP($A126, 'Medical Examinations'!$A$2:$J$2336, 7, FALSE)</f>
        <v>2</v>
      </c>
      <c r="K126" t="str">
        <f>VLOOKUP($A126, 'Medical Examinations'!$A$2:$J$2336, 8, FALSE)</f>
        <v>Yes</v>
      </c>
      <c r="L126" t="str">
        <f>VLOOKUP($A126, 'Medical Examinations'!$A$2:$J$2336, 9, FALSE)</f>
        <v>Obesity</v>
      </c>
      <c r="M126" t="str">
        <f>VLOOKUP($A126, 'Medical Examinations'!$A$2:$J$2336, 10, FALSE)</f>
        <v>Normal</v>
      </c>
      <c r="N126">
        <f>VLOOKUP($A126, 'Hospitalisation Details'!$A$2:$K$2344, 5, FALSE)</f>
        <v>3</v>
      </c>
      <c r="O126">
        <f>VLOOKUP($A126, 'Hospitalisation Details'!$A$2:$K$2344, 6, FALSE)</f>
        <v>39315.279999999999</v>
      </c>
      <c r="P126" t="str">
        <f>VLOOKUP($A126, 'Hospitalisation Details'!$A$2:$K$2344, 7, FALSE)</f>
        <v>tier - 2</v>
      </c>
      <c r="Q126" t="str">
        <f>VLOOKUP($A126, 'Hospitalisation Details'!$A$2:$K$2344, 8, FALSE)</f>
        <v>tier - 3</v>
      </c>
      <c r="R126" t="str">
        <f>VLOOKUP($A126, 'Hospitalisation Details'!$A$2:$K$2344, 9, FALSE)</f>
        <v>R1011</v>
      </c>
      <c r="S126" t="str">
        <f>VLOOKUP($A126, 'Hospitalisation Details'!$A$2:$K$2344, 10, FALSE)</f>
        <v>16Aug1982</v>
      </c>
      <c r="T126">
        <f>VLOOKUP($A126, 'Hospitalisation Details'!$A$2:$K$2344, 11, FALSE)</f>
        <v>40</v>
      </c>
    </row>
    <row r="127" spans="1:20" ht="15.75" x14ac:dyDescent="0.25">
      <c r="A127" s="1" t="s">
        <v>2246</v>
      </c>
      <c r="B127" t="str">
        <f>VLOOKUP($A127, 'Customer Names'!$A$2:$D$2336, 2, FALSE)</f>
        <v>Bejar</v>
      </c>
      <c r="C127" t="str">
        <f>VLOOKUP($A127, 'Customer Names'!$A$2:$D$2336, 3, FALSE)</f>
        <v xml:space="preserve"> Mr</v>
      </c>
      <c r="D127" t="str">
        <f>VLOOKUP($A127, 'Customer Names'!$A$2:$D$2336, 4, FALSE)</f>
        <v xml:space="preserve">  Matthew P</v>
      </c>
      <c r="E127">
        <f>VLOOKUP($A127, 'Medical Examinations'!$A$2:$J$2336, 2, FALSE)</f>
        <v>37.799999999999997</v>
      </c>
      <c r="F127">
        <f>VLOOKUP($A127, 'Medical Examinations'!$A$2:$J$2336, 3, FALSE)</f>
        <v>6.29</v>
      </c>
      <c r="G127" t="str">
        <f>VLOOKUP($A127, 'Medical Examinations'!$A$2:$J$2336, 4, FALSE)</f>
        <v>Yes</v>
      </c>
      <c r="H127" t="str">
        <f>VLOOKUP($A127, 'Medical Examinations'!$A$2:$J$2336, 5, FALSE)</f>
        <v>No</v>
      </c>
      <c r="I127" t="str">
        <f>VLOOKUP($A127, 'Medical Examinations'!$A$2:$J$2336, 6, FALSE)</f>
        <v>No</v>
      </c>
      <c r="J127">
        <f>VLOOKUP($A127, 'Medical Examinations'!$A$2:$J$2336, 7, FALSE)</f>
        <v>1</v>
      </c>
      <c r="K127" t="str">
        <f>VLOOKUP($A127, 'Medical Examinations'!$A$2:$J$2336, 8, FALSE)</f>
        <v>Yes</v>
      </c>
      <c r="L127" t="str">
        <f>VLOOKUP($A127, 'Medical Examinations'!$A$2:$J$2336, 9, FALSE)</f>
        <v>Obesity</v>
      </c>
      <c r="M127" t="str">
        <f>VLOOKUP($A127, 'Medical Examinations'!$A$2:$J$2336, 10, FALSE)</f>
        <v>Diabetes</v>
      </c>
      <c r="N127">
        <f>VLOOKUP($A127, 'Hospitalisation Details'!$A$2:$K$2344, 5, FALSE)</f>
        <v>2</v>
      </c>
      <c r="O127">
        <f>VLOOKUP($A127, 'Hospitalisation Details'!$A$2:$K$2344, 6, FALSE)</f>
        <v>39241.440000000002</v>
      </c>
      <c r="P127" t="str">
        <f>VLOOKUP($A127, 'Hospitalisation Details'!$A$2:$K$2344, 7, FALSE)</f>
        <v>tier - 1</v>
      </c>
      <c r="Q127" t="str">
        <f>VLOOKUP($A127, 'Hospitalisation Details'!$A$2:$K$2344, 8, FALSE)</f>
        <v>tier - 3</v>
      </c>
      <c r="R127" t="str">
        <f>VLOOKUP($A127, 'Hospitalisation Details'!$A$2:$K$2344, 9, FALSE)</f>
        <v>R1011</v>
      </c>
      <c r="S127" t="str">
        <f>VLOOKUP($A127, 'Hospitalisation Details'!$A$2:$K$2344, 10, FALSE)</f>
        <v>30Nov1992</v>
      </c>
      <c r="T127">
        <f>VLOOKUP($A127, 'Hospitalisation Details'!$A$2:$K$2344, 11, FALSE)</f>
        <v>30</v>
      </c>
    </row>
    <row r="128" spans="1:20" ht="15.75" x14ac:dyDescent="0.25">
      <c r="A128" s="1" t="s">
        <v>2245</v>
      </c>
      <c r="B128" t="str">
        <f>VLOOKUP($A128, 'Customer Names'!$A$2:$D$2336, 2, FALSE)</f>
        <v>Navarro Castro</v>
      </c>
      <c r="C128" t="str">
        <f>VLOOKUP($A128, 'Customer Names'!$A$2:$D$2336, 3, FALSE)</f>
        <v xml:space="preserve"> Mr</v>
      </c>
      <c r="D128" t="str">
        <f>VLOOKUP($A128, 'Customer Names'!$A$2:$D$2336, 4, FALSE)</f>
        <v xml:space="preserve">  Guillermo Sr</v>
      </c>
      <c r="E128">
        <f>VLOOKUP($A128, 'Medical Examinations'!$A$2:$J$2336, 2, FALSE)</f>
        <v>38.299999999999997</v>
      </c>
      <c r="F128">
        <f>VLOOKUP($A128, 'Medical Examinations'!$A$2:$J$2336, 3, FALSE)</f>
        <v>9.51</v>
      </c>
      <c r="G128" t="str">
        <f>VLOOKUP($A128, 'Medical Examinations'!$A$2:$J$2336, 4, FALSE)</f>
        <v>Yes</v>
      </c>
      <c r="H128" t="str">
        <f>VLOOKUP($A128, 'Medical Examinations'!$A$2:$J$2336, 5, FALSE)</f>
        <v>No</v>
      </c>
      <c r="I128" t="str">
        <f>VLOOKUP($A128, 'Medical Examinations'!$A$2:$J$2336, 6, FALSE)</f>
        <v>No</v>
      </c>
      <c r="J128">
        <f>VLOOKUP($A128, 'Medical Examinations'!$A$2:$J$2336, 7, FALSE)</f>
        <v>1</v>
      </c>
      <c r="K128" t="str">
        <f>VLOOKUP($A128, 'Medical Examinations'!$A$2:$J$2336, 8, FALSE)</f>
        <v>Yes</v>
      </c>
      <c r="L128" t="str">
        <f>VLOOKUP($A128, 'Medical Examinations'!$A$2:$J$2336, 9, FALSE)</f>
        <v>Obesity</v>
      </c>
      <c r="M128" t="str">
        <f>VLOOKUP($A128, 'Medical Examinations'!$A$2:$J$2336, 10, FALSE)</f>
        <v>Diabetes</v>
      </c>
      <c r="N128">
        <f>VLOOKUP($A128, 'Hospitalisation Details'!$A$2:$K$2344, 5, FALSE)</f>
        <v>0</v>
      </c>
      <c r="O128">
        <f>VLOOKUP($A128, 'Hospitalisation Details'!$A$2:$K$2344, 6, FALSE)</f>
        <v>39221.120000000003</v>
      </c>
      <c r="P128" t="str">
        <f>VLOOKUP($A128, 'Hospitalisation Details'!$A$2:$K$2344, 7, FALSE)</f>
        <v>tier - 2</v>
      </c>
      <c r="Q128" t="str">
        <f>VLOOKUP($A128, 'Hospitalisation Details'!$A$2:$K$2344, 8, FALSE)</f>
        <v>tier - 1</v>
      </c>
      <c r="R128" t="str">
        <f>VLOOKUP($A128, 'Hospitalisation Details'!$A$2:$K$2344, 9, FALSE)</f>
        <v>R1011</v>
      </c>
      <c r="S128" t="str">
        <f>VLOOKUP($A128, 'Hospitalisation Details'!$A$2:$K$2344, 10, FALSE)</f>
        <v>7Jul1962</v>
      </c>
      <c r="T128">
        <f>VLOOKUP($A128, 'Hospitalisation Details'!$A$2:$K$2344, 11, FALSE)</f>
        <v>60</v>
      </c>
    </row>
    <row r="129" spans="1:20" ht="15.75" x14ac:dyDescent="0.25">
      <c r="A129" s="1" t="s">
        <v>2244</v>
      </c>
      <c r="B129" t="str">
        <f>VLOOKUP($A129, 'Customer Names'!$A$2:$D$2336, 2, FALSE)</f>
        <v>Tice</v>
      </c>
      <c r="C129" t="str">
        <f>VLOOKUP($A129, 'Customer Names'!$A$2:$D$2336, 3, FALSE)</f>
        <v xml:space="preserve"> Mr</v>
      </c>
      <c r="D129" t="str">
        <f>VLOOKUP($A129, 'Customer Names'!$A$2:$D$2336, 4, FALSE)</f>
        <v xml:space="preserve">  Ryan C</v>
      </c>
      <c r="E129">
        <f>VLOOKUP($A129, 'Medical Examinations'!$A$2:$J$2336, 2, FALSE)</f>
        <v>32.774999999999999</v>
      </c>
      <c r="F129">
        <f>VLOOKUP($A129, 'Medical Examinations'!$A$2:$J$2336, 3, FALSE)</f>
        <v>4.72</v>
      </c>
      <c r="G129" t="str">
        <f>VLOOKUP($A129, 'Medical Examinations'!$A$2:$J$2336, 4, FALSE)</f>
        <v>Yes</v>
      </c>
      <c r="H129" t="str">
        <f>VLOOKUP($A129, 'Medical Examinations'!$A$2:$J$2336, 5, FALSE)</f>
        <v>No</v>
      </c>
      <c r="I129" t="str">
        <f>VLOOKUP($A129, 'Medical Examinations'!$A$2:$J$2336, 6, FALSE)</f>
        <v>No</v>
      </c>
      <c r="J129">
        <f>VLOOKUP($A129, 'Medical Examinations'!$A$2:$J$2336, 7, FALSE)</f>
        <v>1</v>
      </c>
      <c r="K129" t="str">
        <f>VLOOKUP($A129, 'Medical Examinations'!$A$2:$J$2336, 8, FALSE)</f>
        <v>No</v>
      </c>
      <c r="L129" t="str">
        <f>VLOOKUP($A129, 'Medical Examinations'!$A$2:$J$2336, 9, FALSE)</f>
        <v>Obesity</v>
      </c>
      <c r="M129" t="str">
        <f>VLOOKUP($A129, 'Medical Examinations'!$A$2:$J$2336, 10, FALSE)</f>
        <v>Normal</v>
      </c>
      <c r="N129">
        <f>VLOOKUP($A129, 'Hospitalisation Details'!$A$2:$K$2344, 5, FALSE)</f>
        <v>1</v>
      </c>
      <c r="O129">
        <f>VLOOKUP($A129, 'Hospitalisation Details'!$A$2:$K$2344, 6, FALSE)</f>
        <v>39125.33</v>
      </c>
      <c r="P129" t="str">
        <f>VLOOKUP($A129, 'Hospitalisation Details'!$A$2:$K$2344, 7, FALSE)</f>
        <v>tier - 1</v>
      </c>
      <c r="Q129" t="str">
        <f>VLOOKUP($A129, 'Hospitalisation Details'!$A$2:$K$2344, 8, FALSE)</f>
        <v>tier - 1</v>
      </c>
      <c r="R129" t="str">
        <f>VLOOKUP($A129, 'Hospitalisation Details'!$A$2:$K$2344, 9, FALSE)</f>
        <v>R1016</v>
      </c>
      <c r="S129" t="str">
        <f>VLOOKUP($A129, 'Hospitalisation Details'!$A$2:$K$2344, 10, FALSE)</f>
        <v>4Aug1982</v>
      </c>
      <c r="T129">
        <f>VLOOKUP($A129, 'Hospitalisation Details'!$A$2:$K$2344, 11, FALSE)</f>
        <v>40</v>
      </c>
    </row>
    <row r="130" spans="1:20" ht="15.75" x14ac:dyDescent="0.25">
      <c r="A130" s="1" t="s">
        <v>2243</v>
      </c>
      <c r="B130" t="str">
        <f>VLOOKUP($A130, 'Customer Names'!$A$2:$D$2336, 2, FALSE)</f>
        <v>Wolf</v>
      </c>
      <c r="C130" t="str">
        <f>VLOOKUP($A130, 'Customer Names'!$A$2:$D$2336, 3, FALSE)</f>
        <v xml:space="preserve"> Mr</v>
      </c>
      <c r="D130" t="str">
        <f>VLOOKUP($A130, 'Customer Names'!$A$2:$D$2336, 4, FALSE)</f>
        <v xml:space="preserve">  Dane</v>
      </c>
      <c r="E130">
        <f>VLOOKUP($A130, 'Medical Examinations'!$A$2:$J$2336, 2, FALSE)</f>
        <v>34.200000000000003</v>
      </c>
      <c r="F130">
        <f>VLOOKUP($A130, 'Medical Examinations'!$A$2:$J$2336, 3, FALSE)</f>
        <v>5.91</v>
      </c>
      <c r="G130" t="str">
        <f>VLOOKUP($A130, 'Medical Examinations'!$A$2:$J$2336, 4, FALSE)</f>
        <v>Yes</v>
      </c>
      <c r="H130" t="str">
        <f>VLOOKUP($A130, 'Medical Examinations'!$A$2:$J$2336, 5, FALSE)</f>
        <v>No</v>
      </c>
      <c r="I130" t="str">
        <f>VLOOKUP($A130, 'Medical Examinations'!$A$2:$J$2336, 6, FALSE)</f>
        <v>No</v>
      </c>
      <c r="J130">
        <f>VLOOKUP($A130, 'Medical Examinations'!$A$2:$J$2336, 7, FALSE)</f>
        <v>1</v>
      </c>
      <c r="K130" t="str">
        <f>VLOOKUP($A130, 'Medical Examinations'!$A$2:$J$2336, 8, FALSE)</f>
        <v>No</v>
      </c>
      <c r="L130" t="str">
        <f>VLOOKUP($A130, 'Medical Examinations'!$A$2:$J$2336, 9, FALSE)</f>
        <v>Obesity</v>
      </c>
      <c r="M130" t="str">
        <f>VLOOKUP($A130, 'Medical Examinations'!$A$2:$J$2336, 10, FALSE)</f>
        <v>Diabetes</v>
      </c>
      <c r="N130">
        <f>VLOOKUP($A130, 'Hospitalisation Details'!$A$2:$K$2344, 5, FALSE)</f>
        <v>1</v>
      </c>
      <c r="O130">
        <f>VLOOKUP($A130, 'Hospitalisation Details'!$A$2:$K$2344, 6, FALSE)</f>
        <v>39047.29</v>
      </c>
      <c r="P130" t="str">
        <f>VLOOKUP($A130, 'Hospitalisation Details'!$A$2:$K$2344, 7, FALSE)</f>
        <v>tier - 1</v>
      </c>
      <c r="Q130" t="str">
        <f>VLOOKUP($A130, 'Hospitalisation Details'!$A$2:$K$2344, 8, FALSE)</f>
        <v>tier - 3</v>
      </c>
      <c r="R130" t="str">
        <f>VLOOKUP($A130, 'Hospitalisation Details'!$A$2:$K$2344, 9, FALSE)</f>
        <v>R1017</v>
      </c>
      <c r="S130" t="str">
        <f>VLOOKUP($A130, 'Hospitalisation Details'!$A$2:$K$2344, 10, FALSE)</f>
        <v>20Sep1985</v>
      </c>
      <c r="T130">
        <f>VLOOKUP($A130, 'Hospitalisation Details'!$A$2:$K$2344, 11, FALSE)</f>
        <v>37</v>
      </c>
    </row>
    <row r="131" spans="1:20" ht="15.75" x14ac:dyDescent="0.25">
      <c r="A131" s="1" t="s">
        <v>2242</v>
      </c>
      <c r="B131" t="str">
        <f>VLOOKUP($A131, 'Customer Names'!$A$2:$D$2336, 2, FALSE)</f>
        <v>Oppedal</v>
      </c>
      <c r="C131" t="str">
        <f>VLOOKUP($A131, 'Customer Names'!$A$2:$D$2336, 3, FALSE)</f>
        <v xml:space="preserve"> Mr</v>
      </c>
      <c r="D131" t="str">
        <f>VLOOKUP($A131, 'Customer Names'!$A$2:$D$2336, 4, FALSE)</f>
        <v xml:space="preserve">  Jonas</v>
      </c>
      <c r="E131">
        <f>VLOOKUP($A131, 'Medical Examinations'!$A$2:$J$2336, 2, FALSE)</f>
        <v>30.2</v>
      </c>
      <c r="F131">
        <f>VLOOKUP($A131, 'Medical Examinations'!$A$2:$J$2336, 3, FALSE)</f>
        <v>9.58</v>
      </c>
      <c r="G131" t="str">
        <f>VLOOKUP($A131, 'Medical Examinations'!$A$2:$J$2336, 4, FALSE)</f>
        <v>No</v>
      </c>
      <c r="H131" t="str">
        <f>VLOOKUP($A131, 'Medical Examinations'!$A$2:$J$2336, 5, FALSE)</f>
        <v>No</v>
      </c>
      <c r="I131" t="str">
        <f>VLOOKUP($A131, 'Medical Examinations'!$A$2:$J$2336, 6, FALSE)</f>
        <v>No</v>
      </c>
      <c r="J131">
        <f>VLOOKUP($A131, 'Medical Examinations'!$A$2:$J$2336, 7, FALSE)</f>
        <v>1</v>
      </c>
      <c r="K131" t="str">
        <f>VLOOKUP($A131, 'Medical Examinations'!$A$2:$J$2336, 8, FALSE)</f>
        <v>No</v>
      </c>
      <c r="L131" t="str">
        <f>VLOOKUP($A131, 'Medical Examinations'!$A$2:$J$2336, 9, FALSE)</f>
        <v>Obesity</v>
      </c>
      <c r="M131" t="str">
        <f>VLOOKUP($A131, 'Medical Examinations'!$A$2:$J$2336, 10, FALSE)</f>
        <v>Diabetes</v>
      </c>
      <c r="N131">
        <f>VLOOKUP($A131, 'Hospitalisation Details'!$A$2:$K$2344, 5, FALSE)</f>
        <v>2</v>
      </c>
      <c r="O131">
        <f>VLOOKUP($A131, 'Hospitalisation Details'!$A$2:$K$2344, 6, FALSE)</f>
        <v>38998.550000000003</v>
      </c>
      <c r="P131" t="str">
        <f>VLOOKUP($A131, 'Hospitalisation Details'!$A$2:$K$2344, 7, FALSE)</f>
        <v>tier - 1</v>
      </c>
      <c r="Q131" t="str">
        <f>VLOOKUP($A131, 'Hospitalisation Details'!$A$2:$K$2344, 8, FALSE)</f>
        <v>tier - 1</v>
      </c>
      <c r="R131" t="str">
        <f>VLOOKUP($A131, 'Hospitalisation Details'!$A$2:$K$2344, 9, FALSE)</f>
        <v>R1011</v>
      </c>
      <c r="S131" t="str">
        <f>VLOOKUP($A131, 'Hospitalisation Details'!$A$2:$K$2344, 10, FALSE)</f>
        <v>12Oct1978</v>
      </c>
      <c r="T131">
        <f>VLOOKUP($A131, 'Hospitalisation Details'!$A$2:$K$2344, 11, FALSE)</f>
        <v>44</v>
      </c>
    </row>
    <row r="132" spans="1:20" ht="15.75" x14ac:dyDescent="0.25">
      <c r="A132" s="1" t="s">
        <v>2241</v>
      </c>
      <c r="B132" t="str">
        <f>VLOOKUP($A132, 'Customer Names'!$A$2:$D$2336, 2, FALSE)</f>
        <v>Wright</v>
      </c>
      <c r="C132" t="str">
        <f>VLOOKUP($A132, 'Customer Names'!$A$2:$D$2336, 3, FALSE)</f>
        <v xml:space="preserve"> Mr</v>
      </c>
      <c r="D132" t="str">
        <f>VLOOKUP($A132, 'Customer Names'!$A$2:$D$2336, 4, FALSE)</f>
        <v xml:space="preserve">  George E</v>
      </c>
      <c r="E132">
        <f>VLOOKUP($A132, 'Medical Examinations'!$A$2:$J$2336, 2, FALSE)</f>
        <v>48.32</v>
      </c>
      <c r="F132">
        <f>VLOOKUP($A132, 'Medical Examinations'!$A$2:$J$2336, 3, FALSE)</f>
        <v>5.77</v>
      </c>
      <c r="G132" t="str">
        <f>VLOOKUP($A132, 'Medical Examinations'!$A$2:$J$2336, 4, FALSE)</f>
        <v>Yes</v>
      </c>
      <c r="H132" t="str">
        <f>VLOOKUP($A132, 'Medical Examinations'!$A$2:$J$2336, 5, FALSE)</f>
        <v>Yes</v>
      </c>
      <c r="I132" t="str">
        <f>VLOOKUP($A132, 'Medical Examinations'!$A$2:$J$2336, 6, FALSE)</f>
        <v>No</v>
      </c>
      <c r="J132">
        <f>VLOOKUP($A132, 'Medical Examinations'!$A$2:$J$2336, 7, FALSE)</f>
        <v>2</v>
      </c>
      <c r="K132" t="str">
        <f>VLOOKUP($A132, 'Medical Examinations'!$A$2:$J$2336, 8, FALSE)</f>
        <v>Yes</v>
      </c>
      <c r="L132" t="str">
        <f>VLOOKUP($A132, 'Medical Examinations'!$A$2:$J$2336, 9, FALSE)</f>
        <v>Obesity</v>
      </c>
      <c r="M132" t="str">
        <f>VLOOKUP($A132, 'Medical Examinations'!$A$2:$J$2336, 10, FALSE)</f>
        <v>Diabetes</v>
      </c>
      <c r="N132">
        <f>VLOOKUP($A132, 'Hospitalisation Details'!$A$2:$K$2344, 5, FALSE)</f>
        <v>2</v>
      </c>
      <c r="O132">
        <f>VLOOKUP($A132, 'Hospitalisation Details'!$A$2:$K$2344, 6, FALSE)</f>
        <v>38947.43</v>
      </c>
      <c r="P132" t="str">
        <f>VLOOKUP($A132, 'Hospitalisation Details'!$A$2:$K$2344, 7, FALSE)</f>
        <v>tier - 2</v>
      </c>
      <c r="Q132" t="str">
        <f>VLOOKUP($A132, 'Hospitalisation Details'!$A$2:$K$2344, 8, FALSE)</f>
        <v>tier - 3</v>
      </c>
      <c r="R132" t="str">
        <f>VLOOKUP($A132, 'Hospitalisation Details'!$A$2:$K$2344, 9, FALSE)</f>
        <v>R1011</v>
      </c>
      <c r="S132" t="str">
        <f>VLOOKUP($A132, 'Hospitalisation Details'!$A$2:$K$2344, 10, FALSE)</f>
        <v>24Sep1980</v>
      </c>
      <c r="T132">
        <f>VLOOKUP($A132, 'Hospitalisation Details'!$A$2:$K$2344, 11, FALSE)</f>
        <v>42</v>
      </c>
    </row>
    <row r="133" spans="1:20" ht="15.75" x14ac:dyDescent="0.25">
      <c r="A133" s="1" t="s">
        <v>2240</v>
      </c>
      <c r="B133" t="str">
        <f>VLOOKUP($A133, 'Customer Names'!$A$2:$D$2336, 2, FALSE)</f>
        <v>Ellis</v>
      </c>
      <c r="C133" t="str">
        <f>VLOOKUP($A133, 'Customer Names'!$A$2:$D$2336, 3, FALSE)</f>
        <v xml:space="preserve"> Ms</v>
      </c>
      <c r="D133" t="str">
        <f>VLOOKUP($A133, 'Customer Names'!$A$2:$D$2336, 4, FALSE)</f>
        <v xml:space="preserve">  Sara S</v>
      </c>
      <c r="E133">
        <f>VLOOKUP($A133, 'Medical Examinations'!$A$2:$J$2336, 2, FALSE)</f>
        <v>44.86</v>
      </c>
      <c r="F133">
        <f>VLOOKUP($A133, 'Medical Examinations'!$A$2:$J$2336, 3, FALSE)</f>
        <v>4.38</v>
      </c>
      <c r="G133" t="str">
        <f>VLOOKUP($A133, 'Medical Examinations'!$A$2:$J$2336, 4, FALSE)</f>
        <v>Yes</v>
      </c>
      <c r="H133" t="str">
        <f>VLOOKUP($A133, 'Medical Examinations'!$A$2:$J$2336, 5, FALSE)</f>
        <v>No</v>
      </c>
      <c r="I133" t="str">
        <f>VLOOKUP($A133, 'Medical Examinations'!$A$2:$J$2336, 6, FALSE)</f>
        <v>No</v>
      </c>
      <c r="J133">
        <f>VLOOKUP($A133, 'Medical Examinations'!$A$2:$J$2336, 7, FALSE)</f>
        <v>2</v>
      </c>
      <c r="K133" t="str">
        <f>VLOOKUP($A133, 'Medical Examinations'!$A$2:$J$2336, 8, FALSE)</f>
        <v>Yes</v>
      </c>
      <c r="L133" t="str">
        <f>VLOOKUP($A133, 'Medical Examinations'!$A$2:$J$2336, 9, FALSE)</f>
        <v>Obesity</v>
      </c>
      <c r="M133" t="str">
        <f>VLOOKUP($A133, 'Medical Examinations'!$A$2:$J$2336, 10, FALSE)</f>
        <v>Normal</v>
      </c>
      <c r="N133">
        <f>VLOOKUP($A133, 'Hospitalisation Details'!$A$2:$K$2344, 5, FALSE)</f>
        <v>2</v>
      </c>
      <c r="O133">
        <f>VLOOKUP($A133, 'Hospitalisation Details'!$A$2:$K$2344, 6, FALSE)</f>
        <v>38932.559999999998</v>
      </c>
      <c r="P133" t="str">
        <f>VLOOKUP($A133, 'Hospitalisation Details'!$A$2:$K$2344, 7, FALSE)</f>
        <v>tier - 2</v>
      </c>
      <c r="Q133" t="str">
        <f>VLOOKUP($A133, 'Hospitalisation Details'!$A$2:$K$2344, 8, FALSE)</f>
        <v>tier - 3</v>
      </c>
      <c r="R133" t="str">
        <f>VLOOKUP($A133, 'Hospitalisation Details'!$A$2:$K$2344, 9, FALSE)</f>
        <v>R1011</v>
      </c>
      <c r="S133" t="str">
        <f>VLOOKUP($A133, 'Hospitalisation Details'!$A$2:$K$2344, 10, FALSE)</f>
        <v>15Dec1976</v>
      </c>
      <c r="T133">
        <f>VLOOKUP($A133, 'Hospitalisation Details'!$A$2:$K$2344, 11, FALSE)</f>
        <v>46</v>
      </c>
    </row>
    <row r="134" spans="1:20" ht="15.75" x14ac:dyDescent="0.25">
      <c r="A134" s="1" t="s">
        <v>2239</v>
      </c>
      <c r="B134" t="str">
        <f>VLOOKUP($A134, 'Customer Names'!$A$2:$D$2336, 2, FALSE)</f>
        <v>Taormina</v>
      </c>
      <c r="C134" t="str">
        <f>VLOOKUP($A134, 'Customer Names'!$A$2:$D$2336, 3, FALSE)</f>
        <v xml:space="preserve"> Mr</v>
      </c>
      <c r="D134" t="str">
        <f>VLOOKUP($A134, 'Customer Names'!$A$2:$D$2336, 4, FALSE)</f>
        <v xml:space="preserve">  Nick</v>
      </c>
      <c r="E134">
        <f>VLOOKUP($A134, 'Medical Examinations'!$A$2:$J$2336, 2, FALSE)</f>
        <v>52.15</v>
      </c>
      <c r="F134">
        <f>VLOOKUP($A134, 'Medical Examinations'!$A$2:$J$2336, 3, FALSE)</f>
        <v>5.65</v>
      </c>
      <c r="G134" t="str">
        <f>VLOOKUP($A134, 'Medical Examinations'!$A$2:$J$2336, 4, FALSE)</f>
        <v>Yes</v>
      </c>
      <c r="H134" t="str">
        <f>VLOOKUP($A134, 'Medical Examinations'!$A$2:$J$2336, 5, FALSE)</f>
        <v>Yes</v>
      </c>
      <c r="I134" t="str">
        <f>VLOOKUP($A134, 'Medical Examinations'!$A$2:$J$2336, 6, FALSE)</f>
        <v>No</v>
      </c>
      <c r="J134">
        <f>VLOOKUP($A134, 'Medical Examinations'!$A$2:$J$2336, 7, FALSE)</f>
        <v>2</v>
      </c>
      <c r="K134" t="str">
        <f>VLOOKUP($A134, 'Medical Examinations'!$A$2:$J$2336, 8, FALSE)</f>
        <v>Yes</v>
      </c>
      <c r="L134" t="str">
        <f>VLOOKUP($A134, 'Medical Examinations'!$A$2:$J$2336, 9, FALSE)</f>
        <v>Obesity</v>
      </c>
      <c r="M134" t="str">
        <f>VLOOKUP($A134, 'Medical Examinations'!$A$2:$J$2336, 10, FALSE)</f>
        <v>Normal</v>
      </c>
      <c r="N134">
        <f>VLOOKUP($A134, 'Hospitalisation Details'!$A$2:$K$2344, 5, FALSE)</f>
        <v>3</v>
      </c>
      <c r="O134">
        <f>VLOOKUP($A134, 'Hospitalisation Details'!$A$2:$K$2344, 6, FALSE)</f>
        <v>38924.04</v>
      </c>
      <c r="P134" t="str">
        <f>VLOOKUP($A134, 'Hospitalisation Details'!$A$2:$K$2344, 7, FALSE)</f>
        <v>tier - 2</v>
      </c>
      <c r="Q134" t="str">
        <f>VLOOKUP($A134, 'Hospitalisation Details'!$A$2:$K$2344, 8, FALSE)</f>
        <v>tier - 2</v>
      </c>
      <c r="R134" t="str">
        <f>VLOOKUP($A134, 'Hospitalisation Details'!$A$2:$K$2344, 9, FALSE)</f>
        <v>R1011</v>
      </c>
      <c r="S134" t="str">
        <f>VLOOKUP($A134, 'Hospitalisation Details'!$A$2:$K$2344, 10, FALSE)</f>
        <v>16Jun1987</v>
      </c>
      <c r="T134">
        <f>VLOOKUP($A134, 'Hospitalisation Details'!$A$2:$K$2344, 11, FALSE)</f>
        <v>35</v>
      </c>
    </row>
    <row r="135" spans="1:20" ht="15.75" x14ac:dyDescent="0.25">
      <c r="A135" s="1" t="s">
        <v>2238</v>
      </c>
      <c r="B135" t="str">
        <f>VLOOKUP($A135, 'Customer Names'!$A$2:$D$2336, 2, FALSE)</f>
        <v>Lynch</v>
      </c>
      <c r="C135" t="str">
        <f>VLOOKUP($A135, 'Customer Names'!$A$2:$D$2336, 3, FALSE)</f>
        <v xml:space="preserve"> Mr</v>
      </c>
      <c r="D135" t="str">
        <f>VLOOKUP($A135, 'Customer Names'!$A$2:$D$2336, 4, FALSE)</f>
        <v xml:space="preserve">  Timothy</v>
      </c>
      <c r="E135">
        <f>VLOOKUP($A135, 'Medical Examinations'!$A$2:$J$2336, 2, FALSE)</f>
        <v>41.12</v>
      </c>
      <c r="F135">
        <f>VLOOKUP($A135, 'Medical Examinations'!$A$2:$J$2336, 3, FALSE)</f>
        <v>7.54</v>
      </c>
      <c r="G135" t="str">
        <f>VLOOKUP($A135, 'Medical Examinations'!$A$2:$J$2336, 4, FALSE)</f>
        <v>Yes</v>
      </c>
      <c r="H135" t="str">
        <f>VLOOKUP($A135, 'Medical Examinations'!$A$2:$J$2336, 5, FALSE)</f>
        <v>No</v>
      </c>
      <c r="I135" t="str">
        <f>VLOOKUP($A135, 'Medical Examinations'!$A$2:$J$2336, 6, FALSE)</f>
        <v>No</v>
      </c>
      <c r="J135">
        <f>VLOOKUP($A135, 'Medical Examinations'!$A$2:$J$2336, 7, FALSE)</f>
        <v>1</v>
      </c>
      <c r="K135" t="str">
        <f>VLOOKUP($A135, 'Medical Examinations'!$A$2:$J$2336, 8, FALSE)</f>
        <v>Yes</v>
      </c>
      <c r="L135" t="str">
        <f>VLOOKUP($A135, 'Medical Examinations'!$A$2:$J$2336, 9, FALSE)</f>
        <v>Obesity</v>
      </c>
      <c r="M135" t="str">
        <f>VLOOKUP($A135, 'Medical Examinations'!$A$2:$J$2336, 10, FALSE)</f>
        <v>Diabetes</v>
      </c>
      <c r="N135">
        <f>VLOOKUP($A135, 'Hospitalisation Details'!$A$2:$K$2344, 5, FALSE)</f>
        <v>0</v>
      </c>
      <c r="O135">
        <f>VLOOKUP($A135, 'Hospitalisation Details'!$A$2:$K$2344, 6, FALSE)</f>
        <v>38893.360000000001</v>
      </c>
      <c r="P135" t="str">
        <f>VLOOKUP($A135, 'Hospitalisation Details'!$A$2:$K$2344, 7, FALSE)</f>
        <v>tier - 1</v>
      </c>
      <c r="Q135" t="str">
        <f>VLOOKUP($A135, 'Hospitalisation Details'!$A$2:$K$2344, 8, FALSE)</f>
        <v>tier - 2</v>
      </c>
      <c r="R135" t="str">
        <f>VLOOKUP($A135, 'Hospitalisation Details'!$A$2:$K$2344, 9, FALSE)</f>
        <v>R1011</v>
      </c>
      <c r="S135" t="str">
        <f>VLOOKUP($A135, 'Hospitalisation Details'!$A$2:$K$2344, 10, FALSE)</f>
        <v>30Jul1967</v>
      </c>
      <c r="T135">
        <f>VLOOKUP($A135, 'Hospitalisation Details'!$A$2:$K$2344, 11, FALSE)</f>
        <v>55</v>
      </c>
    </row>
    <row r="136" spans="1:20" ht="15.75" x14ac:dyDescent="0.25">
      <c r="A136" s="1" t="s">
        <v>2237</v>
      </c>
      <c r="B136" t="str">
        <f>VLOOKUP($A136, 'Customer Names'!$A$2:$D$2336, 2, FALSE)</f>
        <v>Tavella</v>
      </c>
      <c r="C136" t="str">
        <f>VLOOKUP($A136, 'Customer Names'!$A$2:$D$2336, 3, FALSE)</f>
        <v xml:space="preserve"> Ms</v>
      </c>
      <c r="D136" t="str">
        <f>VLOOKUP($A136, 'Customer Names'!$A$2:$D$2336, 4, FALSE)</f>
        <v xml:space="preserve">  Becky L</v>
      </c>
      <c r="E136">
        <f>VLOOKUP($A136, 'Medical Examinations'!$A$2:$J$2336, 2, FALSE)</f>
        <v>38.39</v>
      </c>
      <c r="F136">
        <f>VLOOKUP($A136, 'Medical Examinations'!$A$2:$J$2336, 3, FALSE)</f>
        <v>5.1100000000000003</v>
      </c>
      <c r="G136" t="str">
        <f>VLOOKUP($A136, 'Medical Examinations'!$A$2:$J$2336, 4, FALSE)</f>
        <v>Yes</v>
      </c>
      <c r="H136" t="str">
        <f>VLOOKUP($A136, 'Medical Examinations'!$A$2:$J$2336, 5, FALSE)</f>
        <v>No</v>
      </c>
      <c r="I136" t="str">
        <f>VLOOKUP($A136, 'Medical Examinations'!$A$2:$J$2336, 6, FALSE)</f>
        <v>No</v>
      </c>
      <c r="J136">
        <f>VLOOKUP($A136, 'Medical Examinations'!$A$2:$J$2336, 7, FALSE)</f>
        <v>1</v>
      </c>
      <c r="K136" t="str">
        <f>VLOOKUP($A136, 'Medical Examinations'!$A$2:$J$2336, 8, FALSE)</f>
        <v>Yes</v>
      </c>
      <c r="L136" t="str">
        <f>VLOOKUP($A136, 'Medical Examinations'!$A$2:$J$2336, 9, FALSE)</f>
        <v>Obesity</v>
      </c>
      <c r="M136" t="str">
        <f>VLOOKUP($A136, 'Medical Examinations'!$A$2:$J$2336, 10, FALSE)</f>
        <v>Normal</v>
      </c>
      <c r="N136">
        <f>VLOOKUP($A136, 'Hospitalisation Details'!$A$2:$K$2344, 5, FALSE)</f>
        <v>0</v>
      </c>
      <c r="O136">
        <f>VLOOKUP($A136, 'Hospitalisation Details'!$A$2:$K$2344, 6, FALSE)</f>
        <v>38869.25</v>
      </c>
      <c r="P136" t="str">
        <f>VLOOKUP($A136, 'Hospitalisation Details'!$A$2:$K$2344, 7, FALSE)</f>
        <v>tier - 2</v>
      </c>
      <c r="Q136" t="str">
        <f>VLOOKUP($A136, 'Hospitalisation Details'!$A$2:$K$2344, 8, FALSE)</f>
        <v>tier - 2</v>
      </c>
      <c r="R136" t="str">
        <f>VLOOKUP($A136, 'Hospitalisation Details'!$A$2:$K$2344, 9, FALSE)</f>
        <v>R1011</v>
      </c>
      <c r="S136" t="str">
        <f>VLOOKUP($A136, 'Hospitalisation Details'!$A$2:$K$2344, 10, FALSE)</f>
        <v>6Jun1964</v>
      </c>
      <c r="T136">
        <f>VLOOKUP($A136, 'Hospitalisation Details'!$A$2:$K$2344, 11, FALSE)</f>
        <v>59</v>
      </c>
    </row>
    <row r="137" spans="1:20" ht="15.75" x14ac:dyDescent="0.25">
      <c r="A137" s="1" t="s">
        <v>2236</v>
      </c>
      <c r="B137" t="str">
        <f>VLOOKUP($A137, 'Customer Names'!$A$2:$D$2336, 2, FALSE)</f>
        <v>Neufeld</v>
      </c>
      <c r="C137" t="str">
        <f>VLOOKUP($A137, 'Customer Names'!$A$2:$D$2336, 3, FALSE)</f>
        <v xml:space="preserve"> Ms</v>
      </c>
      <c r="D137" t="str">
        <f>VLOOKUP($A137, 'Customer Names'!$A$2:$D$2336, 4, FALSE)</f>
        <v xml:space="preserve">  Steph K</v>
      </c>
      <c r="E137">
        <f>VLOOKUP($A137, 'Medical Examinations'!$A$2:$J$2336, 2, FALSE)</f>
        <v>46.85</v>
      </c>
      <c r="F137">
        <f>VLOOKUP($A137, 'Medical Examinations'!$A$2:$J$2336, 3, FALSE)</f>
        <v>4.25</v>
      </c>
      <c r="G137" t="str">
        <f>VLOOKUP($A137, 'Medical Examinations'!$A$2:$J$2336, 4, FALSE)</f>
        <v>Yes</v>
      </c>
      <c r="H137" t="str">
        <f>VLOOKUP($A137, 'Medical Examinations'!$A$2:$J$2336, 5, FALSE)</f>
        <v>Yes</v>
      </c>
      <c r="I137" t="str">
        <f>VLOOKUP($A137, 'Medical Examinations'!$A$2:$J$2336, 6, FALSE)</f>
        <v>Yes</v>
      </c>
      <c r="J137">
        <f>VLOOKUP($A137, 'Medical Examinations'!$A$2:$J$2336, 7, FALSE)</f>
        <v>2</v>
      </c>
      <c r="K137" t="str">
        <f>VLOOKUP($A137, 'Medical Examinations'!$A$2:$J$2336, 8, FALSE)</f>
        <v>Yes</v>
      </c>
      <c r="L137" t="str">
        <f>VLOOKUP($A137, 'Medical Examinations'!$A$2:$J$2336, 9, FALSE)</f>
        <v>Obesity</v>
      </c>
      <c r="M137" t="str">
        <f>VLOOKUP($A137, 'Medical Examinations'!$A$2:$J$2336, 10, FALSE)</f>
        <v>Normal</v>
      </c>
      <c r="N137">
        <f>VLOOKUP($A137, 'Hospitalisation Details'!$A$2:$K$2344, 5, FALSE)</f>
        <v>2</v>
      </c>
      <c r="O137">
        <f>VLOOKUP($A137, 'Hospitalisation Details'!$A$2:$K$2344, 6, FALSE)</f>
        <v>38836.980000000003</v>
      </c>
      <c r="P137" t="str">
        <f>VLOOKUP($A137, 'Hospitalisation Details'!$A$2:$K$2344, 7, FALSE)</f>
        <v>tier - 2</v>
      </c>
      <c r="Q137" t="str">
        <f>VLOOKUP($A137, 'Hospitalisation Details'!$A$2:$K$2344, 8, FALSE)</f>
        <v>tier - 1</v>
      </c>
      <c r="R137" t="str">
        <f>VLOOKUP($A137, 'Hospitalisation Details'!$A$2:$K$2344, 9, FALSE)</f>
        <v>R1011</v>
      </c>
      <c r="S137" t="str">
        <f>VLOOKUP($A137, 'Hospitalisation Details'!$A$2:$K$2344, 10, FALSE)</f>
        <v>3Dec1979</v>
      </c>
      <c r="T137">
        <f>VLOOKUP($A137, 'Hospitalisation Details'!$A$2:$K$2344, 11, FALSE)</f>
        <v>43</v>
      </c>
    </row>
    <row r="138" spans="1:20" ht="15.75" x14ac:dyDescent="0.25">
      <c r="A138" s="1" t="s">
        <v>2235</v>
      </c>
      <c r="B138" t="str">
        <f>VLOOKUP($A138, 'Customer Names'!$A$2:$D$2336, 2, FALSE)</f>
        <v>Walhovd</v>
      </c>
      <c r="C138" t="str">
        <f>VLOOKUP($A138, 'Customer Names'!$A$2:$D$2336, 3, FALSE)</f>
        <v xml:space="preserve"> Ms</v>
      </c>
      <c r="D138" t="str">
        <f>VLOOKUP($A138, 'Customer Names'!$A$2:$D$2336, 4, FALSE)</f>
        <v xml:space="preserve">  Kristine B</v>
      </c>
      <c r="E138">
        <f>VLOOKUP($A138, 'Medical Examinations'!$A$2:$J$2336, 2, FALSE)</f>
        <v>42.24</v>
      </c>
      <c r="F138">
        <f>VLOOKUP($A138, 'Medical Examinations'!$A$2:$J$2336, 3, FALSE)</f>
        <v>5.55</v>
      </c>
      <c r="G138" t="str">
        <f>VLOOKUP($A138, 'Medical Examinations'!$A$2:$J$2336, 4, FALSE)</f>
        <v>Yes</v>
      </c>
      <c r="H138" t="str">
        <f>VLOOKUP($A138, 'Medical Examinations'!$A$2:$J$2336, 5, FALSE)</f>
        <v>No</v>
      </c>
      <c r="I138" t="str">
        <f>VLOOKUP($A138, 'Medical Examinations'!$A$2:$J$2336, 6, FALSE)</f>
        <v>No</v>
      </c>
      <c r="J138">
        <f>VLOOKUP($A138, 'Medical Examinations'!$A$2:$J$2336, 7, FALSE)</f>
        <v>2</v>
      </c>
      <c r="K138" t="str">
        <f>VLOOKUP($A138, 'Medical Examinations'!$A$2:$J$2336, 8, FALSE)</f>
        <v>Yes</v>
      </c>
      <c r="L138" t="str">
        <f>VLOOKUP($A138, 'Medical Examinations'!$A$2:$J$2336, 9, FALSE)</f>
        <v>Obesity</v>
      </c>
      <c r="M138" t="str">
        <f>VLOOKUP($A138, 'Medical Examinations'!$A$2:$J$2336, 10, FALSE)</f>
        <v>Normal</v>
      </c>
      <c r="N138">
        <f>VLOOKUP($A138, 'Hospitalisation Details'!$A$2:$K$2344, 5, FALSE)</f>
        <v>0</v>
      </c>
      <c r="O138">
        <f>VLOOKUP($A138, 'Hospitalisation Details'!$A$2:$K$2344, 6, FALSE)</f>
        <v>38792.69</v>
      </c>
      <c r="P138" t="str">
        <f>VLOOKUP($A138, 'Hospitalisation Details'!$A$2:$K$2344, 7, FALSE)</f>
        <v>tier - 2</v>
      </c>
      <c r="Q138" t="str">
        <f>VLOOKUP($A138, 'Hospitalisation Details'!$A$2:$K$2344, 8, FALSE)</f>
        <v>tier - 2</v>
      </c>
      <c r="R138" t="str">
        <f>VLOOKUP($A138, 'Hospitalisation Details'!$A$2:$K$2344, 9, FALSE)</f>
        <v>R1013</v>
      </c>
      <c r="S138" t="str">
        <f>VLOOKUP($A138, 'Hospitalisation Details'!$A$2:$K$2344, 10, FALSE)</f>
        <v>5Dec2004</v>
      </c>
      <c r="T138">
        <f>VLOOKUP($A138, 'Hospitalisation Details'!$A$2:$K$2344, 11, FALSE)</f>
        <v>18</v>
      </c>
    </row>
    <row r="139" spans="1:20" ht="15.75" x14ac:dyDescent="0.25">
      <c r="A139" s="1" t="s">
        <v>2234</v>
      </c>
      <c r="B139" t="str">
        <f>VLOOKUP($A139, 'Customer Names'!$A$2:$D$2336, 2, FALSE)</f>
        <v>Washburn</v>
      </c>
      <c r="C139" t="str">
        <f>VLOOKUP($A139, 'Customer Names'!$A$2:$D$2336, 3, FALSE)</f>
        <v xml:space="preserve"> Mr</v>
      </c>
      <c r="D139" t="str">
        <f>VLOOKUP($A139, 'Customer Names'!$A$2:$D$2336, 4, FALSE)</f>
        <v xml:space="preserve">  Taylor B</v>
      </c>
      <c r="E139">
        <f>VLOOKUP($A139, 'Medical Examinations'!$A$2:$J$2336, 2, FALSE)</f>
        <v>34.39</v>
      </c>
      <c r="F139">
        <f>VLOOKUP($A139, 'Medical Examinations'!$A$2:$J$2336, 3, FALSE)</f>
        <v>5.78</v>
      </c>
      <c r="G139" t="str">
        <f>VLOOKUP($A139, 'Medical Examinations'!$A$2:$J$2336, 4, FALSE)</f>
        <v>Yes</v>
      </c>
      <c r="H139" t="str">
        <f>VLOOKUP($A139, 'Medical Examinations'!$A$2:$J$2336, 5, FALSE)</f>
        <v>No</v>
      </c>
      <c r="I139" t="str">
        <f>VLOOKUP($A139, 'Medical Examinations'!$A$2:$J$2336, 6, FALSE)</f>
        <v>No</v>
      </c>
      <c r="J139">
        <f>VLOOKUP($A139, 'Medical Examinations'!$A$2:$J$2336, 7, FALSE)</f>
        <v>1</v>
      </c>
      <c r="K139" t="str">
        <f>VLOOKUP($A139, 'Medical Examinations'!$A$2:$J$2336, 8, FALSE)</f>
        <v>No</v>
      </c>
      <c r="L139" t="str">
        <f>VLOOKUP($A139, 'Medical Examinations'!$A$2:$J$2336, 9, FALSE)</f>
        <v>Obesity</v>
      </c>
      <c r="M139" t="str">
        <f>VLOOKUP($A139, 'Medical Examinations'!$A$2:$J$2336, 10, FALSE)</f>
        <v>Diabetes</v>
      </c>
      <c r="N139">
        <f>VLOOKUP($A139, 'Hospitalisation Details'!$A$2:$K$2344, 5, FALSE)</f>
        <v>3</v>
      </c>
      <c r="O139">
        <f>VLOOKUP($A139, 'Hospitalisation Details'!$A$2:$K$2344, 6, FALSE)</f>
        <v>38746.36</v>
      </c>
      <c r="P139" t="str">
        <f>VLOOKUP($A139, 'Hospitalisation Details'!$A$2:$K$2344, 7, FALSE)</f>
        <v>tier - 1</v>
      </c>
      <c r="Q139" t="str">
        <f>VLOOKUP($A139, 'Hospitalisation Details'!$A$2:$K$2344, 8, FALSE)</f>
        <v>tier - 2</v>
      </c>
      <c r="R139" t="str">
        <f>VLOOKUP($A139, 'Hospitalisation Details'!$A$2:$K$2344, 9, FALSE)</f>
        <v>R1012</v>
      </c>
      <c r="S139" t="str">
        <f>VLOOKUP($A139, 'Hospitalisation Details'!$A$2:$K$2344, 10, FALSE)</f>
        <v>8Nov1991</v>
      </c>
      <c r="T139">
        <f>VLOOKUP($A139, 'Hospitalisation Details'!$A$2:$K$2344, 11, FALSE)</f>
        <v>31</v>
      </c>
    </row>
    <row r="140" spans="1:20" ht="15.75" x14ac:dyDescent="0.25">
      <c r="A140" s="1" t="s">
        <v>2233</v>
      </c>
      <c r="B140" t="str">
        <f>VLOOKUP($A140, 'Customer Names'!$A$2:$D$2336, 2, FALSE)</f>
        <v>Mroz</v>
      </c>
      <c r="C140" t="str">
        <f>VLOOKUP($A140, 'Customer Names'!$A$2:$D$2336, 3, FALSE)</f>
        <v xml:space="preserve"> Mr</v>
      </c>
      <c r="D140" t="str">
        <f>VLOOKUP($A140, 'Customer Names'!$A$2:$D$2336, 4, FALSE)</f>
        <v xml:space="preserve">  William</v>
      </c>
      <c r="E140">
        <f>VLOOKUP($A140, 'Medical Examinations'!$A$2:$J$2336, 2, FALSE)</f>
        <v>42.89</v>
      </c>
      <c r="F140">
        <f>VLOOKUP($A140, 'Medical Examinations'!$A$2:$J$2336, 3, FALSE)</f>
        <v>5.28</v>
      </c>
      <c r="G140" t="str">
        <f>VLOOKUP($A140, 'Medical Examinations'!$A$2:$J$2336, 4, FALSE)</f>
        <v>Yes</v>
      </c>
      <c r="H140" t="str">
        <f>VLOOKUP($A140, 'Medical Examinations'!$A$2:$J$2336, 5, FALSE)</f>
        <v>No</v>
      </c>
      <c r="I140" t="str">
        <f>VLOOKUP($A140, 'Medical Examinations'!$A$2:$J$2336, 6, FALSE)</f>
        <v>No</v>
      </c>
      <c r="J140">
        <f>VLOOKUP($A140, 'Medical Examinations'!$A$2:$J$2336, 7, FALSE)</f>
        <v>2</v>
      </c>
      <c r="K140" t="str">
        <f>VLOOKUP($A140, 'Medical Examinations'!$A$2:$J$2336, 8, FALSE)</f>
        <v>Yes</v>
      </c>
      <c r="L140" t="str">
        <f>VLOOKUP($A140, 'Medical Examinations'!$A$2:$J$2336, 9, FALSE)</f>
        <v>Obesity</v>
      </c>
      <c r="M140" t="str">
        <f>VLOOKUP($A140, 'Medical Examinations'!$A$2:$J$2336, 10, FALSE)</f>
        <v>Normal</v>
      </c>
      <c r="N140">
        <f>VLOOKUP($A140, 'Hospitalisation Details'!$A$2:$K$2344, 5, FALSE)</f>
        <v>2</v>
      </c>
      <c r="O140">
        <f>VLOOKUP($A140, 'Hospitalisation Details'!$A$2:$K$2344, 6, FALSE)</f>
        <v>38740.120000000003</v>
      </c>
      <c r="P140" t="str">
        <f>VLOOKUP($A140, 'Hospitalisation Details'!$A$2:$K$2344, 7, FALSE)</f>
        <v>tier - 2</v>
      </c>
      <c r="Q140" t="str">
        <f>VLOOKUP($A140, 'Hospitalisation Details'!$A$2:$K$2344, 8, FALSE)</f>
        <v>tier - 2</v>
      </c>
      <c r="R140" t="str">
        <f>VLOOKUP($A140, 'Hospitalisation Details'!$A$2:$K$2344, 9, FALSE)</f>
        <v>R1012</v>
      </c>
      <c r="S140" t="str">
        <f>VLOOKUP($A140, 'Hospitalisation Details'!$A$2:$K$2344, 10, FALSE)</f>
        <v>15Jun1976</v>
      </c>
      <c r="T140">
        <f>VLOOKUP($A140, 'Hospitalisation Details'!$A$2:$K$2344, 11, FALSE)</f>
        <v>46</v>
      </c>
    </row>
    <row r="141" spans="1:20" ht="15.75" x14ac:dyDescent="0.25">
      <c r="A141" s="1" t="s">
        <v>2232</v>
      </c>
      <c r="B141" t="str">
        <f>VLOOKUP($A141, 'Customer Names'!$A$2:$D$2336, 2, FALSE)</f>
        <v>Canaday</v>
      </c>
      <c r="C141" t="str">
        <f>VLOOKUP($A141, 'Customer Names'!$A$2:$D$2336, 3, FALSE)</f>
        <v xml:space="preserve"> Mr</v>
      </c>
      <c r="D141" t="str">
        <f>VLOOKUP($A141, 'Customer Names'!$A$2:$D$2336, 4, FALSE)</f>
        <v xml:space="preserve">  Sage</v>
      </c>
      <c r="E141">
        <f>VLOOKUP($A141, 'Medical Examinations'!$A$2:$J$2336, 2, FALSE)</f>
        <v>36.299999999999997</v>
      </c>
      <c r="F141">
        <f>VLOOKUP($A141, 'Medical Examinations'!$A$2:$J$2336, 3, FALSE)</f>
        <v>5.39</v>
      </c>
      <c r="G141" t="str">
        <f>VLOOKUP($A141, 'Medical Examinations'!$A$2:$J$2336, 4, FALSE)</f>
        <v>Yes</v>
      </c>
      <c r="H141" t="str">
        <f>VLOOKUP($A141, 'Medical Examinations'!$A$2:$J$2336, 5, FALSE)</f>
        <v>No</v>
      </c>
      <c r="I141" t="str">
        <f>VLOOKUP($A141, 'Medical Examinations'!$A$2:$J$2336, 6, FALSE)</f>
        <v>No</v>
      </c>
      <c r="J141">
        <f>VLOOKUP($A141, 'Medical Examinations'!$A$2:$J$2336, 7, FALSE)</f>
        <v>1</v>
      </c>
      <c r="K141" t="str">
        <f>VLOOKUP($A141, 'Medical Examinations'!$A$2:$J$2336, 8, FALSE)</f>
        <v>No</v>
      </c>
      <c r="L141" t="str">
        <f>VLOOKUP($A141, 'Medical Examinations'!$A$2:$J$2336, 9, FALSE)</f>
        <v>Obesity</v>
      </c>
      <c r="M141" t="str">
        <f>VLOOKUP($A141, 'Medical Examinations'!$A$2:$J$2336, 10, FALSE)</f>
        <v>Normal</v>
      </c>
      <c r="N141">
        <f>VLOOKUP($A141, 'Hospitalisation Details'!$A$2:$K$2344, 5, FALSE)</f>
        <v>2</v>
      </c>
      <c r="O141">
        <f>VLOOKUP($A141, 'Hospitalisation Details'!$A$2:$K$2344, 6, FALSE)</f>
        <v>38711</v>
      </c>
      <c r="P141" t="str">
        <f>VLOOKUP($A141, 'Hospitalisation Details'!$A$2:$K$2344, 7, FALSE)</f>
        <v>tier - 2</v>
      </c>
      <c r="Q141" t="str">
        <f>VLOOKUP($A141, 'Hospitalisation Details'!$A$2:$K$2344, 8, FALSE)</f>
        <v>tier - 2</v>
      </c>
      <c r="R141" t="str">
        <f>VLOOKUP($A141, 'Hospitalisation Details'!$A$2:$K$2344, 9, FALSE)</f>
        <v>R1011</v>
      </c>
      <c r="S141" t="str">
        <f>VLOOKUP($A141, 'Hospitalisation Details'!$A$2:$K$2344, 10, FALSE)</f>
        <v>2Nov1991</v>
      </c>
      <c r="T141">
        <f>VLOOKUP($A141, 'Hospitalisation Details'!$A$2:$K$2344, 11, FALSE)</f>
        <v>31</v>
      </c>
    </row>
    <row r="142" spans="1:20" ht="15.75" x14ac:dyDescent="0.25">
      <c r="A142" s="1" t="s">
        <v>2231</v>
      </c>
      <c r="B142" t="str">
        <f>VLOOKUP($A142, 'Customer Names'!$A$2:$D$2336, 2, FALSE)</f>
        <v>Atkins</v>
      </c>
      <c r="C142" t="str">
        <f>VLOOKUP($A142, 'Customer Names'!$A$2:$D$2336, 3, FALSE)</f>
        <v xml:space="preserve"> Mr</v>
      </c>
      <c r="D142" t="str">
        <f>VLOOKUP($A142, 'Customer Names'!$A$2:$D$2336, 4, FALSE)</f>
        <v xml:space="preserve">  Cole</v>
      </c>
      <c r="E142">
        <f>VLOOKUP($A142, 'Medical Examinations'!$A$2:$J$2336, 2, FALSE)</f>
        <v>35.200000000000003</v>
      </c>
      <c r="F142">
        <f>VLOOKUP($A142, 'Medical Examinations'!$A$2:$J$2336, 3, FALSE)</f>
        <v>8.01</v>
      </c>
      <c r="G142" t="str">
        <f>VLOOKUP($A142, 'Medical Examinations'!$A$2:$J$2336, 4, FALSE)</f>
        <v>Yes</v>
      </c>
      <c r="H142" t="str">
        <f>VLOOKUP($A142, 'Medical Examinations'!$A$2:$J$2336, 5, FALSE)</f>
        <v>No</v>
      </c>
      <c r="I142" t="str">
        <f>VLOOKUP($A142, 'Medical Examinations'!$A$2:$J$2336, 6, FALSE)</f>
        <v>No</v>
      </c>
      <c r="J142">
        <f>VLOOKUP($A142, 'Medical Examinations'!$A$2:$J$2336, 7, FALSE)</f>
        <v>1</v>
      </c>
      <c r="K142" t="str">
        <f>VLOOKUP($A142, 'Medical Examinations'!$A$2:$J$2336, 8, FALSE)</f>
        <v>No</v>
      </c>
      <c r="L142" t="str">
        <f>VLOOKUP($A142, 'Medical Examinations'!$A$2:$J$2336, 9, FALSE)</f>
        <v>Obesity</v>
      </c>
      <c r="M142" t="str">
        <f>VLOOKUP($A142, 'Medical Examinations'!$A$2:$J$2336, 10, FALSE)</f>
        <v>Diabetes</v>
      </c>
      <c r="N142">
        <f>VLOOKUP($A142, 'Hospitalisation Details'!$A$2:$K$2344, 5, FALSE)</f>
        <v>1</v>
      </c>
      <c r="O142">
        <f>VLOOKUP($A142, 'Hospitalisation Details'!$A$2:$K$2344, 6, FALSE)</f>
        <v>38709.18</v>
      </c>
      <c r="P142" t="str">
        <f>VLOOKUP($A142, 'Hospitalisation Details'!$A$2:$K$2344, 7, FALSE)</f>
        <v>tier - 1</v>
      </c>
      <c r="Q142" t="str">
        <f>VLOOKUP($A142, 'Hospitalisation Details'!$A$2:$K$2344, 8, FALSE)</f>
        <v>tier - 3</v>
      </c>
      <c r="R142" t="str">
        <f>VLOOKUP($A142, 'Hospitalisation Details'!$A$2:$K$2344, 9, FALSE)</f>
        <v>R1013</v>
      </c>
      <c r="S142" t="str">
        <f>VLOOKUP($A142, 'Hospitalisation Details'!$A$2:$K$2344, 10, FALSE)</f>
        <v>20Jul1986</v>
      </c>
      <c r="T142">
        <f>VLOOKUP($A142, 'Hospitalisation Details'!$A$2:$K$2344, 11, FALSE)</f>
        <v>36</v>
      </c>
    </row>
    <row r="143" spans="1:20" ht="15.75" x14ac:dyDescent="0.25">
      <c r="A143" s="1" t="s">
        <v>2230</v>
      </c>
      <c r="B143" t="str">
        <f>VLOOKUP($A143, 'Customer Names'!$A$2:$D$2336, 2, FALSE)</f>
        <v>Kropelnicki</v>
      </c>
      <c r="C143" t="str">
        <f>VLOOKUP($A143, 'Customer Names'!$A$2:$D$2336, 3, FALSE)</f>
        <v xml:space="preserve"> Mr</v>
      </c>
      <c r="D143" t="str">
        <f>VLOOKUP($A143, 'Customer Names'!$A$2:$D$2336, 4, FALSE)</f>
        <v xml:space="preserve">  Jesse</v>
      </c>
      <c r="E143">
        <f>VLOOKUP($A143, 'Medical Examinations'!$A$2:$J$2336, 2, FALSE)</f>
        <v>53.62</v>
      </c>
      <c r="F143">
        <f>VLOOKUP($A143, 'Medical Examinations'!$A$2:$J$2336, 3, FALSE)</f>
        <v>5.21</v>
      </c>
      <c r="G143" t="str">
        <f>VLOOKUP($A143, 'Medical Examinations'!$A$2:$J$2336, 4, FALSE)</f>
        <v>Yes</v>
      </c>
      <c r="H143" t="str">
        <f>VLOOKUP($A143, 'Medical Examinations'!$A$2:$J$2336, 5, FALSE)</f>
        <v>Yes</v>
      </c>
      <c r="I143" t="str">
        <f>VLOOKUP($A143, 'Medical Examinations'!$A$2:$J$2336, 6, FALSE)</f>
        <v>No</v>
      </c>
      <c r="J143">
        <f>VLOOKUP($A143, 'Medical Examinations'!$A$2:$J$2336, 7, FALSE)</f>
        <v>3</v>
      </c>
      <c r="K143" t="str">
        <f>VLOOKUP($A143, 'Medical Examinations'!$A$2:$J$2336, 8, FALSE)</f>
        <v>Yes</v>
      </c>
      <c r="L143" t="str">
        <f>VLOOKUP($A143, 'Medical Examinations'!$A$2:$J$2336, 9, FALSE)</f>
        <v>Obesity</v>
      </c>
      <c r="M143" t="str">
        <f>VLOOKUP($A143, 'Medical Examinations'!$A$2:$J$2336, 10, FALSE)</f>
        <v>Normal</v>
      </c>
      <c r="N143">
        <f>VLOOKUP($A143, 'Hospitalisation Details'!$A$2:$K$2344, 5, FALSE)</f>
        <v>3</v>
      </c>
      <c r="O143">
        <f>VLOOKUP($A143, 'Hospitalisation Details'!$A$2:$K$2344, 6, FALSE)</f>
        <v>38652.089999999997</v>
      </c>
      <c r="P143" t="str">
        <f>VLOOKUP($A143, 'Hospitalisation Details'!$A$2:$K$2344, 7, FALSE)</f>
        <v>tier - 2</v>
      </c>
      <c r="Q143" t="str">
        <f>VLOOKUP($A143, 'Hospitalisation Details'!$A$2:$K$2344, 8, FALSE)</f>
        <v>tier - 2</v>
      </c>
      <c r="R143" t="str">
        <f>VLOOKUP($A143, 'Hospitalisation Details'!$A$2:$K$2344, 9, FALSE)</f>
        <v>R1011</v>
      </c>
      <c r="S143" t="str">
        <f>VLOOKUP($A143, 'Hospitalisation Details'!$A$2:$K$2344, 10, FALSE)</f>
        <v>13Jul1990</v>
      </c>
      <c r="T143">
        <f>VLOOKUP($A143, 'Hospitalisation Details'!$A$2:$K$2344, 11, FALSE)</f>
        <v>32</v>
      </c>
    </row>
    <row r="144" spans="1:20" ht="15.75" x14ac:dyDescent="0.25">
      <c r="A144" s="1" t="s">
        <v>2229</v>
      </c>
      <c r="B144" t="str">
        <f>VLOOKUP($A144, 'Customer Names'!$A$2:$D$2336, 2, FALSE)</f>
        <v>Braund</v>
      </c>
      <c r="C144" t="str">
        <f>VLOOKUP($A144, 'Customer Names'!$A$2:$D$2336, 3, FALSE)</f>
        <v xml:space="preserve"> Ms</v>
      </c>
      <c r="D144" t="str">
        <f>VLOOKUP($A144, 'Customer Names'!$A$2:$D$2336, 4, FALSE)</f>
        <v xml:space="preserve">  Tammi J</v>
      </c>
      <c r="E144">
        <f>VLOOKUP($A144, 'Medical Examinations'!$A$2:$J$2336, 2, FALSE)</f>
        <v>36.67</v>
      </c>
      <c r="F144">
        <f>VLOOKUP($A144, 'Medical Examinations'!$A$2:$J$2336, 3, FALSE)</f>
        <v>6.27</v>
      </c>
      <c r="G144" t="str">
        <f>VLOOKUP($A144, 'Medical Examinations'!$A$2:$J$2336, 4, FALSE)</f>
        <v>Yes</v>
      </c>
      <c r="H144" t="str">
        <f>VLOOKUP($A144, 'Medical Examinations'!$A$2:$J$2336, 5, FALSE)</f>
        <v>No</v>
      </c>
      <c r="I144" t="str">
        <f>VLOOKUP($A144, 'Medical Examinations'!$A$2:$J$2336, 6, FALSE)</f>
        <v>No</v>
      </c>
      <c r="J144">
        <f>VLOOKUP($A144, 'Medical Examinations'!$A$2:$J$2336, 7, FALSE)</f>
        <v>1</v>
      </c>
      <c r="K144" t="str">
        <f>VLOOKUP($A144, 'Medical Examinations'!$A$2:$J$2336, 8, FALSE)</f>
        <v>No</v>
      </c>
      <c r="L144" t="str">
        <f>VLOOKUP($A144, 'Medical Examinations'!$A$2:$J$2336, 9, FALSE)</f>
        <v>Obesity</v>
      </c>
      <c r="M144" t="str">
        <f>VLOOKUP($A144, 'Medical Examinations'!$A$2:$J$2336, 10, FALSE)</f>
        <v>Diabetes</v>
      </c>
      <c r="N144">
        <f>VLOOKUP($A144, 'Hospitalisation Details'!$A$2:$K$2344, 5, FALSE)</f>
        <v>2</v>
      </c>
      <c r="O144">
        <f>VLOOKUP($A144, 'Hospitalisation Details'!$A$2:$K$2344, 6, FALSE)</f>
        <v>38511.629999999997</v>
      </c>
      <c r="P144" t="str">
        <f>VLOOKUP($A144, 'Hospitalisation Details'!$A$2:$K$2344, 7, FALSE)</f>
        <v>tier - 2</v>
      </c>
      <c r="Q144" t="str">
        <f>VLOOKUP($A144, 'Hospitalisation Details'!$A$2:$K$2344, 8, FALSE)</f>
        <v>tier - 2</v>
      </c>
      <c r="R144" t="str">
        <f>VLOOKUP($A144, 'Hospitalisation Details'!$A$2:$K$2344, 9, FALSE)</f>
        <v>R1024</v>
      </c>
      <c r="S144" t="str">
        <f>VLOOKUP($A144, 'Hospitalisation Details'!$A$2:$K$2344, 10, FALSE)</f>
        <v>12Nov1999</v>
      </c>
      <c r="T144">
        <f>VLOOKUP($A144, 'Hospitalisation Details'!$A$2:$K$2344, 11, FALSE)</f>
        <v>23</v>
      </c>
    </row>
    <row r="145" spans="1:20" ht="15.75" x14ac:dyDescent="0.25">
      <c r="A145" s="1" t="s">
        <v>2228</v>
      </c>
      <c r="B145" t="str">
        <f>VLOOKUP($A145, 'Customer Names'!$A$2:$D$2336, 2, FALSE)</f>
        <v>Anderson</v>
      </c>
      <c r="C145" t="str">
        <f>VLOOKUP($A145, 'Customer Names'!$A$2:$D$2336, 3, FALSE)</f>
        <v xml:space="preserve"> Mr</v>
      </c>
      <c r="D145" t="str">
        <f>VLOOKUP($A145, 'Customer Names'!$A$2:$D$2336, 4, FALSE)</f>
        <v xml:space="preserve">  Matthew S</v>
      </c>
      <c r="E145">
        <f>VLOOKUP($A145, 'Medical Examinations'!$A$2:$J$2336, 2, FALSE)</f>
        <v>33.4</v>
      </c>
      <c r="F145">
        <f>VLOOKUP($A145, 'Medical Examinations'!$A$2:$J$2336, 3, FALSE)</f>
        <v>10.73</v>
      </c>
      <c r="G145" t="str">
        <f>VLOOKUP($A145, 'Medical Examinations'!$A$2:$J$2336, 4, FALSE)</f>
        <v>Yes</v>
      </c>
      <c r="H145" t="str">
        <f>VLOOKUP($A145, 'Medical Examinations'!$A$2:$J$2336, 5, FALSE)</f>
        <v>No</v>
      </c>
      <c r="I145" t="str">
        <f>VLOOKUP($A145, 'Medical Examinations'!$A$2:$J$2336, 6, FALSE)</f>
        <v>No</v>
      </c>
      <c r="J145">
        <f>VLOOKUP($A145, 'Medical Examinations'!$A$2:$J$2336, 7, FALSE)</f>
        <v>1</v>
      </c>
      <c r="K145" t="str">
        <f>VLOOKUP($A145, 'Medical Examinations'!$A$2:$J$2336, 8, FALSE)</f>
        <v>No</v>
      </c>
      <c r="L145" t="str">
        <f>VLOOKUP($A145, 'Medical Examinations'!$A$2:$J$2336, 9, FALSE)</f>
        <v>Obesity</v>
      </c>
      <c r="M145" t="str">
        <f>VLOOKUP($A145, 'Medical Examinations'!$A$2:$J$2336, 10, FALSE)</f>
        <v>Diabetes</v>
      </c>
      <c r="N145">
        <f>VLOOKUP($A145, 'Hospitalisation Details'!$A$2:$K$2344, 5, FALSE)</f>
        <v>2</v>
      </c>
      <c r="O145">
        <f>VLOOKUP($A145, 'Hospitalisation Details'!$A$2:$K$2344, 6, FALSE)</f>
        <v>38415.47</v>
      </c>
      <c r="P145" t="str">
        <f>VLOOKUP($A145, 'Hospitalisation Details'!$A$2:$K$2344, 7, FALSE)</f>
        <v>tier - 1</v>
      </c>
      <c r="Q145" t="str">
        <f>VLOOKUP($A145, 'Hospitalisation Details'!$A$2:$K$2344, 8, FALSE)</f>
        <v>tier - 2</v>
      </c>
      <c r="R145" t="str">
        <f>VLOOKUP($A145, 'Hospitalisation Details'!$A$2:$K$2344, 9, FALSE)</f>
        <v>R1011</v>
      </c>
      <c r="S145" t="str">
        <f>VLOOKUP($A145, 'Hospitalisation Details'!$A$2:$K$2344, 10, FALSE)</f>
        <v>21Jun1986</v>
      </c>
      <c r="T145">
        <f>VLOOKUP($A145, 'Hospitalisation Details'!$A$2:$K$2344, 11, FALSE)</f>
        <v>36</v>
      </c>
    </row>
    <row r="146" spans="1:20" ht="15.75" x14ac:dyDescent="0.25">
      <c r="A146" s="1" t="s">
        <v>2227</v>
      </c>
      <c r="B146" t="str">
        <f>VLOOKUP($A146, 'Customer Names'!$A$2:$D$2336, 2, FALSE)</f>
        <v>Bilbrey</v>
      </c>
      <c r="C146" t="str">
        <f>VLOOKUP($A146, 'Customer Names'!$A$2:$D$2336, 3, FALSE)</f>
        <v xml:space="preserve"> Mr</v>
      </c>
      <c r="D146" t="str">
        <f>VLOOKUP($A146, 'Customer Names'!$A$2:$D$2336, 4, FALSE)</f>
        <v xml:space="preserve">  Eric</v>
      </c>
      <c r="E146">
        <f>VLOOKUP($A146, 'Medical Examinations'!$A$2:$J$2336, 2, FALSE)</f>
        <v>42.71</v>
      </c>
      <c r="F146">
        <f>VLOOKUP($A146, 'Medical Examinations'!$A$2:$J$2336, 3, FALSE)</f>
        <v>10.52</v>
      </c>
      <c r="G146" t="str">
        <f>VLOOKUP($A146, 'Medical Examinations'!$A$2:$J$2336, 4, FALSE)</f>
        <v>Yes</v>
      </c>
      <c r="H146" t="str">
        <f>VLOOKUP($A146, 'Medical Examinations'!$A$2:$J$2336, 5, FALSE)</f>
        <v>No</v>
      </c>
      <c r="I146" t="str">
        <f>VLOOKUP($A146, 'Medical Examinations'!$A$2:$J$2336, 6, FALSE)</f>
        <v>No</v>
      </c>
      <c r="J146">
        <f>VLOOKUP($A146, 'Medical Examinations'!$A$2:$J$2336, 7, FALSE)</f>
        <v>2</v>
      </c>
      <c r="K146" t="str">
        <f>VLOOKUP($A146, 'Medical Examinations'!$A$2:$J$2336, 8, FALSE)</f>
        <v>Yes</v>
      </c>
      <c r="L146" t="str">
        <f>VLOOKUP($A146, 'Medical Examinations'!$A$2:$J$2336, 9, FALSE)</f>
        <v>Obesity</v>
      </c>
      <c r="M146" t="str">
        <f>VLOOKUP($A146, 'Medical Examinations'!$A$2:$J$2336, 10, FALSE)</f>
        <v>Diabetes</v>
      </c>
      <c r="N146">
        <f>VLOOKUP($A146, 'Hospitalisation Details'!$A$2:$K$2344, 5, FALSE)</f>
        <v>0</v>
      </c>
      <c r="O146">
        <f>VLOOKUP($A146, 'Hospitalisation Details'!$A$2:$K$2344, 6, FALSE)</f>
        <v>38405.26</v>
      </c>
      <c r="P146" t="str">
        <f>VLOOKUP($A146, 'Hospitalisation Details'!$A$2:$K$2344, 7, FALSE)</f>
        <v>tier - 2</v>
      </c>
      <c r="Q146" t="str">
        <f>VLOOKUP($A146, 'Hospitalisation Details'!$A$2:$K$2344, 8, FALSE)</f>
        <v>tier - 1</v>
      </c>
      <c r="R146" t="str">
        <f>VLOOKUP($A146, 'Hospitalisation Details'!$A$2:$K$2344, 9, FALSE)</f>
        <v>R1011</v>
      </c>
      <c r="S146" t="str">
        <f>VLOOKUP($A146, 'Hospitalisation Details'!$A$2:$K$2344, 10, FALSE)</f>
        <v>23Dec1971</v>
      </c>
      <c r="T146">
        <f>VLOOKUP($A146, 'Hospitalisation Details'!$A$2:$K$2344, 11, FALSE)</f>
        <v>51</v>
      </c>
    </row>
    <row r="147" spans="1:20" ht="15.75" x14ac:dyDescent="0.25">
      <c r="A147" s="1" t="s">
        <v>2226</v>
      </c>
      <c r="B147" t="str">
        <f>VLOOKUP($A147, 'Customer Names'!$A$2:$D$2336, 2, FALSE)</f>
        <v>Curtis</v>
      </c>
      <c r="C147" t="str">
        <f>VLOOKUP($A147, 'Customer Names'!$A$2:$D$2336, 3, FALSE)</f>
        <v xml:space="preserve"> Ms</v>
      </c>
      <c r="D147" t="str">
        <f>VLOOKUP($A147, 'Customer Names'!$A$2:$D$2336, 4, FALSE)</f>
        <v xml:space="preserve">  Valeria R</v>
      </c>
      <c r="E147">
        <f>VLOOKUP($A147, 'Medical Examinations'!$A$2:$J$2336, 2, FALSE)</f>
        <v>41.52</v>
      </c>
      <c r="F147">
        <f>VLOOKUP($A147, 'Medical Examinations'!$A$2:$J$2336, 3, FALSE)</f>
        <v>11.82</v>
      </c>
      <c r="G147" t="str">
        <f>VLOOKUP($A147, 'Medical Examinations'!$A$2:$J$2336, 4, FALSE)</f>
        <v>Yes</v>
      </c>
      <c r="H147" t="str">
        <f>VLOOKUP($A147, 'Medical Examinations'!$A$2:$J$2336, 5, FALSE)</f>
        <v>No</v>
      </c>
      <c r="I147" t="str">
        <f>VLOOKUP($A147, 'Medical Examinations'!$A$2:$J$2336, 6, FALSE)</f>
        <v>No</v>
      </c>
      <c r="J147">
        <f>VLOOKUP($A147, 'Medical Examinations'!$A$2:$J$2336, 7, FALSE)</f>
        <v>2</v>
      </c>
      <c r="K147" t="str">
        <f>VLOOKUP($A147, 'Medical Examinations'!$A$2:$J$2336, 8, FALSE)</f>
        <v>Yes</v>
      </c>
      <c r="L147" t="str">
        <f>VLOOKUP($A147, 'Medical Examinations'!$A$2:$J$2336, 9, FALSE)</f>
        <v>Obesity</v>
      </c>
      <c r="M147" t="str">
        <f>VLOOKUP($A147, 'Medical Examinations'!$A$2:$J$2336, 10, FALSE)</f>
        <v>Diabetes</v>
      </c>
      <c r="N147">
        <f>VLOOKUP($A147, 'Hospitalisation Details'!$A$2:$K$2344, 5, FALSE)</f>
        <v>0</v>
      </c>
      <c r="O147">
        <f>VLOOKUP($A147, 'Hospitalisation Details'!$A$2:$K$2344, 6, FALSE)</f>
        <v>38389.79</v>
      </c>
      <c r="P147" t="str">
        <f>VLOOKUP($A147, 'Hospitalisation Details'!$A$2:$K$2344, 7, FALSE)</f>
        <v>tier - 2</v>
      </c>
      <c r="Q147" t="str">
        <f>VLOOKUP($A147, 'Hospitalisation Details'!$A$2:$K$2344, 8, FALSE)</f>
        <v>tier - 3</v>
      </c>
      <c r="R147" t="str">
        <f>VLOOKUP($A147, 'Hospitalisation Details'!$A$2:$K$2344, 9, FALSE)</f>
        <v>R1011</v>
      </c>
      <c r="S147" t="str">
        <f>VLOOKUP($A147, 'Hospitalisation Details'!$A$2:$K$2344, 10, FALSE)</f>
        <v>22Aug1970</v>
      </c>
      <c r="T147">
        <f>VLOOKUP($A147, 'Hospitalisation Details'!$A$2:$K$2344, 11, FALSE)</f>
        <v>52</v>
      </c>
    </row>
    <row r="148" spans="1:20" ht="15.75" x14ac:dyDescent="0.25">
      <c r="A148" s="1" t="s">
        <v>2225</v>
      </c>
      <c r="B148" t="str">
        <f>VLOOKUP($A148, 'Customer Names'!$A$2:$D$2336, 2, FALSE)</f>
        <v>Meyer</v>
      </c>
      <c r="C148" t="str">
        <f>VLOOKUP($A148, 'Customer Names'!$A$2:$D$2336, 3, FALSE)</f>
        <v xml:space="preserve"> Mr</v>
      </c>
      <c r="D148" t="str">
        <f>VLOOKUP($A148, 'Customer Names'!$A$2:$D$2336, 4, FALSE)</f>
        <v xml:space="preserve">  Michael P</v>
      </c>
      <c r="E148">
        <f>VLOOKUP($A148, 'Medical Examinations'!$A$2:$J$2336, 2, FALSE)</f>
        <v>39.4</v>
      </c>
      <c r="F148">
        <f>VLOOKUP($A148, 'Medical Examinations'!$A$2:$J$2336, 3, FALSE)</f>
        <v>6.76</v>
      </c>
      <c r="G148" t="str">
        <f>VLOOKUP($A148, 'Medical Examinations'!$A$2:$J$2336, 4, FALSE)</f>
        <v>Yes</v>
      </c>
      <c r="H148" t="str">
        <f>VLOOKUP($A148, 'Medical Examinations'!$A$2:$J$2336, 5, FALSE)</f>
        <v>No</v>
      </c>
      <c r="I148" t="str">
        <f>VLOOKUP($A148, 'Medical Examinations'!$A$2:$J$2336, 6, FALSE)</f>
        <v>No</v>
      </c>
      <c r="J148">
        <f>VLOOKUP($A148, 'Medical Examinations'!$A$2:$J$2336, 7, FALSE)</f>
        <v>1</v>
      </c>
      <c r="K148" t="str">
        <f>VLOOKUP($A148, 'Medical Examinations'!$A$2:$J$2336, 8, FALSE)</f>
        <v>Yes</v>
      </c>
      <c r="L148" t="str">
        <f>VLOOKUP($A148, 'Medical Examinations'!$A$2:$J$2336, 9, FALSE)</f>
        <v>Obesity</v>
      </c>
      <c r="M148" t="str">
        <f>VLOOKUP($A148, 'Medical Examinations'!$A$2:$J$2336, 10, FALSE)</f>
        <v>Diabetes</v>
      </c>
      <c r="N148">
        <f>VLOOKUP($A148, 'Hospitalisation Details'!$A$2:$K$2344, 5, FALSE)</f>
        <v>2</v>
      </c>
      <c r="O148">
        <f>VLOOKUP($A148, 'Hospitalisation Details'!$A$2:$K$2344, 6, FALSE)</f>
        <v>38344.57</v>
      </c>
      <c r="P148" t="str">
        <f>VLOOKUP($A148, 'Hospitalisation Details'!$A$2:$K$2344, 7, FALSE)</f>
        <v>tier - 1</v>
      </c>
      <c r="Q148" t="str">
        <f>VLOOKUP($A148, 'Hospitalisation Details'!$A$2:$K$2344, 8, FALSE)</f>
        <v>tier - 3</v>
      </c>
      <c r="R148" t="str">
        <f>VLOOKUP($A148, 'Hospitalisation Details'!$A$2:$K$2344, 9, FALSE)</f>
        <v>R1011</v>
      </c>
      <c r="S148" t="str">
        <f>VLOOKUP($A148, 'Hospitalisation Details'!$A$2:$K$2344, 10, FALSE)</f>
        <v>17Sep2002</v>
      </c>
      <c r="T148">
        <f>VLOOKUP($A148, 'Hospitalisation Details'!$A$2:$K$2344, 11, FALSE)</f>
        <v>20</v>
      </c>
    </row>
    <row r="149" spans="1:20" ht="15.75" x14ac:dyDescent="0.25">
      <c r="A149" s="1" t="s">
        <v>2224</v>
      </c>
      <c r="B149" t="str">
        <f>VLOOKUP($A149, 'Customer Names'!$A$2:$D$2336, 2, FALSE)</f>
        <v>Bardeesy</v>
      </c>
      <c r="C149" t="str">
        <f>VLOOKUP($A149, 'Customer Names'!$A$2:$D$2336, 3, FALSE)</f>
        <v xml:space="preserve"> Mr</v>
      </c>
      <c r="D149" t="str">
        <f>VLOOKUP($A149, 'Customer Names'!$A$2:$D$2336, 4, FALSE)</f>
        <v xml:space="preserve">  Rami</v>
      </c>
      <c r="E149">
        <f>VLOOKUP($A149, 'Medical Examinations'!$A$2:$J$2336, 2, FALSE)</f>
        <v>46.45</v>
      </c>
      <c r="F149">
        <f>VLOOKUP($A149, 'Medical Examinations'!$A$2:$J$2336, 3, FALSE)</f>
        <v>5.62</v>
      </c>
      <c r="G149" t="str">
        <f>VLOOKUP($A149, 'Medical Examinations'!$A$2:$J$2336, 4, FALSE)</f>
        <v>Yes</v>
      </c>
      <c r="H149" t="str">
        <f>VLOOKUP($A149, 'Medical Examinations'!$A$2:$J$2336, 5, FALSE)</f>
        <v>Yes</v>
      </c>
      <c r="I149" t="str">
        <f>VLOOKUP($A149, 'Medical Examinations'!$A$2:$J$2336, 6, FALSE)</f>
        <v>No</v>
      </c>
      <c r="J149">
        <f>VLOOKUP($A149, 'Medical Examinations'!$A$2:$J$2336, 7, FALSE)</f>
        <v>2</v>
      </c>
      <c r="K149" t="str">
        <f>VLOOKUP($A149, 'Medical Examinations'!$A$2:$J$2336, 8, FALSE)</f>
        <v>Yes</v>
      </c>
      <c r="L149" t="str">
        <f>VLOOKUP($A149, 'Medical Examinations'!$A$2:$J$2336, 9, FALSE)</f>
        <v>Obesity</v>
      </c>
      <c r="M149" t="str">
        <f>VLOOKUP($A149, 'Medical Examinations'!$A$2:$J$2336, 10, FALSE)</f>
        <v>Normal</v>
      </c>
      <c r="N149">
        <f>VLOOKUP($A149, 'Hospitalisation Details'!$A$2:$K$2344, 5, FALSE)</f>
        <v>2</v>
      </c>
      <c r="O149">
        <f>VLOOKUP($A149, 'Hospitalisation Details'!$A$2:$K$2344, 6, FALSE)</f>
        <v>38313.129999999997</v>
      </c>
      <c r="P149" t="str">
        <f>VLOOKUP($A149, 'Hospitalisation Details'!$A$2:$K$2344, 7, FALSE)</f>
        <v>tier - 1</v>
      </c>
      <c r="Q149" t="str">
        <f>VLOOKUP($A149, 'Hospitalisation Details'!$A$2:$K$2344, 8, FALSE)</f>
        <v>tier - 3</v>
      </c>
      <c r="R149" t="str">
        <f>VLOOKUP($A149, 'Hospitalisation Details'!$A$2:$K$2344, 9, FALSE)</f>
        <v>R1011</v>
      </c>
      <c r="S149" t="str">
        <f>VLOOKUP($A149, 'Hospitalisation Details'!$A$2:$K$2344, 10, FALSE)</f>
        <v>12Jun1980</v>
      </c>
      <c r="T149">
        <f>VLOOKUP($A149, 'Hospitalisation Details'!$A$2:$K$2344, 11, FALSE)</f>
        <v>42</v>
      </c>
    </row>
    <row r="150" spans="1:20" ht="15.75" x14ac:dyDescent="0.25">
      <c r="A150" s="1" t="s">
        <v>2223</v>
      </c>
      <c r="B150" t="str">
        <f>VLOOKUP($A150, 'Customer Names'!$A$2:$D$2336, 2, FALSE)</f>
        <v>Shanahan</v>
      </c>
      <c r="C150" t="str">
        <f>VLOOKUP($A150, 'Customer Names'!$A$2:$D$2336, 3, FALSE)</f>
        <v xml:space="preserve"> Mr</v>
      </c>
      <c r="D150" t="str">
        <f>VLOOKUP($A150, 'Customer Names'!$A$2:$D$2336, 4, FALSE)</f>
        <v xml:space="preserve">  Denis</v>
      </c>
      <c r="E150">
        <f>VLOOKUP($A150, 'Medical Examinations'!$A$2:$J$2336, 2, FALSE)</f>
        <v>35.75</v>
      </c>
      <c r="F150">
        <f>VLOOKUP($A150, 'Medical Examinations'!$A$2:$J$2336, 3, FALSE)</f>
        <v>4.1900000000000004</v>
      </c>
      <c r="G150" t="str">
        <f>VLOOKUP($A150, 'Medical Examinations'!$A$2:$J$2336, 4, FALSE)</f>
        <v>Yes</v>
      </c>
      <c r="H150" t="str">
        <f>VLOOKUP($A150, 'Medical Examinations'!$A$2:$J$2336, 5, FALSE)</f>
        <v>No</v>
      </c>
      <c r="I150" t="str">
        <f>VLOOKUP($A150, 'Medical Examinations'!$A$2:$J$2336, 6, FALSE)</f>
        <v>No</v>
      </c>
      <c r="J150">
        <f>VLOOKUP($A150, 'Medical Examinations'!$A$2:$J$2336, 7, FALSE)</f>
        <v>1</v>
      </c>
      <c r="K150" t="str">
        <f>VLOOKUP($A150, 'Medical Examinations'!$A$2:$J$2336, 8, FALSE)</f>
        <v>No</v>
      </c>
      <c r="L150" t="str">
        <f>VLOOKUP($A150, 'Medical Examinations'!$A$2:$J$2336, 9, FALSE)</f>
        <v>Obesity</v>
      </c>
      <c r="M150" t="str">
        <f>VLOOKUP($A150, 'Medical Examinations'!$A$2:$J$2336, 10, FALSE)</f>
        <v>Normal</v>
      </c>
      <c r="N150">
        <f>VLOOKUP($A150, 'Hospitalisation Details'!$A$2:$K$2344, 5, FALSE)</f>
        <v>1</v>
      </c>
      <c r="O150">
        <f>VLOOKUP($A150, 'Hospitalisation Details'!$A$2:$K$2344, 6, FALSE)</f>
        <v>38282.75</v>
      </c>
      <c r="P150" t="str">
        <f>VLOOKUP($A150, 'Hospitalisation Details'!$A$2:$K$2344, 7, FALSE)</f>
        <v>tier - 1</v>
      </c>
      <c r="Q150" t="str">
        <f>VLOOKUP($A150, 'Hospitalisation Details'!$A$2:$K$2344, 8, FALSE)</f>
        <v>tier - 2</v>
      </c>
      <c r="R150" t="str">
        <f>VLOOKUP($A150, 'Hospitalisation Details'!$A$2:$K$2344, 9, FALSE)</f>
        <v>R1013</v>
      </c>
      <c r="S150" t="str">
        <f>VLOOKUP($A150, 'Hospitalisation Details'!$A$2:$K$2344, 10, FALSE)</f>
        <v>30Oct1989</v>
      </c>
      <c r="T150">
        <f>VLOOKUP($A150, 'Hospitalisation Details'!$A$2:$K$2344, 11, FALSE)</f>
        <v>33</v>
      </c>
    </row>
    <row r="151" spans="1:20" ht="15.75" x14ac:dyDescent="0.25">
      <c r="A151" s="1" t="s">
        <v>2222</v>
      </c>
      <c r="B151" t="str">
        <f>VLOOKUP($A151, 'Customer Names'!$A$2:$D$2336, 2, FALSE)</f>
        <v>Sutter</v>
      </c>
      <c r="C151" t="str">
        <f>VLOOKUP($A151, 'Customer Names'!$A$2:$D$2336, 3, FALSE)</f>
        <v xml:space="preserve"> Mr</v>
      </c>
      <c r="D151" t="str">
        <f>VLOOKUP($A151, 'Customer Names'!$A$2:$D$2336, 4, FALSE)</f>
        <v xml:space="preserve">  Brian E</v>
      </c>
      <c r="E151">
        <f>VLOOKUP($A151, 'Medical Examinations'!$A$2:$J$2336, 2, FALSE)</f>
        <v>26.07</v>
      </c>
      <c r="F151">
        <f>VLOOKUP($A151, 'Medical Examinations'!$A$2:$J$2336, 3, FALSE)</f>
        <v>5.32</v>
      </c>
      <c r="G151" t="str">
        <f>VLOOKUP($A151, 'Medical Examinations'!$A$2:$J$2336, 4, FALSE)</f>
        <v>No</v>
      </c>
      <c r="H151" t="str">
        <f>VLOOKUP($A151, 'Medical Examinations'!$A$2:$J$2336, 5, FALSE)</f>
        <v>No</v>
      </c>
      <c r="I151" t="str">
        <f>VLOOKUP($A151, 'Medical Examinations'!$A$2:$J$2336, 6, FALSE)</f>
        <v>No</v>
      </c>
      <c r="J151">
        <f>VLOOKUP($A151, 'Medical Examinations'!$A$2:$J$2336, 7, FALSE)</f>
        <v>0</v>
      </c>
      <c r="K151" t="str">
        <f>VLOOKUP($A151, 'Medical Examinations'!$A$2:$J$2336, 8, FALSE)</f>
        <v>No</v>
      </c>
      <c r="L151" t="str">
        <f>VLOOKUP($A151, 'Medical Examinations'!$A$2:$J$2336, 9, FALSE)</f>
        <v>Obesity</v>
      </c>
      <c r="M151" t="str">
        <f>VLOOKUP($A151, 'Medical Examinations'!$A$2:$J$2336, 10, FALSE)</f>
        <v>Normal</v>
      </c>
      <c r="N151">
        <f>VLOOKUP($A151, 'Hospitalisation Details'!$A$2:$K$2344, 5, FALSE)</f>
        <v>1</v>
      </c>
      <c r="O151">
        <f>VLOOKUP($A151, 'Hospitalisation Details'!$A$2:$K$2344, 6, FALSE)</f>
        <v>38245.589999999997</v>
      </c>
      <c r="P151" t="str">
        <f>VLOOKUP($A151, 'Hospitalisation Details'!$A$2:$K$2344, 7, FALSE)</f>
        <v>tier - 1</v>
      </c>
      <c r="Q151" t="str">
        <f>VLOOKUP($A151, 'Hospitalisation Details'!$A$2:$K$2344, 8, FALSE)</f>
        <v>tier - 2</v>
      </c>
      <c r="R151" t="str">
        <f>VLOOKUP($A151, 'Hospitalisation Details'!$A$2:$K$2344, 9, FALSE)</f>
        <v>R1013</v>
      </c>
      <c r="S151" t="str">
        <f>VLOOKUP($A151, 'Hospitalisation Details'!$A$2:$K$2344, 10, FALSE)</f>
        <v>16Aug1980</v>
      </c>
      <c r="T151">
        <f>VLOOKUP($A151, 'Hospitalisation Details'!$A$2:$K$2344, 11, FALSE)</f>
        <v>42</v>
      </c>
    </row>
    <row r="152" spans="1:20" ht="15.75" x14ac:dyDescent="0.25">
      <c r="A152" s="1" t="s">
        <v>2221</v>
      </c>
      <c r="B152" t="str">
        <f>VLOOKUP($A152, 'Customer Names'!$A$2:$D$2336, 2, FALSE)</f>
        <v>Yesian</v>
      </c>
      <c r="C152" t="str">
        <f>VLOOKUP($A152, 'Customer Names'!$A$2:$D$2336, 3, FALSE)</f>
        <v xml:space="preserve"> Ms</v>
      </c>
      <c r="D152" t="str">
        <f>VLOOKUP($A152, 'Customer Names'!$A$2:$D$2336, 4, FALSE)</f>
        <v xml:space="preserve">  Bonnie</v>
      </c>
      <c r="E152">
        <f>VLOOKUP($A152, 'Medical Examinations'!$A$2:$J$2336, 2, FALSE)</f>
        <v>36.54</v>
      </c>
      <c r="F152">
        <f>VLOOKUP($A152, 'Medical Examinations'!$A$2:$J$2336, 3, FALSE)</f>
        <v>4.46</v>
      </c>
      <c r="G152" t="str">
        <f>VLOOKUP($A152, 'Medical Examinations'!$A$2:$J$2336, 4, FALSE)</f>
        <v>Yes</v>
      </c>
      <c r="H152" t="str">
        <f>VLOOKUP($A152, 'Medical Examinations'!$A$2:$J$2336, 5, FALSE)</f>
        <v>No</v>
      </c>
      <c r="I152" t="str">
        <f>VLOOKUP($A152, 'Medical Examinations'!$A$2:$J$2336, 6, FALSE)</f>
        <v>No</v>
      </c>
      <c r="J152">
        <f>VLOOKUP($A152, 'Medical Examinations'!$A$2:$J$2336, 7, FALSE)</f>
        <v>1</v>
      </c>
      <c r="K152" t="str">
        <f>VLOOKUP($A152, 'Medical Examinations'!$A$2:$J$2336, 8, FALSE)</f>
        <v>No</v>
      </c>
      <c r="L152" t="str">
        <f>VLOOKUP($A152, 'Medical Examinations'!$A$2:$J$2336, 9, FALSE)</f>
        <v>Obesity</v>
      </c>
      <c r="M152" t="str">
        <f>VLOOKUP($A152, 'Medical Examinations'!$A$2:$J$2336, 10, FALSE)</f>
        <v>Normal</v>
      </c>
      <c r="N152">
        <f>VLOOKUP($A152, 'Hospitalisation Details'!$A$2:$K$2344, 5, FALSE)</f>
        <v>0</v>
      </c>
      <c r="O152">
        <f>VLOOKUP($A152, 'Hospitalisation Details'!$A$2:$K$2344, 6, FALSE)</f>
        <v>38241.74</v>
      </c>
      <c r="P152" t="str">
        <f>VLOOKUP($A152, 'Hospitalisation Details'!$A$2:$K$2344, 7, FALSE)</f>
        <v>tier - 2</v>
      </c>
      <c r="Q152" t="str">
        <f>VLOOKUP($A152, 'Hospitalisation Details'!$A$2:$K$2344, 8, FALSE)</f>
        <v>tier - 3</v>
      </c>
      <c r="R152" t="str">
        <f>VLOOKUP($A152, 'Hospitalisation Details'!$A$2:$K$2344, 9, FALSE)</f>
        <v>R1011</v>
      </c>
      <c r="S152" t="str">
        <f>VLOOKUP($A152, 'Hospitalisation Details'!$A$2:$K$2344, 10, FALSE)</f>
        <v>16Jun1964</v>
      </c>
      <c r="T152">
        <f>VLOOKUP($A152, 'Hospitalisation Details'!$A$2:$K$2344, 11, FALSE)</f>
        <v>58</v>
      </c>
    </row>
    <row r="153" spans="1:20" ht="15.75" x14ac:dyDescent="0.25">
      <c r="A153" s="1" t="s">
        <v>2220</v>
      </c>
      <c r="B153" t="str">
        <f>VLOOKUP($A153, 'Customer Names'!$A$2:$D$2336, 2, FALSE)</f>
        <v>Meers</v>
      </c>
      <c r="C153" t="str">
        <f>VLOOKUP($A153, 'Customer Names'!$A$2:$D$2336, 3, FALSE)</f>
        <v xml:space="preserve"> Mr</v>
      </c>
      <c r="D153" t="str">
        <f>VLOOKUP($A153, 'Customer Names'!$A$2:$D$2336, 4, FALSE)</f>
        <v xml:space="preserve">  Michael P</v>
      </c>
      <c r="E153">
        <f>VLOOKUP($A153, 'Medical Examinations'!$A$2:$J$2336, 2, FALSE)</f>
        <v>51.64</v>
      </c>
      <c r="F153">
        <f>VLOOKUP($A153, 'Medical Examinations'!$A$2:$J$2336, 3, FALSE)</f>
        <v>5.65</v>
      </c>
      <c r="G153" t="str">
        <f>VLOOKUP($A153, 'Medical Examinations'!$A$2:$J$2336, 4, FALSE)</f>
        <v>Yes</v>
      </c>
      <c r="H153" t="str">
        <f>VLOOKUP($A153, 'Medical Examinations'!$A$2:$J$2336, 5, FALSE)</f>
        <v>Yes</v>
      </c>
      <c r="I153" t="str">
        <f>VLOOKUP($A153, 'Medical Examinations'!$A$2:$J$2336, 6, FALSE)</f>
        <v>No</v>
      </c>
      <c r="J153">
        <f>VLOOKUP($A153, 'Medical Examinations'!$A$2:$J$2336, 7, FALSE)</f>
        <v>2</v>
      </c>
      <c r="K153" t="str">
        <f>VLOOKUP($A153, 'Medical Examinations'!$A$2:$J$2336, 8, FALSE)</f>
        <v>Yes</v>
      </c>
      <c r="L153" t="str">
        <f>VLOOKUP($A153, 'Medical Examinations'!$A$2:$J$2336, 9, FALSE)</f>
        <v>Obesity</v>
      </c>
      <c r="M153" t="str">
        <f>VLOOKUP($A153, 'Medical Examinations'!$A$2:$J$2336, 10, FALSE)</f>
        <v>Normal</v>
      </c>
      <c r="N153">
        <f>VLOOKUP($A153, 'Hospitalisation Details'!$A$2:$K$2344, 5, FALSE)</f>
        <v>3</v>
      </c>
      <c r="O153">
        <f>VLOOKUP($A153, 'Hospitalisation Details'!$A$2:$K$2344, 6, FALSE)</f>
        <v>38237.339999999997</v>
      </c>
      <c r="P153" t="str">
        <f>VLOOKUP($A153, 'Hospitalisation Details'!$A$2:$K$2344, 7, FALSE)</f>
        <v>tier - 2</v>
      </c>
      <c r="Q153" t="str">
        <f>VLOOKUP($A153, 'Hospitalisation Details'!$A$2:$K$2344, 8, FALSE)</f>
        <v>tier - 3</v>
      </c>
      <c r="R153" t="str">
        <f>VLOOKUP($A153, 'Hospitalisation Details'!$A$2:$K$2344, 9, FALSE)</f>
        <v>R1011</v>
      </c>
      <c r="S153" t="str">
        <f>VLOOKUP($A153, 'Hospitalisation Details'!$A$2:$K$2344, 10, FALSE)</f>
        <v>8Sep1989</v>
      </c>
      <c r="T153">
        <f>VLOOKUP($A153, 'Hospitalisation Details'!$A$2:$K$2344, 11, FALSE)</f>
        <v>33</v>
      </c>
    </row>
    <row r="154" spans="1:20" ht="15.75" x14ac:dyDescent="0.25">
      <c r="A154" s="1" t="s">
        <v>2219</v>
      </c>
      <c r="B154" t="str">
        <f>VLOOKUP($A154, 'Customer Names'!$A$2:$D$2336, 2, FALSE)</f>
        <v>Conlon</v>
      </c>
      <c r="C154" t="str">
        <f>VLOOKUP($A154, 'Customer Names'!$A$2:$D$2336, 3, FALSE)</f>
        <v xml:space="preserve"> Mr</v>
      </c>
      <c r="D154" t="str">
        <f>VLOOKUP($A154, 'Customer Names'!$A$2:$D$2336, 4, FALSE)</f>
        <v xml:space="preserve">  Paul</v>
      </c>
      <c r="E154">
        <f>VLOOKUP($A154, 'Medical Examinations'!$A$2:$J$2336, 2, FALSE)</f>
        <v>42.83</v>
      </c>
      <c r="F154">
        <f>VLOOKUP($A154, 'Medical Examinations'!$A$2:$J$2336, 3, FALSE)</f>
        <v>6.04</v>
      </c>
      <c r="G154" t="str">
        <f>VLOOKUP($A154, 'Medical Examinations'!$A$2:$J$2336, 4, FALSE)</f>
        <v>Yes</v>
      </c>
      <c r="H154" t="str">
        <f>VLOOKUP($A154, 'Medical Examinations'!$A$2:$J$2336, 5, FALSE)</f>
        <v>No</v>
      </c>
      <c r="I154" t="str">
        <f>VLOOKUP($A154, 'Medical Examinations'!$A$2:$J$2336, 6, FALSE)</f>
        <v>No</v>
      </c>
      <c r="J154">
        <f>VLOOKUP($A154, 'Medical Examinations'!$A$2:$J$2336, 7, FALSE)</f>
        <v>2</v>
      </c>
      <c r="K154" t="str">
        <f>VLOOKUP($A154, 'Medical Examinations'!$A$2:$J$2336, 8, FALSE)</f>
        <v>Yes</v>
      </c>
      <c r="L154" t="str">
        <f>VLOOKUP($A154, 'Medical Examinations'!$A$2:$J$2336, 9, FALSE)</f>
        <v>Obesity</v>
      </c>
      <c r="M154" t="str">
        <f>VLOOKUP($A154, 'Medical Examinations'!$A$2:$J$2336, 10, FALSE)</f>
        <v>Diabetes</v>
      </c>
      <c r="N154">
        <f>VLOOKUP($A154, 'Hospitalisation Details'!$A$2:$K$2344, 5, FALSE)</f>
        <v>0</v>
      </c>
      <c r="O154">
        <f>VLOOKUP($A154, 'Hospitalisation Details'!$A$2:$K$2344, 6, FALSE)</f>
        <v>38189.1</v>
      </c>
      <c r="P154" t="str">
        <f>VLOOKUP($A154, 'Hospitalisation Details'!$A$2:$K$2344, 7, FALSE)</f>
        <v>tier - 2</v>
      </c>
      <c r="Q154" t="str">
        <f>VLOOKUP($A154, 'Hospitalisation Details'!$A$2:$K$2344, 8, FALSE)</f>
        <v>tier - 2</v>
      </c>
      <c r="R154" t="str">
        <f>VLOOKUP($A154, 'Hospitalisation Details'!$A$2:$K$2344, 9, FALSE)</f>
        <v>R1011</v>
      </c>
      <c r="S154" t="str">
        <f>VLOOKUP($A154, 'Hospitalisation Details'!$A$2:$K$2344, 10, FALSE)</f>
        <v>19Nov1972</v>
      </c>
      <c r="T154">
        <f>VLOOKUP($A154, 'Hospitalisation Details'!$A$2:$K$2344, 11, FALSE)</f>
        <v>50</v>
      </c>
    </row>
    <row r="155" spans="1:20" ht="15.75" x14ac:dyDescent="0.25">
      <c r="A155" s="1" t="s">
        <v>2218</v>
      </c>
      <c r="B155" t="str">
        <f>VLOOKUP($A155, 'Customer Names'!$A$2:$D$2336, 2, FALSE)</f>
        <v>Arnstein</v>
      </c>
      <c r="C155" t="str">
        <f>VLOOKUP($A155, 'Customer Names'!$A$2:$D$2336, 3, FALSE)</f>
        <v xml:space="preserve"> Mr</v>
      </c>
      <c r="D155" t="str">
        <f>VLOOKUP($A155, 'Customer Names'!$A$2:$D$2336, 4, FALSE)</f>
        <v xml:space="preserve">  Michael</v>
      </c>
      <c r="E155">
        <f>VLOOKUP($A155, 'Medical Examinations'!$A$2:$J$2336, 2, FALSE)</f>
        <v>40.15</v>
      </c>
      <c r="F155">
        <f>VLOOKUP($A155, 'Medical Examinations'!$A$2:$J$2336, 3, FALSE)</f>
        <v>5.76</v>
      </c>
      <c r="G155" t="str">
        <f>VLOOKUP($A155, 'Medical Examinations'!$A$2:$J$2336, 4, FALSE)</f>
        <v>Yes</v>
      </c>
      <c r="H155" t="str">
        <f>VLOOKUP($A155, 'Medical Examinations'!$A$2:$J$2336, 5, FALSE)</f>
        <v>No</v>
      </c>
      <c r="I155" t="str">
        <f>VLOOKUP($A155, 'Medical Examinations'!$A$2:$J$2336, 6, FALSE)</f>
        <v>No</v>
      </c>
      <c r="J155">
        <f>VLOOKUP($A155, 'Medical Examinations'!$A$2:$J$2336, 7, FALSE)</f>
        <v>1</v>
      </c>
      <c r="K155" t="str">
        <f>VLOOKUP($A155, 'Medical Examinations'!$A$2:$J$2336, 8, FALSE)</f>
        <v>Yes</v>
      </c>
      <c r="L155" t="str">
        <f>VLOOKUP($A155, 'Medical Examinations'!$A$2:$J$2336, 9, FALSE)</f>
        <v>Obesity</v>
      </c>
      <c r="M155" t="str">
        <f>VLOOKUP($A155, 'Medical Examinations'!$A$2:$J$2336, 10, FALSE)</f>
        <v>Diabetes</v>
      </c>
      <c r="N155">
        <f>VLOOKUP($A155, 'Hospitalisation Details'!$A$2:$K$2344, 5, FALSE)</f>
        <v>0</v>
      </c>
      <c r="O155">
        <f>VLOOKUP($A155, 'Hospitalisation Details'!$A$2:$K$2344, 6, FALSE)</f>
        <v>38126.25</v>
      </c>
      <c r="P155" t="str">
        <f>VLOOKUP($A155, 'Hospitalisation Details'!$A$2:$K$2344, 7, FALSE)</f>
        <v>tier - 1</v>
      </c>
      <c r="Q155" t="str">
        <f>VLOOKUP($A155, 'Hospitalisation Details'!$A$2:$K$2344, 8, FALSE)</f>
        <v>tier - 3</v>
      </c>
      <c r="R155" t="str">
        <f>VLOOKUP($A155, 'Hospitalisation Details'!$A$2:$K$2344, 9, FALSE)</f>
        <v>R1013</v>
      </c>
      <c r="S155" t="str">
        <f>VLOOKUP($A155, 'Hospitalisation Details'!$A$2:$K$2344, 10, FALSE)</f>
        <v>29Jul1998</v>
      </c>
      <c r="T155">
        <f>VLOOKUP($A155, 'Hospitalisation Details'!$A$2:$K$2344, 11, FALSE)</f>
        <v>24</v>
      </c>
    </row>
    <row r="156" spans="1:20" ht="15.75" x14ac:dyDescent="0.25">
      <c r="A156" s="1" t="s">
        <v>2217</v>
      </c>
      <c r="B156" t="str">
        <f>VLOOKUP($A156, 'Customer Names'!$A$2:$D$2336, 2, FALSE)</f>
        <v>Jurek</v>
      </c>
      <c r="C156" t="str">
        <f>VLOOKUP($A156, 'Customer Names'!$A$2:$D$2336, 3, FALSE)</f>
        <v xml:space="preserve"> Mr</v>
      </c>
      <c r="D156" t="str">
        <f>VLOOKUP($A156, 'Customer Names'!$A$2:$D$2336, 4, FALSE)</f>
        <v xml:space="preserve">  Samuel</v>
      </c>
      <c r="E156">
        <f>VLOOKUP($A156, 'Medical Examinations'!$A$2:$J$2336, 2, FALSE)</f>
        <v>27.8</v>
      </c>
      <c r="F156">
        <f>VLOOKUP($A156, 'Medical Examinations'!$A$2:$J$2336, 3, FALSE)</f>
        <v>4.3600000000000003</v>
      </c>
      <c r="G156" t="str">
        <f>VLOOKUP($A156, 'Medical Examinations'!$A$2:$J$2336, 4, FALSE)</f>
        <v>No</v>
      </c>
      <c r="H156" t="str">
        <f>VLOOKUP($A156, 'Medical Examinations'!$A$2:$J$2336, 5, FALSE)</f>
        <v>No</v>
      </c>
      <c r="I156" t="str">
        <f>VLOOKUP($A156, 'Medical Examinations'!$A$2:$J$2336, 6, FALSE)</f>
        <v>Yes</v>
      </c>
      <c r="J156">
        <f>VLOOKUP($A156, 'Medical Examinations'!$A$2:$J$2336, 7, FALSE)</f>
        <v>0</v>
      </c>
      <c r="K156" t="str">
        <f>VLOOKUP($A156, 'Medical Examinations'!$A$2:$J$2336, 8, FALSE)</f>
        <v>No</v>
      </c>
      <c r="L156" t="str">
        <f>VLOOKUP($A156, 'Medical Examinations'!$A$2:$J$2336, 9, FALSE)</f>
        <v>Obesity</v>
      </c>
      <c r="M156" t="str">
        <f>VLOOKUP($A156, 'Medical Examinations'!$A$2:$J$2336, 10, FALSE)</f>
        <v>Normal</v>
      </c>
      <c r="N156">
        <f>VLOOKUP($A156, 'Hospitalisation Details'!$A$2:$K$2344, 5, FALSE)</f>
        <v>0</v>
      </c>
      <c r="O156">
        <f>VLOOKUP($A156, 'Hospitalisation Details'!$A$2:$K$2344, 6, FALSE)</f>
        <v>37829.72</v>
      </c>
      <c r="P156" t="str">
        <f>VLOOKUP($A156, 'Hospitalisation Details'!$A$2:$K$2344, 7, FALSE)</f>
        <v>tier - 1</v>
      </c>
      <c r="Q156" t="str">
        <f>VLOOKUP($A156, 'Hospitalisation Details'!$A$2:$K$2344, 8, FALSE)</f>
        <v>tier - 2</v>
      </c>
      <c r="R156" t="str">
        <f>VLOOKUP($A156, 'Hospitalisation Details'!$A$2:$K$2344, 9, FALSE)</f>
        <v>R1011</v>
      </c>
      <c r="S156" t="str">
        <f>VLOOKUP($A156, 'Hospitalisation Details'!$A$2:$K$2344, 10, FALSE)</f>
        <v>9Sep1979</v>
      </c>
      <c r="T156">
        <f>VLOOKUP($A156, 'Hospitalisation Details'!$A$2:$K$2344, 11, FALSE)</f>
        <v>43</v>
      </c>
    </row>
    <row r="157" spans="1:20" ht="15.75" x14ac:dyDescent="0.25">
      <c r="A157" s="1" t="s">
        <v>2216</v>
      </c>
      <c r="B157" t="str">
        <f>VLOOKUP($A157, 'Customer Names'!$A$2:$D$2336, 2, FALSE)</f>
        <v>Thill</v>
      </c>
      <c r="C157" t="str">
        <f>VLOOKUP($A157, 'Customer Names'!$A$2:$D$2336, 3, FALSE)</f>
        <v xml:space="preserve"> Mr</v>
      </c>
      <c r="D157" t="str">
        <f>VLOOKUP($A157, 'Customer Names'!$A$2:$D$2336, 4, FALSE)</f>
        <v xml:space="preserve">  Matthew</v>
      </c>
      <c r="E157">
        <f>VLOOKUP($A157, 'Medical Examinations'!$A$2:$J$2336, 2, FALSE)</f>
        <v>45.81</v>
      </c>
      <c r="F157">
        <f>VLOOKUP($A157, 'Medical Examinations'!$A$2:$J$2336, 3, FALSE)</f>
        <v>4.76</v>
      </c>
      <c r="G157" t="str">
        <f>VLOOKUP($A157, 'Medical Examinations'!$A$2:$J$2336, 4, FALSE)</f>
        <v>Yes</v>
      </c>
      <c r="H157" t="str">
        <f>VLOOKUP($A157, 'Medical Examinations'!$A$2:$J$2336, 5, FALSE)</f>
        <v>No</v>
      </c>
      <c r="I157" t="str">
        <f>VLOOKUP($A157, 'Medical Examinations'!$A$2:$J$2336, 6, FALSE)</f>
        <v>Yes</v>
      </c>
      <c r="J157">
        <f>VLOOKUP($A157, 'Medical Examinations'!$A$2:$J$2336, 7, FALSE)</f>
        <v>2</v>
      </c>
      <c r="K157" t="str">
        <f>VLOOKUP($A157, 'Medical Examinations'!$A$2:$J$2336, 8, FALSE)</f>
        <v>Yes</v>
      </c>
      <c r="L157" t="str">
        <f>VLOOKUP($A157, 'Medical Examinations'!$A$2:$J$2336, 9, FALSE)</f>
        <v>Obesity</v>
      </c>
      <c r="M157" t="str">
        <f>VLOOKUP($A157, 'Medical Examinations'!$A$2:$J$2336, 10, FALSE)</f>
        <v>Normal</v>
      </c>
      <c r="N157">
        <f>VLOOKUP($A157, 'Hospitalisation Details'!$A$2:$K$2344, 5, FALSE)</f>
        <v>3</v>
      </c>
      <c r="O157">
        <f>VLOOKUP($A157, 'Hospitalisation Details'!$A$2:$K$2344, 6, FALSE)</f>
        <v>37800.980000000003</v>
      </c>
      <c r="P157" t="str">
        <f>VLOOKUP($A157, 'Hospitalisation Details'!$A$2:$K$2344, 7, FALSE)</f>
        <v>tier - 2</v>
      </c>
      <c r="Q157" t="str">
        <f>VLOOKUP($A157, 'Hospitalisation Details'!$A$2:$K$2344, 8, FALSE)</f>
        <v>tier - 2</v>
      </c>
      <c r="R157" t="str">
        <f>VLOOKUP($A157, 'Hospitalisation Details'!$A$2:$K$2344, 9, FALSE)</f>
        <v>R1011</v>
      </c>
      <c r="S157" t="str">
        <f>VLOOKUP($A157, 'Hospitalisation Details'!$A$2:$K$2344, 10, FALSE)</f>
        <v>26Jul1983</v>
      </c>
      <c r="T157">
        <f>VLOOKUP($A157, 'Hospitalisation Details'!$A$2:$K$2344, 11, FALSE)</f>
        <v>39</v>
      </c>
    </row>
    <row r="158" spans="1:20" ht="15.75" x14ac:dyDescent="0.25">
      <c r="A158" s="1" t="s">
        <v>2215</v>
      </c>
      <c r="B158" t="str">
        <f>VLOOKUP($A158, 'Customer Names'!$A$2:$D$2336, 2, FALSE)</f>
        <v>Glaz</v>
      </c>
      <c r="C158" t="str">
        <f>VLOOKUP($A158, 'Customer Names'!$A$2:$D$2336, 3, FALSE)</f>
        <v xml:space="preserve"> Mr</v>
      </c>
      <c r="D158" t="str">
        <f>VLOOKUP($A158, 'Customer Names'!$A$2:$D$2336, 4, FALSE)</f>
        <v xml:space="preserve">  Daniel</v>
      </c>
      <c r="E158">
        <f>VLOOKUP($A158, 'Medical Examinations'!$A$2:$J$2336, 2, FALSE)</f>
        <v>34.43</v>
      </c>
      <c r="F158">
        <f>VLOOKUP($A158, 'Medical Examinations'!$A$2:$J$2336, 3, FALSE)</f>
        <v>10.82</v>
      </c>
      <c r="G158" t="str">
        <f>VLOOKUP($A158, 'Medical Examinations'!$A$2:$J$2336, 4, FALSE)</f>
        <v>Yes</v>
      </c>
      <c r="H158" t="str">
        <f>VLOOKUP($A158, 'Medical Examinations'!$A$2:$J$2336, 5, FALSE)</f>
        <v>No</v>
      </c>
      <c r="I158" t="str">
        <f>VLOOKUP($A158, 'Medical Examinations'!$A$2:$J$2336, 6, FALSE)</f>
        <v>No</v>
      </c>
      <c r="J158">
        <f>VLOOKUP($A158, 'Medical Examinations'!$A$2:$J$2336, 7, FALSE)</f>
        <v>1</v>
      </c>
      <c r="K158" t="str">
        <f>VLOOKUP($A158, 'Medical Examinations'!$A$2:$J$2336, 8, FALSE)</f>
        <v>No</v>
      </c>
      <c r="L158" t="str">
        <f>VLOOKUP($A158, 'Medical Examinations'!$A$2:$J$2336, 9, FALSE)</f>
        <v>Obesity</v>
      </c>
      <c r="M158" t="str">
        <f>VLOOKUP($A158, 'Medical Examinations'!$A$2:$J$2336, 10, FALSE)</f>
        <v>Diabetes</v>
      </c>
      <c r="N158">
        <f>VLOOKUP($A158, 'Hospitalisation Details'!$A$2:$K$2344, 5, FALSE)</f>
        <v>0</v>
      </c>
      <c r="O158">
        <f>VLOOKUP($A158, 'Hospitalisation Details'!$A$2:$K$2344, 6, FALSE)</f>
        <v>37742.58</v>
      </c>
      <c r="P158" t="str">
        <f>VLOOKUP($A158, 'Hospitalisation Details'!$A$2:$K$2344, 7, FALSE)</f>
        <v>tier - 1</v>
      </c>
      <c r="Q158" t="str">
        <f>VLOOKUP($A158, 'Hospitalisation Details'!$A$2:$K$2344, 8, FALSE)</f>
        <v>tier - 1</v>
      </c>
      <c r="R158" t="str">
        <f>VLOOKUP($A158, 'Hospitalisation Details'!$A$2:$K$2344, 9, FALSE)</f>
        <v>R1013</v>
      </c>
      <c r="S158" t="str">
        <f>VLOOKUP($A158, 'Hospitalisation Details'!$A$2:$K$2344, 10, FALSE)</f>
        <v>15Aug1986</v>
      </c>
      <c r="T158">
        <f>VLOOKUP($A158, 'Hospitalisation Details'!$A$2:$K$2344, 11, FALSE)</f>
        <v>36</v>
      </c>
    </row>
    <row r="159" spans="1:20" ht="15.75" x14ac:dyDescent="0.25">
      <c r="A159" s="1" t="s">
        <v>2214</v>
      </c>
      <c r="B159" t="str">
        <f>VLOOKUP($A159, 'Customer Names'!$A$2:$D$2336, 2, FALSE)</f>
        <v>Sampson</v>
      </c>
      <c r="C159" t="str">
        <f>VLOOKUP($A159, 'Customer Names'!$A$2:$D$2336, 3, FALSE)</f>
        <v xml:space="preserve"> Ms</v>
      </c>
      <c r="D159" t="str">
        <f>VLOOKUP($A159, 'Customer Names'!$A$2:$D$2336, 4, FALSE)</f>
        <v xml:space="preserve">  Syndy</v>
      </c>
      <c r="E159">
        <f>VLOOKUP($A159, 'Medical Examinations'!$A$2:$J$2336, 2, FALSE)</f>
        <v>41.33</v>
      </c>
      <c r="F159">
        <f>VLOOKUP($A159, 'Medical Examinations'!$A$2:$J$2336, 3, FALSE)</f>
        <v>4.01</v>
      </c>
      <c r="G159" t="str">
        <f>VLOOKUP($A159, 'Medical Examinations'!$A$2:$J$2336, 4, FALSE)</f>
        <v>Yes</v>
      </c>
      <c r="H159" t="str">
        <f>VLOOKUP($A159, 'Medical Examinations'!$A$2:$J$2336, 5, FALSE)</f>
        <v>No</v>
      </c>
      <c r="I159" t="str">
        <f>VLOOKUP($A159, 'Medical Examinations'!$A$2:$J$2336, 6, FALSE)</f>
        <v>No</v>
      </c>
      <c r="J159">
        <f>VLOOKUP($A159, 'Medical Examinations'!$A$2:$J$2336, 7, FALSE)</f>
        <v>2</v>
      </c>
      <c r="K159" t="str">
        <f>VLOOKUP($A159, 'Medical Examinations'!$A$2:$J$2336, 8, FALSE)</f>
        <v>Yes</v>
      </c>
      <c r="L159" t="str">
        <f>VLOOKUP($A159, 'Medical Examinations'!$A$2:$J$2336, 9, FALSE)</f>
        <v>Obesity</v>
      </c>
      <c r="M159" t="str">
        <f>VLOOKUP($A159, 'Medical Examinations'!$A$2:$J$2336, 10, FALSE)</f>
        <v>Normal</v>
      </c>
      <c r="N159">
        <f>VLOOKUP($A159, 'Hospitalisation Details'!$A$2:$K$2344, 5, FALSE)</f>
        <v>2</v>
      </c>
      <c r="O159">
        <f>VLOOKUP($A159, 'Hospitalisation Details'!$A$2:$K$2344, 6, FALSE)</f>
        <v>37735.199999999997</v>
      </c>
      <c r="P159" t="str">
        <f>VLOOKUP($A159, 'Hospitalisation Details'!$A$2:$K$2344, 7, FALSE)</f>
        <v>tier - 2</v>
      </c>
      <c r="Q159" t="str">
        <f>VLOOKUP($A159, 'Hospitalisation Details'!$A$2:$K$2344, 8, FALSE)</f>
        <v>tier - 2</v>
      </c>
      <c r="R159" t="str">
        <f>VLOOKUP($A159, 'Hospitalisation Details'!$A$2:$K$2344, 9, FALSE)</f>
        <v>R1011</v>
      </c>
      <c r="S159" t="str">
        <f>VLOOKUP($A159, 'Hospitalisation Details'!$A$2:$K$2344, 10, FALSE)</f>
        <v>18Sep1976</v>
      </c>
      <c r="T159">
        <f>VLOOKUP($A159, 'Hospitalisation Details'!$A$2:$K$2344, 11, FALSE)</f>
        <v>46</v>
      </c>
    </row>
    <row r="160" spans="1:20" ht="15.75" x14ac:dyDescent="0.25">
      <c r="A160" s="1" t="s">
        <v>2213</v>
      </c>
      <c r="B160" t="str">
        <f>VLOOKUP($A160, 'Customer Names'!$A$2:$D$2336, 2, FALSE)</f>
        <v>Duliba</v>
      </c>
      <c r="C160" t="str">
        <f>VLOOKUP($A160, 'Customer Names'!$A$2:$D$2336, 3, FALSE)</f>
        <v xml:space="preserve"> Ms</v>
      </c>
      <c r="D160" t="str">
        <f>VLOOKUP($A160, 'Customer Names'!$A$2:$D$2336, 4, FALSE)</f>
        <v xml:space="preserve">  Aleksandra</v>
      </c>
      <c r="E160">
        <f>VLOOKUP($A160, 'Medical Examinations'!$A$2:$J$2336, 2, FALSE)</f>
        <v>31.92</v>
      </c>
      <c r="F160">
        <f>VLOOKUP($A160, 'Medical Examinations'!$A$2:$J$2336, 3, FALSE)</f>
        <v>5.12</v>
      </c>
      <c r="G160" t="str">
        <f>VLOOKUP($A160, 'Medical Examinations'!$A$2:$J$2336, 4, FALSE)</f>
        <v>No</v>
      </c>
      <c r="H160" t="str">
        <f>VLOOKUP($A160, 'Medical Examinations'!$A$2:$J$2336, 5, FALSE)</f>
        <v>No</v>
      </c>
      <c r="I160" t="str">
        <f>VLOOKUP($A160, 'Medical Examinations'!$A$2:$J$2336, 6, FALSE)</f>
        <v>No</v>
      </c>
      <c r="J160">
        <f>VLOOKUP($A160, 'Medical Examinations'!$A$2:$J$2336, 7, FALSE)</f>
        <v>1</v>
      </c>
      <c r="K160" t="str">
        <f>VLOOKUP($A160, 'Medical Examinations'!$A$2:$J$2336, 8, FALSE)</f>
        <v>No</v>
      </c>
      <c r="L160" t="str">
        <f>VLOOKUP($A160, 'Medical Examinations'!$A$2:$J$2336, 9, FALSE)</f>
        <v>Obesity</v>
      </c>
      <c r="M160" t="str">
        <f>VLOOKUP($A160, 'Medical Examinations'!$A$2:$J$2336, 10, FALSE)</f>
        <v>Normal</v>
      </c>
      <c r="N160">
        <f>VLOOKUP($A160, 'Hospitalisation Details'!$A$2:$K$2344, 5, FALSE)</f>
        <v>1</v>
      </c>
      <c r="O160">
        <f>VLOOKUP($A160, 'Hospitalisation Details'!$A$2:$K$2344, 6, FALSE)</f>
        <v>37701.879999999997</v>
      </c>
      <c r="P160" t="str">
        <f>VLOOKUP($A160, 'Hospitalisation Details'!$A$2:$K$2344, 7, FALSE)</f>
        <v>tier - 2</v>
      </c>
      <c r="Q160" t="str">
        <f>VLOOKUP($A160, 'Hospitalisation Details'!$A$2:$K$2344, 8, FALSE)</f>
        <v>tier - 3</v>
      </c>
      <c r="R160" t="str">
        <f>VLOOKUP($A160, 'Hospitalisation Details'!$A$2:$K$2344, 9, FALSE)</f>
        <v>R1023</v>
      </c>
      <c r="S160" t="str">
        <f>VLOOKUP($A160, 'Hospitalisation Details'!$A$2:$K$2344, 10, FALSE)</f>
        <v>10Oct1988</v>
      </c>
      <c r="T160">
        <f>VLOOKUP($A160, 'Hospitalisation Details'!$A$2:$K$2344, 11, FALSE)</f>
        <v>34</v>
      </c>
    </row>
    <row r="161" spans="1:20" ht="15.75" x14ac:dyDescent="0.25">
      <c r="A161" s="1" t="s">
        <v>2212</v>
      </c>
      <c r="B161" t="str">
        <f>VLOOKUP($A161, 'Customer Names'!$A$2:$D$2336, 2, FALSE)</f>
        <v>Tanguay</v>
      </c>
      <c r="C161" t="str">
        <f>VLOOKUP($A161, 'Customer Names'!$A$2:$D$2336, 3, FALSE)</f>
        <v xml:space="preserve"> Mr</v>
      </c>
      <c r="D161" t="str">
        <f>VLOOKUP($A161, 'Customer Names'!$A$2:$D$2336, 4, FALSE)</f>
        <v xml:space="preserve">  Steeve T Sr</v>
      </c>
      <c r="E161">
        <f>VLOOKUP($A161, 'Medical Examinations'!$A$2:$J$2336, 2, FALSE)</f>
        <v>39.799999999999997</v>
      </c>
      <c r="F161">
        <f>VLOOKUP($A161, 'Medical Examinations'!$A$2:$J$2336, 3, FALSE)</f>
        <v>10.54</v>
      </c>
      <c r="G161" t="str">
        <f>VLOOKUP($A161, 'Medical Examinations'!$A$2:$J$2336, 4, FALSE)</f>
        <v>Yes</v>
      </c>
      <c r="H161" t="str">
        <f>VLOOKUP($A161, 'Medical Examinations'!$A$2:$J$2336, 5, FALSE)</f>
        <v>No</v>
      </c>
      <c r="I161" t="str">
        <f>VLOOKUP($A161, 'Medical Examinations'!$A$2:$J$2336, 6, FALSE)</f>
        <v>No</v>
      </c>
      <c r="J161">
        <f>VLOOKUP($A161, 'Medical Examinations'!$A$2:$J$2336, 7, FALSE)</f>
        <v>1</v>
      </c>
      <c r="K161" t="str">
        <f>VLOOKUP($A161, 'Medical Examinations'!$A$2:$J$2336, 8, FALSE)</f>
        <v>Yes</v>
      </c>
      <c r="L161" t="str">
        <f>VLOOKUP($A161, 'Medical Examinations'!$A$2:$J$2336, 9, FALSE)</f>
        <v>Obesity</v>
      </c>
      <c r="M161" t="str">
        <f>VLOOKUP($A161, 'Medical Examinations'!$A$2:$J$2336, 10, FALSE)</f>
        <v>Diabetes</v>
      </c>
      <c r="N161">
        <f>VLOOKUP($A161, 'Hospitalisation Details'!$A$2:$K$2344, 5, FALSE)</f>
        <v>0</v>
      </c>
      <c r="O161">
        <f>VLOOKUP($A161, 'Hospitalisation Details'!$A$2:$K$2344, 6, FALSE)</f>
        <v>37675.06</v>
      </c>
      <c r="P161" t="str">
        <f>VLOOKUP($A161, 'Hospitalisation Details'!$A$2:$K$2344, 7, FALSE)</f>
        <v>tier - 2</v>
      </c>
      <c r="Q161" t="str">
        <f>VLOOKUP($A161, 'Hospitalisation Details'!$A$2:$K$2344, 8, FALSE)</f>
        <v>tier - 3</v>
      </c>
      <c r="R161" t="str">
        <f>VLOOKUP($A161, 'Hospitalisation Details'!$A$2:$K$2344, 9, FALSE)</f>
        <v>R1011</v>
      </c>
      <c r="S161" t="str">
        <f>VLOOKUP($A161, 'Hospitalisation Details'!$A$2:$K$2344, 10, FALSE)</f>
        <v>28Oct1970</v>
      </c>
      <c r="T161">
        <f>VLOOKUP($A161, 'Hospitalisation Details'!$A$2:$K$2344, 11, FALSE)</f>
        <v>52</v>
      </c>
    </row>
    <row r="162" spans="1:20" ht="15.75" x14ac:dyDescent="0.25">
      <c r="A162" s="1" t="s">
        <v>2211</v>
      </c>
      <c r="B162" t="str">
        <f>VLOOKUP($A162, 'Customer Names'!$A$2:$D$2336, 2, FALSE)</f>
        <v>McClelland</v>
      </c>
      <c r="C162" t="str">
        <f>VLOOKUP($A162, 'Customer Names'!$A$2:$D$2336, 3, FALSE)</f>
        <v xml:space="preserve"> Mr</v>
      </c>
      <c r="D162" t="str">
        <f>VLOOKUP($A162, 'Customer Names'!$A$2:$D$2336, 4, FALSE)</f>
        <v xml:space="preserve">  Richard</v>
      </c>
      <c r="E162">
        <f>VLOOKUP($A162, 'Medical Examinations'!$A$2:$J$2336, 2, FALSE)</f>
        <v>42.82</v>
      </c>
      <c r="F162">
        <f>VLOOKUP($A162, 'Medical Examinations'!$A$2:$J$2336, 3, FALSE)</f>
        <v>4.21</v>
      </c>
      <c r="G162" t="str">
        <f>VLOOKUP($A162, 'Medical Examinations'!$A$2:$J$2336, 4, FALSE)</f>
        <v>Yes</v>
      </c>
      <c r="H162" t="str">
        <f>VLOOKUP($A162, 'Medical Examinations'!$A$2:$J$2336, 5, FALSE)</f>
        <v>No</v>
      </c>
      <c r="I162" t="str">
        <f>VLOOKUP($A162, 'Medical Examinations'!$A$2:$J$2336, 6, FALSE)</f>
        <v>No</v>
      </c>
      <c r="J162">
        <f>VLOOKUP($A162, 'Medical Examinations'!$A$2:$J$2336, 7, FALSE)</f>
        <v>2</v>
      </c>
      <c r="K162" t="str">
        <f>VLOOKUP($A162, 'Medical Examinations'!$A$2:$J$2336, 8, FALSE)</f>
        <v>Yes</v>
      </c>
      <c r="L162" t="str">
        <f>VLOOKUP($A162, 'Medical Examinations'!$A$2:$J$2336, 9, FALSE)</f>
        <v>Obesity</v>
      </c>
      <c r="M162" t="str">
        <f>VLOOKUP($A162, 'Medical Examinations'!$A$2:$J$2336, 10, FALSE)</f>
        <v>Normal</v>
      </c>
      <c r="N162">
        <f>VLOOKUP($A162, 'Hospitalisation Details'!$A$2:$K$2344, 5, FALSE)</f>
        <v>3</v>
      </c>
      <c r="O162">
        <f>VLOOKUP($A162, 'Hospitalisation Details'!$A$2:$K$2344, 6, FALSE)</f>
        <v>37650.74</v>
      </c>
      <c r="P162" t="str">
        <f>VLOOKUP($A162, 'Hospitalisation Details'!$A$2:$K$2344, 7, FALSE)</f>
        <v>tier - 2</v>
      </c>
      <c r="Q162" t="str">
        <f>VLOOKUP($A162, 'Hospitalisation Details'!$A$2:$K$2344, 8, FALSE)</f>
        <v>tier - 2</v>
      </c>
      <c r="R162" t="str">
        <f>VLOOKUP($A162, 'Hospitalisation Details'!$A$2:$K$2344, 9, FALSE)</f>
        <v>R1012</v>
      </c>
      <c r="S162" t="str">
        <f>VLOOKUP($A162, 'Hospitalisation Details'!$A$2:$K$2344, 10, FALSE)</f>
        <v>20Jun1982</v>
      </c>
      <c r="T162">
        <f>VLOOKUP($A162, 'Hospitalisation Details'!$A$2:$K$2344, 11, FALSE)</f>
        <v>40</v>
      </c>
    </row>
    <row r="163" spans="1:20" ht="15.75" x14ac:dyDescent="0.25">
      <c r="A163" s="1" t="s">
        <v>2210</v>
      </c>
      <c r="B163" t="str">
        <f>VLOOKUP($A163, 'Customer Names'!$A$2:$D$2336, 2, FALSE)</f>
        <v>Gorman</v>
      </c>
      <c r="C163" t="str">
        <f>VLOOKUP($A163, 'Customer Names'!$A$2:$D$2336, 3, FALSE)</f>
        <v xml:space="preserve"> Mr</v>
      </c>
      <c r="D163" t="str">
        <f>VLOOKUP($A163, 'Customer Names'!$A$2:$D$2336, 4, FALSE)</f>
        <v xml:space="preserve">  Aaron T</v>
      </c>
      <c r="E163">
        <f>VLOOKUP($A163, 'Medical Examinations'!$A$2:$J$2336, 2, FALSE)</f>
        <v>33.630000000000003</v>
      </c>
      <c r="F163">
        <f>VLOOKUP($A163, 'Medical Examinations'!$A$2:$J$2336, 3, FALSE)</f>
        <v>5.42</v>
      </c>
      <c r="G163" t="str">
        <f>VLOOKUP($A163, 'Medical Examinations'!$A$2:$J$2336, 4, FALSE)</f>
        <v>Yes</v>
      </c>
      <c r="H163" t="str">
        <f>VLOOKUP($A163, 'Medical Examinations'!$A$2:$J$2336, 5, FALSE)</f>
        <v>No</v>
      </c>
      <c r="I163" t="str">
        <f>VLOOKUP($A163, 'Medical Examinations'!$A$2:$J$2336, 6, FALSE)</f>
        <v>No</v>
      </c>
      <c r="J163">
        <f>VLOOKUP($A163, 'Medical Examinations'!$A$2:$J$2336, 7, FALSE)</f>
        <v>1</v>
      </c>
      <c r="K163" t="str">
        <f>VLOOKUP($A163, 'Medical Examinations'!$A$2:$J$2336, 8, FALSE)</f>
        <v>No</v>
      </c>
      <c r="L163" t="str">
        <f>VLOOKUP($A163, 'Medical Examinations'!$A$2:$J$2336, 9, FALSE)</f>
        <v>Obesity</v>
      </c>
      <c r="M163" t="str">
        <f>VLOOKUP($A163, 'Medical Examinations'!$A$2:$J$2336, 10, FALSE)</f>
        <v>Normal</v>
      </c>
      <c r="N163">
        <f>VLOOKUP($A163, 'Hospitalisation Details'!$A$2:$K$2344, 5, FALSE)</f>
        <v>1</v>
      </c>
      <c r="O163">
        <f>VLOOKUP($A163, 'Hospitalisation Details'!$A$2:$K$2344, 6, FALSE)</f>
        <v>37607.53</v>
      </c>
      <c r="P163" t="str">
        <f>VLOOKUP($A163, 'Hospitalisation Details'!$A$2:$K$2344, 7, FALSE)</f>
        <v>tier - 1</v>
      </c>
      <c r="Q163" t="str">
        <f>VLOOKUP($A163, 'Hospitalisation Details'!$A$2:$K$2344, 8, FALSE)</f>
        <v>tier - 2</v>
      </c>
      <c r="R163" t="str">
        <f>VLOOKUP($A163, 'Hospitalisation Details'!$A$2:$K$2344, 9, FALSE)</f>
        <v>R1019</v>
      </c>
      <c r="S163" t="str">
        <f>VLOOKUP($A163, 'Hospitalisation Details'!$A$2:$K$2344, 10, FALSE)</f>
        <v>16Nov1990</v>
      </c>
      <c r="T163">
        <f>VLOOKUP($A163, 'Hospitalisation Details'!$A$2:$K$2344, 11, FALSE)</f>
        <v>32</v>
      </c>
    </row>
    <row r="164" spans="1:20" ht="15.75" x14ac:dyDescent="0.25">
      <c r="A164" s="1" t="s">
        <v>2209</v>
      </c>
      <c r="B164" t="str">
        <f>VLOOKUP($A164, 'Customer Names'!$A$2:$D$2336, 2, FALSE)</f>
        <v>Nishimura</v>
      </c>
      <c r="C164" t="str">
        <f>VLOOKUP($A164, 'Customer Names'!$A$2:$D$2336, 3, FALSE)</f>
        <v xml:space="preserve"> Mr</v>
      </c>
      <c r="D164" t="str">
        <f>VLOOKUP($A164, 'Customer Names'!$A$2:$D$2336, 4, FALSE)</f>
        <v xml:space="preserve">  Akira</v>
      </c>
      <c r="E164">
        <f>VLOOKUP($A164, 'Medical Examinations'!$A$2:$J$2336, 2, FALSE)</f>
        <v>37.07</v>
      </c>
      <c r="F164">
        <f>VLOOKUP($A164, 'Medical Examinations'!$A$2:$J$2336, 3, FALSE)</f>
        <v>4.28</v>
      </c>
      <c r="G164" t="str">
        <f>VLOOKUP($A164, 'Medical Examinations'!$A$2:$J$2336, 4, FALSE)</f>
        <v>Yes</v>
      </c>
      <c r="H164" t="str">
        <f>VLOOKUP($A164, 'Medical Examinations'!$A$2:$J$2336, 5, FALSE)</f>
        <v>No</v>
      </c>
      <c r="I164" t="str">
        <f>VLOOKUP($A164, 'Medical Examinations'!$A$2:$J$2336, 6, FALSE)</f>
        <v>No</v>
      </c>
      <c r="J164">
        <f>VLOOKUP($A164, 'Medical Examinations'!$A$2:$J$2336, 7, FALSE)</f>
        <v>1</v>
      </c>
      <c r="K164" t="str">
        <f>VLOOKUP($A164, 'Medical Examinations'!$A$2:$J$2336, 8, FALSE)</f>
        <v>No</v>
      </c>
      <c r="L164" t="str">
        <f>VLOOKUP($A164, 'Medical Examinations'!$A$2:$J$2336, 9, FALSE)</f>
        <v>Obesity</v>
      </c>
      <c r="M164" t="str">
        <f>VLOOKUP($A164, 'Medical Examinations'!$A$2:$J$2336, 10, FALSE)</f>
        <v>Normal</v>
      </c>
      <c r="N164">
        <f>VLOOKUP($A164, 'Hospitalisation Details'!$A$2:$K$2344, 5, FALSE)</f>
        <v>2</v>
      </c>
      <c r="O164">
        <f>VLOOKUP($A164, 'Hospitalisation Details'!$A$2:$K$2344, 6, FALSE)</f>
        <v>37484.449999999997</v>
      </c>
      <c r="P164" t="str">
        <f>VLOOKUP($A164, 'Hospitalisation Details'!$A$2:$K$2344, 7, FALSE)</f>
        <v>tier - 1</v>
      </c>
      <c r="Q164" t="str">
        <f>VLOOKUP($A164, 'Hospitalisation Details'!$A$2:$K$2344, 8, FALSE)</f>
        <v>tier - 1</v>
      </c>
      <c r="R164" t="str">
        <f>VLOOKUP($A164, 'Hospitalisation Details'!$A$2:$K$2344, 9, FALSE)</f>
        <v>R1013</v>
      </c>
      <c r="S164" t="str">
        <f>VLOOKUP($A164, 'Hospitalisation Details'!$A$2:$K$2344, 10, FALSE)</f>
        <v>12Oct2000</v>
      </c>
      <c r="T164">
        <f>VLOOKUP($A164, 'Hospitalisation Details'!$A$2:$K$2344, 11, FALSE)</f>
        <v>22</v>
      </c>
    </row>
    <row r="165" spans="1:20" ht="15.75" x14ac:dyDescent="0.25">
      <c r="A165" s="1" t="s">
        <v>2208</v>
      </c>
      <c r="B165" t="str">
        <f>VLOOKUP($A165, 'Customer Names'!$A$2:$D$2336, 2, FALSE)</f>
        <v>Brimble</v>
      </c>
      <c r="C165" t="str">
        <f>VLOOKUP($A165, 'Customer Names'!$A$2:$D$2336, 3, FALSE)</f>
        <v xml:space="preserve"> Mr</v>
      </c>
      <c r="D165" t="str">
        <f>VLOOKUP($A165, 'Customer Names'!$A$2:$D$2336, 4, FALSE)</f>
        <v xml:space="preserve">  Ben</v>
      </c>
      <c r="E165">
        <f>VLOOKUP($A165, 'Medical Examinations'!$A$2:$J$2336, 2, FALSE)</f>
        <v>35.625</v>
      </c>
      <c r="F165">
        <f>VLOOKUP($A165, 'Medical Examinations'!$A$2:$J$2336, 3, FALSE)</f>
        <v>8.9</v>
      </c>
      <c r="G165" t="str">
        <f>VLOOKUP($A165, 'Medical Examinations'!$A$2:$J$2336, 4, FALSE)</f>
        <v>Yes</v>
      </c>
      <c r="H165" t="str">
        <f>VLOOKUP($A165, 'Medical Examinations'!$A$2:$J$2336, 5, FALSE)</f>
        <v>No</v>
      </c>
      <c r="I165" t="str">
        <f>VLOOKUP($A165, 'Medical Examinations'!$A$2:$J$2336, 6, FALSE)</f>
        <v>No</v>
      </c>
      <c r="J165">
        <f>VLOOKUP($A165, 'Medical Examinations'!$A$2:$J$2336, 7, FALSE)</f>
        <v>1</v>
      </c>
      <c r="K165" t="str">
        <f>VLOOKUP($A165, 'Medical Examinations'!$A$2:$J$2336, 8, FALSE)</f>
        <v>No</v>
      </c>
      <c r="L165" t="str">
        <f>VLOOKUP($A165, 'Medical Examinations'!$A$2:$J$2336, 9, FALSE)</f>
        <v>Obesity</v>
      </c>
      <c r="M165" t="str">
        <f>VLOOKUP($A165, 'Medical Examinations'!$A$2:$J$2336, 10, FALSE)</f>
        <v>Diabetes</v>
      </c>
      <c r="N165">
        <f>VLOOKUP($A165, 'Hospitalisation Details'!$A$2:$K$2344, 5, FALSE)</f>
        <v>3</v>
      </c>
      <c r="O165">
        <f>VLOOKUP($A165, 'Hospitalisation Details'!$A$2:$K$2344, 6, FALSE)</f>
        <v>37465.339999999997</v>
      </c>
      <c r="P165" t="str">
        <f>VLOOKUP($A165, 'Hospitalisation Details'!$A$2:$K$2344, 7, FALSE)</f>
        <v>tier - 1</v>
      </c>
      <c r="Q165" t="str">
        <f>VLOOKUP($A165, 'Hospitalisation Details'!$A$2:$K$2344, 8, FALSE)</f>
        <v>tier - 2</v>
      </c>
      <c r="R165" t="str">
        <f>VLOOKUP($A165, 'Hospitalisation Details'!$A$2:$K$2344, 9, FALSE)</f>
        <v>R1012</v>
      </c>
      <c r="S165" t="str">
        <f>VLOOKUP($A165, 'Hospitalisation Details'!$A$2:$K$2344, 10, FALSE)</f>
        <v>27Sep2002</v>
      </c>
      <c r="T165">
        <f>VLOOKUP($A165, 'Hospitalisation Details'!$A$2:$K$2344, 11, FALSE)</f>
        <v>20</v>
      </c>
    </row>
    <row r="166" spans="1:20" ht="15.75" x14ac:dyDescent="0.25">
      <c r="A166" s="1" t="s">
        <v>2207</v>
      </c>
      <c r="B166" t="str">
        <f>VLOOKUP($A166, 'Customer Names'!$A$2:$D$2336, 2, FALSE)</f>
        <v>Trenk</v>
      </c>
      <c r="C166" t="str">
        <f>VLOOKUP($A166, 'Customer Names'!$A$2:$D$2336, 3, FALSE)</f>
        <v xml:space="preserve"> Ms</v>
      </c>
      <c r="D166" t="str">
        <f>VLOOKUP($A166, 'Customer Names'!$A$2:$D$2336, 4, FALSE)</f>
        <v xml:space="preserve">  Jana</v>
      </c>
      <c r="E166">
        <f>VLOOKUP($A166, 'Medical Examinations'!$A$2:$J$2336, 2, FALSE)</f>
        <v>42.69</v>
      </c>
      <c r="F166">
        <f>VLOOKUP($A166, 'Medical Examinations'!$A$2:$J$2336, 3, FALSE)</f>
        <v>4.8899999999999997</v>
      </c>
      <c r="G166" t="str">
        <f>VLOOKUP($A166, 'Medical Examinations'!$A$2:$J$2336, 4, FALSE)</f>
        <v>Yes</v>
      </c>
      <c r="H166" t="str">
        <f>VLOOKUP($A166, 'Medical Examinations'!$A$2:$J$2336, 5, FALSE)</f>
        <v>No</v>
      </c>
      <c r="I166" t="str">
        <f>VLOOKUP($A166, 'Medical Examinations'!$A$2:$J$2336, 6, FALSE)</f>
        <v>Yes</v>
      </c>
      <c r="J166">
        <f>VLOOKUP($A166, 'Medical Examinations'!$A$2:$J$2336, 7, FALSE)</f>
        <v>2</v>
      </c>
      <c r="K166" t="str">
        <f>VLOOKUP($A166, 'Medical Examinations'!$A$2:$J$2336, 8, FALSE)</f>
        <v>Yes</v>
      </c>
      <c r="L166" t="str">
        <f>VLOOKUP($A166, 'Medical Examinations'!$A$2:$J$2336, 9, FALSE)</f>
        <v>Obesity</v>
      </c>
      <c r="M166" t="str">
        <f>VLOOKUP($A166, 'Medical Examinations'!$A$2:$J$2336, 10, FALSE)</f>
        <v>Normal</v>
      </c>
      <c r="N166">
        <f>VLOOKUP($A166, 'Hospitalisation Details'!$A$2:$K$2344, 5, FALSE)</f>
        <v>2</v>
      </c>
      <c r="O166">
        <f>VLOOKUP($A166, 'Hospitalisation Details'!$A$2:$K$2344, 6, FALSE)</f>
        <v>37425.94</v>
      </c>
      <c r="P166" t="str">
        <f>VLOOKUP($A166, 'Hospitalisation Details'!$A$2:$K$2344, 7, FALSE)</f>
        <v>tier - 2</v>
      </c>
      <c r="Q166" t="str">
        <f>VLOOKUP($A166, 'Hospitalisation Details'!$A$2:$K$2344, 8, FALSE)</f>
        <v>tier - 1</v>
      </c>
      <c r="R166" t="str">
        <f>VLOOKUP($A166, 'Hospitalisation Details'!$A$2:$K$2344, 9, FALSE)</f>
        <v>R1011</v>
      </c>
      <c r="S166" t="str">
        <f>VLOOKUP($A166, 'Hospitalisation Details'!$A$2:$K$2344, 10, FALSE)</f>
        <v>3Aug1979</v>
      </c>
      <c r="T166">
        <f>VLOOKUP($A166, 'Hospitalisation Details'!$A$2:$K$2344, 11, FALSE)</f>
        <v>43</v>
      </c>
    </row>
    <row r="167" spans="1:20" ht="15.75" x14ac:dyDescent="0.25">
      <c r="A167" s="1" t="s">
        <v>2206</v>
      </c>
      <c r="B167" t="str">
        <f>VLOOKUP($A167, 'Customer Names'!$A$2:$D$2336, 2, FALSE)</f>
        <v>Wittmann</v>
      </c>
      <c r="C167" t="str">
        <f>VLOOKUP($A167, 'Customer Names'!$A$2:$D$2336, 3, FALSE)</f>
        <v xml:space="preserve"> Mr</v>
      </c>
      <c r="D167" t="str">
        <f>VLOOKUP($A167, 'Customer Names'!$A$2:$D$2336, 4, FALSE)</f>
        <v xml:space="preserve">  Jay T</v>
      </c>
      <c r="E167">
        <f>VLOOKUP($A167, 'Medical Examinations'!$A$2:$J$2336, 2, FALSE)</f>
        <v>37.869999999999997</v>
      </c>
      <c r="F167">
        <f>VLOOKUP($A167, 'Medical Examinations'!$A$2:$J$2336, 3, FALSE)</f>
        <v>4.29</v>
      </c>
      <c r="G167" t="str">
        <f>VLOOKUP($A167, 'Medical Examinations'!$A$2:$J$2336, 4, FALSE)</f>
        <v>Yes</v>
      </c>
      <c r="H167" t="str">
        <f>VLOOKUP($A167, 'Medical Examinations'!$A$2:$J$2336, 5, FALSE)</f>
        <v>No</v>
      </c>
      <c r="I167" t="str">
        <f>VLOOKUP($A167, 'Medical Examinations'!$A$2:$J$2336, 6, FALSE)</f>
        <v>Yes</v>
      </c>
      <c r="J167">
        <f>VLOOKUP($A167, 'Medical Examinations'!$A$2:$J$2336, 7, FALSE)</f>
        <v>1</v>
      </c>
      <c r="K167" t="str">
        <f>VLOOKUP($A167, 'Medical Examinations'!$A$2:$J$2336, 8, FALSE)</f>
        <v>Yes</v>
      </c>
      <c r="L167" t="str">
        <f>VLOOKUP($A167, 'Medical Examinations'!$A$2:$J$2336, 9, FALSE)</f>
        <v>Obesity</v>
      </c>
      <c r="M167" t="str">
        <f>VLOOKUP($A167, 'Medical Examinations'!$A$2:$J$2336, 10, FALSE)</f>
        <v>Normal</v>
      </c>
      <c r="N167">
        <f>VLOOKUP($A167, 'Hospitalisation Details'!$A$2:$K$2344, 5, FALSE)</f>
        <v>0</v>
      </c>
      <c r="O167">
        <f>VLOOKUP($A167, 'Hospitalisation Details'!$A$2:$K$2344, 6, FALSE)</f>
        <v>37277.269999999997</v>
      </c>
      <c r="P167" t="str">
        <f>VLOOKUP($A167, 'Hospitalisation Details'!$A$2:$K$2344, 7, FALSE)</f>
        <v>tier - 1</v>
      </c>
      <c r="Q167" t="str">
        <f>VLOOKUP($A167, 'Hospitalisation Details'!$A$2:$K$2344, 8, FALSE)</f>
        <v>tier - 3</v>
      </c>
      <c r="R167" t="str">
        <f>VLOOKUP($A167, 'Hospitalisation Details'!$A$2:$K$2344, 9, FALSE)</f>
        <v>R1011</v>
      </c>
      <c r="S167" t="str">
        <f>VLOOKUP($A167, 'Hospitalisation Details'!$A$2:$K$2344, 10, FALSE)</f>
        <v>30Oct1969</v>
      </c>
      <c r="T167">
        <f>VLOOKUP($A167, 'Hospitalisation Details'!$A$2:$K$2344, 11, FALSE)</f>
        <v>53</v>
      </c>
    </row>
    <row r="168" spans="1:20" ht="15.75" x14ac:dyDescent="0.25">
      <c r="A168" s="1" t="s">
        <v>2205</v>
      </c>
      <c r="B168" t="str">
        <f>VLOOKUP($A168, 'Customer Names'!$A$2:$D$2336, 2, FALSE)</f>
        <v>Tremblay</v>
      </c>
      <c r="C168" t="str">
        <f>VLOOKUP($A168, 'Customer Names'!$A$2:$D$2336, 3, FALSE)</f>
        <v xml:space="preserve"> Ms</v>
      </c>
      <c r="D168" t="str">
        <f>VLOOKUP($A168, 'Customer Names'!$A$2:$D$2336, 4, FALSE)</f>
        <v xml:space="preserve">  Marie-Helene</v>
      </c>
      <c r="E168">
        <f>VLOOKUP($A168, 'Medical Examinations'!$A$2:$J$2336, 2, FALSE)</f>
        <v>40.61</v>
      </c>
      <c r="F168">
        <f>VLOOKUP($A168, 'Medical Examinations'!$A$2:$J$2336, 3, FALSE)</f>
        <v>8</v>
      </c>
      <c r="G168" t="str">
        <f>VLOOKUP($A168, 'Medical Examinations'!$A$2:$J$2336, 4, FALSE)</f>
        <v>Yes</v>
      </c>
      <c r="H168" t="str">
        <f>VLOOKUP($A168, 'Medical Examinations'!$A$2:$J$2336, 5, FALSE)</f>
        <v>No</v>
      </c>
      <c r="I168" t="str">
        <f>VLOOKUP($A168, 'Medical Examinations'!$A$2:$J$2336, 6, FALSE)</f>
        <v>No</v>
      </c>
      <c r="J168">
        <f>VLOOKUP($A168, 'Medical Examinations'!$A$2:$J$2336, 7, FALSE)</f>
        <v>1</v>
      </c>
      <c r="K168" t="str">
        <f>VLOOKUP($A168, 'Medical Examinations'!$A$2:$J$2336, 8, FALSE)</f>
        <v>Yes</v>
      </c>
      <c r="L168" t="str">
        <f>VLOOKUP($A168, 'Medical Examinations'!$A$2:$J$2336, 9, FALSE)</f>
        <v>Obesity</v>
      </c>
      <c r="M168" t="str">
        <f>VLOOKUP($A168, 'Medical Examinations'!$A$2:$J$2336, 10, FALSE)</f>
        <v>Diabetes</v>
      </c>
      <c r="N168">
        <f>VLOOKUP($A168, 'Hospitalisation Details'!$A$2:$K$2344, 5, FALSE)</f>
        <v>1</v>
      </c>
      <c r="O168">
        <f>VLOOKUP($A168, 'Hospitalisation Details'!$A$2:$K$2344, 6, FALSE)</f>
        <v>37272.339999999997</v>
      </c>
      <c r="P168" t="str">
        <f>VLOOKUP($A168, 'Hospitalisation Details'!$A$2:$K$2344, 7, FALSE)</f>
        <v>tier - 2</v>
      </c>
      <c r="Q168" t="str">
        <f>VLOOKUP($A168, 'Hospitalisation Details'!$A$2:$K$2344, 8, FALSE)</f>
        <v>tier - 3</v>
      </c>
      <c r="R168" t="str">
        <f>VLOOKUP($A168, 'Hospitalisation Details'!$A$2:$K$2344, 9, FALSE)</f>
        <v>R1011</v>
      </c>
      <c r="S168" t="str">
        <f>VLOOKUP($A168, 'Hospitalisation Details'!$A$2:$K$2344, 10, FALSE)</f>
        <v>9Nov1975</v>
      </c>
      <c r="T168">
        <f>VLOOKUP($A168, 'Hospitalisation Details'!$A$2:$K$2344, 11, FALSE)</f>
        <v>47</v>
      </c>
    </row>
    <row r="169" spans="1:20" ht="15.75" x14ac:dyDescent="0.25">
      <c r="A169" s="1" t="s">
        <v>2204</v>
      </c>
      <c r="B169" t="str">
        <f>VLOOKUP($A169, 'Customer Names'!$A$2:$D$2336, 2, FALSE)</f>
        <v>Scofield</v>
      </c>
      <c r="C169" t="str">
        <f>VLOOKUP($A169, 'Customer Names'!$A$2:$D$2336, 3, FALSE)</f>
        <v xml:space="preserve"> Ms</v>
      </c>
      <c r="D169" t="str">
        <f>VLOOKUP($A169, 'Customer Names'!$A$2:$D$2336, 4, FALSE)</f>
        <v xml:space="preserve">  Bret R</v>
      </c>
      <c r="E169">
        <f>VLOOKUP($A169, 'Medical Examinations'!$A$2:$J$2336, 2, FALSE)</f>
        <v>30.78</v>
      </c>
      <c r="F169">
        <f>VLOOKUP($A169, 'Medical Examinations'!$A$2:$J$2336, 3, FALSE)</f>
        <v>4.67</v>
      </c>
      <c r="G169" t="str">
        <f>VLOOKUP($A169, 'Medical Examinations'!$A$2:$J$2336, 4, FALSE)</f>
        <v>No</v>
      </c>
      <c r="H169" t="str">
        <f>VLOOKUP($A169, 'Medical Examinations'!$A$2:$J$2336, 5, FALSE)</f>
        <v>No</v>
      </c>
      <c r="I169" t="str">
        <f>VLOOKUP($A169, 'Medical Examinations'!$A$2:$J$2336, 6, FALSE)</f>
        <v>No</v>
      </c>
      <c r="J169">
        <f>VLOOKUP($A169, 'Medical Examinations'!$A$2:$J$2336, 7, FALSE)</f>
        <v>1</v>
      </c>
      <c r="K169" t="str">
        <f>VLOOKUP($A169, 'Medical Examinations'!$A$2:$J$2336, 8, FALSE)</f>
        <v>No</v>
      </c>
      <c r="L169" t="str">
        <f>VLOOKUP($A169, 'Medical Examinations'!$A$2:$J$2336, 9, FALSE)</f>
        <v>Obesity</v>
      </c>
      <c r="M169" t="str">
        <f>VLOOKUP($A169, 'Medical Examinations'!$A$2:$J$2336, 10, FALSE)</f>
        <v>Normal</v>
      </c>
      <c r="N169">
        <f>VLOOKUP($A169, 'Hospitalisation Details'!$A$2:$K$2344, 5, FALSE)</f>
        <v>0</v>
      </c>
      <c r="O169">
        <f>VLOOKUP($A169, 'Hospitalisation Details'!$A$2:$K$2344, 6, FALSE)</f>
        <v>37270.15</v>
      </c>
      <c r="P169" t="str">
        <f>VLOOKUP($A169, 'Hospitalisation Details'!$A$2:$K$2344, 7, FALSE)</f>
        <v>tier - 2</v>
      </c>
      <c r="Q169" t="str">
        <f>VLOOKUP($A169, 'Hospitalisation Details'!$A$2:$K$2344, 8, FALSE)</f>
        <v>tier - 1</v>
      </c>
      <c r="R169" t="str">
        <f>VLOOKUP($A169, 'Hospitalisation Details'!$A$2:$K$2344, 9, FALSE)</f>
        <v>R1024</v>
      </c>
      <c r="S169" t="str">
        <f>VLOOKUP($A169, 'Hospitalisation Details'!$A$2:$K$2344, 10, FALSE)</f>
        <v>17Nov1985</v>
      </c>
      <c r="T169">
        <f>VLOOKUP($A169, 'Hospitalisation Details'!$A$2:$K$2344, 11, FALSE)</f>
        <v>37</v>
      </c>
    </row>
    <row r="170" spans="1:20" ht="15.75" x14ac:dyDescent="0.25">
      <c r="A170" s="1" t="s">
        <v>2203</v>
      </c>
      <c r="B170" t="str">
        <f>VLOOKUP($A170, 'Customer Names'!$A$2:$D$2336, 2, FALSE)</f>
        <v>Yost</v>
      </c>
      <c r="C170" t="str">
        <f>VLOOKUP($A170, 'Customer Names'!$A$2:$D$2336, 3, FALSE)</f>
        <v xml:space="preserve"> Mr</v>
      </c>
      <c r="D170" t="str">
        <f>VLOOKUP($A170, 'Customer Names'!$A$2:$D$2336, 4, FALSE)</f>
        <v xml:space="preserve">  Gardner L</v>
      </c>
      <c r="E170">
        <f>VLOOKUP($A170, 'Medical Examinations'!$A$2:$J$2336, 2, FALSE)</f>
        <v>49.49</v>
      </c>
      <c r="F170">
        <f>VLOOKUP($A170, 'Medical Examinations'!$A$2:$J$2336, 3, FALSE)</f>
        <v>4.5</v>
      </c>
      <c r="G170" t="str">
        <f>VLOOKUP($A170, 'Medical Examinations'!$A$2:$J$2336, 4, FALSE)</f>
        <v>Yes</v>
      </c>
      <c r="H170" t="str">
        <f>VLOOKUP($A170, 'Medical Examinations'!$A$2:$J$2336, 5, FALSE)</f>
        <v>Yes</v>
      </c>
      <c r="I170" t="str">
        <f>VLOOKUP($A170, 'Medical Examinations'!$A$2:$J$2336, 6, FALSE)</f>
        <v>No</v>
      </c>
      <c r="J170">
        <f>VLOOKUP($A170, 'Medical Examinations'!$A$2:$J$2336, 7, FALSE)</f>
        <v>2</v>
      </c>
      <c r="K170" t="str">
        <f>VLOOKUP($A170, 'Medical Examinations'!$A$2:$J$2336, 8, FALSE)</f>
        <v>Yes</v>
      </c>
      <c r="L170" t="str">
        <f>VLOOKUP($A170, 'Medical Examinations'!$A$2:$J$2336, 9, FALSE)</f>
        <v>Obesity</v>
      </c>
      <c r="M170" t="str">
        <f>VLOOKUP($A170, 'Medical Examinations'!$A$2:$J$2336, 10, FALSE)</f>
        <v>Normal</v>
      </c>
      <c r="N170">
        <f>VLOOKUP($A170, 'Hospitalisation Details'!$A$2:$K$2344, 5, FALSE)</f>
        <v>3</v>
      </c>
      <c r="O170">
        <f>VLOOKUP($A170, 'Hospitalisation Details'!$A$2:$K$2344, 6, FALSE)</f>
        <v>37251.22</v>
      </c>
      <c r="P170" t="str">
        <f>VLOOKUP($A170, 'Hospitalisation Details'!$A$2:$K$2344, 7, FALSE)</f>
        <v>tier - 2</v>
      </c>
      <c r="Q170" t="str">
        <f>VLOOKUP($A170, 'Hospitalisation Details'!$A$2:$K$2344, 8, FALSE)</f>
        <v>tier - 2</v>
      </c>
      <c r="R170" t="str">
        <f>VLOOKUP($A170, 'Hospitalisation Details'!$A$2:$K$2344, 9, FALSE)</f>
        <v>R1011</v>
      </c>
      <c r="S170" t="str">
        <f>VLOOKUP($A170, 'Hospitalisation Details'!$A$2:$K$2344, 10, FALSE)</f>
        <v>17Oct1990</v>
      </c>
      <c r="T170">
        <f>VLOOKUP($A170, 'Hospitalisation Details'!$A$2:$K$2344, 11, FALSE)</f>
        <v>32</v>
      </c>
    </row>
    <row r="171" spans="1:20" ht="15.75" x14ac:dyDescent="0.25">
      <c r="A171" s="1" t="s">
        <v>2202</v>
      </c>
      <c r="B171" t="str">
        <f>VLOOKUP($A171, 'Customer Names'!$A$2:$D$2336, 2, FALSE)</f>
        <v>Torphy</v>
      </c>
      <c r="C171" t="str">
        <f>VLOOKUP($A171, 'Customer Names'!$A$2:$D$2336, 3, FALSE)</f>
        <v xml:space="preserve"> Mr</v>
      </c>
      <c r="D171" t="str">
        <f>VLOOKUP($A171, 'Customer Names'!$A$2:$D$2336, 4, FALSE)</f>
        <v xml:space="preserve">  Bobby</v>
      </c>
      <c r="E171">
        <f>VLOOKUP($A171, 'Medical Examinations'!$A$2:$J$2336, 2, FALSE)</f>
        <v>37.619999999999997</v>
      </c>
      <c r="F171">
        <f>VLOOKUP($A171, 'Medical Examinations'!$A$2:$J$2336, 3, FALSE)</f>
        <v>6.32</v>
      </c>
      <c r="G171" t="str">
        <f>VLOOKUP($A171, 'Medical Examinations'!$A$2:$J$2336, 4, FALSE)</f>
        <v>Yes</v>
      </c>
      <c r="H171" t="str">
        <f>VLOOKUP($A171, 'Medical Examinations'!$A$2:$J$2336, 5, FALSE)</f>
        <v>No</v>
      </c>
      <c r="I171" t="str">
        <f>VLOOKUP($A171, 'Medical Examinations'!$A$2:$J$2336, 6, FALSE)</f>
        <v>No</v>
      </c>
      <c r="J171">
        <f>VLOOKUP($A171, 'Medical Examinations'!$A$2:$J$2336, 7, FALSE)</f>
        <v>1</v>
      </c>
      <c r="K171" t="str">
        <f>VLOOKUP($A171, 'Medical Examinations'!$A$2:$J$2336, 8, FALSE)</f>
        <v>Yes</v>
      </c>
      <c r="L171" t="str">
        <f>VLOOKUP($A171, 'Medical Examinations'!$A$2:$J$2336, 9, FALSE)</f>
        <v>Obesity</v>
      </c>
      <c r="M171" t="str">
        <f>VLOOKUP($A171, 'Medical Examinations'!$A$2:$J$2336, 10, FALSE)</f>
        <v>Diabetes</v>
      </c>
      <c r="N171">
        <f>VLOOKUP($A171, 'Hospitalisation Details'!$A$2:$K$2344, 5, FALSE)</f>
        <v>1</v>
      </c>
      <c r="O171">
        <f>VLOOKUP($A171, 'Hospitalisation Details'!$A$2:$K$2344, 6, FALSE)</f>
        <v>37165.160000000003</v>
      </c>
      <c r="P171" t="str">
        <f>VLOOKUP($A171, 'Hospitalisation Details'!$A$2:$K$2344, 7, FALSE)</f>
        <v>tier - 1</v>
      </c>
      <c r="Q171" t="str">
        <f>VLOOKUP($A171, 'Hospitalisation Details'!$A$2:$K$2344, 8, FALSE)</f>
        <v>tier - 3</v>
      </c>
      <c r="R171" t="str">
        <f>VLOOKUP($A171, 'Hospitalisation Details'!$A$2:$K$2344, 9, FALSE)</f>
        <v>Unknown</v>
      </c>
      <c r="S171" t="str">
        <f>VLOOKUP($A171, 'Hospitalisation Details'!$A$2:$K$2344, 10, FALSE)</f>
        <v>5Sep2000</v>
      </c>
      <c r="T171">
        <f>VLOOKUP($A171, 'Hospitalisation Details'!$A$2:$K$2344, 11, FALSE)</f>
        <v>22</v>
      </c>
    </row>
    <row r="172" spans="1:20" ht="15.75" x14ac:dyDescent="0.25">
      <c r="A172" s="1" t="s">
        <v>2201</v>
      </c>
      <c r="B172" t="str">
        <f>VLOOKUP($A172, 'Customer Names'!$A$2:$D$2336, 2, FALSE)</f>
        <v>Busby</v>
      </c>
      <c r="C172" t="str">
        <f>VLOOKUP($A172, 'Customer Names'!$A$2:$D$2336, 3, FALSE)</f>
        <v xml:space="preserve"> Ms</v>
      </c>
      <c r="D172" t="str">
        <f>VLOOKUP($A172, 'Customer Names'!$A$2:$D$2336, 4, FALSE)</f>
        <v xml:space="preserve">  Natalie</v>
      </c>
      <c r="E172">
        <f>VLOOKUP($A172, 'Medical Examinations'!$A$2:$J$2336, 2, FALSE)</f>
        <v>36.08</v>
      </c>
      <c r="F172">
        <f>VLOOKUP($A172, 'Medical Examinations'!$A$2:$J$2336, 3, FALSE)</f>
        <v>6.1</v>
      </c>
      <c r="G172" t="str">
        <f>VLOOKUP($A172, 'Medical Examinations'!$A$2:$J$2336, 4, FALSE)</f>
        <v>Yes</v>
      </c>
      <c r="H172" t="str">
        <f>VLOOKUP($A172, 'Medical Examinations'!$A$2:$J$2336, 5, FALSE)</f>
        <v>No</v>
      </c>
      <c r="I172" t="str">
        <f>VLOOKUP($A172, 'Medical Examinations'!$A$2:$J$2336, 6, FALSE)</f>
        <v>No</v>
      </c>
      <c r="J172">
        <f>VLOOKUP($A172, 'Medical Examinations'!$A$2:$J$2336, 7, FALSE)</f>
        <v>1</v>
      </c>
      <c r="K172" t="str">
        <f>VLOOKUP($A172, 'Medical Examinations'!$A$2:$J$2336, 8, FALSE)</f>
        <v>No</v>
      </c>
      <c r="L172" t="str">
        <f>VLOOKUP($A172, 'Medical Examinations'!$A$2:$J$2336, 9, FALSE)</f>
        <v>Obesity</v>
      </c>
      <c r="M172" t="str">
        <f>VLOOKUP($A172, 'Medical Examinations'!$A$2:$J$2336, 10, FALSE)</f>
        <v>Diabetes</v>
      </c>
      <c r="N172">
        <f>VLOOKUP($A172, 'Hospitalisation Details'!$A$2:$K$2344, 5, FALSE)</f>
        <v>0</v>
      </c>
      <c r="O172">
        <f>VLOOKUP($A172, 'Hospitalisation Details'!$A$2:$K$2344, 6, FALSE)</f>
        <v>37133.9</v>
      </c>
      <c r="P172" t="str">
        <f>VLOOKUP($A172, 'Hospitalisation Details'!$A$2:$K$2344, 7, FALSE)</f>
        <v>tier - 2</v>
      </c>
      <c r="Q172" t="str">
        <f>VLOOKUP($A172, 'Hospitalisation Details'!$A$2:$K$2344, 8, FALSE)</f>
        <v>tier - 2</v>
      </c>
      <c r="R172" t="str">
        <f>VLOOKUP($A172, 'Hospitalisation Details'!$A$2:$K$2344, 9, FALSE)</f>
        <v>R1013</v>
      </c>
      <c r="S172" t="str">
        <f>VLOOKUP($A172, 'Hospitalisation Details'!$A$2:$K$2344, 10, FALSE)</f>
        <v>30Oct1995</v>
      </c>
      <c r="T172">
        <f>VLOOKUP($A172, 'Hospitalisation Details'!$A$2:$K$2344, 11, FALSE)</f>
        <v>27</v>
      </c>
    </row>
    <row r="173" spans="1:20" ht="15.75" x14ac:dyDescent="0.25">
      <c r="A173" s="1" t="s">
        <v>2200</v>
      </c>
      <c r="B173" t="str">
        <f>VLOOKUP($A173, 'Customer Names'!$A$2:$D$2336, 2, FALSE)</f>
        <v>Nguyen</v>
      </c>
      <c r="C173" t="str">
        <f>VLOOKUP($A173, 'Customer Names'!$A$2:$D$2336, 3, FALSE)</f>
        <v xml:space="preserve"> Ms</v>
      </c>
      <c r="D173" t="str">
        <f>VLOOKUP($A173, 'Customer Names'!$A$2:$D$2336, 4, FALSE)</f>
        <v xml:space="preserve">  Lina</v>
      </c>
      <c r="E173">
        <f>VLOOKUP($A173, 'Medical Examinations'!$A$2:$J$2336, 2, FALSE)</f>
        <v>33.5</v>
      </c>
      <c r="F173">
        <f>VLOOKUP($A173, 'Medical Examinations'!$A$2:$J$2336, 3, FALSE)</f>
        <v>5.4</v>
      </c>
      <c r="G173" t="str">
        <f>VLOOKUP($A173, 'Medical Examinations'!$A$2:$J$2336, 4, FALSE)</f>
        <v>Yes</v>
      </c>
      <c r="H173" t="str">
        <f>VLOOKUP($A173, 'Medical Examinations'!$A$2:$J$2336, 5, FALSE)</f>
        <v>No</v>
      </c>
      <c r="I173" t="str">
        <f>VLOOKUP($A173, 'Medical Examinations'!$A$2:$J$2336, 6, FALSE)</f>
        <v>No</v>
      </c>
      <c r="J173">
        <f>VLOOKUP($A173, 'Medical Examinations'!$A$2:$J$2336, 7, FALSE)</f>
        <v>1</v>
      </c>
      <c r="K173" t="str">
        <f>VLOOKUP($A173, 'Medical Examinations'!$A$2:$J$2336, 8, FALSE)</f>
        <v>No</v>
      </c>
      <c r="L173" t="str">
        <f>VLOOKUP($A173, 'Medical Examinations'!$A$2:$J$2336, 9, FALSE)</f>
        <v>Obesity</v>
      </c>
      <c r="M173" t="str">
        <f>VLOOKUP($A173, 'Medical Examinations'!$A$2:$J$2336, 10, FALSE)</f>
        <v>Normal</v>
      </c>
      <c r="N173">
        <f>VLOOKUP($A173, 'Hospitalisation Details'!$A$2:$K$2344, 5, FALSE)</f>
        <v>0</v>
      </c>
      <c r="O173">
        <f>VLOOKUP($A173, 'Hospitalisation Details'!$A$2:$K$2344, 6, FALSE)</f>
        <v>37079.370000000003</v>
      </c>
      <c r="P173" t="str">
        <f>VLOOKUP($A173, 'Hospitalisation Details'!$A$2:$K$2344, 7, FALSE)</f>
        <v>tier - 2</v>
      </c>
      <c r="Q173" t="str">
        <f>VLOOKUP($A173, 'Hospitalisation Details'!$A$2:$K$2344, 8, FALSE)</f>
        <v>tier - 3</v>
      </c>
      <c r="R173" t="str">
        <f>VLOOKUP($A173, 'Hospitalisation Details'!$A$2:$K$2344, 9, FALSE)</f>
        <v>R1011</v>
      </c>
      <c r="S173" t="str">
        <f>VLOOKUP($A173, 'Hospitalisation Details'!$A$2:$K$2344, 10, FALSE)</f>
        <v>10Jun1989</v>
      </c>
      <c r="T173">
        <f>VLOOKUP($A173, 'Hospitalisation Details'!$A$2:$K$2344, 11, FALSE)</f>
        <v>33</v>
      </c>
    </row>
    <row r="174" spans="1:20" ht="15.75" x14ac:dyDescent="0.25">
      <c r="A174" s="1" t="s">
        <v>2199</v>
      </c>
      <c r="B174" t="str">
        <f>VLOOKUP($A174, 'Customer Names'!$A$2:$D$2336, 2, FALSE)</f>
        <v>Hanley</v>
      </c>
      <c r="C174" t="str">
        <f>VLOOKUP($A174, 'Customer Names'!$A$2:$D$2336, 3, FALSE)</f>
        <v xml:space="preserve"> Mr</v>
      </c>
      <c r="D174" t="str">
        <f>VLOOKUP($A174, 'Customer Names'!$A$2:$D$2336, 4, FALSE)</f>
        <v xml:space="preserve">  Zebulon</v>
      </c>
      <c r="E174">
        <f>VLOOKUP($A174, 'Medical Examinations'!$A$2:$J$2336, 2, FALSE)</f>
        <v>47.46</v>
      </c>
      <c r="F174">
        <f>VLOOKUP($A174, 'Medical Examinations'!$A$2:$J$2336, 3, FALSE)</f>
        <v>6.24</v>
      </c>
      <c r="G174" t="str">
        <f>VLOOKUP($A174, 'Medical Examinations'!$A$2:$J$2336, 4, FALSE)</f>
        <v>Yes</v>
      </c>
      <c r="H174" t="str">
        <f>VLOOKUP($A174, 'Medical Examinations'!$A$2:$J$2336, 5, FALSE)</f>
        <v>Yes</v>
      </c>
      <c r="I174" t="str">
        <f>VLOOKUP($A174, 'Medical Examinations'!$A$2:$J$2336, 6, FALSE)</f>
        <v>No</v>
      </c>
      <c r="J174">
        <f>VLOOKUP($A174, 'Medical Examinations'!$A$2:$J$2336, 7, FALSE)</f>
        <v>2</v>
      </c>
      <c r="K174" t="str">
        <f>VLOOKUP($A174, 'Medical Examinations'!$A$2:$J$2336, 8, FALSE)</f>
        <v>Yes</v>
      </c>
      <c r="L174" t="str">
        <f>VLOOKUP($A174, 'Medical Examinations'!$A$2:$J$2336, 9, FALSE)</f>
        <v>Obesity</v>
      </c>
      <c r="M174" t="str">
        <f>VLOOKUP($A174, 'Medical Examinations'!$A$2:$J$2336, 10, FALSE)</f>
        <v>Diabetes</v>
      </c>
      <c r="N174">
        <f>VLOOKUP($A174, 'Hospitalisation Details'!$A$2:$K$2344, 5, FALSE)</f>
        <v>3</v>
      </c>
      <c r="O174">
        <f>VLOOKUP($A174, 'Hospitalisation Details'!$A$2:$K$2344, 6, FALSE)</f>
        <v>37076.370000000003</v>
      </c>
      <c r="P174" t="str">
        <f>VLOOKUP($A174, 'Hospitalisation Details'!$A$2:$K$2344, 7, FALSE)</f>
        <v>tier - 2</v>
      </c>
      <c r="Q174" t="str">
        <f>VLOOKUP($A174, 'Hospitalisation Details'!$A$2:$K$2344, 8, FALSE)</f>
        <v>tier - 1</v>
      </c>
      <c r="R174" t="str">
        <f>VLOOKUP($A174, 'Hospitalisation Details'!$A$2:$K$2344, 9, FALSE)</f>
        <v>R1011</v>
      </c>
      <c r="S174" t="str">
        <f>VLOOKUP($A174, 'Hospitalisation Details'!$A$2:$K$2344, 10, FALSE)</f>
        <v>17Dec1988</v>
      </c>
      <c r="T174">
        <f>VLOOKUP($A174, 'Hospitalisation Details'!$A$2:$K$2344, 11, FALSE)</f>
        <v>34</v>
      </c>
    </row>
    <row r="175" spans="1:20" ht="15.75" x14ac:dyDescent="0.25">
      <c r="A175" s="1" t="s">
        <v>2198</v>
      </c>
      <c r="B175" t="str">
        <f>VLOOKUP($A175, 'Customer Names'!$A$2:$D$2336, 2, FALSE)</f>
        <v>Scheer</v>
      </c>
      <c r="C175" t="str">
        <f>VLOOKUP($A175, 'Customer Names'!$A$2:$D$2336, 3, FALSE)</f>
        <v xml:space="preserve"> Ms</v>
      </c>
      <c r="D175" t="str">
        <f>VLOOKUP($A175, 'Customer Names'!$A$2:$D$2336, 4, FALSE)</f>
        <v xml:space="preserve">  Amanda</v>
      </c>
      <c r="E175">
        <f>VLOOKUP($A175, 'Medical Examinations'!$A$2:$J$2336, 2, FALSE)</f>
        <v>49.24</v>
      </c>
      <c r="F175">
        <f>VLOOKUP($A175, 'Medical Examinations'!$A$2:$J$2336, 3, FALSE)</f>
        <v>4.45</v>
      </c>
      <c r="G175" t="str">
        <f>VLOOKUP($A175, 'Medical Examinations'!$A$2:$J$2336, 4, FALSE)</f>
        <v>Yes</v>
      </c>
      <c r="H175" t="str">
        <f>VLOOKUP($A175, 'Medical Examinations'!$A$2:$J$2336, 5, FALSE)</f>
        <v>Yes</v>
      </c>
      <c r="I175" t="str">
        <f>VLOOKUP($A175, 'Medical Examinations'!$A$2:$J$2336, 6, FALSE)</f>
        <v>No</v>
      </c>
      <c r="J175">
        <f>VLOOKUP($A175, 'Medical Examinations'!$A$2:$J$2336, 7, FALSE)</f>
        <v>2</v>
      </c>
      <c r="K175" t="str">
        <f>VLOOKUP($A175, 'Medical Examinations'!$A$2:$J$2336, 8, FALSE)</f>
        <v>Yes</v>
      </c>
      <c r="L175" t="str">
        <f>VLOOKUP($A175, 'Medical Examinations'!$A$2:$J$2336, 9, FALSE)</f>
        <v>Obesity</v>
      </c>
      <c r="M175" t="str">
        <f>VLOOKUP($A175, 'Medical Examinations'!$A$2:$J$2336, 10, FALSE)</f>
        <v>Normal</v>
      </c>
      <c r="N175">
        <f>VLOOKUP($A175, 'Hospitalisation Details'!$A$2:$K$2344, 5, FALSE)</f>
        <v>3</v>
      </c>
      <c r="O175">
        <f>VLOOKUP($A175, 'Hospitalisation Details'!$A$2:$K$2344, 6, FALSE)</f>
        <v>37040.879999999997</v>
      </c>
      <c r="P175" t="str">
        <f>VLOOKUP($A175, 'Hospitalisation Details'!$A$2:$K$2344, 7, FALSE)</f>
        <v>tier - 2</v>
      </c>
      <c r="Q175" t="str">
        <f>VLOOKUP($A175, 'Hospitalisation Details'!$A$2:$K$2344, 8, FALSE)</f>
        <v>tier - 2</v>
      </c>
      <c r="R175" t="str">
        <f>VLOOKUP($A175, 'Hospitalisation Details'!$A$2:$K$2344, 9, FALSE)</f>
        <v>R1011</v>
      </c>
      <c r="S175" t="str">
        <f>VLOOKUP($A175, 'Hospitalisation Details'!$A$2:$K$2344, 10, FALSE)</f>
        <v>1Nov1991</v>
      </c>
      <c r="T175">
        <f>VLOOKUP($A175, 'Hospitalisation Details'!$A$2:$K$2344, 11, FALSE)</f>
        <v>31</v>
      </c>
    </row>
    <row r="176" spans="1:20" ht="15.75" x14ac:dyDescent="0.25">
      <c r="A176" s="1" t="s">
        <v>2197</v>
      </c>
      <c r="B176" t="str">
        <f>VLOOKUP($A176, 'Customer Names'!$A$2:$D$2336, 2, FALSE)</f>
        <v>Rankin</v>
      </c>
      <c r="C176" t="str">
        <f>VLOOKUP($A176, 'Customer Names'!$A$2:$D$2336, 3, FALSE)</f>
        <v xml:space="preserve"> Mr</v>
      </c>
      <c r="D176" t="str">
        <f>VLOOKUP($A176, 'Customer Names'!$A$2:$D$2336, 4, FALSE)</f>
        <v xml:space="preserve">  Greg</v>
      </c>
      <c r="E176">
        <f>VLOOKUP($A176, 'Medical Examinations'!$A$2:$J$2336, 2, FALSE)</f>
        <v>54.4</v>
      </c>
      <c r="F176">
        <f>VLOOKUP($A176, 'Medical Examinations'!$A$2:$J$2336, 3, FALSE)</f>
        <v>5.22</v>
      </c>
      <c r="G176" t="str">
        <f>VLOOKUP($A176, 'Medical Examinations'!$A$2:$J$2336, 4, FALSE)</f>
        <v>Yes</v>
      </c>
      <c r="H176" t="str">
        <f>VLOOKUP($A176, 'Medical Examinations'!$A$2:$J$2336, 5, FALSE)</f>
        <v>Yes</v>
      </c>
      <c r="I176" t="str">
        <f>VLOOKUP($A176, 'Medical Examinations'!$A$2:$J$2336, 6, FALSE)</f>
        <v>No</v>
      </c>
      <c r="J176">
        <f>VLOOKUP($A176, 'Medical Examinations'!$A$2:$J$2336, 7, FALSE)</f>
        <v>3</v>
      </c>
      <c r="K176" t="str">
        <f>VLOOKUP($A176, 'Medical Examinations'!$A$2:$J$2336, 8, FALSE)</f>
        <v>Yes</v>
      </c>
      <c r="L176" t="str">
        <f>VLOOKUP($A176, 'Medical Examinations'!$A$2:$J$2336, 9, FALSE)</f>
        <v>Obesity</v>
      </c>
      <c r="M176" t="str">
        <f>VLOOKUP($A176, 'Medical Examinations'!$A$2:$J$2336, 10, FALSE)</f>
        <v>Normal</v>
      </c>
      <c r="N176">
        <f>VLOOKUP($A176, 'Hospitalisation Details'!$A$2:$K$2344, 5, FALSE)</f>
        <v>0</v>
      </c>
      <c r="O176">
        <f>VLOOKUP($A176, 'Hospitalisation Details'!$A$2:$K$2344, 6, FALSE)</f>
        <v>36976.449999999997</v>
      </c>
      <c r="P176" t="str">
        <f>VLOOKUP($A176, 'Hospitalisation Details'!$A$2:$K$2344, 7, FALSE)</f>
        <v>tier - 2</v>
      </c>
      <c r="Q176" t="str">
        <f>VLOOKUP($A176, 'Hospitalisation Details'!$A$2:$K$2344, 8, FALSE)</f>
        <v>tier - 3</v>
      </c>
      <c r="R176" t="str">
        <f>VLOOKUP($A176, 'Hospitalisation Details'!$A$2:$K$2344, 9, FALSE)</f>
        <v>R1011</v>
      </c>
      <c r="S176" t="str">
        <f>VLOOKUP($A176, 'Hospitalisation Details'!$A$2:$K$2344, 10, FALSE)</f>
        <v>13Sep1992</v>
      </c>
      <c r="T176">
        <f>VLOOKUP($A176, 'Hospitalisation Details'!$A$2:$K$2344, 11, FALSE)</f>
        <v>30</v>
      </c>
    </row>
    <row r="177" spans="1:20" ht="15.75" x14ac:dyDescent="0.25">
      <c r="A177" s="1" t="s">
        <v>2196</v>
      </c>
      <c r="B177" t="str">
        <f>VLOOKUP($A177, 'Customer Names'!$A$2:$D$2336, 2, FALSE)</f>
        <v>Ricardi</v>
      </c>
      <c r="C177" t="str">
        <f>VLOOKUP($A177, 'Customer Names'!$A$2:$D$2336, 3, FALSE)</f>
        <v xml:space="preserve"> Mr</v>
      </c>
      <c r="D177" t="str">
        <f>VLOOKUP($A177, 'Customer Names'!$A$2:$D$2336, 4, FALSE)</f>
        <v xml:space="preserve">  John</v>
      </c>
      <c r="E177">
        <f>VLOOKUP($A177, 'Medical Examinations'!$A$2:$J$2336, 2, FALSE)</f>
        <v>35.53</v>
      </c>
      <c r="F177">
        <f>VLOOKUP($A177, 'Medical Examinations'!$A$2:$J$2336, 3, FALSE)</f>
        <v>4.6100000000000003</v>
      </c>
      <c r="G177" t="str">
        <f>VLOOKUP($A177, 'Medical Examinations'!$A$2:$J$2336, 4, FALSE)</f>
        <v>Yes</v>
      </c>
      <c r="H177" t="str">
        <f>VLOOKUP($A177, 'Medical Examinations'!$A$2:$J$2336, 5, FALSE)</f>
        <v>No</v>
      </c>
      <c r="I177" t="str">
        <f>VLOOKUP($A177, 'Medical Examinations'!$A$2:$J$2336, 6, FALSE)</f>
        <v>No</v>
      </c>
      <c r="J177">
        <f>VLOOKUP($A177, 'Medical Examinations'!$A$2:$J$2336, 7, FALSE)</f>
        <v>1</v>
      </c>
      <c r="K177" t="str">
        <f>VLOOKUP($A177, 'Medical Examinations'!$A$2:$J$2336, 8, FALSE)</f>
        <v>No</v>
      </c>
      <c r="L177" t="str">
        <f>VLOOKUP($A177, 'Medical Examinations'!$A$2:$J$2336, 9, FALSE)</f>
        <v>Obesity</v>
      </c>
      <c r="M177" t="str">
        <f>VLOOKUP($A177, 'Medical Examinations'!$A$2:$J$2336, 10, FALSE)</f>
        <v>Normal</v>
      </c>
      <c r="N177">
        <f>VLOOKUP($A177, 'Hospitalisation Details'!$A$2:$K$2344, 5, FALSE)</f>
        <v>0</v>
      </c>
      <c r="O177">
        <f>VLOOKUP($A177, 'Hospitalisation Details'!$A$2:$K$2344, 6, FALSE)</f>
        <v>36950.26</v>
      </c>
      <c r="P177" t="str">
        <f>VLOOKUP($A177, 'Hospitalisation Details'!$A$2:$K$2344, 7, FALSE)</f>
        <v>tier - 1</v>
      </c>
      <c r="Q177" t="str">
        <f>VLOOKUP($A177, 'Hospitalisation Details'!$A$2:$K$2344, 8, FALSE)</f>
        <v>tier - 1</v>
      </c>
      <c r="R177" t="str">
        <f>VLOOKUP($A177, 'Hospitalisation Details'!$A$2:$K$2344, 9, FALSE)</f>
        <v>R1013</v>
      </c>
      <c r="S177" t="str">
        <f>VLOOKUP($A177, 'Hospitalisation Details'!$A$2:$K$2344, 10, FALSE)</f>
        <v>25Aug1992</v>
      </c>
      <c r="T177">
        <f>VLOOKUP($A177, 'Hospitalisation Details'!$A$2:$K$2344, 11, FALSE)</f>
        <v>30</v>
      </c>
    </row>
    <row r="178" spans="1:20" ht="15.75" x14ac:dyDescent="0.25">
      <c r="A178" s="1" t="s">
        <v>2195</v>
      </c>
      <c r="B178" t="str">
        <f>VLOOKUP($A178, 'Customer Names'!$A$2:$D$2336, 2, FALSE)</f>
        <v>Karkos</v>
      </c>
      <c r="C178" t="str">
        <f>VLOOKUP($A178, 'Customer Names'!$A$2:$D$2336, 3, FALSE)</f>
        <v xml:space="preserve"> Ms</v>
      </c>
      <c r="D178" t="str">
        <f>VLOOKUP($A178, 'Customer Names'!$A$2:$D$2336, 4, FALSE)</f>
        <v xml:space="preserve">  Kelsey A</v>
      </c>
      <c r="E178">
        <f>VLOOKUP($A178, 'Medical Examinations'!$A$2:$J$2336, 2, FALSE)</f>
        <v>39.729999999999997</v>
      </c>
      <c r="F178">
        <f>VLOOKUP($A178, 'Medical Examinations'!$A$2:$J$2336, 3, FALSE)</f>
        <v>6.24</v>
      </c>
      <c r="G178" t="str">
        <f>VLOOKUP($A178, 'Medical Examinations'!$A$2:$J$2336, 4, FALSE)</f>
        <v>Yes</v>
      </c>
      <c r="H178" t="str">
        <f>VLOOKUP($A178, 'Medical Examinations'!$A$2:$J$2336, 5, FALSE)</f>
        <v>No</v>
      </c>
      <c r="I178" t="str">
        <f>VLOOKUP($A178, 'Medical Examinations'!$A$2:$J$2336, 6, FALSE)</f>
        <v>No</v>
      </c>
      <c r="J178">
        <f>VLOOKUP($A178, 'Medical Examinations'!$A$2:$J$2336, 7, FALSE)</f>
        <v>1</v>
      </c>
      <c r="K178" t="str">
        <f>VLOOKUP($A178, 'Medical Examinations'!$A$2:$J$2336, 8, FALSE)</f>
        <v>Yes</v>
      </c>
      <c r="L178" t="str">
        <f>VLOOKUP($A178, 'Medical Examinations'!$A$2:$J$2336, 9, FALSE)</f>
        <v>Obesity</v>
      </c>
      <c r="M178" t="str">
        <f>VLOOKUP($A178, 'Medical Examinations'!$A$2:$J$2336, 10, FALSE)</f>
        <v>Diabetes</v>
      </c>
      <c r="N178">
        <f>VLOOKUP($A178, 'Hospitalisation Details'!$A$2:$K$2344, 5, FALSE)</f>
        <v>2</v>
      </c>
      <c r="O178">
        <f>VLOOKUP($A178, 'Hospitalisation Details'!$A$2:$K$2344, 6, FALSE)</f>
        <v>36935.64</v>
      </c>
      <c r="P178" t="str">
        <f>VLOOKUP($A178, 'Hospitalisation Details'!$A$2:$K$2344, 7, FALSE)</f>
        <v>tier - 2</v>
      </c>
      <c r="Q178" t="str">
        <f>VLOOKUP($A178, 'Hospitalisation Details'!$A$2:$K$2344, 8, FALSE)</f>
        <v>tier - 1</v>
      </c>
      <c r="R178" t="str">
        <f>VLOOKUP($A178, 'Hospitalisation Details'!$A$2:$K$2344, 9, FALSE)</f>
        <v>R1011</v>
      </c>
      <c r="S178" t="str">
        <f>VLOOKUP($A178, 'Hospitalisation Details'!$A$2:$K$2344, 10, FALSE)</f>
        <v>13Aug1977</v>
      </c>
      <c r="T178">
        <f>VLOOKUP($A178, 'Hospitalisation Details'!$A$2:$K$2344, 11, FALSE)</f>
        <v>45</v>
      </c>
    </row>
    <row r="179" spans="1:20" ht="15.75" x14ac:dyDescent="0.25">
      <c r="A179" s="1" t="s">
        <v>2194</v>
      </c>
      <c r="B179" t="str">
        <f>VLOOKUP($A179, 'Customer Names'!$A$2:$D$2336, 2, FALSE)</f>
        <v>Price-Dierksen</v>
      </c>
      <c r="C179" t="str">
        <f>VLOOKUP($A179, 'Customer Names'!$A$2:$D$2336, 3, FALSE)</f>
        <v xml:space="preserve"> Ms</v>
      </c>
      <c r="D179" t="str">
        <f>VLOOKUP($A179, 'Customer Names'!$A$2:$D$2336, 4, FALSE)</f>
        <v xml:space="preserve">  Bronwen L</v>
      </c>
      <c r="E179">
        <f>VLOOKUP($A179, 'Medical Examinations'!$A$2:$J$2336, 2, FALSE)</f>
        <v>35.68</v>
      </c>
      <c r="F179">
        <f>VLOOKUP($A179, 'Medical Examinations'!$A$2:$J$2336, 3, FALSE)</f>
        <v>10.039999999999999</v>
      </c>
      <c r="G179" t="str">
        <f>VLOOKUP($A179, 'Medical Examinations'!$A$2:$J$2336, 4, FALSE)</f>
        <v>Yes</v>
      </c>
      <c r="H179" t="str">
        <f>VLOOKUP($A179, 'Medical Examinations'!$A$2:$J$2336, 5, FALSE)</f>
        <v>No</v>
      </c>
      <c r="I179" t="str">
        <f>VLOOKUP($A179, 'Medical Examinations'!$A$2:$J$2336, 6, FALSE)</f>
        <v>No</v>
      </c>
      <c r="J179">
        <f>VLOOKUP($A179, 'Medical Examinations'!$A$2:$J$2336, 7, FALSE)</f>
        <v>1</v>
      </c>
      <c r="K179" t="str">
        <f>VLOOKUP($A179, 'Medical Examinations'!$A$2:$J$2336, 8, FALSE)</f>
        <v>No</v>
      </c>
      <c r="L179" t="str">
        <f>VLOOKUP($A179, 'Medical Examinations'!$A$2:$J$2336, 9, FALSE)</f>
        <v>Obesity</v>
      </c>
      <c r="M179" t="str">
        <f>VLOOKUP($A179, 'Medical Examinations'!$A$2:$J$2336, 10, FALSE)</f>
        <v>Diabetes</v>
      </c>
      <c r="N179">
        <f>VLOOKUP($A179, 'Hospitalisation Details'!$A$2:$K$2344, 5, FALSE)</f>
        <v>0</v>
      </c>
      <c r="O179">
        <f>VLOOKUP($A179, 'Hospitalisation Details'!$A$2:$K$2344, 6, FALSE)</f>
        <v>36922.61</v>
      </c>
      <c r="P179" t="str">
        <f>VLOOKUP($A179, 'Hospitalisation Details'!$A$2:$K$2344, 7, FALSE)</f>
        <v>tier - 2</v>
      </c>
      <c r="Q179" t="str">
        <f>VLOOKUP($A179, 'Hospitalisation Details'!$A$2:$K$2344, 8, FALSE)</f>
        <v>tier - 1</v>
      </c>
      <c r="R179" t="str">
        <f>VLOOKUP($A179, 'Hospitalisation Details'!$A$2:$K$2344, 9, FALSE)</f>
        <v>R1011</v>
      </c>
      <c r="S179" t="str">
        <f>VLOOKUP($A179, 'Hospitalisation Details'!$A$2:$K$2344, 10, FALSE)</f>
        <v>22Oct1968</v>
      </c>
      <c r="T179">
        <f>VLOOKUP($A179, 'Hospitalisation Details'!$A$2:$K$2344, 11, FALSE)</f>
        <v>54</v>
      </c>
    </row>
    <row r="180" spans="1:20" ht="15.75" x14ac:dyDescent="0.25">
      <c r="A180" s="1" t="s">
        <v>2193</v>
      </c>
      <c r="B180" t="str">
        <f>VLOOKUP($A180, 'Customer Names'!$A$2:$D$2336, 2, FALSE)</f>
        <v>Knispel</v>
      </c>
      <c r="C180" t="str">
        <f>VLOOKUP($A180, 'Customer Names'!$A$2:$D$2336, 3, FALSE)</f>
        <v xml:space="preserve"> Ms</v>
      </c>
      <c r="D180" t="str">
        <f>VLOOKUP($A180, 'Customer Names'!$A$2:$D$2336, 4, FALSE)</f>
        <v xml:space="preserve">  Manuela</v>
      </c>
      <c r="E180">
        <f>VLOOKUP($A180, 'Medical Examinations'!$A$2:$J$2336, 2, FALSE)</f>
        <v>48.86</v>
      </c>
      <c r="F180">
        <f>VLOOKUP($A180, 'Medical Examinations'!$A$2:$J$2336, 3, FALSE)</f>
        <v>6.09</v>
      </c>
      <c r="G180" t="str">
        <f>VLOOKUP($A180, 'Medical Examinations'!$A$2:$J$2336, 4, FALSE)</f>
        <v>Yes</v>
      </c>
      <c r="H180" t="str">
        <f>VLOOKUP($A180, 'Medical Examinations'!$A$2:$J$2336, 5, FALSE)</f>
        <v>Yes</v>
      </c>
      <c r="I180" t="str">
        <f>VLOOKUP($A180, 'Medical Examinations'!$A$2:$J$2336, 6, FALSE)</f>
        <v>No</v>
      </c>
      <c r="J180">
        <f>VLOOKUP($A180, 'Medical Examinations'!$A$2:$J$2336, 7, FALSE)</f>
        <v>2</v>
      </c>
      <c r="K180" t="str">
        <f>VLOOKUP($A180, 'Medical Examinations'!$A$2:$J$2336, 8, FALSE)</f>
        <v>Yes</v>
      </c>
      <c r="L180" t="str">
        <f>VLOOKUP($A180, 'Medical Examinations'!$A$2:$J$2336, 9, FALSE)</f>
        <v>Obesity</v>
      </c>
      <c r="M180" t="str">
        <f>VLOOKUP($A180, 'Medical Examinations'!$A$2:$J$2336, 10, FALSE)</f>
        <v>Diabetes</v>
      </c>
      <c r="N180">
        <f>VLOOKUP($A180, 'Hospitalisation Details'!$A$2:$K$2344, 5, FALSE)</f>
        <v>3</v>
      </c>
      <c r="O180">
        <f>VLOOKUP($A180, 'Hospitalisation Details'!$A$2:$K$2344, 6, FALSE)</f>
        <v>36911.99</v>
      </c>
      <c r="P180" t="str">
        <f>VLOOKUP($A180, 'Hospitalisation Details'!$A$2:$K$2344, 7, FALSE)</f>
        <v>tier - 2</v>
      </c>
      <c r="Q180" t="str">
        <f>VLOOKUP($A180, 'Hospitalisation Details'!$A$2:$K$2344, 8, FALSE)</f>
        <v>tier - 2</v>
      </c>
      <c r="R180" t="str">
        <f>VLOOKUP($A180, 'Hospitalisation Details'!$A$2:$K$2344, 9, FALSE)</f>
        <v>R1011</v>
      </c>
      <c r="S180" t="str">
        <f>VLOOKUP($A180, 'Hospitalisation Details'!$A$2:$K$2344, 10, FALSE)</f>
        <v>10Jun1991</v>
      </c>
      <c r="T180">
        <f>VLOOKUP($A180, 'Hospitalisation Details'!$A$2:$K$2344, 11, FALSE)</f>
        <v>31</v>
      </c>
    </row>
    <row r="181" spans="1:20" ht="15.75" x14ac:dyDescent="0.25">
      <c r="A181" s="1" t="s">
        <v>2192</v>
      </c>
      <c r="B181" t="str">
        <f>VLOOKUP($A181, 'Customer Names'!$A$2:$D$2336, 2, FALSE)</f>
        <v>King</v>
      </c>
      <c r="C181" t="str">
        <f>VLOOKUP($A181, 'Customer Names'!$A$2:$D$2336, 3, FALSE)</f>
        <v xml:space="preserve"> Ms</v>
      </c>
      <c r="D181" t="str">
        <f>VLOOKUP($A181, 'Customer Names'!$A$2:$D$2336, 4, FALSE)</f>
        <v xml:space="preserve">  Jennifer L</v>
      </c>
      <c r="E181">
        <f>VLOOKUP($A181, 'Medical Examinations'!$A$2:$J$2336, 2, FALSE)</f>
        <v>34.799999999999997</v>
      </c>
      <c r="F181">
        <f>VLOOKUP($A181, 'Medical Examinations'!$A$2:$J$2336, 3, FALSE)</f>
        <v>11.4</v>
      </c>
      <c r="G181" t="str">
        <f>VLOOKUP($A181, 'Medical Examinations'!$A$2:$J$2336, 4, FALSE)</f>
        <v>Yes</v>
      </c>
      <c r="H181" t="str">
        <f>VLOOKUP($A181, 'Medical Examinations'!$A$2:$J$2336, 5, FALSE)</f>
        <v>No</v>
      </c>
      <c r="I181" t="str">
        <f>VLOOKUP($A181, 'Medical Examinations'!$A$2:$J$2336, 6, FALSE)</f>
        <v>Yes</v>
      </c>
      <c r="J181">
        <f>VLOOKUP($A181, 'Medical Examinations'!$A$2:$J$2336, 7, FALSE)</f>
        <v>1</v>
      </c>
      <c r="K181" t="str">
        <f>VLOOKUP($A181, 'Medical Examinations'!$A$2:$J$2336, 8, FALSE)</f>
        <v>No</v>
      </c>
      <c r="L181" t="str">
        <f>VLOOKUP($A181, 'Medical Examinations'!$A$2:$J$2336, 9, FALSE)</f>
        <v>Obesity</v>
      </c>
      <c r="M181" t="str">
        <f>VLOOKUP($A181, 'Medical Examinations'!$A$2:$J$2336, 10, FALSE)</f>
        <v>Diabetes</v>
      </c>
      <c r="N181">
        <f>VLOOKUP($A181, 'Hospitalisation Details'!$A$2:$K$2344, 5, FALSE)</f>
        <v>2</v>
      </c>
      <c r="O181">
        <f>VLOOKUP($A181, 'Hospitalisation Details'!$A$2:$K$2344, 6, FALSE)</f>
        <v>36910.61</v>
      </c>
      <c r="P181" t="str">
        <f>VLOOKUP($A181, 'Hospitalisation Details'!$A$2:$K$2344, 7, FALSE)</f>
        <v>tier - 2</v>
      </c>
      <c r="Q181" t="str">
        <f>VLOOKUP($A181, 'Hospitalisation Details'!$A$2:$K$2344, 8, FALSE)</f>
        <v>tier - 2</v>
      </c>
      <c r="R181" t="str">
        <f>VLOOKUP($A181, 'Hospitalisation Details'!$A$2:$K$2344, 9, FALSE)</f>
        <v>R1011</v>
      </c>
      <c r="S181" t="str">
        <f>VLOOKUP($A181, 'Hospitalisation Details'!$A$2:$K$2344, 10, FALSE)</f>
        <v>24Jul1963</v>
      </c>
      <c r="T181">
        <f>VLOOKUP($A181, 'Hospitalisation Details'!$A$2:$K$2344, 11, FALSE)</f>
        <v>59</v>
      </c>
    </row>
    <row r="182" spans="1:20" ht="15.75" x14ac:dyDescent="0.25">
      <c r="A182" s="1" t="s">
        <v>2191</v>
      </c>
      <c r="B182" t="str">
        <f>VLOOKUP($A182, 'Customer Names'!$A$2:$D$2336, 2, FALSE)</f>
        <v>Samuelson</v>
      </c>
      <c r="C182" t="str">
        <f>VLOOKUP($A182, 'Customer Names'!$A$2:$D$2336, 3, FALSE)</f>
        <v xml:space="preserve"> Ms</v>
      </c>
      <c r="D182" t="str">
        <f>VLOOKUP($A182, 'Customer Names'!$A$2:$D$2336, 4, FALSE)</f>
        <v xml:space="preserve">  Abby W</v>
      </c>
      <c r="E182">
        <f>VLOOKUP($A182, 'Medical Examinations'!$A$2:$J$2336, 2, FALSE)</f>
        <v>32.49</v>
      </c>
      <c r="F182">
        <f>VLOOKUP($A182, 'Medical Examinations'!$A$2:$J$2336, 3, FALSE)</f>
        <v>4.29</v>
      </c>
      <c r="G182" t="str">
        <f>VLOOKUP($A182, 'Medical Examinations'!$A$2:$J$2336, 4, FALSE)</f>
        <v>No</v>
      </c>
      <c r="H182" t="str">
        <f>VLOOKUP($A182, 'Medical Examinations'!$A$2:$J$2336, 5, FALSE)</f>
        <v>No</v>
      </c>
      <c r="I182" t="str">
        <f>VLOOKUP($A182, 'Medical Examinations'!$A$2:$J$2336, 6, FALSE)</f>
        <v>Yes</v>
      </c>
      <c r="J182">
        <f>VLOOKUP($A182, 'Medical Examinations'!$A$2:$J$2336, 7, FALSE)</f>
        <v>1</v>
      </c>
      <c r="K182" t="str">
        <f>VLOOKUP($A182, 'Medical Examinations'!$A$2:$J$2336, 8, FALSE)</f>
        <v>No</v>
      </c>
      <c r="L182" t="str">
        <f>VLOOKUP($A182, 'Medical Examinations'!$A$2:$J$2336, 9, FALSE)</f>
        <v>Obesity</v>
      </c>
      <c r="M182" t="str">
        <f>VLOOKUP($A182, 'Medical Examinations'!$A$2:$J$2336, 10, FALSE)</f>
        <v>Normal</v>
      </c>
      <c r="N182">
        <f>VLOOKUP($A182, 'Hospitalisation Details'!$A$2:$K$2344, 5, FALSE)</f>
        <v>0</v>
      </c>
      <c r="O182">
        <f>VLOOKUP($A182, 'Hospitalisation Details'!$A$2:$K$2344, 6, FALSE)</f>
        <v>36898.730000000003</v>
      </c>
      <c r="P182" t="str">
        <f>VLOOKUP($A182, 'Hospitalisation Details'!$A$2:$K$2344, 7, FALSE)</f>
        <v>tier - 2</v>
      </c>
      <c r="Q182" t="str">
        <f>VLOOKUP($A182, 'Hospitalisation Details'!$A$2:$K$2344, 8, FALSE)</f>
        <v>tier - 1</v>
      </c>
      <c r="R182" t="str">
        <f>VLOOKUP($A182, 'Hospitalisation Details'!$A$2:$K$2344, 9, FALSE)</f>
        <v>R1012</v>
      </c>
      <c r="S182" t="str">
        <f>VLOOKUP($A182, 'Hospitalisation Details'!$A$2:$K$2344, 10, FALSE)</f>
        <v>21Jun2003</v>
      </c>
      <c r="T182">
        <f>VLOOKUP($A182, 'Hospitalisation Details'!$A$2:$K$2344, 11, FALSE)</f>
        <v>19</v>
      </c>
    </row>
    <row r="183" spans="1:20" ht="15.75" x14ac:dyDescent="0.25">
      <c r="A183" s="1" t="s">
        <v>2190</v>
      </c>
      <c r="B183" t="str">
        <f>VLOOKUP($A183, 'Customer Names'!$A$2:$D$2336, 2, FALSE)</f>
        <v>Fredsall</v>
      </c>
      <c r="C183" t="str">
        <f>VLOOKUP($A183, 'Customer Names'!$A$2:$D$2336, 3, FALSE)</f>
        <v xml:space="preserve"> Mr</v>
      </c>
      <c r="D183" t="str">
        <f>VLOOKUP($A183, 'Customer Names'!$A$2:$D$2336, 4, FALSE)</f>
        <v xml:space="preserve">  Tyler</v>
      </c>
      <c r="E183">
        <f>VLOOKUP($A183, 'Medical Examinations'!$A$2:$J$2336, 2, FALSE)</f>
        <v>39</v>
      </c>
      <c r="F183">
        <f>VLOOKUP($A183, 'Medical Examinations'!$A$2:$J$2336, 3, FALSE)</f>
        <v>5.7</v>
      </c>
      <c r="G183" t="str">
        <f>VLOOKUP($A183, 'Medical Examinations'!$A$2:$J$2336, 4, FALSE)</f>
        <v>Yes</v>
      </c>
      <c r="H183" t="str">
        <f>VLOOKUP($A183, 'Medical Examinations'!$A$2:$J$2336, 5, FALSE)</f>
        <v>No</v>
      </c>
      <c r="I183" t="str">
        <f>VLOOKUP($A183, 'Medical Examinations'!$A$2:$J$2336, 6, FALSE)</f>
        <v>No</v>
      </c>
      <c r="J183">
        <f>VLOOKUP($A183, 'Medical Examinations'!$A$2:$J$2336, 7, FALSE)</f>
        <v>1</v>
      </c>
      <c r="K183" t="str">
        <f>VLOOKUP($A183, 'Medical Examinations'!$A$2:$J$2336, 8, FALSE)</f>
        <v>Yes</v>
      </c>
      <c r="L183" t="str">
        <f>VLOOKUP($A183, 'Medical Examinations'!$A$2:$J$2336, 9, FALSE)</f>
        <v>Obesity</v>
      </c>
      <c r="M183" t="str">
        <f>VLOOKUP($A183, 'Medical Examinations'!$A$2:$J$2336, 10, FALSE)</f>
        <v>Diabetes</v>
      </c>
      <c r="N183">
        <f>VLOOKUP($A183, 'Hospitalisation Details'!$A$2:$K$2344, 5, FALSE)</f>
        <v>0</v>
      </c>
      <c r="O183">
        <f>VLOOKUP($A183, 'Hospitalisation Details'!$A$2:$K$2344, 6, FALSE)</f>
        <v>36889.99</v>
      </c>
      <c r="P183" t="str">
        <f>VLOOKUP($A183, 'Hospitalisation Details'!$A$2:$K$2344, 7, FALSE)</f>
        <v>tier - 1</v>
      </c>
      <c r="Q183" t="str">
        <f>VLOOKUP($A183, 'Hospitalisation Details'!$A$2:$K$2344, 8, FALSE)</f>
        <v>tier - 3</v>
      </c>
      <c r="R183" t="str">
        <f>VLOOKUP($A183, 'Hospitalisation Details'!$A$2:$K$2344, 9, FALSE)</f>
        <v>R1011</v>
      </c>
      <c r="S183" t="str">
        <f>VLOOKUP($A183, 'Hospitalisation Details'!$A$2:$K$2344, 10, FALSE)</f>
        <v>5Dec1972</v>
      </c>
      <c r="T183">
        <f>VLOOKUP($A183, 'Hospitalisation Details'!$A$2:$K$2344, 11, FALSE)</f>
        <v>50</v>
      </c>
    </row>
    <row r="184" spans="1:20" ht="15.75" x14ac:dyDescent="0.25">
      <c r="A184" s="1" t="s">
        <v>2189</v>
      </c>
      <c r="B184" t="str">
        <f>VLOOKUP($A184, 'Customer Names'!$A$2:$D$2336, 2, FALSE)</f>
        <v>Eggleston</v>
      </c>
      <c r="C184" t="str">
        <f>VLOOKUP($A184, 'Customer Names'!$A$2:$D$2336, 3, FALSE)</f>
        <v xml:space="preserve"> Mr</v>
      </c>
      <c r="D184" t="str">
        <f>VLOOKUP($A184, 'Customer Names'!$A$2:$D$2336, 4, FALSE)</f>
        <v xml:space="preserve">  Jeffrey</v>
      </c>
      <c r="E184">
        <f>VLOOKUP($A184, 'Medical Examinations'!$A$2:$J$2336, 2, FALSE)</f>
        <v>35.299999999999997</v>
      </c>
      <c r="F184">
        <f>VLOOKUP($A184, 'Medical Examinations'!$A$2:$J$2336, 3, FALSE)</f>
        <v>6.09</v>
      </c>
      <c r="G184" t="str">
        <f>VLOOKUP($A184, 'Medical Examinations'!$A$2:$J$2336, 4, FALSE)</f>
        <v>Yes</v>
      </c>
      <c r="H184" t="str">
        <f>VLOOKUP($A184, 'Medical Examinations'!$A$2:$J$2336, 5, FALSE)</f>
        <v>No</v>
      </c>
      <c r="I184" t="str">
        <f>VLOOKUP($A184, 'Medical Examinations'!$A$2:$J$2336, 6, FALSE)</f>
        <v>No</v>
      </c>
      <c r="J184">
        <f>VLOOKUP($A184, 'Medical Examinations'!$A$2:$J$2336, 7, FALSE)</f>
        <v>1</v>
      </c>
      <c r="K184" t="str">
        <f>VLOOKUP($A184, 'Medical Examinations'!$A$2:$J$2336, 8, FALSE)</f>
        <v>No</v>
      </c>
      <c r="L184" t="str">
        <f>VLOOKUP($A184, 'Medical Examinations'!$A$2:$J$2336, 9, FALSE)</f>
        <v>Obesity</v>
      </c>
      <c r="M184" t="str">
        <f>VLOOKUP($A184, 'Medical Examinations'!$A$2:$J$2336, 10, FALSE)</f>
        <v>Diabetes</v>
      </c>
      <c r="N184">
        <f>VLOOKUP($A184, 'Hospitalisation Details'!$A$2:$K$2344, 5, FALSE)</f>
        <v>0</v>
      </c>
      <c r="O184">
        <f>VLOOKUP($A184, 'Hospitalisation Details'!$A$2:$K$2344, 6, FALSE)</f>
        <v>36837.47</v>
      </c>
      <c r="P184" t="str">
        <f>VLOOKUP($A184, 'Hospitalisation Details'!$A$2:$K$2344, 7, FALSE)</f>
        <v>tier - 2</v>
      </c>
      <c r="Q184" t="str">
        <f>VLOOKUP($A184, 'Hospitalisation Details'!$A$2:$K$2344, 8, FALSE)</f>
        <v>tier - 3</v>
      </c>
      <c r="R184" t="str">
        <f>VLOOKUP($A184, 'Hospitalisation Details'!$A$2:$K$2344, 9, FALSE)</f>
        <v>R1011</v>
      </c>
      <c r="S184" t="str">
        <f>VLOOKUP($A184, 'Hospitalisation Details'!$A$2:$K$2344, 10, FALSE)</f>
        <v>4Jul1992</v>
      </c>
      <c r="T184">
        <f>VLOOKUP($A184, 'Hospitalisation Details'!$A$2:$K$2344, 11, FALSE)</f>
        <v>30</v>
      </c>
    </row>
    <row r="185" spans="1:20" ht="15.75" x14ac:dyDescent="0.25">
      <c r="A185" s="1" t="s">
        <v>2188</v>
      </c>
      <c r="B185" t="str">
        <f>VLOOKUP($A185, 'Customer Names'!$A$2:$D$2336, 2, FALSE)</f>
        <v>Palombaro</v>
      </c>
      <c r="C185" t="str">
        <f>VLOOKUP($A185, 'Customer Names'!$A$2:$D$2336, 3, FALSE)</f>
        <v xml:space="preserve"> Mr</v>
      </c>
      <c r="D185" t="str">
        <f>VLOOKUP($A185, 'Customer Names'!$A$2:$D$2336, 4, FALSE)</f>
        <v xml:space="preserve">  Matthew F</v>
      </c>
      <c r="E185">
        <f>VLOOKUP($A185, 'Medical Examinations'!$A$2:$J$2336, 2, FALSE)</f>
        <v>33.42</v>
      </c>
      <c r="F185">
        <f>VLOOKUP($A185, 'Medical Examinations'!$A$2:$J$2336, 3, FALSE)</f>
        <v>10.67</v>
      </c>
      <c r="G185" t="str">
        <f>VLOOKUP($A185, 'Medical Examinations'!$A$2:$J$2336, 4, FALSE)</f>
        <v>Yes</v>
      </c>
      <c r="H185" t="str">
        <f>VLOOKUP($A185, 'Medical Examinations'!$A$2:$J$2336, 5, FALSE)</f>
        <v>No</v>
      </c>
      <c r="I185" t="str">
        <f>VLOOKUP($A185, 'Medical Examinations'!$A$2:$J$2336, 6, FALSE)</f>
        <v>No</v>
      </c>
      <c r="J185">
        <f>VLOOKUP($A185, 'Medical Examinations'!$A$2:$J$2336, 7, FALSE)</f>
        <v>1</v>
      </c>
      <c r="K185" t="str">
        <f>VLOOKUP($A185, 'Medical Examinations'!$A$2:$J$2336, 8, FALSE)</f>
        <v>No</v>
      </c>
      <c r="L185" t="str">
        <f>VLOOKUP($A185, 'Medical Examinations'!$A$2:$J$2336, 9, FALSE)</f>
        <v>Obesity</v>
      </c>
      <c r="M185" t="str">
        <f>VLOOKUP($A185, 'Medical Examinations'!$A$2:$J$2336, 10, FALSE)</f>
        <v>Diabetes</v>
      </c>
      <c r="N185">
        <f>VLOOKUP($A185, 'Hospitalisation Details'!$A$2:$K$2344, 5, FALSE)</f>
        <v>0</v>
      </c>
      <c r="O185">
        <f>VLOOKUP($A185, 'Hospitalisation Details'!$A$2:$K$2344, 6, FALSE)</f>
        <v>36795.29</v>
      </c>
      <c r="P185" t="str">
        <f>VLOOKUP($A185, 'Hospitalisation Details'!$A$2:$K$2344, 7, FALSE)</f>
        <v>tier - 2</v>
      </c>
      <c r="Q185" t="str">
        <f>VLOOKUP($A185, 'Hospitalisation Details'!$A$2:$K$2344, 8, FALSE)</f>
        <v>tier - 1</v>
      </c>
      <c r="R185" t="str">
        <f>VLOOKUP($A185, 'Hospitalisation Details'!$A$2:$K$2344, 9, FALSE)</f>
        <v>R1011</v>
      </c>
      <c r="S185" t="str">
        <f>VLOOKUP($A185, 'Hospitalisation Details'!$A$2:$K$2344, 10, FALSE)</f>
        <v>28Dec1965</v>
      </c>
      <c r="T185">
        <f>VLOOKUP($A185, 'Hospitalisation Details'!$A$2:$K$2344, 11, FALSE)</f>
        <v>57</v>
      </c>
    </row>
    <row r="186" spans="1:20" ht="15.75" x14ac:dyDescent="0.25">
      <c r="A186" s="1" t="s">
        <v>2187</v>
      </c>
      <c r="B186" t="str">
        <f>VLOOKUP($A186, 'Customer Names'!$A$2:$D$2336, 2, FALSE)</f>
        <v>Silva</v>
      </c>
      <c r="C186" t="str">
        <f>VLOOKUP($A186, 'Customer Names'!$A$2:$D$2336, 3, FALSE)</f>
        <v xml:space="preserve"> Mr</v>
      </c>
      <c r="D186" t="str">
        <f>VLOOKUP($A186, 'Customer Names'!$A$2:$D$2336, 4, FALSE)</f>
        <v xml:space="preserve">  Ryan J</v>
      </c>
      <c r="E186">
        <f>VLOOKUP($A186, 'Medical Examinations'!$A$2:$J$2336, 2, FALSE)</f>
        <v>37.18</v>
      </c>
      <c r="F186">
        <f>VLOOKUP($A186, 'Medical Examinations'!$A$2:$J$2336, 3, FALSE)</f>
        <v>6.75</v>
      </c>
      <c r="G186" t="str">
        <f>VLOOKUP($A186, 'Medical Examinations'!$A$2:$J$2336, 4, FALSE)</f>
        <v>Yes</v>
      </c>
      <c r="H186" t="str">
        <f>VLOOKUP($A186, 'Medical Examinations'!$A$2:$J$2336, 5, FALSE)</f>
        <v>No</v>
      </c>
      <c r="I186" t="str">
        <f>VLOOKUP($A186, 'Medical Examinations'!$A$2:$J$2336, 6, FALSE)</f>
        <v>No</v>
      </c>
      <c r="J186">
        <f>VLOOKUP($A186, 'Medical Examinations'!$A$2:$J$2336, 7, FALSE)</f>
        <v>1</v>
      </c>
      <c r="K186" t="str">
        <f>VLOOKUP($A186, 'Medical Examinations'!$A$2:$J$2336, 8, FALSE)</f>
        <v>No</v>
      </c>
      <c r="L186" t="str">
        <f>VLOOKUP($A186, 'Medical Examinations'!$A$2:$J$2336, 9, FALSE)</f>
        <v>Obesity</v>
      </c>
      <c r="M186" t="str">
        <f>VLOOKUP($A186, 'Medical Examinations'!$A$2:$J$2336, 10, FALSE)</f>
        <v>Diabetes</v>
      </c>
      <c r="N186">
        <f>VLOOKUP($A186, 'Hospitalisation Details'!$A$2:$K$2344, 5, FALSE)</f>
        <v>0</v>
      </c>
      <c r="O186">
        <f>VLOOKUP($A186, 'Hospitalisation Details'!$A$2:$K$2344, 6, FALSE)</f>
        <v>36786.370000000003</v>
      </c>
      <c r="P186" t="str">
        <f>VLOOKUP($A186, 'Hospitalisation Details'!$A$2:$K$2344, 7, FALSE)</f>
        <v>tier - 1</v>
      </c>
      <c r="Q186" t="str">
        <f>VLOOKUP($A186, 'Hospitalisation Details'!$A$2:$K$2344, 8, FALSE)</f>
        <v>tier - 1</v>
      </c>
      <c r="R186" t="str">
        <f>VLOOKUP($A186, 'Hospitalisation Details'!$A$2:$K$2344, 9, FALSE)</f>
        <v>R1011</v>
      </c>
      <c r="S186" t="str">
        <f>VLOOKUP($A186, 'Hospitalisation Details'!$A$2:$K$2344, 10, FALSE)</f>
        <v>14Jul1970</v>
      </c>
      <c r="T186">
        <f>VLOOKUP($A186, 'Hospitalisation Details'!$A$2:$K$2344, 11, FALSE)</f>
        <v>52</v>
      </c>
    </row>
    <row r="187" spans="1:20" ht="15.75" x14ac:dyDescent="0.25">
      <c r="A187" s="1" t="s">
        <v>2186</v>
      </c>
      <c r="B187" t="str">
        <f>VLOOKUP($A187, 'Customer Names'!$A$2:$D$2336, 2, FALSE)</f>
        <v>Bugala</v>
      </c>
      <c r="C187" t="str">
        <f>VLOOKUP($A187, 'Customer Names'!$A$2:$D$2336, 3, FALSE)</f>
        <v xml:space="preserve"> Ms</v>
      </c>
      <c r="D187" t="str">
        <f>VLOOKUP($A187, 'Customer Names'!$A$2:$D$2336, 4, FALSE)</f>
        <v xml:space="preserve">  Amy</v>
      </c>
      <c r="E187">
        <f>VLOOKUP($A187, 'Medical Examinations'!$A$2:$J$2336, 2, FALSE)</f>
        <v>33.33</v>
      </c>
      <c r="F187">
        <f>VLOOKUP($A187, 'Medical Examinations'!$A$2:$J$2336, 3, FALSE)</f>
        <v>9.26</v>
      </c>
      <c r="G187" t="str">
        <f>VLOOKUP($A187, 'Medical Examinations'!$A$2:$J$2336, 4, FALSE)</f>
        <v>Yes</v>
      </c>
      <c r="H187" t="str">
        <f>VLOOKUP($A187, 'Medical Examinations'!$A$2:$J$2336, 5, FALSE)</f>
        <v>No</v>
      </c>
      <c r="I187" t="str">
        <f>VLOOKUP($A187, 'Medical Examinations'!$A$2:$J$2336, 6, FALSE)</f>
        <v>No</v>
      </c>
      <c r="J187">
        <f>VLOOKUP($A187, 'Medical Examinations'!$A$2:$J$2336, 7, FALSE)</f>
        <v>1</v>
      </c>
      <c r="K187" t="str">
        <f>VLOOKUP($A187, 'Medical Examinations'!$A$2:$J$2336, 8, FALSE)</f>
        <v>No</v>
      </c>
      <c r="L187" t="str">
        <f>VLOOKUP($A187, 'Medical Examinations'!$A$2:$J$2336, 9, FALSE)</f>
        <v>Obesity</v>
      </c>
      <c r="M187" t="str">
        <f>VLOOKUP($A187, 'Medical Examinations'!$A$2:$J$2336, 10, FALSE)</f>
        <v>Diabetes</v>
      </c>
      <c r="N187">
        <f>VLOOKUP($A187, 'Hospitalisation Details'!$A$2:$K$2344, 5, FALSE)</f>
        <v>4</v>
      </c>
      <c r="O187">
        <f>VLOOKUP($A187, 'Hospitalisation Details'!$A$2:$K$2344, 6, FALSE)</f>
        <v>36580.28</v>
      </c>
      <c r="P187" t="str">
        <f>VLOOKUP($A187, 'Hospitalisation Details'!$A$2:$K$2344, 7, FALSE)</f>
        <v>tier - 2</v>
      </c>
      <c r="Q187" t="str">
        <f>VLOOKUP($A187, 'Hospitalisation Details'!$A$2:$K$2344, 8, FALSE)</f>
        <v>tier - 2</v>
      </c>
      <c r="R187" t="str">
        <f>VLOOKUP($A187, 'Hospitalisation Details'!$A$2:$K$2344, 9, FALSE)</f>
        <v>R1013</v>
      </c>
      <c r="S187" t="str">
        <f>VLOOKUP($A187, 'Hospitalisation Details'!$A$2:$K$2344, 10, FALSE)</f>
        <v>29Jul1961</v>
      </c>
      <c r="T187">
        <f>VLOOKUP($A187, 'Hospitalisation Details'!$A$2:$K$2344, 11, FALSE)</f>
        <v>61</v>
      </c>
    </row>
    <row r="188" spans="1:20" ht="15.75" x14ac:dyDescent="0.25">
      <c r="A188" s="1" t="s">
        <v>2185</v>
      </c>
      <c r="B188" t="str">
        <f>VLOOKUP($A188, 'Customer Names'!$A$2:$D$2336, 2, FALSE)</f>
        <v>Dublin</v>
      </c>
      <c r="C188" t="str">
        <f>VLOOKUP($A188, 'Customer Names'!$A$2:$D$2336, 3, FALSE)</f>
        <v xml:space="preserve"> Mr</v>
      </c>
      <c r="D188" t="str">
        <f>VLOOKUP($A188, 'Customer Names'!$A$2:$D$2336, 4, FALSE)</f>
        <v xml:space="preserve">  Andrew P</v>
      </c>
      <c r="E188">
        <f>VLOOKUP($A188, 'Medical Examinations'!$A$2:$J$2336, 2, FALSE)</f>
        <v>53.21</v>
      </c>
      <c r="F188">
        <f>VLOOKUP($A188, 'Medical Examinations'!$A$2:$J$2336, 3, FALSE)</f>
        <v>4.2699999999999996</v>
      </c>
      <c r="G188" t="str">
        <f>VLOOKUP($A188, 'Medical Examinations'!$A$2:$J$2336, 4, FALSE)</f>
        <v>Yes</v>
      </c>
      <c r="H188" t="str">
        <f>VLOOKUP($A188, 'Medical Examinations'!$A$2:$J$2336, 5, FALSE)</f>
        <v>Yes</v>
      </c>
      <c r="I188" t="str">
        <f>VLOOKUP($A188, 'Medical Examinations'!$A$2:$J$2336, 6, FALSE)</f>
        <v>No</v>
      </c>
      <c r="J188">
        <f>VLOOKUP($A188, 'Medical Examinations'!$A$2:$J$2336, 7, FALSE)</f>
        <v>2</v>
      </c>
      <c r="K188" t="str">
        <f>VLOOKUP($A188, 'Medical Examinations'!$A$2:$J$2336, 8, FALSE)</f>
        <v>Yes</v>
      </c>
      <c r="L188" t="str">
        <f>VLOOKUP($A188, 'Medical Examinations'!$A$2:$J$2336, 9, FALSE)</f>
        <v>Obesity</v>
      </c>
      <c r="M188" t="str">
        <f>VLOOKUP($A188, 'Medical Examinations'!$A$2:$J$2336, 10, FALSE)</f>
        <v>Normal</v>
      </c>
      <c r="N188">
        <f>VLOOKUP($A188, 'Hospitalisation Details'!$A$2:$K$2344, 5, FALSE)</f>
        <v>0</v>
      </c>
      <c r="O188">
        <f>VLOOKUP($A188, 'Hospitalisation Details'!$A$2:$K$2344, 6, FALSE)</f>
        <v>36572.800000000003</v>
      </c>
      <c r="P188" t="str">
        <f>VLOOKUP($A188, 'Hospitalisation Details'!$A$2:$K$2344, 7, FALSE)</f>
        <v>tier - 1</v>
      </c>
      <c r="Q188" t="str">
        <f>VLOOKUP($A188, 'Hospitalisation Details'!$A$2:$K$2344, 8, FALSE)</f>
        <v>tier - 2</v>
      </c>
      <c r="R188" t="str">
        <f>VLOOKUP($A188, 'Hospitalisation Details'!$A$2:$K$2344, 9, FALSE)</f>
        <v>R1011</v>
      </c>
      <c r="S188" t="str">
        <f>VLOOKUP($A188, 'Hospitalisation Details'!$A$2:$K$2344, 10, FALSE)</f>
        <v>9Oct1992</v>
      </c>
      <c r="T188">
        <f>VLOOKUP($A188, 'Hospitalisation Details'!$A$2:$K$2344, 11, FALSE)</f>
        <v>30</v>
      </c>
    </row>
    <row r="189" spans="1:20" ht="15.75" x14ac:dyDescent="0.25">
      <c r="A189" s="1" t="s">
        <v>2184</v>
      </c>
      <c r="B189" t="str">
        <f>VLOOKUP($A189, 'Customer Names'!$A$2:$D$2336, 2, FALSE)</f>
        <v>Cleland</v>
      </c>
      <c r="C189" t="str">
        <f>VLOOKUP($A189, 'Customer Names'!$A$2:$D$2336, 3, FALSE)</f>
        <v xml:space="preserve"> Mr</v>
      </c>
      <c r="D189" t="str">
        <f>VLOOKUP($A189, 'Customer Names'!$A$2:$D$2336, 4, FALSE)</f>
        <v xml:space="preserve">  George M V</v>
      </c>
      <c r="E189">
        <f>VLOOKUP($A189, 'Medical Examinations'!$A$2:$J$2336, 2, FALSE)</f>
        <v>38.729999999999997</v>
      </c>
      <c r="F189">
        <f>VLOOKUP($A189, 'Medical Examinations'!$A$2:$J$2336, 3, FALSE)</f>
        <v>11.51</v>
      </c>
      <c r="G189" t="str">
        <f>VLOOKUP($A189, 'Medical Examinations'!$A$2:$J$2336, 4, FALSE)</f>
        <v>Yes</v>
      </c>
      <c r="H189" t="str">
        <f>VLOOKUP($A189, 'Medical Examinations'!$A$2:$J$2336, 5, FALSE)</f>
        <v>No</v>
      </c>
      <c r="I189" t="str">
        <f>VLOOKUP($A189, 'Medical Examinations'!$A$2:$J$2336, 6, FALSE)</f>
        <v>No</v>
      </c>
      <c r="J189">
        <f>VLOOKUP($A189, 'Medical Examinations'!$A$2:$J$2336, 7, FALSE)</f>
        <v>1</v>
      </c>
      <c r="K189" t="str">
        <f>VLOOKUP($A189, 'Medical Examinations'!$A$2:$J$2336, 8, FALSE)</f>
        <v>Yes</v>
      </c>
      <c r="L189" t="str">
        <f>VLOOKUP($A189, 'Medical Examinations'!$A$2:$J$2336, 9, FALSE)</f>
        <v>Obesity</v>
      </c>
      <c r="M189" t="str">
        <f>VLOOKUP($A189, 'Medical Examinations'!$A$2:$J$2336, 10, FALSE)</f>
        <v>Diabetes</v>
      </c>
      <c r="N189">
        <f>VLOOKUP($A189, 'Hospitalisation Details'!$A$2:$K$2344, 5, FALSE)</f>
        <v>0</v>
      </c>
      <c r="O189">
        <f>VLOOKUP($A189, 'Hospitalisation Details'!$A$2:$K$2344, 6, FALSE)</f>
        <v>36541.550000000003</v>
      </c>
      <c r="P189" t="str">
        <f>VLOOKUP($A189, 'Hospitalisation Details'!$A$2:$K$2344, 7, FALSE)</f>
        <v>tier - 2</v>
      </c>
      <c r="Q189" t="str">
        <f>VLOOKUP($A189, 'Hospitalisation Details'!$A$2:$K$2344, 8, FALSE)</f>
        <v>tier - 3</v>
      </c>
      <c r="R189" t="str">
        <f>VLOOKUP($A189, 'Hospitalisation Details'!$A$2:$K$2344, 9, FALSE)</f>
        <v>R1011</v>
      </c>
      <c r="S189" t="str">
        <f>VLOOKUP($A189, 'Hospitalisation Details'!$A$2:$K$2344, 10, FALSE)</f>
        <v>9Aug1973</v>
      </c>
      <c r="T189">
        <f>VLOOKUP($A189, 'Hospitalisation Details'!$A$2:$K$2344, 11, FALSE)</f>
        <v>49</v>
      </c>
    </row>
    <row r="190" spans="1:20" ht="15.75" x14ac:dyDescent="0.25">
      <c r="A190" s="1" t="s">
        <v>2183</v>
      </c>
      <c r="B190" t="str">
        <f>VLOOKUP($A190, 'Customer Names'!$A$2:$D$2336, 2, FALSE)</f>
        <v>Evans</v>
      </c>
      <c r="C190" t="str">
        <f>VLOOKUP($A190, 'Customer Names'!$A$2:$D$2336, 3, FALSE)</f>
        <v xml:space="preserve"> Ms</v>
      </c>
      <c r="D190" t="str">
        <f>VLOOKUP($A190, 'Customer Names'!$A$2:$D$2336, 4, FALSE)</f>
        <v xml:space="preserve">  Sarah</v>
      </c>
      <c r="E190">
        <f>VLOOKUP($A190, 'Medical Examinations'!$A$2:$J$2336, 2, FALSE)</f>
        <v>29.73</v>
      </c>
      <c r="F190">
        <f>VLOOKUP($A190, 'Medical Examinations'!$A$2:$J$2336, 3, FALSE)</f>
        <v>7.22</v>
      </c>
      <c r="G190" t="str">
        <f>VLOOKUP($A190, 'Medical Examinations'!$A$2:$J$2336, 4, FALSE)</f>
        <v>No</v>
      </c>
      <c r="H190" t="str">
        <f>VLOOKUP($A190, 'Medical Examinations'!$A$2:$J$2336, 5, FALSE)</f>
        <v>No</v>
      </c>
      <c r="I190" t="str">
        <f>VLOOKUP($A190, 'Medical Examinations'!$A$2:$J$2336, 6, FALSE)</f>
        <v>No</v>
      </c>
      <c r="J190">
        <f>VLOOKUP($A190, 'Medical Examinations'!$A$2:$J$2336, 7, FALSE)</f>
        <v>1</v>
      </c>
      <c r="K190" t="str">
        <f>VLOOKUP($A190, 'Medical Examinations'!$A$2:$J$2336, 8, FALSE)</f>
        <v>No</v>
      </c>
      <c r="L190" t="str">
        <f>VLOOKUP($A190, 'Medical Examinations'!$A$2:$J$2336, 9, FALSE)</f>
        <v>Obesity</v>
      </c>
      <c r="M190" t="str">
        <f>VLOOKUP($A190, 'Medical Examinations'!$A$2:$J$2336, 10, FALSE)</f>
        <v>Diabetes</v>
      </c>
      <c r="N190">
        <f>VLOOKUP($A190, 'Hospitalisation Details'!$A$2:$K$2344, 5, FALSE)</f>
        <v>0</v>
      </c>
      <c r="O190">
        <f>VLOOKUP($A190, 'Hospitalisation Details'!$A$2:$K$2344, 6, FALSE)</f>
        <v>36445.550000000003</v>
      </c>
      <c r="P190" t="str">
        <f>VLOOKUP($A190, 'Hospitalisation Details'!$A$2:$K$2344, 7, FALSE)</f>
        <v>tier - 2</v>
      </c>
      <c r="Q190" t="str">
        <f>VLOOKUP($A190, 'Hospitalisation Details'!$A$2:$K$2344, 8, FALSE)</f>
        <v>tier - 2</v>
      </c>
      <c r="R190" t="str">
        <f>VLOOKUP($A190, 'Hospitalisation Details'!$A$2:$K$2344, 9, FALSE)</f>
        <v>R1011</v>
      </c>
      <c r="S190" t="str">
        <f>VLOOKUP($A190, 'Hospitalisation Details'!$A$2:$K$2344, 10, FALSE)</f>
        <v>19Nov1962</v>
      </c>
      <c r="T190">
        <f>VLOOKUP($A190, 'Hospitalisation Details'!$A$2:$K$2344, 11, FALSE)</f>
        <v>60</v>
      </c>
    </row>
    <row r="191" spans="1:20" ht="15.75" x14ac:dyDescent="0.25">
      <c r="A191" s="1" t="s">
        <v>2182</v>
      </c>
      <c r="B191" t="str">
        <f>VLOOKUP($A191, 'Customer Names'!$A$2:$D$2336, 2, FALSE)</f>
        <v>Boyd</v>
      </c>
      <c r="C191" t="str">
        <f>VLOOKUP($A191, 'Customer Names'!$A$2:$D$2336, 3, FALSE)</f>
        <v xml:space="preserve"> Ms</v>
      </c>
      <c r="D191" t="str">
        <f>VLOOKUP($A191, 'Customer Names'!$A$2:$D$2336, 4, FALSE)</f>
        <v xml:space="preserve">  Lara</v>
      </c>
      <c r="E191">
        <f>VLOOKUP($A191, 'Medical Examinations'!$A$2:$J$2336, 2, FALSE)</f>
        <v>34.700000000000003</v>
      </c>
      <c r="F191">
        <f>VLOOKUP($A191, 'Medical Examinations'!$A$2:$J$2336, 3, FALSE)</f>
        <v>4.37</v>
      </c>
      <c r="G191" t="str">
        <f>VLOOKUP($A191, 'Medical Examinations'!$A$2:$J$2336, 4, FALSE)</f>
        <v>Yes</v>
      </c>
      <c r="H191" t="str">
        <f>VLOOKUP($A191, 'Medical Examinations'!$A$2:$J$2336, 5, FALSE)</f>
        <v>No</v>
      </c>
      <c r="I191" t="str">
        <f>VLOOKUP($A191, 'Medical Examinations'!$A$2:$J$2336, 6, FALSE)</f>
        <v>Yes</v>
      </c>
      <c r="J191">
        <f>VLOOKUP($A191, 'Medical Examinations'!$A$2:$J$2336, 7, FALSE)</f>
        <v>1</v>
      </c>
      <c r="K191" t="str">
        <f>VLOOKUP($A191, 'Medical Examinations'!$A$2:$J$2336, 8, FALSE)</f>
        <v>No</v>
      </c>
      <c r="L191" t="str">
        <f>VLOOKUP($A191, 'Medical Examinations'!$A$2:$J$2336, 9, FALSE)</f>
        <v>Obesity</v>
      </c>
      <c r="M191" t="str">
        <f>VLOOKUP($A191, 'Medical Examinations'!$A$2:$J$2336, 10, FALSE)</f>
        <v>Normal</v>
      </c>
      <c r="N191">
        <f>VLOOKUP($A191, 'Hospitalisation Details'!$A$2:$K$2344, 5, FALSE)</f>
        <v>2</v>
      </c>
      <c r="O191">
        <f>VLOOKUP($A191, 'Hospitalisation Details'!$A$2:$K$2344, 6, FALSE)</f>
        <v>36397.58</v>
      </c>
      <c r="P191" t="str">
        <f>VLOOKUP($A191, 'Hospitalisation Details'!$A$2:$K$2344, 7, FALSE)</f>
        <v>tier - 2</v>
      </c>
      <c r="Q191" t="str">
        <f>VLOOKUP($A191, 'Hospitalisation Details'!$A$2:$K$2344, 8, FALSE)</f>
        <v>tier - 3</v>
      </c>
      <c r="R191" t="str">
        <f>VLOOKUP($A191, 'Hospitalisation Details'!$A$2:$K$2344, 9, FALSE)</f>
        <v>R1011</v>
      </c>
      <c r="S191" t="str">
        <f>VLOOKUP($A191, 'Hospitalisation Details'!$A$2:$K$2344, 10, FALSE)</f>
        <v>9Dec2003</v>
      </c>
      <c r="T191">
        <f>VLOOKUP($A191, 'Hospitalisation Details'!$A$2:$K$2344, 11, FALSE)</f>
        <v>19</v>
      </c>
    </row>
    <row r="192" spans="1:20" ht="15.75" x14ac:dyDescent="0.25">
      <c r="A192" s="1" t="s">
        <v>2181</v>
      </c>
      <c r="B192" t="str">
        <f>VLOOKUP($A192, 'Customer Names'!$A$2:$D$2336, 2, FALSE)</f>
        <v>Roulier</v>
      </c>
      <c r="C192" t="str">
        <f>VLOOKUP($A192, 'Customer Names'!$A$2:$D$2336, 3, FALSE)</f>
        <v xml:space="preserve"> Mr</v>
      </c>
      <c r="D192" t="str">
        <f>VLOOKUP($A192, 'Customer Names'!$A$2:$D$2336, 4, FALSE)</f>
        <v xml:space="preserve">  Sebastien</v>
      </c>
      <c r="E192">
        <f>VLOOKUP($A192, 'Medical Examinations'!$A$2:$J$2336, 2, FALSE)</f>
        <v>38.28</v>
      </c>
      <c r="F192">
        <f>VLOOKUP($A192, 'Medical Examinations'!$A$2:$J$2336, 3, FALSE)</f>
        <v>11.56</v>
      </c>
      <c r="G192" t="str">
        <f>VLOOKUP($A192, 'Medical Examinations'!$A$2:$J$2336, 4, FALSE)</f>
        <v>Yes</v>
      </c>
      <c r="H192" t="str">
        <f>VLOOKUP($A192, 'Medical Examinations'!$A$2:$J$2336, 5, FALSE)</f>
        <v>No</v>
      </c>
      <c r="I192" t="str">
        <f>VLOOKUP($A192, 'Medical Examinations'!$A$2:$J$2336, 6, FALSE)</f>
        <v>No</v>
      </c>
      <c r="J192">
        <f>VLOOKUP($A192, 'Medical Examinations'!$A$2:$J$2336, 7, FALSE)</f>
        <v>1</v>
      </c>
      <c r="K192" t="str">
        <f>VLOOKUP($A192, 'Medical Examinations'!$A$2:$J$2336, 8, FALSE)</f>
        <v>Yes</v>
      </c>
      <c r="L192" t="str">
        <f>VLOOKUP($A192, 'Medical Examinations'!$A$2:$J$2336, 9, FALSE)</f>
        <v>Obesity</v>
      </c>
      <c r="M192" t="str">
        <f>VLOOKUP($A192, 'Medical Examinations'!$A$2:$J$2336, 10, FALSE)</f>
        <v>Diabetes</v>
      </c>
      <c r="N192">
        <f>VLOOKUP($A192, 'Hospitalisation Details'!$A$2:$K$2344, 5, FALSE)</f>
        <v>1</v>
      </c>
      <c r="O192">
        <f>VLOOKUP($A192, 'Hospitalisation Details'!$A$2:$K$2344, 6, FALSE)</f>
        <v>36350.71</v>
      </c>
      <c r="P192" t="str">
        <f>VLOOKUP($A192, 'Hospitalisation Details'!$A$2:$K$2344, 7, FALSE)</f>
        <v>tier - 1</v>
      </c>
      <c r="Q192" t="str">
        <f>VLOOKUP($A192, 'Hospitalisation Details'!$A$2:$K$2344, 8, FALSE)</f>
        <v>tier - 2</v>
      </c>
      <c r="R192" t="str">
        <f>VLOOKUP($A192, 'Hospitalisation Details'!$A$2:$K$2344, 9, FALSE)</f>
        <v>R1011</v>
      </c>
      <c r="S192" t="str">
        <f>VLOOKUP($A192, 'Hospitalisation Details'!$A$2:$K$2344, 10, FALSE)</f>
        <v>5Jun1975</v>
      </c>
      <c r="T192">
        <f>VLOOKUP($A192, 'Hospitalisation Details'!$A$2:$K$2344, 11, FALSE)</f>
        <v>48</v>
      </c>
    </row>
    <row r="193" spans="1:20" ht="15.75" x14ac:dyDescent="0.25">
      <c r="A193" s="1" t="s">
        <v>2180</v>
      </c>
      <c r="B193" t="str">
        <f>VLOOKUP($A193, 'Customer Names'!$A$2:$D$2336, 2, FALSE)</f>
        <v>Mullins</v>
      </c>
      <c r="C193" t="str">
        <f>VLOOKUP($A193, 'Customer Names'!$A$2:$D$2336, 3, FALSE)</f>
        <v xml:space="preserve"> Mr</v>
      </c>
      <c r="D193" t="str">
        <f>VLOOKUP($A193, 'Customer Names'!$A$2:$D$2336, 4, FALSE)</f>
        <v xml:space="preserve">  Padraig</v>
      </c>
      <c r="E193">
        <f>VLOOKUP($A193, 'Medical Examinations'!$A$2:$J$2336, 2, FALSE)</f>
        <v>33.57</v>
      </c>
      <c r="F193">
        <f>VLOOKUP($A193, 'Medical Examinations'!$A$2:$J$2336, 3, FALSE)</f>
        <v>8.82</v>
      </c>
      <c r="G193" t="str">
        <f>VLOOKUP($A193, 'Medical Examinations'!$A$2:$J$2336, 4, FALSE)</f>
        <v>Yes</v>
      </c>
      <c r="H193" t="str">
        <f>VLOOKUP($A193, 'Medical Examinations'!$A$2:$J$2336, 5, FALSE)</f>
        <v>No</v>
      </c>
      <c r="I193" t="str">
        <f>VLOOKUP($A193, 'Medical Examinations'!$A$2:$J$2336, 6, FALSE)</f>
        <v>No</v>
      </c>
      <c r="J193">
        <f>VLOOKUP($A193, 'Medical Examinations'!$A$2:$J$2336, 7, FALSE)</f>
        <v>1</v>
      </c>
      <c r="K193" t="str">
        <f>VLOOKUP($A193, 'Medical Examinations'!$A$2:$J$2336, 8, FALSE)</f>
        <v>No</v>
      </c>
      <c r="L193" t="str">
        <f>VLOOKUP($A193, 'Medical Examinations'!$A$2:$J$2336, 9, FALSE)</f>
        <v>Obesity</v>
      </c>
      <c r="M193" t="str">
        <f>VLOOKUP($A193, 'Medical Examinations'!$A$2:$J$2336, 10, FALSE)</f>
        <v>Diabetes</v>
      </c>
      <c r="N193">
        <f>VLOOKUP($A193, 'Hospitalisation Details'!$A$2:$K$2344, 5, FALSE)</f>
        <v>0</v>
      </c>
      <c r="O193">
        <f>VLOOKUP($A193, 'Hospitalisation Details'!$A$2:$K$2344, 6, FALSE)</f>
        <v>36332.449999999997</v>
      </c>
      <c r="P193" t="str">
        <f>VLOOKUP($A193, 'Hospitalisation Details'!$A$2:$K$2344, 7, FALSE)</f>
        <v>tier - 1</v>
      </c>
      <c r="Q193" t="str">
        <f>VLOOKUP($A193, 'Hospitalisation Details'!$A$2:$K$2344, 8, FALSE)</f>
        <v>tier - 3</v>
      </c>
      <c r="R193" t="str">
        <f>VLOOKUP($A193, 'Hospitalisation Details'!$A$2:$K$2344, 9, FALSE)</f>
        <v>R1011</v>
      </c>
      <c r="S193" t="str">
        <f>VLOOKUP($A193, 'Hospitalisation Details'!$A$2:$K$2344, 10, FALSE)</f>
        <v>18Oct1967</v>
      </c>
      <c r="T193">
        <f>VLOOKUP($A193, 'Hospitalisation Details'!$A$2:$K$2344, 11, FALSE)</f>
        <v>55</v>
      </c>
    </row>
    <row r="194" spans="1:20" ht="15.75" x14ac:dyDescent="0.25">
      <c r="A194" s="1" t="s">
        <v>2179</v>
      </c>
      <c r="B194" t="str">
        <f>VLOOKUP($A194, 'Customer Names'!$A$2:$D$2336, 2, FALSE)</f>
        <v>Hofmann</v>
      </c>
      <c r="C194" t="str">
        <f>VLOOKUP($A194, 'Customer Names'!$A$2:$D$2336, 3, FALSE)</f>
        <v xml:space="preserve"> Ms</v>
      </c>
      <c r="D194" t="str">
        <f>VLOOKUP($A194, 'Customer Names'!$A$2:$D$2336, 4, FALSE)</f>
        <v xml:space="preserve">  Heather</v>
      </c>
      <c r="E194">
        <f>VLOOKUP($A194, 'Medical Examinations'!$A$2:$J$2336, 2, FALSE)</f>
        <v>52.06</v>
      </c>
      <c r="F194">
        <f>VLOOKUP($A194, 'Medical Examinations'!$A$2:$J$2336, 3, FALSE)</f>
        <v>4.6900000000000004</v>
      </c>
      <c r="G194" t="str">
        <f>VLOOKUP($A194, 'Medical Examinations'!$A$2:$J$2336, 4, FALSE)</f>
        <v>Yes</v>
      </c>
      <c r="H194" t="str">
        <f>VLOOKUP($A194, 'Medical Examinations'!$A$2:$J$2336, 5, FALSE)</f>
        <v>Yes</v>
      </c>
      <c r="I194" t="str">
        <f>VLOOKUP($A194, 'Medical Examinations'!$A$2:$J$2336, 6, FALSE)</f>
        <v>No</v>
      </c>
      <c r="J194">
        <f>VLOOKUP($A194, 'Medical Examinations'!$A$2:$J$2336, 7, FALSE)</f>
        <v>2</v>
      </c>
      <c r="K194" t="str">
        <f>VLOOKUP($A194, 'Medical Examinations'!$A$2:$J$2336, 8, FALSE)</f>
        <v>Yes</v>
      </c>
      <c r="L194" t="str">
        <f>VLOOKUP($A194, 'Medical Examinations'!$A$2:$J$2336, 9, FALSE)</f>
        <v>Obesity</v>
      </c>
      <c r="M194" t="str">
        <f>VLOOKUP($A194, 'Medical Examinations'!$A$2:$J$2336, 10, FALSE)</f>
        <v>Normal</v>
      </c>
      <c r="N194">
        <f>VLOOKUP($A194, 'Hospitalisation Details'!$A$2:$K$2344, 5, FALSE)</f>
        <v>0</v>
      </c>
      <c r="O194">
        <f>VLOOKUP($A194, 'Hospitalisation Details'!$A$2:$K$2344, 6, FALSE)</f>
        <v>36314.050000000003</v>
      </c>
      <c r="P194" t="str">
        <f>VLOOKUP($A194, 'Hospitalisation Details'!$A$2:$K$2344, 7, FALSE)</f>
        <v>tier - 2</v>
      </c>
      <c r="Q194" t="str">
        <f>VLOOKUP($A194, 'Hospitalisation Details'!$A$2:$K$2344, 8, FALSE)</f>
        <v>tier - 2</v>
      </c>
      <c r="R194" t="str">
        <f>VLOOKUP($A194, 'Hospitalisation Details'!$A$2:$K$2344, 9, FALSE)</f>
        <v>R1011</v>
      </c>
      <c r="S194" t="str">
        <f>VLOOKUP($A194, 'Hospitalisation Details'!$A$2:$K$2344, 10, FALSE)</f>
        <v>16Jun1992</v>
      </c>
      <c r="T194">
        <f>VLOOKUP($A194, 'Hospitalisation Details'!$A$2:$K$2344, 11, FALSE)</f>
        <v>30</v>
      </c>
    </row>
    <row r="195" spans="1:20" ht="15.75" x14ac:dyDescent="0.25">
      <c r="A195" s="1" t="s">
        <v>2178</v>
      </c>
      <c r="B195" t="str">
        <f>VLOOKUP($A195, 'Customer Names'!$A$2:$D$2336, 2, FALSE)</f>
        <v>Garcia Garcia</v>
      </c>
      <c r="C195" t="str">
        <f>VLOOKUP($A195, 'Customer Names'!$A$2:$D$2336, 3, FALSE)</f>
        <v xml:space="preserve"> Mr</v>
      </c>
      <c r="D195" t="str">
        <f>VLOOKUP($A195, 'Customer Names'!$A$2:$D$2336, 4, FALSE)</f>
        <v xml:space="preserve">  Jorge</v>
      </c>
      <c r="E195">
        <f>VLOOKUP($A195, 'Medical Examinations'!$A$2:$J$2336, 2, FALSE)</f>
        <v>38.17</v>
      </c>
      <c r="F195">
        <f>VLOOKUP($A195, 'Medical Examinations'!$A$2:$J$2336, 3, FALSE)</f>
        <v>4.53</v>
      </c>
      <c r="G195" t="str">
        <f>VLOOKUP($A195, 'Medical Examinations'!$A$2:$J$2336, 4, FALSE)</f>
        <v>Yes</v>
      </c>
      <c r="H195" t="str">
        <f>VLOOKUP($A195, 'Medical Examinations'!$A$2:$J$2336, 5, FALSE)</f>
        <v>No</v>
      </c>
      <c r="I195" t="str">
        <f>VLOOKUP($A195, 'Medical Examinations'!$A$2:$J$2336, 6, FALSE)</f>
        <v>No</v>
      </c>
      <c r="J195">
        <f>VLOOKUP($A195, 'Medical Examinations'!$A$2:$J$2336, 7, FALSE)</f>
        <v>1</v>
      </c>
      <c r="K195" t="str">
        <f>VLOOKUP($A195, 'Medical Examinations'!$A$2:$J$2336, 8, FALSE)</f>
        <v>Yes</v>
      </c>
      <c r="L195" t="str">
        <f>VLOOKUP($A195, 'Medical Examinations'!$A$2:$J$2336, 9, FALSE)</f>
        <v>Obesity</v>
      </c>
      <c r="M195" t="str">
        <f>VLOOKUP($A195, 'Medical Examinations'!$A$2:$J$2336, 10, FALSE)</f>
        <v>Normal</v>
      </c>
      <c r="N195">
        <f>VLOOKUP($A195, 'Hospitalisation Details'!$A$2:$K$2344, 5, FALSE)</f>
        <v>0</v>
      </c>
      <c r="O195">
        <f>VLOOKUP($A195, 'Hospitalisation Details'!$A$2:$K$2344, 6, FALSE)</f>
        <v>36307.800000000003</v>
      </c>
      <c r="P195" t="str">
        <f>VLOOKUP($A195, 'Hospitalisation Details'!$A$2:$K$2344, 7, FALSE)</f>
        <v>tier - 1</v>
      </c>
      <c r="Q195" t="str">
        <f>VLOOKUP($A195, 'Hospitalisation Details'!$A$2:$K$2344, 8, FALSE)</f>
        <v>tier - 2</v>
      </c>
      <c r="R195" t="str">
        <f>VLOOKUP($A195, 'Hospitalisation Details'!$A$2:$K$2344, 9, FALSE)</f>
        <v>R1013</v>
      </c>
      <c r="S195" t="str">
        <f>VLOOKUP($A195, 'Hospitalisation Details'!$A$2:$K$2344, 10, FALSE)</f>
        <v>25Dec2004</v>
      </c>
      <c r="T195">
        <f>VLOOKUP($A195, 'Hospitalisation Details'!$A$2:$K$2344, 11, FALSE)</f>
        <v>18</v>
      </c>
    </row>
    <row r="196" spans="1:20" ht="15.75" x14ac:dyDescent="0.25">
      <c r="A196" s="1" t="s">
        <v>2177</v>
      </c>
      <c r="B196" t="str">
        <f>VLOOKUP($A196, 'Customer Names'!$A$2:$D$2336, 2, FALSE)</f>
        <v>Klecker</v>
      </c>
      <c r="C196" t="str">
        <f>VLOOKUP($A196, 'Customer Names'!$A$2:$D$2336, 3, FALSE)</f>
        <v xml:space="preserve"> Mr</v>
      </c>
      <c r="D196" t="str">
        <f>VLOOKUP($A196, 'Customer Names'!$A$2:$D$2336, 4, FALSE)</f>
        <v xml:space="preserve">  Jack R</v>
      </c>
      <c r="E196">
        <f>VLOOKUP($A196, 'Medical Examinations'!$A$2:$J$2336, 2, FALSE)</f>
        <v>36.954999999999998</v>
      </c>
      <c r="F196">
        <f>VLOOKUP($A196, 'Medical Examinations'!$A$2:$J$2336, 3, FALSE)</f>
        <v>5.84</v>
      </c>
      <c r="G196" t="str">
        <f>VLOOKUP($A196, 'Medical Examinations'!$A$2:$J$2336, 4, FALSE)</f>
        <v>Yes</v>
      </c>
      <c r="H196" t="str">
        <f>VLOOKUP($A196, 'Medical Examinations'!$A$2:$J$2336, 5, FALSE)</f>
        <v>No</v>
      </c>
      <c r="I196" t="str">
        <f>VLOOKUP($A196, 'Medical Examinations'!$A$2:$J$2336, 6, FALSE)</f>
        <v>Yes</v>
      </c>
      <c r="J196">
        <f>VLOOKUP($A196, 'Medical Examinations'!$A$2:$J$2336, 7, FALSE)</f>
        <v>1</v>
      </c>
      <c r="K196" t="str">
        <f>VLOOKUP($A196, 'Medical Examinations'!$A$2:$J$2336, 8, FALSE)</f>
        <v>No</v>
      </c>
      <c r="L196" t="str">
        <f>VLOOKUP($A196, 'Medical Examinations'!$A$2:$J$2336, 9, FALSE)</f>
        <v>Obesity</v>
      </c>
      <c r="M196" t="str">
        <f>VLOOKUP($A196, 'Medical Examinations'!$A$2:$J$2336, 10, FALSE)</f>
        <v>Diabetes</v>
      </c>
      <c r="N196">
        <f>VLOOKUP($A196, 'Hospitalisation Details'!$A$2:$K$2344, 5, FALSE)</f>
        <v>0</v>
      </c>
      <c r="O196">
        <f>VLOOKUP($A196, 'Hospitalisation Details'!$A$2:$K$2344, 6, FALSE)</f>
        <v>36219.410000000003</v>
      </c>
      <c r="P196" t="str">
        <f>VLOOKUP($A196, 'Hospitalisation Details'!$A$2:$K$2344, 7, FALSE)</f>
        <v>tier - 1</v>
      </c>
      <c r="Q196" t="str">
        <f>VLOOKUP($A196, 'Hospitalisation Details'!$A$2:$K$2344, 8, FALSE)</f>
        <v>tier - 1</v>
      </c>
      <c r="R196" t="str">
        <f>VLOOKUP($A196, 'Hospitalisation Details'!$A$2:$K$2344, 9, FALSE)</f>
        <v>R1012</v>
      </c>
      <c r="S196" t="str">
        <f>VLOOKUP($A196, 'Hospitalisation Details'!$A$2:$K$2344, 10, FALSE)</f>
        <v>5Sep2003</v>
      </c>
      <c r="T196">
        <f>VLOOKUP($A196, 'Hospitalisation Details'!$A$2:$K$2344, 11, FALSE)</f>
        <v>19</v>
      </c>
    </row>
    <row r="197" spans="1:20" ht="15.75" x14ac:dyDescent="0.25">
      <c r="A197" s="1" t="s">
        <v>2176</v>
      </c>
      <c r="B197" t="str">
        <f>VLOOKUP($A197, 'Customer Names'!$A$2:$D$2336, 2, FALSE)</f>
        <v>Cancre</v>
      </c>
      <c r="C197" t="str">
        <f>VLOOKUP($A197, 'Customer Names'!$A$2:$D$2336, 3, FALSE)</f>
        <v xml:space="preserve"> Mr</v>
      </c>
      <c r="D197" t="str">
        <f>VLOOKUP($A197, 'Customer Names'!$A$2:$D$2336, 4, FALSE)</f>
        <v xml:space="preserve">  Felix</v>
      </c>
      <c r="E197">
        <f>VLOOKUP($A197, 'Medical Examinations'!$A$2:$J$2336, 2, FALSE)</f>
        <v>34.4</v>
      </c>
      <c r="F197">
        <f>VLOOKUP($A197, 'Medical Examinations'!$A$2:$J$2336, 3, FALSE)</f>
        <v>4.9000000000000004</v>
      </c>
      <c r="G197" t="str">
        <f>VLOOKUP($A197, 'Medical Examinations'!$A$2:$J$2336, 4, FALSE)</f>
        <v>Yes</v>
      </c>
      <c r="H197" t="str">
        <f>VLOOKUP($A197, 'Medical Examinations'!$A$2:$J$2336, 5, FALSE)</f>
        <v>No</v>
      </c>
      <c r="I197" t="str">
        <f>VLOOKUP($A197, 'Medical Examinations'!$A$2:$J$2336, 6, FALSE)</f>
        <v>Yes</v>
      </c>
      <c r="J197">
        <f>VLOOKUP($A197, 'Medical Examinations'!$A$2:$J$2336, 7, FALSE)</f>
        <v>1</v>
      </c>
      <c r="K197" t="str">
        <f>VLOOKUP($A197, 'Medical Examinations'!$A$2:$J$2336, 8, FALSE)</f>
        <v>No</v>
      </c>
      <c r="L197" t="str">
        <f>VLOOKUP($A197, 'Medical Examinations'!$A$2:$J$2336, 9, FALSE)</f>
        <v>Obesity</v>
      </c>
      <c r="M197" t="str">
        <f>VLOOKUP($A197, 'Medical Examinations'!$A$2:$J$2336, 10, FALSE)</f>
        <v>Normal</v>
      </c>
      <c r="N197">
        <f>VLOOKUP($A197, 'Hospitalisation Details'!$A$2:$K$2344, 5, FALSE)</f>
        <v>0</v>
      </c>
      <c r="O197">
        <f>VLOOKUP($A197, 'Hospitalisation Details'!$A$2:$K$2344, 6, FALSE)</f>
        <v>36197.699999999997</v>
      </c>
      <c r="P197" t="str">
        <f>VLOOKUP($A197, 'Hospitalisation Details'!$A$2:$K$2344, 7, FALSE)</f>
        <v>tier - 1</v>
      </c>
      <c r="Q197" t="str">
        <f>VLOOKUP($A197, 'Hospitalisation Details'!$A$2:$K$2344, 8, FALSE)</f>
        <v>tier - 3</v>
      </c>
      <c r="R197" t="str">
        <f>VLOOKUP($A197, 'Hospitalisation Details'!$A$2:$K$2344, 9, FALSE)</f>
        <v>R1011</v>
      </c>
      <c r="S197" t="str">
        <f>VLOOKUP($A197, 'Hospitalisation Details'!$A$2:$K$2344, 10, FALSE)</f>
        <v>28Dec1993</v>
      </c>
      <c r="T197">
        <f>VLOOKUP($A197, 'Hospitalisation Details'!$A$2:$K$2344, 11, FALSE)</f>
        <v>29</v>
      </c>
    </row>
    <row r="198" spans="1:20" ht="15.75" x14ac:dyDescent="0.25">
      <c r="A198" s="1" t="s">
        <v>2175</v>
      </c>
      <c r="B198" t="str">
        <f>VLOOKUP($A198, 'Customer Names'!$A$2:$D$2336, 2, FALSE)</f>
        <v>Denucci</v>
      </c>
      <c r="C198" t="str">
        <f>VLOOKUP($A198, 'Customer Names'!$A$2:$D$2336, 3, FALSE)</f>
        <v xml:space="preserve"> Mr</v>
      </c>
      <c r="D198" t="str">
        <f>VLOOKUP($A198, 'Customer Names'!$A$2:$D$2336, 4, FALSE)</f>
        <v xml:space="preserve">  Christopher C</v>
      </c>
      <c r="E198">
        <f>VLOOKUP($A198, 'Medical Examinations'!$A$2:$J$2336, 2, FALSE)</f>
        <v>31.73</v>
      </c>
      <c r="F198">
        <f>VLOOKUP($A198, 'Medical Examinations'!$A$2:$J$2336, 3, FALSE)</f>
        <v>4.3</v>
      </c>
      <c r="G198" t="str">
        <f>VLOOKUP($A198, 'Medical Examinations'!$A$2:$J$2336, 4, FALSE)</f>
        <v>No</v>
      </c>
      <c r="H198" t="str">
        <f>VLOOKUP($A198, 'Medical Examinations'!$A$2:$J$2336, 5, FALSE)</f>
        <v>No</v>
      </c>
      <c r="I198" t="str">
        <f>VLOOKUP($A198, 'Medical Examinations'!$A$2:$J$2336, 6, FALSE)</f>
        <v>No</v>
      </c>
      <c r="J198">
        <f>VLOOKUP($A198, 'Medical Examinations'!$A$2:$J$2336, 7, FALSE)</f>
        <v>1</v>
      </c>
      <c r="K198" t="str">
        <f>VLOOKUP($A198, 'Medical Examinations'!$A$2:$J$2336, 8, FALSE)</f>
        <v>No</v>
      </c>
      <c r="L198" t="str">
        <f>VLOOKUP($A198, 'Medical Examinations'!$A$2:$J$2336, 9, FALSE)</f>
        <v>Obesity</v>
      </c>
      <c r="M198" t="str">
        <f>VLOOKUP($A198, 'Medical Examinations'!$A$2:$J$2336, 10, FALSE)</f>
        <v>Normal</v>
      </c>
      <c r="N198">
        <f>VLOOKUP($A198, 'Hospitalisation Details'!$A$2:$K$2344, 5, FALSE)</f>
        <v>3</v>
      </c>
      <c r="O198">
        <f>VLOOKUP($A198, 'Hospitalisation Details'!$A$2:$K$2344, 6, FALSE)</f>
        <v>36189.1</v>
      </c>
      <c r="P198" t="str">
        <f>VLOOKUP($A198, 'Hospitalisation Details'!$A$2:$K$2344, 7, FALSE)</f>
        <v>tier - 1</v>
      </c>
      <c r="Q198" t="str">
        <f>VLOOKUP($A198, 'Hospitalisation Details'!$A$2:$K$2344, 8, FALSE)</f>
        <v>tier - 3</v>
      </c>
      <c r="R198" t="str">
        <f>VLOOKUP($A198, 'Hospitalisation Details'!$A$2:$K$2344, 9, FALSE)</f>
        <v>R1016</v>
      </c>
      <c r="S198" t="str">
        <f>VLOOKUP($A198, 'Hospitalisation Details'!$A$2:$K$2344, 10, FALSE)</f>
        <v>1Oct1999</v>
      </c>
      <c r="T198">
        <f>VLOOKUP($A198, 'Hospitalisation Details'!$A$2:$K$2344, 11, FALSE)</f>
        <v>23</v>
      </c>
    </row>
    <row r="199" spans="1:20" ht="15.75" x14ac:dyDescent="0.25">
      <c r="A199" s="1" t="s">
        <v>2174</v>
      </c>
      <c r="B199" t="str">
        <f>VLOOKUP($A199, 'Customer Names'!$A$2:$D$2336, 2, FALSE)</f>
        <v>Saldana</v>
      </c>
      <c r="C199" t="str">
        <f>VLOOKUP($A199, 'Customer Names'!$A$2:$D$2336, 3, FALSE)</f>
        <v xml:space="preserve"> Mr</v>
      </c>
      <c r="D199" t="str">
        <f>VLOOKUP($A199, 'Customer Names'!$A$2:$D$2336, 4, FALSE)</f>
        <v xml:space="preserve">  Jesse</v>
      </c>
      <c r="E199">
        <f>VLOOKUP($A199, 'Medical Examinations'!$A$2:$J$2336, 2, FALSE)</f>
        <v>36.64</v>
      </c>
      <c r="F199">
        <f>VLOOKUP($A199, 'Medical Examinations'!$A$2:$J$2336, 3, FALSE)</f>
        <v>11.34</v>
      </c>
      <c r="G199" t="str">
        <f>VLOOKUP($A199, 'Medical Examinations'!$A$2:$J$2336, 4, FALSE)</f>
        <v>Yes</v>
      </c>
      <c r="H199" t="str">
        <f>VLOOKUP($A199, 'Medical Examinations'!$A$2:$J$2336, 5, FALSE)</f>
        <v>No</v>
      </c>
      <c r="I199" t="str">
        <f>VLOOKUP($A199, 'Medical Examinations'!$A$2:$J$2336, 6, FALSE)</f>
        <v>No</v>
      </c>
      <c r="J199">
        <f>VLOOKUP($A199, 'Medical Examinations'!$A$2:$J$2336, 7, FALSE)</f>
        <v>1</v>
      </c>
      <c r="K199" t="str">
        <f>VLOOKUP($A199, 'Medical Examinations'!$A$2:$J$2336, 8, FALSE)</f>
        <v>No</v>
      </c>
      <c r="L199" t="str">
        <f>VLOOKUP($A199, 'Medical Examinations'!$A$2:$J$2336, 9, FALSE)</f>
        <v>Obesity</v>
      </c>
      <c r="M199" t="str">
        <f>VLOOKUP($A199, 'Medical Examinations'!$A$2:$J$2336, 10, FALSE)</f>
        <v>Diabetes</v>
      </c>
      <c r="N199">
        <f>VLOOKUP($A199, 'Hospitalisation Details'!$A$2:$K$2344, 5, FALSE)</f>
        <v>0</v>
      </c>
      <c r="O199">
        <f>VLOOKUP($A199, 'Hospitalisation Details'!$A$2:$K$2344, 6, FALSE)</f>
        <v>36182.870000000003</v>
      </c>
      <c r="P199" t="str">
        <f>VLOOKUP($A199, 'Hospitalisation Details'!$A$2:$K$2344, 7, FALSE)</f>
        <v>tier - 2</v>
      </c>
      <c r="Q199" t="str">
        <f>VLOOKUP($A199, 'Hospitalisation Details'!$A$2:$K$2344, 8, FALSE)</f>
        <v>tier - 3</v>
      </c>
      <c r="R199" t="str">
        <f>VLOOKUP($A199, 'Hospitalisation Details'!$A$2:$K$2344, 9, FALSE)</f>
        <v>R1012</v>
      </c>
      <c r="S199" t="str">
        <f>VLOOKUP($A199, 'Hospitalisation Details'!$A$2:$K$2344, 10, FALSE)</f>
        <v>6Dec1974</v>
      </c>
      <c r="T199">
        <f>VLOOKUP($A199, 'Hospitalisation Details'!$A$2:$K$2344, 11, FALSE)</f>
        <v>48</v>
      </c>
    </row>
    <row r="200" spans="1:20" ht="15.75" x14ac:dyDescent="0.25">
      <c r="A200" s="1" t="s">
        <v>2173</v>
      </c>
      <c r="B200" t="str">
        <f>VLOOKUP($A200, 'Customer Names'!$A$2:$D$2336, 2, FALSE)</f>
        <v>Weinberg</v>
      </c>
      <c r="C200" t="str">
        <f>VLOOKUP($A200, 'Customer Names'!$A$2:$D$2336, 3, FALSE)</f>
        <v xml:space="preserve"> Ms</v>
      </c>
      <c r="D200" t="str">
        <f>VLOOKUP($A200, 'Customer Names'!$A$2:$D$2336, 4, FALSE)</f>
        <v xml:space="preserve">  Jill</v>
      </c>
      <c r="E200">
        <f>VLOOKUP($A200, 'Medical Examinations'!$A$2:$J$2336, 2, FALSE)</f>
        <v>36.85</v>
      </c>
      <c r="F200">
        <f>VLOOKUP($A200, 'Medical Examinations'!$A$2:$J$2336, 3, FALSE)</f>
        <v>5.88</v>
      </c>
      <c r="G200" t="str">
        <f>VLOOKUP($A200, 'Medical Examinations'!$A$2:$J$2336, 4, FALSE)</f>
        <v>Yes</v>
      </c>
      <c r="H200" t="str">
        <f>VLOOKUP($A200, 'Medical Examinations'!$A$2:$J$2336, 5, FALSE)</f>
        <v>No</v>
      </c>
      <c r="I200" t="str">
        <f>VLOOKUP($A200, 'Medical Examinations'!$A$2:$J$2336, 6, FALSE)</f>
        <v>No</v>
      </c>
      <c r="J200">
        <f>VLOOKUP($A200, 'Medical Examinations'!$A$2:$J$2336, 7, FALSE)</f>
        <v>1</v>
      </c>
      <c r="K200" t="str">
        <f>VLOOKUP($A200, 'Medical Examinations'!$A$2:$J$2336, 8, FALSE)</f>
        <v>No</v>
      </c>
      <c r="L200" t="str">
        <f>VLOOKUP($A200, 'Medical Examinations'!$A$2:$J$2336, 9, FALSE)</f>
        <v>Obesity</v>
      </c>
      <c r="M200" t="str">
        <f>VLOOKUP($A200, 'Medical Examinations'!$A$2:$J$2336, 10, FALSE)</f>
        <v>Diabetes</v>
      </c>
      <c r="N200">
        <f>VLOOKUP($A200, 'Hospitalisation Details'!$A$2:$K$2344, 5, FALSE)</f>
        <v>0</v>
      </c>
      <c r="O200">
        <f>VLOOKUP($A200, 'Hospitalisation Details'!$A$2:$K$2344, 6, FALSE)</f>
        <v>36149.480000000003</v>
      </c>
      <c r="P200" t="str">
        <f>VLOOKUP($A200, 'Hospitalisation Details'!$A$2:$K$2344, 7, FALSE)</f>
        <v>tier - 2</v>
      </c>
      <c r="Q200" t="str">
        <f>VLOOKUP($A200, 'Hospitalisation Details'!$A$2:$K$2344, 8, FALSE)</f>
        <v>tier - 2</v>
      </c>
      <c r="R200" t="str">
        <f>VLOOKUP($A200, 'Hospitalisation Details'!$A$2:$K$2344, 9, FALSE)</f>
        <v>R1013</v>
      </c>
      <c r="S200" t="str">
        <f>VLOOKUP($A200, 'Hospitalisation Details'!$A$2:$K$2344, 10, FALSE)</f>
        <v>30Aug2004</v>
      </c>
      <c r="T200">
        <f>VLOOKUP($A200, 'Hospitalisation Details'!$A$2:$K$2344, 11, FALSE)</f>
        <v>18</v>
      </c>
    </row>
    <row r="201" spans="1:20" ht="15.75" x14ac:dyDescent="0.25">
      <c r="A201" s="1" t="s">
        <v>2172</v>
      </c>
      <c r="B201" t="str">
        <f>VLOOKUP($A201, 'Customer Names'!$A$2:$D$2336, 2, FALSE)</f>
        <v>Walsh</v>
      </c>
      <c r="C201" t="str">
        <f>VLOOKUP($A201, 'Customer Names'!$A$2:$D$2336, 3, FALSE)</f>
        <v xml:space="preserve"> Mr</v>
      </c>
      <c r="D201" t="str">
        <f>VLOOKUP($A201, 'Customer Names'!$A$2:$D$2336, 4, FALSE)</f>
        <v xml:space="preserve">  William</v>
      </c>
      <c r="E201">
        <f>VLOOKUP($A201, 'Medical Examinations'!$A$2:$J$2336, 2, FALSE)</f>
        <v>33.33</v>
      </c>
      <c r="F201">
        <f>VLOOKUP($A201, 'Medical Examinations'!$A$2:$J$2336, 3, FALSE)</f>
        <v>5.01</v>
      </c>
      <c r="G201" t="str">
        <f>VLOOKUP($A201, 'Medical Examinations'!$A$2:$J$2336, 4, FALSE)</f>
        <v>Yes</v>
      </c>
      <c r="H201" t="str">
        <f>VLOOKUP($A201, 'Medical Examinations'!$A$2:$J$2336, 5, FALSE)</f>
        <v>No</v>
      </c>
      <c r="I201" t="str">
        <f>VLOOKUP($A201, 'Medical Examinations'!$A$2:$J$2336, 6, FALSE)</f>
        <v>Yes</v>
      </c>
      <c r="J201">
        <f>VLOOKUP($A201, 'Medical Examinations'!$A$2:$J$2336, 7, FALSE)</f>
        <v>1</v>
      </c>
      <c r="K201" t="str">
        <f>VLOOKUP($A201, 'Medical Examinations'!$A$2:$J$2336, 8, FALSE)</f>
        <v>No</v>
      </c>
      <c r="L201" t="str">
        <f>VLOOKUP($A201, 'Medical Examinations'!$A$2:$J$2336, 9, FALSE)</f>
        <v>Obesity</v>
      </c>
      <c r="M201" t="str">
        <f>VLOOKUP($A201, 'Medical Examinations'!$A$2:$J$2336, 10, FALSE)</f>
        <v>Normal</v>
      </c>
      <c r="N201">
        <f>VLOOKUP($A201, 'Hospitalisation Details'!$A$2:$K$2344, 5, FALSE)</f>
        <v>2</v>
      </c>
      <c r="O201">
        <f>VLOOKUP($A201, 'Hospitalisation Details'!$A$2:$K$2344, 6, FALSE)</f>
        <v>36124.57</v>
      </c>
      <c r="P201" t="str">
        <f>VLOOKUP($A201, 'Hospitalisation Details'!$A$2:$K$2344, 7, FALSE)</f>
        <v>tier - 1</v>
      </c>
      <c r="Q201" t="str">
        <f>VLOOKUP($A201, 'Hospitalisation Details'!$A$2:$K$2344, 8, FALSE)</f>
        <v>tier - 3</v>
      </c>
      <c r="R201" t="str">
        <f>VLOOKUP($A201, 'Hospitalisation Details'!$A$2:$K$2344, 9, FALSE)</f>
        <v>R1013</v>
      </c>
      <c r="S201" t="str">
        <f>VLOOKUP($A201, 'Hospitalisation Details'!$A$2:$K$2344, 10, FALSE)</f>
        <v>12Jun1997</v>
      </c>
      <c r="T201">
        <f>VLOOKUP($A201, 'Hospitalisation Details'!$A$2:$K$2344, 11, FALSE)</f>
        <v>25</v>
      </c>
    </row>
    <row r="202" spans="1:20" ht="15.75" x14ac:dyDescent="0.25">
      <c r="A202" s="1" t="s">
        <v>2171</v>
      </c>
      <c r="B202" t="str">
        <f>VLOOKUP($A202, 'Customer Names'!$A$2:$D$2336, 2, FALSE)</f>
        <v>Pasten</v>
      </c>
      <c r="C202" t="str">
        <f>VLOOKUP($A202, 'Customer Names'!$A$2:$D$2336, 3, FALSE)</f>
        <v xml:space="preserve"> Mr</v>
      </c>
      <c r="D202" t="str">
        <f>VLOOKUP($A202, 'Customer Names'!$A$2:$D$2336, 4, FALSE)</f>
        <v xml:space="preserve">  Alejandro</v>
      </c>
      <c r="E202">
        <f>VLOOKUP($A202, 'Medical Examinations'!$A$2:$J$2336, 2, FALSE)</f>
        <v>39.14</v>
      </c>
      <c r="F202">
        <f>VLOOKUP($A202, 'Medical Examinations'!$A$2:$J$2336, 3, FALSE)</f>
        <v>4.4000000000000004</v>
      </c>
      <c r="G202" t="str">
        <f>VLOOKUP($A202, 'Medical Examinations'!$A$2:$J$2336, 4, FALSE)</f>
        <v>Yes</v>
      </c>
      <c r="H202" t="str">
        <f>VLOOKUP($A202, 'Medical Examinations'!$A$2:$J$2336, 5, FALSE)</f>
        <v>No</v>
      </c>
      <c r="I202" t="str">
        <f>VLOOKUP($A202, 'Medical Examinations'!$A$2:$J$2336, 6, FALSE)</f>
        <v>Yes</v>
      </c>
      <c r="J202">
        <f>VLOOKUP($A202, 'Medical Examinations'!$A$2:$J$2336, 7, FALSE)</f>
        <v>1</v>
      </c>
      <c r="K202" t="str">
        <f>VLOOKUP($A202, 'Medical Examinations'!$A$2:$J$2336, 8, FALSE)</f>
        <v>Yes</v>
      </c>
      <c r="L202" t="str">
        <f>VLOOKUP($A202, 'Medical Examinations'!$A$2:$J$2336, 9, FALSE)</f>
        <v>Obesity</v>
      </c>
      <c r="M202" t="str">
        <f>VLOOKUP($A202, 'Medical Examinations'!$A$2:$J$2336, 10, FALSE)</f>
        <v>Normal</v>
      </c>
      <c r="N202">
        <f>VLOOKUP($A202, 'Hospitalisation Details'!$A$2:$K$2344, 5, FALSE)</f>
        <v>2</v>
      </c>
      <c r="O202">
        <f>VLOOKUP($A202, 'Hospitalisation Details'!$A$2:$K$2344, 6, FALSE)</f>
        <v>36090.49</v>
      </c>
      <c r="P202" t="str">
        <f>VLOOKUP($A202, 'Hospitalisation Details'!$A$2:$K$2344, 7, FALSE)</f>
        <v>tier - 2</v>
      </c>
      <c r="Q202" t="str">
        <f>VLOOKUP($A202, 'Hospitalisation Details'!$A$2:$K$2344, 8, FALSE)</f>
        <v>tier - 2</v>
      </c>
      <c r="R202" t="str">
        <f>VLOOKUP($A202, 'Hospitalisation Details'!$A$2:$K$2344, 9, FALSE)</f>
        <v>R1011</v>
      </c>
      <c r="S202" t="str">
        <f>VLOOKUP($A202, 'Hospitalisation Details'!$A$2:$K$2344, 10, FALSE)</f>
        <v>4Nov1979</v>
      </c>
      <c r="T202">
        <f>VLOOKUP($A202, 'Hospitalisation Details'!$A$2:$K$2344, 11, FALSE)</f>
        <v>43</v>
      </c>
    </row>
    <row r="203" spans="1:20" ht="15.75" x14ac:dyDescent="0.25">
      <c r="A203" s="1" t="s">
        <v>2170</v>
      </c>
      <c r="B203" t="str">
        <f>VLOOKUP($A203, 'Customer Names'!$A$2:$D$2336, 2, FALSE)</f>
        <v>LaBelle</v>
      </c>
      <c r="C203" t="str">
        <f>VLOOKUP($A203, 'Customer Names'!$A$2:$D$2336, 3, FALSE)</f>
        <v xml:space="preserve"> Mr</v>
      </c>
      <c r="D203" t="str">
        <f>VLOOKUP($A203, 'Customer Names'!$A$2:$D$2336, 4, FALSE)</f>
        <v xml:space="preserve">  Ian E</v>
      </c>
      <c r="E203">
        <f>VLOOKUP($A203, 'Medical Examinations'!$A$2:$J$2336, 2, FALSE)</f>
        <v>32.9</v>
      </c>
      <c r="F203">
        <f>VLOOKUP($A203, 'Medical Examinations'!$A$2:$J$2336, 3, FALSE)</f>
        <v>6.26</v>
      </c>
      <c r="G203" t="str">
        <f>VLOOKUP($A203, 'Medical Examinations'!$A$2:$J$2336, 4, FALSE)</f>
        <v>Yes</v>
      </c>
      <c r="H203" t="str">
        <f>VLOOKUP($A203, 'Medical Examinations'!$A$2:$J$2336, 5, FALSE)</f>
        <v>No</v>
      </c>
      <c r="I203" t="str">
        <f>VLOOKUP($A203, 'Medical Examinations'!$A$2:$J$2336, 6, FALSE)</f>
        <v>No</v>
      </c>
      <c r="J203">
        <f>VLOOKUP($A203, 'Medical Examinations'!$A$2:$J$2336, 7, FALSE)</f>
        <v>1</v>
      </c>
      <c r="K203" t="str">
        <f>VLOOKUP($A203, 'Medical Examinations'!$A$2:$J$2336, 8, FALSE)</f>
        <v>No</v>
      </c>
      <c r="L203" t="str">
        <f>VLOOKUP($A203, 'Medical Examinations'!$A$2:$J$2336, 9, FALSE)</f>
        <v>Obesity</v>
      </c>
      <c r="M203" t="str">
        <f>VLOOKUP($A203, 'Medical Examinations'!$A$2:$J$2336, 10, FALSE)</f>
        <v>Diabetes</v>
      </c>
      <c r="N203">
        <f>VLOOKUP($A203, 'Hospitalisation Details'!$A$2:$K$2344, 5, FALSE)</f>
        <v>2</v>
      </c>
      <c r="O203">
        <f>VLOOKUP($A203, 'Hospitalisation Details'!$A$2:$K$2344, 6, FALSE)</f>
        <v>36085.22</v>
      </c>
      <c r="P203" t="str">
        <f>VLOOKUP($A203, 'Hospitalisation Details'!$A$2:$K$2344, 7, FALSE)</f>
        <v>tier - 1</v>
      </c>
      <c r="Q203" t="str">
        <f>VLOOKUP($A203, 'Hospitalisation Details'!$A$2:$K$2344, 8, FALSE)</f>
        <v>tier - 1</v>
      </c>
      <c r="R203" t="str">
        <f>VLOOKUP($A203, 'Hospitalisation Details'!$A$2:$K$2344, 9, FALSE)</f>
        <v>R1011</v>
      </c>
      <c r="S203" t="str">
        <f>VLOOKUP($A203, 'Hospitalisation Details'!$A$2:$K$2344, 10, FALSE)</f>
        <v>20Aug1996</v>
      </c>
      <c r="T203">
        <f>VLOOKUP($A203, 'Hospitalisation Details'!$A$2:$K$2344, 11, FALSE)</f>
        <v>26</v>
      </c>
    </row>
    <row r="204" spans="1:20" ht="15.75" x14ac:dyDescent="0.25">
      <c r="A204" s="1" t="s">
        <v>2169</v>
      </c>
      <c r="B204" t="str">
        <f>VLOOKUP($A204, 'Customer Names'!$A$2:$D$2336, 2, FALSE)</f>
        <v>Guzman</v>
      </c>
      <c r="C204" t="str">
        <f>VLOOKUP($A204, 'Customer Names'!$A$2:$D$2336, 3, FALSE)</f>
        <v xml:space="preserve"> Mr</v>
      </c>
      <c r="D204" t="str">
        <f>VLOOKUP($A204, 'Customer Names'!$A$2:$D$2336, 4, FALSE)</f>
        <v xml:space="preserve">  Hector Sr</v>
      </c>
      <c r="E204">
        <f>VLOOKUP($A204, 'Medical Examinations'!$A$2:$J$2336, 2, FALSE)</f>
        <v>29.78</v>
      </c>
      <c r="F204">
        <f>VLOOKUP($A204, 'Medical Examinations'!$A$2:$J$2336, 3, FALSE)</f>
        <v>10.27</v>
      </c>
      <c r="G204" t="str">
        <f>VLOOKUP($A204, 'Medical Examinations'!$A$2:$J$2336, 4, FALSE)</f>
        <v>No</v>
      </c>
      <c r="H204" t="str">
        <f>VLOOKUP($A204, 'Medical Examinations'!$A$2:$J$2336, 5, FALSE)</f>
        <v>No</v>
      </c>
      <c r="I204" t="str">
        <f>VLOOKUP($A204, 'Medical Examinations'!$A$2:$J$2336, 6, FALSE)</f>
        <v>Yes</v>
      </c>
      <c r="J204">
        <f>VLOOKUP($A204, 'Medical Examinations'!$A$2:$J$2336, 7, FALSE)</f>
        <v>1</v>
      </c>
      <c r="K204" t="str">
        <f>VLOOKUP($A204, 'Medical Examinations'!$A$2:$J$2336, 8, FALSE)</f>
        <v>No</v>
      </c>
      <c r="L204" t="str">
        <f>VLOOKUP($A204, 'Medical Examinations'!$A$2:$J$2336, 9, FALSE)</f>
        <v>Obesity</v>
      </c>
      <c r="M204" t="str">
        <f>VLOOKUP($A204, 'Medical Examinations'!$A$2:$J$2336, 10, FALSE)</f>
        <v>Diabetes</v>
      </c>
      <c r="N204">
        <f>VLOOKUP($A204, 'Hospitalisation Details'!$A$2:$K$2344, 5, FALSE)</f>
        <v>0</v>
      </c>
      <c r="O204">
        <f>VLOOKUP($A204, 'Hospitalisation Details'!$A$2:$K$2344, 6, FALSE)</f>
        <v>36074.339999999997</v>
      </c>
      <c r="P204" t="str">
        <f>VLOOKUP($A204, 'Hospitalisation Details'!$A$2:$K$2344, 7, FALSE)</f>
        <v>tier - 2</v>
      </c>
      <c r="Q204" t="str">
        <f>VLOOKUP($A204, 'Hospitalisation Details'!$A$2:$K$2344, 8, FALSE)</f>
        <v>tier - 1</v>
      </c>
      <c r="R204" t="str">
        <f>VLOOKUP($A204, 'Hospitalisation Details'!$A$2:$K$2344, 9, FALSE)</f>
        <v>R1011</v>
      </c>
      <c r="S204" t="str">
        <f>VLOOKUP($A204, 'Hospitalisation Details'!$A$2:$K$2344, 10, FALSE)</f>
        <v>22Jul1963</v>
      </c>
      <c r="T204">
        <f>VLOOKUP($A204, 'Hospitalisation Details'!$A$2:$K$2344, 11, FALSE)</f>
        <v>59</v>
      </c>
    </row>
    <row r="205" spans="1:20" ht="15.75" x14ac:dyDescent="0.25">
      <c r="A205" s="1" t="s">
        <v>2168</v>
      </c>
      <c r="B205" t="str">
        <f>VLOOKUP($A205, 'Customer Names'!$A$2:$D$2336, 2, FALSE)</f>
        <v>Turnbull</v>
      </c>
      <c r="C205" t="str">
        <f>VLOOKUP($A205, 'Customer Names'!$A$2:$D$2336, 3, FALSE)</f>
        <v xml:space="preserve"> Ms</v>
      </c>
      <c r="D205" t="str">
        <f>VLOOKUP($A205, 'Customer Names'!$A$2:$D$2336, 4, FALSE)</f>
        <v xml:space="preserve">  Rebecca</v>
      </c>
      <c r="E205">
        <f>VLOOKUP($A205, 'Medical Examinations'!$A$2:$J$2336, 2, FALSE)</f>
        <v>32.78</v>
      </c>
      <c r="F205">
        <f>VLOOKUP($A205, 'Medical Examinations'!$A$2:$J$2336, 3, FALSE)</f>
        <v>5.27</v>
      </c>
      <c r="G205" t="str">
        <f>VLOOKUP($A205, 'Medical Examinations'!$A$2:$J$2336, 4, FALSE)</f>
        <v>Yes</v>
      </c>
      <c r="H205" t="str">
        <f>VLOOKUP($A205, 'Medical Examinations'!$A$2:$J$2336, 5, FALSE)</f>
        <v>No</v>
      </c>
      <c r="I205" t="str">
        <f>VLOOKUP($A205, 'Medical Examinations'!$A$2:$J$2336, 6, FALSE)</f>
        <v>No</v>
      </c>
      <c r="J205">
        <f>VLOOKUP($A205, 'Medical Examinations'!$A$2:$J$2336, 7, FALSE)</f>
        <v>1</v>
      </c>
      <c r="K205" t="str">
        <f>VLOOKUP($A205, 'Medical Examinations'!$A$2:$J$2336, 8, FALSE)</f>
        <v>No</v>
      </c>
      <c r="L205" t="str">
        <f>VLOOKUP($A205, 'Medical Examinations'!$A$2:$J$2336, 9, FALSE)</f>
        <v>Obesity</v>
      </c>
      <c r="M205" t="str">
        <f>VLOOKUP($A205, 'Medical Examinations'!$A$2:$J$2336, 10, FALSE)</f>
        <v>Normal</v>
      </c>
      <c r="N205">
        <f>VLOOKUP($A205, 'Hospitalisation Details'!$A$2:$K$2344, 5, FALSE)</f>
        <v>2</v>
      </c>
      <c r="O205">
        <f>VLOOKUP($A205, 'Hospitalisation Details'!$A$2:$K$2344, 6, FALSE)</f>
        <v>36021.01</v>
      </c>
      <c r="P205" t="str">
        <f>VLOOKUP($A205, 'Hospitalisation Details'!$A$2:$K$2344, 7, FALSE)</f>
        <v>tier - 2</v>
      </c>
      <c r="Q205" t="str">
        <f>VLOOKUP($A205, 'Hospitalisation Details'!$A$2:$K$2344, 8, FALSE)</f>
        <v>tier - 3</v>
      </c>
      <c r="R205" t="str">
        <f>VLOOKUP($A205, 'Hospitalisation Details'!$A$2:$K$2344, 9, FALSE)</f>
        <v>R1013</v>
      </c>
      <c r="S205" t="str">
        <f>VLOOKUP($A205, 'Hospitalisation Details'!$A$2:$K$2344, 10, FALSE)</f>
        <v>4Sep1999</v>
      </c>
      <c r="T205">
        <f>VLOOKUP($A205, 'Hospitalisation Details'!$A$2:$K$2344, 11, FALSE)</f>
        <v>23</v>
      </c>
    </row>
    <row r="206" spans="1:20" ht="15.75" x14ac:dyDescent="0.25">
      <c r="A206" s="1" t="s">
        <v>2167</v>
      </c>
      <c r="B206" t="str">
        <f>VLOOKUP($A206, 'Customer Names'!$A$2:$D$2336, 2, FALSE)</f>
        <v>Aguero</v>
      </c>
      <c r="C206" t="str">
        <f>VLOOKUP($A206, 'Customer Names'!$A$2:$D$2336, 3, FALSE)</f>
        <v xml:space="preserve"> Mr</v>
      </c>
      <c r="D206" t="str">
        <f>VLOOKUP($A206, 'Customer Names'!$A$2:$D$2336, 4, FALSE)</f>
        <v xml:space="preserve">  Matt</v>
      </c>
      <c r="E206">
        <f>VLOOKUP($A206, 'Medical Examinations'!$A$2:$J$2336, 2, FALSE)</f>
        <v>41.65</v>
      </c>
      <c r="F206">
        <f>VLOOKUP($A206, 'Medical Examinations'!$A$2:$J$2336, 3, FALSE)</f>
        <v>10.73</v>
      </c>
      <c r="G206" t="str">
        <f>VLOOKUP($A206, 'Medical Examinations'!$A$2:$J$2336, 4, FALSE)</f>
        <v>Yes</v>
      </c>
      <c r="H206" t="str">
        <f>VLOOKUP($A206, 'Medical Examinations'!$A$2:$J$2336, 5, FALSE)</f>
        <v>No</v>
      </c>
      <c r="I206" t="str">
        <f>VLOOKUP($A206, 'Medical Examinations'!$A$2:$J$2336, 6, FALSE)</f>
        <v>No</v>
      </c>
      <c r="J206">
        <f>VLOOKUP($A206, 'Medical Examinations'!$A$2:$J$2336, 7, FALSE)</f>
        <v>2</v>
      </c>
      <c r="K206" t="str">
        <f>VLOOKUP($A206, 'Medical Examinations'!$A$2:$J$2336, 8, FALSE)</f>
        <v>Yes</v>
      </c>
      <c r="L206" t="str">
        <f>VLOOKUP($A206, 'Medical Examinations'!$A$2:$J$2336, 9, FALSE)</f>
        <v>Obesity</v>
      </c>
      <c r="M206" t="str">
        <f>VLOOKUP($A206, 'Medical Examinations'!$A$2:$J$2336, 10, FALSE)</f>
        <v>Diabetes</v>
      </c>
      <c r="N206">
        <f>VLOOKUP($A206, 'Hospitalisation Details'!$A$2:$K$2344, 5, FALSE)</f>
        <v>1</v>
      </c>
      <c r="O206">
        <f>VLOOKUP($A206, 'Hospitalisation Details'!$A$2:$K$2344, 6, FALSE)</f>
        <v>35952.65</v>
      </c>
      <c r="P206" t="str">
        <f>VLOOKUP($A206, 'Hospitalisation Details'!$A$2:$K$2344, 7, FALSE)</f>
        <v>tier - 1</v>
      </c>
      <c r="Q206" t="str">
        <f>VLOOKUP($A206, 'Hospitalisation Details'!$A$2:$K$2344, 8, FALSE)</f>
        <v>tier - 3</v>
      </c>
      <c r="R206" t="str">
        <f>VLOOKUP($A206, 'Hospitalisation Details'!$A$2:$K$2344, 9, FALSE)</f>
        <v>R1011</v>
      </c>
      <c r="S206" t="str">
        <f>VLOOKUP($A206, 'Hospitalisation Details'!$A$2:$K$2344, 10, FALSE)</f>
        <v>22Nov1981</v>
      </c>
      <c r="T206">
        <f>VLOOKUP($A206, 'Hospitalisation Details'!$A$2:$K$2344, 11, FALSE)</f>
        <v>41</v>
      </c>
    </row>
    <row r="207" spans="1:20" ht="15.75" x14ac:dyDescent="0.25">
      <c r="A207" s="1" t="s">
        <v>2166</v>
      </c>
      <c r="B207" t="str">
        <f>VLOOKUP($A207, 'Customer Names'!$A$2:$D$2336, 2, FALSE)</f>
        <v>Woodward</v>
      </c>
      <c r="C207" t="str">
        <f>VLOOKUP($A207, 'Customer Names'!$A$2:$D$2336, 3, FALSE)</f>
        <v xml:space="preserve"> Ms</v>
      </c>
      <c r="D207" t="str">
        <f>VLOOKUP($A207, 'Customer Names'!$A$2:$D$2336, 4, FALSE)</f>
        <v xml:space="preserve">  Elizabeth H</v>
      </c>
      <c r="E207">
        <f>VLOOKUP($A207, 'Medical Examinations'!$A$2:$J$2336, 2, FALSE)</f>
        <v>50.79</v>
      </c>
      <c r="F207">
        <f>VLOOKUP($A207, 'Medical Examinations'!$A$2:$J$2336, 3, FALSE)</f>
        <v>4.45</v>
      </c>
      <c r="G207" t="str">
        <f>VLOOKUP($A207, 'Medical Examinations'!$A$2:$J$2336, 4, FALSE)</f>
        <v>Yes</v>
      </c>
      <c r="H207" t="str">
        <f>VLOOKUP($A207, 'Medical Examinations'!$A$2:$J$2336, 5, FALSE)</f>
        <v>Yes</v>
      </c>
      <c r="I207" t="str">
        <f>VLOOKUP($A207, 'Medical Examinations'!$A$2:$J$2336, 6, FALSE)</f>
        <v>No</v>
      </c>
      <c r="J207">
        <f>VLOOKUP($A207, 'Medical Examinations'!$A$2:$J$2336, 7, FALSE)</f>
        <v>2</v>
      </c>
      <c r="K207" t="str">
        <f>VLOOKUP($A207, 'Medical Examinations'!$A$2:$J$2336, 8, FALSE)</f>
        <v>Yes</v>
      </c>
      <c r="L207" t="str">
        <f>VLOOKUP($A207, 'Medical Examinations'!$A$2:$J$2336, 9, FALSE)</f>
        <v>Obesity</v>
      </c>
      <c r="M207" t="str">
        <f>VLOOKUP($A207, 'Medical Examinations'!$A$2:$J$2336, 10, FALSE)</f>
        <v>Normal</v>
      </c>
      <c r="N207">
        <f>VLOOKUP($A207, 'Hospitalisation Details'!$A$2:$K$2344, 5, FALSE)</f>
        <v>0</v>
      </c>
      <c r="O207">
        <f>VLOOKUP($A207, 'Hospitalisation Details'!$A$2:$K$2344, 6, FALSE)</f>
        <v>35883.269999999997</v>
      </c>
      <c r="P207" t="str">
        <f>VLOOKUP($A207, 'Hospitalisation Details'!$A$2:$K$2344, 7, FALSE)</f>
        <v>tier - 2</v>
      </c>
      <c r="Q207" t="str">
        <f>VLOOKUP($A207, 'Hospitalisation Details'!$A$2:$K$2344, 8, FALSE)</f>
        <v>tier - 1</v>
      </c>
      <c r="R207" t="str">
        <f>VLOOKUP($A207, 'Hospitalisation Details'!$A$2:$K$2344, 9, FALSE)</f>
        <v>R1011</v>
      </c>
      <c r="S207" t="str">
        <f>VLOOKUP($A207, 'Hospitalisation Details'!$A$2:$K$2344, 10, FALSE)</f>
        <v>18Jun1992</v>
      </c>
      <c r="T207">
        <f>VLOOKUP($A207, 'Hospitalisation Details'!$A$2:$K$2344, 11, FALSE)</f>
        <v>30</v>
      </c>
    </row>
    <row r="208" spans="1:20" ht="15.75" x14ac:dyDescent="0.25">
      <c r="A208" s="1" t="s">
        <v>2165</v>
      </c>
      <c r="B208" t="str">
        <f>VLOOKUP($A208, 'Customer Names'!$A$2:$D$2336, 2, FALSE)</f>
        <v>McElroy</v>
      </c>
      <c r="C208" t="str">
        <f>VLOOKUP($A208, 'Customer Names'!$A$2:$D$2336, 3, FALSE)</f>
        <v xml:space="preserve"> Ms</v>
      </c>
      <c r="D208" t="str">
        <f>VLOOKUP($A208, 'Customer Names'!$A$2:$D$2336, 4, FALSE)</f>
        <v xml:space="preserve">  Grace</v>
      </c>
      <c r="E208">
        <f>VLOOKUP($A208, 'Medical Examinations'!$A$2:$J$2336, 2, FALSE)</f>
        <v>35.43</v>
      </c>
      <c r="F208">
        <f>VLOOKUP($A208, 'Medical Examinations'!$A$2:$J$2336, 3, FALSE)</f>
        <v>5.25</v>
      </c>
      <c r="G208" t="str">
        <f>VLOOKUP($A208, 'Medical Examinations'!$A$2:$J$2336, 4, FALSE)</f>
        <v>Yes</v>
      </c>
      <c r="H208" t="str">
        <f>VLOOKUP($A208, 'Medical Examinations'!$A$2:$J$2336, 5, FALSE)</f>
        <v>No</v>
      </c>
      <c r="I208" t="str">
        <f>VLOOKUP($A208, 'Medical Examinations'!$A$2:$J$2336, 6, FALSE)</f>
        <v>No</v>
      </c>
      <c r="J208">
        <f>VLOOKUP($A208, 'Medical Examinations'!$A$2:$J$2336, 7, FALSE)</f>
        <v>1</v>
      </c>
      <c r="K208" t="str">
        <f>VLOOKUP($A208, 'Medical Examinations'!$A$2:$J$2336, 8, FALSE)</f>
        <v>No</v>
      </c>
      <c r="L208" t="str">
        <f>VLOOKUP($A208, 'Medical Examinations'!$A$2:$J$2336, 9, FALSE)</f>
        <v>Obesity</v>
      </c>
      <c r="M208" t="str">
        <f>VLOOKUP($A208, 'Medical Examinations'!$A$2:$J$2336, 10, FALSE)</f>
        <v>Normal</v>
      </c>
      <c r="N208">
        <f>VLOOKUP($A208, 'Hospitalisation Details'!$A$2:$K$2344, 5, FALSE)</f>
        <v>2</v>
      </c>
      <c r="O208">
        <f>VLOOKUP($A208, 'Hospitalisation Details'!$A$2:$K$2344, 6, FALSE)</f>
        <v>35733.96</v>
      </c>
      <c r="P208" t="str">
        <f>VLOOKUP($A208, 'Hospitalisation Details'!$A$2:$K$2344, 7, FALSE)</f>
        <v>tier - 2</v>
      </c>
      <c r="Q208" t="str">
        <f>VLOOKUP($A208, 'Hospitalisation Details'!$A$2:$K$2344, 8, FALSE)</f>
        <v>tier - 2</v>
      </c>
      <c r="R208" t="str">
        <f>VLOOKUP($A208, 'Hospitalisation Details'!$A$2:$K$2344, 9, FALSE)</f>
        <v>R1011</v>
      </c>
      <c r="S208" t="str">
        <f>VLOOKUP($A208, 'Hospitalisation Details'!$A$2:$K$2344, 10, FALSE)</f>
        <v>4Oct1976</v>
      </c>
      <c r="T208">
        <f>VLOOKUP($A208, 'Hospitalisation Details'!$A$2:$K$2344, 11, FALSE)</f>
        <v>46</v>
      </c>
    </row>
    <row r="209" spans="1:20" ht="15.75" x14ac:dyDescent="0.25">
      <c r="A209" s="1" t="s">
        <v>2164</v>
      </c>
      <c r="B209" t="str">
        <f>VLOOKUP($A209, 'Customer Names'!$A$2:$D$2336, 2, FALSE)</f>
        <v>Lopez</v>
      </c>
      <c r="C209" t="str">
        <f>VLOOKUP($A209, 'Customer Names'!$A$2:$D$2336, 3, FALSE)</f>
        <v xml:space="preserve"> Mr</v>
      </c>
      <c r="D209" t="str">
        <f>VLOOKUP($A209, 'Customer Names'!$A$2:$D$2336, 4, FALSE)</f>
        <v xml:space="preserve">  Jaime</v>
      </c>
      <c r="E209">
        <f>VLOOKUP($A209, 'Medical Examinations'!$A$2:$J$2336, 2, FALSE)</f>
        <v>35.25</v>
      </c>
      <c r="F209">
        <f>VLOOKUP($A209, 'Medical Examinations'!$A$2:$J$2336, 3, FALSE)</f>
        <v>9.51</v>
      </c>
      <c r="G209" t="str">
        <f>VLOOKUP($A209, 'Medical Examinations'!$A$2:$J$2336, 4, FALSE)</f>
        <v>Yes</v>
      </c>
      <c r="H209" t="str">
        <f>VLOOKUP($A209, 'Medical Examinations'!$A$2:$J$2336, 5, FALSE)</f>
        <v>No</v>
      </c>
      <c r="I209" t="str">
        <f>VLOOKUP($A209, 'Medical Examinations'!$A$2:$J$2336, 6, FALSE)</f>
        <v>No</v>
      </c>
      <c r="J209">
        <f>VLOOKUP($A209, 'Medical Examinations'!$A$2:$J$2336, 7, FALSE)</f>
        <v>1</v>
      </c>
      <c r="K209" t="str">
        <f>VLOOKUP($A209, 'Medical Examinations'!$A$2:$J$2336, 8, FALSE)</f>
        <v>No</v>
      </c>
      <c r="L209" t="str">
        <f>VLOOKUP($A209, 'Medical Examinations'!$A$2:$J$2336, 9, FALSE)</f>
        <v>Obesity</v>
      </c>
      <c r="M209" t="str">
        <f>VLOOKUP($A209, 'Medical Examinations'!$A$2:$J$2336, 10, FALSE)</f>
        <v>Diabetes</v>
      </c>
      <c r="N209">
        <f>VLOOKUP($A209, 'Hospitalisation Details'!$A$2:$K$2344, 5, FALSE)</f>
        <v>0</v>
      </c>
      <c r="O209">
        <f>VLOOKUP($A209, 'Hospitalisation Details'!$A$2:$K$2344, 6, FALSE)</f>
        <v>35711.39</v>
      </c>
      <c r="P209" t="str">
        <f>VLOOKUP($A209, 'Hospitalisation Details'!$A$2:$K$2344, 7, FALSE)</f>
        <v>tier - 2</v>
      </c>
      <c r="Q209" t="str">
        <f>VLOOKUP($A209, 'Hospitalisation Details'!$A$2:$K$2344, 8, FALSE)</f>
        <v>tier - 3</v>
      </c>
      <c r="R209" t="str">
        <f>VLOOKUP($A209, 'Hospitalisation Details'!$A$2:$K$2344, 9, FALSE)</f>
        <v>R1012</v>
      </c>
      <c r="S209" t="str">
        <f>VLOOKUP($A209, 'Hospitalisation Details'!$A$2:$K$2344, 10, FALSE)</f>
        <v>15Jul1974</v>
      </c>
      <c r="T209">
        <f>VLOOKUP($A209, 'Hospitalisation Details'!$A$2:$K$2344, 11, FALSE)</f>
        <v>48</v>
      </c>
    </row>
    <row r="210" spans="1:20" ht="15.75" x14ac:dyDescent="0.25">
      <c r="A210" s="1" t="s">
        <v>2163</v>
      </c>
      <c r="B210" t="str">
        <f>VLOOKUP($A210, 'Customer Names'!$A$2:$D$2336, 2, FALSE)</f>
        <v>Cardosi</v>
      </c>
      <c r="C210" t="str">
        <f>VLOOKUP($A210, 'Customer Names'!$A$2:$D$2336, 3, FALSE)</f>
        <v xml:space="preserve"> Ms</v>
      </c>
      <c r="D210" t="str">
        <f>VLOOKUP($A210, 'Customer Names'!$A$2:$D$2336, 4, FALSE)</f>
        <v xml:space="preserve">  Calesse</v>
      </c>
      <c r="E210">
        <f>VLOOKUP($A210, 'Medical Examinations'!$A$2:$J$2336, 2, FALSE)</f>
        <v>36.85</v>
      </c>
      <c r="F210">
        <f>VLOOKUP($A210, 'Medical Examinations'!$A$2:$J$2336, 3, FALSE)</f>
        <v>11.12</v>
      </c>
      <c r="G210" t="str">
        <f>VLOOKUP($A210, 'Medical Examinations'!$A$2:$J$2336, 4, FALSE)</f>
        <v>Yes</v>
      </c>
      <c r="H210" t="str">
        <f>VLOOKUP($A210, 'Medical Examinations'!$A$2:$J$2336, 5, FALSE)</f>
        <v>No</v>
      </c>
      <c r="I210" t="str">
        <f>VLOOKUP($A210, 'Medical Examinations'!$A$2:$J$2336, 6, FALSE)</f>
        <v>No</v>
      </c>
      <c r="J210">
        <f>VLOOKUP($A210, 'Medical Examinations'!$A$2:$J$2336, 7, FALSE)</f>
        <v>1</v>
      </c>
      <c r="K210" t="str">
        <f>VLOOKUP($A210, 'Medical Examinations'!$A$2:$J$2336, 8, FALSE)</f>
        <v>No</v>
      </c>
      <c r="L210" t="str">
        <f>VLOOKUP($A210, 'Medical Examinations'!$A$2:$J$2336, 9, FALSE)</f>
        <v>Obesity</v>
      </c>
      <c r="M210" t="str">
        <f>VLOOKUP($A210, 'Medical Examinations'!$A$2:$J$2336, 10, FALSE)</f>
        <v>Diabetes</v>
      </c>
      <c r="N210">
        <f>VLOOKUP($A210, 'Hospitalisation Details'!$A$2:$K$2344, 5, FALSE)</f>
        <v>2</v>
      </c>
      <c r="O210">
        <f>VLOOKUP($A210, 'Hospitalisation Details'!$A$2:$K$2344, 6, FALSE)</f>
        <v>35701.9</v>
      </c>
      <c r="P210" t="str">
        <f>VLOOKUP($A210, 'Hospitalisation Details'!$A$2:$K$2344, 7, FALSE)</f>
        <v>tier - 2</v>
      </c>
      <c r="Q210" t="str">
        <f>VLOOKUP($A210, 'Hospitalisation Details'!$A$2:$K$2344, 8, FALSE)</f>
        <v>tier - 1</v>
      </c>
      <c r="R210" t="str">
        <f>VLOOKUP($A210, 'Hospitalisation Details'!$A$2:$K$2344, 9, FALSE)</f>
        <v>R1011</v>
      </c>
      <c r="S210" t="str">
        <f>VLOOKUP($A210, 'Hospitalisation Details'!$A$2:$K$2344, 10, FALSE)</f>
        <v>19Dec1978</v>
      </c>
      <c r="T210">
        <f>VLOOKUP($A210, 'Hospitalisation Details'!$A$2:$K$2344, 11, FALSE)</f>
        <v>44</v>
      </c>
    </row>
    <row r="211" spans="1:20" ht="15.75" x14ac:dyDescent="0.25">
      <c r="A211" s="1" t="s">
        <v>2162</v>
      </c>
      <c r="B211" t="str">
        <f>VLOOKUP($A211, 'Customer Names'!$A$2:$D$2336, 2, FALSE)</f>
        <v>Looney</v>
      </c>
      <c r="C211" t="str">
        <f>VLOOKUP($A211, 'Customer Names'!$A$2:$D$2336, 3, FALSE)</f>
        <v xml:space="preserve"> Ms</v>
      </c>
      <c r="D211" t="str">
        <f>VLOOKUP($A211, 'Customer Names'!$A$2:$D$2336, 4, FALSE)</f>
        <v xml:space="preserve">  Kate L</v>
      </c>
      <c r="E211">
        <f>VLOOKUP($A211, 'Medical Examinations'!$A$2:$J$2336, 2, FALSE)</f>
        <v>31.02</v>
      </c>
      <c r="F211">
        <f>VLOOKUP($A211, 'Medical Examinations'!$A$2:$J$2336, 3, FALSE)</f>
        <v>4.5599999999999996</v>
      </c>
      <c r="G211" t="str">
        <f>VLOOKUP($A211, 'Medical Examinations'!$A$2:$J$2336, 4, FALSE)</f>
        <v>No</v>
      </c>
      <c r="H211" t="str">
        <f>VLOOKUP($A211, 'Medical Examinations'!$A$2:$J$2336, 5, FALSE)</f>
        <v>No</v>
      </c>
      <c r="I211" t="str">
        <f>VLOOKUP($A211, 'Medical Examinations'!$A$2:$J$2336, 6, FALSE)</f>
        <v>No</v>
      </c>
      <c r="J211">
        <f>VLOOKUP($A211, 'Medical Examinations'!$A$2:$J$2336, 7, FALSE)</f>
        <v>1</v>
      </c>
      <c r="K211" t="str">
        <f>VLOOKUP($A211, 'Medical Examinations'!$A$2:$J$2336, 8, FALSE)</f>
        <v>No</v>
      </c>
      <c r="L211" t="str">
        <f>VLOOKUP($A211, 'Medical Examinations'!$A$2:$J$2336, 9, FALSE)</f>
        <v>Obesity</v>
      </c>
      <c r="M211" t="str">
        <f>VLOOKUP($A211, 'Medical Examinations'!$A$2:$J$2336, 10, FALSE)</f>
        <v>Normal</v>
      </c>
      <c r="N211">
        <f>VLOOKUP($A211, 'Hospitalisation Details'!$A$2:$K$2344, 5, FALSE)</f>
        <v>3</v>
      </c>
      <c r="O211">
        <f>VLOOKUP($A211, 'Hospitalisation Details'!$A$2:$K$2344, 6, FALSE)</f>
        <v>35595.589999999997</v>
      </c>
      <c r="P211" t="str">
        <f>VLOOKUP($A211, 'Hospitalisation Details'!$A$2:$K$2344, 7, FALSE)</f>
        <v>tier - 2</v>
      </c>
      <c r="Q211" t="str">
        <f>VLOOKUP($A211, 'Hospitalisation Details'!$A$2:$K$2344, 8, FALSE)</f>
        <v>tier - 3</v>
      </c>
      <c r="R211" t="str">
        <f>VLOOKUP($A211, 'Hospitalisation Details'!$A$2:$K$2344, 9, FALSE)</f>
        <v>R1013</v>
      </c>
      <c r="S211" t="str">
        <f>VLOOKUP($A211, 'Hospitalisation Details'!$A$2:$K$2344, 10, FALSE)</f>
        <v>17Dec2000</v>
      </c>
      <c r="T211">
        <f>VLOOKUP($A211, 'Hospitalisation Details'!$A$2:$K$2344, 11, FALSE)</f>
        <v>22</v>
      </c>
    </row>
    <row r="212" spans="1:20" ht="15.75" x14ac:dyDescent="0.25">
      <c r="A212" s="1" t="s">
        <v>2161</v>
      </c>
      <c r="B212" t="str">
        <f>VLOOKUP($A212, 'Customer Names'!$A$2:$D$2336, 2, FALSE)</f>
        <v>Zyryanov</v>
      </c>
      <c r="C212" t="str">
        <f>VLOOKUP($A212, 'Customer Names'!$A$2:$D$2336, 3, FALSE)</f>
        <v xml:space="preserve"> Mr</v>
      </c>
      <c r="D212" t="str">
        <f>VLOOKUP($A212, 'Customer Names'!$A$2:$D$2336, 4, FALSE)</f>
        <v xml:space="preserve">  Sergey</v>
      </c>
      <c r="E212">
        <f>VLOOKUP($A212, 'Medical Examinations'!$A$2:$J$2336, 2, FALSE)</f>
        <v>35.6</v>
      </c>
      <c r="F212">
        <f>VLOOKUP($A212, 'Medical Examinations'!$A$2:$J$2336, 3, FALSE)</f>
        <v>4.0199999999999996</v>
      </c>
      <c r="G212" t="str">
        <f>VLOOKUP($A212, 'Medical Examinations'!$A$2:$J$2336, 4, FALSE)</f>
        <v>Yes</v>
      </c>
      <c r="H212" t="str">
        <f>VLOOKUP($A212, 'Medical Examinations'!$A$2:$J$2336, 5, FALSE)</f>
        <v>No</v>
      </c>
      <c r="I212" t="str">
        <f>VLOOKUP($A212, 'Medical Examinations'!$A$2:$J$2336, 6, FALSE)</f>
        <v>No</v>
      </c>
      <c r="J212">
        <f>VLOOKUP($A212, 'Medical Examinations'!$A$2:$J$2336, 7, FALSE)</f>
        <v>1</v>
      </c>
      <c r="K212" t="str">
        <f>VLOOKUP($A212, 'Medical Examinations'!$A$2:$J$2336, 8, FALSE)</f>
        <v>No</v>
      </c>
      <c r="L212" t="str">
        <f>VLOOKUP($A212, 'Medical Examinations'!$A$2:$J$2336, 9, FALSE)</f>
        <v>Obesity</v>
      </c>
      <c r="M212" t="str">
        <f>VLOOKUP($A212, 'Medical Examinations'!$A$2:$J$2336, 10, FALSE)</f>
        <v>Normal</v>
      </c>
      <c r="N212">
        <f>VLOOKUP($A212, 'Hospitalisation Details'!$A$2:$K$2344, 5, FALSE)</f>
        <v>0</v>
      </c>
      <c r="O212">
        <f>VLOOKUP($A212, 'Hospitalisation Details'!$A$2:$K$2344, 6, FALSE)</f>
        <v>35585.58</v>
      </c>
      <c r="P212" t="str">
        <f>VLOOKUP($A212, 'Hospitalisation Details'!$A$2:$K$2344, 7, FALSE)</f>
        <v>tier - 2</v>
      </c>
      <c r="Q212" t="str">
        <f>VLOOKUP($A212, 'Hospitalisation Details'!$A$2:$K$2344, 8, FALSE)</f>
        <v>tier - 3</v>
      </c>
      <c r="R212" t="str">
        <f>VLOOKUP($A212, 'Hospitalisation Details'!$A$2:$K$2344, 9, FALSE)</f>
        <v>R1011</v>
      </c>
      <c r="S212" t="str">
        <f>VLOOKUP($A212, 'Hospitalisation Details'!$A$2:$K$2344, 10, FALSE)</f>
        <v>19Nov2000</v>
      </c>
      <c r="T212">
        <f>VLOOKUP($A212, 'Hospitalisation Details'!$A$2:$K$2344, 11, FALSE)</f>
        <v>22</v>
      </c>
    </row>
    <row r="213" spans="1:20" ht="15.75" x14ac:dyDescent="0.25">
      <c r="A213" s="1" t="s">
        <v>2160</v>
      </c>
      <c r="B213" t="str">
        <f>VLOOKUP($A213, 'Customer Names'!$A$2:$D$2336, 2, FALSE)</f>
        <v>Gavin</v>
      </c>
      <c r="C213" t="str">
        <f>VLOOKUP($A213, 'Customer Names'!$A$2:$D$2336, 3, FALSE)</f>
        <v xml:space="preserve"> Mr</v>
      </c>
      <c r="D213" t="str">
        <f>VLOOKUP($A213, 'Customer Names'!$A$2:$D$2336, 4, FALSE)</f>
        <v xml:space="preserve">  Timothy V</v>
      </c>
      <c r="E213">
        <f>VLOOKUP($A213, 'Medical Examinations'!$A$2:$J$2336, 2, FALSE)</f>
        <v>34.39</v>
      </c>
      <c r="F213">
        <f>VLOOKUP($A213, 'Medical Examinations'!$A$2:$J$2336, 3, FALSE)</f>
        <v>8.7200000000000006</v>
      </c>
      <c r="G213" t="str">
        <f>VLOOKUP($A213, 'Medical Examinations'!$A$2:$J$2336, 4, FALSE)</f>
        <v>Yes</v>
      </c>
      <c r="H213" t="str">
        <f>VLOOKUP($A213, 'Medical Examinations'!$A$2:$J$2336, 5, FALSE)</f>
        <v>No</v>
      </c>
      <c r="I213" t="str">
        <f>VLOOKUP($A213, 'Medical Examinations'!$A$2:$J$2336, 6, FALSE)</f>
        <v>No</v>
      </c>
      <c r="J213">
        <f>VLOOKUP($A213, 'Medical Examinations'!$A$2:$J$2336, 7, FALSE)</f>
        <v>1</v>
      </c>
      <c r="K213" t="str">
        <f>VLOOKUP($A213, 'Medical Examinations'!$A$2:$J$2336, 8, FALSE)</f>
        <v>No</v>
      </c>
      <c r="L213" t="str">
        <f>VLOOKUP($A213, 'Medical Examinations'!$A$2:$J$2336, 9, FALSE)</f>
        <v>Obesity</v>
      </c>
      <c r="M213" t="str">
        <f>VLOOKUP($A213, 'Medical Examinations'!$A$2:$J$2336, 10, FALSE)</f>
        <v>Diabetes</v>
      </c>
      <c r="N213">
        <f>VLOOKUP($A213, 'Hospitalisation Details'!$A$2:$K$2344, 5, FALSE)</f>
        <v>0</v>
      </c>
      <c r="O213">
        <f>VLOOKUP($A213, 'Hospitalisation Details'!$A$2:$K$2344, 6, FALSE)</f>
        <v>35583.17</v>
      </c>
      <c r="P213" t="str">
        <f>VLOOKUP($A213, 'Hospitalisation Details'!$A$2:$K$2344, 7, FALSE)</f>
        <v>tier - 1</v>
      </c>
      <c r="Q213" t="str">
        <f>VLOOKUP($A213, 'Hospitalisation Details'!$A$2:$K$2344, 8, FALSE)</f>
        <v>tier - 3</v>
      </c>
      <c r="R213" t="str">
        <f>VLOOKUP($A213, 'Hospitalisation Details'!$A$2:$K$2344, 9, FALSE)</f>
        <v>R1011</v>
      </c>
      <c r="S213" t="str">
        <f>VLOOKUP($A213, 'Hospitalisation Details'!$A$2:$K$2344, 10, FALSE)</f>
        <v>10Aug1971</v>
      </c>
      <c r="T213">
        <f>VLOOKUP($A213, 'Hospitalisation Details'!$A$2:$K$2344, 11, FALSE)</f>
        <v>51</v>
      </c>
    </row>
    <row r="214" spans="1:20" ht="15.75" x14ac:dyDescent="0.25">
      <c r="A214" s="1" t="s">
        <v>2159</v>
      </c>
      <c r="B214" t="str">
        <f>VLOOKUP($A214, 'Customer Names'!$A$2:$D$2336, 2, FALSE)</f>
        <v>Littlefield</v>
      </c>
      <c r="C214" t="str">
        <f>VLOOKUP($A214, 'Customer Names'!$A$2:$D$2336, 3, FALSE)</f>
        <v xml:space="preserve"> Mr</v>
      </c>
      <c r="D214" t="str">
        <f>VLOOKUP($A214, 'Customer Names'!$A$2:$D$2336, 4, FALSE)</f>
        <v xml:space="preserve">  Andrew S</v>
      </c>
      <c r="E214">
        <f>VLOOKUP($A214, 'Medical Examinations'!$A$2:$J$2336, 2, FALSE)</f>
        <v>29.06</v>
      </c>
      <c r="F214">
        <f>VLOOKUP($A214, 'Medical Examinations'!$A$2:$J$2336, 3, FALSE)</f>
        <v>6.25</v>
      </c>
      <c r="G214" t="str">
        <f>VLOOKUP($A214, 'Medical Examinations'!$A$2:$J$2336, 4, FALSE)</f>
        <v>No</v>
      </c>
      <c r="H214" t="str">
        <f>VLOOKUP($A214, 'Medical Examinations'!$A$2:$J$2336, 5, FALSE)</f>
        <v>No</v>
      </c>
      <c r="I214" t="str">
        <f>VLOOKUP($A214, 'Medical Examinations'!$A$2:$J$2336, 6, FALSE)</f>
        <v>No</v>
      </c>
      <c r="J214">
        <f>VLOOKUP($A214, 'Medical Examinations'!$A$2:$J$2336, 7, FALSE)</f>
        <v>0</v>
      </c>
      <c r="K214" t="str">
        <f>VLOOKUP($A214, 'Medical Examinations'!$A$2:$J$2336, 8, FALSE)</f>
        <v>No</v>
      </c>
      <c r="L214" t="str">
        <f>VLOOKUP($A214, 'Medical Examinations'!$A$2:$J$2336, 9, FALSE)</f>
        <v>Obesity</v>
      </c>
      <c r="M214" t="str">
        <f>VLOOKUP($A214, 'Medical Examinations'!$A$2:$J$2336, 10, FALSE)</f>
        <v>Diabetes</v>
      </c>
      <c r="N214">
        <f>VLOOKUP($A214, 'Hospitalisation Details'!$A$2:$K$2344, 5, FALSE)</f>
        <v>0</v>
      </c>
      <c r="O214">
        <f>VLOOKUP($A214, 'Hospitalisation Details'!$A$2:$K$2344, 6, FALSE)</f>
        <v>35573.26</v>
      </c>
      <c r="P214" t="str">
        <f>VLOOKUP($A214, 'Hospitalisation Details'!$A$2:$K$2344, 7, FALSE)</f>
        <v>tier - 2</v>
      </c>
      <c r="Q214" t="str">
        <f>VLOOKUP($A214, 'Hospitalisation Details'!$A$2:$K$2344, 8, FALSE)</f>
        <v>tier - 1</v>
      </c>
      <c r="R214" t="str">
        <f>VLOOKUP($A214, 'Hospitalisation Details'!$A$2:$K$2344, 9, FALSE)</f>
        <v>R1011</v>
      </c>
      <c r="S214" t="str">
        <f>VLOOKUP($A214, 'Hospitalisation Details'!$A$2:$K$2344, 10, FALSE)</f>
        <v>29Aug1964</v>
      </c>
      <c r="T214">
        <f>VLOOKUP($A214, 'Hospitalisation Details'!$A$2:$K$2344, 11, FALSE)</f>
        <v>58</v>
      </c>
    </row>
    <row r="215" spans="1:20" ht="15.75" x14ac:dyDescent="0.25">
      <c r="A215" s="1" t="s">
        <v>2158</v>
      </c>
      <c r="B215" t="str">
        <f>VLOOKUP($A215, 'Customer Names'!$A$2:$D$2336, 2, FALSE)</f>
        <v>Shearer</v>
      </c>
      <c r="C215" t="str">
        <f>VLOOKUP($A215, 'Customer Names'!$A$2:$D$2336, 3, FALSE)</f>
        <v xml:space="preserve"> Mr</v>
      </c>
      <c r="D215" t="str">
        <f>VLOOKUP($A215, 'Customer Names'!$A$2:$D$2336, 4, FALSE)</f>
        <v xml:space="preserve">  Matthew D</v>
      </c>
      <c r="E215">
        <f>VLOOKUP($A215, 'Medical Examinations'!$A$2:$J$2336, 2, FALSE)</f>
        <v>35.799999999999997</v>
      </c>
      <c r="F215">
        <f>VLOOKUP($A215, 'Medical Examinations'!$A$2:$J$2336, 3, FALSE)</f>
        <v>7.32</v>
      </c>
      <c r="G215" t="str">
        <f>VLOOKUP($A215, 'Medical Examinations'!$A$2:$J$2336, 4, FALSE)</f>
        <v>Yes</v>
      </c>
      <c r="H215" t="str">
        <f>VLOOKUP($A215, 'Medical Examinations'!$A$2:$J$2336, 5, FALSE)</f>
        <v>No</v>
      </c>
      <c r="I215" t="str">
        <f>VLOOKUP($A215, 'Medical Examinations'!$A$2:$J$2336, 6, FALSE)</f>
        <v>No</v>
      </c>
      <c r="J215">
        <f>VLOOKUP($A215, 'Medical Examinations'!$A$2:$J$2336, 7, FALSE)</f>
        <v>1</v>
      </c>
      <c r="K215" t="str">
        <f>VLOOKUP($A215, 'Medical Examinations'!$A$2:$J$2336, 8, FALSE)</f>
        <v>No</v>
      </c>
      <c r="L215" t="str">
        <f>VLOOKUP($A215, 'Medical Examinations'!$A$2:$J$2336, 9, FALSE)</f>
        <v>Obesity</v>
      </c>
      <c r="M215" t="str">
        <f>VLOOKUP($A215, 'Medical Examinations'!$A$2:$J$2336, 10, FALSE)</f>
        <v>Diabetes</v>
      </c>
      <c r="N215">
        <f>VLOOKUP($A215, 'Hospitalisation Details'!$A$2:$K$2344, 5, FALSE)</f>
        <v>0</v>
      </c>
      <c r="O215">
        <f>VLOOKUP($A215, 'Hospitalisation Details'!$A$2:$K$2344, 6, FALSE)</f>
        <v>35547.72</v>
      </c>
      <c r="P215" t="str">
        <f>VLOOKUP($A215, 'Hospitalisation Details'!$A$2:$K$2344, 7, FALSE)</f>
        <v>tier - 1</v>
      </c>
      <c r="Q215" t="str">
        <f>VLOOKUP($A215, 'Hospitalisation Details'!$A$2:$K$2344, 8, FALSE)</f>
        <v>tier - 1</v>
      </c>
      <c r="R215" t="str">
        <f>VLOOKUP($A215, 'Hospitalisation Details'!$A$2:$K$2344, 9, FALSE)</f>
        <v>R1011</v>
      </c>
      <c r="S215" t="str">
        <f>VLOOKUP($A215, 'Hospitalisation Details'!$A$2:$K$2344, 10, FALSE)</f>
        <v>27Oct1973</v>
      </c>
      <c r="T215">
        <f>VLOOKUP($A215, 'Hospitalisation Details'!$A$2:$K$2344, 11, FALSE)</f>
        <v>49</v>
      </c>
    </row>
    <row r="216" spans="1:20" ht="15.75" x14ac:dyDescent="0.25">
      <c r="A216" s="1" t="s">
        <v>2157</v>
      </c>
      <c r="B216" t="str">
        <f>VLOOKUP($A216, 'Customer Names'!$A$2:$D$2336, 2, FALSE)</f>
        <v>Armstrong</v>
      </c>
      <c r="C216" t="str">
        <f>VLOOKUP($A216, 'Customer Names'!$A$2:$D$2336, 3, FALSE)</f>
        <v xml:space="preserve"> Ms</v>
      </c>
      <c r="D216" t="str">
        <f>VLOOKUP($A216, 'Customer Names'!$A$2:$D$2336, 4, FALSE)</f>
        <v xml:space="preserve">  Jessica</v>
      </c>
      <c r="E216">
        <f>VLOOKUP($A216, 'Medical Examinations'!$A$2:$J$2336, 2, FALSE)</f>
        <v>49.8</v>
      </c>
      <c r="F216">
        <f>VLOOKUP($A216, 'Medical Examinations'!$A$2:$J$2336, 3, FALSE)</f>
        <v>4.24</v>
      </c>
      <c r="G216" t="str">
        <f>VLOOKUP($A216, 'Medical Examinations'!$A$2:$J$2336, 4, FALSE)</f>
        <v>Yes</v>
      </c>
      <c r="H216" t="str">
        <f>VLOOKUP($A216, 'Medical Examinations'!$A$2:$J$2336, 5, FALSE)</f>
        <v>Yes</v>
      </c>
      <c r="I216" t="str">
        <f>VLOOKUP($A216, 'Medical Examinations'!$A$2:$J$2336, 6, FALSE)</f>
        <v>No</v>
      </c>
      <c r="J216">
        <f>VLOOKUP($A216, 'Medical Examinations'!$A$2:$J$2336, 7, FALSE)</f>
        <v>2</v>
      </c>
      <c r="K216" t="str">
        <f>VLOOKUP($A216, 'Medical Examinations'!$A$2:$J$2336, 8, FALSE)</f>
        <v>Yes</v>
      </c>
      <c r="L216" t="str">
        <f>VLOOKUP($A216, 'Medical Examinations'!$A$2:$J$2336, 9, FALSE)</f>
        <v>Obesity</v>
      </c>
      <c r="M216" t="str">
        <f>VLOOKUP($A216, 'Medical Examinations'!$A$2:$J$2336, 10, FALSE)</f>
        <v>Normal</v>
      </c>
      <c r="N216">
        <f>VLOOKUP($A216, 'Hospitalisation Details'!$A$2:$K$2344, 5, FALSE)</f>
        <v>0</v>
      </c>
      <c r="O216">
        <f>VLOOKUP($A216, 'Hospitalisation Details'!$A$2:$K$2344, 6, FALSE)</f>
        <v>35547.47</v>
      </c>
      <c r="P216" t="str">
        <f>VLOOKUP($A216, 'Hospitalisation Details'!$A$2:$K$2344, 7, FALSE)</f>
        <v>tier - 2</v>
      </c>
      <c r="Q216" t="str">
        <f>VLOOKUP($A216, 'Hospitalisation Details'!$A$2:$K$2344, 8, FALSE)</f>
        <v>tier - 3</v>
      </c>
      <c r="R216" t="str">
        <f>VLOOKUP($A216, 'Hospitalisation Details'!$A$2:$K$2344, 9, FALSE)</f>
        <v>R1011</v>
      </c>
      <c r="S216" t="str">
        <f>VLOOKUP($A216, 'Hospitalisation Details'!$A$2:$K$2344, 10, FALSE)</f>
        <v>13Sep1992</v>
      </c>
      <c r="T216">
        <f>VLOOKUP($A216, 'Hospitalisation Details'!$A$2:$K$2344, 11, FALSE)</f>
        <v>30</v>
      </c>
    </row>
    <row r="217" spans="1:20" ht="15.75" x14ac:dyDescent="0.25">
      <c r="A217" s="1" t="s">
        <v>2156</v>
      </c>
      <c r="B217" t="str">
        <f>VLOOKUP($A217, 'Customer Names'!$A$2:$D$2336, 2, FALSE)</f>
        <v>Warriner</v>
      </c>
      <c r="C217" t="str">
        <f>VLOOKUP($A217, 'Customer Names'!$A$2:$D$2336, 3, FALSE)</f>
        <v xml:space="preserve"> Mr</v>
      </c>
      <c r="D217" t="str">
        <f>VLOOKUP($A217, 'Customer Names'!$A$2:$D$2336, 4, FALSE)</f>
        <v xml:space="preserve">  Lawrence</v>
      </c>
      <c r="E217">
        <f>VLOOKUP($A217, 'Medical Examinations'!$A$2:$J$2336, 2, FALSE)</f>
        <v>35.71</v>
      </c>
      <c r="F217">
        <f>VLOOKUP($A217, 'Medical Examinations'!$A$2:$J$2336, 3, FALSE)</f>
        <v>6.84</v>
      </c>
      <c r="G217" t="str">
        <f>VLOOKUP($A217, 'Medical Examinations'!$A$2:$J$2336, 4, FALSE)</f>
        <v>Yes</v>
      </c>
      <c r="H217" t="str">
        <f>VLOOKUP($A217, 'Medical Examinations'!$A$2:$J$2336, 5, FALSE)</f>
        <v>No</v>
      </c>
      <c r="I217" t="str">
        <f>VLOOKUP($A217, 'Medical Examinations'!$A$2:$J$2336, 6, FALSE)</f>
        <v>No</v>
      </c>
      <c r="J217">
        <f>VLOOKUP($A217, 'Medical Examinations'!$A$2:$J$2336, 7, FALSE)</f>
        <v>1</v>
      </c>
      <c r="K217" t="str">
        <f>VLOOKUP($A217, 'Medical Examinations'!$A$2:$J$2336, 8, FALSE)</f>
        <v>No</v>
      </c>
      <c r="L217" t="str">
        <f>VLOOKUP($A217, 'Medical Examinations'!$A$2:$J$2336, 9, FALSE)</f>
        <v>Obesity</v>
      </c>
      <c r="M217" t="str">
        <f>VLOOKUP($A217, 'Medical Examinations'!$A$2:$J$2336, 10, FALSE)</f>
        <v>Diabetes</v>
      </c>
      <c r="N217">
        <f>VLOOKUP($A217, 'Hospitalisation Details'!$A$2:$K$2344, 5, FALSE)</f>
        <v>0</v>
      </c>
      <c r="O217">
        <f>VLOOKUP($A217, 'Hospitalisation Details'!$A$2:$K$2344, 6, FALSE)</f>
        <v>35517.19</v>
      </c>
      <c r="P217" t="str">
        <f>VLOOKUP($A217, 'Hospitalisation Details'!$A$2:$K$2344, 7, FALSE)</f>
        <v>tier - 2</v>
      </c>
      <c r="Q217" t="str">
        <f>VLOOKUP($A217, 'Hospitalisation Details'!$A$2:$K$2344, 8, FALSE)</f>
        <v>tier - 2</v>
      </c>
      <c r="R217" t="str">
        <f>VLOOKUP($A217, 'Hospitalisation Details'!$A$2:$K$2344, 9, FALSE)</f>
        <v>R1011</v>
      </c>
      <c r="S217" t="str">
        <f>VLOOKUP($A217, 'Hospitalisation Details'!$A$2:$K$2344, 10, FALSE)</f>
        <v>16Dec1973</v>
      </c>
      <c r="T217">
        <f>VLOOKUP($A217, 'Hospitalisation Details'!$A$2:$K$2344, 11, FALSE)</f>
        <v>49</v>
      </c>
    </row>
    <row r="218" spans="1:20" ht="15.75" x14ac:dyDescent="0.25">
      <c r="A218" s="1" t="s">
        <v>2155</v>
      </c>
      <c r="B218" t="str">
        <f>VLOOKUP($A218, 'Customer Names'!$A$2:$D$2336, 2, FALSE)</f>
        <v>White</v>
      </c>
      <c r="C218" t="str">
        <f>VLOOKUP($A218, 'Customer Names'!$A$2:$D$2336, 3, FALSE)</f>
        <v xml:space="preserve"> Mr</v>
      </c>
      <c r="D218" t="str">
        <f>VLOOKUP($A218, 'Customer Names'!$A$2:$D$2336, 4, FALSE)</f>
        <v xml:space="preserve">  Alex</v>
      </c>
      <c r="E218">
        <f>VLOOKUP($A218, 'Medical Examinations'!$A$2:$J$2336, 2, FALSE)</f>
        <v>30.8</v>
      </c>
      <c r="F218">
        <f>VLOOKUP($A218, 'Medical Examinations'!$A$2:$J$2336, 3, FALSE)</f>
        <v>5.23</v>
      </c>
      <c r="G218" t="str">
        <f>VLOOKUP($A218, 'Medical Examinations'!$A$2:$J$2336, 4, FALSE)</f>
        <v>No</v>
      </c>
      <c r="H218" t="str">
        <f>VLOOKUP($A218, 'Medical Examinations'!$A$2:$J$2336, 5, FALSE)</f>
        <v>No</v>
      </c>
      <c r="I218" t="str">
        <f>VLOOKUP($A218, 'Medical Examinations'!$A$2:$J$2336, 6, FALSE)</f>
        <v>No</v>
      </c>
      <c r="J218">
        <f>VLOOKUP($A218, 'Medical Examinations'!$A$2:$J$2336, 7, FALSE)</f>
        <v>1</v>
      </c>
      <c r="K218" t="str">
        <f>VLOOKUP($A218, 'Medical Examinations'!$A$2:$J$2336, 8, FALSE)</f>
        <v>No</v>
      </c>
      <c r="L218" t="str">
        <f>VLOOKUP($A218, 'Medical Examinations'!$A$2:$J$2336, 9, FALSE)</f>
        <v>Obesity</v>
      </c>
      <c r="M218" t="str">
        <f>VLOOKUP($A218, 'Medical Examinations'!$A$2:$J$2336, 10, FALSE)</f>
        <v>Normal</v>
      </c>
      <c r="N218">
        <f>VLOOKUP($A218, 'Hospitalisation Details'!$A$2:$K$2344, 5, FALSE)</f>
        <v>0</v>
      </c>
      <c r="O218">
        <f>VLOOKUP($A218, 'Hospitalisation Details'!$A$2:$K$2344, 6, FALSE)</f>
        <v>35491.64</v>
      </c>
      <c r="P218" t="str">
        <f>VLOOKUP($A218, 'Hospitalisation Details'!$A$2:$K$2344, 7, FALSE)</f>
        <v>tier - 1</v>
      </c>
      <c r="Q218" t="str">
        <f>VLOOKUP($A218, 'Hospitalisation Details'!$A$2:$K$2344, 8, FALSE)</f>
        <v>tier - 2</v>
      </c>
      <c r="R218" t="str">
        <f>VLOOKUP($A218, 'Hospitalisation Details'!$A$2:$K$2344, 9, FALSE)</f>
        <v>R1011</v>
      </c>
      <c r="S218" t="str">
        <f>VLOOKUP($A218, 'Hospitalisation Details'!$A$2:$K$2344, 10, FALSE)</f>
        <v>20Nov1988</v>
      </c>
      <c r="T218">
        <f>VLOOKUP($A218, 'Hospitalisation Details'!$A$2:$K$2344, 11, FALSE)</f>
        <v>34</v>
      </c>
    </row>
    <row r="219" spans="1:20" ht="15.75" x14ac:dyDescent="0.25">
      <c r="A219" s="1" t="s">
        <v>2154</v>
      </c>
      <c r="B219" t="str">
        <f>VLOOKUP($A219, 'Customer Names'!$A$2:$D$2336, 2, FALSE)</f>
        <v>Cordaro</v>
      </c>
      <c r="C219" t="str">
        <f>VLOOKUP($A219, 'Customer Names'!$A$2:$D$2336, 3, FALSE)</f>
        <v xml:space="preserve"> Mr</v>
      </c>
      <c r="D219" t="str">
        <f>VLOOKUP($A219, 'Customer Names'!$A$2:$D$2336, 4, FALSE)</f>
        <v xml:space="preserve">  Kevin</v>
      </c>
      <c r="E219">
        <f>VLOOKUP($A219, 'Medical Examinations'!$A$2:$J$2336, 2, FALSE)</f>
        <v>33.69</v>
      </c>
      <c r="F219">
        <f>VLOOKUP($A219, 'Medical Examinations'!$A$2:$J$2336, 3, FALSE)</f>
        <v>9.68</v>
      </c>
      <c r="G219" t="str">
        <f>VLOOKUP($A219, 'Medical Examinations'!$A$2:$J$2336, 4, FALSE)</f>
        <v>Yes</v>
      </c>
      <c r="H219" t="str">
        <f>VLOOKUP($A219, 'Medical Examinations'!$A$2:$J$2336, 5, FALSE)</f>
        <v>No</v>
      </c>
      <c r="I219" t="str">
        <f>VLOOKUP($A219, 'Medical Examinations'!$A$2:$J$2336, 6, FALSE)</f>
        <v>No</v>
      </c>
      <c r="J219">
        <f>VLOOKUP($A219, 'Medical Examinations'!$A$2:$J$2336, 7, FALSE)</f>
        <v>1</v>
      </c>
      <c r="K219" t="str">
        <f>VLOOKUP($A219, 'Medical Examinations'!$A$2:$J$2336, 8, FALSE)</f>
        <v>No</v>
      </c>
      <c r="L219" t="str">
        <f>VLOOKUP($A219, 'Medical Examinations'!$A$2:$J$2336, 9, FALSE)</f>
        <v>Obesity</v>
      </c>
      <c r="M219" t="str">
        <f>VLOOKUP($A219, 'Medical Examinations'!$A$2:$J$2336, 10, FALSE)</f>
        <v>Diabetes</v>
      </c>
      <c r="N219">
        <f>VLOOKUP($A219, 'Hospitalisation Details'!$A$2:$K$2344, 5, FALSE)</f>
        <v>0</v>
      </c>
      <c r="O219">
        <f>VLOOKUP($A219, 'Hospitalisation Details'!$A$2:$K$2344, 6, FALSE)</f>
        <v>35345.730000000003</v>
      </c>
      <c r="P219" t="str">
        <f>VLOOKUP($A219, 'Hospitalisation Details'!$A$2:$K$2344, 7, FALSE)</f>
        <v>tier - 2</v>
      </c>
      <c r="Q219" t="str">
        <f>VLOOKUP($A219, 'Hospitalisation Details'!$A$2:$K$2344, 8, FALSE)</f>
        <v>tier - 3</v>
      </c>
      <c r="R219" t="str">
        <f>VLOOKUP($A219, 'Hospitalisation Details'!$A$2:$K$2344, 9, FALSE)</f>
        <v>R1011</v>
      </c>
      <c r="S219" t="str">
        <f>VLOOKUP($A219, 'Hospitalisation Details'!$A$2:$K$2344, 10, FALSE)</f>
        <v>22Sep1971</v>
      </c>
      <c r="T219">
        <f>VLOOKUP($A219, 'Hospitalisation Details'!$A$2:$K$2344, 11, FALSE)</f>
        <v>51</v>
      </c>
    </row>
    <row r="220" spans="1:20" ht="15.75" x14ac:dyDescent="0.25">
      <c r="A220" s="1" t="s">
        <v>2153</v>
      </c>
      <c r="B220" t="str">
        <f>VLOOKUP($A220, 'Customer Names'!$A$2:$D$2336, 2, FALSE)</f>
        <v>Hamilton</v>
      </c>
      <c r="C220" t="str">
        <f>VLOOKUP($A220, 'Customer Names'!$A$2:$D$2336, 3, FALSE)</f>
        <v xml:space="preserve"> Mr</v>
      </c>
      <c r="D220" t="str">
        <f>VLOOKUP($A220, 'Customer Names'!$A$2:$D$2336, 4, FALSE)</f>
        <v xml:space="preserve">  Gavin M</v>
      </c>
      <c r="E220">
        <f>VLOOKUP($A220, 'Medical Examinations'!$A$2:$J$2336, 2, FALSE)</f>
        <v>42.27</v>
      </c>
      <c r="F220">
        <f>VLOOKUP($A220, 'Medical Examinations'!$A$2:$J$2336, 3, FALSE)</f>
        <v>6.05</v>
      </c>
      <c r="G220" t="str">
        <f>VLOOKUP($A220, 'Medical Examinations'!$A$2:$J$2336, 4, FALSE)</f>
        <v>Yes</v>
      </c>
      <c r="H220" t="str">
        <f>VLOOKUP($A220, 'Medical Examinations'!$A$2:$J$2336, 5, FALSE)</f>
        <v>No</v>
      </c>
      <c r="I220" t="str">
        <f>VLOOKUP($A220, 'Medical Examinations'!$A$2:$J$2336, 6, FALSE)</f>
        <v>No</v>
      </c>
      <c r="J220">
        <f>VLOOKUP($A220, 'Medical Examinations'!$A$2:$J$2336, 7, FALSE)</f>
        <v>2</v>
      </c>
      <c r="K220" t="str">
        <f>VLOOKUP($A220, 'Medical Examinations'!$A$2:$J$2336, 8, FALSE)</f>
        <v>Yes</v>
      </c>
      <c r="L220" t="str">
        <f>VLOOKUP($A220, 'Medical Examinations'!$A$2:$J$2336, 9, FALSE)</f>
        <v>Obesity</v>
      </c>
      <c r="M220" t="str">
        <f>VLOOKUP($A220, 'Medical Examinations'!$A$2:$J$2336, 10, FALSE)</f>
        <v>Diabetes</v>
      </c>
      <c r="N220">
        <f>VLOOKUP($A220, 'Hospitalisation Details'!$A$2:$K$2344, 5, FALSE)</f>
        <v>3</v>
      </c>
      <c r="O220">
        <f>VLOOKUP($A220, 'Hospitalisation Details'!$A$2:$K$2344, 6, FALSE)</f>
        <v>35315.96</v>
      </c>
      <c r="P220" t="str">
        <f>VLOOKUP($A220, 'Hospitalisation Details'!$A$2:$K$2344, 7, FALSE)</f>
        <v>tier - 2</v>
      </c>
      <c r="Q220" t="str">
        <f>VLOOKUP($A220, 'Hospitalisation Details'!$A$2:$K$2344, 8, FALSE)</f>
        <v>tier - 1</v>
      </c>
      <c r="R220" t="str">
        <f>VLOOKUP($A220, 'Hospitalisation Details'!$A$2:$K$2344, 9, FALSE)</f>
        <v>R1011</v>
      </c>
      <c r="S220" t="str">
        <f>VLOOKUP($A220, 'Hospitalisation Details'!$A$2:$K$2344, 10, FALSE)</f>
        <v>19Sep1988</v>
      </c>
      <c r="T220">
        <f>VLOOKUP($A220, 'Hospitalisation Details'!$A$2:$K$2344, 11, FALSE)</f>
        <v>34</v>
      </c>
    </row>
    <row r="221" spans="1:20" ht="15.75" x14ac:dyDescent="0.25">
      <c r="A221" s="1" t="s">
        <v>2152</v>
      </c>
      <c r="B221" t="str">
        <f>VLOOKUP($A221, 'Customer Names'!$A$2:$D$2336, 2, FALSE)</f>
        <v>Meyer</v>
      </c>
      <c r="C221" t="str">
        <f>VLOOKUP($A221, 'Customer Names'!$A$2:$D$2336, 3, FALSE)</f>
        <v xml:space="preserve"> Mr</v>
      </c>
      <c r="D221" t="str">
        <f>VLOOKUP($A221, 'Customer Names'!$A$2:$D$2336, 4, FALSE)</f>
        <v xml:space="preserve">  Rick E</v>
      </c>
      <c r="E221">
        <f>VLOOKUP($A221, 'Medical Examinations'!$A$2:$J$2336, 2, FALSE)</f>
        <v>53.25</v>
      </c>
      <c r="F221">
        <f>VLOOKUP($A221, 'Medical Examinations'!$A$2:$J$2336, 3, FALSE)</f>
        <v>6.11</v>
      </c>
      <c r="G221" t="str">
        <f>VLOOKUP($A221, 'Medical Examinations'!$A$2:$J$2336, 4, FALSE)</f>
        <v>Yes</v>
      </c>
      <c r="H221" t="str">
        <f>VLOOKUP($A221, 'Medical Examinations'!$A$2:$J$2336, 5, FALSE)</f>
        <v>Yes</v>
      </c>
      <c r="I221" t="str">
        <f>VLOOKUP($A221, 'Medical Examinations'!$A$2:$J$2336, 6, FALSE)</f>
        <v>Yes</v>
      </c>
      <c r="J221">
        <f>VLOOKUP($A221, 'Medical Examinations'!$A$2:$J$2336, 7, FALSE)</f>
        <v>2</v>
      </c>
      <c r="K221" t="str">
        <f>VLOOKUP($A221, 'Medical Examinations'!$A$2:$J$2336, 8, FALSE)</f>
        <v>Yes</v>
      </c>
      <c r="L221" t="str">
        <f>VLOOKUP($A221, 'Medical Examinations'!$A$2:$J$2336, 9, FALSE)</f>
        <v>Obesity</v>
      </c>
      <c r="M221" t="str">
        <f>VLOOKUP($A221, 'Medical Examinations'!$A$2:$J$2336, 10, FALSE)</f>
        <v>Diabetes</v>
      </c>
      <c r="N221">
        <f>VLOOKUP($A221, 'Hospitalisation Details'!$A$2:$K$2344, 5, FALSE)</f>
        <v>0</v>
      </c>
      <c r="O221">
        <f>VLOOKUP($A221, 'Hospitalisation Details'!$A$2:$K$2344, 6, FALSE)</f>
        <v>35302.089999999997</v>
      </c>
      <c r="P221" t="str">
        <f>VLOOKUP($A221, 'Hospitalisation Details'!$A$2:$K$2344, 7, FALSE)</f>
        <v>tier - 1</v>
      </c>
      <c r="Q221" t="str">
        <f>VLOOKUP($A221, 'Hospitalisation Details'!$A$2:$K$2344, 8, FALSE)</f>
        <v>tier - 2</v>
      </c>
      <c r="R221" t="str">
        <f>VLOOKUP($A221, 'Hospitalisation Details'!$A$2:$K$2344, 9, FALSE)</f>
        <v>R1011</v>
      </c>
      <c r="S221" t="str">
        <f>VLOOKUP($A221, 'Hospitalisation Details'!$A$2:$K$2344, 10, FALSE)</f>
        <v>9Jul1997</v>
      </c>
      <c r="T221">
        <f>VLOOKUP($A221, 'Hospitalisation Details'!$A$2:$K$2344, 11, FALSE)</f>
        <v>25</v>
      </c>
    </row>
    <row r="222" spans="1:20" ht="15.75" x14ac:dyDescent="0.25">
      <c r="A222" s="1" t="s">
        <v>2151</v>
      </c>
      <c r="B222" t="str">
        <f>VLOOKUP($A222, 'Customer Names'!$A$2:$D$2336, 2, FALSE)</f>
        <v>Duke</v>
      </c>
      <c r="C222" t="str">
        <f>VLOOKUP($A222, 'Customer Names'!$A$2:$D$2336, 3, FALSE)</f>
        <v xml:space="preserve"> Ms</v>
      </c>
      <c r="D222" t="str">
        <f>VLOOKUP($A222, 'Customer Names'!$A$2:$D$2336, 4, FALSE)</f>
        <v xml:space="preserve">  Andrea H</v>
      </c>
      <c r="E222">
        <f>VLOOKUP($A222, 'Medical Examinations'!$A$2:$J$2336, 2, FALSE)</f>
        <v>26.8</v>
      </c>
      <c r="F222">
        <f>VLOOKUP($A222, 'Medical Examinations'!$A$2:$J$2336, 3, FALSE)</f>
        <v>10.93</v>
      </c>
      <c r="G222" t="str">
        <f>VLOOKUP($A222, 'Medical Examinations'!$A$2:$J$2336, 4, FALSE)</f>
        <v>No</v>
      </c>
      <c r="H222" t="str">
        <f>VLOOKUP($A222, 'Medical Examinations'!$A$2:$J$2336, 5, FALSE)</f>
        <v>No</v>
      </c>
      <c r="I222" t="str">
        <f>VLOOKUP($A222, 'Medical Examinations'!$A$2:$J$2336, 6, FALSE)</f>
        <v>No</v>
      </c>
      <c r="J222">
        <f>VLOOKUP($A222, 'Medical Examinations'!$A$2:$J$2336, 7, FALSE)</f>
        <v>0</v>
      </c>
      <c r="K222" t="str">
        <f>VLOOKUP($A222, 'Medical Examinations'!$A$2:$J$2336, 8, FALSE)</f>
        <v>No</v>
      </c>
      <c r="L222" t="str">
        <f>VLOOKUP($A222, 'Medical Examinations'!$A$2:$J$2336, 9, FALSE)</f>
        <v>Obesity</v>
      </c>
      <c r="M222" t="str">
        <f>VLOOKUP($A222, 'Medical Examinations'!$A$2:$J$2336, 10, FALSE)</f>
        <v>Diabetes</v>
      </c>
      <c r="N222">
        <f>VLOOKUP($A222, 'Hospitalisation Details'!$A$2:$K$2344, 5, FALSE)</f>
        <v>1</v>
      </c>
      <c r="O222">
        <f>VLOOKUP($A222, 'Hospitalisation Details'!$A$2:$K$2344, 6, FALSE)</f>
        <v>35160.129999999997</v>
      </c>
      <c r="P222" t="str">
        <f>VLOOKUP($A222, 'Hospitalisation Details'!$A$2:$K$2344, 7, FALSE)</f>
        <v>tier - 2</v>
      </c>
      <c r="Q222" t="str">
        <f>VLOOKUP($A222, 'Hospitalisation Details'!$A$2:$K$2344, 8, FALSE)</f>
        <v>tier - 2</v>
      </c>
      <c r="R222" t="str">
        <f>VLOOKUP($A222, 'Hospitalisation Details'!$A$2:$K$2344, 9, FALSE)</f>
        <v>R1011</v>
      </c>
      <c r="S222" t="str">
        <f>VLOOKUP($A222, 'Hospitalisation Details'!$A$2:$K$2344, 10, FALSE)</f>
        <v>30Dec1967</v>
      </c>
      <c r="T222">
        <f>VLOOKUP($A222, 'Hospitalisation Details'!$A$2:$K$2344, 11, FALSE)</f>
        <v>55</v>
      </c>
    </row>
    <row r="223" spans="1:20" ht="15.75" x14ac:dyDescent="0.25">
      <c r="A223" s="1" t="s">
        <v>2150</v>
      </c>
      <c r="B223" t="str">
        <f>VLOOKUP($A223, 'Customer Names'!$A$2:$D$2336, 2, FALSE)</f>
        <v>Malatesta</v>
      </c>
      <c r="C223" t="str">
        <f>VLOOKUP($A223, 'Customer Names'!$A$2:$D$2336, 3, FALSE)</f>
        <v xml:space="preserve"> Mr</v>
      </c>
      <c r="D223" t="str">
        <f>VLOOKUP($A223, 'Customer Names'!$A$2:$D$2336, 4, FALSE)</f>
        <v xml:space="preserve">  Anthony S</v>
      </c>
      <c r="E223">
        <f>VLOOKUP($A223, 'Medical Examinations'!$A$2:$J$2336, 2, FALSE)</f>
        <v>28.5</v>
      </c>
      <c r="F223">
        <f>VLOOKUP($A223, 'Medical Examinations'!$A$2:$J$2336, 3, FALSE)</f>
        <v>5.12</v>
      </c>
      <c r="G223" t="str">
        <f>VLOOKUP($A223, 'Medical Examinations'!$A$2:$J$2336, 4, FALSE)</f>
        <v>No</v>
      </c>
      <c r="H223" t="str">
        <f>VLOOKUP($A223, 'Medical Examinations'!$A$2:$J$2336, 5, FALSE)</f>
        <v>No</v>
      </c>
      <c r="I223" t="str">
        <f>VLOOKUP($A223, 'Medical Examinations'!$A$2:$J$2336, 6, FALSE)</f>
        <v>No</v>
      </c>
      <c r="J223">
        <f>VLOOKUP($A223, 'Medical Examinations'!$A$2:$J$2336, 7, FALSE)</f>
        <v>0</v>
      </c>
      <c r="K223" t="str">
        <f>VLOOKUP($A223, 'Medical Examinations'!$A$2:$J$2336, 8, FALSE)</f>
        <v>No</v>
      </c>
      <c r="L223" t="str">
        <f>VLOOKUP($A223, 'Medical Examinations'!$A$2:$J$2336, 9, FALSE)</f>
        <v>Obesity</v>
      </c>
      <c r="M223" t="str">
        <f>VLOOKUP($A223, 'Medical Examinations'!$A$2:$J$2336, 10, FALSE)</f>
        <v>Normal</v>
      </c>
      <c r="N223">
        <f>VLOOKUP($A223, 'Hospitalisation Details'!$A$2:$K$2344, 5, FALSE)</f>
        <v>0</v>
      </c>
      <c r="O223">
        <f>VLOOKUP($A223, 'Hospitalisation Details'!$A$2:$K$2344, 6, FALSE)</f>
        <v>35147.53</v>
      </c>
      <c r="P223" t="str">
        <f>VLOOKUP($A223, 'Hospitalisation Details'!$A$2:$K$2344, 7, FALSE)</f>
        <v>tier - 1</v>
      </c>
      <c r="Q223" t="str">
        <f>VLOOKUP($A223, 'Hospitalisation Details'!$A$2:$K$2344, 8, FALSE)</f>
        <v>tier - 1</v>
      </c>
      <c r="R223" t="str">
        <f>VLOOKUP($A223, 'Hospitalisation Details'!$A$2:$K$2344, 9, FALSE)</f>
        <v>R1016</v>
      </c>
      <c r="S223" t="str">
        <f>VLOOKUP($A223, 'Hospitalisation Details'!$A$2:$K$2344, 10, FALSE)</f>
        <v>22Dec1998</v>
      </c>
      <c r="T223">
        <f>VLOOKUP($A223, 'Hospitalisation Details'!$A$2:$K$2344, 11, FALSE)</f>
        <v>24</v>
      </c>
    </row>
    <row r="224" spans="1:20" ht="15.75" x14ac:dyDescent="0.25">
      <c r="A224" s="1" t="s">
        <v>2149</v>
      </c>
      <c r="B224" t="str">
        <f>VLOOKUP($A224, 'Customer Names'!$A$2:$D$2336, 2, FALSE)</f>
        <v>Hinrichsen</v>
      </c>
      <c r="C224" t="str">
        <f>VLOOKUP($A224, 'Customer Names'!$A$2:$D$2336, 3, FALSE)</f>
        <v xml:space="preserve"> Mr</v>
      </c>
      <c r="D224" t="str">
        <f>VLOOKUP($A224, 'Customer Names'!$A$2:$D$2336, 4, FALSE)</f>
        <v xml:space="preserve">  Erik</v>
      </c>
      <c r="E224">
        <f>VLOOKUP($A224, 'Medical Examinations'!$A$2:$J$2336, 2, FALSE)</f>
        <v>22.895</v>
      </c>
      <c r="F224">
        <f>VLOOKUP($A224, 'Medical Examinations'!$A$2:$J$2336, 3, FALSE)</f>
        <v>5.72</v>
      </c>
      <c r="G224" t="str">
        <f>VLOOKUP($A224, 'Medical Examinations'!$A$2:$J$2336, 4, FALSE)</f>
        <v>No</v>
      </c>
      <c r="H224" t="str">
        <f>VLOOKUP($A224, 'Medical Examinations'!$A$2:$J$2336, 5, FALSE)</f>
        <v>No</v>
      </c>
      <c r="I224" t="str">
        <f>VLOOKUP($A224, 'Medical Examinations'!$A$2:$J$2336, 6, FALSE)</f>
        <v>No</v>
      </c>
      <c r="J224">
        <f>VLOOKUP($A224, 'Medical Examinations'!$A$2:$J$2336, 7, FALSE)</f>
        <v>0</v>
      </c>
      <c r="K224" t="str">
        <f>VLOOKUP($A224, 'Medical Examinations'!$A$2:$J$2336, 8, FALSE)</f>
        <v>No</v>
      </c>
      <c r="L224" t="str">
        <f>VLOOKUP($A224, 'Medical Examinations'!$A$2:$J$2336, 9, FALSE)</f>
        <v>Obesity</v>
      </c>
      <c r="M224" t="str">
        <f>VLOOKUP($A224, 'Medical Examinations'!$A$2:$J$2336, 10, FALSE)</f>
        <v>Diabetes</v>
      </c>
      <c r="N224">
        <f>VLOOKUP($A224, 'Hospitalisation Details'!$A$2:$K$2344, 5, FALSE)</f>
        <v>0</v>
      </c>
      <c r="O224">
        <f>VLOOKUP($A224, 'Hospitalisation Details'!$A$2:$K$2344, 6, FALSE)</f>
        <v>35069.370000000003</v>
      </c>
      <c r="P224" t="str">
        <f>VLOOKUP($A224, 'Hospitalisation Details'!$A$2:$K$2344, 7, FALSE)</f>
        <v>tier - 1</v>
      </c>
      <c r="Q224" t="str">
        <f>VLOOKUP($A224, 'Hospitalisation Details'!$A$2:$K$2344, 8, FALSE)</f>
        <v>tier - 1</v>
      </c>
      <c r="R224" t="str">
        <f>VLOOKUP($A224, 'Hospitalisation Details'!$A$2:$K$2344, 9, FALSE)</f>
        <v>R1017</v>
      </c>
      <c r="S224" t="str">
        <f>VLOOKUP($A224, 'Hospitalisation Details'!$A$2:$K$2344, 10, FALSE)</f>
        <v>29Jun1977</v>
      </c>
      <c r="T224">
        <f>VLOOKUP($A224, 'Hospitalisation Details'!$A$2:$K$2344, 11, FALSE)</f>
        <v>45</v>
      </c>
    </row>
    <row r="225" spans="1:20" ht="15.75" x14ac:dyDescent="0.25">
      <c r="A225" s="1" t="s">
        <v>2148</v>
      </c>
      <c r="B225" t="str">
        <f>VLOOKUP($A225, 'Customer Names'!$A$2:$D$2336, 2, FALSE)</f>
        <v>Lucan</v>
      </c>
      <c r="C225" t="str">
        <f>VLOOKUP($A225, 'Customer Names'!$A$2:$D$2336, 3, FALSE)</f>
        <v xml:space="preserve"> Ms</v>
      </c>
      <c r="D225" t="str">
        <f>VLOOKUP($A225, 'Customer Names'!$A$2:$D$2336, 4, FALSE)</f>
        <v xml:space="preserve">  Kiley D</v>
      </c>
      <c r="E225">
        <f>VLOOKUP($A225, 'Medical Examinations'!$A$2:$J$2336, 2, FALSE)</f>
        <v>34.06</v>
      </c>
      <c r="F225">
        <f>VLOOKUP($A225, 'Medical Examinations'!$A$2:$J$2336, 3, FALSE)</f>
        <v>11.83</v>
      </c>
      <c r="G225" t="str">
        <f>VLOOKUP($A225, 'Medical Examinations'!$A$2:$J$2336, 4, FALSE)</f>
        <v>Yes</v>
      </c>
      <c r="H225" t="str">
        <f>VLOOKUP($A225, 'Medical Examinations'!$A$2:$J$2336, 5, FALSE)</f>
        <v>No</v>
      </c>
      <c r="I225" t="str">
        <f>VLOOKUP($A225, 'Medical Examinations'!$A$2:$J$2336, 6, FALSE)</f>
        <v>No</v>
      </c>
      <c r="J225">
        <f>VLOOKUP($A225, 'Medical Examinations'!$A$2:$J$2336, 7, FALSE)</f>
        <v>1</v>
      </c>
      <c r="K225" t="str">
        <f>VLOOKUP($A225, 'Medical Examinations'!$A$2:$J$2336, 8, FALSE)</f>
        <v>No</v>
      </c>
      <c r="L225" t="str">
        <f>VLOOKUP($A225, 'Medical Examinations'!$A$2:$J$2336, 9, FALSE)</f>
        <v>Obesity</v>
      </c>
      <c r="M225" t="str">
        <f>VLOOKUP($A225, 'Medical Examinations'!$A$2:$J$2336, 10, FALSE)</f>
        <v>Diabetes</v>
      </c>
      <c r="N225">
        <f>VLOOKUP($A225, 'Hospitalisation Details'!$A$2:$K$2344, 5, FALSE)</f>
        <v>1</v>
      </c>
      <c r="O225">
        <f>VLOOKUP($A225, 'Hospitalisation Details'!$A$2:$K$2344, 6, FALSE)</f>
        <v>35050.620000000003</v>
      </c>
      <c r="P225" t="str">
        <f>VLOOKUP($A225, 'Hospitalisation Details'!$A$2:$K$2344, 7, FALSE)</f>
        <v>tier - 2</v>
      </c>
      <c r="Q225" t="str">
        <f>VLOOKUP($A225, 'Hospitalisation Details'!$A$2:$K$2344, 8, FALSE)</f>
        <v>tier - 1</v>
      </c>
      <c r="R225" t="str">
        <f>VLOOKUP($A225, 'Hospitalisation Details'!$A$2:$K$2344, 9, FALSE)</f>
        <v>R1011</v>
      </c>
      <c r="S225" t="str">
        <f>VLOOKUP($A225, 'Hospitalisation Details'!$A$2:$K$2344, 10, FALSE)</f>
        <v>29Aug1975</v>
      </c>
      <c r="T225">
        <f>VLOOKUP($A225, 'Hospitalisation Details'!$A$2:$K$2344, 11, FALSE)</f>
        <v>47</v>
      </c>
    </row>
    <row r="226" spans="1:20" ht="15.75" x14ac:dyDescent="0.25">
      <c r="A226" s="1" t="s">
        <v>2147</v>
      </c>
      <c r="B226" t="str">
        <f>VLOOKUP($A226, 'Customer Names'!$A$2:$D$2336, 2, FALSE)</f>
        <v>Koch</v>
      </c>
      <c r="C226" t="str">
        <f>VLOOKUP($A226, 'Customer Names'!$A$2:$D$2336, 3, FALSE)</f>
        <v xml:space="preserve"> Ms</v>
      </c>
      <c r="D226" t="str">
        <f>VLOOKUP($A226, 'Customer Names'!$A$2:$D$2336, 4, FALSE)</f>
        <v xml:space="preserve">  Jennifer</v>
      </c>
      <c r="E226">
        <f>VLOOKUP($A226, 'Medical Examinations'!$A$2:$J$2336, 2, FALSE)</f>
        <v>36.409999999999997</v>
      </c>
      <c r="F226">
        <f>VLOOKUP($A226, 'Medical Examinations'!$A$2:$J$2336, 3, FALSE)</f>
        <v>4.55</v>
      </c>
      <c r="G226" t="str">
        <f>VLOOKUP($A226, 'Medical Examinations'!$A$2:$J$2336, 4, FALSE)</f>
        <v>Yes</v>
      </c>
      <c r="H226" t="str">
        <f>VLOOKUP($A226, 'Medical Examinations'!$A$2:$J$2336, 5, FALSE)</f>
        <v>No</v>
      </c>
      <c r="I226" t="str">
        <f>VLOOKUP($A226, 'Medical Examinations'!$A$2:$J$2336, 6, FALSE)</f>
        <v>No</v>
      </c>
      <c r="J226">
        <f>VLOOKUP($A226, 'Medical Examinations'!$A$2:$J$2336, 7, FALSE)</f>
        <v>1</v>
      </c>
      <c r="K226" t="str">
        <f>VLOOKUP($A226, 'Medical Examinations'!$A$2:$J$2336, 8, FALSE)</f>
        <v>No</v>
      </c>
      <c r="L226" t="str">
        <f>VLOOKUP($A226, 'Medical Examinations'!$A$2:$J$2336, 9, FALSE)</f>
        <v>Obesity</v>
      </c>
      <c r="M226" t="str">
        <f>VLOOKUP($A226, 'Medical Examinations'!$A$2:$J$2336, 10, FALSE)</f>
        <v>Normal</v>
      </c>
      <c r="N226">
        <f>VLOOKUP($A226, 'Hospitalisation Details'!$A$2:$K$2344, 5, FALSE)</f>
        <v>3</v>
      </c>
      <c r="O226">
        <f>VLOOKUP($A226, 'Hospitalisation Details'!$A$2:$K$2344, 6, FALSE)</f>
        <v>35000.730000000003</v>
      </c>
      <c r="P226" t="str">
        <f>VLOOKUP($A226, 'Hospitalisation Details'!$A$2:$K$2344, 7, FALSE)</f>
        <v>tier - 2</v>
      </c>
      <c r="Q226" t="str">
        <f>VLOOKUP($A226, 'Hospitalisation Details'!$A$2:$K$2344, 8, FALSE)</f>
        <v>tier - 3</v>
      </c>
      <c r="R226" t="str">
        <f>VLOOKUP($A226, 'Hospitalisation Details'!$A$2:$K$2344, 9, FALSE)</f>
        <v>R1011</v>
      </c>
      <c r="S226" t="str">
        <f>VLOOKUP($A226, 'Hospitalisation Details'!$A$2:$K$2344, 10, FALSE)</f>
        <v>5Jul1982</v>
      </c>
      <c r="T226">
        <f>VLOOKUP($A226, 'Hospitalisation Details'!$A$2:$K$2344, 11, FALSE)</f>
        <v>40</v>
      </c>
    </row>
    <row r="227" spans="1:20" ht="15.75" x14ac:dyDescent="0.25">
      <c r="A227" s="1" t="s">
        <v>2146</v>
      </c>
      <c r="B227" t="str">
        <f>VLOOKUP($A227, 'Customer Names'!$A$2:$D$2336, 2, FALSE)</f>
        <v>Smith</v>
      </c>
      <c r="C227" t="str">
        <f>VLOOKUP($A227, 'Customer Names'!$A$2:$D$2336, 3, FALSE)</f>
        <v xml:space="preserve"> Mr</v>
      </c>
      <c r="D227" t="str">
        <f>VLOOKUP($A227, 'Customer Names'!$A$2:$D$2336, 4, FALSE)</f>
        <v xml:space="preserve">  Chris</v>
      </c>
      <c r="E227">
        <f>VLOOKUP($A227, 'Medical Examinations'!$A$2:$J$2336, 2, FALSE)</f>
        <v>52.3</v>
      </c>
      <c r="F227">
        <f>VLOOKUP($A227, 'Medical Examinations'!$A$2:$J$2336, 3, FALSE)</f>
        <v>4.87</v>
      </c>
      <c r="G227" t="str">
        <f>VLOOKUP($A227, 'Medical Examinations'!$A$2:$J$2336, 4, FALSE)</f>
        <v>Yes</v>
      </c>
      <c r="H227" t="str">
        <f>VLOOKUP($A227, 'Medical Examinations'!$A$2:$J$2336, 5, FALSE)</f>
        <v>Yes</v>
      </c>
      <c r="I227" t="str">
        <f>VLOOKUP($A227, 'Medical Examinations'!$A$2:$J$2336, 6, FALSE)</f>
        <v>Yes</v>
      </c>
      <c r="J227">
        <f>VLOOKUP($A227, 'Medical Examinations'!$A$2:$J$2336, 7, FALSE)</f>
        <v>2</v>
      </c>
      <c r="K227" t="str">
        <f>VLOOKUP($A227, 'Medical Examinations'!$A$2:$J$2336, 8, FALSE)</f>
        <v>Yes</v>
      </c>
      <c r="L227" t="str">
        <f>VLOOKUP($A227, 'Medical Examinations'!$A$2:$J$2336, 9, FALSE)</f>
        <v>Obesity</v>
      </c>
      <c r="M227" t="str">
        <f>VLOOKUP($A227, 'Medical Examinations'!$A$2:$J$2336, 10, FALSE)</f>
        <v>Normal</v>
      </c>
      <c r="N227">
        <f>VLOOKUP($A227, 'Hospitalisation Details'!$A$2:$K$2344, 5, FALSE)</f>
        <v>0</v>
      </c>
      <c r="O227">
        <f>VLOOKUP($A227, 'Hospitalisation Details'!$A$2:$K$2344, 6, FALSE)</f>
        <v>34979.86</v>
      </c>
      <c r="P227" t="str">
        <f>VLOOKUP($A227, 'Hospitalisation Details'!$A$2:$K$2344, 7, FALSE)</f>
        <v>tier - 2</v>
      </c>
      <c r="Q227" t="str">
        <f>VLOOKUP($A227, 'Hospitalisation Details'!$A$2:$K$2344, 8, FALSE)</f>
        <v>tier - 2</v>
      </c>
      <c r="R227" t="str">
        <f>VLOOKUP($A227, 'Hospitalisation Details'!$A$2:$K$2344, 9, FALSE)</f>
        <v>R1011</v>
      </c>
      <c r="S227" t="str">
        <f>VLOOKUP($A227, 'Hospitalisation Details'!$A$2:$K$2344, 10, FALSE)</f>
        <v>22Aug1997</v>
      </c>
      <c r="T227">
        <f>VLOOKUP($A227, 'Hospitalisation Details'!$A$2:$K$2344, 11, FALSE)</f>
        <v>25</v>
      </c>
    </row>
    <row r="228" spans="1:20" ht="15.75" x14ac:dyDescent="0.25">
      <c r="A228" s="1" t="s">
        <v>2145</v>
      </c>
      <c r="B228" t="str">
        <f>VLOOKUP($A228, 'Customer Names'!$A$2:$D$2336, 2, FALSE)</f>
        <v>O'Connor</v>
      </c>
      <c r="C228" t="str">
        <f>VLOOKUP($A228, 'Customer Names'!$A$2:$D$2336, 3, FALSE)</f>
        <v xml:space="preserve"> Ms</v>
      </c>
      <c r="D228" t="str">
        <f>VLOOKUP($A228, 'Customer Names'!$A$2:$D$2336, 4, FALSE)</f>
        <v xml:space="preserve">  Marian M</v>
      </c>
      <c r="E228">
        <f>VLOOKUP($A228, 'Medical Examinations'!$A$2:$J$2336, 2, FALSE)</f>
        <v>52.66</v>
      </c>
      <c r="F228">
        <f>VLOOKUP($A228, 'Medical Examinations'!$A$2:$J$2336, 3, FALSE)</f>
        <v>4.45</v>
      </c>
      <c r="G228" t="str">
        <f>VLOOKUP($A228, 'Medical Examinations'!$A$2:$J$2336, 4, FALSE)</f>
        <v>Yes</v>
      </c>
      <c r="H228" t="str">
        <f>VLOOKUP($A228, 'Medical Examinations'!$A$2:$J$2336, 5, FALSE)</f>
        <v>Yes</v>
      </c>
      <c r="I228" t="str">
        <f>VLOOKUP($A228, 'Medical Examinations'!$A$2:$J$2336, 6, FALSE)</f>
        <v>No</v>
      </c>
      <c r="J228">
        <f>VLOOKUP($A228, 'Medical Examinations'!$A$2:$J$2336, 7, FALSE)</f>
        <v>2</v>
      </c>
      <c r="K228" t="str">
        <f>VLOOKUP($A228, 'Medical Examinations'!$A$2:$J$2336, 8, FALSE)</f>
        <v>Yes</v>
      </c>
      <c r="L228" t="str">
        <f>VLOOKUP($A228, 'Medical Examinations'!$A$2:$J$2336, 9, FALSE)</f>
        <v>Obesity</v>
      </c>
      <c r="M228" t="str">
        <f>VLOOKUP($A228, 'Medical Examinations'!$A$2:$J$2336, 10, FALSE)</f>
        <v>Normal</v>
      </c>
      <c r="N228">
        <f>VLOOKUP($A228, 'Hospitalisation Details'!$A$2:$K$2344, 5, FALSE)</f>
        <v>0</v>
      </c>
      <c r="O228">
        <f>VLOOKUP($A228, 'Hospitalisation Details'!$A$2:$K$2344, 6, FALSE)</f>
        <v>34976.42</v>
      </c>
      <c r="P228" t="str">
        <f>VLOOKUP($A228, 'Hospitalisation Details'!$A$2:$K$2344, 7, FALSE)</f>
        <v>tier - 2</v>
      </c>
      <c r="Q228" t="str">
        <f>VLOOKUP($A228, 'Hospitalisation Details'!$A$2:$K$2344, 8, FALSE)</f>
        <v>tier - 1</v>
      </c>
      <c r="R228" t="str">
        <f>VLOOKUP($A228, 'Hospitalisation Details'!$A$2:$K$2344, 9, FALSE)</f>
        <v>R1011</v>
      </c>
      <c r="S228" t="str">
        <f>VLOOKUP($A228, 'Hospitalisation Details'!$A$2:$K$2344, 10, FALSE)</f>
        <v>22Aug1998</v>
      </c>
      <c r="T228">
        <f>VLOOKUP($A228, 'Hospitalisation Details'!$A$2:$K$2344, 11, FALSE)</f>
        <v>24</v>
      </c>
    </row>
    <row r="229" spans="1:20" ht="15.75" x14ac:dyDescent="0.25">
      <c r="A229" s="1" t="s">
        <v>2144</v>
      </c>
      <c r="B229" t="str">
        <f>VLOOKUP($A229, 'Customer Names'!$A$2:$D$2336, 2, FALSE)</f>
        <v>Kampwerth</v>
      </c>
      <c r="C229" t="str">
        <f>VLOOKUP($A229, 'Customer Names'!$A$2:$D$2336, 3, FALSE)</f>
        <v xml:space="preserve"> Mr</v>
      </c>
      <c r="D229" t="str">
        <f>VLOOKUP($A229, 'Customer Names'!$A$2:$D$2336, 4, FALSE)</f>
        <v xml:space="preserve">  Jeremy</v>
      </c>
      <c r="E229">
        <f>VLOOKUP($A229, 'Medical Examinations'!$A$2:$J$2336, 2, FALSE)</f>
        <v>29.57</v>
      </c>
      <c r="F229">
        <f>VLOOKUP($A229, 'Medical Examinations'!$A$2:$J$2336, 3, FALSE)</f>
        <v>9.42</v>
      </c>
      <c r="G229" t="str">
        <f>VLOOKUP($A229, 'Medical Examinations'!$A$2:$J$2336, 4, FALSE)</f>
        <v>No</v>
      </c>
      <c r="H229" t="str">
        <f>VLOOKUP($A229, 'Medical Examinations'!$A$2:$J$2336, 5, FALSE)</f>
        <v>No</v>
      </c>
      <c r="I229" t="str">
        <f>VLOOKUP($A229, 'Medical Examinations'!$A$2:$J$2336, 6, FALSE)</f>
        <v>No</v>
      </c>
      <c r="J229">
        <f>VLOOKUP($A229, 'Medical Examinations'!$A$2:$J$2336, 7, FALSE)</f>
        <v>0</v>
      </c>
      <c r="K229" t="str">
        <f>VLOOKUP($A229, 'Medical Examinations'!$A$2:$J$2336, 8, FALSE)</f>
        <v>No</v>
      </c>
      <c r="L229" t="str">
        <f>VLOOKUP($A229, 'Medical Examinations'!$A$2:$J$2336, 9, FALSE)</f>
        <v>Obesity</v>
      </c>
      <c r="M229" t="str">
        <f>VLOOKUP($A229, 'Medical Examinations'!$A$2:$J$2336, 10, FALSE)</f>
        <v>Diabetes</v>
      </c>
      <c r="N229">
        <f>VLOOKUP($A229, 'Hospitalisation Details'!$A$2:$K$2344, 5, FALSE)</f>
        <v>0</v>
      </c>
      <c r="O229">
        <f>VLOOKUP($A229, 'Hospitalisation Details'!$A$2:$K$2344, 6, FALSE)</f>
        <v>34975.68</v>
      </c>
      <c r="P229" t="str">
        <f>VLOOKUP($A229, 'Hospitalisation Details'!$A$2:$K$2344, 7, FALSE)</f>
        <v>tier - 2</v>
      </c>
      <c r="Q229" t="str">
        <f>VLOOKUP($A229, 'Hospitalisation Details'!$A$2:$K$2344, 8, FALSE)</f>
        <v>tier - 2</v>
      </c>
      <c r="R229" t="str">
        <f>VLOOKUP($A229, 'Hospitalisation Details'!$A$2:$K$2344, 9, FALSE)</f>
        <v>R1011</v>
      </c>
      <c r="S229" t="str">
        <f>VLOOKUP($A229, 'Hospitalisation Details'!$A$2:$K$2344, 10, FALSE)</f>
        <v>7Oct1967</v>
      </c>
      <c r="T229">
        <f>VLOOKUP($A229, 'Hospitalisation Details'!$A$2:$K$2344, 11, FALSE)</f>
        <v>55</v>
      </c>
    </row>
    <row r="230" spans="1:20" ht="15.75" x14ac:dyDescent="0.25">
      <c r="A230" s="1" t="s">
        <v>2143</v>
      </c>
      <c r="B230" t="str">
        <f>VLOOKUP($A230, 'Customer Names'!$A$2:$D$2336, 2, FALSE)</f>
        <v>Federoff</v>
      </c>
      <c r="C230" t="str">
        <f>VLOOKUP($A230, 'Customer Names'!$A$2:$D$2336, 3, FALSE)</f>
        <v xml:space="preserve"> Ms</v>
      </c>
      <c r="D230" t="str">
        <f>VLOOKUP($A230, 'Customer Names'!$A$2:$D$2336, 4, FALSE)</f>
        <v xml:space="preserve">  Allison H</v>
      </c>
      <c r="E230">
        <f>VLOOKUP($A230, 'Medical Examinations'!$A$2:$J$2336, 2, FALSE)</f>
        <v>36.99</v>
      </c>
      <c r="F230">
        <f>VLOOKUP($A230, 'Medical Examinations'!$A$2:$J$2336, 3, FALSE)</f>
        <v>5.37</v>
      </c>
      <c r="G230" t="str">
        <f>VLOOKUP($A230, 'Medical Examinations'!$A$2:$J$2336, 4, FALSE)</f>
        <v>Yes</v>
      </c>
      <c r="H230" t="str">
        <f>VLOOKUP($A230, 'Medical Examinations'!$A$2:$J$2336, 5, FALSE)</f>
        <v>No</v>
      </c>
      <c r="I230" t="str">
        <f>VLOOKUP($A230, 'Medical Examinations'!$A$2:$J$2336, 6, FALSE)</f>
        <v>Yes</v>
      </c>
      <c r="J230">
        <f>VLOOKUP($A230, 'Medical Examinations'!$A$2:$J$2336, 7, FALSE)</f>
        <v>1</v>
      </c>
      <c r="K230" t="str">
        <f>VLOOKUP($A230, 'Medical Examinations'!$A$2:$J$2336, 8, FALSE)</f>
        <v>No</v>
      </c>
      <c r="L230" t="str">
        <f>VLOOKUP($A230, 'Medical Examinations'!$A$2:$J$2336, 9, FALSE)</f>
        <v>Obesity</v>
      </c>
      <c r="M230" t="str">
        <f>VLOOKUP($A230, 'Medical Examinations'!$A$2:$J$2336, 10, FALSE)</f>
        <v>Normal</v>
      </c>
      <c r="N230">
        <f>VLOOKUP($A230, 'Hospitalisation Details'!$A$2:$K$2344, 5, FALSE)</f>
        <v>3</v>
      </c>
      <c r="O230">
        <f>VLOOKUP($A230, 'Hospitalisation Details'!$A$2:$K$2344, 6, FALSE)</f>
        <v>34940.61</v>
      </c>
      <c r="P230" t="str">
        <f>VLOOKUP($A230, 'Hospitalisation Details'!$A$2:$K$2344, 7, FALSE)</f>
        <v>tier - 2</v>
      </c>
      <c r="Q230" t="str">
        <f>VLOOKUP($A230, 'Hospitalisation Details'!$A$2:$K$2344, 8, FALSE)</f>
        <v>tier - 3</v>
      </c>
      <c r="R230" t="str">
        <f>VLOOKUP($A230, 'Hospitalisation Details'!$A$2:$K$2344, 9, FALSE)</f>
        <v>R1011</v>
      </c>
      <c r="S230" t="str">
        <f>VLOOKUP($A230, 'Hospitalisation Details'!$A$2:$K$2344, 10, FALSE)</f>
        <v>29Jul1983</v>
      </c>
      <c r="T230">
        <f>VLOOKUP($A230, 'Hospitalisation Details'!$A$2:$K$2344, 11, FALSE)</f>
        <v>39</v>
      </c>
    </row>
    <row r="231" spans="1:20" ht="15.75" x14ac:dyDescent="0.25">
      <c r="A231" s="1" t="s">
        <v>2142</v>
      </c>
      <c r="B231" t="str">
        <f>VLOOKUP($A231, 'Customer Names'!$A$2:$D$2336, 2, FALSE)</f>
        <v>Goya</v>
      </c>
      <c r="C231" t="str">
        <f>VLOOKUP($A231, 'Customer Names'!$A$2:$D$2336, 3, FALSE)</f>
        <v xml:space="preserve"> Ms</v>
      </c>
      <c r="D231" t="str">
        <f>VLOOKUP($A231, 'Customer Names'!$A$2:$D$2336, 4, FALSE)</f>
        <v xml:space="preserve">  Elizabeth</v>
      </c>
      <c r="E231">
        <f>VLOOKUP($A231, 'Medical Examinations'!$A$2:$J$2336, 2, FALSE)</f>
        <v>31.4</v>
      </c>
      <c r="F231">
        <f>VLOOKUP($A231, 'Medical Examinations'!$A$2:$J$2336, 3, FALSE)</f>
        <v>4.5999999999999996</v>
      </c>
      <c r="G231" t="str">
        <f>VLOOKUP($A231, 'Medical Examinations'!$A$2:$J$2336, 4, FALSE)</f>
        <v>No</v>
      </c>
      <c r="H231" t="str">
        <f>VLOOKUP($A231, 'Medical Examinations'!$A$2:$J$2336, 5, FALSE)</f>
        <v>No</v>
      </c>
      <c r="I231" t="str">
        <f>VLOOKUP($A231, 'Medical Examinations'!$A$2:$J$2336, 6, FALSE)</f>
        <v>No</v>
      </c>
      <c r="J231">
        <f>VLOOKUP($A231, 'Medical Examinations'!$A$2:$J$2336, 7, FALSE)</f>
        <v>1</v>
      </c>
      <c r="K231" t="str">
        <f>VLOOKUP($A231, 'Medical Examinations'!$A$2:$J$2336, 8, FALSE)</f>
        <v>No</v>
      </c>
      <c r="L231" t="str">
        <f>VLOOKUP($A231, 'Medical Examinations'!$A$2:$J$2336, 9, FALSE)</f>
        <v>Obesity</v>
      </c>
      <c r="M231" t="str">
        <f>VLOOKUP($A231, 'Medical Examinations'!$A$2:$J$2336, 10, FALSE)</f>
        <v>Normal</v>
      </c>
      <c r="N231">
        <f>VLOOKUP($A231, 'Hospitalisation Details'!$A$2:$K$2344, 5, FALSE)</f>
        <v>0</v>
      </c>
      <c r="O231">
        <f>VLOOKUP($A231, 'Hospitalisation Details'!$A$2:$K$2344, 6, FALSE)</f>
        <v>34838.870000000003</v>
      </c>
      <c r="P231" t="str">
        <f>VLOOKUP($A231, 'Hospitalisation Details'!$A$2:$K$2344, 7, FALSE)</f>
        <v>tier - 2</v>
      </c>
      <c r="Q231" t="str">
        <f>VLOOKUP($A231, 'Hospitalisation Details'!$A$2:$K$2344, 8, FALSE)</f>
        <v>tier - 3</v>
      </c>
      <c r="R231" t="str">
        <f>VLOOKUP($A231, 'Hospitalisation Details'!$A$2:$K$2344, 9, FALSE)</f>
        <v>R1011</v>
      </c>
      <c r="S231" t="str">
        <f>VLOOKUP($A231, 'Hospitalisation Details'!$A$2:$K$2344, 10, FALSE)</f>
        <v>17Oct1995</v>
      </c>
      <c r="T231">
        <f>VLOOKUP($A231, 'Hospitalisation Details'!$A$2:$K$2344, 11, FALSE)</f>
        <v>27</v>
      </c>
    </row>
    <row r="232" spans="1:20" ht="15.75" x14ac:dyDescent="0.25">
      <c r="A232" s="1" t="s">
        <v>2141</v>
      </c>
      <c r="B232" t="str">
        <f>VLOOKUP($A232, 'Customer Names'!$A$2:$D$2336, 2, FALSE)</f>
        <v>Hodges</v>
      </c>
      <c r="C232" t="str">
        <f>VLOOKUP($A232, 'Customer Names'!$A$2:$D$2336, 3, FALSE)</f>
        <v xml:space="preserve"> Mr</v>
      </c>
      <c r="D232" t="str">
        <f>VLOOKUP($A232, 'Customer Names'!$A$2:$D$2336, 4, FALSE)</f>
        <v xml:space="preserve">  Andrew</v>
      </c>
      <c r="E232">
        <f>VLOOKUP($A232, 'Medical Examinations'!$A$2:$J$2336, 2, FALSE)</f>
        <v>34.9</v>
      </c>
      <c r="F232">
        <f>VLOOKUP($A232, 'Medical Examinations'!$A$2:$J$2336, 3, FALSE)</f>
        <v>6.22</v>
      </c>
      <c r="G232" t="str">
        <f>VLOOKUP($A232, 'Medical Examinations'!$A$2:$J$2336, 4, FALSE)</f>
        <v>Yes</v>
      </c>
      <c r="H232" t="str">
        <f>VLOOKUP($A232, 'Medical Examinations'!$A$2:$J$2336, 5, FALSE)</f>
        <v>No</v>
      </c>
      <c r="I232" t="str">
        <f>VLOOKUP($A232, 'Medical Examinations'!$A$2:$J$2336, 6, FALSE)</f>
        <v>Yes</v>
      </c>
      <c r="J232">
        <f>VLOOKUP($A232, 'Medical Examinations'!$A$2:$J$2336, 7, FALSE)</f>
        <v>1</v>
      </c>
      <c r="K232" t="str">
        <f>VLOOKUP($A232, 'Medical Examinations'!$A$2:$J$2336, 8, FALSE)</f>
        <v>No</v>
      </c>
      <c r="L232" t="str">
        <f>VLOOKUP($A232, 'Medical Examinations'!$A$2:$J$2336, 9, FALSE)</f>
        <v>Obesity</v>
      </c>
      <c r="M232" t="str">
        <f>VLOOKUP($A232, 'Medical Examinations'!$A$2:$J$2336, 10, FALSE)</f>
        <v>Diabetes</v>
      </c>
      <c r="N232">
        <f>VLOOKUP($A232, 'Hospitalisation Details'!$A$2:$K$2344, 5, FALSE)</f>
        <v>0</v>
      </c>
      <c r="O232">
        <f>VLOOKUP($A232, 'Hospitalisation Details'!$A$2:$K$2344, 6, FALSE)</f>
        <v>34828.65</v>
      </c>
      <c r="P232" t="str">
        <f>VLOOKUP($A232, 'Hospitalisation Details'!$A$2:$K$2344, 7, FALSE)</f>
        <v>tier - 1</v>
      </c>
      <c r="Q232" t="str">
        <f>VLOOKUP($A232, 'Hospitalisation Details'!$A$2:$K$2344, 8, FALSE)</f>
        <v>tier - 3</v>
      </c>
      <c r="R232" t="str">
        <f>VLOOKUP($A232, 'Hospitalisation Details'!$A$2:$K$2344, 9, FALSE)</f>
        <v>R1011</v>
      </c>
      <c r="S232" t="str">
        <f>VLOOKUP($A232, 'Hospitalisation Details'!$A$2:$K$2344, 10, FALSE)</f>
        <v>17Sep2003</v>
      </c>
      <c r="T232">
        <f>VLOOKUP($A232, 'Hospitalisation Details'!$A$2:$K$2344, 11, FALSE)</f>
        <v>19</v>
      </c>
    </row>
    <row r="233" spans="1:20" ht="15.75" x14ac:dyDescent="0.25">
      <c r="A233" s="1" t="s">
        <v>2140</v>
      </c>
      <c r="B233" t="str">
        <f>VLOOKUP($A233, 'Customer Names'!$A$2:$D$2336, 2, FALSE)</f>
        <v>Erickson</v>
      </c>
      <c r="C233" t="str">
        <f>VLOOKUP($A233, 'Customer Names'!$A$2:$D$2336, 3, FALSE)</f>
        <v xml:space="preserve"> Mr</v>
      </c>
      <c r="D233" t="str">
        <f>VLOOKUP($A233, 'Customer Names'!$A$2:$D$2336, 4, FALSE)</f>
        <v xml:space="preserve">  Anders J</v>
      </c>
      <c r="E233">
        <f>VLOOKUP($A233, 'Medical Examinations'!$A$2:$J$2336, 2, FALSE)</f>
        <v>31.13</v>
      </c>
      <c r="F233">
        <f>VLOOKUP($A233, 'Medical Examinations'!$A$2:$J$2336, 3, FALSE)</f>
        <v>4.5199999999999996</v>
      </c>
      <c r="G233" t="str">
        <f>VLOOKUP($A233, 'Medical Examinations'!$A$2:$J$2336, 4, FALSE)</f>
        <v>No</v>
      </c>
      <c r="H233" t="str">
        <f>VLOOKUP($A233, 'Medical Examinations'!$A$2:$J$2336, 5, FALSE)</f>
        <v>No</v>
      </c>
      <c r="I233" t="str">
        <f>VLOOKUP($A233, 'Medical Examinations'!$A$2:$J$2336, 6, FALSE)</f>
        <v>No</v>
      </c>
      <c r="J233">
        <f>VLOOKUP($A233, 'Medical Examinations'!$A$2:$J$2336, 7, FALSE)</f>
        <v>1</v>
      </c>
      <c r="K233" t="str">
        <f>VLOOKUP($A233, 'Medical Examinations'!$A$2:$J$2336, 8, FALSE)</f>
        <v>No</v>
      </c>
      <c r="L233" t="str">
        <f>VLOOKUP($A233, 'Medical Examinations'!$A$2:$J$2336, 9, FALSE)</f>
        <v>Obesity</v>
      </c>
      <c r="M233" t="str">
        <f>VLOOKUP($A233, 'Medical Examinations'!$A$2:$J$2336, 10, FALSE)</f>
        <v>Normal</v>
      </c>
      <c r="N233">
        <f>VLOOKUP($A233, 'Hospitalisation Details'!$A$2:$K$2344, 5, FALSE)</f>
        <v>1</v>
      </c>
      <c r="O233">
        <f>VLOOKUP($A233, 'Hospitalisation Details'!$A$2:$K$2344, 6, FALSE)</f>
        <v>34806.47</v>
      </c>
      <c r="P233" t="str">
        <f>VLOOKUP($A233, 'Hospitalisation Details'!$A$2:$K$2344, 7, FALSE)</f>
        <v>tier - 1</v>
      </c>
      <c r="Q233" t="str">
        <f>VLOOKUP($A233, 'Hospitalisation Details'!$A$2:$K$2344, 8, FALSE)</f>
        <v>tier - 2</v>
      </c>
      <c r="R233" t="str">
        <f>VLOOKUP($A233, 'Hospitalisation Details'!$A$2:$K$2344, 9, FALSE)</f>
        <v>R1013</v>
      </c>
      <c r="S233" t="str">
        <f>VLOOKUP($A233, 'Hospitalisation Details'!$A$2:$K$2344, 10, FALSE)</f>
        <v>27Dec1995</v>
      </c>
      <c r="T233">
        <f>VLOOKUP($A233, 'Hospitalisation Details'!$A$2:$K$2344, 11, FALSE)</f>
        <v>27</v>
      </c>
    </row>
    <row r="234" spans="1:20" ht="15.75" x14ac:dyDescent="0.25">
      <c r="A234" s="1" t="s">
        <v>2139</v>
      </c>
      <c r="B234" t="str">
        <f>VLOOKUP($A234, 'Customer Names'!$A$2:$D$2336, 2, FALSE)</f>
        <v>Welleck</v>
      </c>
      <c r="C234" t="str">
        <f>VLOOKUP($A234, 'Customer Names'!$A$2:$D$2336, 3, FALSE)</f>
        <v xml:space="preserve"> Mr</v>
      </c>
      <c r="D234" t="str">
        <f>VLOOKUP($A234, 'Customer Names'!$A$2:$D$2336, 4, FALSE)</f>
        <v xml:space="preserve">  Sean</v>
      </c>
      <c r="E234">
        <f>VLOOKUP($A234, 'Medical Examinations'!$A$2:$J$2336, 2, FALSE)</f>
        <v>34.799999999999997</v>
      </c>
      <c r="F234">
        <f>VLOOKUP($A234, 'Medical Examinations'!$A$2:$J$2336, 3, FALSE)</f>
        <v>6.18</v>
      </c>
      <c r="G234" t="str">
        <f>VLOOKUP($A234, 'Medical Examinations'!$A$2:$J$2336, 4, FALSE)</f>
        <v>Yes</v>
      </c>
      <c r="H234" t="str">
        <f>VLOOKUP($A234, 'Medical Examinations'!$A$2:$J$2336, 5, FALSE)</f>
        <v>No</v>
      </c>
      <c r="I234" t="str">
        <f>VLOOKUP($A234, 'Medical Examinations'!$A$2:$J$2336, 6, FALSE)</f>
        <v>Yes</v>
      </c>
      <c r="J234">
        <f>VLOOKUP($A234, 'Medical Examinations'!$A$2:$J$2336, 7, FALSE)</f>
        <v>1</v>
      </c>
      <c r="K234" t="str">
        <f>VLOOKUP($A234, 'Medical Examinations'!$A$2:$J$2336, 8, FALSE)</f>
        <v>No</v>
      </c>
      <c r="L234" t="str">
        <f>VLOOKUP($A234, 'Medical Examinations'!$A$2:$J$2336, 9, FALSE)</f>
        <v>Obesity</v>
      </c>
      <c r="M234" t="str">
        <f>VLOOKUP($A234, 'Medical Examinations'!$A$2:$J$2336, 10, FALSE)</f>
        <v>Diabetes</v>
      </c>
      <c r="N234">
        <f>VLOOKUP($A234, 'Hospitalisation Details'!$A$2:$K$2344, 5, FALSE)</f>
        <v>0</v>
      </c>
      <c r="O234">
        <f>VLOOKUP($A234, 'Hospitalisation Details'!$A$2:$K$2344, 6, FALSE)</f>
        <v>34779.620000000003</v>
      </c>
      <c r="P234" t="str">
        <f>VLOOKUP($A234, 'Hospitalisation Details'!$A$2:$K$2344, 7, FALSE)</f>
        <v>tier - 1</v>
      </c>
      <c r="Q234" t="str">
        <f>VLOOKUP($A234, 'Hospitalisation Details'!$A$2:$K$2344, 8, FALSE)</f>
        <v>tier - 2</v>
      </c>
      <c r="R234" t="str">
        <f>VLOOKUP($A234, 'Hospitalisation Details'!$A$2:$K$2344, 9, FALSE)</f>
        <v>R1011</v>
      </c>
      <c r="S234" t="str">
        <f>VLOOKUP($A234, 'Hospitalisation Details'!$A$2:$K$2344, 10, FALSE)</f>
        <v>3Jul2003</v>
      </c>
      <c r="T234">
        <f>VLOOKUP($A234, 'Hospitalisation Details'!$A$2:$K$2344, 11, FALSE)</f>
        <v>19</v>
      </c>
    </row>
    <row r="235" spans="1:20" ht="15.75" x14ac:dyDescent="0.25">
      <c r="A235" s="1" t="s">
        <v>2138</v>
      </c>
      <c r="B235" t="str">
        <f>VLOOKUP($A235, 'Customer Names'!$A$2:$D$2336, 2, FALSE)</f>
        <v>Polen</v>
      </c>
      <c r="C235" t="str">
        <f>VLOOKUP($A235, 'Customer Names'!$A$2:$D$2336, 3, FALSE)</f>
        <v xml:space="preserve"> Mr</v>
      </c>
      <c r="D235" t="str">
        <f>VLOOKUP($A235, 'Customer Names'!$A$2:$D$2336, 4, FALSE)</f>
        <v xml:space="preserve">  Brian M</v>
      </c>
      <c r="E235">
        <f>VLOOKUP($A235, 'Medical Examinations'!$A$2:$J$2336, 2, FALSE)</f>
        <v>31.68</v>
      </c>
      <c r="F235">
        <f>VLOOKUP($A235, 'Medical Examinations'!$A$2:$J$2336, 3, FALSE)</f>
        <v>4.4000000000000004</v>
      </c>
      <c r="G235" t="str">
        <f>VLOOKUP($A235, 'Medical Examinations'!$A$2:$J$2336, 4, FALSE)</f>
        <v>No</v>
      </c>
      <c r="H235" t="str">
        <f>VLOOKUP($A235, 'Medical Examinations'!$A$2:$J$2336, 5, FALSE)</f>
        <v>No</v>
      </c>
      <c r="I235" t="str">
        <f>VLOOKUP($A235, 'Medical Examinations'!$A$2:$J$2336, 6, FALSE)</f>
        <v>No</v>
      </c>
      <c r="J235">
        <f>VLOOKUP($A235, 'Medical Examinations'!$A$2:$J$2336, 7, FALSE)</f>
        <v>1</v>
      </c>
      <c r="K235" t="str">
        <f>VLOOKUP($A235, 'Medical Examinations'!$A$2:$J$2336, 8, FALSE)</f>
        <v>No</v>
      </c>
      <c r="L235" t="str">
        <f>VLOOKUP($A235, 'Medical Examinations'!$A$2:$J$2336, 9, FALSE)</f>
        <v>Obesity</v>
      </c>
      <c r="M235" t="str">
        <f>VLOOKUP($A235, 'Medical Examinations'!$A$2:$J$2336, 10, FALSE)</f>
        <v>Normal</v>
      </c>
      <c r="N235">
        <f>VLOOKUP($A235, 'Hospitalisation Details'!$A$2:$K$2344, 5, FALSE)</f>
        <v>0</v>
      </c>
      <c r="O235">
        <f>VLOOKUP($A235, 'Hospitalisation Details'!$A$2:$K$2344, 6, FALSE)</f>
        <v>34672.15</v>
      </c>
      <c r="P235" t="str">
        <f>VLOOKUP($A235, 'Hospitalisation Details'!$A$2:$K$2344, 7, FALSE)</f>
        <v>tier - 1</v>
      </c>
      <c r="Q235" t="str">
        <f>VLOOKUP($A235, 'Hospitalisation Details'!$A$2:$K$2344, 8, FALSE)</f>
        <v>tier - 3</v>
      </c>
      <c r="R235" t="str">
        <f>VLOOKUP($A235, 'Hospitalisation Details'!$A$2:$K$2344, 9, FALSE)</f>
        <v>R1013</v>
      </c>
      <c r="S235" t="str">
        <f>VLOOKUP($A235, 'Hospitalisation Details'!$A$2:$K$2344, 10, FALSE)</f>
        <v>7Jul1994</v>
      </c>
      <c r="T235">
        <f>VLOOKUP($A235, 'Hospitalisation Details'!$A$2:$K$2344, 11, FALSE)</f>
        <v>28</v>
      </c>
    </row>
    <row r="236" spans="1:20" ht="15.75" x14ac:dyDescent="0.25">
      <c r="A236" s="1" t="s">
        <v>2137</v>
      </c>
      <c r="B236" t="str">
        <f>VLOOKUP($A236, 'Customer Names'!$A$2:$D$2336, 2, FALSE)</f>
        <v>Lynch</v>
      </c>
      <c r="C236" t="str">
        <f>VLOOKUP($A236, 'Customer Names'!$A$2:$D$2336, 3, FALSE)</f>
        <v xml:space="preserve"> Mr</v>
      </c>
      <c r="D236" t="str">
        <f>VLOOKUP($A236, 'Customer Names'!$A$2:$D$2336, 4, FALSE)</f>
        <v xml:space="preserve">  Jeremy</v>
      </c>
      <c r="E236">
        <f>VLOOKUP($A236, 'Medical Examinations'!$A$2:$J$2336, 2, FALSE)</f>
        <v>33.534999999999997</v>
      </c>
      <c r="F236">
        <f>VLOOKUP($A236, 'Medical Examinations'!$A$2:$J$2336, 3, FALSE)</f>
        <v>6.23</v>
      </c>
      <c r="G236" t="str">
        <f>VLOOKUP($A236, 'Medical Examinations'!$A$2:$J$2336, 4, FALSE)</f>
        <v>Yes</v>
      </c>
      <c r="H236" t="str">
        <f>VLOOKUP($A236, 'Medical Examinations'!$A$2:$J$2336, 5, FALSE)</f>
        <v>No</v>
      </c>
      <c r="I236" t="str">
        <f>VLOOKUP($A236, 'Medical Examinations'!$A$2:$J$2336, 6, FALSE)</f>
        <v>No</v>
      </c>
      <c r="J236">
        <f>VLOOKUP($A236, 'Medical Examinations'!$A$2:$J$2336, 7, FALSE)</f>
        <v>1</v>
      </c>
      <c r="K236" t="str">
        <f>VLOOKUP($A236, 'Medical Examinations'!$A$2:$J$2336, 8, FALSE)</f>
        <v>No</v>
      </c>
      <c r="L236" t="str">
        <f>VLOOKUP($A236, 'Medical Examinations'!$A$2:$J$2336, 9, FALSE)</f>
        <v>Obesity</v>
      </c>
      <c r="M236" t="str">
        <f>VLOOKUP($A236, 'Medical Examinations'!$A$2:$J$2336, 10, FALSE)</f>
        <v>Diabetes</v>
      </c>
      <c r="N236">
        <f>VLOOKUP($A236, 'Hospitalisation Details'!$A$2:$K$2344, 5, FALSE)</f>
        <v>0</v>
      </c>
      <c r="O236">
        <f>VLOOKUP($A236, 'Hospitalisation Details'!$A$2:$K$2344, 6, FALSE)</f>
        <v>34617.839999999997</v>
      </c>
      <c r="P236" t="str">
        <f>VLOOKUP($A236, 'Hospitalisation Details'!$A$2:$K$2344, 7, FALSE)</f>
        <v>tier - 1</v>
      </c>
      <c r="Q236" t="str">
        <f>VLOOKUP($A236, 'Hospitalisation Details'!$A$2:$K$2344, 8, FALSE)</f>
        <v>tier - 3</v>
      </c>
      <c r="R236" t="str">
        <f>VLOOKUP($A236, 'Hospitalisation Details'!$A$2:$K$2344, 9, FALSE)</f>
        <v>R1016</v>
      </c>
      <c r="S236" t="str">
        <f>VLOOKUP($A236, 'Hospitalisation Details'!$A$2:$K$2344, 10, FALSE)</f>
        <v>9Oct2004</v>
      </c>
      <c r="T236">
        <f>VLOOKUP($A236, 'Hospitalisation Details'!$A$2:$K$2344, 11, FALSE)</f>
        <v>18</v>
      </c>
    </row>
    <row r="237" spans="1:20" ht="15.75" x14ac:dyDescent="0.25">
      <c r="A237" s="1" t="s">
        <v>2136</v>
      </c>
      <c r="B237" t="str">
        <f>VLOOKUP($A237, 'Customer Names'!$A$2:$D$2336, 2, FALSE)</f>
        <v>Hufstader</v>
      </c>
      <c r="C237" t="str">
        <f>VLOOKUP($A237, 'Customer Names'!$A$2:$D$2336, 3, FALSE)</f>
        <v xml:space="preserve"> Ms</v>
      </c>
      <c r="D237" t="str">
        <f>VLOOKUP($A237, 'Customer Names'!$A$2:$D$2336, 4, FALSE)</f>
        <v xml:space="preserve">  Susannah</v>
      </c>
      <c r="E237">
        <f>VLOOKUP($A237, 'Medical Examinations'!$A$2:$J$2336, 2, FALSE)</f>
        <v>31.92</v>
      </c>
      <c r="F237">
        <f>VLOOKUP($A237, 'Medical Examinations'!$A$2:$J$2336, 3, FALSE)</f>
        <v>5.33</v>
      </c>
      <c r="G237" t="str">
        <f>VLOOKUP($A237, 'Medical Examinations'!$A$2:$J$2336, 4, FALSE)</f>
        <v>No</v>
      </c>
      <c r="H237" t="str">
        <f>VLOOKUP($A237, 'Medical Examinations'!$A$2:$J$2336, 5, FALSE)</f>
        <v>No</v>
      </c>
      <c r="I237" t="str">
        <f>VLOOKUP($A237, 'Medical Examinations'!$A$2:$J$2336, 6, FALSE)</f>
        <v>No</v>
      </c>
      <c r="J237">
        <f>VLOOKUP($A237, 'Medical Examinations'!$A$2:$J$2336, 7, FALSE)</f>
        <v>1</v>
      </c>
      <c r="K237" t="str">
        <f>VLOOKUP($A237, 'Medical Examinations'!$A$2:$J$2336, 8, FALSE)</f>
        <v>No</v>
      </c>
      <c r="L237" t="str">
        <f>VLOOKUP($A237, 'Medical Examinations'!$A$2:$J$2336, 9, FALSE)</f>
        <v>Obesity</v>
      </c>
      <c r="M237" t="str">
        <f>VLOOKUP($A237, 'Medical Examinations'!$A$2:$J$2336, 10, FALSE)</f>
        <v>Normal</v>
      </c>
      <c r="N237">
        <f>VLOOKUP($A237, 'Hospitalisation Details'!$A$2:$K$2344, 5, FALSE)</f>
        <v>2</v>
      </c>
      <c r="O237">
        <f>VLOOKUP($A237, 'Hospitalisation Details'!$A$2:$K$2344, 6, FALSE)</f>
        <v>34543.39</v>
      </c>
      <c r="P237" t="str">
        <f>VLOOKUP($A237, 'Hospitalisation Details'!$A$2:$K$2344, 7, FALSE)</f>
        <v>tier - 2</v>
      </c>
      <c r="Q237" t="str">
        <f>VLOOKUP($A237, 'Hospitalisation Details'!$A$2:$K$2344, 8, FALSE)</f>
        <v>tier - 3</v>
      </c>
      <c r="R237" t="str">
        <f>VLOOKUP($A237, 'Hospitalisation Details'!$A$2:$K$2344, 9, FALSE)</f>
        <v>R1011</v>
      </c>
      <c r="S237" t="str">
        <f>VLOOKUP($A237, 'Hospitalisation Details'!$A$2:$K$2344, 10, FALSE)</f>
        <v>25Nov1976</v>
      </c>
      <c r="T237">
        <f>VLOOKUP($A237, 'Hospitalisation Details'!$A$2:$K$2344, 11, FALSE)</f>
        <v>46</v>
      </c>
    </row>
    <row r="238" spans="1:20" ht="15.75" x14ac:dyDescent="0.25">
      <c r="A238" s="1" t="s">
        <v>2135</v>
      </c>
      <c r="B238" t="str">
        <f>VLOOKUP($A238, 'Customer Names'!$A$2:$D$2336, 2, FALSE)</f>
        <v>Doak</v>
      </c>
      <c r="C238" t="str">
        <f>VLOOKUP($A238, 'Customer Names'!$A$2:$D$2336, 3, FALSE)</f>
        <v xml:space="preserve"> Mr</v>
      </c>
      <c r="D238" t="str">
        <f>VLOOKUP($A238, 'Customer Names'!$A$2:$D$2336, 4, FALSE)</f>
        <v xml:space="preserve">  Randy</v>
      </c>
      <c r="E238">
        <f>VLOOKUP($A238, 'Medical Examinations'!$A$2:$J$2336, 2, FALSE)</f>
        <v>32.700000000000003</v>
      </c>
      <c r="F238">
        <f>VLOOKUP($A238, 'Medical Examinations'!$A$2:$J$2336, 3, FALSE)</f>
        <v>4.09</v>
      </c>
      <c r="G238" t="str">
        <f>VLOOKUP($A238, 'Medical Examinations'!$A$2:$J$2336, 4, FALSE)</f>
        <v>Yes</v>
      </c>
      <c r="H238" t="str">
        <f>VLOOKUP($A238, 'Medical Examinations'!$A$2:$J$2336, 5, FALSE)</f>
        <v>No</v>
      </c>
      <c r="I238" t="str">
        <f>VLOOKUP($A238, 'Medical Examinations'!$A$2:$J$2336, 6, FALSE)</f>
        <v>No</v>
      </c>
      <c r="J238">
        <f>VLOOKUP($A238, 'Medical Examinations'!$A$2:$J$2336, 7, FALSE)</f>
        <v>1</v>
      </c>
      <c r="K238" t="str">
        <f>VLOOKUP($A238, 'Medical Examinations'!$A$2:$J$2336, 8, FALSE)</f>
        <v>No</v>
      </c>
      <c r="L238" t="str">
        <f>VLOOKUP($A238, 'Medical Examinations'!$A$2:$J$2336, 9, FALSE)</f>
        <v>Obesity</v>
      </c>
      <c r="M238" t="str">
        <f>VLOOKUP($A238, 'Medical Examinations'!$A$2:$J$2336, 10, FALSE)</f>
        <v>Normal</v>
      </c>
      <c r="N238">
        <f>VLOOKUP($A238, 'Hospitalisation Details'!$A$2:$K$2344, 5, FALSE)</f>
        <v>0</v>
      </c>
      <c r="O238">
        <f>VLOOKUP($A238, 'Hospitalisation Details'!$A$2:$K$2344, 6, FALSE)</f>
        <v>34472.839999999997</v>
      </c>
      <c r="P238" t="str">
        <f>VLOOKUP($A238, 'Hospitalisation Details'!$A$2:$K$2344, 7, FALSE)</f>
        <v>tier - 1</v>
      </c>
      <c r="Q238" t="str">
        <f>VLOOKUP($A238, 'Hospitalisation Details'!$A$2:$K$2344, 8, FALSE)</f>
        <v>tier - 3</v>
      </c>
      <c r="R238" t="str">
        <f>VLOOKUP($A238, 'Hospitalisation Details'!$A$2:$K$2344, 9, FALSE)</f>
        <v>R1011</v>
      </c>
      <c r="S238" t="str">
        <f>VLOOKUP($A238, 'Hospitalisation Details'!$A$2:$K$2344, 10, FALSE)</f>
        <v>24Jun1998</v>
      </c>
      <c r="T238">
        <f>VLOOKUP($A238, 'Hospitalisation Details'!$A$2:$K$2344, 11, FALSE)</f>
        <v>24</v>
      </c>
    </row>
    <row r="239" spans="1:20" ht="15.75" x14ac:dyDescent="0.25">
      <c r="A239" s="1" t="s">
        <v>2134</v>
      </c>
      <c r="B239" t="str">
        <f>VLOOKUP($A239, 'Customer Names'!$A$2:$D$2336, 2, FALSE)</f>
        <v>Noya</v>
      </c>
      <c r="C239" t="str">
        <f>VLOOKUP($A239, 'Customer Names'!$A$2:$D$2336, 3, FALSE)</f>
        <v xml:space="preserve"> Mr</v>
      </c>
      <c r="D239" t="str">
        <f>VLOOKUP($A239, 'Customer Names'!$A$2:$D$2336, 4, FALSE)</f>
        <v xml:space="preserve">  Leslie</v>
      </c>
      <c r="E239">
        <f>VLOOKUP($A239, 'Medical Examinations'!$A$2:$J$2336, 2, FALSE)</f>
        <v>41.25</v>
      </c>
      <c r="F239">
        <f>VLOOKUP($A239, 'Medical Examinations'!$A$2:$J$2336, 3, FALSE)</f>
        <v>5.19</v>
      </c>
      <c r="G239" t="str">
        <f>VLOOKUP($A239, 'Medical Examinations'!$A$2:$J$2336, 4, FALSE)</f>
        <v>Yes</v>
      </c>
      <c r="H239" t="str">
        <f>VLOOKUP($A239, 'Medical Examinations'!$A$2:$J$2336, 5, FALSE)</f>
        <v>No</v>
      </c>
      <c r="I239" t="str">
        <f>VLOOKUP($A239, 'Medical Examinations'!$A$2:$J$2336, 6, FALSE)</f>
        <v>No</v>
      </c>
      <c r="J239">
        <f>VLOOKUP($A239, 'Medical Examinations'!$A$2:$J$2336, 7, FALSE)</f>
        <v>2</v>
      </c>
      <c r="K239" t="str">
        <f>VLOOKUP($A239, 'Medical Examinations'!$A$2:$J$2336, 8, FALSE)</f>
        <v>Yes</v>
      </c>
      <c r="L239" t="str">
        <f>VLOOKUP($A239, 'Medical Examinations'!$A$2:$J$2336, 9, FALSE)</f>
        <v>Obesity</v>
      </c>
      <c r="M239" t="str">
        <f>VLOOKUP($A239, 'Medical Examinations'!$A$2:$J$2336, 10, FALSE)</f>
        <v>Normal</v>
      </c>
      <c r="N239">
        <f>VLOOKUP($A239, 'Hospitalisation Details'!$A$2:$K$2344, 5, FALSE)</f>
        <v>3</v>
      </c>
      <c r="O239">
        <f>VLOOKUP($A239, 'Hospitalisation Details'!$A$2:$K$2344, 6, FALSE)</f>
        <v>34456.269999999997</v>
      </c>
      <c r="P239" t="str">
        <f>VLOOKUP($A239, 'Hospitalisation Details'!$A$2:$K$2344, 7, FALSE)</f>
        <v>tier - 1</v>
      </c>
      <c r="Q239" t="str">
        <f>VLOOKUP($A239, 'Hospitalisation Details'!$A$2:$K$2344, 8, FALSE)</f>
        <v>tier - 2</v>
      </c>
      <c r="R239" t="str">
        <f>VLOOKUP($A239, 'Hospitalisation Details'!$A$2:$K$2344, 9, FALSE)</f>
        <v>R1011</v>
      </c>
      <c r="S239" t="str">
        <f>VLOOKUP($A239, 'Hospitalisation Details'!$A$2:$K$2344, 10, FALSE)</f>
        <v>24Sep1990</v>
      </c>
      <c r="T239">
        <f>VLOOKUP($A239, 'Hospitalisation Details'!$A$2:$K$2344, 11, FALSE)</f>
        <v>32</v>
      </c>
    </row>
    <row r="240" spans="1:20" ht="15.75" x14ac:dyDescent="0.25">
      <c r="A240" s="1" t="s">
        <v>2133</v>
      </c>
      <c r="B240" t="str">
        <f>VLOOKUP($A240, 'Customer Names'!$A$2:$D$2336, 2, FALSE)</f>
        <v>Heninger</v>
      </c>
      <c r="C240" t="str">
        <f>VLOOKUP($A240, 'Customer Names'!$A$2:$D$2336, 3, FALSE)</f>
        <v xml:space="preserve"> Ms</v>
      </c>
      <c r="D240" t="str">
        <f>VLOOKUP($A240, 'Customer Names'!$A$2:$D$2336, 4, FALSE)</f>
        <v xml:space="preserve">  Brittany L</v>
      </c>
      <c r="E240">
        <f>VLOOKUP($A240, 'Medical Examinations'!$A$2:$J$2336, 2, FALSE)</f>
        <v>33.11</v>
      </c>
      <c r="F240">
        <f>VLOOKUP($A240, 'Medical Examinations'!$A$2:$J$2336, 3, FALSE)</f>
        <v>4.12</v>
      </c>
      <c r="G240" t="str">
        <f>VLOOKUP($A240, 'Medical Examinations'!$A$2:$J$2336, 4, FALSE)</f>
        <v>Yes</v>
      </c>
      <c r="H240" t="str">
        <f>VLOOKUP($A240, 'Medical Examinations'!$A$2:$J$2336, 5, FALSE)</f>
        <v>No</v>
      </c>
      <c r="I240" t="str">
        <f>VLOOKUP($A240, 'Medical Examinations'!$A$2:$J$2336, 6, FALSE)</f>
        <v>Yes</v>
      </c>
      <c r="J240">
        <f>VLOOKUP($A240, 'Medical Examinations'!$A$2:$J$2336, 7, FALSE)</f>
        <v>1</v>
      </c>
      <c r="K240" t="str">
        <f>VLOOKUP($A240, 'Medical Examinations'!$A$2:$J$2336, 8, FALSE)</f>
        <v>No</v>
      </c>
      <c r="L240" t="str">
        <f>VLOOKUP($A240, 'Medical Examinations'!$A$2:$J$2336, 9, FALSE)</f>
        <v>Obesity</v>
      </c>
      <c r="M240" t="str">
        <f>VLOOKUP($A240, 'Medical Examinations'!$A$2:$J$2336, 10, FALSE)</f>
        <v>Normal</v>
      </c>
      <c r="N240">
        <f>VLOOKUP($A240, 'Hospitalisation Details'!$A$2:$K$2344, 5, FALSE)</f>
        <v>0</v>
      </c>
      <c r="O240">
        <f>VLOOKUP($A240, 'Hospitalisation Details'!$A$2:$K$2344, 6, FALSE)</f>
        <v>34439.86</v>
      </c>
      <c r="P240" t="str">
        <f>VLOOKUP($A240, 'Hospitalisation Details'!$A$2:$K$2344, 7, FALSE)</f>
        <v>tier - 2</v>
      </c>
      <c r="Q240" t="str">
        <f>VLOOKUP($A240, 'Hospitalisation Details'!$A$2:$K$2344, 8, FALSE)</f>
        <v>tier - 1</v>
      </c>
      <c r="R240" t="str">
        <f>VLOOKUP($A240, 'Hospitalisation Details'!$A$2:$K$2344, 9, FALSE)</f>
        <v>R1013</v>
      </c>
      <c r="S240" t="str">
        <f>VLOOKUP($A240, 'Hospitalisation Details'!$A$2:$K$2344, 10, FALSE)</f>
        <v>5Oct2003</v>
      </c>
      <c r="T240">
        <f>VLOOKUP($A240, 'Hospitalisation Details'!$A$2:$K$2344, 11, FALSE)</f>
        <v>19</v>
      </c>
    </row>
    <row r="241" spans="1:20" ht="15.75" x14ac:dyDescent="0.25">
      <c r="A241" s="1" t="s">
        <v>2132</v>
      </c>
      <c r="B241" t="str">
        <f>VLOOKUP($A241, 'Customer Names'!$A$2:$D$2336, 2, FALSE)</f>
        <v>Richardson</v>
      </c>
      <c r="C241" t="str">
        <f>VLOOKUP($A241, 'Customer Names'!$A$2:$D$2336, 3, FALSE)</f>
        <v xml:space="preserve"> Ms</v>
      </c>
      <c r="D241" t="str">
        <f>VLOOKUP($A241, 'Customer Names'!$A$2:$D$2336, 4, FALSE)</f>
        <v xml:space="preserve">  Cassie J</v>
      </c>
      <c r="E241">
        <f>VLOOKUP($A241, 'Medical Examinations'!$A$2:$J$2336, 2, FALSE)</f>
        <v>36.159999999999997</v>
      </c>
      <c r="F241">
        <f>VLOOKUP($A241, 'Medical Examinations'!$A$2:$J$2336, 3, FALSE)</f>
        <v>5.0999999999999996</v>
      </c>
      <c r="G241" t="str">
        <f>VLOOKUP($A241, 'Medical Examinations'!$A$2:$J$2336, 4, FALSE)</f>
        <v>Yes</v>
      </c>
      <c r="H241" t="str">
        <f>VLOOKUP($A241, 'Medical Examinations'!$A$2:$J$2336, 5, FALSE)</f>
        <v>No</v>
      </c>
      <c r="I241" t="str">
        <f>VLOOKUP($A241, 'Medical Examinations'!$A$2:$J$2336, 6, FALSE)</f>
        <v>No</v>
      </c>
      <c r="J241">
        <f>VLOOKUP($A241, 'Medical Examinations'!$A$2:$J$2336, 7, FALSE)</f>
        <v>1</v>
      </c>
      <c r="K241" t="str">
        <f>VLOOKUP($A241, 'Medical Examinations'!$A$2:$J$2336, 8, FALSE)</f>
        <v>No</v>
      </c>
      <c r="L241" t="str">
        <f>VLOOKUP($A241, 'Medical Examinations'!$A$2:$J$2336, 9, FALSE)</f>
        <v>Obesity</v>
      </c>
      <c r="M241" t="str">
        <f>VLOOKUP($A241, 'Medical Examinations'!$A$2:$J$2336, 10, FALSE)</f>
        <v>Normal</v>
      </c>
      <c r="N241">
        <f>VLOOKUP($A241, 'Hospitalisation Details'!$A$2:$K$2344, 5, FALSE)</f>
        <v>3</v>
      </c>
      <c r="O241">
        <f>VLOOKUP($A241, 'Hospitalisation Details'!$A$2:$K$2344, 6, FALSE)</f>
        <v>34402.22</v>
      </c>
      <c r="P241" t="str">
        <f>VLOOKUP($A241, 'Hospitalisation Details'!$A$2:$K$2344, 7, FALSE)</f>
        <v>tier - 2</v>
      </c>
      <c r="Q241" t="str">
        <f>VLOOKUP($A241, 'Hospitalisation Details'!$A$2:$K$2344, 8, FALSE)</f>
        <v>tier - 3</v>
      </c>
      <c r="R241" t="str">
        <f>VLOOKUP($A241, 'Hospitalisation Details'!$A$2:$K$2344, 9, FALSE)</f>
        <v>R1011</v>
      </c>
      <c r="S241" t="str">
        <f>VLOOKUP($A241, 'Hospitalisation Details'!$A$2:$K$2344, 10, FALSE)</f>
        <v>1Oct1984</v>
      </c>
      <c r="T241">
        <f>VLOOKUP($A241, 'Hospitalisation Details'!$A$2:$K$2344, 11, FALSE)</f>
        <v>38</v>
      </c>
    </row>
    <row r="242" spans="1:20" ht="15.75" x14ac:dyDescent="0.25">
      <c r="A242" s="1" t="s">
        <v>2131</v>
      </c>
      <c r="B242" t="str">
        <f>VLOOKUP($A242, 'Customer Names'!$A$2:$D$2336, 2, FALSE)</f>
        <v>Deucher</v>
      </c>
      <c r="C242" t="str">
        <f>VLOOKUP($A242, 'Customer Names'!$A$2:$D$2336, 3, FALSE)</f>
        <v xml:space="preserve"> Mr</v>
      </c>
      <c r="D242" t="str">
        <f>VLOOKUP($A242, 'Customer Names'!$A$2:$D$2336, 4, FALSE)</f>
        <v xml:space="preserve">  Peter W</v>
      </c>
      <c r="E242">
        <f>VLOOKUP($A242, 'Medical Examinations'!$A$2:$J$2336, 2, FALSE)</f>
        <v>33.72</v>
      </c>
      <c r="F242">
        <f>VLOOKUP($A242, 'Medical Examinations'!$A$2:$J$2336, 3, FALSE)</f>
        <v>6.21</v>
      </c>
      <c r="G242" t="str">
        <f>VLOOKUP($A242, 'Medical Examinations'!$A$2:$J$2336, 4, FALSE)</f>
        <v>Yes</v>
      </c>
      <c r="H242" t="str">
        <f>VLOOKUP($A242, 'Medical Examinations'!$A$2:$J$2336, 5, FALSE)</f>
        <v>No</v>
      </c>
      <c r="I242" t="str">
        <f>VLOOKUP($A242, 'Medical Examinations'!$A$2:$J$2336, 6, FALSE)</f>
        <v>Yes</v>
      </c>
      <c r="J242">
        <f>VLOOKUP($A242, 'Medical Examinations'!$A$2:$J$2336, 7, FALSE)</f>
        <v>1</v>
      </c>
      <c r="K242" t="str">
        <f>VLOOKUP($A242, 'Medical Examinations'!$A$2:$J$2336, 8, FALSE)</f>
        <v>No</v>
      </c>
      <c r="L242" t="str">
        <f>VLOOKUP($A242, 'Medical Examinations'!$A$2:$J$2336, 9, FALSE)</f>
        <v>Obesity</v>
      </c>
      <c r="M242" t="str">
        <f>VLOOKUP($A242, 'Medical Examinations'!$A$2:$J$2336, 10, FALSE)</f>
        <v>Diabetes</v>
      </c>
      <c r="N242">
        <f>VLOOKUP($A242, 'Hospitalisation Details'!$A$2:$K$2344, 5, FALSE)</f>
        <v>3</v>
      </c>
      <c r="O242">
        <f>VLOOKUP($A242, 'Hospitalisation Details'!$A$2:$K$2344, 6, FALSE)</f>
        <v>34307.22</v>
      </c>
      <c r="P242" t="str">
        <f>VLOOKUP($A242, 'Hospitalisation Details'!$A$2:$K$2344, 7, FALSE)</f>
        <v>tier - 2</v>
      </c>
      <c r="Q242" t="str">
        <f>VLOOKUP($A242, 'Hospitalisation Details'!$A$2:$K$2344, 8, FALSE)</f>
        <v>tier - 2</v>
      </c>
      <c r="R242" t="str">
        <f>VLOOKUP($A242, 'Hospitalisation Details'!$A$2:$K$2344, 9, FALSE)</f>
        <v>R1012</v>
      </c>
      <c r="S242" t="str">
        <f>VLOOKUP($A242, 'Hospitalisation Details'!$A$2:$K$2344, 10, FALSE)</f>
        <v>2Oct1983</v>
      </c>
      <c r="T242">
        <f>VLOOKUP($A242, 'Hospitalisation Details'!$A$2:$K$2344, 11, FALSE)</f>
        <v>39</v>
      </c>
    </row>
    <row r="243" spans="1:20" ht="15.75" x14ac:dyDescent="0.25">
      <c r="A243" s="1" t="s">
        <v>2129</v>
      </c>
      <c r="B243" t="str">
        <f>VLOOKUP($A243, 'Customer Names'!$A$2:$D$2336, 2, FALSE)</f>
        <v>Wilson</v>
      </c>
      <c r="C243" t="str">
        <f>VLOOKUP($A243, 'Customer Names'!$A$2:$D$2336, 3, FALSE)</f>
        <v xml:space="preserve"> Mr</v>
      </c>
      <c r="D243" t="str">
        <f>VLOOKUP($A243, 'Customer Names'!$A$2:$D$2336, 4, FALSE)</f>
        <v xml:space="preserve">  Douglas</v>
      </c>
      <c r="E243">
        <f>VLOOKUP($A243, 'Medical Examinations'!$A$2:$J$2336, 2, FALSE)</f>
        <v>37.74</v>
      </c>
      <c r="F243">
        <f>VLOOKUP($A243, 'Medical Examinations'!$A$2:$J$2336, 3, FALSE)</f>
        <v>9.5299999999999994</v>
      </c>
      <c r="G243" t="str">
        <f>VLOOKUP($A243, 'Medical Examinations'!$A$2:$J$2336, 4, FALSE)</f>
        <v>Yes</v>
      </c>
      <c r="H243" t="str">
        <f>VLOOKUP($A243, 'Medical Examinations'!$A$2:$J$2336, 5, FALSE)</f>
        <v>No</v>
      </c>
      <c r="I243" t="str">
        <f>VLOOKUP($A243, 'Medical Examinations'!$A$2:$J$2336, 6, FALSE)</f>
        <v>No</v>
      </c>
      <c r="J243">
        <f>VLOOKUP($A243, 'Medical Examinations'!$A$2:$J$2336, 7, FALSE)</f>
        <v>1</v>
      </c>
      <c r="K243" t="str">
        <f>VLOOKUP($A243, 'Medical Examinations'!$A$2:$J$2336, 8, FALSE)</f>
        <v>Yes</v>
      </c>
      <c r="L243" t="str">
        <f>VLOOKUP($A243, 'Medical Examinations'!$A$2:$J$2336, 9, FALSE)</f>
        <v>Obesity</v>
      </c>
      <c r="M243" t="str">
        <f>VLOOKUP($A243, 'Medical Examinations'!$A$2:$J$2336, 10, FALSE)</f>
        <v>Diabetes</v>
      </c>
      <c r="N243">
        <f>VLOOKUP($A243, 'Hospitalisation Details'!$A$2:$K$2344, 5, FALSE)</f>
        <v>3</v>
      </c>
      <c r="O243">
        <f>VLOOKUP($A243, 'Hospitalisation Details'!$A$2:$K$2344, 6, FALSE)</f>
        <v>34293.120000000003</v>
      </c>
      <c r="P243" t="str">
        <f>VLOOKUP($A243, 'Hospitalisation Details'!$A$2:$K$2344, 7, FALSE)</f>
        <v>tier - 1</v>
      </c>
      <c r="Q243" t="str">
        <f>VLOOKUP($A243, 'Hospitalisation Details'!$A$2:$K$2344, 8, FALSE)</f>
        <v>tier - 2</v>
      </c>
      <c r="R243" t="str">
        <f>VLOOKUP($A243, 'Hospitalisation Details'!$A$2:$K$2344, 9, FALSE)</f>
        <v>R1011</v>
      </c>
      <c r="S243" t="str">
        <f>VLOOKUP($A243, 'Hospitalisation Details'!$A$2:$K$2344, 10, FALSE)</f>
        <v>11Oct1986</v>
      </c>
      <c r="T243">
        <f>VLOOKUP($A243, 'Hospitalisation Details'!$A$2:$K$2344, 11, FALSE)</f>
        <v>36</v>
      </c>
    </row>
    <row r="244" spans="1:20" ht="15.75" x14ac:dyDescent="0.25">
      <c r="A244" s="1" t="s">
        <v>2128</v>
      </c>
      <c r="B244" t="str">
        <f>VLOOKUP($A244, 'Customer Names'!$A$2:$D$2336, 2, FALSE)</f>
        <v>Hall</v>
      </c>
      <c r="C244" t="str">
        <f>VLOOKUP($A244, 'Customer Names'!$A$2:$D$2336, 3, FALSE)</f>
        <v xml:space="preserve"> Mr</v>
      </c>
      <c r="D244" t="str">
        <f>VLOOKUP($A244, 'Customer Names'!$A$2:$D$2336, 4, FALSE)</f>
        <v xml:space="preserve">  Dan</v>
      </c>
      <c r="E244">
        <f>VLOOKUP($A244, 'Medical Examinations'!$A$2:$J$2336, 2, FALSE)</f>
        <v>48.75</v>
      </c>
      <c r="F244">
        <f>VLOOKUP($A244, 'Medical Examinations'!$A$2:$J$2336, 3, FALSE)</f>
        <v>4.6399999999999997</v>
      </c>
      <c r="G244" t="str">
        <f>VLOOKUP($A244, 'Medical Examinations'!$A$2:$J$2336, 4, FALSE)</f>
        <v>Yes</v>
      </c>
      <c r="H244" t="str">
        <f>VLOOKUP($A244, 'Medical Examinations'!$A$2:$J$2336, 5, FALSE)</f>
        <v>Yes</v>
      </c>
      <c r="I244" t="str">
        <f>VLOOKUP($A244, 'Medical Examinations'!$A$2:$J$2336, 6, FALSE)</f>
        <v>No</v>
      </c>
      <c r="J244">
        <f>VLOOKUP($A244, 'Medical Examinations'!$A$2:$J$2336, 7, FALSE)</f>
        <v>2</v>
      </c>
      <c r="K244" t="str">
        <f>VLOOKUP($A244, 'Medical Examinations'!$A$2:$J$2336, 8, FALSE)</f>
        <v>Yes</v>
      </c>
      <c r="L244" t="str">
        <f>VLOOKUP($A244, 'Medical Examinations'!$A$2:$J$2336, 9, FALSE)</f>
        <v>Obesity</v>
      </c>
      <c r="M244" t="str">
        <f>VLOOKUP($A244, 'Medical Examinations'!$A$2:$J$2336, 10, FALSE)</f>
        <v>Normal</v>
      </c>
      <c r="N244">
        <f>VLOOKUP($A244, 'Hospitalisation Details'!$A$2:$K$2344, 5, FALSE)</f>
        <v>0</v>
      </c>
      <c r="O244">
        <f>VLOOKUP($A244, 'Hospitalisation Details'!$A$2:$K$2344, 6, FALSE)</f>
        <v>34289.43</v>
      </c>
      <c r="P244" t="str">
        <f>VLOOKUP($A244, 'Hospitalisation Details'!$A$2:$K$2344, 7, FALSE)</f>
        <v>tier - 1</v>
      </c>
      <c r="Q244" t="str">
        <f>VLOOKUP($A244, 'Hospitalisation Details'!$A$2:$K$2344, 8, FALSE)</f>
        <v>tier - 1</v>
      </c>
      <c r="R244" t="str">
        <f>VLOOKUP($A244, 'Hospitalisation Details'!$A$2:$K$2344, 9, FALSE)</f>
        <v>R1011</v>
      </c>
      <c r="S244" t="str">
        <f>VLOOKUP($A244, 'Hospitalisation Details'!$A$2:$K$2344, 10, FALSE)</f>
        <v>30Oct1995</v>
      </c>
      <c r="T244">
        <f>VLOOKUP($A244, 'Hospitalisation Details'!$A$2:$K$2344, 11, FALSE)</f>
        <v>27</v>
      </c>
    </row>
    <row r="245" spans="1:20" ht="15.75" x14ac:dyDescent="0.25">
      <c r="A245" s="1" t="s">
        <v>2127</v>
      </c>
      <c r="B245" t="str">
        <f>VLOOKUP($A245, 'Customer Names'!$A$2:$D$2336, 2, FALSE)</f>
        <v>Reed</v>
      </c>
      <c r="C245" t="str">
        <f>VLOOKUP($A245, 'Customer Names'!$A$2:$D$2336, 3, FALSE)</f>
        <v xml:space="preserve"> Mr</v>
      </c>
      <c r="D245" t="str">
        <f>VLOOKUP($A245, 'Customer Names'!$A$2:$D$2336, 4, FALSE)</f>
        <v xml:space="preserve">  Dan M</v>
      </c>
      <c r="E245">
        <f>VLOOKUP($A245, 'Medical Examinations'!$A$2:$J$2336, 2, FALSE)</f>
        <v>31.065000000000001</v>
      </c>
      <c r="F245">
        <f>VLOOKUP($A245, 'Medical Examinations'!$A$2:$J$2336, 3, FALSE)</f>
        <v>5.05</v>
      </c>
      <c r="G245" t="str">
        <f>VLOOKUP($A245, 'Medical Examinations'!$A$2:$J$2336, 4, FALSE)</f>
        <v>No</v>
      </c>
      <c r="H245" t="str">
        <f>VLOOKUP($A245, 'Medical Examinations'!$A$2:$J$2336, 5, FALSE)</f>
        <v>No</v>
      </c>
      <c r="I245" t="str">
        <f>VLOOKUP($A245, 'Medical Examinations'!$A$2:$J$2336, 6, FALSE)</f>
        <v>No</v>
      </c>
      <c r="J245">
        <f>VLOOKUP($A245, 'Medical Examinations'!$A$2:$J$2336, 7, FALSE)</f>
        <v>1</v>
      </c>
      <c r="K245" t="str">
        <f>VLOOKUP($A245, 'Medical Examinations'!$A$2:$J$2336, 8, FALSE)</f>
        <v>No</v>
      </c>
      <c r="L245" t="str">
        <f>VLOOKUP($A245, 'Medical Examinations'!$A$2:$J$2336, 9, FALSE)</f>
        <v>Obesity</v>
      </c>
      <c r="M245" t="str">
        <f>VLOOKUP($A245, 'Medical Examinations'!$A$2:$J$2336, 10, FALSE)</f>
        <v>Normal</v>
      </c>
      <c r="N245">
        <f>VLOOKUP($A245, 'Hospitalisation Details'!$A$2:$K$2344, 5, FALSE)</f>
        <v>0</v>
      </c>
      <c r="O245">
        <f>VLOOKUP($A245, 'Hospitalisation Details'!$A$2:$K$2344, 6, FALSE)</f>
        <v>34254.050000000003</v>
      </c>
      <c r="P245" t="str">
        <f>VLOOKUP($A245, 'Hospitalisation Details'!$A$2:$K$2344, 7, FALSE)</f>
        <v>tier - 1</v>
      </c>
      <c r="Q245" t="str">
        <f>VLOOKUP($A245, 'Hospitalisation Details'!$A$2:$K$2344, 8, FALSE)</f>
        <v>tier - 3</v>
      </c>
      <c r="R245" t="str">
        <f>VLOOKUP($A245, 'Hospitalisation Details'!$A$2:$K$2344, 9, FALSE)</f>
        <v>R1019</v>
      </c>
      <c r="S245" t="str">
        <f>VLOOKUP($A245, 'Hospitalisation Details'!$A$2:$K$2344, 10, FALSE)</f>
        <v>11Jun1998</v>
      </c>
      <c r="T245">
        <f>VLOOKUP($A245, 'Hospitalisation Details'!$A$2:$K$2344, 11, FALSE)</f>
        <v>24</v>
      </c>
    </row>
    <row r="246" spans="1:20" ht="15.75" x14ac:dyDescent="0.25">
      <c r="A246" s="1" t="s">
        <v>2126</v>
      </c>
      <c r="B246" t="str">
        <f>VLOOKUP($A246, 'Customer Names'!$A$2:$D$2336, 2, FALSE)</f>
        <v>Frome</v>
      </c>
      <c r="C246" t="str">
        <f>VLOOKUP($A246, 'Customer Names'!$A$2:$D$2336, 3, FALSE)</f>
        <v xml:space="preserve"> Mr</v>
      </c>
      <c r="D246" t="str">
        <f>VLOOKUP($A246, 'Customer Names'!$A$2:$D$2336, 4, FALSE)</f>
        <v xml:space="preserve">  Eric L</v>
      </c>
      <c r="E246">
        <f>VLOOKUP($A246, 'Medical Examinations'!$A$2:$J$2336, 2, FALSE)</f>
        <v>23.55</v>
      </c>
      <c r="F246">
        <f>VLOOKUP($A246, 'Medical Examinations'!$A$2:$J$2336, 3, FALSE)</f>
        <v>10.38</v>
      </c>
      <c r="G246" t="str">
        <f>VLOOKUP($A246, 'Medical Examinations'!$A$2:$J$2336, 4, FALSE)</f>
        <v>No</v>
      </c>
      <c r="H246" t="str">
        <f>VLOOKUP($A246, 'Medical Examinations'!$A$2:$J$2336, 5, FALSE)</f>
        <v>No</v>
      </c>
      <c r="I246" t="str">
        <f>VLOOKUP($A246, 'Medical Examinations'!$A$2:$J$2336, 6, FALSE)</f>
        <v>No</v>
      </c>
      <c r="J246">
        <f>VLOOKUP($A246, 'Medical Examinations'!$A$2:$J$2336, 7, FALSE)</f>
        <v>0</v>
      </c>
      <c r="K246" t="str">
        <f>VLOOKUP($A246, 'Medical Examinations'!$A$2:$J$2336, 8, FALSE)</f>
        <v>No</v>
      </c>
      <c r="L246" t="str">
        <f>VLOOKUP($A246, 'Medical Examinations'!$A$2:$J$2336, 9, FALSE)</f>
        <v>Obesity</v>
      </c>
      <c r="M246" t="str">
        <f>VLOOKUP($A246, 'Medical Examinations'!$A$2:$J$2336, 10, FALSE)</f>
        <v>Diabetes</v>
      </c>
      <c r="N246">
        <f>VLOOKUP($A246, 'Hospitalisation Details'!$A$2:$K$2344, 5, FALSE)</f>
        <v>0</v>
      </c>
      <c r="O246">
        <f>VLOOKUP($A246, 'Hospitalisation Details'!$A$2:$K$2344, 6, FALSE)</f>
        <v>34218.019999999997</v>
      </c>
      <c r="P246" t="str">
        <f>VLOOKUP($A246, 'Hospitalisation Details'!$A$2:$K$2344, 7, FALSE)</f>
        <v>tier - 1</v>
      </c>
      <c r="Q246" t="str">
        <f>VLOOKUP($A246, 'Hospitalisation Details'!$A$2:$K$2344, 8, FALSE)</f>
        <v>tier - 1</v>
      </c>
      <c r="R246" t="str">
        <f>VLOOKUP($A246, 'Hospitalisation Details'!$A$2:$K$2344, 9, FALSE)</f>
        <v>R1011</v>
      </c>
      <c r="S246" t="str">
        <f>VLOOKUP($A246, 'Hospitalisation Details'!$A$2:$K$2344, 10, FALSE)</f>
        <v>5Jul1962</v>
      </c>
      <c r="T246">
        <f>VLOOKUP($A246, 'Hospitalisation Details'!$A$2:$K$2344, 11, FALSE)</f>
        <v>60</v>
      </c>
    </row>
    <row r="247" spans="1:20" ht="15.75" x14ac:dyDescent="0.25">
      <c r="A247" s="1" t="s">
        <v>2125</v>
      </c>
      <c r="B247" t="str">
        <f>VLOOKUP($A247, 'Customer Names'!$A$2:$D$2336, 2, FALSE)</f>
        <v>Creasy</v>
      </c>
      <c r="C247" t="str">
        <f>VLOOKUP($A247, 'Customer Names'!$A$2:$D$2336, 3, FALSE)</f>
        <v xml:space="preserve"> Mr</v>
      </c>
      <c r="D247" t="str">
        <f>VLOOKUP($A247, 'Customer Names'!$A$2:$D$2336, 4, FALSE)</f>
        <v xml:space="preserve">  Les J</v>
      </c>
      <c r="E247">
        <f>VLOOKUP($A247, 'Medical Examinations'!$A$2:$J$2336, 2, FALSE)</f>
        <v>30.18</v>
      </c>
      <c r="F247">
        <f>VLOOKUP($A247, 'Medical Examinations'!$A$2:$J$2336, 3, FALSE)</f>
        <v>8.31</v>
      </c>
      <c r="G247" t="str">
        <f>VLOOKUP($A247, 'Medical Examinations'!$A$2:$J$2336, 4, FALSE)</f>
        <v>No</v>
      </c>
      <c r="H247" t="str">
        <f>VLOOKUP($A247, 'Medical Examinations'!$A$2:$J$2336, 5, FALSE)</f>
        <v>No</v>
      </c>
      <c r="I247" t="str">
        <f>VLOOKUP($A247, 'Medical Examinations'!$A$2:$J$2336, 6, FALSE)</f>
        <v>No</v>
      </c>
      <c r="J247">
        <f>VLOOKUP($A247, 'Medical Examinations'!$A$2:$J$2336, 7, FALSE)</f>
        <v>1</v>
      </c>
      <c r="K247" t="str">
        <f>VLOOKUP($A247, 'Medical Examinations'!$A$2:$J$2336, 8, FALSE)</f>
        <v>No</v>
      </c>
      <c r="L247" t="str">
        <f>VLOOKUP($A247, 'Medical Examinations'!$A$2:$J$2336, 9, FALSE)</f>
        <v>Obesity</v>
      </c>
      <c r="M247" t="str">
        <f>VLOOKUP($A247, 'Medical Examinations'!$A$2:$J$2336, 10, FALSE)</f>
        <v>Diabetes</v>
      </c>
      <c r="N247">
        <f>VLOOKUP($A247, 'Hospitalisation Details'!$A$2:$K$2344, 5, FALSE)</f>
        <v>1</v>
      </c>
      <c r="O247">
        <f>VLOOKUP($A247, 'Hospitalisation Details'!$A$2:$K$2344, 6, FALSE)</f>
        <v>34210.33</v>
      </c>
      <c r="P247" t="str">
        <f>VLOOKUP($A247, 'Hospitalisation Details'!$A$2:$K$2344, 7, FALSE)</f>
        <v>tier - 2</v>
      </c>
      <c r="Q247" t="str">
        <f>VLOOKUP($A247, 'Hospitalisation Details'!$A$2:$K$2344, 8, FALSE)</f>
        <v>tier - 1</v>
      </c>
      <c r="R247" t="str">
        <f>VLOOKUP($A247, 'Hospitalisation Details'!$A$2:$K$2344, 9, FALSE)</f>
        <v>R1012</v>
      </c>
      <c r="S247" t="str">
        <f>VLOOKUP($A247, 'Hospitalisation Details'!$A$2:$K$2344, 10, FALSE)</f>
        <v>21Jul1975</v>
      </c>
      <c r="T247">
        <f>VLOOKUP($A247, 'Hospitalisation Details'!$A$2:$K$2344, 11, FALSE)</f>
        <v>47</v>
      </c>
    </row>
    <row r="248" spans="1:20" ht="15.75" x14ac:dyDescent="0.25">
      <c r="A248" s="1" t="s">
        <v>2124</v>
      </c>
      <c r="B248" t="str">
        <f>VLOOKUP($A248, 'Customer Names'!$A$2:$D$2336, 2, FALSE)</f>
        <v>Latimer</v>
      </c>
      <c r="C248" t="str">
        <f>VLOOKUP($A248, 'Customer Names'!$A$2:$D$2336, 3, FALSE)</f>
        <v xml:space="preserve"> Ms</v>
      </c>
      <c r="D248" t="str">
        <f>VLOOKUP($A248, 'Customer Names'!$A$2:$D$2336, 4, FALSE)</f>
        <v xml:space="preserve">  Stephanie</v>
      </c>
      <c r="E248">
        <f>VLOOKUP($A248, 'Medical Examinations'!$A$2:$J$2336, 2, FALSE)</f>
        <v>29.94</v>
      </c>
      <c r="F248">
        <f>VLOOKUP($A248, 'Medical Examinations'!$A$2:$J$2336, 3, FALSE)</f>
        <v>7.59</v>
      </c>
      <c r="G248" t="str">
        <f>VLOOKUP($A248, 'Medical Examinations'!$A$2:$J$2336, 4, FALSE)</f>
        <v>No</v>
      </c>
      <c r="H248" t="str">
        <f>VLOOKUP($A248, 'Medical Examinations'!$A$2:$J$2336, 5, FALSE)</f>
        <v>No</v>
      </c>
      <c r="I248" t="str">
        <f>VLOOKUP($A248, 'Medical Examinations'!$A$2:$J$2336, 6, FALSE)</f>
        <v>No</v>
      </c>
      <c r="J248">
        <f>VLOOKUP($A248, 'Medical Examinations'!$A$2:$J$2336, 7, FALSE)</f>
        <v>1</v>
      </c>
      <c r="K248" t="str">
        <f>VLOOKUP($A248, 'Medical Examinations'!$A$2:$J$2336, 8, FALSE)</f>
        <v>No</v>
      </c>
      <c r="L248" t="str">
        <f>VLOOKUP($A248, 'Medical Examinations'!$A$2:$J$2336, 9, FALSE)</f>
        <v>Obesity</v>
      </c>
      <c r="M248" t="str">
        <f>VLOOKUP($A248, 'Medical Examinations'!$A$2:$J$2336, 10, FALSE)</f>
        <v>Diabetes</v>
      </c>
      <c r="N248">
        <f>VLOOKUP($A248, 'Hospitalisation Details'!$A$2:$K$2344, 5, FALSE)</f>
        <v>0</v>
      </c>
      <c r="O248">
        <f>VLOOKUP($A248, 'Hospitalisation Details'!$A$2:$K$2344, 6, FALSE)</f>
        <v>34205.07</v>
      </c>
      <c r="P248" t="str">
        <f>VLOOKUP($A248, 'Hospitalisation Details'!$A$2:$K$2344, 7, FALSE)</f>
        <v>tier - 2</v>
      </c>
      <c r="Q248" t="str">
        <f>VLOOKUP($A248, 'Hospitalisation Details'!$A$2:$K$2344, 8, FALSE)</f>
        <v>tier - 2</v>
      </c>
      <c r="R248" t="str">
        <f>VLOOKUP($A248, 'Hospitalisation Details'!$A$2:$K$2344, 9, FALSE)</f>
        <v>R1011</v>
      </c>
      <c r="S248" t="str">
        <f>VLOOKUP($A248, 'Hospitalisation Details'!$A$2:$K$2344, 10, FALSE)</f>
        <v>25Aug1971</v>
      </c>
      <c r="T248">
        <f>VLOOKUP($A248, 'Hospitalisation Details'!$A$2:$K$2344, 11, FALSE)</f>
        <v>51</v>
      </c>
    </row>
    <row r="249" spans="1:20" ht="15.75" x14ac:dyDescent="0.25">
      <c r="A249" s="1" t="s">
        <v>2123</v>
      </c>
      <c r="B249" t="str">
        <f>VLOOKUP($A249, 'Customer Names'!$A$2:$D$2336, 2, FALSE)</f>
        <v>Wei</v>
      </c>
      <c r="C249" t="str">
        <f>VLOOKUP($A249, 'Customer Names'!$A$2:$D$2336, 3, FALSE)</f>
        <v xml:space="preserve"> Ms</v>
      </c>
      <c r="D249" t="str">
        <f>VLOOKUP($A249, 'Customer Names'!$A$2:$D$2336, 4, FALSE)</f>
        <v xml:space="preserve">  Melissa Y</v>
      </c>
      <c r="E249">
        <f>VLOOKUP($A249, 'Medical Examinations'!$A$2:$J$2336, 2, FALSE)</f>
        <v>31.4</v>
      </c>
      <c r="F249">
        <f>VLOOKUP($A249, 'Medical Examinations'!$A$2:$J$2336, 3, FALSE)</f>
        <v>5.49</v>
      </c>
      <c r="G249" t="str">
        <f>VLOOKUP($A249, 'Medical Examinations'!$A$2:$J$2336, 4, FALSE)</f>
        <v>No</v>
      </c>
      <c r="H249" t="str">
        <f>VLOOKUP($A249, 'Medical Examinations'!$A$2:$J$2336, 5, FALSE)</f>
        <v>No</v>
      </c>
      <c r="I249" t="str">
        <f>VLOOKUP($A249, 'Medical Examinations'!$A$2:$J$2336, 6, FALSE)</f>
        <v>No</v>
      </c>
      <c r="J249">
        <f>VLOOKUP($A249, 'Medical Examinations'!$A$2:$J$2336, 7, FALSE)</f>
        <v>1</v>
      </c>
      <c r="K249" t="str">
        <f>VLOOKUP($A249, 'Medical Examinations'!$A$2:$J$2336, 8, FALSE)</f>
        <v>No</v>
      </c>
      <c r="L249" t="str">
        <f>VLOOKUP($A249, 'Medical Examinations'!$A$2:$J$2336, 9, FALSE)</f>
        <v>Obesity</v>
      </c>
      <c r="M249" t="str">
        <f>VLOOKUP($A249, 'Medical Examinations'!$A$2:$J$2336, 10, FALSE)</f>
        <v>Normal</v>
      </c>
      <c r="N249">
        <f>VLOOKUP($A249, 'Hospitalisation Details'!$A$2:$K$2344, 5, FALSE)</f>
        <v>0</v>
      </c>
      <c r="O249">
        <f>VLOOKUP($A249, 'Hospitalisation Details'!$A$2:$K$2344, 6, FALSE)</f>
        <v>34166.269999999997</v>
      </c>
      <c r="P249" t="str">
        <f>VLOOKUP($A249, 'Hospitalisation Details'!$A$2:$K$2344, 7, FALSE)</f>
        <v>tier - 2</v>
      </c>
      <c r="Q249" t="str">
        <f>VLOOKUP($A249, 'Hospitalisation Details'!$A$2:$K$2344, 8, FALSE)</f>
        <v>tier - 3</v>
      </c>
      <c r="R249" t="str">
        <f>VLOOKUP($A249, 'Hospitalisation Details'!$A$2:$K$2344, 9, FALSE)</f>
        <v>R1011</v>
      </c>
      <c r="S249" t="str">
        <f>VLOOKUP($A249, 'Hospitalisation Details'!$A$2:$K$2344, 10, FALSE)</f>
        <v>6Nov1999</v>
      </c>
      <c r="T249">
        <f>VLOOKUP($A249, 'Hospitalisation Details'!$A$2:$K$2344, 11, FALSE)</f>
        <v>23</v>
      </c>
    </row>
    <row r="250" spans="1:20" ht="15.75" x14ac:dyDescent="0.25">
      <c r="A250" s="1" t="s">
        <v>2122</v>
      </c>
      <c r="B250" t="str">
        <f>VLOOKUP($A250, 'Customer Names'!$A$2:$D$2336, 2, FALSE)</f>
        <v>Hayes</v>
      </c>
      <c r="C250" t="str">
        <f>VLOOKUP($A250, 'Customer Names'!$A$2:$D$2336, 3, FALSE)</f>
        <v xml:space="preserve"> Ms</v>
      </c>
      <c r="D250" t="str">
        <f>VLOOKUP($A250, 'Customer Names'!$A$2:$D$2336, 4, FALSE)</f>
        <v xml:space="preserve">  Ashley</v>
      </c>
      <c r="E250">
        <f>VLOOKUP($A250, 'Medical Examinations'!$A$2:$J$2336, 2, FALSE)</f>
        <v>53.06</v>
      </c>
      <c r="F250">
        <f>VLOOKUP($A250, 'Medical Examinations'!$A$2:$J$2336, 3, FALSE)</f>
        <v>11.68</v>
      </c>
      <c r="G250" t="str">
        <f>VLOOKUP($A250, 'Medical Examinations'!$A$2:$J$2336, 4, FALSE)</f>
        <v>Yes</v>
      </c>
      <c r="H250" t="str">
        <f>VLOOKUP($A250, 'Medical Examinations'!$A$2:$J$2336, 5, FALSE)</f>
        <v>Yes</v>
      </c>
      <c r="I250" t="str">
        <f>VLOOKUP($A250, 'Medical Examinations'!$A$2:$J$2336, 6, FALSE)</f>
        <v>No</v>
      </c>
      <c r="J250">
        <f>VLOOKUP($A250, 'Medical Examinations'!$A$2:$J$2336, 7, FALSE)</f>
        <v>2</v>
      </c>
      <c r="K250" t="str">
        <f>VLOOKUP($A250, 'Medical Examinations'!$A$2:$J$2336, 8, FALSE)</f>
        <v>Yes</v>
      </c>
      <c r="L250" t="str">
        <f>VLOOKUP($A250, 'Medical Examinations'!$A$2:$J$2336, 9, FALSE)</f>
        <v>Obesity</v>
      </c>
      <c r="M250" t="str">
        <f>VLOOKUP($A250, 'Medical Examinations'!$A$2:$J$2336, 10, FALSE)</f>
        <v>Diabetes</v>
      </c>
      <c r="N250">
        <f>VLOOKUP($A250, 'Hospitalisation Details'!$A$2:$K$2344, 5, FALSE)</f>
        <v>0</v>
      </c>
      <c r="O250">
        <f>VLOOKUP($A250, 'Hospitalisation Details'!$A$2:$K$2344, 6, FALSE)</f>
        <v>34084.68</v>
      </c>
      <c r="P250" t="str">
        <f>VLOOKUP($A250, 'Hospitalisation Details'!$A$2:$K$2344, 7, FALSE)</f>
        <v>tier - 2</v>
      </c>
      <c r="Q250" t="str">
        <f>VLOOKUP($A250, 'Hospitalisation Details'!$A$2:$K$2344, 8, FALSE)</f>
        <v>tier - 3</v>
      </c>
      <c r="R250" t="str">
        <f>VLOOKUP($A250, 'Hospitalisation Details'!$A$2:$K$2344, 9, FALSE)</f>
        <v>R1011</v>
      </c>
      <c r="S250" t="str">
        <f>VLOOKUP($A250, 'Hospitalisation Details'!$A$2:$K$2344, 10, FALSE)</f>
        <v>26Dec2002</v>
      </c>
      <c r="T250">
        <f>VLOOKUP($A250, 'Hospitalisation Details'!$A$2:$K$2344, 11, FALSE)</f>
        <v>20</v>
      </c>
    </row>
    <row r="251" spans="1:20" ht="15.75" x14ac:dyDescent="0.25">
      <c r="A251" s="1" t="s">
        <v>2121</v>
      </c>
      <c r="B251" t="str">
        <f>VLOOKUP($A251, 'Customer Names'!$A$2:$D$2336, 2, FALSE)</f>
        <v>Velardo</v>
      </c>
      <c r="C251" t="str">
        <f>VLOOKUP($A251, 'Customer Names'!$A$2:$D$2336, 3, FALSE)</f>
        <v xml:space="preserve"> Ms</v>
      </c>
      <c r="D251" t="str">
        <f>VLOOKUP($A251, 'Customer Names'!$A$2:$D$2336, 4, FALSE)</f>
        <v xml:space="preserve">  Stephanie M</v>
      </c>
      <c r="E251">
        <f>VLOOKUP($A251, 'Medical Examinations'!$A$2:$J$2336, 2, FALSE)</f>
        <v>30.25</v>
      </c>
      <c r="F251">
        <f>VLOOKUP($A251, 'Medical Examinations'!$A$2:$J$2336, 3, FALSE)</f>
        <v>4.1900000000000004</v>
      </c>
      <c r="G251" t="str">
        <f>VLOOKUP($A251, 'Medical Examinations'!$A$2:$J$2336, 4, FALSE)</f>
        <v>No</v>
      </c>
      <c r="H251" t="str">
        <f>VLOOKUP($A251, 'Medical Examinations'!$A$2:$J$2336, 5, FALSE)</f>
        <v>No</v>
      </c>
      <c r="I251" t="str">
        <f>VLOOKUP($A251, 'Medical Examinations'!$A$2:$J$2336, 6, FALSE)</f>
        <v>No</v>
      </c>
      <c r="J251">
        <f>VLOOKUP($A251, 'Medical Examinations'!$A$2:$J$2336, 7, FALSE)</f>
        <v>1</v>
      </c>
      <c r="K251" t="str">
        <f>VLOOKUP($A251, 'Medical Examinations'!$A$2:$J$2336, 8, FALSE)</f>
        <v>No</v>
      </c>
      <c r="L251" t="str">
        <f>VLOOKUP($A251, 'Medical Examinations'!$A$2:$J$2336, 9, FALSE)</f>
        <v>Obesity</v>
      </c>
      <c r="M251" t="str">
        <f>VLOOKUP($A251, 'Medical Examinations'!$A$2:$J$2336, 10, FALSE)</f>
        <v>Normal</v>
      </c>
      <c r="N251">
        <f>VLOOKUP($A251, 'Hospitalisation Details'!$A$2:$K$2344, 5, FALSE)</f>
        <v>0</v>
      </c>
      <c r="O251">
        <f>VLOOKUP($A251, 'Hospitalisation Details'!$A$2:$K$2344, 6, FALSE)</f>
        <v>34053.360000000001</v>
      </c>
      <c r="P251" t="str">
        <f>VLOOKUP($A251, 'Hospitalisation Details'!$A$2:$K$2344, 7, FALSE)</f>
        <v>tier - 2</v>
      </c>
      <c r="Q251" t="str">
        <f>VLOOKUP($A251, 'Hospitalisation Details'!$A$2:$K$2344, 8, FALSE)</f>
        <v>tier - 2</v>
      </c>
      <c r="R251" t="str">
        <f>VLOOKUP($A251, 'Hospitalisation Details'!$A$2:$K$2344, 9, FALSE)</f>
        <v>R1011</v>
      </c>
      <c r="S251" t="str">
        <f>VLOOKUP($A251, 'Hospitalisation Details'!$A$2:$K$2344, 10, FALSE)</f>
        <v>26Jul1972</v>
      </c>
      <c r="T251">
        <f>VLOOKUP($A251, 'Hospitalisation Details'!$A$2:$K$2344, 11, FALSE)</f>
        <v>50</v>
      </c>
    </row>
    <row r="252" spans="1:20" ht="15.75" x14ac:dyDescent="0.25">
      <c r="A252" s="1" t="s">
        <v>2120</v>
      </c>
      <c r="B252" t="str">
        <f>VLOOKUP($A252, 'Customer Names'!$A$2:$D$2336, 2, FALSE)</f>
        <v>Kastes</v>
      </c>
      <c r="C252" t="str">
        <f>VLOOKUP($A252, 'Customer Names'!$A$2:$D$2336, 3, FALSE)</f>
        <v xml:space="preserve"> Ms</v>
      </c>
      <c r="D252" t="str">
        <f>VLOOKUP($A252, 'Customer Names'!$A$2:$D$2336, 4, FALSE)</f>
        <v xml:space="preserve">  Kylie</v>
      </c>
      <c r="E252">
        <f>VLOOKUP($A252, 'Medical Examinations'!$A$2:$J$2336, 2, FALSE)</f>
        <v>46.68</v>
      </c>
      <c r="F252">
        <f>VLOOKUP($A252, 'Medical Examinations'!$A$2:$J$2336, 3, FALSE)</f>
        <v>4.01</v>
      </c>
      <c r="G252" t="str">
        <f>VLOOKUP($A252, 'Medical Examinations'!$A$2:$J$2336, 4, FALSE)</f>
        <v>Yes</v>
      </c>
      <c r="H252" t="str">
        <f>VLOOKUP($A252, 'Medical Examinations'!$A$2:$J$2336, 5, FALSE)</f>
        <v>Yes</v>
      </c>
      <c r="I252" t="str">
        <f>VLOOKUP($A252, 'Medical Examinations'!$A$2:$J$2336, 6, FALSE)</f>
        <v>No</v>
      </c>
      <c r="J252">
        <f>VLOOKUP($A252, 'Medical Examinations'!$A$2:$J$2336, 7, FALSE)</f>
        <v>2</v>
      </c>
      <c r="K252" t="str">
        <f>VLOOKUP($A252, 'Medical Examinations'!$A$2:$J$2336, 8, FALSE)</f>
        <v>Yes</v>
      </c>
      <c r="L252" t="str">
        <f>VLOOKUP($A252, 'Medical Examinations'!$A$2:$J$2336, 9, FALSE)</f>
        <v>Obesity</v>
      </c>
      <c r="M252" t="str">
        <f>VLOOKUP($A252, 'Medical Examinations'!$A$2:$J$2336, 10, FALSE)</f>
        <v>Normal</v>
      </c>
      <c r="N252">
        <f>VLOOKUP($A252, 'Hospitalisation Details'!$A$2:$K$2344, 5, FALSE)</f>
        <v>0</v>
      </c>
      <c r="O252">
        <f>VLOOKUP($A252, 'Hospitalisation Details'!$A$2:$K$2344, 6, FALSE)</f>
        <v>33975.47</v>
      </c>
      <c r="P252" t="str">
        <f>VLOOKUP($A252, 'Hospitalisation Details'!$A$2:$K$2344, 7, FALSE)</f>
        <v>tier - 2</v>
      </c>
      <c r="Q252" t="str">
        <f>VLOOKUP($A252, 'Hospitalisation Details'!$A$2:$K$2344, 8, FALSE)</f>
        <v>tier - 2</v>
      </c>
      <c r="R252" t="str">
        <f>VLOOKUP($A252, 'Hospitalisation Details'!$A$2:$K$2344, 9, FALSE)</f>
        <v>R1011</v>
      </c>
      <c r="S252" t="str">
        <f>VLOOKUP($A252, 'Hospitalisation Details'!$A$2:$K$2344, 10, FALSE)</f>
        <v>25Sep1994</v>
      </c>
      <c r="T252">
        <f>VLOOKUP($A252, 'Hospitalisation Details'!$A$2:$K$2344, 11, FALSE)</f>
        <v>28</v>
      </c>
    </row>
    <row r="253" spans="1:20" ht="15.75" x14ac:dyDescent="0.25">
      <c r="A253" s="1" t="s">
        <v>2119</v>
      </c>
      <c r="B253" t="str">
        <f>VLOOKUP($A253, 'Customer Names'!$A$2:$D$2336, 2, FALSE)</f>
        <v>Escorcia</v>
      </c>
      <c r="C253" t="str">
        <f>VLOOKUP($A253, 'Customer Names'!$A$2:$D$2336, 3, FALSE)</f>
        <v xml:space="preserve"> Ms</v>
      </c>
      <c r="D253" t="str">
        <f>VLOOKUP($A253, 'Customer Names'!$A$2:$D$2336, 4, FALSE)</f>
        <v xml:space="preserve">  Kelly</v>
      </c>
      <c r="E253">
        <f>VLOOKUP($A253, 'Medical Examinations'!$A$2:$J$2336, 2, FALSE)</f>
        <v>30.4</v>
      </c>
      <c r="F253">
        <f>VLOOKUP($A253, 'Medical Examinations'!$A$2:$J$2336, 3, FALSE)</f>
        <v>5.91</v>
      </c>
      <c r="G253" t="str">
        <f>VLOOKUP($A253, 'Medical Examinations'!$A$2:$J$2336, 4, FALSE)</f>
        <v>No</v>
      </c>
      <c r="H253" t="str">
        <f>VLOOKUP($A253, 'Medical Examinations'!$A$2:$J$2336, 5, FALSE)</f>
        <v>No</v>
      </c>
      <c r="I253" t="str">
        <f>VLOOKUP($A253, 'Medical Examinations'!$A$2:$J$2336, 6, FALSE)</f>
        <v>No</v>
      </c>
      <c r="J253">
        <f>VLOOKUP($A253, 'Medical Examinations'!$A$2:$J$2336, 7, FALSE)</f>
        <v>1</v>
      </c>
      <c r="K253" t="str">
        <f>VLOOKUP($A253, 'Medical Examinations'!$A$2:$J$2336, 8, FALSE)</f>
        <v>No</v>
      </c>
      <c r="L253" t="str">
        <f>VLOOKUP($A253, 'Medical Examinations'!$A$2:$J$2336, 9, FALSE)</f>
        <v>Obesity</v>
      </c>
      <c r="M253" t="str">
        <f>VLOOKUP($A253, 'Medical Examinations'!$A$2:$J$2336, 10, FALSE)</f>
        <v>Diabetes</v>
      </c>
      <c r="N253">
        <f>VLOOKUP($A253, 'Hospitalisation Details'!$A$2:$K$2344, 5, FALSE)</f>
        <v>0</v>
      </c>
      <c r="O253">
        <f>VLOOKUP($A253, 'Hospitalisation Details'!$A$2:$K$2344, 6, FALSE)</f>
        <v>33907.550000000003</v>
      </c>
      <c r="P253" t="str">
        <f>VLOOKUP($A253, 'Hospitalisation Details'!$A$2:$K$2344, 7, FALSE)</f>
        <v>tier - 2</v>
      </c>
      <c r="Q253" t="str">
        <f>VLOOKUP($A253, 'Hospitalisation Details'!$A$2:$K$2344, 8, FALSE)</f>
        <v>tier - 2</v>
      </c>
      <c r="R253" t="str">
        <f>VLOOKUP($A253, 'Hospitalisation Details'!$A$2:$K$2344, 9, FALSE)</f>
        <v>R1012</v>
      </c>
      <c r="S253" t="str">
        <f>VLOOKUP($A253, 'Hospitalisation Details'!$A$2:$K$2344, 10, FALSE)</f>
        <v>27Dec2000</v>
      </c>
      <c r="T253">
        <f>VLOOKUP($A253, 'Hospitalisation Details'!$A$2:$K$2344, 11, FALSE)</f>
        <v>22</v>
      </c>
    </row>
    <row r="254" spans="1:20" ht="15.75" x14ac:dyDescent="0.25">
      <c r="A254" s="1" t="s">
        <v>2118</v>
      </c>
      <c r="B254" t="str">
        <f>VLOOKUP($A254, 'Customer Names'!$A$2:$D$2336, 2, FALSE)</f>
        <v>Larscheid</v>
      </c>
      <c r="C254" t="str">
        <f>VLOOKUP($A254, 'Customer Names'!$A$2:$D$2336, 3, FALSE)</f>
        <v xml:space="preserve"> Ms</v>
      </c>
      <c r="D254" t="str">
        <f>VLOOKUP($A254, 'Customer Names'!$A$2:$D$2336, 4, FALSE)</f>
        <v xml:space="preserve">  Carrie</v>
      </c>
      <c r="E254">
        <f>VLOOKUP($A254, 'Medical Examinations'!$A$2:$J$2336, 2, FALSE)</f>
        <v>30.2</v>
      </c>
      <c r="F254">
        <f>VLOOKUP($A254, 'Medical Examinations'!$A$2:$J$2336, 3, FALSE)</f>
        <v>4.47</v>
      </c>
      <c r="G254" t="str">
        <f>VLOOKUP($A254, 'Medical Examinations'!$A$2:$J$2336, 4, FALSE)</f>
        <v>No</v>
      </c>
      <c r="H254" t="str">
        <f>VLOOKUP($A254, 'Medical Examinations'!$A$2:$J$2336, 5, FALSE)</f>
        <v>No</v>
      </c>
      <c r="I254" t="str">
        <f>VLOOKUP($A254, 'Medical Examinations'!$A$2:$J$2336, 6, FALSE)</f>
        <v>Yes</v>
      </c>
      <c r="J254">
        <f>VLOOKUP($A254, 'Medical Examinations'!$A$2:$J$2336, 7, FALSE)</f>
        <v>1</v>
      </c>
      <c r="K254" t="str">
        <f>VLOOKUP($A254, 'Medical Examinations'!$A$2:$J$2336, 8, FALSE)</f>
        <v>No</v>
      </c>
      <c r="L254" t="str">
        <f>VLOOKUP($A254, 'Medical Examinations'!$A$2:$J$2336, 9, FALSE)</f>
        <v>Obesity</v>
      </c>
      <c r="M254" t="str">
        <f>VLOOKUP($A254, 'Medical Examinations'!$A$2:$J$2336, 10, FALSE)</f>
        <v>Normal</v>
      </c>
      <c r="N254">
        <f>VLOOKUP($A254, 'Hospitalisation Details'!$A$2:$K$2344, 5, FALSE)</f>
        <v>0</v>
      </c>
      <c r="O254">
        <f>VLOOKUP($A254, 'Hospitalisation Details'!$A$2:$K$2344, 6, FALSE)</f>
        <v>33900.65</v>
      </c>
      <c r="P254" t="str">
        <f>VLOOKUP($A254, 'Hospitalisation Details'!$A$2:$K$2344, 7, FALSE)</f>
        <v>tier - 2</v>
      </c>
      <c r="Q254" t="str">
        <f>VLOOKUP($A254, 'Hospitalisation Details'!$A$2:$K$2344, 8, FALSE)</f>
        <v>tier - 3</v>
      </c>
      <c r="R254" t="str">
        <f>VLOOKUP($A254, 'Hospitalisation Details'!$A$2:$K$2344, 9, FALSE)</f>
        <v>R1011</v>
      </c>
      <c r="S254" t="str">
        <f>VLOOKUP($A254, 'Hospitalisation Details'!$A$2:$K$2344, 10, FALSE)</f>
        <v>9Aug1997</v>
      </c>
      <c r="T254">
        <f>VLOOKUP($A254, 'Hospitalisation Details'!$A$2:$K$2344, 11, FALSE)</f>
        <v>25</v>
      </c>
    </row>
    <row r="255" spans="1:20" ht="15.75" x14ac:dyDescent="0.25">
      <c r="A255" s="1" t="s">
        <v>2117</v>
      </c>
      <c r="B255" t="str">
        <f>VLOOKUP($A255, 'Customer Names'!$A$2:$D$2336, 2, FALSE)</f>
        <v>O'Bannon</v>
      </c>
      <c r="C255" t="str">
        <f>VLOOKUP($A255, 'Customer Names'!$A$2:$D$2336, 3, FALSE)</f>
        <v xml:space="preserve"> Mr</v>
      </c>
      <c r="D255" t="str">
        <f>VLOOKUP($A255, 'Customer Names'!$A$2:$D$2336, 4, FALSE)</f>
        <v xml:space="preserve">  Alex</v>
      </c>
      <c r="E255">
        <f>VLOOKUP($A255, 'Medical Examinations'!$A$2:$J$2336, 2, FALSE)</f>
        <v>51.18</v>
      </c>
      <c r="F255">
        <f>VLOOKUP($A255, 'Medical Examinations'!$A$2:$J$2336, 3, FALSE)</f>
        <v>4.5599999999999996</v>
      </c>
      <c r="G255" t="str">
        <f>VLOOKUP($A255, 'Medical Examinations'!$A$2:$J$2336, 4, FALSE)</f>
        <v>Yes</v>
      </c>
      <c r="H255" t="str">
        <f>VLOOKUP($A255, 'Medical Examinations'!$A$2:$J$2336, 5, FALSE)</f>
        <v>Yes</v>
      </c>
      <c r="I255" t="str">
        <f>VLOOKUP($A255, 'Medical Examinations'!$A$2:$J$2336, 6, FALSE)</f>
        <v>No</v>
      </c>
      <c r="J255">
        <f>VLOOKUP($A255, 'Medical Examinations'!$A$2:$J$2336, 7, FALSE)</f>
        <v>2</v>
      </c>
      <c r="K255" t="str">
        <f>VLOOKUP($A255, 'Medical Examinations'!$A$2:$J$2336, 8, FALSE)</f>
        <v>Yes</v>
      </c>
      <c r="L255" t="str">
        <f>VLOOKUP($A255, 'Medical Examinations'!$A$2:$J$2336, 9, FALSE)</f>
        <v>Obesity</v>
      </c>
      <c r="M255" t="str">
        <f>VLOOKUP($A255, 'Medical Examinations'!$A$2:$J$2336, 10, FALSE)</f>
        <v>Normal</v>
      </c>
      <c r="N255">
        <f>VLOOKUP($A255, 'Hospitalisation Details'!$A$2:$K$2344, 5, FALSE)</f>
        <v>0</v>
      </c>
      <c r="O255">
        <f>VLOOKUP($A255, 'Hospitalisation Details'!$A$2:$K$2344, 6, FALSE)</f>
        <v>33829.39</v>
      </c>
      <c r="P255" t="str">
        <f>VLOOKUP($A255, 'Hospitalisation Details'!$A$2:$K$2344, 7, FALSE)</f>
        <v>tier - 2</v>
      </c>
      <c r="Q255" t="str">
        <f>VLOOKUP($A255, 'Hospitalisation Details'!$A$2:$K$2344, 8, FALSE)</f>
        <v>tier - 3</v>
      </c>
      <c r="R255" t="str">
        <f>VLOOKUP($A255, 'Hospitalisation Details'!$A$2:$K$2344, 9, FALSE)</f>
        <v>R1011</v>
      </c>
      <c r="S255" t="str">
        <f>VLOOKUP($A255, 'Hospitalisation Details'!$A$2:$K$2344, 10, FALSE)</f>
        <v>26Oct2000</v>
      </c>
      <c r="T255">
        <f>VLOOKUP($A255, 'Hospitalisation Details'!$A$2:$K$2344, 11, FALSE)</f>
        <v>22</v>
      </c>
    </row>
    <row r="256" spans="1:20" ht="15.75" x14ac:dyDescent="0.25">
      <c r="A256" s="1" t="s">
        <v>2116</v>
      </c>
      <c r="B256" t="str">
        <f>VLOOKUP($A256, 'Customer Names'!$A$2:$D$2336, 2, FALSE)</f>
        <v>Ridgway</v>
      </c>
      <c r="C256" t="str">
        <f>VLOOKUP($A256, 'Customer Names'!$A$2:$D$2336, 3, FALSE)</f>
        <v xml:space="preserve"> Mr</v>
      </c>
      <c r="D256" t="str">
        <f>VLOOKUP($A256, 'Customer Names'!$A$2:$D$2336, 4, FALSE)</f>
        <v xml:space="preserve">  Zach S</v>
      </c>
      <c r="E256">
        <f>VLOOKUP($A256, 'Medical Examinations'!$A$2:$J$2336, 2, FALSE)</f>
        <v>22.18</v>
      </c>
      <c r="F256">
        <f>VLOOKUP($A256, 'Medical Examinations'!$A$2:$J$2336, 3, FALSE)</f>
        <v>9.9</v>
      </c>
      <c r="G256" t="str">
        <f>VLOOKUP($A256, 'Medical Examinations'!$A$2:$J$2336, 4, FALSE)</f>
        <v>No</v>
      </c>
      <c r="H256" t="str">
        <f>VLOOKUP($A256, 'Medical Examinations'!$A$2:$J$2336, 5, FALSE)</f>
        <v>No</v>
      </c>
      <c r="I256" t="str">
        <f>VLOOKUP($A256, 'Medical Examinations'!$A$2:$J$2336, 6, FALSE)</f>
        <v>No</v>
      </c>
      <c r="J256">
        <f>VLOOKUP($A256, 'Medical Examinations'!$A$2:$J$2336, 7, FALSE)</f>
        <v>0</v>
      </c>
      <c r="K256" t="str">
        <f>VLOOKUP($A256, 'Medical Examinations'!$A$2:$J$2336, 8, FALSE)</f>
        <v>No</v>
      </c>
      <c r="L256" t="str">
        <f>VLOOKUP($A256, 'Medical Examinations'!$A$2:$J$2336, 9, FALSE)</f>
        <v>Obesity</v>
      </c>
      <c r="M256" t="str">
        <f>VLOOKUP($A256, 'Medical Examinations'!$A$2:$J$2336, 10, FALSE)</f>
        <v>Diabetes</v>
      </c>
      <c r="N256">
        <f>VLOOKUP($A256, 'Hospitalisation Details'!$A$2:$K$2344, 5, FALSE)</f>
        <v>0</v>
      </c>
      <c r="O256">
        <f>VLOOKUP($A256, 'Hospitalisation Details'!$A$2:$K$2344, 6, FALSE)</f>
        <v>33753.32</v>
      </c>
      <c r="P256" t="str">
        <f>VLOOKUP($A256, 'Hospitalisation Details'!$A$2:$K$2344, 7, FALSE)</f>
        <v>tier - 1</v>
      </c>
      <c r="Q256" t="str">
        <f>VLOOKUP($A256, 'Hospitalisation Details'!$A$2:$K$2344, 8, FALSE)</f>
        <v>tier - 3</v>
      </c>
      <c r="R256" t="str">
        <f>VLOOKUP($A256, 'Hospitalisation Details'!$A$2:$K$2344, 9, FALSE)</f>
        <v>R1011</v>
      </c>
      <c r="S256" t="str">
        <f>VLOOKUP($A256, 'Hospitalisation Details'!$A$2:$K$2344, 10, FALSE)</f>
        <v>11Dec1962</v>
      </c>
      <c r="T256">
        <f>VLOOKUP($A256, 'Hospitalisation Details'!$A$2:$K$2344, 11, FALSE)</f>
        <v>60</v>
      </c>
    </row>
    <row r="257" spans="1:20" ht="15.75" x14ac:dyDescent="0.25">
      <c r="A257" s="1" t="s">
        <v>2115</v>
      </c>
      <c r="B257" t="str">
        <f>VLOOKUP($A257, 'Customer Names'!$A$2:$D$2336, 2, FALSE)</f>
        <v>Black</v>
      </c>
      <c r="C257" t="str">
        <f>VLOOKUP($A257, 'Customer Names'!$A$2:$D$2336, 3, FALSE)</f>
        <v xml:space="preserve"> Mr</v>
      </c>
      <c r="D257" t="str">
        <f>VLOOKUP($A257, 'Customer Names'!$A$2:$D$2336, 4, FALSE)</f>
        <v xml:space="preserve">  Alan</v>
      </c>
      <c r="E257">
        <f>VLOOKUP($A257, 'Medical Examinations'!$A$2:$J$2336, 2, FALSE)</f>
        <v>31.92</v>
      </c>
      <c r="F257">
        <f>VLOOKUP($A257, 'Medical Examinations'!$A$2:$J$2336, 3, FALSE)</f>
        <v>5.1100000000000003</v>
      </c>
      <c r="G257" t="str">
        <f>VLOOKUP($A257, 'Medical Examinations'!$A$2:$J$2336, 4, FALSE)</f>
        <v>No</v>
      </c>
      <c r="H257" t="str">
        <f>VLOOKUP($A257, 'Medical Examinations'!$A$2:$J$2336, 5, FALSE)</f>
        <v>No</v>
      </c>
      <c r="I257" t="str">
        <f>VLOOKUP($A257, 'Medical Examinations'!$A$2:$J$2336, 6, FALSE)</f>
        <v>Yes</v>
      </c>
      <c r="J257">
        <f>VLOOKUP($A257, 'Medical Examinations'!$A$2:$J$2336, 7, FALSE)</f>
        <v>1</v>
      </c>
      <c r="K257" t="str">
        <f>VLOOKUP($A257, 'Medical Examinations'!$A$2:$J$2336, 8, FALSE)</f>
        <v>No</v>
      </c>
      <c r="L257" t="str">
        <f>VLOOKUP($A257, 'Medical Examinations'!$A$2:$J$2336, 9, FALSE)</f>
        <v>Obesity</v>
      </c>
      <c r="M257" t="str">
        <f>VLOOKUP($A257, 'Medical Examinations'!$A$2:$J$2336, 10, FALSE)</f>
        <v>Normal</v>
      </c>
      <c r="N257">
        <f>VLOOKUP($A257, 'Hospitalisation Details'!$A$2:$K$2344, 5, FALSE)</f>
        <v>0</v>
      </c>
      <c r="O257">
        <f>VLOOKUP($A257, 'Hospitalisation Details'!$A$2:$K$2344, 6, FALSE)</f>
        <v>33750.29</v>
      </c>
      <c r="P257" t="str">
        <f>VLOOKUP($A257, 'Hospitalisation Details'!$A$2:$K$2344, 7, FALSE)</f>
        <v>tier - 1</v>
      </c>
      <c r="Q257" t="str">
        <f>VLOOKUP($A257, 'Hospitalisation Details'!$A$2:$K$2344, 8, FALSE)</f>
        <v>tier - 3</v>
      </c>
      <c r="R257" t="str">
        <f>VLOOKUP($A257, 'Hospitalisation Details'!$A$2:$K$2344, 9, FALSE)</f>
        <v>R1012</v>
      </c>
      <c r="S257" t="str">
        <f>VLOOKUP($A257, 'Hospitalisation Details'!$A$2:$K$2344, 10, FALSE)</f>
        <v>12Sep2003</v>
      </c>
      <c r="T257">
        <f>VLOOKUP($A257, 'Hospitalisation Details'!$A$2:$K$2344, 11, FALSE)</f>
        <v>19</v>
      </c>
    </row>
    <row r="258" spans="1:20" ht="15.75" x14ac:dyDescent="0.25">
      <c r="A258" s="1" t="s">
        <v>2114</v>
      </c>
      <c r="B258" t="str">
        <f>VLOOKUP($A258, 'Customer Names'!$A$2:$D$2336, 2, FALSE)</f>
        <v>Canton</v>
      </c>
      <c r="C258" t="str">
        <f>VLOOKUP($A258, 'Customer Names'!$A$2:$D$2336, 3, FALSE)</f>
        <v xml:space="preserve"> Mr</v>
      </c>
      <c r="D258" t="str">
        <f>VLOOKUP($A258, 'Customer Names'!$A$2:$D$2336, 4, FALSE)</f>
        <v xml:space="preserve">  Nate</v>
      </c>
      <c r="E258">
        <f>VLOOKUP($A258, 'Medical Examinations'!$A$2:$J$2336, 2, FALSE)</f>
        <v>31.73</v>
      </c>
      <c r="F258">
        <f>VLOOKUP($A258, 'Medical Examinations'!$A$2:$J$2336, 3, FALSE)</f>
        <v>5.73</v>
      </c>
      <c r="G258" t="str">
        <f>VLOOKUP($A258, 'Medical Examinations'!$A$2:$J$2336, 4, FALSE)</f>
        <v>No</v>
      </c>
      <c r="H258" t="str">
        <f>VLOOKUP($A258, 'Medical Examinations'!$A$2:$J$2336, 5, FALSE)</f>
        <v>No</v>
      </c>
      <c r="I258" t="str">
        <f>VLOOKUP($A258, 'Medical Examinations'!$A$2:$J$2336, 6, FALSE)</f>
        <v>No</v>
      </c>
      <c r="J258">
        <f>VLOOKUP($A258, 'Medical Examinations'!$A$2:$J$2336, 7, FALSE)</f>
        <v>1</v>
      </c>
      <c r="K258" t="str">
        <f>VLOOKUP($A258, 'Medical Examinations'!$A$2:$J$2336, 8, FALSE)</f>
        <v>No</v>
      </c>
      <c r="L258" t="str">
        <f>VLOOKUP($A258, 'Medical Examinations'!$A$2:$J$2336, 9, FALSE)</f>
        <v>Obesity</v>
      </c>
      <c r="M258" t="str">
        <f>VLOOKUP($A258, 'Medical Examinations'!$A$2:$J$2336, 10, FALSE)</f>
        <v>Diabetes</v>
      </c>
      <c r="N258">
        <f>VLOOKUP($A258, 'Hospitalisation Details'!$A$2:$K$2344, 5, FALSE)</f>
        <v>0</v>
      </c>
      <c r="O258">
        <f>VLOOKUP($A258, 'Hospitalisation Details'!$A$2:$K$2344, 6, FALSE)</f>
        <v>33732.69</v>
      </c>
      <c r="P258" t="str">
        <f>VLOOKUP($A258, 'Hospitalisation Details'!$A$2:$K$2344, 7, FALSE)</f>
        <v>tier - 1</v>
      </c>
      <c r="Q258" t="str">
        <f>VLOOKUP($A258, 'Hospitalisation Details'!$A$2:$K$2344, 8, FALSE)</f>
        <v>tier - 1</v>
      </c>
      <c r="R258" t="str">
        <f>VLOOKUP($A258, 'Hospitalisation Details'!$A$2:$K$2344, 9, FALSE)</f>
        <v>R1017</v>
      </c>
      <c r="S258" t="str">
        <f>VLOOKUP($A258, 'Hospitalisation Details'!$A$2:$K$2344, 10, FALSE)</f>
        <v>1Nov2004</v>
      </c>
      <c r="T258">
        <f>VLOOKUP($A258, 'Hospitalisation Details'!$A$2:$K$2344, 11, FALSE)</f>
        <v>18</v>
      </c>
    </row>
    <row r="259" spans="1:20" ht="15.75" x14ac:dyDescent="0.25">
      <c r="A259" s="1" t="s">
        <v>2113</v>
      </c>
      <c r="B259" t="str">
        <f>VLOOKUP($A259, 'Customer Names'!$A$2:$D$2336, 2, FALSE)</f>
        <v>Fine</v>
      </c>
      <c r="C259" t="str">
        <f>VLOOKUP($A259, 'Customer Names'!$A$2:$D$2336, 3, FALSE)</f>
        <v xml:space="preserve"> Mr</v>
      </c>
      <c r="D259" t="str">
        <f>VLOOKUP($A259, 'Customer Names'!$A$2:$D$2336, 4, FALSE)</f>
        <v xml:space="preserve">  Jesse G</v>
      </c>
      <c r="E259">
        <f>VLOOKUP($A259, 'Medical Examinations'!$A$2:$J$2336, 2, FALSE)</f>
        <v>45.52</v>
      </c>
      <c r="F259">
        <f>VLOOKUP($A259, 'Medical Examinations'!$A$2:$J$2336, 3, FALSE)</f>
        <v>6.04</v>
      </c>
      <c r="G259" t="str">
        <f>VLOOKUP($A259, 'Medical Examinations'!$A$2:$J$2336, 4, FALSE)</f>
        <v>Yes</v>
      </c>
      <c r="H259" t="str">
        <f>VLOOKUP($A259, 'Medical Examinations'!$A$2:$J$2336, 5, FALSE)</f>
        <v>No</v>
      </c>
      <c r="I259" t="str">
        <f>VLOOKUP($A259, 'Medical Examinations'!$A$2:$J$2336, 6, FALSE)</f>
        <v>Yes</v>
      </c>
      <c r="J259">
        <f>VLOOKUP($A259, 'Medical Examinations'!$A$2:$J$2336, 7, FALSE)</f>
        <v>2</v>
      </c>
      <c r="K259" t="str">
        <f>VLOOKUP($A259, 'Medical Examinations'!$A$2:$J$2336, 8, FALSE)</f>
        <v>Yes</v>
      </c>
      <c r="L259" t="str">
        <f>VLOOKUP($A259, 'Medical Examinations'!$A$2:$J$2336, 9, FALSE)</f>
        <v>Obesity</v>
      </c>
      <c r="M259" t="str">
        <f>VLOOKUP($A259, 'Medical Examinations'!$A$2:$J$2336, 10, FALSE)</f>
        <v>Diabetes</v>
      </c>
      <c r="N259">
        <f>VLOOKUP($A259, 'Hospitalisation Details'!$A$2:$K$2344, 5, FALSE)</f>
        <v>0</v>
      </c>
      <c r="O259">
        <f>VLOOKUP($A259, 'Hospitalisation Details'!$A$2:$K$2344, 6, FALSE)</f>
        <v>33707.550000000003</v>
      </c>
      <c r="P259" t="str">
        <f>VLOOKUP($A259, 'Hospitalisation Details'!$A$2:$K$2344, 7, FALSE)</f>
        <v>tier - 2</v>
      </c>
      <c r="Q259" t="str">
        <f>VLOOKUP($A259, 'Hospitalisation Details'!$A$2:$K$2344, 8, FALSE)</f>
        <v>tier - 2</v>
      </c>
      <c r="R259" t="str">
        <f>VLOOKUP($A259, 'Hospitalisation Details'!$A$2:$K$2344, 9, FALSE)</f>
        <v>R1011</v>
      </c>
      <c r="S259" t="str">
        <f>VLOOKUP($A259, 'Hospitalisation Details'!$A$2:$K$2344, 10, FALSE)</f>
        <v>28Nov1993</v>
      </c>
      <c r="T259">
        <f>VLOOKUP($A259, 'Hospitalisation Details'!$A$2:$K$2344, 11, FALSE)</f>
        <v>29</v>
      </c>
    </row>
    <row r="260" spans="1:20" ht="15.75" x14ac:dyDescent="0.25">
      <c r="A260" s="1" t="s">
        <v>2112</v>
      </c>
      <c r="B260" t="str">
        <f>VLOOKUP($A260, 'Customer Names'!$A$2:$D$2336, 2, FALSE)</f>
        <v>Bui</v>
      </c>
      <c r="C260" t="str">
        <f>VLOOKUP($A260, 'Customer Names'!$A$2:$D$2336, 3, FALSE)</f>
        <v xml:space="preserve"> Mr</v>
      </c>
      <c r="D260" t="str">
        <f>VLOOKUP($A260, 'Customer Names'!$A$2:$D$2336, 4, FALSE)</f>
        <v xml:space="preserve">  Jason</v>
      </c>
      <c r="E260">
        <f>VLOOKUP($A260, 'Medical Examinations'!$A$2:$J$2336, 2, FALSE)</f>
        <v>52.81</v>
      </c>
      <c r="F260">
        <f>VLOOKUP($A260, 'Medical Examinations'!$A$2:$J$2336, 3, FALSE)</f>
        <v>5.19</v>
      </c>
      <c r="G260" t="str">
        <f>VLOOKUP($A260, 'Medical Examinations'!$A$2:$J$2336, 4, FALSE)</f>
        <v>Yes</v>
      </c>
      <c r="H260" t="str">
        <f>VLOOKUP($A260, 'Medical Examinations'!$A$2:$J$2336, 5, FALSE)</f>
        <v>Yes</v>
      </c>
      <c r="I260" t="str">
        <f>VLOOKUP($A260, 'Medical Examinations'!$A$2:$J$2336, 6, FALSE)</f>
        <v>Yes</v>
      </c>
      <c r="J260">
        <f>VLOOKUP($A260, 'Medical Examinations'!$A$2:$J$2336, 7, FALSE)</f>
        <v>2</v>
      </c>
      <c r="K260" t="str">
        <f>VLOOKUP($A260, 'Medical Examinations'!$A$2:$J$2336, 8, FALSE)</f>
        <v>Yes</v>
      </c>
      <c r="L260" t="str">
        <f>VLOOKUP($A260, 'Medical Examinations'!$A$2:$J$2336, 9, FALSE)</f>
        <v>Obesity</v>
      </c>
      <c r="M260" t="str">
        <f>VLOOKUP($A260, 'Medical Examinations'!$A$2:$J$2336, 10, FALSE)</f>
        <v>Normal</v>
      </c>
      <c r="N260">
        <f>VLOOKUP($A260, 'Hospitalisation Details'!$A$2:$K$2344, 5, FALSE)</f>
        <v>0</v>
      </c>
      <c r="O260">
        <f>VLOOKUP($A260, 'Hospitalisation Details'!$A$2:$K$2344, 6, FALSE)</f>
        <v>33611.71</v>
      </c>
      <c r="P260" t="str">
        <f>VLOOKUP($A260, 'Hospitalisation Details'!$A$2:$K$2344, 7, FALSE)</f>
        <v>tier - 1</v>
      </c>
      <c r="Q260" t="str">
        <f>VLOOKUP($A260, 'Hospitalisation Details'!$A$2:$K$2344, 8, FALSE)</f>
        <v>tier - 2</v>
      </c>
      <c r="R260" t="str">
        <f>VLOOKUP($A260, 'Hospitalisation Details'!$A$2:$K$2344, 9, FALSE)</f>
        <v>R1011</v>
      </c>
      <c r="S260" t="str">
        <f>VLOOKUP($A260, 'Hospitalisation Details'!$A$2:$K$2344, 10, FALSE)</f>
        <v>9Sep2003</v>
      </c>
      <c r="T260">
        <f>VLOOKUP($A260, 'Hospitalisation Details'!$A$2:$K$2344, 11, FALSE)</f>
        <v>19</v>
      </c>
    </row>
    <row r="261" spans="1:20" ht="15.75" x14ac:dyDescent="0.25">
      <c r="A261" s="1" t="s">
        <v>2111</v>
      </c>
      <c r="B261" t="str">
        <f>VLOOKUP($A261, 'Customer Names'!$A$2:$D$2336, 2, FALSE)</f>
        <v>Riepma</v>
      </c>
      <c r="C261" t="str">
        <f>VLOOKUP($A261, 'Customer Names'!$A$2:$D$2336, 3, FALSE)</f>
        <v xml:space="preserve"> Ms</v>
      </c>
      <c r="D261" t="str">
        <f>VLOOKUP($A261, 'Customer Names'!$A$2:$D$2336, 4, FALSE)</f>
        <v xml:space="preserve">  Megan A</v>
      </c>
      <c r="E261">
        <f>VLOOKUP($A261, 'Medical Examinations'!$A$2:$J$2336, 2, FALSE)</f>
        <v>33.58</v>
      </c>
      <c r="F261">
        <f>VLOOKUP($A261, 'Medical Examinations'!$A$2:$J$2336, 3, FALSE)</f>
        <v>5.56</v>
      </c>
      <c r="G261" t="str">
        <f>VLOOKUP($A261, 'Medical Examinations'!$A$2:$J$2336, 4, FALSE)</f>
        <v>Yes</v>
      </c>
      <c r="H261" t="str">
        <f>VLOOKUP($A261, 'Medical Examinations'!$A$2:$J$2336, 5, FALSE)</f>
        <v>No</v>
      </c>
      <c r="I261" t="str">
        <f>VLOOKUP($A261, 'Medical Examinations'!$A$2:$J$2336, 6, FALSE)</f>
        <v>No</v>
      </c>
      <c r="J261">
        <f>VLOOKUP($A261, 'Medical Examinations'!$A$2:$J$2336, 7, FALSE)</f>
        <v>1</v>
      </c>
      <c r="K261" t="str">
        <f>VLOOKUP($A261, 'Medical Examinations'!$A$2:$J$2336, 8, FALSE)</f>
        <v>No</v>
      </c>
      <c r="L261" t="str">
        <f>VLOOKUP($A261, 'Medical Examinations'!$A$2:$J$2336, 9, FALSE)</f>
        <v>Obesity</v>
      </c>
      <c r="M261" t="str">
        <f>VLOOKUP($A261, 'Medical Examinations'!$A$2:$J$2336, 10, FALSE)</f>
        <v>Normal</v>
      </c>
      <c r="N261">
        <f>VLOOKUP($A261, 'Hospitalisation Details'!$A$2:$K$2344, 5, FALSE)</f>
        <v>3</v>
      </c>
      <c r="O261">
        <f>VLOOKUP($A261, 'Hospitalisation Details'!$A$2:$K$2344, 6, FALSE)</f>
        <v>33527.1</v>
      </c>
      <c r="P261" t="str">
        <f>VLOOKUP($A261, 'Hospitalisation Details'!$A$2:$K$2344, 7, FALSE)</f>
        <v>tier - 2</v>
      </c>
      <c r="Q261" t="str">
        <f>VLOOKUP($A261, 'Hospitalisation Details'!$A$2:$K$2344, 8, FALSE)</f>
        <v>tier - 3</v>
      </c>
      <c r="R261" t="str">
        <f>VLOOKUP($A261, 'Hospitalisation Details'!$A$2:$K$2344, 9, FALSE)</f>
        <v>R1011</v>
      </c>
      <c r="S261" t="str">
        <f>VLOOKUP($A261, 'Hospitalisation Details'!$A$2:$K$2344, 10, FALSE)</f>
        <v>22Jul1984</v>
      </c>
      <c r="T261">
        <f>VLOOKUP($A261, 'Hospitalisation Details'!$A$2:$K$2344, 11, FALSE)</f>
        <v>38</v>
      </c>
    </row>
    <row r="262" spans="1:20" ht="15.75" x14ac:dyDescent="0.25">
      <c r="A262" s="1" t="s">
        <v>2110</v>
      </c>
      <c r="B262" t="str">
        <f>VLOOKUP($A262, 'Customer Names'!$A$2:$D$2336, 2, FALSE)</f>
        <v>Inman</v>
      </c>
      <c r="C262" t="str">
        <f>VLOOKUP($A262, 'Customer Names'!$A$2:$D$2336, 3, FALSE)</f>
        <v xml:space="preserve"> Mr</v>
      </c>
      <c r="D262" t="str">
        <f>VLOOKUP($A262, 'Customer Names'!$A$2:$D$2336, 4, FALSE)</f>
        <v xml:space="preserve">  Luke M</v>
      </c>
      <c r="E262">
        <f>VLOOKUP($A262, 'Medical Examinations'!$A$2:$J$2336, 2, FALSE)</f>
        <v>30.684999999999999</v>
      </c>
      <c r="F262">
        <f>VLOOKUP($A262, 'Medical Examinations'!$A$2:$J$2336, 3, FALSE)</f>
        <v>8.23</v>
      </c>
      <c r="G262" t="str">
        <f>VLOOKUP($A262, 'Medical Examinations'!$A$2:$J$2336, 4, FALSE)</f>
        <v>No</v>
      </c>
      <c r="H262" t="str">
        <f>VLOOKUP($A262, 'Medical Examinations'!$A$2:$J$2336, 5, FALSE)</f>
        <v>No</v>
      </c>
      <c r="I262" t="str">
        <f>VLOOKUP($A262, 'Medical Examinations'!$A$2:$J$2336, 6, FALSE)</f>
        <v>No</v>
      </c>
      <c r="J262">
        <f>VLOOKUP($A262, 'Medical Examinations'!$A$2:$J$2336, 7, FALSE)</f>
        <v>1</v>
      </c>
      <c r="K262" t="str">
        <f>VLOOKUP($A262, 'Medical Examinations'!$A$2:$J$2336, 8, FALSE)</f>
        <v>No</v>
      </c>
      <c r="L262" t="str">
        <f>VLOOKUP($A262, 'Medical Examinations'!$A$2:$J$2336, 9, FALSE)</f>
        <v>Obesity</v>
      </c>
      <c r="M262" t="str">
        <f>VLOOKUP($A262, 'Medical Examinations'!$A$2:$J$2336, 10, FALSE)</f>
        <v>Diabetes</v>
      </c>
      <c r="N262">
        <f>VLOOKUP($A262, 'Hospitalisation Details'!$A$2:$K$2344, 5, FALSE)</f>
        <v>0</v>
      </c>
      <c r="O262">
        <f>VLOOKUP($A262, 'Hospitalisation Details'!$A$2:$K$2344, 6, FALSE)</f>
        <v>33475.82</v>
      </c>
      <c r="P262" t="str">
        <f>VLOOKUP($A262, 'Hospitalisation Details'!$A$2:$K$2344, 7, FALSE)</f>
        <v>tier - 1</v>
      </c>
      <c r="Q262" t="str">
        <f>VLOOKUP($A262, 'Hospitalisation Details'!$A$2:$K$2344, 8, FALSE)</f>
        <v>tier - 1</v>
      </c>
      <c r="R262" t="str">
        <f>VLOOKUP($A262, 'Hospitalisation Details'!$A$2:$K$2344, 9, FALSE)</f>
        <v>R1018</v>
      </c>
      <c r="S262" t="str">
        <f>VLOOKUP($A262, 'Hospitalisation Details'!$A$2:$K$2344, 10, FALSE)</f>
        <v>25Aug2002</v>
      </c>
      <c r="T262">
        <f>VLOOKUP($A262, 'Hospitalisation Details'!$A$2:$K$2344, 11, FALSE)</f>
        <v>20</v>
      </c>
    </row>
    <row r="263" spans="1:20" ht="15.75" x14ac:dyDescent="0.25">
      <c r="A263" s="1" t="s">
        <v>2109</v>
      </c>
      <c r="B263" t="str">
        <f>VLOOKUP($A263, 'Customer Names'!$A$2:$D$2336, 2, FALSE)</f>
        <v>Kruzel</v>
      </c>
      <c r="C263" t="str">
        <f>VLOOKUP($A263, 'Customer Names'!$A$2:$D$2336, 3, FALSE)</f>
        <v xml:space="preserve"> Ms</v>
      </c>
      <c r="D263" t="str">
        <f>VLOOKUP($A263, 'Customer Names'!$A$2:$D$2336, 4, FALSE)</f>
        <v xml:space="preserve">  Jacy D</v>
      </c>
      <c r="E263">
        <f>VLOOKUP($A263, 'Medical Examinations'!$A$2:$J$2336, 2, FALSE)</f>
        <v>37.524999999999999</v>
      </c>
      <c r="F263">
        <f>VLOOKUP($A263, 'Medical Examinations'!$A$2:$J$2336, 3, FALSE)</f>
        <v>9.0299999999999994</v>
      </c>
      <c r="G263" t="str">
        <f>VLOOKUP($A263, 'Medical Examinations'!$A$2:$J$2336, 4, FALSE)</f>
        <v>Yes</v>
      </c>
      <c r="H263" t="str">
        <f>VLOOKUP($A263, 'Medical Examinations'!$A$2:$J$2336, 5, FALSE)</f>
        <v>No</v>
      </c>
      <c r="I263" t="str">
        <f>VLOOKUP($A263, 'Medical Examinations'!$A$2:$J$2336, 6, FALSE)</f>
        <v>No</v>
      </c>
      <c r="J263">
        <f>VLOOKUP($A263, 'Medical Examinations'!$A$2:$J$2336, 7, FALSE)</f>
        <v>1</v>
      </c>
      <c r="K263" t="str">
        <f>VLOOKUP($A263, 'Medical Examinations'!$A$2:$J$2336, 8, FALSE)</f>
        <v>Yes</v>
      </c>
      <c r="L263" t="str">
        <f>VLOOKUP($A263, 'Medical Examinations'!$A$2:$J$2336, 9, FALSE)</f>
        <v>Obesity</v>
      </c>
      <c r="M263" t="str">
        <f>VLOOKUP($A263, 'Medical Examinations'!$A$2:$J$2336, 10, FALSE)</f>
        <v>Diabetes</v>
      </c>
      <c r="N263">
        <f>VLOOKUP($A263, 'Hospitalisation Details'!$A$2:$K$2344, 5, FALSE)</f>
        <v>2</v>
      </c>
      <c r="O263">
        <f>VLOOKUP($A263, 'Hospitalisation Details'!$A$2:$K$2344, 6, FALSE)</f>
        <v>33471.97</v>
      </c>
      <c r="P263" t="str">
        <f>VLOOKUP($A263, 'Hospitalisation Details'!$A$2:$K$2344, 7, FALSE)</f>
        <v>tier - 2</v>
      </c>
      <c r="Q263" t="str">
        <f>VLOOKUP($A263, 'Hospitalisation Details'!$A$2:$K$2344, 8, FALSE)</f>
        <v>tier - 2</v>
      </c>
      <c r="R263" t="str">
        <f>VLOOKUP($A263, 'Hospitalisation Details'!$A$2:$K$2344, 9, FALSE)</f>
        <v>R1012</v>
      </c>
      <c r="S263" t="str">
        <f>VLOOKUP($A263, 'Hospitalisation Details'!$A$2:$K$2344, 10, FALSE)</f>
        <v>18Jun1970</v>
      </c>
      <c r="T263">
        <f>VLOOKUP($A263, 'Hospitalisation Details'!$A$2:$K$2344, 11, FALSE)</f>
        <v>52</v>
      </c>
    </row>
    <row r="264" spans="1:20" ht="15.75" x14ac:dyDescent="0.25">
      <c r="A264" s="1" t="s">
        <v>2108</v>
      </c>
      <c r="B264" t="str">
        <f>VLOOKUP($A264, 'Customer Names'!$A$2:$D$2336, 2, FALSE)</f>
        <v>Lindsay</v>
      </c>
      <c r="C264" t="str">
        <f>VLOOKUP($A264, 'Customer Names'!$A$2:$D$2336, 3, FALSE)</f>
        <v xml:space="preserve"> Mr</v>
      </c>
      <c r="D264" t="str">
        <f>VLOOKUP($A264, 'Customer Names'!$A$2:$D$2336, 4, FALSE)</f>
        <v xml:space="preserve">  Simon G</v>
      </c>
      <c r="E264">
        <f>VLOOKUP($A264, 'Medical Examinations'!$A$2:$J$2336, 2, FALSE)</f>
        <v>34.5</v>
      </c>
      <c r="F264">
        <f>VLOOKUP($A264, 'Medical Examinations'!$A$2:$J$2336, 3, FALSE)</f>
        <v>4.07</v>
      </c>
      <c r="G264" t="str">
        <f>VLOOKUP($A264, 'Medical Examinations'!$A$2:$J$2336, 4, FALSE)</f>
        <v>Yes</v>
      </c>
      <c r="H264" t="str">
        <f>VLOOKUP($A264, 'Medical Examinations'!$A$2:$J$2336, 5, FALSE)</f>
        <v>No</v>
      </c>
      <c r="I264" t="str">
        <f>VLOOKUP($A264, 'Medical Examinations'!$A$2:$J$2336, 6, FALSE)</f>
        <v>No</v>
      </c>
      <c r="J264">
        <f>VLOOKUP($A264, 'Medical Examinations'!$A$2:$J$2336, 7, FALSE)</f>
        <v>1</v>
      </c>
      <c r="K264" t="str">
        <f>VLOOKUP($A264, 'Medical Examinations'!$A$2:$J$2336, 8, FALSE)</f>
        <v>No</v>
      </c>
      <c r="L264" t="str">
        <f>VLOOKUP($A264, 'Medical Examinations'!$A$2:$J$2336, 9, FALSE)</f>
        <v>Obesity</v>
      </c>
      <c r="M264" t="str">
        <f>VLOOKUP($A264, 'Medical Examinations'!$A$2:$J$2336, 10, FALSE)</f>
        <v>Normal</v>
      </c>
      <c r="N264">
        <f>VLOOKUP($A264, 'Hospitalisation Details'!$A$2:$K$2344, 5, FALSE)</f>
        <v>3</v>
      </c>
      <c r="O264">
        <f>VLOOKUP($A264, 'Hospitalisation Details'!$A$2:$K$2344, 6, FALSE)</f>
        <v>33450.99</v>
      </c>
      <c r="P264" t="str">
        <f>VLOOKUP($A264, 'Hospitalisation Details'!$A$2:$K$2344, 7, FALSE)</f>
        <v>tier - 2</v>
      </c>
      <c r="Q264" t="str">
        <f>VLOOKUP($A264, 'Hospitalisation Details'!$A$2:$K$2344, 8, FALSE)</f>
        <v>tier - 2</v>
      </c>
      <c r="R264" t="str">
        <f>VLOOKUP($A264, 'Hospitalisation Details'!$A$2:$K$2344, 9, FALSE)</f>
        <v>R1011</v>
      </c>
      <c r="S264" t="str">
        <f>VLOOKUP($A264, 'Hospitalisation Details'!$A$2:$K$2344, 10, FALSE)</f>
        <v>7Dec1985</v>
      </c>
      <c r="T264">
        <f>VLOOKUP($A264, 'Hospitalisation Details'!$A$2:$K$2344, 11, FALSE)</f>
        <v>37</v>
      </c>
    </row>
    <row r="265" spans="1:20" ht="15.75" x14ac:dyDescent="0.25">
      <c r="A265" s="1" t="s">
        <v>2107</v>
      </c>
      <c r="B265" t="str">
        <f>VLOOKUP($A265, 'Customer Names'!$A$2:$D$2336, 2, FALSE)</f>
        <v>Land</v>
      </c>
      <c r="C265" t="str">
        <f>VLOOKUP($A265, 'Customer Names'!$A$2:$D$2336, 3, FALSE)</f>
        <v xml:space="preserve"> Ms</v>
      </c>
      <c r="D265" t="str">
        <f>VLOOKUP($A265, 'Customer Names'!$A$2:$D$2336, 4, FALSE)</f>
        <v xml:space="preserve">  Ainsley E</v>
      </c>
      <c r="E265">
        <f>VLOOKUP($A265, 'Medical Examinations'!$A$2:$J$2336, 2, FALSE)</f>
        <v>28.16</v>
      </c>
      <c r="F265">
        <f>VLOOKUP($A265, 'Medical Examinations'!$A$2:$J$2336, 3, FALSE)</f>
        <v>5.77</v>
      </c>
      <c r="G265" t="str">
        <f>VLOOKUP($A265, 'Medical Examinations'!$A$2:$J$2336, 4, FALSE)</f>
        <v>No</v>
      </c>
      <c r="H265" t="str">
        <f>VLOOKUP($A265, 'Medical Examinations'!$A$2:$J$2336, 5, FALSE)</f>
        <v>No</v>
      </c>
      <c r="I265" t="str">
        <f>VLOOKUP($A265, 'Medical Examinations'!$A$2:$J$2336, 6, FALSE)</f>
        <v>No</v>
      </c>
      <c r="J265">
        <f>VLOOKUP($A265, 'Medical Examinations'!$A$2:$J$2336, 7, FALSE)</f>
        <v>0</v>
      </c>
      <c r="K265" t="str">
        <f>VLOOKUP($A265, 'Medical Examinations'!$A$2:$J$2336, 8, FALSE)</f>
        <v>No</v>
      </c>
      <c r="L265" t="str">
        <f>VLOOKUP($A265, 'Medical Examinations'!$A$2:$J$2336, 9, FALSE)</f>
        <v>Obesity</v>
      </c>
      <c r="M265" t="str">
        <f>VLOOKUP($A265, 'Medical Examinations'!$A$2:$J$2336, 10, FALSE)</f>
        <v>Diabetes</v>
      </c>
      <c r="N265">
        <f>VLOOKUP($A265, 'Hospitalisation Details'!$A$2:$K$2344, 5, FALSE)</f>
        <v>0</v>
      </c>
      <c r="O265">
        <f>VLOOKUP($A265, 'Hospitalisation Details'!$A$2:$K$2344, 6, FALSE)</f>
        <v>33344.449999999997</v>
      </c>
      <c r="P265" t="str">
        <f>VLOOKUP($A265, 'Hospitalisation Details'!$A$2:$K$2344, 7, FALSE)</f>
        <v>tier - 2</v>
      </c>
      <c r="Q265" t="str">
        <f>VLOOKUP($A265, 'Hospitalisation Details'!$A$2:$K$2344, 8, FALSE)</f>
        <v>tier - 3</v>
      </c>
      <c r="R265" t="str">
        <f>VLOOKUP($A265, 'Hospitalisation Details'!$A$2:$K$2344, 9, FALSE)</f>
        <v>R1011</v>
      </c>
      <c r="S265" t="str">
        <f>VLOOKUP($A265, 'Hospitalisation Details'!$A$2:$K$2344, 10, FALSE)</f>
        <v>5Sep1972</v>
      </c>
      <c r="T265">
        <f>VLOOKUP($A265, 'Hospitalisation Details'!$A$2:$K$2344, 11, FALSE)</f>
        <v>50</v>
      </c>
    </row>
    <row r="266" spans="1:20" ht="15.75" x14ac:dyDescent="0.25">
      <c r="A266" s="1" t="s">
        <v>2106</v>
      </c>
      <c r="B266" t="str">
        <f>VLOOKUP($A266, 'Customer Names'!$A$2:$D$2336, 2, FALSE)</f>
        <v>Brecher</v>
      </c>
      <c r="C266" t="str">
        <f>VLOOKUP($A266, 'Customer Names'!$A$2:$D$2336, 3, FALSE)</f>
        <v xml:space="preserve"> Ms</v>
      </c>
      <c r="D266" t="str">
        <f>VLOOKUP($A266, 'Customer Names'!$A$2:$D$2336, 4, FALSE)</f>
        <v xml:space="preserve">  Erica A</v>
      </c>
      <c r="E266">
        <f>VLOOKUP($A266, 'Medical Examinations'!$A$2:$J$2336, 2, FALSE)</f>
        <v>30.02</v>
      </c>
      <c r="F266">
        <f>VLOOKUP($A266, 'Medical Examinations'!$A$2:$J$2336, 3, FALSE)</f>
        <v>5.98</v>
      </c>
      <c r="G266" t="str">
        <f>VLOOKUP($A266, 'Medical Examinations'!$A$2:$J$2336, 4, FALSE)</f>
        <v>No</v>
      </c>
      <c r="H266" t="str">
        <f>VLOOKUP($A266, 'Medical Examinations'!$A$2:$J$2336, 5, FALSE)</f>
        <v>No</v>
      </c>
      <c r="I266" t="str">
        <f>VLOOKUP($A266, 'Medical Examinations'!$A$2:$J$2336, 6, FALSE)</f>
        <v>Yes</v>
      </c>
      <c r="J266">
        <f>VLOOKUP($A266, 'Medical Examinations'!$A$2:$J$2336, 7, FALSE)</f>
        <v>1</v>
      </c>
      <c r="K266" t="str">
        <f>VLOOKUP($A266, 'Medical Examinations'!$A$2:$J$2336, 8, FALSE)</f>
        <v>No</v>
      </c>
      <c r="L266" t="str">
        <f>VLOOKUP($A266, 'Medical Examinations'!$A$2:$J$2336, 9, FALSE)</f>
        <v>Obesity</v>
      </c>
      <c r="M266" t="str">
        <f>VLOOKUP($A266, 'Medical Examinations'!$A$2:$J$2336, 10, FALSE)</f>
        <v>Diabetes</v>
      </c>
      <c r="N266">
        <f>VLOOKUP($A266, 'Hospitalisation Details'!$A$2:$K$2344, 5, FALSE)</f>
        <v>0</v>
      </c>
      <c r="O266">
        <f>VLOOKUP($A266, 'Hospitalisation Details'!$A$2:$K$2344, 6, FALSE)</f>
        <v>33307.550000000003</v>
      </c>
      <c r="P266" t="str">
        <f>VLOOKUP($A266, 'Hospitalisation Details'!$A$2:$K$2344, 7, FALSE)</f>
        <v>tier - 2</v>
      </c>
      <c r="Q266" t="str">
        <f>VLOOKUP($A266, 'Hospitalisation Details'!$A$2:$K$2344, 8, FALSE)</f>
        <v>tier - 3</v>
      </c>
      <c r="R266" t="str">
        <f>VLOOKUP($A266, 'Hospitalisation Details'!$A$2:$K$2344, 9, FALSE)</f>
        <v>R1012</v>
      </c>
      <c r="S266" t="str">
        <f>VLOOKUP($A266, 'Hospitalisation Details'!$A$2:$K$2344, 10, FALSE)</f>
        <v>28Nov2003</v>
      </c>
      <c r="T266">
        <f>VLOOKUP($A266, 'Hospitalisation Details'!$A$2:$K$2344, 11, FALSE)</f>
        <v>19</v>
      </c>
    </row>
    <row r="267" spans="1:20" ht="15.75" x14ac:dyDescent="0.25">
      <c r="A267" s="1" t="s">
        <v>2105</v>
      </c>
      <c r="B267" t="str">
        <f>VLOOKUP($A267, 'Customer Names'!$A$2:$D$2336, 2, FALSE)</f>
        <v>Debolt</v>
      </c>
      <c r="C267" t="str">
        <f>VLOOKUP($A267, 'Customer Names'!$A$2:$D$2336, 3, FALSE)</f>
        <v xml:space="preserve"> Mr</v>
      </c>
      <c r="D267" t="str">
        <f>VLOOKUP($A267, 'Customer Names'!$A$2:$D$2336, 4, FALSE)</f>
        <v xml:space="preserve">  Erik</v>
      </c>
      <c r="E267">
        <f>VLOOKUP($A267, 'Medical Examinations'!$A$2:$J$2336, 2, FALSE)</f>
        <v>37.82</v>
      </c>
      <c r="F267">
        <f>VLOOKUP($A267, 'Medical Examinations'!$A$2:$J$2336, 3, FALSE)</f>
        <v>6.01</v>
      </c>
      <c r="G267" t="str">
        <f>VLOOKUP($A267, 'Medical Examinations'!$A$2:$J$2336, 4, FALSE)</f>
        <v>Yes</v>
      </c>
      <c r="H267" t="str">
        <f>VLOOKUP($A267, 'Medical Examinations'!$A$2:$J$2336, 5, FALSE)</f>
        <v>No</v>
      </c>
      <c r="I267" t="str">
        <f>VLOOKUP($A267, 'Medical Examinations'!$A$2:$J$2336, 6, FALSE)</f>
        <v>No</v>
      </c>
      <c r="J267">
        <f>VLOOKUP($A267, 'Medical Examinations'!$A$2:$J$2336, 7, FALSE)</f>
        <v>1</v>
      </c>
      <c r="K267" t="str">
        <f>VLOOKUP($A267, 'Medical Examinations'!$A$2:$J$2336, 8, FALSE)</f>
        <v>Yes</v>
      </c>
      <c r="L267" t="str">
        <f>VLOOKUP($A267, 'Medical Examinations'!$A$2:$J$2336, 9, FALSE)</f>
        <v>Obesity</v>
      </c>
      <c r="M267" t="str">
        <f>VLOOKUP($A267, 'Medical Examinations'!$A$2:$J$2336, 10, FALSE)</f>
        <v>Diabetes</v>
      </c>
      <c r="N267">
        <f>VLOOKUP($A267, 'Hospitalisation Details'!$A$2:$K$2344, 5, FALSE)</f>
        <v>3</v>
      </c>
      <c r="O267">
        <f>VLOOKUP($A267, 'Hospitalisation Details'!$A$2:$K$2344, 6, FALSE)</f>
        <v>33292.83</v>
      </c>
      <c r="P267" t="str">
        <f>VLOOKUP($A267, 'Hospitalisation Details'!$A$2:$K$2344, 7, FALSE)</f>
        <v>tier - 2</v>
      </c>
      <c r="Q267" t="str">
        <f>VLOOKUP($A267, 'Hospitalisation Details'!$A$2:$K$2344, 8, FALSE)</f>
        <v>tier - 1</v>
      </c>
      <c r="R267" t="str">
        <f>VLOOKUP($A267, 'Hospitalisation Details'!$A$2:$K$2344, 9, FALSE)</f>
        <v>R1011</v>
      </c>
      <c r="S267" t="str">
        <f>VLOOKUP($A267, 'Hospitalisation Details'!$A$2:$K$2344, 10, FALSE)</f>
        <v>12Oct1990</v>
      </c>
      <c r="T267">
        <f>VLOOKUP($A267, 'Hospitalisation Details'!$A$2:$K$2344, 11, FALSE)</f>
        <v>32</v>
      </c>
    </row>
    <row r="268" spans="1:20" ht="15.75" x14ac:dyDescent="0.25">
      <c r="A268" s="1" t="s">
        <v>2104</v>
      </c>
      <c r="B268" t="str">
        <f>VLOOKUP($A268, 'Customer Names'!$A$2:$D$2336, 2, FALSE)</f>
        <v>Oswalt</v>
      </c>
      <c r="C268" t="str">
        <f>VLOOKUP($A268, 'Customer Names'!$A$2:$D$2336, 3, FALSE)</f>
        <v xml:space="preserve"> Ms</v>
      </c>
      <c r="D268" t="str">
        <f>VLOOKUP($A268, 'Customer Names'!$A$2:$D$2336, 4, FALSE)</f>
        <v xml:space="preserve">  Erin C</v>
      </c>
      <c r="E268">
        <f>VLOOKUP($A268, 'Medical Examinations'!$A$2:$J$2336, 2, FALSE)</f>
        <v>33.14</v>
      </c>
      <c r="F268">
        <f>VLOOKUP($A268, 'Medical Examinations'!$A$2:$J$2336, 3, FALSE)</f>
        <v>5.67</v>
      </c>
      <c r="G268" t="str">
        <f>VLOOKUP($A268, 'Medical Examinations'!$A$2:$J$2336, 4, FALSE)</f>
        <v>Yes</v>
      </c>
      <c r="H268" t="str">
        <f>VLOOKUP($A268, 'Medical Examinations'!$A$2:$J$2336, 5, FALSE)</f>
        <v>No</v>
      </c>
      <c r="I268" t="str">
        <f>VLOOKUP($A268, 'Medical Examinations'!$A$2:$J$2336, 6, FALSE)</f>
        <v>No</v>
      </c>
      <c r="J268">
        <f>VLOOKUP($A268, 'Medical Examinations'!$A$2:$J$2336, 7, FALSE)</f>
        <v>1</v>
      </c>
      <c r="K268" t="str">
        <f>VLOOKUP($A268, 'Medical Examinations'!$A$2:$J$2336, 8, FALSE)</f>
        <v>No</v>
      </c>
      <c r="L268" t="str">
        <f>VLOOKUP($A268, 'Medical Examinations'!$A$2:$J$2336, 9, FALSE)</f>
        <v>Obesity</v>
      </c>
      <c r="M268" t="str">
        <f>VLOOKUP($A268, 'Medical Examinations'!$A$2:$J$2336, 10, FALSE)</f>
        <v>Normal</v>
      </c>
      <c r="N268">
        <f>VLOOKUP($A268, 'Hospitalisation Details'!$A$2:$K$2344, 5, FALSE)</f>
        <v>3</v>
      </c>
      <c r="O268">
        <f>VLOOKUP($A268, 'Hospitalisation Details'!$A$2:$K$2344, 6, FALSE)</f>
        <v>33121</v>
      </c>
      <c r="P268" t="str">
        <f>VLOOKUP($A268, 'Hospitalisation Details'!$A$2:$K$2344, 7, FALSE)</f>
        <v>tier - 2</v>
      </c>
      <c r="Q268" t="str">
        <f>VLOOKUP($A268, 'Hospitalisation Details'!$A$2:$K$2344, 8, FALSE)</f>
        <v>tier - 1</v>
      </c>
      <c r="R268" t="str">
        <f>VLOOKUP($A268, 'Hospitalisation Details'!$A$2:$K$2344, 9, FALSE)</f>
        <v>R1011</v>
      </c>
      <c r="S268" t="str">
        <f>VLOOKUP($A268, 'Hospitalisation Details'!$A$2:$K$2344, 10, FALSE)</f>
        <v>15Jul1985</v>
      </c>
      <c r="T268">
        <f>VLOOKUP($A268, 'Hospitalisation Details'!$A$2:$K$2344, 11, FALSE)</f>
        <v>37</v>
      </c>
    </row>
    <row r="269" spans="1:20" ht="15.75" x14ac:dyDescent="0.25">
      <c r="A269" s="1" t="s">
        <v>2103</v>
      </c>
      <c r="B269" t="str">
        <f>VLOOKUP($A269, 'Customer Names'!$A$2:$D$2336, 2, FALSE)</f>
        <v>Boyd</v>
      </c>
      <c r="C269" t="str">
        <f>VLOOKUP($A269, 'Customer Names'!$A$2:$D$2336, 3, FALSE)</f>
        <v xml:space="preserve"> Ms</v>
      </c>
      <c r="D269" t="str">
        <f>VLOOKUP($A269, 'Customer Names'!$A$2:$D$2336, 4, FALSE)</f>
        <v xml:space="preserve">  Adrienne</v>
      </c>
      <c r="E269">
        <f>VLOOKUP($A269, 'Medical Examinations'!$A$2:$J$2336, 2, FALSE)</f>
        <v>25.14</v>
      </c>
      <c r="F269">
        <f>VLOOKUP($A269, 'Medical Examinations'!$A$2:$J$2336, 3, FALSE)</f>
        <v>6.02</v>
      </c>
      <c r="G269" t="str">
        <f>VLOOKUP($A269, 'Medical Examinations'!$A$2:$J$2336, 4, FALSE)</f>
        <v>No</v>
      </c>
      <c r="H269" t="str">
        <f>VLOOKUP($A269, 'Medical Examinations'!$A$2:$J$2336, 5, FALSE)</f>
        <v>No</v>
      </c>
      <c r="I269" t="str">
        <f>VLOOKUP($A269, 'Medical Examinations'!$A$2:$J$2336, 6, FALSE)</f>
        <v>Yes</v>
      </c>
      <c r="J269">
        <f>VLOOKUP($A269, 'Medical Examinations'!$A$2:$J$2336, 7, FALSE)</f>
        <v>0</v>
      </c>
      <c r="K269" t="str">
        <f>VLOOKUP($A269, 'Medical Examinations'!$A$2:$J$2336, 8, FALSE)</f>
        <v>No</v>
      </c>
      <c r="L269" t="str">
        <f>VLOOKUP($A269, 'Medical Examinations'!$A$2:$J$2336, 9, FALSE)</f>
        <v>Obesity</v>
      </c>
      <c r="M269" t="str">
        <f>VLOOKUP($A269, 'Medical Examinations'!$A$2:$J$2336, 10, FALSE)</f>
        <v>Diabetes</v>
      </c>
      <c r="N269">
        <f>VLOOKUP($A269, 'Hospitalisation Details'!$A$2:$K$2344, 5, FALSE)</f>
        <v>0</v>
      </c>
      <c r="O269">
        <f>VLOOKUP($A269, 'Hospitalisation Details'!$A$2:$K$2344, 6, FALSE)</f>
        <v>33090.660000000003</v>
      </c>
      <c r="P269" t="str">
        <f>VLOOKUP($A269, 'Hospitalisation Details'!$A$2:$K$2344, 7, FALSE)</f>
        <v>tier - 2</v>
      </c>
      <c r="Q269" t="str">
        <f>VLOOKUP($A269, 'Hospitalisation Details'!$A$2:$K$2344, 8, FALSE)</f>
        <v>tier - 2</v>
      </c>
      <c r="R269" t="str">
        <f>VLOOKUP($A269, 'Hospitalisation Details'!$A$2:$K$2344, 9, FALSE)</f>
        <v>R1011</v>
      </c>
      <c r="S269" t="str">
        <f>VLOOKUP($A269, 'Hospitalisation Details'!$A$2:$K$2344, 10, FALSE)</f>
        <v>30Oct1969</v>
      </c>
      <c r="T269">
        <f>VLOOKUP($A269, 'Hospitalisation Details'!$A$2:$K$2344, 11, FALSE)</f>
        <v>53</v>
      </c>
    </row>
    <row r="270" spans="1:20" ht="15.75" x14ac:dyDescent="0.25">
      <c r="A270" s="1" t="s">
        <v>2102</v>
      </c>
      <c r="B270" t="str">
        <f>VLOOKUP($A270, 'Customer Names'!$A$2:$D$2336, 2, FALSE)</f>
        <v>Bulewich</v>
      </c>
      <c r="C270" t="str">
        <f>VLOOKUP($A270, 'Customer Names'!$A$2:$D$2336, 3, FALSE)</f>
        <v xml:space="preserve"> Mr</v>
      </c>
      <c r="D270" t="str">
        <f>VLOOKUP($A270, 'Customer Names'!$A$2:$D$2336, 4, FALSE)</f>
        <v xml:space="preserve">  Adam</v>
      </c>
      <c r="E270">
        <f>VLOOKUP($A270, 'Medical Examinations'!$A$2:$J$2336, 2, FALSE)</f>
        <v>20.18</v>
      </c>
      <c r="F270">
        <f>VLOOKUP($A270, 'Medical Examinations'!$A$2:$J$2336, 3, FALSE)</f>
        <v>11.19</v>
      </c>
      <c r="G270" t="str">
        <f>VLOOKUP($A270, 'Medical Examinations'!$A$2:$J$2336, 4, FALSE)</f>
        <v>No</v>
      </c>
      <c r="H270" t="str">
        <f>VLOOKUP($A270, 'Medical Examinations'!$A$2:$J$2336, 5, FALSE)</f>
        <v>No</v>
      </c>
      <c r="I270" t="str">
        <f>VLOOKUP($A270, 'Medical Examinations'!$A$2:$J$2336, 6, FALSE)</f>
        <v>No</v>
      </c>
      <c r="J270">
        <f>VLOOKUP($A270, 'Medical Examinations'!$A$2:$J$2336, 7, FALSE)</f>
        <v>0</v>
      </c>
      <c r="K270" t="str">
        <f>VLOOKUP($A270, 'Medical Examinations'!$A$2:$J$2336, 8, FALSE)</f>
        <v>No</v>
      </c>
      <c r="L270" t="str">
        <f>VLOOKUP($A270, 'Medical Examinations'!$A$2:$J$2336, 9, FALSE)</f>
        <v>Obesity</v>
      </c>
      <c r="M270" t="str">
        <f>VLOOKUP($A270, 'Medical Examinations'!$A$2:$J$2336, 10, FALSE)</f>
        <v>Diabetes</v>
      </c>
      <c r="N270">
        <f>VLOOKUP($A270, 'Hospitalisation Details'!$A$2:$K$2344, 5, FALSE)</f>
        <v>0</v>
      </c>
      <c r="O270">
        <f>VLOOKUP($A270, 'Hospitalisation Details'!$A$2:$K$2344, 6, FALSE)</f>
        <v>33074.94</v>
      </c>
      <c r="P270" t="str">
        <f>VLOOKUP($A270, 'Hospitalisation Details'!$A$2:$K$2344, 7, FALSE)</f>
        <v>tier - 1</v>
      </c>
      <c r="Q270" t="str">
        <f>VLOOKUP($A270, 'Hospitalisation Details'!$A$2:$K$2344, 8, FALSE)</f>
        <v>tier - 2</v>
      </c>
      <c r="R270" t="str">
        <f>VLOOKUP($A270, 'Hospitalisation Details'!$A$2:$K$2344, 9, FALSE)</f>
        <v>R1011</v>
      </c>
      <c r="S270" t="str">
        <f>VLOOKUP($A270, 'Hospitalisation Details'!$A$2:$K$2344, 10, FALSE)</f>
        <v>1Jul1962</v>
      </c>
      <c r="T270">
        <f>VLOOKUP($A270, 'Hospitalisation Details'!$A$2:$K$2344, 11, FALSE)</f>
        <v>60</v>
      </c>
    </row>
    <row r="271" spans="1:20" ht="15.75" x14ac:dyDescent="0.25">
      <c r="A271" s="1" t="s">
        <v>2101</v>
      </c>
      <c r="B271" t="str">
        <f>VLOOKUP($A271, 'Customer Names'!$A$2:$D$2336, 2, FALSE)</f>
        <v>Fukuda</v>
      </c>
      <c r="C271" t="str">
        <f>VLOOKUP($A271, 'Customer Names'!$A$2:$D$2336, 3, FALSE)</f>
        <v xml:space="preserve"> Mr</v>
      </c>
      <c r="D271" t="str">
        <f>VLOOKUP($A271, 'Customer Names'!$A$2:$D$2336, 4, FALSE)</f>
        <v xml:space="preserve">  Yutaka</v>
      </c>
      <c r="E271">
        <f>VLOOKUP($A271, 'Medical Examinations'!$A$2:$J$2336, 2, FALSE)</f>
        <v>44.36</v>
      </c>
      <c r="F271">
        <f>VLOOKUP($A271, 'Medical Examinations'!$A$2:$J$2336, 3, FALSE)</f>
        <v>5.1100000000000003</v>
      </c>
      <c r="G271" t="str">
        <f>VLOOKUP($A271, 'Medical Examinations'!$A$2:$J$2336, 4, FALSE)</f>
        <v>Yes</v>
      </c>
      <c r="H271" t="str">
        <f>VLOOKUP($A271, 'Medical Examinations'!$A$2:$J$2336, 5, FALSE)</f>
        <v>No</v>
      </c>
      <c r="I271" t="str">
        <f>VLOOKUP($A271, 'Medical Examinations'!$A$2:$J$2336, 6, FALSE)</f>
        <v>No</v>
      </c>
      <c r="J271">
        <f>VLOOKUP($A271, 'Medical Examinations'!$A$2:$J$2336, 7, FALSE)</f>
        <v>2</v>
      </c>
      <c r="K271" t="str">
        <f>VLOOKUP($A271, 'Medical Examinations'!$A$2:$J$2336, 8, FALSE)</f>
        <v>Yes</v>
      </c>
      <c r="L271" t="str">
        <f>VLOOKUP($A271, 'Medical Examinations'!$A$2:$J$2336, 9, FALSE)</f>
        <v>Obesity</v>
      </c>
      <c r="M271" t="str">
        <f>VLOOKUP($A271, 'Medical Examinations'!$A$2:$J$2336, 10, FALSE)</f>
        <v>Normal</v>
      </c>
      <c r="N271">
        <f>VLOOKUP($A271, 'Hospitalisation Details'!$A$2:$K$2344, 5, FALSE)</f>
        <v>0</v>
      </c>
      <c r="O271">
        <f>VLOOKUP($A271, 'Hospitalisation Details'!$A$2:$K$2344, 6, FALSE)</f>
        <v>33057.230000000003</v>
      </c>
      <c r="P271" t="str">
        <f>VLOOKUP($A271, 'Hospitalisation Details'!$A$2:$K$2344, 7, FALSE)</f>
        <v>tier - 1</v>
      </c>
      <c r="Q271" t="str">
        <f>VLOOKUP($A271, 'Hospitalisation Details'!$A$2:$K$2344, 8, FALSE)</f>
        <v>tier - 2</v>
      </c>
      <c r="R271" t="str">
        <f>VLOOKUP($A271, 'Hospitalisation Details'!$A$2:$K$2344, 9, FALSE)</f>
        <v>R1011</v>
      </c>
      <c r="S271" t="str">
        <f>VLOOKUP($A271, 'Hospitalisation Details'!$A$2:$K$2344, 10, FALSE)</f>
        <v>28Jul1994</v>
      </c>
      <c r="T271">
        <f>VLOOKUP($A271, 'Hospitalisation Details'!$A$2:$K$2344, 11, FALSE)</f>
        <v>28</v>
      </c>
    </row>
    <row r="272" spans="1:20" ht="15.75" x14ac:dyDescent="0.25">
      <c r="A272" s="1" t="s">
        <v>2100</v>
      </c>
      <c r="B272" t="str">
        <f>VLOOKUP($A272, 'Customer Names'!$A$2:$D$2336, 2, FALSE)</f>
        <v>Phillips</v>
      </c>
      <c r="C272" t="str">
        <f>VLOOKUP($A272, 'Customer Names'!$A$2:$D$2336, 3, FALSE)</f>
        <v xml:space="preserve"> Mr</v>
      </c>
      <c r="D272" t="str">
        <f>VLOOKUP($A272, 'Customer Names'!$A$2:$D$2336, 4, FALSE)</f>
        <v xml:space="preserve">  Tyler M</v>
      </c>
      <c r="E272">
        <f>VLOOKUP($A272, 'Medical Examinations'!$A$2:$J$2336, 2, FALSE)</f>
        <v>23.82</v>
      </c>
      <c r="F272">
        <f>VLOOKUP($A272, 'Medical Examinations'!$A$2:$J$2336, 3, FALSE)</f>
        <v>10.85</v>
      </c>
      <c r="G272" t="str">
        <f>VLOOKUP($A272, 'Medical Examinations'!$A$2:$J$2336, 4, FALSE)</f>
        <v>No</v>
      </c>
      <c r="H272" t="str">
        <f>VLOOKUP($A272, 'Medical Examinations'!$A$2:$J$2336, 5, FALSE)</f>
        <v>No</v>
      </c>
      <c r="I272" t="str">
        <f>VLOOKUP($A272, 'Medical Examinations'!$A$2:$J$2336, 6, FALSE)</f>
        <v>No</v>
      </c>
      <c r="J272">
        <f>VLOOKUP($A272, 'Medical Examinations'!$A$2:$J$2336, 7, FALSE)</f>
        <v>0</v>
      </c>
      <c r="K272" t="str">
        <f>VLOOKUP($A272, 'Medical Examinations'!$A$2:$J$2336, 8, FALSE)</f>
        <v>No</v>
      </c>
      <c r="L272" t="str">
        <f>VLOOKUP($A272, 'Medical Examinations'!$A$2:$J$2336, 9, FALSE)</f>
        <v>Obesity</v>
      </c>
      <c r="M272" t="str">
        <f>VLOOKUP($A272, 'Medical Examinations'!$A$2:$J$2336, 10, FALSE)</f>
        <v>Diabetes</v>
      </c>
      <c r="N272">
        <f>VLOOKUP($A272, 'Hospitalisation Details'!$A$2:$K$2344, 5, FALSE)</f>
        <v>0</v>
      </c>
      <c r="O272">
        <f>VLOOKUP($A272, 'Hospitalisation Details'!$A$2:$K$2344, 6, FALSE)</f>
        <v>33025.32</v>
      </c>
      <c r="P272" t="str">
        <f>VLOOKUP($A272, 'Hospitalisation Details'!$A$2:$K$2344, 7, FALSE)</f>
        <v>tier - 2</v>
      </c>
      <c r="Q272" t="str">
        <f>VLOOKUP($A272, 'Hospitalisation Details'!$A$2:$K$2344, 8, FALSE)</f>
        <v>tier - 3</v>
      </c>
      <c r="R272" t="str">
        <f>VLOOKUP($A272, 'Hospitalisation Details'!$A$2:$K$2344, 9, FALSE)</f>
        <v>R1011</v>
      </c>
      <c r="S272" t="str">
        <f>VLOOKUP($A272, 'Hospitalisation Details'!$A$2:$K$2344, 10, FALSE)</f>
        <v>10Jul1967</v>
      </c>
      <c r="T272">
        <f>VLOOKUP($A272, 'Hospitalisation Details'!$A$2:$K$2344, 11, FALSE)</f>
        <v>55</v>
      </c>
    </row>
    <row r="273" spans="1:20" ht="15.75" x14ac:dyDescent="0.25">
      <c r="A273" s="1" t="s">
        <v>2099</v>
      </c>
      <c r="B273" t="str">
        <f>VLOOKUP($A273, 'Customer Names'!$A$2:$D$2336, 2, FALSE)</f>
        <v>Maddison</v>
      </c>
      <c r="C273" t="str">
        <f>VLOOKUP($A273, 'Customer Names'!$A$2:$D$2336, 3, FALSE)</f>
        <v xml:space="preserve"> Mr</v>
      </c>
      <c r="D273" t="str">
        <f>VLOOKUP($A273, 'Customer Names'!$A$2:$D$2336, 4, FALSE)</f>
        <v xml:space="preserve">  Stephen</v>
      </c>
      <c r="E273">
        <f>VLOOKUP($A273, 'Medical Examinations'!$A$2:$J$2336, 2, FALSE)</f>
        <v>45</v>
      </c>
      <c r="F273">
        <f>VLOOKUP($A273, 'Medical Examinations'!$A$2:$J$2336, 3, FALSE)</f>
        <v>5.24</v>
      </c>
      <c r="G273" t="str">
        <f>VLOOKUP($A273, 'Medical Examinations'!$A$2:$J$2336, 4, FALSE)</f>
        <v>Yes</v>
      </c>
      <c r="H273" t="str">
        <f>VLOOKUP($A273, 'Medical Examinations'!$A$2:$J$2336, 5, FALSE)</f>
        <v>No</v>
      </c>
      <c r="I273" t="str">
        <f>VLOOKUP($A273, 'Medical Examinations'!$A$2:$J$2336, 6, FALSE)</f>
        <v>No</v>
      </c>
      <c r="J273">
        <f>VLOOKUP($A273, 'Medical Examinations'!$A$2:$J$2336, 7, FALSE)</f>
        <v>2</v>
      </c>
      <c r="K273" t="str">
        <f>VLOOKUP($A273, 'Medical Examinations'!$A$2:$J$2336, 8, FALSE)</f>
        <v>Yes</v>
      </c>
      <c r="L273" t="str">
        <f>VLOOKUP($A273, 'Medical Examinations'!$A$2:$J$2336, 9, FALSE)</f>
        <v>Obesity</v>
      </c>
      <c r="M273" t="str">
        <f>VLOOKUP($A273, 'Medical Examinations'!$A$2:$J$2336, 10, FALSE)</f>
        <v>Normal</v>
      </c>
      <c r="N273">
        <f>VLOOKUP($A273, 'Hospitalisation Details'!$A$2:$K$2344, 5, FALSE)</f>
        <v>0</v>
      </c>
      <c r="O273">
        <f>VLOOKUP($A273, 'Hospitalisation Details'!$A$2:$K$2344, 6, FALSE)</f>
        <v>33017.46</v>
      </c>
      <c r="P273" t="str">
        <f>VLOOKUP($A273, 'Hospitalisation Details'!$A$2:$K$2344, 7, FALSE)</f>
        <v>tier - 1</v>
      </c>
      <c r="Q273" t="str">
        <f>VLOOKUP($A273, 'Hospitalisation Details'!$A$2:$K$2344, 8, FALSE)</f>
        <v>tier - 1</v>
      </c>
      <c r="R273" t="str">
        <f>VLOOKUP($A273, 'Hospitalisation Details'!$A$2:$K$2344, 9, FALSE)</f>
        <v>R1011</v>
      </c>
      <c r="S273" t="str">
        <f>VLOOKUP($A273, 'Hospitalisation Details'!$A$2:$K$2344, 10, FALSE)</f>
        <v>8Jul1995</v>
      </c>
      <c r="T273">
        <f>VLOOKUP($A273, 'Hospitalisation Details'!$A$2:$K$2344, 11, FALSE)</f>
        <v>27</v>
      </c>
    </row>
    <row r="274" spans="1:20" ht="15.75" x14ac:dyDescent="0.25">
      <c r="A274" s="1" t="s">
        <v>2098</v>
      </c>
      <c r="B274" t="str">
        <f>VLOOKUP($A274, 'Customer Names'!$A$2:$D$2336, 2, FALSE)</f>
        <v>Lockwood</v>
      </c>
      <c r="C274" t="str">
        <f>VLOOKUP($A274, 'Customer Names'!$A$2:$D$2336, 3, FALSE)</f>
        <v xml:space="preserve"> Mr</v>
      </c>
      <c r="D274" t="str">
        <f>VLOOKUP($A274, 'Customer Names'!$A$2:$D$2336, 4, FALSE)</f>
        <v xml:space="preserve">  Andrew B</v>
      </c>
      <c r="E274">
        <f>VLOOKUP($A274, 'Medical Examinations'!$A$2:$J$2336, 2, FALSE)</f>
        <v>26.62</v>
      </c>
      <c r="F274">
        <f>VLOOKUP($A274, 'Medical Examinations'!$A$2:$J$2336, 3, FALSE)</f>
        <v>10.08</v>
      </c>
      <c r="G274" t="str">
        <f>VLOOKUP($A274, 'Medical Examinations'!$A$2:$J$2336, 4, FALSE)</f>
        <v>No</v>
      </c>
      <c r="H274" t="str">
        <f>VLOOKUP($A274, 'Medical Examinations'!$A$2:$J$2336, 5, FALSE)</f>
        <v>No</v>
      </c>
      <c r="I274" t="str">
        <f>VLOOKUP($A274, 'Medical Examinations'!$A$2:$J$2336, 6, FALSE)</f>
        <v>No</v>
      </c>
      <c r="J274">
        <f>VLOOKUP($A274, 'Medical Examinations'!$A$2:$J$2336, 7, FALSE)</f>
        <v>0</v>
      </c>
      <c r="K274" t="str">
        <f>VLOOKUP($A274, 'Medical Examinations'!$A$2:$J$2336, 8, FALSE)</f>
        <v>No</v>
      </c>
      <c r="L274" t="str">
        <f>VLOOKUP($A274, 'Medical Examinations'!$A$2:$J$2336, 9, FALSE)</f>
        <v>Obesity</v>
      </c>
      <c r="M274" t="str">
        <f>VLOOKUP($A274, 'Medical Examinations'!$A$2:$J$2336, 10, FALSE)</f>
        <v>Diabetes</v>
      </c>
      <c r="N274">
        <f>VLOOKUP($A274, 'Hospitalisation Details'!$A$2:$K$2344, 5, FALSE)</f>
        <v>0</v>
      </c>
      <c r="O274">
        <f>VLOOKUP($A274, 'Hospitalisation Details'!$A$2:$K$2344, 6, FALSE)</f>
        <v>32947.629999999997</v>
      </c>
      <c r="P274" t="str">
        <f>VLOOKUP($A274, 'Hospitalisation Details'!$A$2:$K$2344, 7, FALSE)</f>
        <v>tier - 2</v>
      </c>
      <c r="Q274" t="str">
        <f>VLOOKUP($A274, 'Hospitalisation Details'!$A$2:$K$2344, 8, FALSE)</f>
        <v>tier - 1</v>
      </c>
      <c r="R274" t="str">
        <f>VLOOKUP($A274, 'Hospitalisation Details'!$A$2:$K$2344, 9, FALSE)</f>
        <v>R1011</v>
      </c>
      <c r="S274" t="str">
        <f>VLOOKUP($A274, 'Hospitalisation Details'!$A$2:$K$2344, 10, FALSE)</f>
        <v>24Aug1971</v>
      </c>
      <c r="T274">
        <f>VLOOKUP($A274, 'Hospitalisation Details'!$A$2:$K$2344, 11, FALSE)</f>
        <v>51</v>
      </c>
    </row>
    <row r="275" spans="1:20" ht="15.75" x14ac:dyDescent="0.25">
      <c r="A275" s="1" t="s">
        <v>2097</v>
      </c>
      <c r="B275" t="str">
        <f>VLOOKUP($A275, 'Customer Names'!$A$2:$D$2336, 2, FALSE)</f>
        <v>Defilippi</v>
      </c>
      <c r="C275" t="str">
        <f>VLOOKUP($A275, 'Customer Names'!$A$2:$D$2336, 3, FALSE)</f>
        <v xml:space="preserve"> Mr</v>
      </c>
      <c r="D275" t="str">
        <f>VLOOKUP($A275, 'Customer Names'!$A$2:$D$2336, 4, FALSE)</f>
        <v xml:space="preserve">  James</v>
      </c>
      <c r="E275">
        <f>VLOOKUP($A275, 'Medical Examinations'!$A$2:$J$2336, 2, FALSE)</f>
        <v>32.67</v>
      </c>
      <c r="F275">
        <f>VLOOKUP($A275, 'Medical Examinations'!$A$2:$J$2336, 3, FALSE)</f>
        <v>10.97</v>
      </c>
      <c r="G275" t="str">
        <f>VLOOKUP($A275, 'Medical Examinations'!$A$2:$J$2336, 4, FALSE)</f>
        <v>Yes</v>
      </c>
      <c r="H275" t="str">
        <f>VLOOKUP($A275, 'Medical Examinations'!$A$2:$J$2336, 5, FALSE)</f>
        <v>No</v>
      </c>
      <c r="I275" t="str">
        <f>VLOOKUP($A275, 'Medical Examinations'!$A$2:$J$2336, 6, FALSE)</f>
        <v>No</v>
      </c>
      <c r="J275">
        <f>VLOOKUP($A275, 'Medical Examinations'!$A$2:$J$2336, 7, FALSE)</f>
        <v>1</v>
      </c>
      <c r="K275" t="str">
        <f>VLOOKUP($A275, 'Medical Examinations'!$A$2:$J$2336, 8, FALSE)</f>
        <v>No</v>
      </c>
      <c r="L275" t="str">
        <f>VLOOKUP($A275, 'Medical Examinations'!$A$2:$J$2336, 9, FALSE)</f>
        <v>Obesity</v>
      </c>
      <c r="M275" t="str">
        <f>VLOOKUP($A275, 'Medical Examinations'!$A$2:$J$2336, 10, FALSE)</f>
        <v>Diabetes</v>
      </c>
      <c r="N275">
        <f>VLOOKUP($A275, 'Hospitalisation Details'!$A$2:$K$2344, 5, FALSE)</f>
        <v>1</v>
      </c>
      <c r="O275">
        <f>VLOOKUP($A275, 'Hospitalisation Details'!$A$2:$K$2344, 6, FALSE)</f>
        <v>32906.69</v>
      </c>
      <c r="P275" t="str">
        <f>VLOOKUP($A275, 'Hospitalisation Details'!$A$2:$K$2344, 7, FALSE)</f>
        <v>tier - 2</v>
      </c>
      <c r="Q275" t="str">
        <f>VLOOKUP($A275, 'Hospitalisation Details'!$A$2:$K$2344, 8, FALSE)</f>
        <v>tier - 3</v>
      </c>
      <c r="R275" t="str">
        <f>VLOOKUP($A275, 'Hospitalisation Details'!$A$2:$K$2344, 9, FALSE)</f>
        <v>R1011</v>
      </c>
      <c r="S275" t="str">
        <f>VLOOKUP($A275, 'Hospitalisation Details'!$A$2:$K$2344, 10, FALSE)</f>
        <v>17Nov1981</v>
      </c>
      <c r="T275">
        <f>VLOOKUP($A275, 'Hospitalisation Details'!$A$2:$K$2344, 11, FALSE)</f>
        <v>41</v>
      </c>
    </row>
    <row r="276" spans="1:20" ht="15.75" x14ac:dyDescent="0.25">
      <c r="A276" s="1" t="s">
        <v>2096</v>
      </c>
      <c r="B276" t="str">
        <f>VLOOKUP($A276, 'Customer Names'!$A$2:$D$2336, 2, FALSE)</f>
        <v>Jackson</v>
      </c>
      <c r="C276" t="str">
        <f>VLOOKUP($A276, 'Customer Names'!$A$2:$D$2336, 3, FALSE)</f>
        <v xml:space="preserve"> Mr</v>
      </c>
      <c r="D276" t="str">
        <f>VLOOKUP($A276, 'Customer Names'!$A$2:$D$2336, 4, FALSE)</f>
        <v xml:space="preserve">  Shawn P</v>
      </c>
      <c r="E276">
        <f>VLOOKUP($A276, 'Medical Examinations'!$A$2:$J$2336, 2, FALSE)</f>
        <v>44.44</v>
      </c>
      <c r="F276">
        <f>VLOOKUP($A276, 'Medical Examinations'!$A$2:$J$2336, 3, FALSE)</f>
        <v>4.9000000000000004</v>
      </c>
      <c r="G276" t="str">
        <f>VLOOKUP($A276, 'Medical Examinations'!$A$2:$J$2336, 4, FALSE)</f>
        <v>Yes</v>
      </c>
      <c r="H276" t="str">
        <f>VLOOKUP($A276, 'Medical Examinations'!$A$2:$J$2336, 5, FALSE)</f>
        <v>No</v>
      </c>
      <c r="I276" t="str">
        <f>VLOOKUP($A276, 'Medical Examinations'!$A$2:$J$2336, 6, FALSE)</f>
        <v>No</v>
      </c>
      <c r="J276">
        <f>VLOOKUP($A276, 'Medical Examinations'!$A$2:$J$2336, 7, FALSE)</f>
        <v>2</v>
      </c>
      <c r="K276" t="str">
        <f>VLOOKUP($A276, 'Medical Examinations'!$A$2:$J$2336, 8, FALSE)</f>
        <v>Yes</v>
      </c>
      <c r="L276" t="str">
        <f>VLOOKUP($A276, 'Medical Examinations'!$A$2:$J$2336, 9, FALSE)</f>
        <v>Obesity</v>
      </c>
      <c r="M276" t="str">
        <f>VLOOKUP($A276, 'Medical Examinations'!$A$2:$J$2336, 10, FALSE)</f>
        <v>Normal</v>
      </c>
      <c r="N276">
        <f>VLOOKUP($A276, 'Hospitalisation Details'!$A$2:$K$2344, 5, FALSE)</f>
        <v>0</v>
      </c>
      <c r="O276">
        <f>VLOOKUP($A276, 'Hospitalisation Details'!$A$2:$K$2344, 6, FALSE)</f>
        <v>32827.51</v>
      </c>
      <c r="P276" t="str">
        <f>VLOOKUP($A276, 'Hospitalisation Details'!$A$2:$K$2344, 7, FALSE)</f>
        <v>tier - 1</v>
      </c>
      <c r="Q276" t="str">
        <f>VLOOKUP($A276, 'Hospitalisation Details'!$A$2:$K$2344, 8, FALSE)</f>
        <v>tier - 2</v>
      </c>
      <c r="R276" t="str">
        <f>VLOOKUP($A276, 'Hospitalisation Details'!$A$2:$K$2344, 9, FALSE)</f>
        <v>R1011</v>
      </c>
      <c r="S276" t="str">
        <f>VLOOKUP($A276, 'Hospitalisation Details'!$A$2:$K$2344, 10, FALSE)</f>
        <v>4Dec1995</v>
      </c>
      <c r="T276">
        <f>VLOOKUP($A276, 'Hospitalisation Details'!$A$2:$K$2344, 11, FALSE)</f>
        <v>27</v>
      </c>
    </row>
    <row r="277" spans="1:20" ht="15.75" x14ac:dyDescent="0.25">
      <c r="A277" s="1" t="s">
        <v>2095</v>
      </c>
      <c r="B277" t="str">
        <f>VLOOKUP($A277, 'Customer Names'!$A$2:$D$2336, 2, FALSE)</f>
        <v>Ozahowski</v>
      </c>
      <c r="C277" t="str">
        <f>VLOOKUP($A277, 'Customer Names'!$A$2:$D$2336, 3, FALSE)</f>
        <v xml:space="preserve"> Mr</v>
      </c>
      <c r="D277" t="str">
        <f>VLOOKUP($A277, 'Customer Names'!$A$2:$D$2336, 4, FALSE)</f>
        <v xml:space="preserve">  Matt</v>
      </c>
      <c r="E277">
        <f>VLOOKUP($A277, 'Medical Examinations'!$A$2:$J$2336, 2, FALSE)</f>
        <v>28.31</v>
      </c>
      <c r="F277">
        <f>VLOOKUP($A277, 'Medical Examinations'!$A$2:$J$2336, 3, FALSE)</f>
        <v>5.33</v>
      </c>
      <c r="G277" t="str">
        <f>VLOOKUP($A277, 'Medical Examinations'!$A$2:$J$2336, 4, FALSE)</f>
        <v>No</v>
      </c>
      <c r="H277" t="str">
        <f>VLOOKUP($A277, 'Medical Examinations'!$A$2:$J$2336, 5, FALSE)</f>
        <v>No</v>
      </c>
      <c r="I277" t="str">
        <f>VLOOKUP($A277, 'Medical Examinations'!$A$2:$J$2336, 6, FALSE)</f>
        <v>No</v>
      </c>
      <c r="J277">
        <f>VLOOKUP($A277, 'Medical Examinations'!$A$2:$J$2336, 7, FALSE)</f>
        <v>0</v>
      </c>
      <c r="K277" t="str">
        <f>VLOOKUP($A277, 'Medical Examinations'!$A$2:$J$2336, 8, FALSE)</f>
        <v>No</v>
      </c>
      <c r="L277" t="str">
        <f>VLOOKUP($A277, 'Medical Examinations'!$A$2:$J$2336, 9, FALSE)</f>
        <v>Obesity</v>
      </c>
      <c r="M277" t="str">
        <f>VLOOKUP($A277, 'Medical Examinations'!$A$2:$J$2336, 10, FALSE)</f>
        <v>Normal</v>
      </c>
      <c r="N277">
        <f>VLOOKUP($A277, 'Hospitalisation Details'!$A$2:$K$2344, 5, FALSE)</f>
        <v>3</v>
      </c>
      <c r="O277">
        <f>VLOOKUP($A277, 'Hospitalisation Details'!$A$2:$K$2344, 6, FALSE)</f>
        <v>32787.46</v>
      </c>
      <c r="P277" t="str">
        <f>VLOOKUP($A277, 'Hospitalisation Details'!$A$2:$K$2344, 7, FALSE)</f>
        <v>tier - 1</v>
      </c>
      <c r="Q277" t="str">
        <f>VLOOKUP($A277, 'Hospitalisation Details'!$A$2:$K$2344, 8, FALSE)</f>
        <v>tier - 3</v>
      </c>
      <c r="R277" t="str">
        <f>VLOOKUP($A277, 'Hospitalisation Details'!$A$2:$K$2344, 9, FALSE)</f>
        <v>R1012</v>
      </c>
      <c r="S277" t="str">
        <f>VLOOKUP($A277, 'Hospitalisation Details'!$A$2:$K$2344, 10, FALSE)</f>
        <v>12Dec1980</v>
      </c>
      <c r="T277">
        <f>VLOOKUP($A277, 'Hospitalisation Details'!$A$2:$K$2344, 11, FALSE)</f>
        <v>42</v>
      </c>
    </row>
    <row r="278" spans="1:20" ht="15.75" x14ac:dyDescent="0.25">
      <c r="A278" s="1" t="s">
        <v>2094</v>
      </c>
      <c r="B278" t="str">
        <f>VLOOKUP($A278, 'Customer Names'!$A$2:$D$2336, 2, FALSE)</f>
        <v>Guthals</v>
      </c>
      <c r="C278" t="str">
        <f>VLOOKUP($A278, 'Customer Names'!$A$2:$D$2336, 3, FALSE)</f>
        <v xml:space="preserve"> Mr</v>
      </c>
      <c r="D278" t="str">
        <f>VLOOKUP($A278, 'Customer Names'!$A$2:$D$2336, 4, FALSE)</f>
        <v xml:space="preserve">  Nathaniel</v>
      </c>
      <c r="E278">
        <f>VLOOKUP($A278, 'Medical Examinations'!$A$2:$J$2336, 2, FALSE)</f>
        <v>25.05</v>
      </c>
      <c r="F278">
        <f>VLOOKUP($A278, 'Medical Examinations'!$A$2:$J$2336, 3, FALSE)</f>
        <v>4.6100000000000003</v>
      </c>
      <c r="G278" t="str">
        <f>VLOOKUP($A278, 'Medical Examinations'!$A$2:$J$2336, 4, FALSE)</f>
        <v>No</v>
      </c>
      <c r="H278" t="str">
        <f>VLOOKUP($A278, 'Medical Examinations'!$A$2:$J$2336, 5, FALSE)</f>
        <v>No</v>
      </c>
      <c r="I278" t="str">
        <f>VLOOKUP($A278, 'Medical Examinations'!$A$2:$J$2336, 6, FALSE)</f>
        <v>No</v>
      </c>
      <c r="J278">
        <f>VLOOKUP($A278, 'Medical Examinations'!$A$2:$J$2336, 7, FALSE)</f>
        <v>0</v>
      </c>
      <c r="K278" t="str">
        <f>VLOOKUP($A278, 'Medical Examinations'!$A$2:$J$2336, 8, FALSE)</f>
        <v>No</v>
      </c>
      <c r="L278" t="str">
        <f>VLOOKUP($A278, 'Medical Examinations'!$A$2:$J$2336, 9, FALSE)</f>
        <v>Obesity</v>
      </c>
      <c r="M278" t="str">
        <f>VLOOKUP($A278, 'Medical Examinations'!$A$2:$J$2336, 10, FALSE)</f>
        <v>Normal</v>
      </c>
      <c r="N278">
        <f>VLOOKUP($A278, 'Hospitalisation Details'!$A$2:$K$2344, 5, FALSE)</f>
        <v>0</v>
      </c>
      <c r="O278">
        <f>VLOOKUP($A278, 'Hospitalisation Details'!$A$2:$K$2344, 6, FALSE)</f>
        <v>32765.33</v>
      </c>
      <c r="P278" t="str">
        <f>VLOOKUP($A278, 'Hospitalisation Details'!$A$2:$K$2344, 7, FALSE)</f>
        <v>tier - 2</v>
      </c>
      <c r="Q278" t="str">
        <f>VLOOKUP($A278, 'Hospitalisation Details'!$A$2:$K$2344, 8, FALSE)</f>
        <v>tier - 2</v>
      </c>
      <c r="R278" t="str">
        <f>VLOOKUP($A278, 'Hospitalisation Details'!$A$2:$K$2344, 9, FALSE)</f>
        <v>R1012</v>
      </c>
      <c r="S278" t="str">
        <f>VLOOKUP($A278, 'Hospitalisation Details'!$A$2:$K$2344, 10, FALSE)</f>
        <v>7Nov1972</v>
      </c>
      <c r="T278">
        <f>VLOOKUP($A278, 'Hospitalisation Details'!$A$2:$K$2344, 11, FALSE)</f>
        <v>50</v>
      </c>
    </row>
    <row r="279" spans="1:20" ht="15.75" x14ac:dyDescent="0.25">
      <c r="A279" s="1" t="s">
        <v>2093</v>
      </c>
      <c r="B279" t="str">
        <f>VLOOKUP($A279, 'Customer Names'!$A$2:$D$2336, 2, FALSE)</f>
        <v>Yates</v>
      </c>
      <c r="C279" t="str">
        <f>VLOOKUP($A279, 'Customer Names'!$A$2:$D$2336, 3, FALSE)</f>
        <v xml:space="preserve"> Mr</v>
      </c>
      <c r="D279" t="str">
        <f>VLOOKUP($A279, 'Customer Names'!$A$2:$D$2336, 4, FALSE)</f>
        <v xml:space="preserve">  Kevin D</v>
      </c>
      <c r="E279">
        <f>VLOOKUP($A279, 'Medical Examinations'!$A$2:$J$2336, 2, FALSE)</f>
        <v>28.34</v>
      </c>
      <c r="F279">
        <f>VLOOKUP($A279, 'Medical Examinations'!$A$2:$J$2336, 3, FALSE)</f>
        <v>8.18</v>
      </c>
      <c r="G279" t="str">
        <f>VLOOKUP($A279, 'Medical Examinations'!$A$2:$J$2336, 4, FALSE)</f>
        <v>No</v>
      </c>
      <c r="H279" t="str">
        <f>VLOOKUP($A279, 'Medical Examinations'!$A$2:$J$2336, 5, FALSE)</f>
        <v>No</v>
      </c>
      <c r="I279" t="str">
        <f>VLOOKUP($A279, 'Medical Examinations'!$A$2:$J$2336, 6, FALSE)</f>
        <v>No</v>
      </c>
      <c r="J279">
        <f>VLOOKUP($A279, 'Medical Examinations'!$A$2:$J$2336, 7, FALSE)</f>
        <v>0</v>
      </c>
      <c r="K279" t="str">
        <f>VLOOKUP($A279, 'Medical Examinations'!$A$2:$J$2336, 8, FALSE)</f>
        <v>No</v>
      </c>
      <c r="L279" t="str">
        <f>VLOOKUP($A279, 'Medical Examinations'!$A$2:$J$2336, 9, FALSE)</f>
        <v>Obesity</v>
      </c>
      <c r="M279" t="str">
        <f>VLOOKUP($A279, 'Medical Examinations'!$A$2:$J$2336, 10, FALSE)</f>
        <v>Diabetes</v>
      </c>
      <c r="N279">
        <f>VLOOKUP($A279, 'Hospitalisation Details'!$A$2:$K$2344, 5, FALSE)</f>
        <v>0</v>
      </c>
      <c r="O279">
        <f>VLOOKUP($A279, 'Hospitalisation Details'!$A$2:$K$2344, 6, FALSE)</f>
        <v>32760.48</v>
      </c>
      <c r="P279" t="str">
        <f>VLOOKUP($A279, 'Hospitalisation Details'!$A$2:$K$2344, 7, FALSE)</f>
        <v>tier - 1</v>
      </c>
      <c r="Q279" t="str">
        <f>VLOOKUP($A279, 'Hospitalisation Details'!$A$2:$K$2344, 8, FALSE)</f>
        <v>tier - 1</v>
      </c>
      <c r="R279" t="str">
        <f>VLOOKUP($A279, 'Hospitalisation Details'!$A$2:$K$2344, 9, FALSE)</f>
        <v>R1011</v>
      </c>
      <c r="S279" t="str">
        <f>VLOOKUP($A279, 'Hospitalisation Details'!$A$2:$K$2344, 10, FALSE)</f>
        <v>6Dec1974</v>
      </c>
      <c r="T279">
        <f>VLOOKUP($A279, 'Hospitalisation Details'!$A$2:$K$2344, 11, FALSE)</f>
        <v>48</v>
      </c>
    </row>
    <row r="280" spans="1:20" ht="15.75" x14ac:dyDescent="0.25">
      <c r="A280" s="1" t="s">
        <v>2092</v>
      </c>
      <c r="B280" t="str">
        <f>VLOOKUP($A280, 'Customer Names'!$A$2:$D$2336, 2, FALSE)</f>
        <v>Samuelson</v>
      </c>
      <c r="C280" t="str">
        <f>VLOOKUP($A280, 'Customer Names'!$A$2:$D$2336, 3, FALSE)</f>
        <v xml:space="preserve"> Ms</v>
      </c>
      <c r="D280" t="str">
        <f>VLOOKUP($A280, 'Customer Names'!$A$2:$D$2336, 4, FALSE)</f>
        <v xml:space="preserve">  Joan</v>
      </c>
      <c r="E280">
        <f>VLOOKUP($A280, 'Medical Examinations'!$A$2:$J$2336, 2, FALSE)</f>
        <v>17.765000000000001</v>
      </c>
      <c r="F280">
        <f>VLOOKUP($A280, 'Medical Examinations'!$A$2:$J$2336, 3, FALSE)</f>
        <v>5.62</v>
      </c>
      <c r="G280" t="str">
        <f>VLOOKUP($A280, 'Medical Examinations'!$A$2:$J$2336, 4, FALSE)</f>
        <v>No</v>
      </c>
      <c r="H280" t="str">
        <f>VLOOKUP($A280, 'Medical Examinations'!$A$2:$J$2336, 5, FALSE)</f>
        <v>No</v>
      </c>
      <c r="I280" t="str">
        <f>VLOOKUP($A280, 'Medical Examinations'!$A$2:$J$2336, 6, FALSE)</f>
        <v>No</v>
      </c>
      <c r="J280">
        <f>VLOOKUP($A280, 'Medical Examinations'!$A$2:$J$2336, 7, FALSE)</f>
        <v>0</v>
      </c>
      <c r="K280" t="str">
        <f>VLOOKUP($A280, 'Medical Examinations'!$A$2:$J$2336, 8, FALSE)</f>
        <v>No</v>
      </c>
      <c r="L280" t="str">
        <f>VLOOKUP($A280, 'Medical Examinations'!$A$2:$J$2336, 9, FALSE)</f>
        <v>Underweight</v>
      </c>
      <c r="M280" t="str">
        <f>VLOOKUP($A280, 'Medical Examinations'!$A$2:$J$2336, 10, FALSE)</f>
        <v>Normal</v>
      </c>
      <c r="N280">
        <f>VLOOKUP($A280, 'Hospitalisation Details'!$A$2:$K$2344, 5, FALSE)</f>
        <v>2</v>
      </c>
      <c r="O280">
        <f>VLOOKUP($A280, 'Hospitalisation Details'!$A$2:$K$2344, 6, FALSE)</f>
        <v>32734.19</v>
      </c>
      <c r="P280" t="str">
        <f>VLOOKUP($A280, 'Hospitalisation Details'!$A$2:$K$2344, 7, FALSE)</f>
        <v>tier - 2</v>
      </c>
      <c r="Q280" t="str">
        <f>VLOOKUP($A280, 'Hospitalisation Details'!$A$2:$K$2344, 8, FALSE)</f>
        <v>tier - 1</v>
      </c>
      <c r="R280" t="str">
        <f>VLOOKUP($A280, 'Hospitalisation Details'!$A$2:$K$2344, 9, FALSE)</f>
        <v>R1012</v>
      </c>
      <c r="S280" t="str">
        <f>VLOOKUP($A280, 'Hospitalisation Details'!$A$2:$K$2344, 10, FALSE)</f>
        <v>9Jul1990</v>
      </c>
      <c r="T280">
        <f>VLOOKUP($A280, 'Hospitalisation Details'!$A$2:$K$2344, 11, FALSE)</f>
        <v>32</v>
      </c>
    </row>
    <row r="281" spans="1:20" ht="15.75" x14ac:dyDescent="0.25">
      <c r="A281" s="1" t="s">
        <v>2091</v>
      </c>
      <c r="B281" t="str">
        <f>VLOOKUP($A281, 'Customer Names'!$A$2:$D$2336, 2, FALSE)</f>
        <v>Lemos</v>
      </c>
      <c r="C281" t="str">
        <f>VLOOKUP($A281, 'Customer Names'!$A$2:$D$2336, 3, FALSE)</f>
        <v xml:space="preserve"> Mr</v>
      </c>
      <c r="D281" t="str">
        <f>VLOOKUP($A281, 'Customer Names'!$A$2:$D$2336, 4, FALSE)</f>
        <v xml:space="preserve">  Christopher A</v>
      </c>
      <c r="E281">
        <f>VLOOKUP($A281, 'Medical Examinations'!$A$2:$J$2336, 2, FALSE)</f>
        <v>36.119999999999997</v>
      </c>
      <c r="F281">
        <f>VLOOKUP($A281, 'Medical Examinations'!$A$2:$J$2336, 3, FALSE)</f>
        <v>5.82</v>
      </c>
      <c r="G281" t="str">
        <f>VLOOKUP($A281, 'Medical Examinations'!$A$2:$J$2336, 4, FALSE)</f>
        <v>Yes</v>
      </c>
      <c r="H281" t="str">
        <f>VLOOKUP($A281, 'Medical Examinations'!$A$2:$J$2336, 5, FALSE)</f>
        <v>No</v>
      </c>
      <c r="I281" t="str">
        <f>VLOOKUP($A281, 'Medical Examinations'!$A$2:$J$2336, 6, FALSE)</f>
        <v>No</v>
      </c>
      <c r="J281">
        <f>VLOOKUP($A281, 'Medical Examinations'!$A$2:$J$2336, 7, FALSE)</f>
        <v>1</v>
      </c>
      <c r="K281" t="str">
        <f>VLOOKUP($A281, 'Medical Examinations'!$A$2:$J$2336, 8, FALSE)</f>
        <v>No</v>
      </c>
      <c r="L281" t="str">
        <f>VLOOKUP($A281, 'Medical Examinations'!$A$2:$J$2336, 9, FALSE)</f>
        <v>Obesity</v>
      </c>
      <c r="M281" t="str">
        <f>VLOOKUP($A281, 'Medical Examinations'!$A$2:$J$2336, 10, FALSE)</f>
        <v>Diabetes</v>
      </c>
      <c r="N281">
        <f>VLOOKUP($A281, 'Hospitalisation Details'!$A$2:$K$2344, 5, FALSE)</f>
        <v>3</v>
      </c>
      <c r="O281">
        <f>VLOOKUP($A281, 'Hospitalisation Details'!$A$2:$K$2344, 6, FALSE)</f>
        <v>32716.2</v>
      </c>
      <c r="P281" t="str">
        <f>VLOOKUP($A281, 'Hospitalisation Details'!$A$2:$K$2344, 7, FALSE)</f>
        <v>tier - 1</v>
      </c>
      <c r="Q281" t="str">
        <f>VLOOKUP($A281, 'Hospitalisation Details'!$A$2:$K$2344, 8, FALSE)</f>
        <v>tier - 2</v>
      </c>
      <c r="R281" t="str">
        <f>VLOOKUP($A281, 'Hospitalisation Details'!$A$2:$K$2344, 9, FALSE)</f>
        <v>R1011</v>
      </c>
      <c r="S281" t="str">
        <f>VLOOKUP($A281, 'Hospitalisation Details'!$A$2:$K$2344, 10, FALSE)</f>
        <v>30Sep1990</v>
      </c>
      <c r="T281">
        <f>VLOOKUP($A281, 'Hospitalisation Details'!$A$2:$K$2344, 11, FALSE)</f>
        <v>32</v>
      </c>
    </row>
    <row r="282" spans="1:20" ht="15.75" x14ac:dyDescent="0.25">
      <c r="A282" s="1" t="s">
        <v>2090</v>
      </c>
      <c r="B282" t="str">
        <f>VLOOKUP($A282, 'Customer Names'!$A$2:$D$2336, 2, FALSE)</f>
        <v>Seynders</v>
      </c>
      <c r="C282" t="str">
        <f>VLOOKUP($A282, 'Customer Names'!$A$2:$D$2336, 3, FALSE)</f>
        <v xml:space="preserve"> Ms</v>
      </c>
      <c r="D282" t="str">
        <f>VLOOKUP($A282, 'Customer Names'!$A$2:$D$2336, 4, FALSE)</f>
        <v xml:space="preserve">  Kacy L</v>
      </c>
      <c r="E282">
        <f>VLOOKUP($A282, 'Medical Examinations'!$A$2:$J$2336, 2, FALSE)</f>
        <v>23.19</v>
      </c>
      <c r="F282">
        <f>VLOOKUP($A282, 'Medical Examinations'!$A$2:$J$2336, 3, FALSE)</f>
        <v>7.66</v>
      </c>
      <c r="G282" t="str">
        <f>VLOOKUP($A282, 'Medical Examinations'!$A$2:$J$2336, 4, FALSE)</f>
        <v>No</v>
      </c>
      <c r="H282" t="str">
        <f>VLOOKUP($A282, 'Medical Examinations'!$A$2:$J$2336, 5, FALSE)</f>
        <v>No</v>
      </c>
      <c r="I282" t="str">
        <f>VLOOKUP($A282, 'Medical Examinations'!$A$2:$J$2336, 6, FALSE)</f>
        <v>No</v>
      </c>
      <c r="J282">
        <f>VLOOKUP($A282, 'Medical Examinations'!$A$2:$J$2336, 7, FALSE)</f>
        <v>0</v>
      </c>
      <c r="K282" t="str">
        <f>VLOOKUP($A282, 'Medical Examinations'!$A$2:$J$2336, 8, FALSE)</f>
        <v>No</v>
      </c>
      <c r="L282" t="str">
        <f>VLOOKUP($A282, 'Medical Examinations'!$A$2:$J$2336, 9, FALSE)</f>
        <v>Obesity</v>
      </c>
      <c r="M282" t="str">
        <f>VLOOKUP($A282, 'Medical Examinations'!$A$2:$J$2336, 10, FALSE)</f>
        <v>Diabetes</v>
      </c>
      <c r="N282">
        <f>VLOOKUP($A282, 'Hospitalisation Details'!$A$2:$K$2344, 5, FALSE)</f>
        <v>0</v>
      </c>
      <c r="O282">
        <f>VLOOKUP($A282, 'Hospitalisation Details'!$A$2:$K$2344, 6, FALSE)</f>
        <v>32686.080000000002</v>
      </c>
      <c r="P282" t="str">
        <f>VLOOKUP($A282, 'Hospitalisation Details'!$A$2:$K$2344, 7, FALSE)</f>
        <v>tier - 2</v>
      </c>
      <c r="Q282" t="str">
        <f>VLOOKUP($A282, 'Hospitalisation Details'!$A$2:$K$2344, 8, FALSE)</f>
        <v>tier - 3</v>
      </c>
      <c r="R282" t="str">
        <f>VLOOKUP($A282, 'Hospitalisation Details'!$A$2:$K$2344, 9, FALSE)</f>
        <v>R1011</v>
      </c>
      <c r="S282" t="str">
        <f>VLOOKUP($A282, 'Hospitalisation Details'!$A$2:$K$2344, 10, FALSE)</f>
        <v>1Nov1968</v>
      </c>
      <c r="T282">
        <f>VLOOKUP($A282, 'Hospitalisation Details'!$A$2:$K$2344, 11, FALSE)</f>
        <v>54</v>
      </c>
    </row>
    <row r="283" spans="1:20" ht="15.75" x14ac:dyDescent="0.25">
      <c r="A283" s="1" t="s">
        <v>2089</v>
      </c>
      <c r="B283" t="str">
        <f>VLOOKUP($A283, 'Customer Names'!$A$2:$D$2336, 2, FALSE)</f>
        <v>Saunders</v>
      </c>
      <c r="C283" t="str">
        <f>VLOOKUP($A283, 'Customer Names'!$A$2:$D$2336, 3, FALSE)</f>
        <v xml:space="preserve"> Mr</v>
      </c>
      <c r="D283" t="str">
        <f>VLOOKUP($A283, 'Customer Names'!$A$2:$D$2336, 4, FALSE)</f>
        <v xml:space="preserve">  Benjamin H</v>
      </c>
      <c r="E283">
        <f>VLOOKUP($A283, 'Medical Examinations'!$A$2:$J$2336, 2, FALSE)</f>
        <v>35.99</v>
      </c>
      <c r="F283">
        <f>VLOOKUP($A283, 'Medical Examinations'!$A$2:$J$2336, 3, FALSE)</f>
        <v>4.2300000000000004</v>
      </c>
      <c r="G283" t="str">
        <f>VLOOKUP($A283, 'Medical Examinations'!$A$2:$J$2336, 4, FALSE)</f>
        <v>Yes</v>
      </c>
      <c r="H283" t="str">
        <f>VLOOKUP($A283, 'Medical Examinations'!$A$2:$J$2336, 5, FALSE)</f>
        <v>No</v>
      </c>
      <c r="I283" t="str">
        <f>VLOOKUP($A283, 'Medical Examinations'!$A$2:$J$2336, 6, FALSE)</f>
        <v>No</v>
      </c>
      <c r="J283">
        <f>VLOOKUP($A283, 'Medical Examinations'!$A$2:$J$2336, 7, FALSE)</f>
        <v>1</v>
      </c>
      <c r="K283" t="str">
        <f>VLOOKUP($A283, 'Medical Examinations'!$A$2:$J$2336, 8, FALSE)</f>
        <v>No</v>
      </c>
      <c r="L283" t="str">
        <f>VLOOKUP($A283, 'Medical Examinations'!$A$2:$J$2336, 9, FALSE)</f>
        <v>Obesity</v>
      </c>
      <c r="M283" t="str">
        <f>VLOOKUP($A283, 'Medical Examinations'!$A$2:$J$2336, 10, FALSE)</f>
        <v>Normal</v>
      </c>
      <c r="N283">
        <f>VLOOKUP($A283, 'Hospitalisation Details'!$A$2:$K$2344, 5, FALSE)</f>
        <v>3</v>
      </c>
      <c r="O283">
        <f>VLOOKUP($A283, 'Hospitalisation Details'!$A$2:$K$2344, 6, FALSE)</f>
        <v>32672.11</v>
      </c>
      <c r="P283" t="str">
        <f>VLOOKUP($A283, 'Hospitalisation Details'!$A$2:$K$2344, 7, FALSE)</f>
        <v>tier - 1</v>
      </c>
      <c r="Q283" t="str">
        <f>VLOOKUP($A283, 'Hospitalisation Details'!$A$2:$K$2344, 8, FALSE)</f>
        <v>tier - 1</v>
      </c>
      <c r="R283" t="str">
        <f>VLOOKUP($A283, 'Hospitalisation Details'!$A$2:$K$2344, 9, FALSE)</f>
        <v>R1011</v>
      </c>
      <c r="S283" t="str">
        <f>VLOOKUP($A283, 'Hospitalisation Details'!$A$2:$K$2344, 10, FALSE)</f>
        <v>13Jul1990</v>
      </c>
      <c r="T283">
        <f>VLOOKUP($A283, 'Hospitalisation Details'!$A$2:$K$2344, 11, FALSE)</f>
        <v>32</v>
      </c>
    </row>
    <row r="284" spans="1:20" ht="15.75" x14ac:dyDescent="0.25">
      <c r="A284" s="1" t="s">
        <v>2088</v>
      </c>
      <c r="B284" t="str">
        <f>VLOOKUP($A284, 'Customer Names'!$A$2:$D$2336, 2, FALSE)</f>
        <v>Walker</v>
      </c>
      <c r="C284" t="str">
        <f>VLOOKUP($A284, 'Customer Names'!$A$2:$D$2336, 3, FALSE)</f>
        <v xml:space="preserve"> Mr</v>
      </c>
      <c r="D284" t="str">
        <f>VLOOKUP($A284, 'Customer Names'!$A$2:$D$2336, 4, FALSE)</f>
        <v xml:space="preserve">  Xaviour J</v>
      </c>
      <c r="E284">
        <f>VLOOKUP($A284, 'Medical Examinations'!$A$2:$J$2336, 2, FALSE)</f>
        <v>30.25</v>
      </c>
      <c r="F284">
        <f>VLOOKUP($A284, 'Medical Examinations'!$A$2:$J$2336, 3, FALSE)</f>
        <v>5.58</v>
      </c>
      <c r="G284" t="str">
        <f>VLOOKUP($A284, 'Medical Examinations'!$A$2:$J$2336, 4, FALSE)</f>
        <v>No</v>
      </c>
      <c r="H284" t="str">
        <f>VLOOKUP($A284, 'Medical Examinations'!$A$2:$J$2336, 5, FALSE)</f>
        <v>No</v>
      </c>
      <c r="I284" t="str">
        <f>VLOOKUP($A284, 'Medical Examinations'!$A$2:$J$2336, 6, FALSE)</f>
        <v>Yes</v>
      </c>
      <c r="J284">
        <f>VLOOKUP($A284, 'Medical Examinations'!$A$2:$J$2336, 7, FALSE)</f>
        <v>1</v>
      </c>
      <c r="K284" t="str">
        <f>VLOOKUP($A284, 'Medical Examinations'!$A$2:$J$2336, 8, FALSE)</f>
        <v>No</v>
      </c>
      <c r="L284" t="str">
        <f>VLOOKUP($A284, 'Medical Examinations'!$A$2:$J$2336, 9, FALSE)</f>
        <v>Obesity</v>
      </c>
      <c r="M284" t="str">
        <f>VLOOKUP($A284, 'Medical Examinations'!$A$2:$J$2336, 10, FALSE)</f>
        <v>Normal</v>
      </c>
      <c r="N284">
        <f>VLOOKUP($A284, 'Hospitalisation Details'!$A$2:$K$2344, 5, FALSE)</f>
        <v>0</v>
      </c>
      <c r="O284">
        <f>VLOOKUP($A284, 'Hospitalisation Details'!$A$2:$K$2344, 6, FALSE)</f>
        <v>32548.34</v>
      </c>
      <c r="P284" t="str">
        <f>VLOOKUP($A284, 'Hospitalisation Details'!$A$2:$K$2344, 7, FALSE)</f>
        <v>tier - 1</v>
      </c>
      <c r="Q284" t="str">
        <f>VLOOKUP($A284, 'Hospitalisation Details'!$A$2:$K$2344, 8, FALSE)</f>
        <v>tier - 2</v>
      </c>
      <c r="R284" t="str">
        <f>VLOOKUP($A284, 'Hospitalisation Details'!$A$2:$K$2344, 9, FALSE)</f>
        <v>R1013</v>
      </c>
      <c r="S284" t="str">
        <f>VLOOKUP($A284, 'Hospitalisation Details'!$A$2:$K$2344, 10, FALSE)</f>
        <v>8Oct2003</v>
      </c>
      <c r="T284">
        <f>VLOOKUP($A284, 'Hospitalisation Details'!$A$2:$K$2344, 11, FALSE)</f>
        <v>19</v>
      </c>
    </row>
    <row r="285" spans="1:20" ht="15.75" x14ac:dyDescent="0.25">
      <c r="A285" s="1" t="s">
        <v>2087</v>
      </c>
      <c r="B285" t="str">
        <f>VLOOKUP($A285, 'Customer Names'!$A$2:$D$2336, 2, FALSE)</f>
        <v>Lam</v>
      </c>
      <c r="C285" t="str">
        <f>VLOOKUP($A285, 'Customer Names'!$A$2:$D$2336, 3, FALSE)</f>
        <v xml:space="preserve"> Mr</v>
      </c>
      <c r="D285" t="str">
        <f>VLOOKUP($A285, 'Customer Names'!$A$2:$D$2336, 4, FALSE)</f>
        <v xml:space="preserve">  Michael T</v>
      </c>
      <c r="E285">
        <f>VLOOKUP($A285, 'Medical Examinations'!$A$2:$J$2336, 2, FALSE)</f>
        <v>26.24</v>
      </c>
      <c r="F285">
        <f>VLOOKUP($A285, 'Medical Examinations'!$A$2:$J$2336, 3, FALSE)</f>
        <v>6.26</v>
      </c>
      <c r="G285" t="str">
        <f>VLOOKUP($A285, 'Medical Examinations'!$A$2:$J$2336, 4, FALSE)</f>
        <v>No</v>
      </c>
      <c r="H285" t="str">
        <f>VLOOKUP($A285, 'Medical Examinations'!$A$2:$J$2336, 5, FALSE)</f>
        <v>No</v>
      </c>
      <c r="I285" t="str">
        <f>VLOOKUP($A285, 'Medical Examinations'!$A$2:$J$2336, 6, FALSE)</f>
        <v>No</v>
      </c>
      <c r="J285">
        <f>VLOOKUP($A285, 'Medical Examinations'!$A$2:$J$2336, 7, FALSE)</f>
        <v>0</v>
      </c>
      <c r="K285" t="str">
        <f>VLOOKUP($A285, 'Medical Examinations'!$A$2:$J$2336, 8, FALSE)</f>
        <v>No</v>
      </c>
      <c r="L285" t="str">
        <f>VLOOKUP($A285, 'Medical Examinations'!$A$2:$J$2336, 9, FALSE)</f>
        <v>Obesity</v>
      </c>
      <c r="M285" t="str">
        <f>VLOOKUP($A285, 'Medical Examinations'!$A$2:$J$2336, 10, FALSE)</f>
        <v>Diabetes</v>
      </c>
      <c r="N285">
        <f>VLOOKUP($A285, 'Hospitalisation Details'!$A$2:$K$2344, 5, FALSE)</f>
        <v>2</v>
      </c>
      <c r="O285">
        <f>VLOOKUP($A285, 'Hospitalisation Details'!$A$2:$K$2344, 6, FALSE)</f>
        <v>32485.46</v>
      </c>
      <c r="P285" t="str">
        <f>VLOOKUP($A285, 'Hospitalisation Details'!$A$2:$K$2344, 7, FALSE)</f>
        <v>tier - 2</v>
      </c>
      <c r="Q285" t="str">
        <f>VLOOKUP($A285, 'Hospitalisation Details'!$A$2:$K$2344, 8, FALSE)</f>
        <v>tier - 1</v>
      </c>
      <c r="R285" t="str">
        <f>VLOOKUP($A285, 'Hospitalisation Details'!$A$2:$K$2344, 9, FALSE)</f>
        <v>R1011</v>
      </c>
      <c r="S285" t="str">
        <f>VLOOKUP($A285, 'Hospitalisation Details'!$A$2:$K$2344, 10, FALSE)</f>
        <v>19Sep1976</v>
      </c>
      <c r="T285">
        <f>VLOOKUP($A285, 'Hospitalisation Details'!$A$2:$K$2344, 11, FALSE)</f>
        <v>46</v>
      </c>
    </row>
    <row r="286" spans="1:20" ht="15.75" x14ac:dyDescent="0.25">
      <c r="A286" s="1" t="s">
        <v>2086</v>
      </c>
      <c r="B286" t="str">
        <f>VLOOKUP($A286, 'Customer Names'!$A$2:$D$2336, 2, FALSE)</f>
        <v>Sweigart</v>
      </c>
      <c r="C286" t="str">
        <f>VLOOKUP($A286, 'Customer Names'!$A$2:$D$2336, 3, FALSE)</f>
        <v xml:space="preserve"> Mr</v>
      </c>
      <c r="D286" t="str">
        <f>VLOOKUP($A286, 'Customer Names'!$A$2:$D$2336, 4, FALSE)</f>
        <v xml:space="preserve">  Bradley</v>
      </c>
      <c r="E286">
        <f>VLOOKUP($A286, 'Medical Examinations'!$A$2:$J$2336, 2, FALSE)</f>
        <v>31.36</v>
      </c>
      <c r="F286">
        <f>VLOOKUP($A286, 'Medical Examinations'!$A$2:$J$2336, 3, FALSE)</f>
        <v>10.6</v>
      </c>
      <c r="G286" t="str">
        <f>VLOOKUP($A286, 'Medical Examinations'!$A$2:$J$2336, 4, FALSE)</f>
        <v>No</v>
      </c>
      <c r="H286" t="str">
        <f>VLOOKUP($A286, 'Medical Examinations'!$A$2:$J$2336, 5, FALSE)</f>
        <v>No</v>
      </c>
      <c r="I286" t="str">
        <f>VLOOKUP($A286, 'Medical Examinations'!$A$2:$J$2336, 6, FALSE)</f>
        <v>No</v>
      </c>
      <c r="J286">
        <f>VLOOKUP($A286, 'Medical Examinations'!$A$2:$J$2336, 7, FALSE)</f>
        <v>1</v>
      </c>
      <c r="K286" t="str">
        <f>VLOOKUP($A286, 'Medical Examinations'!$A$2:$J$2336, 8, FALSE)</f>
        <v>No</v>
      </c>
      <c r="L286" t="str">
        <f>VLOOKUP($A286, 'Medical Examinations'!$A$2:$J$2336, 9, FALSE)</f>
        <v>Obesity</v>
      </c>
      <c r="M286" t="str">
        <f>VLOOKUP($A286, 'Medical Examinations'!$A$2:$J$2336, 10, FALSE)</f>
        <v>Diabetes</v>
      </c>
      <c r="N286">
        <f>VLOOKUP($A286, 'Hospitalisation Details'!$A$2:$K$2344, 5, FALSE)</f>
        <v>1</v>
      </c>
      <c r="O286">
        <f>VLOOKUP($A286, 'Hospitalisation Details'!$A$2:$K$2344, 6, FALSE)</f>
        <v>32462.35</v>
      </c>
      <c r="P286" t="str">
        <f>VLOOKUP($A286, 'Hospitalisation Details'!$A$2:$K$2344, 7, FALSE)</f>
        <v>tier - 2</v>
      </c>
      <c r="Q286" t="str">
        <f>VLOOKUP($A286, 'Hospitalisation Details'!$A$2:$K$2344, 8, FALSE)</f>
        <v>tier - 2</v>
      </c>
      <c r="R286" t="str">
        <f>VLOOKUP($A286, 'Hospitalisation Details'!$A$2:$K$2344, 9, FALSE)</f>
        <v>R1011</v>
      </c>
      <c r="S286" t="str">
        <f>VLOOKUP($A286, 'Hospitalisation Details'!$A$2:$K$2344, 10, FALSE)</f>
        <v>27Sep1981</v>
      </c>
      <c r="T286">
        <f>VLOOKUP($A286, 'Hospitalisation Details'!$A$2:$K$2344, 11, FALSE)</f>
        <v>41</v>
      </c>
    </row>
    <row r="287" spans="1:20" ht="15.75" x14ac:dyDescent="0.25">
      <c r="A287" s="1" t="s">
        <v>2085</v>
      </c>
      <c r="B287" t="str">
        <f>VLOOKUP($A287, 'Customer Names'!$A$2:$D$2336, 2, FALSE)</f>
        <v>Sieczkowski</v>
      </c>
      <c r="C287" t="str">
        <f>VLOOKUP($A287, 'Customer Names'!$A$2:$D$2336, 3, FALSE)</f>
        <v xml:space="preserve"> Ms</v>
      </c>
      <c r="D287" t="str">
        <f>VLOOKUP($A287, 'Customer Names'!$A$2:$D$2336, 4, FALSE)</f>
        <v xml:space="preserve">  Andrea</v>
      </c>
      <c r="E287">
        <f>VLOOKUP($A287, 'Medical Examinations'!$A$2:$J$2336, 2, FALSE)</f>
        <v>25.69</v>
      </c>
      <c r="F287">
        <f>VLOOKUP($A287, 'Medical Examinations'!$A$2:$J$2336, 3, FALSE)</f>
        <v>4.78</v>
      </c>
      <c r="G287" t="str">
        <f>VLOOKUP($A287, 'Medical Examinations'!$A$2:$J$2336, 4, FALSE)</f>
        <v>No</v>
      </c>
      <c r="H287" t="str">
        <f>VLOOKUP($A287, 'Medical Examinations'!$A$2:$J$2336, 5, FALSE)</f>
        <v>No</v>
      </c>
      <c r="I287" t="str">
        <f>VLOOKUP($A287, 'Medical Examinations'!$A$2:$J$2336, 6, FALSE)</f>
        <v>No</v>
      </c>
      <c r="J287">
        <f>VLOOKUP($A287, 'Medical Examinations'!$A$2:$J$2336, 7, FALSE)</f>
        <v>0</v>
      </c>
      <c r="K287" t="str">
        <f>VLOOKUP($A287, 'Medical Examinations'!$A$2:$J$2336, 8, FALSE)</f>
        <v>No</v>
      </c>
      <c r="L287" t="str">
        <f>VLOOKUP($A287, 'Medical Examinations'!$A$2:$J$2336, 9, FALSE)</f>
        <v>Obesity</v>
      </c>
      <c r="M287" t="str">
        <f>VLOOKUP($A287, 'Medical Examinations'!$A$2:$J$2336, 10, FALSE)</f>
        <v>Normal</v>
      </c>
      <c r="N287">
        <f>VLOOKUP($A287, 'Hospitalisation Details'!$A$2:$K$2344, 5, FALSE)</f>
        <v>2</v>
      </c>
      <c r="O287">
        <f>VLOOKUP($A287, 'Hospitalisation Details'!$A$2:$K$2344, 6, FALSE)</f>
        <v>32430.22</v>
      </c>
      <c r="P287" t="str">
        <f>VLOOKUP($A287, 'Hospitalisation Details'!$A$2:$K$2344, 7, FALSE)</f>
        <v>tier - 2</v>
      </c>
      <c r="Q287" t="str">
        <f>VLOOKUP($A287, 'Hospitalisation Details'!$A$2:$K$2344, 8, FALSE)</f>
        <v>tier - 3</v>
      </c>
      <c r="R287" t="str">
        <f>VLOOKUP($A287, 'Hospitalisation Details'!$A$2:$K$2344, 9, FALSE)</f>
        <v>R1011</v>
      </c>
      <c r="S287" t="str">
        <f>VLOOKUP($A287, 'Hospitalisation Details'!$A$2:$K$2344, 10, FALSE)</f>
        <v>9Aug1976</v>
      </c>
      <c r="T287">
        <f>VLOOKUP($A287, 'Hospitalisation Details'!$A$2:$K$2344, 11, FALSE)</f>
        <v>46</v>
      </c>
    </row>
    <row r="288" spans="1:20" ht="15.75" x14ac:dyDescent="0.25">
      <c r="A288" s="1" t="s">
        <v>2084</v>
      </c>
      <c r="B288" t="str">
        <f>VLOOKUP($A288, 'Customer Names'!$A$2:$D$2336, 2, FALSE)</f>
        <v>Jurgens</v>
      </c>
      <c r="C288" t="str">
        <f>VLOOKUP($A288, 'Customer Names'!$A$2:$D$2336, 3, FALSE)</f>
        <v xml:space="preserve"> Ms</v>
      </c>
      <c r="D288" t="str">
        <f>VLOOKUP($A288, 'Customer Names'!$A$2:$D$2336, 4, FALSE)</f>
        <v xml:space="preserve">  Nancy M</v>
      </c>
      <c r="E288">
        <f>VLOOKUP($A288, 'Medical Examinations'!$A$2:$J$2336, 2, FALSE)</f>
        <v>25.46</v>
      </c>
      <c r="F288">
        <f>VLOOKUP($A288, 'Medical Examinations'!$A$2:$J$2336, 3, FALSE)</f>
        <v>6.03</v>
      </c>
      <c r="G288" t="str">
        <f>VLOOKUP($A288, 'Medical Examinations'!$A$2:$J$2336, 4, FALSE)</f>
        <v>No</v>
      </c>
      <c r="H288" t="str">
        <f>VLOOKUP($A288, 'Medical Examinations'!$A$2:$J$2336, 5, FALSE)</f>
        <v>No</v>
      </c>
      <c r="I288" t="str">
        <f>VLOOKUP($A288, 'Medical Examinations'!$A$2:$J$2336, 6, FALSE)</f>
        <v>No</v>
      </c>
      <c r="J288">
        <f>VLOOKUP($A288, 'Medical Examinations'!$A$2:$J$2336, 7, FALSE)</f>
        <v>0</v>
      </c>
      <c r="K288" t="str">
        <f>VLOOKUP($A288, 'Medical Examinations'!$A$2:$J$2336, 8, FALSE)</f>
        <v>No</v>
      </c>
      <c r="L288" t="str">
        <f>VLOOKUP($A288, 'Medical Examinations'!$A$2:$J$2336, 9, FALSE)</f>
        <v>Obesity</v>
      </c>
      <c r="M288" t="str">
        <f>VLOOKUP($A288, 'Medical Examinations'!$A$2:$J$2336, 10, FALSE)</f>
        <v>Diabetes</v>
      </c>
      <c r="N288">
        <f>VLOOKUP($A288, 'Hospitalisation Details'!$A$2:$K$2344, 5, FALSE)</f>
        <v>0</v>
      </c>
      <c r="O288">
        <f>VLOOKUP($A288, 'Hospitalisation Details'!$A$2:$K$2344, 6, FALSE)</f>
        <v>32428.63</v>
      </c>
      <c r="P288" t="str">
        <f>VLOOKUP($A288, 'Hospitalisation Details'!$A$2:$K$2344, 7, FALSE)</f>
        <v>tier - 2</v>
      </c>
      <c r="Q288" t="str">
        <f>VLOOKUP($A288, 'Hospitalisation Details'!$A$2:$K$2344, 8, FALSE)</f>
        <v>tier - 2</v>
      </c>
      <c r="R288" t="str">
        <f>VLOOKUP($A288, 'Hospitalisation Details'!$A$2:$K$2344, 9, FALSE)</f>
        <v>R1011</v>
      </c>
      <c r="S288" t="str">
        <f>VLOOKUP($A288, 'Hospitalisation Details'!$A$2:$K$2344, 10, FALSE)</f>
        <v>19Oct1972</v>
      </c>
      <c r="T288">
        <f>VLOOKUP($A288, 'Hospitalisation Details'!$A$2:$K$2344, 11, FALSE)</f>
        <v>50</v>
      </c>
    </row>
    <row r="289" spans="1:20" ht="15.75" x14ac:dyDescent="0.25">
      <c r="A289" s="1" t="s">
        <v>2083</v>
      </c>
      <c r="B289" t="str">
        <f>VLOOKUP($A289, 'Customer Names'!$A$2:$D$2336, 2, FALSE)</f>
        <v>Hackman</v>
      </c>
      <c r="C289" t="str">
        <f>VLOOKUP($A289, 'Customer Names'!$A$2:$D$2336, 3, FALSE)</f>
        <v xml:space="preserve"> Mr</v>
      </c>
      <c r="D289" t="str">
        <f>VLOOKUP($A289, 'Customer Names'!$A$2:$D$2336, 4, FALSE)</f>
        <v xml:space="preserve">  Matt</v>
      </c>
      <c r="E289">
        <f>VLOOKUP($A289, 'Medical Examinations'!$A$2:$J$2336, 2, FALSE)</f>
        <v>31.83</v>
      </c>
      <c r="F289">
        <f>VLOOKUP($A289, 'Medical Examinations'!$A$2:$J$2336, 3, FALSE)</f>
        <v>11.55</v>
      </c>
      <c r="G289" t="str">
        <f>VLOOKUP($A289, 'Medical Examinations'!$A$2:$J$2336, 4, FALSE)</f>
        <v>No</v>
      </c>
      <c r="H289" t="str">
        <f>VLOOKUP($A289, 'Medical Examinations'!$A$2:$J$2336, 5, FALSE)</f>
        <v>No</v>
      </c>
      <c r="I289" t="str">
        <f>VLOOKUP($A289, 'Medical Examinations'!$A$2:$J$2336, 6, FALSE)</f>
        <v>No</v>
      </c>
      <c r="J289">
        <f>VLOOKUP($A289, 'Medical Examinations'!$A$2:$J$2336, 7, FALSE)</f>
        <v>1</v>
      </c>
      <c r="K289" t="str">
        <f>VLOOKUP($A289, 'Medical Examinations'!$A$2:$J$2336, 8, FALSE)</f>
        <v>No</v>
      </c>
      <c r="L289" t="str">
        <f>VLOOKUP($A289, 'Medical Examinations'!$A$2:$J$2336, 9, FALSE)</f>
        <v>Obesity</v>
      </c>
      <c r="M289" t="str">
        <f>VLOOKUP($A289, 'Medical Examinations'!$A$2:$J$2336, 10, FALSE)</f>
        <v>Diabetes</v>
      </c>
      <c r="N289">
        <f>VLOOKUP($A289, 'Hospitalisation Details'!$A$2:$K$2344, 5, FALSE)</f>
        <v>3</v>
      </c>
      <c r="O289">
        <f>VLOOKUP($A289, 'Hospitalisation Details'!$A$2:$K$2344, 6, FALSE)</f>
        <v>32288.49</v>
      </c>
      <c r="P289" t="str">
        <f>VLOOKUP($A289, 'Hospitalisation Details'!$A$2:$K$2344, 7, FALSE)</f>
        <v>tier - 2</v>
      </c>
      <c r="Q289" t="str">
        <f>VLOOKUP($A289, 'Hospitalisation Details'!$A$2:$K$2344, 8, FALSE)</f>
        <v>tier - 2</v>
      </c>
      <c r="R289" t="str">
        <f>VLOOKUP($A289, 'Hospitalisation Details'!$A$2:$K$2344, 9, FALSE)</f>
        <v>R1011</v>
      </c>
      <c r="S289" t="str">
        <f>VLOOKUP($A289, 'Hospitalisation Details'!$A$2:$K$2344, 10, FALSE)</f>
        <v>2Dec1986</v>
      </c>
      <c r="T289">
        <f>VLOOKUP($A289, 'Hospitalisation Details'!$A$2:$K$2344, 11, FALSE)</f>
        <v>36</v>
      </c>
    </row>
    <row r="290" spans="1:20" ht="15.75" x14ac:dyDescent="0.25">
      <c r="A290" s="1" t="s">
        <v>2082</v>
      </c>
      <c r="B290" t="str">
        <f>VLOOKUP($A290, 'Customer Names'!$A$2:$D$2336, 2, FALSE)</f>
        <v>Klarich</v>
      </c>
      <c r="C290" t="str">
        <f>VLOOKUP($A290, 'Customer Names'!$A$2:$D$2336, 3, FALSE)</f>
        <v xml:space="preserve"> Mr</v>
      </c>
      <c r="D290" t="str">
        <f>VLOOKUP($A290, 'Customer Names'!$A$2:$D$2336, 4, FALSE)</f>
        <v xml:space="preserve">  Lee</v>
      </c>
      <c r="E290">
        <f>VLOOKUP($A290, 'Medical Examinations'!$A$2:$J$2336, 2, FALSE)</f>
        <v>24.43</v>
      </c>
      <c r="F290">
        <f>VLOOKUP($A290, 'Medical Examinations'!$A$2:$J$2336, 3, FALSE)</f>
        <v>7.59</v>
      </c>
      <c r="G290" t="str">
        <f>VLOOKUP($A290, 'Medical Examinations'!$A$2:$J$2336, 4, FALSE)</f>
        <v>No</v>
      </c>
      <c r="H290" t="str">
        <f>VLOOKUP($A290, 'Medical Examinations'!$A$2:$J$2336, 5, FALSE)</f>
        <v>No</v>
      </c>
      <c r="I290" t="str">
        <f>VLOOKUP($A290, 'Medical Examinations'!$A$2:$J$2336, 6, FALSE)</f>
        <v>No</v>
      </c>
      <c r="J290">
        <f>VLOOKUP($A290, 'Medical Examinations'!$A$2:$J$2336, 7, FALSE)</f>
        <v>0</v>
      </c>
      <c r="K290" t="str">
        <f>VLOOKUP($A290, 'Medical Examinations'!$A$2:$J$2336, 8, FALSE)</f>
        <v>No</v>
      </c>
      <c r="L290" t="str">
        <f>VLOOKUP($A290, 'Medical Examinations'!$A$2:$J$2336, 9, FALSE)</f>
        <v>Obesity</v>
      </c>
      <c r="M290" t="str">
        <f>VLOOKUP($A290, 'Medical Examinations'!$A$2:$J$2336, 10, FALSE)</f>
        <v>Diabetes</v>
      </c>
      <c r="N290">
        <f>VLOOKUP($A290, 'Hospitalisation Details'!$A$2:$K$2344, 5, FALSE)</f>
        <v>1</v>
      </c>
      <c r="O290">
        <f>VLOOKUP($A290, 'Hospitalisation Details'!$A$2:$K$2344, 6, FALSE)</f>
        <v>32259.96</v>
      </c>
      <c r="P290" t="str">
        <f>VLOOKUP($A290, 'Hospitalisation Details'!$A$2:$K$2344, 7, FALSE)</f>
        <v>tier - 2</v>
      </c>
      <c r="Q290" t="str">
        <f>VLOOKUP($A290, 'Hospitalisation Details'!$A$2:$K$2344, 8, FALSE)</f>
        <v>tier - 3</v>
      </c>
      <c r="R290" t="str">
        <f>VLOOKUP($A290, 'Hospitalisation Details'!$A$2:$K$2344, 9, FALSE)</f>
        <v>R1012</v>
      </c>
      <c r="S290" t="str">
        <f>VLOOKUP($A290, 'Hospitalisation Details'!$A$2:$K$2344, 10, FALSE)</f>
        <v>17Dec1975</v>
      </c>
      <c r="T290">
        <f>VLOOKUP($A290, 'Hospitalisation Details'!$A$2:$K$2344, 11, FALSE)</f>
        <v>47</v>
      </c>
    </row>
    <row r="291" spans="1:20" ht="15.75" x14ac:dyDescent="0.25">
      <c r="A291" s="1" t="s">
        <v>2081</v>
      </c>
      <c r="B291" t="str">
        <f>VLOOKUP($A291, 'Customer Names'!$A$2:$D$2336, 2, FALSE)</f>
        <v>Schulten</v>
      </c>
      <c r="C291" t="str">
        <f>VLOOKUP($A291, 'Customer Names'!$A$2:$D$2336, 3, FALSE)</f>
        <v xml:space="preserve"> Mr</v>
      </c>
      <c r="D291" t="str">
        <f>VLOOKUP($A291, 'Customer Names'!$A$2:$D$2336, 4, FALSE)</f>
        <v xml:space="preserve">  Chris</v>
      </c>
      <c r="E291">
        <f>VLOOKUP($A291, 'Medical Examinations'!$A$2:$J$2336, 2, FALSE)</f>
        <v>41.9</v>
      </c>
      <c r="F291">
        <f>VLOOKUP($A291, 'Medical Examinations'!$A$2:$J$2336, 3, FALSE)</f>
        <v>4.26</v>
      </c>
      <c r="G291" t="str">
        <f>VLOOKUP($A291, 'Medical Examinations'!$A$2:$J$2336, 4, FALSE)</f>
        <v>Yes</v>
      </c>
      <c r="H291" t="str">
        <f>VLOOKUP($A291, 'Medical Examinations'!$A$2:$J$2336, 5, FALSE)</f>
        <v>No</v>
      </c>
      <c r="I291" t="str">
        <f>VLOOKUP($A291, 'Medical Examinations'!$A$2:$J$2336, 6, FALSE)</f>
        <v>No</v>
      </c>
      <c r="J291">
        <f>VLOOKUP($A291, 'Medical Examinations'!$A$2:$J$2336, 7, FALSE)</f>
        <v>2</v>
      </c>
      <c r="K291" t="str">
        <f>VLOOKUP($A291, 'Medical Examinations'!$A$2:$J$2336, 8, FALSE)</f>
        <v>Yes</v>
      </c>
      <c r="L291" t="str">
        <f>VLOOKUP($A291, 'Medical Examinations'!$A$2:$J$2336, 9, FALSE)</f>
        <v>Obesity</v>
      </c>
      <c r="M291" t="str">
        <f>VLOOKUP($A291, 'Medical Examinations'!$A$2:$J$2336, 10, FALSE)</f>
        <v>Normal</v>
      </c>
      <c r="N291">
        <f>VLOOKUP($A291, 'Hospitalisation Details'!$A$2:$K$2344, 5, FALSE)</f>
        <v>0</v>
      </c>
      <c r="O291">
        <f>VLOOKUP($A291, 'Hospitalisation Details'!$A$2:$K$2344, 6, FALSE)</f>
        <v>32222.81</v>
      </c>
      <c r="P291" t="str">
        <f>VLOOKUP($A291, 'Hospitalisation Details'!$A$2:$K$2344, 7, FALSE)</f>
        <v>tier - 2</v>
      </c>
      <c r="Q291" t="str">
        <f>VLOOKUP($A291, 'Hospitalisation Details'!$A$2:$K$2344, 8, FALSE)</f>
        <v>tier - 1</v>
      </c>
      <c r="R291" t="str">
        <f>VLOOKUP($A291, 'Hospitalisation Details'!$A$2:$K$2344, 9, FALSE)</f>
        <v>R1011</v>
      </c>
      <c r="S291" t="str">
        <f>VLOOKUP($A291, 'Hospitalisation Details'!$A$2:$K$2344, 10, FALSE)</f>
        <v>8Sep1994</v>
      </c>
      <c r="T291">
        <f>VLOOKUP($A291, 'Hospitalisation Details'!$A$2:$K$2344, 11, FALSE)</f>
        <v>28</v>
      </c>
    </row>
    <row r="292" spans="1:20" ht="15.75" x14ac:dyDescent="0.25">
      <c r="A292" s="1" t="s">
        <v>2080</v>
      </c>
      <c r="B292" t="str">
        <f>VLOOKUP($A292, 'Customer Names'!$A$2:$D$2336, 2, FALSE)</f>
        <v>Fagerstrom</v>
      </c>
      <c r="C292" t="str">
        <f>VLOOKUP($A292, 'Customer Names'!$A$2:$D$2336, 3, FALSE)</f>
        <v xml:space="preserve"> Mr</v>
      </c>
      <c r="D292" t="str">
        <f>VLOOKUP($A292, 'Customer Names'!$A$2:$D$2336, 4, FALSE)</f>
        <v xml:space="preserve">  Erik T</v>
      </c>
      <c r="E292">
        <f>VLOOKUP($A292, 'Medical Examinations'!$A$2:$J$2336, 2, FALSE)</f>
        <v>22.88</v>
      </c>
      <c r="F292">
        <f>VLOOKUP($A292, 'Medical Examinations'!$A$2:$J$2336, 3, FALSE)</f>
        <v>5.9</v>
      </c>
      <c r="G292" t="str">
        <f>VLOOKUP($A292, 'Medical Examinations'!$A$2:$J$2336, 4, FALSE)</f>
        <v>No</v>
      </c>
      <c r="H292" t="str">
        <f>VLOOKUP($A292, 'Medical Examinations'!$A$2:$J$2336, 5, FALSE)</f>
        <v>No</v>
      </c>
      <c r="I292" t="str">
        <f>VLOOKUP($A292, 'Medical Examinations'!$A$2:$J$2336, 6, FALSE)</f>
        <v>Yes</v>
      </c>
      <c r="J292">
        <f>VLOOKUP($A292, 'Medical Examinations'!$A$2:$J$2336, 7, FALSE)</f>
        <v>0</v>
      </c>
      <c r="K292" t="str">
        <f>VLOOKUP($A292, 'Medical Examinations'!$A$2:$J$2336, 8, FALSE)</f>
        <v>No</v>
      </c>
      <c r="L292" t="str">
        <f>VLOOKUP($A292, 'Medical Examinations'!$A$2:$J$2336, 9, FALSE)</f>
        <v>Obesity</v>
      </c>
      <c r="M292" t="str">
        <f>VLOOKUP($A292, 'Medical Examinations'!$A$2:$J$2336, 10, FALSE)</f>
        <v>Diabetes</v>
      </c>
      <c r="N292">
        <f>VLOOKUP($A292, 'Hospitalisation Details'!$A$2:$K$2344, 5, FALSE)</f>
        <v>0</v>
      </c>
      <c r="O292">
        <f>VLOOKUP($A292, 'Hospitalisation Details'!$A$2:$K$2344, 6, FALSE)</f>
        <v>32192.76</v>
      </c>
      <c r="P292" t="str">
        <f>VLOOKUP($A292, 'Hospitalisation Details'!$A$2:$K$2344, 7, FALSE)</f>
        <v>tier - 1</v>
      </c>
      <c r="Q292" t="str">
        <f>VLOOKUP($A292, 'Hospitalisation Details'!$A$2:$K$2344, 8, FALSE)</f>
        <v>tier - 2</v>
      </c>
      <c r="R292" t="str">
        <f>VLOOKUP($A292, 'Hospitalisation Details'!$A$2:$K$2344, 9, FALSE)</f>
        <v>R1011</v>
      </c>
      <c r="S292" t="str">
        <f>VLOOKUP($A292, 'Hospitalisation Details'!$A$2:$K$2344, 10, FALSE)</f>
        <v>11Sep1969</v>
      </c>
      <c r="T292">
        <f>VLOOKUP($A292, 'Hospitalisation Details'!$A$2:$K$2344, 11, FALSE)</f>
        <v>53</v>
      </c>
    </row>
    <row r="293" spans="1:20" ht="15.75" x14ac:dyDescent="0.25">
      <c r="A293" s="1" t="s">
        <v>2079</v>
      </c>
      <c r="B293" t="str">
        <f>VLOOKUP($A293, 'Customer Names'!$A$2:$D$2336, 2, FALSE)</f>
        <v>Bien</v>
      </c>
      <c r="C293" t="str">
        <f>VLOOKUP($A293, 'Customer Names'!$A$2:$D$2336, 3, FALSE)</f>
        <v xml:space="preserve"> Mr</v>
      </c>
      <c r="D293" t="str">
        <f>VLOOKUP($A293, 'Customer Names'!$A$2:$D$2336, 4, FALSE)</f>
        <v xml:space="preserve">  Rod W</v>
      </c>
      <c r="E293">
        <f>VLOOKUP($A293, 'Medical Examinations'!$A$2:$J$2336, 2, FALSE)</f>
        <v>29.734999999999999</v>
      </c>
      <c r="F293">
        <f>VLOOKUP($A293, 'Medical Examinations'!$A$2:$J$2336, 3, FALSE)</f>
        <v>7.79</v>
      </c>
      <c r="G293" t="str">
        <f>VLOOKUP($A293, 'Medical Examinations'!$A$2:$J$2336, 4, FALSE)</f>
        <v>No</v>
      </c>
      <c r="H293" t="str">
        <f>VLOOKUP($A293, 'Medical Examinations'!$A$2:$J$2336, 5, FALSE)</f>
        <v>No</v>
      </c>
      <c r="I293" t="str">
        <f>VLOOKUP($A293, 'Medical Examinations'!$A$2:$J$2336, 6, FALSE)</f>
        <v>No</v>
      </c>
      <c r="J293">
        <f>VLOOKUP($A293, 'Medical Examinations'!$A$2:$J$2336, 7, FALSE)</f>
        <v>1</v>
      </c>
      <c r="K293" t="str">
        <f>VLOOKUP($A293, 'Medical Examinations'!$A$2:$J$2336, 8, FALSE)</f>
        <v>No</v>
      </c>
      <c r="L293" t="str">
        <f>VLOOKUP($A293, 'Medical Examinations'!$A$2:$J$2336, 9, FALSE)</f>
        <v>Obesity</v>
      </c>
      <c r="M293" t="str">
        <f>VLOOKUP($A293, 'Medical Examinations'!$A$2:$J$2336, 10, FALSE)</f>
        <v>Diabetes</v>
      </c>
      <c r="N293">
        <f>VLOOKUP($A293, 'Hospitalisation Details'!$A$2:$K$2344, 5, FALSE)</f>
        <v>2</v>
      </c>
      <c r="O293">
        <f>VLOOKUP($A293, 'Hospitalisation Details'!$A$2:$K$2344, 6, FALSE)</f>
        <v>32108.66</v>
      </c>
      <c r="P293" t="str">
        <f>VLOOKUP($A293, 'Hospitalisation Details'!$A$2:$K$2344, 7, FALSE)</f>
        <v>tier - 1</v>
      </c>
      <c r="Q293" t="str">
        <f>VLOOKUP($A293, 'Hospitalisation Details'!$A$2:$K$2344, 8, FALSE)</f>
        <v>tier - 3</v>
      </c>
      <c r="R293" t="str">
        <f>VLOOKUP($A293, 'Hospitalisation Details'!$A$2:$K$2344, 9, FALSE)</f>
        <v>R1017</v>
      </c>
      <c r="S293" t="str">
        <f>VLOOKUP($A293, 'Hospitalisation Details'!$A$2:$K$2344, 10, FALSE)</f>
        <v>10Nov1978</v>
      </c>
      <c r="T293">
        <f>VLOOKUP($A293, 'Hospitalisation Details'!$A$2:$K$2344, 11, FALSE)</f>
        <v>44</v>
      </c>
    </row>
    <row r="294" spans="1:20" ht="15.75" x14ac:dyDescent="0.25">
      <c r="A294" s="1" t="s">
        <v>2078</v>
      </c>
      <c r="B294" t="str">
        <f>VLOOKUP($A294, 'Customer Names'!$A$2:$D$2336, 2, FALSE)</f>
        <v>Hess</v>
      </c>
      <c r="C294" t="str">
        <f>VLOOKUP($A294, 'Customer Names'!$A$2:$D$2336, 3, FALSE)</f>
        <v xml:space="preserve"> Mr</v>
      </c>
      <c r="D294" t="str">
        <f>VLOOKUP($A294, 'Customer Names'!$A$2:$D$2336, 4, FALSE)</f>
        <v xml:space="preserve">  Joey</v>
      </c>
      <c r="E294">
        <f>VLOOKUP($A294, 'Medical Examinations'!$A$2:$J$2336, 2, FALSE)</f>
        <v>40.74</v>
      </c>
      <c r="F294">
        <f>VLOOKUP($A294, 'Medical Examinations'!$A$2:$J$2336, 3, FALSE)</f>
        <v>5.28</v>
      </c>
      <c r="G294" t="str">
        <f>VLOOKUP($A294, 'Medical Examinations'!$A$2:$J$2336, 4, FALSE)</f>
        <v>Yes</v>
      </c>
      <c r="H294" t="str">
        <f>VLOOKUP($A294, 'Medical Examinations'!$A$2:$J$2336, 5, FALSE)</f>
        <v>No</v>
      </c>
      <c r="I294" t="str">
        <f>VLOOKUP($A294, 'Medical Examinations'!$A$2:$J$2336, 6, FALSE)</f>
        <v>Yes</v>
      </c>
      <c r="J294">
        <f>VLOOKUP($A294, 'Medical Examinations'!$A$2:$J$2336, 7, FALSE)</f>
        <v>1</v>
      </c>
      <c r="K294" t="str">
        <f>VLOOKUP($A294, 'Medical Examinations'!$A$2:$J$2336, 8, FALSE)</f>
        <v>Yes</v>
      </c>
      <c r="L294" t="str">
        <f>VLOOKUP($A294, 'Medical Examinations'!$A$2:$J$2336, 9, FALSE)</f>
        <v>Obesity</v>
      </c>
      <c r="M294" t="str">
        <f>VLOOKUP($A294, 'Medical Examinations'!$A$2:$J$2336, 10, FALSE)</f>
        <v>Normal</v>
      </c>
      <c r="N294">
        <f>VLOOKUP($A294, 'Hospitalisation Details'!$A$2:$K$2344, 5, FALSE)</f>
        <v>0</v>
      </c>
      <c r="O294">
        <f>VLOOKUP($A294, 'Hospitalisation Details'!$A$2:$K$2344, 6, FALSE)</f>
        <v>32086.21</v>
      </c>
      <c r="P294" t="str">
        <f>VLOOKUP($A294, 'Hospitalisation Details'!$A$2:$K$2344, 7, FALSE)</f>
        <v>tier - 1</v>
      </c>
      <c r="Q294" t="str">
        <f>VLOOKUP($A294, 'Hospitalisation Details'!$A$2:$K$2344, 8, FALSE)</f>
        <v>tier - 3</v>
      </c>
      <c r="R294" t="str">
        <f>VLOOKUP($A294, 'Hospitalisation Details'!$A$2:$K$2344, 9, FALSE)</f>
        <v>R1011</v>
      </c>
      <c r="S294" t="str">
        <f>VLOOKUP($A294, 'Hospitalisation Details'!$A$2:$K$2344, 10, FALSE)</f>
        <v>13Sep1993</v>
      </c>
      <c r="T294">
        <f>VLOOKUP($A294, 'Hospitalisation Details'!$A$2:$K$2344, 11, FALSE)</f>
        <v>29</v>
      </c>
    </row>
    <row r="295" spans="1:20" ht="15.75" x14ac:dyDescent="0.25">
      <c r="A295" s="1" t="s">
        <v>2077</v>
      </c>
      <c r="B295" t="str">
        <f>VLOOKUP($A295, 'Customer Names'!$A$2:$D$2336, 2, FALSE)</f>
        <v>Shaw</v>
      </c>
      <c r="C295" t="str">
        <f>VLOOKUP($A295, 'Customer Names'!$A$2:$D$2336, 3, FALSE)</f>
        <v xml:space="preserve"> Ms</v>
      </c>
      <c r="D295" t="str">
        <f>VLOOKUP($A295, 'Customer Names'!$A$2:$D$2336, 4, FALSE)</f>
        <v xml:space="preserve">  Hillary L</v>
      </c>
      <c r="E295">
        <f>VLOOKUP($A295, 'Medical Examinations'!$A$2:$J$2336, 2, FALSE)</f>
        <v>24.14</v>
      </c>
      <c r="F295">
        <f>VLOOKUP($A295, 'Medical Examinations'!$A$2:$J$2336, 3, FALSE)</f>
        <v>5.87</v>
      </c>
      <c r="G295" t="str">
        <f>VLOOKUP($A295, 'Medical Examinations'!$A$2:$J$2336, 4, FALSE)</f>
        <v>No</v>
      </c>
      <c r="H295" t="str">
        <f>VLOOKUP($A295, 'Medical Examinations'!$A$2:$J$2336, 5, FALSE)</f>
        <v>No</v>
      </c>
      <c r="I295" t="str">
        <f>VLOOKUP($A295, 'Medical Examinations'!$A$2:$J$2336, 6, FALSE)</f>
        <v>No</v>
      </c>
      <c r="J295">
        <f>VLOOKUP($A295, 'Medical Examinations'!$A$2:$J$2336, 7, FALSE)</f>
        <v>0</v>
      </c>
      <c r="K295" t="str">
        <f>VLOOKUP($A295, 'Medical Examinations'!$A$2:$J$2336, 8, FALSE)</f>
        <v>No</v>
      </c>
      <c r="L295" t="str">
        <f>VLOOKUP($A295, 'Medical Examinations'!$A$2:$J$2336, 9, FALSE)</f>
        <v>Obesity</v>
      </c>
      <c r="M295" t="str">
        <f>VLOOKUP($A295, 'Medical Examinations'!$A$2:$J$2336, 10, FALSE)</f>
        <v>Diabetes</v>
      </c>
      <c r="N295">
        <f>VLOOKUP($A295, 'Hospitalisation Details'!$A$2:$K$2344, 5, FALSE)</f>
        <v>0</v>
      </c>
      <c r="O295">
        <f>VLOOKUP($A295, 'Hospitalisation Details'!$A$2:$K$2344, 6, FALSE)</f>
        <v>31980.89</v>
      </c>
      <c r="P295" t="str">
        <f>VLOOKUP($A295, 'Hospitalisation Details'!$A$2:$K$2344, 7, FALSE)</f>
        <v>tier - 2</v>
      </c>
      <c r="Q295" t="str">
        <f>VLOOKUP($A295, 'Hospitalisation Details'!$A$2:$K$2344, 8, FALSE)</f>
        <v>tier - 1</v>
      </c>
      <c r="R295" t="str">
        <f>VLOOKUP($A295, 'Hospitalisation Details'!$A$2:$K$2344, 9, FALSE)</f>
        <v>R1011</v>
      </c>
      <c r="S295" t="str">
        <f>VLOOKUP($A295, 'Hospitalisation Details'!$A$2:$K$2344, 10, FALSE)</f>
        <v>21Sep1972</v>
      </c>
      <c r="T295">
        <f>VLOOKUP($A295, 'Hospitalisation Details'!$A$2:$K$2344, 11, FALSE)</f>
        <v>50</v>
      </c>
    </row>
    <row r="296" spans="1:20" ht="15.75" x14ac:dyDescent="0.25">
      <c r="A296" s="1" t="s">
        <v>2076</v>
      </c>
      <c r="B296" t="str">
        <f>VLOOKUP($A296, 'Customer Names'!$A$2:$D$2336, 2, FALSE)</f>
        <v>Williams</v>
      </c>
      <c r="C296" t="str">
        <f>VLOOKUP($A296, 'Customer Names'!$A$2:$D$2336, 3, FALSE)</f>
        <v xml:space="preserve"> Mr</v>
      </c>
      <c r="D296" t="str">
        <f>VLOOKUP($A296, 'Customer Names'!$A$2:$D$2336, 4, FALSE)</f>
        <v xml:space="preserve">  Eric J</v>
      </c>
      <c r="E296">
        <f>VLOOKUP($A296, 'Medical Examinations'!$A$2:$J$2336, 2, FALSE)</f>
        <v>25.15</v>
      </c>
      <c r="F296">
        <f>VLOOKUP($A296, 'Medical Examinations'!$A$2:$J$2336, 3, FALSE)</f>
        <v>9.08</v>
      </c>
      <c r="G296" t="str">
        <f>VLOOKUP($A296, 'Medical Examinations'!$A$2:$J$2336, 4, FALSE)</f>
        <v>No</v>
      </c>
      <c r="H296" t="str">
        <f>VLOOKUP($A296, 'Medical Examinations'!$A$2:$J$2336, 5, FALSE)</f>
        <v>No</v>
      </c>
      <c r="I296" t="str">
        <f>VLOOKUP($A296, 'Medical Examinations'!$A$2:$J$2336, 6, FALSE)</f>
        <v>No</v>
      </c>
      <c r="J296">
        <f>VLOOKUP($A296, 'Medical Examinations'!$A$2:$J$2336, 7, FALSE)</f>
        <v>0</v>
      </c>
      <c r="K296" t="str">
        <f>VLOOKUP($A296, 'Medical Examinations'!$A$2:$J$2336, 8, FALSE)</f>
        <v>No</v>
      </c>
      <c r="L296" t="str">
        <f>VLOOKUP($A296, 'Medical Examinations'!$A$2:$J$2336, 9, FALSE)</f>
        <v>Obesity</v>
      </c>
      <c r="M296" t="str">
        <f>VLOOKUP($A296, 'Medical Examinations'!$A$2:$J$2336, 10, FALSE)</f>
        <v>Diabetes</v>
      </c>
      <c r="N296">
        <f>VLOOKUP($A296, 'Hospitalisation Details'!$A$2:$K$2344, 5, FALSE)</f>
        <v>1</v>
      </c>
      <c r="O296">
        <f>VLOOKUP($A296, 'Hospitalisation Details'!$A$2:$K$2344, 6, FALSE)</f>
        <v>31897.1</v>
      </c>
      <c r="P296" t="str">
        <f>VLOOKUP($A296, 'Hospitalisation Details'!$A$2:$K$2344, 7, FALSE)</f>
        <v>tier - 2</v>
      </c>
      <c r="Q296" t="str">
        <f>VLOOKUP($A296, 'Hospitalisation Details'!$A$2:$K$2344, 8, FALSE)</f>
        <v>tier - 3</v>
      </c>
      <c r="R296" t="str">
        <f>VLOOKUP($A296, 'Hospitalisation Details'!$A$2:$K$2344, 9, FALSE)</f>
        <v>R1011</v>
      </c>
      <c r="S296" t="str">
        <f>VLOOKUP($A296, 'Hospitalisation Details'!$A$2:$K$2344, 10, FALSE)</f>
        <v>25Sep1975</v>
      </c>
      <c r="T296">
        <f>VLOOKUP($A296, 'Hospitalisation Details'!$A$2:$K$2344, 11, FALSE)</f>
        <v>47</v>
      </c>
    </row>
    <row r="297" spans="1:20" ht="15.75" x14ac:dyDescent="0.25">
      <c r="A297" s="1" t="s">
        <v>2075</v>
      </c>
      <c r="B297" t="str">
        <f>VLOOKUP($A297, 'Customer Names'!$A$2:$D$2336, 2, FALSE)</f>
        <v>Menzies</v>
      </c>
      <c r="C297" t="str">
        <f>VLOOKUP($A297, 'Customer Names'!$A$2:$D$2336, 3, FALSE)</f>
        <v xml:space="preserve"> Mr</v>
      </c>
      <c r="D297" t="str">
        <f>VLOOKUP($A297, 'Customer Names'!$A$2:$D$2336, 4, FALSE)</f>
        <v xml:space="preserve">  Nicolas</v>
      </c>
      <c r="E297">
        <f>VLOOKUP($A297, 'Medical Examinations'!$A$2:$J$2336, 2, FALSE)</f>
        <v>28.71</v>
      </c>
      <c r="F297">
        <f>VLOOKUP($A297, 'Medical Examinations'!$A$2:$J$2336, 3, FALSE)</f>
        <v>5.2</v>
      </c>
      <c r="G297" t="str">
        <f>VLOOKUP($A297, 'Medical Examinations'!$A$2:$J$2336, 4, FALSE)</f>
        <v>No</v>
      </c>
      <c r="H297" t="str">
        <f>VLOOKUP($A297, 'Medical Examinations'!$A$2:$J$2336, 5, FALSE)</f>
        <v>No</v>
      </c>
      <c r="I297" t="str">
        <f>VLOOKUP($A297, 'Medical Examinations'!$A$2:$J$2336, 6, FALSE)</f>
        <v>No</v>
      </c>
      <c r="J297">
        <f>VLOOKUP($A297, 'Medical Examinations'!$A$2:$J$2336, 7, FALSE)</f>
        <v>0</v>
      </c>
      <c r="K297" t="str">
        <f>VLOOKUP($A297, 'Medical Examinations'!$A$2:$J$2336, 8, FALSE)</f>
        <v>No</v>
      </c>
      <c r="L297" t="str">
        <f>VLOOKUP($A297, 'Medical Examinations'!$A$2:$J$2336, 9, FALSE)</f>
        <v>Obesity</v>
      </c>
      <c r="M297" t="str">
        <f>VLOOKUP($A297, 'Medical Examinations'!$A$2:$J$2336, 10, FALSE)</f>
        <v>Normal</v>
      </c>
      <c r="N297">
        <f>VLOOKUP($A297, 'Hospitalisation Details'!$A$2:$K$2344, 5, FALSE)</f>
        <v>3</v>
      </c>
      <c r="O297">
        <f>VLOOKUP($A297, 'Hospitalisation Details'!$A$2:$K$2344, 6, FALSE)</f>
        <v>31743.919999999998</v>
      </c>
      <c r="P297" t="str">
        <f>VLOOKUP($A297, 'Hospitalisation Details'!$A$2:$K$2344, 7, FALSE)</f>
        <v>tier - 2</v>
      </c>
      <c r="Q297" t="str">
        <f>VLOOKUP($A297, 'Hospitalisation Details'!$A$2:$K$2344, 8, FALSE)</f>
        <v>tier - 1</v>
      </c>
      <c r="R297" t="str">
        <f>VLOOKUP($A297, 'Hospitalisation Details'!$A$2:$K$2344, 9, FALSE)</f>
        <v>R1011</v>
      </c>
      <c r="S297" t="str">
        <f>VLOOKUP($A297, 'Hospitalisation Details'!$A$2:$K$2344, 10, FALSE)</f>
        <v>10Sep1984</v>
      </c>
      <c r="T297">
        <f>VLOOKUP($A297, 'Hospitalisation Details'!$A$2:$K$2344, 11, FALSE)</f>
        <v>38</v>
      </c>
    </row>
    <row r="298" spans="1:20" ht="15.75" x14ac:dyDescent="0.25">
      <c r="A298" s="1" t="s">
        <v>2074</v>
      </c>
      <c r="B298" t="str">
        <f>VLOOKUP($A298, 'Customer Names'!$A$2:$D$2336, 2, FALSE)</f>
        <v>Buehler</v>
      </c>
      <c r="C298" t="str">
        <f>VLOOKUP($A298, 'Customer Names'!$A$2:$D$2336, 3, FALSE)</f>
        <v xml:space="preserve"> Mr</v>
      </c>
      <c r="D298" t="str">
        <f>VLOOKUP($A298, 'Customer Names'!$A$2:$D$2336, 4, FALSE)</f>
        <v xml:space="preserve">  Marcel</v>
      </c>
      <c r="E298">
        <f>VLOOKUP($A298, 'Medical Examinations'!$A$2:$J$2336, 2, FALSE)</f>
        <v>23</v>
      </c>
      <c r="F298">
        <f>VLOOKUP($A298, 'Medical Examinations'!$A$2:$J$2336, 3, FALSE)</f>
        <v>5.48</v>
      </c>
      <c r="G298" t="str">
        <f>VLOOKUP($A298, 'Medical Examinations'!$A$2:$J$2336, 4, FALSE)</f>
        <v>No</v>
      </c>
      <c r="H298" t="str">
        <f>VLOOKUP($A298, 'Medical Examinations'!$A$2:$J$2336, 5, FALSE)</f>
        <v>No</v>
      </c>
      <c r="I298" t="str">
        <f>VLOOKUP($A298, 'Medical Examinations'!$A$2:$J$2336, 6, FALSE)</f>
        <v>No</v>
      </c>
      <c r="J298">
        <f>VLOOKUP($A298, 'Medical Examinations'!$A$2:$J$2336, 7, FALSE)</f>
        <v>0</v>
      </c>
      <c r="K298" t="str">
        <f>VLOOKUP($A298, 'Medical Examinations'!$A$2:$J$2336, 8, FALSE)</f>
        <v>No</v>
      </c>
      <c r="L298" t="str">
        <f>VLOOKUP($A298, 'Medical Examinations'!$A$2:$J$2336, 9, FALSE)</f>
        <v>Obesity</v>
      </c>
      <c r="M298" t="str">
        <f>VLOOKUP($A298, 'Medical Examinations'!$A$2:$J$2336, 10, FALSE)</f>
        <v>Normal</v>
      </c>
      <c r="N298">
        <f>VLOOKUP($A298, 'Hospitalisation Details'!$A$2:$K$2344, 5, FALSE)</f>
        <v>2</v>
      </c>
      <c r="O298">
        <f>VLOOKUP($A298, 'Hospitalisation Details'!$A$2:$K$2344, 6, FALSE)</f>
        <v>31736.7</v>
      </c>
      <c r="P298" t="str">
        <f>VLOOKUP($A298, 'Hospitalisation Details'!$A$2:$K$2344, 7, FALSE)</f>
        <v>tier - 2</v>
      </c>
      <c r="Q298" t="str">
        <f>VLOOKUP($A298, 'Hospitalisation Details'!$A$2:$K$2344, 8, FALSE)</f>
        <v>tier - 2</v>
      </c>
      <c r="R298" t="str">
        <f>VLOOKUP($A298, 'Hospitalisation Details'!$A$2:$K$2344, 9, FALSE)</f>
        <v>R1012</v>
      </c>
      <c r="S298" t="str">
        <f>VLOOKUP($A298, 'Hospitalisation Details'!$A$2:$K$2344, 10, FALSE)</f>
        <v>14Oct1977</v>
      </c>
      <c r="T298">
        <f>VLOOKUP($A298, 'Hospitalisation Details'!$A$2:$K$2344, 11, FALSE)</f>
        <v>45</v>
      </c>
    </row>
    <row r="299" spans="1:20" ht="15.75" x14ac:dyDescent="0.25">
      <c r="A299" s="1" t="s">
        <v>2073</v>
      </c>
      <c r="B299" t="str">
        <f>VLOOKUP($A299, 'Customer Names'!$A$2:$D$2336, 2, FALSE)</f>
        <v>Degen</v>
      </c>
      <c r="C299" t="str">
        <f>VLOOKUP($A299, 'Customer Names'!$A$2:$D$2336, 3, FALSE)</f>
        <v xml:space="preserve"> Ms</v>
      </c>
      <c r="D299" t="str">
        <f>VLOOKUP($A299, 'Customer Names'!$A$2:$D$2336, 4, FALSE)</f>
        <v xml:space="preserve">  Ashley N</v>
      </c>
      <c r="E299">
        <f>VLOOKUP($A299, 'Medical Examinations'!$A$2:$J$2336, 2, FALSE)</f>
        <v>36.86</v>
      </c>
      <c r="F299">
        <f>VLOOKUP($A299, 'Medical Examinations'!$A$2:$J$2336, 3, FALSE)</f>
        <v>11.95</v>
      </c>
      <c r="G299" t="str">
        <f>VLOOKUP($A299, 'Medical Examinations'!$A$2:$J$2336, 4, FALSE)</f>
        <v>Yes</v>
      </c>
      <c r="H299" t="str">
        <f>VLOOKUP($A299, 'Medical Examinations'!$A$2:$J$2336, 5, FALSE)</f>
        <v>No</v>
      </c>
      <c r="I299" t="str">
        <f>VLOOKUP($A299, 'Medical Examinations'!$A$2:$J$2336, 6, FALSE)</f>
        <v>No</v>
      </c>
      <c r="J299">
        <f>VLOOKUP($A299, 'Medical Examinations'!$A$2:$J$2336, 7, FALSE)</f>
        <v>1</v>
      </c>
      <c r="K299" t="str">
        <f>VLOOKUP($A299, 'Medical Examinations'!$A$2:$J$2336, 8, FALSE)</f>
        <v>No</v>
      </c>
      <c r="L299" t="str">
        <f>VLOOKUP($A299, 'Medical Examinations'!$A$2:$J$2336, 9, FALSE)</f>
        <v>Obesity</v>
      </c>
      <c r="M299" t="str">
        <f>VLOOKUP($A299, 'Medical Examinations'!$A$2:$J$2336, 10, FALSE)</f>
        <v>Diabetes</v>
      </c>
      <c r="N299">
        <f>VLOOKUP($A299, 'Hospitalisation Details'!$A$2:$K$2344, 5, FALSE)</f>
        <v>1</v>
      </c>
      <c r="O299">
        <f>VLOOKUP($A299, 'Hospitalisation Details'!$A$2:$K$2344, 6, FALSE)</f>
        <v>31620</v>
      </c>
      <c r="P299" t="str">
        <f>VLOOKUP($A299, 'Hospitalisation Details'!$A$2:$K$2344, 7, FALSE)</f>
        <v>tier - 2</v>
      </c>
      <c r="Q299" t="str">
        <f>VLOOKUP($A299, 'Hospitalisation Details'!$A$2:$K$2344, 8, FALSE)</f>
        <v>tier - 1</v>
      </c>
      <c r="R299" t="str">
        <f>VLOOKUP($A299, 'Hospitalisation Details'!$A$2:$K$2344, 9, FALSE)</f>
        <v>R1024</v>
      </c>
      <c r="S299" t="str">
        <f>VLOOKUP($A299, 'Hospitalisation Details'!$A$2:$K$2344, 10, FALSE)</f>
        <v>13Dec1960</v>
      </c>
      <c r="T299">
        <f>VLOOKUP($A299, 'Hospitalisation Details'!$A$2:$K$2344, 11, FALSE)</f>
        <v>62</v>
      </c>
    </row>
    <row r="300" spans="1:20" ht="15.75" x14ac:dyDescent="0.25">
      <c r="A300" s="1" t="s">
        <v>2072</v>
      </c>
      <c r="B300" t="str">
        <f>VLOOKUP($A300, 'Customer Names'!$A$2:$D$2336, 2, FALSE)</f>
        <v>Arsenault</v>
      </c>
      <c r="C300" t="str">
        <f>VLOOKUP($A300, 'Customer Names'!$A$2:$D$2336, 3, FALSE)</f>
        <v xml:space="preserve"> Mr</v>
      </c>
      <c r="D300" t="str">
        <f>VLOOKUP($A300, 'Customer Names'!$A$2:$D$2336, 4, FALSE)</f>
        <v xml:space="preserve">  Evan D</v>
      </c>
      <c r="E300">
        <f>VLOOKUP($A300, 'Medical Examinations'!$A$2:$J$2336, 2, FALSE)</f>
        <v>24.25</v>
      </c>
      <c r="F300">
        <f>VLOOKUP($A300, 'Medical Examinations'!$A$2:$J$2336, 3, FALSE)</f>
        <v>8.6999999999999993</v>
      </c>
      <c r="G300" t="str">
        <f>VLOOKUP($A300, 'Medical Examinations'!$A$2:$J$2336, 4, FALSE)</f>
        <v>No</v>
      </c>
      <c r="H300" t="str">
        <f>VLOOKUP($A300, 'Medical Examinations'!$A$2:$J$2336, 5, FALSE)</f>
        <v>No</v>
      </c>
      <c r="I300" t="str">
        <f>VLOOKUP($A300, 'Medical Examinations'!$A$2:$J$2336, 6, FALSE)</f>
        <v>No</v>
      </c>
      <c r="J300">
        <f>VLOOKUP($A300, 'Medical Examinations'!$A$2:$J$2336, 7, FALSE)</f>
        <v>0</v>
      </c>
      <c r="K300" t="str">
        <f>VLOOKUP($A300, 'Medical Examinations'!$A$2:$J$2336, 8, FALSE)</f>
        <v>No</v>
      </c>
      <c r="L300" t="str">
        <f>VLOOKUP($A300, 'Medical Examinations'!$A$2:$J$2336, 9, FALSE)</f>
        <v>Obesity</v>
      </c>
      <c r="M300" t="str">
        <f>VLOOKUP($A300, 'Medical Examinations'!$A$2:$J$2336, 10, FALSE)</f>
        <v>Diabetes</v>
      </c>
      <c r="N300">
        <f>VLOOKUP($A300, 'Hospitalisation Details'!$A$2:$K$2344, 5, FALSE)</f>
        <v>1</v>
      </c>
      <c r="O300">
        <f>VLOOKUP($A300, 'Hospitalisation Details'!$A$2:$K$2344, 6, FALSE)</f>
        <v>31591.82</v>
      </c>
      <c r="P300" t="str">
        <f>VLOOKUP($A300, 'Hospitalisation Details'!$A$2:$K$2344, 7, FALSE)</f>
        <v>tier - 2</v>
      </c>
      <c r="Q300" t="str">
        <f>VLOOKUP($A300, 'Hospitalisation Details'!$A$2:$K$2344, 8, FALSE)</f>
        <v>tier - 1</v>
      </c>
      <c r="R300" t="str">
        <f>VLOOKUP($A300, 'Hospitalisation Details'!$A$2:$K$2344, 9, FALSE)</f>
        <v>R1011</v>
      </c>
      <c r="S300" t="str">
        <f>VLOOKUP($A300, 'Hospitalisation Details'!$A$2:$K$2344, 10, FALSE)</f>
        <v>29Oct1975</v>
      </c>
      <c r="T300">
        <f>VLOOKUP($A300, 'Hospitalisation Details'!$A$2:$K$2344, 11, FALSE)</f>
        <v>47</v>
      </c>
    </row>
    <row r="301" spans="1:20" ht="15.75" x14ac:dyDescent="0.25">
      <c r="A301" s="1" t="s">
        <v>2071</v>
      </c>
      <c r="B301" t="str">
        <f>VLOOKUP($A301, 'Customer Names'!$A$2:$D$2336, 2, FALSE)</f>
        <v>Hoff</v>
      </c>
      <c r="C301" t="str">
        <f>VLOOKUP($A301, 'Customer Names'!$A$2:$D$2336, 3, FALSE)</f>
        <v xml:space="preserve"> Ms</v>
      </c>
      <c r="D301" t="str">
        <f>VLOOKUP($A301, 'Customer Names'!$A$2:$D$2336, 4, FALSE)</f>
        <v xml:space="preserve">  Krisana</v>
      </c>
      <c r="E301">
        <f>VLOOKUP($A301, 'Medical Examinations'!$A$2:$J$2336, 2, FALSE)</f>
        <v>23.85</v>
      </c>
      <c r="F301">
        <f>VLOOKUP($A301, 'Medical Examinations'!$A$2:$J$2336, 3, FALSE)</f>
        <v>7.84</v>
      </c>
      <c r="G301" t="str">
        <f>VLOOKUP($A301, 'Medical Examinations'!$A$2:$J$2336, 4, FALSE)</f>
        <v>No</v>
      </c>
      <c r="H301" t="str">
        <f>VLOOKUP($A301, 'Medical Examinations'!$A$2:$J$2336, 5, FALSE)</f>
        <v>No</v>
      </c>
      <c r="I301" t="str">
        <f>VLOOKUP($A301, 'Medical Examinations'!$A$2:$J$2336, 6, FALSE)</f>
        <v>No</v>
      </c>
      <c r="J301">
        <f>VLOOKUP($A301, 'Medical Examinations'!$A$2:$J$2336, 7, FALSE)</f>
        <v>0</v>
      </c>
      <c r="K301" t="str">
        <f>VLOOKUP($A301, 'Medical Examinations'!$A$2:$J$2336, 8, FALSE)</f>
        <v>No</v>
      </c>
      <c r="L301" t="str">
        <f>VLOOKUP($A301, 'Medical Examinations'!$A$2:$J$2336, 9, FALSE)</f>
        <v>Obesity</v>
      </c>
      <c r="M301" t="str">
        <f>VLOOKUP($A301, 'Medical Examinations'!$A$2:$J$2336, 10, FALSE)</f>
        <v>Diabetes</v>
      </c>
      <c r="N301">
        <f>VLOOKUP($A301, 'Hospitalisation Details'!$A$2:$K$2344, 5, FALSE)</f>
        <v>0</v>
      </c>
      <c r="O301">
        <f>VLOOKUP($A301, 'Hospitalisation Details'!$A$2:$K$2344, 6, FALSE)</f>
        <v>31368.81</v>
      </c>
      <c r="P301" t="str">
        <f>VLOOKUP($A301, 'Hospitalisation Details'!$A$2:$K$2344, 7, FALSE)</f>
        <v>tier - 2</v>
      </c>
      <c r="Q301" t="str">
        <f>VLOOKUP($A301, 'Hospitalisation Details'!$A$2:$K$2344, 8, FALSE)</f>
        <v>tier - 3</v>
      </c>
      <c r="R301" t="str">
        <f>VLOOKUP($A301, 'Hospitalisation Details'!$A$2:$K$2344, 9, FALSE)</f>
        <v>R1011</v>
      </c>
      <c r="S301" t="str">
        <f>VLOOKUP($A301, 'Hospitalisation Details'!$A$2:$K$2344, 10, FALSE)</f>
        <v>8Oct1974</v>
      </c>
      <c r="T301">
        <f>VLOOKUP($A301, 'Hospitalisation Details'!$A$2:$K$2344, 11, FALSE)</f>
        <v>48</v>
      </c>
    </row>
    <row r="302" spans="1:20" ht="15.75" x14ac:dyDescent="0.25">
      <c r="A302" s="1" t="s">
        <v>2070</v>
      </c>
      <c r="B302" t="str">
        <f>VLOOKUP($A302, 'Customer Names'!$A$2:$D$2336, 2, FALSE)</f>
        <v>Hall</v>
      </c>
      <c r="C302" t="str">
        <f>VLOOKUP($A302, 'Customer Names'!$A$2:$D$2336, 3, FALSE)</f>
        <v xml:space="preserve"> Mr</v>
      </c>
      <c r="D302" t="str">
        <f>VLOOKUP($A302, 'Customer Names'!$A$2:$D$2336, 4, FALSE)</f>
        <v xml:space="preserve">  Kyle</v>
      </c>
      <c r="E302">
        <f>VLOOKUP($A302, 'Medical Examinations'!$A$2:$J$2336, 2, FALSE)</f>
        <v>40.020000000000003</v>
      </c>
      <c r="F302">
        <f>VLOOKUP($A302, 'Medical Examinations'!$A$2:$J$2336, 3, FALSE)</f>
        <v>5.19</v>
      </c>
      <c r="G302" t="str">
        <f>VLOOKUP($A302, 'Medical Examinations'!$A$2:$J$2336, 4, FALSE)</f>
        <v>Yes</v>
      </c>
      <c r="H302" t="str">
        <f>VLOOKUP($A302, 'Medical Examinations'!$A$2:$J$2336, 5, FALSE)</f>
        <v>No</v>
      </c>
      <c r="I302" t="str">
        <f>VLOOKUP($A302, 'Medical Examinations'!$A$2:$J$2336, 6, FALSE)</f>
        <v>No</v>
      </c>
      <c r="J302">
        <f>VLOOKUP($A302, 'Medical Examinations'!$A$2:$J$2336, 7, FALSE)</f>
        <v>1</v>
      </c>
      <c r="K302" t="str">
        <f>VLOOKUP($A302, 'Medical Examinations'!$A$2:$J$2336, 8, FALSE)</f>
        <v>Yes</v>
      </c>
      <c r="L302" t="str">
        <f>VLOOKUP($A302, 'Medical Examinations'!$A$2:$J$2336, 9, FALSE)</f>
        <v>Obesity</v>
      </c>
      <c r="M302" t="str">
        <f>VLOOKUP($A302, 'Medical Examinations'!$A$2:$J$2336, 10, FALSE)</f>
        <v>Normal</v>
      </c>
      <c r="N302">
        <f>VLOOKUP($A302, 'Hospitalisation Details'!$A$2:$K$2344, 5, FALSE)</f>
        <v>0</v>
      </c>
      <c r="O302">
        <f>VLOOKUP($A302, 'Hospitalisation Details'!$A$2:$K$2344, 6, FALSE)</f>
        <v>31328.27</v>
      </c>
      <c r="P302" t="str">
        <f>VLOOKUP($A302, 'Hospitalisation Details'!$A$2:$K$2344, 7, FALSE)</f>
        <v>tier - 2</v>
      </c>
      <c r="Q302" t="str">
        <f>VLOOKUP($A302, 'Hospitalisation Details'!$A$2:$K$2344, 8, FALSE)</f>
        <v>tier - 2</v>
      </c>
      <c r="R302" t="str">
        <f>VLOOKUP($A302, 'Hospitalisation Details'!$A$2:$K$2344, 9, FALSE)</f>
        <v>R1011</v>
      </c>
      <c r="S302" t="str">
        <f>VLOOKUP($A302, 'Hospitalisation Details'!$A$2:$K$2344, 10, FALSE)</f>
        <v>27Sep1995</v>
      </c>
      <c r="T302">
        <f>VLOOKUP($A302, 'Hospitalisation Details'!$A$2:$K$2344, 11, FALSE)</f>
        <v>27</v>
      </c>
    </row>
    <row r="303" spans="1:20" ht="15.75" x14ac:dyDescent="0.25">
      <c r="A303" s="1" t="s">
        <v>2069</v>
      </c>
      <c r="B303" t="str">
        <f>VLOOKUP($A303, 'Customer Names'!$A$2:$D$2336, 2, FALSE)</f>
        <v>Ashley</v>
      </c>
      <c r="C303" t="str">
        <f>VLOOKUP($A303, 'Customer Names'!$A$2:$D$2336, 3, FALSE)</f>
        <v xml:space="preserve"> Ms</v>
      </c>
      <c r="D303" t="str">
        <f>VLOOKUP($A303, 'Customer Names'!$A$2:$D$2336, 4, FALSE)</f>
        <v xml:space="preserve">  Kate</v>
      </c>
      <c r="E303">
        <f>VLOOKUP($A303, 'Medical Examinations'!$A$2:$J$2336, 2, FALSE)</f>
        <v>19.170000000000002</v>
      </c>
      <c r="F303">
        <f>VLOOKUP($A303, 'Medical Examinations'!$A$2:$J$2336, 3, FALSE)</f>
        <v>8.41</v>
      </c>
      <c r="G303" t="str">
        <f>VLOOKUP($A303, 'Medical Examinations'!$A$2:$J$2336, 4, FALSE)</f>
        <v>No</v>
      </c>
      <c r="H303" t="str">
        <f>VLOOKUP($A303, 'Medical Examinations'!$A$2:$J$2336, 5, FALSE)</f>
        <v>No</v>
      </c>
      <c r="I303" t="str">
        <f>VLOOKUP($A303, 'Medical Examinations'!$A$2:$J$2336, 6, FALSE)</f>
        <v>No</v>
      </c>
      <c r="J303">
        <f>VLOOKUP($A303, 'Medical Examinations'!$A$2:$J$2336, 7, FALSE)</f>
        <v>0</v>
      </c>
      <c r="K303" t="str">
        <f>VLOOKUP($A303, 'Medical Examinations'!$A$2:$J$2336, 8, FALSE)</f>
        <v>No</v>
      </c>
      <c r="L303" t="str">
        <f>VLOOKUP($A303, 'Medical Examinations'!$A$2:$J$2336, 9, FALSE)</f>
        <v>Obesity</v>
      </c>
      <c r="M303" t="str">
        <f>VLOOKUP($A303, 'Medical Examinations'!$A$2:$J$2336, 10, FALSE)</f>
        <v>Diabetes</v>
      </c>
      <c r="N303">
        <f>VLOOKUP($A303, 'Hospitalisation Details'!$A$2:$K$2344, 5, FALSE)</f>
        <v>0</v>
      </c>
      <c r="O303">
        <f>VLOOKUP($A303, 'Hospitalisation Details'!$A$2:$K$2344, 6, FALSE)</f>
        <v>31322.53</v>
      </c>
      <c r="P303" t="str">
        <f>VLOOKUP($A303, 'Hospitalisation Details'!$A$2:$K$2344, 7, FALSE)</f>
        <v>tier - 2</v>
      </c>
      <c r="Q303" t="str">
        <f>VLOOKUP($A303, 'Hospitalisation Details'!$A$2:$K$2344, 8, FALSE)</f>
        <v>tier - 1</v>
      </c>
      <c r="R303" t="str">
        <f>VLOOKUP($A303, 'Hospitalisation Details'!$A$2:$K$2344, 9, FALSE)</f>
        <v>R1011</v>
      </c>
      <c r="S303" t="str">
        <f>VLOOKUP($A303, 'Hospitalisation Details'!$A$2:$K$2344, 10, FALSE)</f>
        <v>9Jul1968</v>
      </c>
      <c r="T303">
        <f>VLOOKUP($A303, 'Hospitalisation Details'!$A$2:$K$2344, 11, FALSE)</f>
        <v>54</v>
      </c>
    </row>
    <row r="304" spans="1:20" ht="15.75" x14ac:dyDescent="0.25">
      <c r="A304" s="1" t="s">
        <v>2068</v>
      </c>
      <c r="B304" t="str">
        <f>VLOOKUP($A304, 'Customer Names'!$A$2:$D$2336, 2, FALSE)</f>
        <v>Rindahl</v>
      </c>
      <c r="C304" t="str">
        <f>VLOOKUP($A304, 'Customer Names'!$A$2:$D$2336, 3, FALSE)</f>
        <v xml:space="preserve"> Mr</v>
      </c>
      <c r="D304" t="str">
        <f>VLOOKUP($A304, 'Customer Names'!$A$2:$D$2336, 4, FALSE)</f>
        <v xml:space="preserve">  Martin A</v>
      </c>
      <c r="E304">
        <f>VLOOKUP($A304, 'Medical Examinations'!$A$2:$J$2336, 2, FALSE)</f>
        <v>43.53</v>
      </c>
      <c r="F304">
        <f>VLOOKUP($A304, 'Medical Examinations'!$A$2:$J$2336, 3, FALSE)</f>
        <v>5.86</v>
      </c>
      <c r="G304" t="str">
        <f>VLOOKUP($A304, 'Medical Examinations'!$A$2:$J$2336, 4, FALSE)</f>
        <v>Yes</v>
      </c>
      <c r="H304" t="str">
        <f>VLOOKUP($A304, 'Medical Examinations'!$A$2:$J$2336, 5, FALSE)</f>
        <v>No</v>
      </c>
      <c r="I304" t="str">
        <f>VLOOKUP($A304, 'Medical Examinations'!$A$2:$J$2336, 6, FALSE)</f>
        <v>No</v>
      </c>
      <c r="J304">
        <f>VLOOKUP($A304, 'Medical Examinations'!$A$2:$J$2336, 7, FALSE)</f>
        <v>2</v>
      </c>
      <c r="K304" t="str">
        <f>VLOOKUP($A304, 'Medical Examinations'!$A$2:$J$2336, 8, FALSE)</f>
        <v>Yes</v>
      </c>
      <c r="L304" t="str">
        <f>VLOOKUP($A304, 'Medical Examinations'!$A$2:$J$2336, 9, FALSE)</f>
        <v>Obesity</v>
      </c>
      <c r="M304" t="str">
        <f>VLOOKUP($A304, 'Medical Examinations'!$A$2:$J$2336, 10, FALSE)</f>
        <v>Diabetes</v>
      </c>
      <c r="N304">
        <f>VLOOKUP($A304, 'Hospitalisation Details'!$A$2:$K$2344, 5, FALSE)</f>
        <v>0</v>
      </c>
      <c r="O304">
        <f>VLOOKUP($A304, 'Hospitalisation Details'!$A$2:$K$2344, 6, FALSE)</f>
        <v>31234.560000000001</v>
      </c>
      <c r="P304" t="str">
        <f>VLOOKUP($A304, 'Hospitalisation Details'!$A$2:$K$2344, 7, FALSE)</f>
        <v>tier - 1</v>
      </c>
      <c r="Q304" t="str">
        <f>VLOOKUP($A304, 'Hospitalisation Details'!$A$2:$K$2344, 8, FALSE)</f>
        <v>tier - 1</v>
      </c>
      <c r="R304" t="str">
        <f>VLOOKUP($A304, 'Hospitalisation Details'!$A$2:$K$2344, 9, FALSE)</f>
        <v>R1011</v>
      </c>
      <c r="S304" t="str">
        <f>VLOOKUP($A304, 'Hospitalisation Details'!$A$2:$K$2344, 10, FALSE)</f>
        <v>22Jul2000</v>
      </c>
      <c r="T304">
        <f>VLOOKUP($A304, 'Hospitalisation Details'!$A$2:$K$2344, 11, FALSE)</f>
        <v>22</v>
      </c>
    </row>
    <row r="305" spans="1:20" ht="15.75" x14ac:dyDescent="0.25">
      <c r="A305" s="1" t="s">
        <v>2067</v>
      </c>
      <c r="B305" t="str">
        <f>VLOOKUP($A305, 'Customer Names'!$A$2:$D$2336, 2, FALSE)</f>
        <v>Clark</v>
      </c>
      <c r="C305" t="str">
        <f>VLOOKUP($A305, 'Customer Names'!$A$2:$D$2336, 3, FALSE)</f>
        <v xml:space="preserve"> Ms</v>
      </c>
      <c r="D305" t="str">
        <f>VLOOKUP($A305, 'Customer Names'!$A$2:$D$2336, 4, FALSE)</f>
        <v xml:space="preserve">  Stacey</v>
      </c>
      <c r="E305">
        <f>VLOOKUP($A305, 'Medical Examinations'!$A$2:$J$2336, 2, FALSE)</f>
        <v>46.06</v>
      </c>
      <c r="F305">
        <f>VLOOKUP($A305, 'Medical Examinations'!$A$2:$J$2336, 3, FALSE)</f>
        <v>4.18</v>
      </c>
      <c r="G305" t="str">
        <f>VLOOKUP($A305, 'Medical Examinations'!$A$2:$J$2336, 4, FALSE)</f>
        <v>Yes</v>
      </c>
      <c r="H305" t="str">
        <f>VLOOKUP($A305, 'Medical Examinations'!$A$2:$J$2336, 5, FALSE)</f>
        <v>No</v>
      </c>
      <c r="I305" t="str">
        <f>VLOOKUP($A305, 'Medical Examinations'!$A$2:$J$2336, 6, FALSE)</f>
        <v>No</v>
      </c>
      <c r="J305">
        <f>VLOOKUP($A305, 'Medical Examinations'!$A$2:$J$2336, 7, FALSE)</f>
        <v>2</v>
      </c>
      <c r="K305" t="str">
        <f>VLOOKUP($A305, 'Medical Examinations'!$A$2:$J$2336, 8, FALSE)</f>
        <v>Yes</v>
      </c>
      <c r="L305" t="str">
        <f>VLOOKUP($A305, 'Medical Examinations'!$A$2:$J$2336, 9, FALSE)</f>
        <v>Obesity</v>
      </c>
      <c r="M305" t="str">
        <f>VLOOKUP($A305, 'Medical Examinations'!$A$2:$J$2336, 10, FALSE)</f>
        <v>Normal</v>
      </c>
      <c r="N305">
        <f>VLOOKUP($A305, 'Hospitalisation Details'!$A$2:$K$2344, 5, FALSE)</f>
        <v>0</v>
      </c>
      <c r="O305">
        <f>VLOOKUP($A305, 'Hospitalisation Details'!$A$2:$K$2344, 6, FALSE)</f>
        <v>31196.61</v>
      </c>
      <c r="P305" t="str">
        <f>VLOOKUP($A305, 'Hospitalisation Details'!$A$2:$K$2344, 7, FALSE)</f>
        <v>tier - 2</v>
      </c>
      <c r="Q305" t="str">
        <f>VLOOKUP($A305, 'Hospitalisation Details'!$A$2:$K$2344, 8, FALSE)</f>
        <v>tier - 1</v>
      </c>
      <c r="R305" t="str">
        <f>VLOOKUP($A305, 'Hospitalisation Details'!$A$2:$K$2344, 9, FALSE)</f>
        <v>R1011</v>
      </c>
      <c r="S305" t="str">
        <f>VLOOKUP($A305, 'Hospitalisation Details'!$A$2:$K$2344, 10, FALSE)</f>
        <v>9Nov2004</v>
      </c>
      <c r="T305">
        <f>VLOOKUP($A305, 'Hospitalisation Details'!$A$2:$K$2344, 11, FALSE)</f>
        <v>18</v>
      </c>
    </row>
    <row r="306" spans="1:20" ht="15.75" x14ac:dyDescent="0.25">
      <c r="A306" s="1" t="s">
        <v>2066</v>
      </c>
      <c r="B306" t="str">
        <f>VLOOKUP($A306, 'Customer Names'!$A$2:$D$2336, 2, FALSE)</f>
        <v>Irish</v>
      </c>
      <c r="C306" t="str">
        <f>VLOOKUP($A306, 'Customer Names'!$A$2:$D$2336, 3, FALSE)</f>
        <v xml:space="preserve"> Ms</v>
      </c>
      <c r="D306" t="str">
        <f>VLOOKUP($A306, 'Customer Names'!$A$2:$D$2336, 4, FALSE)</f>
        <v xml:space="preserve">  Christine</v>
      </c>
      <c r="E306">
        <f>VLOOKUP($A306, 'Medical Examinations'!$A$2:$J$2336, 2, FALSE)</f>
        <v>29.92</v>
      </c>
      <c r="F306">
        <f>VLOOKUP($A306, 'Medical Examinations'!$A$2:$J$2336, 3, FALSE)</f>
        <v>11.99</v>
      </c>
      <c r="G306" t="str">
        <f>VLOOKUP($A306, 'Medical Examinations'!$A$2:$J$2336, 4, FALSE)</f>
        <v>No</v>
      </c>
      <c r="H306" t="str">
        <f>VLOOKUP($A306, 'Medical Examinations'!$A$2:$J$2336, 5, FALSE)</f>
        <v>No</v>
      </c>
      <c r="I306" t="str">
        <f>VLOOKUP($A306, 'Medical Examinations'!$A$2:$J$2336, 6, FALSE)</f>
        <v>No</v>
      </c>
      <c r="J306">
        <f>VLOOKUP($A306, 'Medical Examinations'!$A$2:$J$2336, 7, FALSE)</f>
        <v>1</v>
      </c>
      <c r="K306" t="str">
        <f>VLOOKUP($A306, 'Medical Examinations'!$A$2:$J$2336, 8, FALSE)</f>
        <v>No</v>
      </c>
      <c r="L306" t="str">
        <f>VLOOKUP($A306, 'Medical Examinations'!$A$2:$J$2336, 9, FALSE)</f>
        <v>Obesity</v>
      </c>
      <c r="M306" t="str">
        <f>VLOOKUP($A306, 'Medical Examinations'!$A$2:$J$2336, 10, FALSE)</f>
        <v>Diabetes</v>
      </c>
      <c r="N306">
        <f>VLOOKUP($A306, 'Hospitalisation Details'!$A$2:$K$2344, 5, FALSE)</f>
        <v>3</v>
      </c>
      <c r="O306">
        <f>VLOOKUP($A306, 'Hospitalisation Details'!$A$2:$K$2344, 6, FALSE)</f>
        <v>30942.19</v>
      </c>
      <c r="P306" t="str">
        <f>VLOOKUP($A306, 'Hospitalisation Details'!$A$2:$K$2344, 7, FALSE)</f>
        <v>tier - 2</v>
      </c>
      <c r="Q306" t="str">
        <f>VLOOKUP($A306, 'Hospitalisation Details'!$A$2:$K$2344, 8, FALSE)</f>
        <v>tier - 2</v>
      </c>
      <c r="R306" t="str">
        <f>VLOOKUP($A306, 'Hospitalisation Details'!$A$2:$K$2344, 9, FALSE)</f>
        <v>R1013</v>
      </c>
      <c r="S306" t="str">
        <f>VLOOKUP($A306, 'Hospitalisation Details'!$A$2:$K$2344, 10, FALSE)</f>
        <v>9Sep1961</v>
      </c>
      <c r="T306">
        <f>VLOOKUP($A306, 'Hospitalisation Details'!$A$2:$K$2344, 11, FALSE)</f>
        <v>61</v>
      </c>
    </row>
    <row r="307" spans="1:20" ht="15.75" x14ac:dyDescent="0.25">
      <c r="A307" s="1" t="s">
        <v>2065</v>
      </c>
      <c r="B307" t="str">
        <f>VLOOKUP($A307, 'Customer Names'!$A$2:$D$2336, 2, FALSE)</f>
        <v>Richardson</v>
      </c>
      <c r="C307" t="str">
        <f>VLOOKUP($A307, 'Customer Names'!$A$2:$D$2336, 3, FALSE)</f>
        <v xml:space="preserve"> Ms</v>
      </c>
      <c r="D307" t="str">
        <f>VLOOKUP($A307, 'Customer Names'!$A$2:$D$2336, 4, FALSE)</f>
        <v xml:space="preserve">  Sarah C</v>
      </c>
      <c r="E307">
        <f>VLOOKUP($A307, 'Medical Examinations'!$A$2:$J$2336, 2, FALSE)</f>
        <v>28.46</v>
      </c>
      <c r="F307">
        <f>VLOOKUP($A307, 'Medical Examinations'!$A$2:$J$2336, 3, FALSE)</f>
        <v>4.8499999999999996</v>
      </c>
      <c r="G307" t="str">
        <f>VLOOKUP($A307, 'Medical Examinations'!$A$2:$J$2336, 4, FALSE)</f>
        <v>No</v>
      </c>
      <c r="H307" t="str">
        <f>VLOOKUP($A307, 'Medical Examinations'!$A$2:$J$2336, 5, FALSE)</f>
        <v>No</v>
      </c>
      <c r="I307" t="str">
        <f>VLOOKUP($A307, 'Medical Examinations'!$A$2:$J$2336, 6, FALSE)</f>
        <v>No</v>
      </c>
      <c r="J307">
        <f>VLOOKUP($A307, 'Medical Examinations'!$A$2:$J$2336, 7, FALSE)</f>
        <v>0</v>
      </c>
      <c r="K307" t="str">
        <f>VLOOKUP($A307, 'Medical Examinations'!$A$2:$J$2336, 8, FALSE)</f>
        <v>No</v>
      </c>
      <c r="L307" t="str">
        <f>VLOOKUP($A307, 'Medical Examinations'!$A$2:$J$2336, 9, FALSE)</f>
        <v>Obesity</v>
      </c>
      <c r="M307" t="str">
        <f>VLOOKUP($A307, 'Medical Examinations'!$A$2:$J$2336, 10, FALSE)</f>
        <v>Normal</v>
      </c>
      <c r="N307">
        <f>VLOOKUP($A307, 'Hospitalisation Details'!$A$2:$K$2344, 5, FALSE)</f>
        <v>3</v>
      </c>
      <c r="O307">
        <f>VLOOKUP($A307, 'Hospitalisation Details'!$A$2:$K$2344, 6, FALSE)</f>
        <v>30763.01</v>
      </c>
      <c r="P307" t="str">
        <f>VLOOKUP($A307, 'Hospitalisation Details'!$A$2:$K$2344, 7, FALSE)</f>
        <v>tier - 2</v>
      </c>
      <c r="Q307" t="str">
        <f>VLOOKUP($A307, 'Hospitalisation Details'!$A$2:$K$2344, 8, FALSE)</f>
        <v>tier - 1</v>
      </c>
      <c r="R307" t="str">
        <f>VLOOKUP($A307, 'Hospitalisation Details'!$A$2:$K$2344, 9, FALSE)</f>
        <v>R1011</v>
      </c>
      <c r="S307" t="str">
        <f>VLOOKUP($A307, 'Hospitalisation Details'!$A$2:$K$2344, 10, FALSE)</f>
        <v>5Sep1988</v>
      </c>
      <c r="T307">
        <f>VLOOKUP($A307, 'Hospitalisation Details'!$A$2:$K$2344, 11, FALSE)</f>
        <v>34</v>
      </c>
    </row>
    <row r="308" spans="1:20" ht="15.75" x14ac:dyDescent="0.25">
      <c r="A308" s="1" t="s">
        <v>2064</v>
      </c>
      <c r="B308" t="str">
        <f>VLOOKUP($A308, 'Customer Names'!$A$2:$D$2336, 2, FALSE)</f>
        <v>Dewitt</v>
      </c>
      <c r="C308" t="str">
        <f>VLOOKUP($A308, 'Customer Names'!$A$2:$D$2336, 3, FALSE)</f>
        <v xml:space="preserve"> Ms</v>
      </c>
      <c r="D308" t="str">
        <f>VLOOKUP($A308, 'Customer Names'!$A$2:$D$2336, 4, FALSE)</f>
        <v xml:space="preserve">  Megan</v>
      </c>
      <c r="E308">
        <f>VLOOKUP($A308, 'Medical Examinations'!$A$2:$J$2336, 2, FALSE)</f>
        <v>24.56</v>
      </c>
      <c r="F308">
        <f>VLOOKUP($A308, 'Medical Examinations'!$A$2:$J$2336, 3, FALSE)</f>
        <v>6.18</v>
      </c>
      <c r="G308" t="str">
        <f>VLOOKUP($A308, 'Medical Examinations'!$A$2:$J$2336, 4, FALSE)</f>
        <v>No</v>
      </c>
      <c r="H308" t="str">
        <f>VLOOKUP($A308, 'Medical Examinations'!$A$2:$J$2336, 5, FALSE)</f>
        <v>No</v>
      </c>
      <c r="I308" t="str">
        <f>VLOOKUP($A308, 'Medical Examinations'!$A$2:$J$2336, 6, FALSE)</f>
        <v>Yes</v>
      </c>
      <c r="J308">
        <f>VLOOKUP($A308, 'Medical Examinations'!$A$2:$J$2336, 7, FALSE)</f>
        <v>0</v>
      </c>
      <c r="K308" t="str">
        <f>VLOOKUP($A308, 'Medical Examinations'!$A$2:$J$2336, 8, FALSE)</f>
        <v>No</v>
      </c>
      <c r="L308" t="str">
        <f>VLOOKUP($A308, 'Medical Examinations'!$A$2:$J$2336, 9, FALSE)</f>
        <v>Obesity</v>
      </c>
      <c r="M308" t="str">
        <f>VLOOKUP($A308, 'Medical Examinations'!$A$2:$J$2336, 10, FALSE)</f>
        <v>Diabetes</v>
      </c>
      <c r="N308">
        <f>VLOOKUP($A308, 'Hospitalisation Details'!$A$2:$K$2344, 5, FALSE)</f>
        <v>3</v>
      </c>
      <c r="O308">
        <f>VLOOKUP($A308, 'Hospitalisation Details'!$A$2:$K$2344, 6, FALSE)</f>
        <v>30724.44</v>
      </c>
      <c r="P308" t="str">
        <f>VLOOKUP($A308, 'Hospitalisation Details'!$A$2:$K$2344, 7, FALSE)</f>
        <v>tier - 2</v>
      </c>
      <c r="Q308" t="str">
        <f>VLOOKUP($A308, 'Hospitalisation Details'!$A$2:$K$2344, 8, FALSE)</f>
        <v>tier - 3</v>
      </c>
      <c r="R308" t="str">
        <f>VLOOKUP($A308, 'Hospitalisation Details'!$A$2:$K$2344, 9, FALSE)</f>
        <v>R1011</v>
      </c>
      <c r="S308" t="str">
        <f>VLOOKUP($A308, 'Hospitalisation Details'!$A$2:$K$2344, 10, FALSE)</f>
        <v>21Dec1983</v>
      </c>
      <c r="T308">
        <f>VLOOKUP($A308, 'Hospitalisation Details'!$A$2:$K$2344, 11, FALSE)</f>
        <v>39</v>
      </c>
    </row>
    <row r="309" spans="1:20" ht="15.75" x14ac:dyDescent="0.25">
      <c r="A309" s="1" t="s">
        <v>2063</v>
      </c>
      <c r="B309" t="str">
        <f>VLOOKUP($A309, 'Customer Names'!$A$2:$D$2336, 2, FALSE)</f>
        <v>Hickman</v>
      </c>
      <c r="C309" t="str">
        <f>VLOOKUP($A309, 'Customer Names'!$A$2:$D$2336, 3, FALSE)</f>
        <v xml:space="preserve"> Mr</v>
      </c>
      <c r="D309" t="str">
        <f>VLOOKUP($A309, 'Customer Names'!$A$2:$D$2336, 4, FALSE)</f>
        <v xml:space="preserve">  Jason W</v>
      </c>
      <c r="E309">
        <f>VLOOKUP($A309, 'Medical Examinations'!$A$2:$J$2336, 2, FALSE)</f>
        <v>41.19</v>
      </c>
      <c r="F309">
        <f>VLOOKUP($A309, 'Medical Examinations'!$A$2:$J$2336, 3, FALSE)</f>
        <v>6.37</v>
      </c>
      <c r="G309" t="str">
        <f>VLOOKUP($A309, 'Medical Examinations'!$A$2:$J$2336, 4, FALSE)</f>
        <v>Yes</v>
      </c>
      <c r="H309" t="str">
        <f>VLOOKUP($A309, 'Medical Examinations'!$A$2:$J$2336, 5, FALSE)</f>
        <v>No</v>
      </c>
      <c r="I309" t="str">
        <f>VLOOKUP($A309, 'Medical Examinations'!$A$2:$J$2336, 6, FALSE)</f>
        <v>No</v>
      </c>
      <c r="J309">
        <f>VLOOKUP($A309, 'Medical Examinations'!$A$2:$J$2336, 7, FALSE)</f>
        <v>2</v>
      </c>
      <c r="K309" t="str">
        <f>VLOOKUP($A309, 'Medical Examinations'!$A$2:$J$2336, 8, FALSE)</f>
        <v>Yes</v>
      </c>
      <c r="L309" t="str">
        <f>VLOOKUP($A309, 'Medical Examinations'!$A$2:$J$2336, 9, FALSE)</f>
        <v>Obesity</v>
      </c>
      <c r="M309" t="str">
        <f>VLOOKUP($A309, 'Medical Examinations'!$A$2:$J$2336, 10, FALSE)</f>
        <v>Diabetes</v>
      </c>
      <c r="N309">
        <f>VLOOKUP($A309, 'Hospitalisation Details'!$A$2:$K$2344, 5, FALSE)</f>
        <v>0</v>
      </c>
      <c r="O309">
        <f>VLOOKUP($A309, 'Hospitalisation Details'!$A$2:$K$2344, 6, FALSE)</f>
        <v>30697.71</v>
      </c>
      <c r="P309" t="str">
        <f>VLOOKUP($A309, 'Hospitalisation Details'!$A$2:$K$2344, 7, FALSE)</f>
        <v>tier - 1</v>
      </c>
      <c r="Q309" t="str">
        <f>VLOOKUP($A309, 'Hospitalisation Details'!$A$2:$K$2344, 8, FALSE)</f>
        <v>tier - 2</v>
      </c>
      <c r="R309" t="str">
        <f>VLOOKUP($A309, 'Hospitalisation Details'!$A$2:$K$2344, 9, FALSE)</f>
        <v>R1011</v>
      </c>
      <c r="S309" t="str">
        <f>VLOOKUP($A309, 'Hospitalisation Details'!$A$2:$K$2344, 10, FALSE)</f>
        <v>21Sep1999</v>
      </c>
      <c r="T309">
        <f>VLOOKUP($A309, 'Hospitalisation Details'!$A$2:$K$2344, 11, FALSE)</f>
        <v>23</v>
      </c>
    </row>
    <row r="310" spans="1:20" ht="15.75" x14ac:dyDescent="0.25">
      <c r="A310" s="1" t="s">
        <v>2062</v>
      </c>
      <c r="B310" t="str">
        <f>VLOOKUP($A310, 'Customer Names'!$A$2:$D$2336, 2, FALSE)</f>
        <v>Gonzalez</v>
      </c>
      <c r="C310" t="str">
        <f>VLOOKUP($A310, 'Customer Names'!$A$2:$D$2336, 3, FALSE)</f>
        <v xml:space="preserve"> Ms</v>
      </c>
      <c r="D310" t="str">
        <f>VLOOKUP($A310, 'Customer Names'!$A$2:$D$2336, 4, FALSE)</f>
        <v xml:space="preserve">  Michele</v>
      </c>
      <c r="E310">
        <f>VLOOKUP($A310, 'Medical Examinations'!$A$2:$J$2336, 2, FALSE)</f>
        <v>18.63</v>
      </c>
      <c r="F310">
        <f>VLOOKUP($A310, 'Medical Examinations'!$A$2:$J$2336, 3, FALSE)</f>
        <v>9.81</v>
      </c>
      <c r="G310" t="str">
        <f>VLOOKUP($A310, 'Medical Examinations'!$A$2:$J$2336, 4, FALSE)</f>
        <v>No</v>
      </c>
      <c r="H310" t="str">
        <f>VLOOKUP($A310, 'Medical Examinations'!$A$2:$J$2336, 5, FALSE)</f>
        <v>No</v>
      </c>
      <c r="I310" t="str">
        <f>VLOOKUP($A310, 'Medical Examinations'!$A$2:$J$2336, 6, FALSE)</f>
        <v>No</v>
      </c>
      <c r="J310">
        <f>VLOOKUP($A310, 'Medical Examinations'!$A$2:$J$2336, 7, FALSE)</f>
        <v>0</v>
      </c>
      <c r="K310" t="str">
        <f>VLOOKUP($A310, 'Medical Examinations'!$A$2:$J$2336, 8, FALSE)</f>
        <v>No</v>
      </c>
      <c r="L310" t="str">
        <f>VLOOKUP($A310, 'Medical Examinations'!$A$2:$J$2336, 9, FALSE)</f>
        <v>Obesity</v>
      </c>
      <c r="M310" t="str">
        <f>VLOOKUP($A310, 'Medical Examinations'!$A$2:$J$2336, 10, FALSE)</f>
        <v>Diabetes</v>
      </c>
      <c r="N310">
        <f>VLOOKUP($A310, 'Hospitalisation Details'!$A$2:$K$2344, 5, FALSE)</f>
        <v>0</v>
      </c>
      <c r="O310">
        <f>VLOOKUP($A310, 'Hospitalisation Details'!$A$2:$K$2344, 6, FALSE)</f>
        <v>30625.65</v>
      </c>
      <c r="P310" t="str">
        <f>VLOOKUP($A310, 'Hospitalisation Details'!$A$2:$K$2344, 7, FALSE)</f>
        <v>tier - 2</v>
      </c>
      <c r="Q310" t="str">
        <f>VLOOKUP($A310, 'Hospitalisation Details'!$A$2:$K$2344, 8, FALSE)</f>
        <v>tier - 3</v>
      </c>
      <c r="R310" t="str">
        <f>VLOOKUP($A310, 'Hospitalisation Details'!$A$2:$K$2344, 9, FALSE)</f>
        <v>R1011</v>
      </c>
      <c r="S310" t="str">
        <f>VLOOKUP($A310, 'Hospitalisation Details'!$A$2:$K$2344, 10, FALSE)</f>
        <v>11Nov1970</v>
      </c>
      <c r="T310">
        <f>VLOOKUP($A310, 'Hospitalisation Details'!$A$2:$K$2344, 11, FALSE)</f>
        <v>52</v>
      </c>
    </row>
    <row r="311" spans="1:20" ht="15.75" x14ac:dyDescent="0.25">
      <c r="A311" s="1" t="s">
        <v>2061</v>
      </c>
      <c r="B311" t="str">
        <f>VLOOKUP($A311, 'Customer Names'!$A$2:$D$2336, 2, FALSE)</f>
        <v>Difani</v>
      </c>
      <c r="C311" t="str">
        <f>VLOOKUP($A311, 'Customer Names'!$A$2:$D$2336, 3, FALSE)</f>
        <v xml:space="preserve"> Ms</v>
      </c>
      <c r="D311" t="str">
        <f>VLOOKUP($A311, 'Customer Names'!$A$2:$D$2336, 4, FALSE)</f>
        <v xml:space="preserve">  Nikki</v>
      </c>
      <c r="E311">
        <f>VLOOKUP($A311, 'Medical Examinations'!$A$2:$J$2336, 2, FALSE)</f>
        <v>26.26</v>
      </c>
      <c r="F311">
        <f>VLOOKUP($A311, 'Medical Examinations'!$A$2:$J$2336, 3, FALSE)</f>
        <v>11.8</v>
      </c>
      <c r="G311" t="str">
        <f>VLOOKUP($A311, 'Medical Examinations'!$A$2:$J$2336, 4, FALSE)</f>
        <v>No</v>
      </c>
      <c r="H311" t="str">
        <f>VLOOKUP($A311, 'Medical Examinations'!$A$2:$J$2336, 5, FALSE)</f>
        <v>No</v>
      </c>
      <c r="I311" t="str">
        <f>VLOOKUP($A311, 'Medical Examinations'!$A$2:$J$2336, 6, FALSE)</f>
        <v>No</v>
      </c>
      <c r="J311">
        <f>VLOOKUP($A311, 'Medical Examinations'!$A$2:$J$2336, 7, FALSE)</f>
        <v>0</v>
      </c>
      <c r="K311" t="str">
        <f>VLOOKUP($A311, 'Medical Examinations'!$A$2:$J$2336, 8, FALSE)</f>
        <v>No</v>
      </c>
      <c r="L311" t="str">
        <f>VLOOKUP($A311, 'Medical Examinations'!$A$2:$J$2336, 9, FALSE)</f>
        <v>Obesity</v>
      </c>
      <c r="M311" t="str">
        <f>VLOOKUP($A311, 'Medical Examinations'!$A$2:$J$2336, 10, FALSE)</f>
        <v>Diabetes</v>
      </c>
      <c r="N311">
        <f>VLOOKUP($A311, 'Hospitalisation Details'!$A$2:$K$2344, 5, FALSE)</f>
        <v>3</v>
      </c>
      <c r="O311">
        <f>VLOOKUP($A311, 'Hospitalisation Details'!$A$2:$K$2344, 6, FALSE)</f>
        <v>30530.5</v>
      </c>
      <c r="P311" t="str">
        <f>VLOOKUP($A311, 'Hospitalisation Details'!$A$2:$K$2344, 7, FALSE)</f>
        <v>tier - 2</v>
      </c>
      <c r="Q311" t="str">
        <f>VLOOKUP($A311, 'Hospitalisation Details'!$A$2:$K$2344, 8, FALSE)</f>
        <v>tier - 1</v>
      </c>
      <c r="R311" t="str">
        <f>VLOOKUP($A311, 'Hospitalisation Details'!$A$2:$K$2344, 9, FALSE)</f>
        <v>R1011</v>
      </c>
      <c r="S311" t="str">
        <f>VLOOKUP($A311, 'Hospitalisation Details'!$A$2:$K$2344, 10, FALSE)</f>
        <v>10Aug1986</v>
      </c>
      <c r="T311">
        <f>VLOOKUP($A311, 'Hospitalisation Details'!$A$2:$K$2344, 11, FALSE)</f>
        <v>36</v>
      </c>
    </row>
    <row r="312" spans="1:20" ht="15.75" x14ac:dyDescent="0.25">
      <c r="A312" s="1" t="s">
        <v>2060</v>
      </c>
      <c r="B312" t="str">
        <f>VLOOKUP($A312, 'Customer Names'!$A$2:$D$2336, 2, FALSE)</f>
        <v>Turner</v>
      </c>
      <c r="C312" t="str">
        <f>VLOOKUP($A312, 'Customer Names'!$A$2:$D$2336, 3, FALSE)</f>
        <v xml:space="preserve"> Mr</v>
      </c>
      <c r="D312" t="str">
        <f>VLOOKUP($A312, 'Customer Names'!$A$2:$D$2336, 4, FALSE)</f>
        <v xml:space="preserve">  Philip J</v>
      </c>
      <c r="E312">
        <f>VLOOKUP($A312, 'Medical Examinations'!$A$2:$J$2336, 2, FALSE)</f>
        <v>22.37</v>
      </c>
      <c r="F312">
        <f>VLOOKUP($A312, 'Medical Examinations'!$A$2:$J$2336, 3, FALSE)</f>
        <v>5.86</v>
      </c>
      <c r="G312" t="str">
        <f>VLOOKUP($A312, 'Medical Examinations'!$A$2:$J$2336, 4, FALSE)</f>
        <v>No</v>
      </c>
      <c r="H312" t="str">
        <f>VLOOKUP($A312, 'Medical Examinations'!$A$2:$J$2336, 5, FALSE)</f>
        <v>No</v>
      </c>
      <c r="I312" t="str">
        <f>VLOOKUP($A312, 'Medical Examinations'!$A$2:$J$2336, 6, FALSE)</f>
        <v>Yes</v>
      </c>
      <c r="J312">
        <f>VLOOKUP($A312, 'Medical Examinations'!$A$2:$J$2336, 7, FALSE)</f>
        <v>0</v>
      </c>
      <c r="K312" t="str">
        <f>VLOOKUP($A312, 'Medical Examinations'!$A$2:$J$2336, 8, FALSE)</f>
        <v>No</v>
      </c>
      <c r="L312" t="str">
        <f>VLOOKUP($A312, 'Medical Examinations'!$A$2:$J$2336, 9, FALSE)</f>
        <v>Obesity</v>
      </c>
      <c r="M312" t="str">
        <f>VLOOKUP($A312, 'Medical Examinations'!$A$2:$J$2336, 10, FALSE)</f>
        <v>Diabetes</v>
      </c>
      <c r="N312">
        <f>VLOOKUP($A312, 'Hospitalisation Details'!$A$2:$K$2344, 5, FALSE)</f>
        <v>3</v>
      </c>
      <c r="O312">
        <f>VLOOKUP($A312, 'Hospitalisation Details'!$A$2:$K$2344, 6, FALSE)</f>
        <v>30457.37</v>
      </c>
      <c r="P312" t="str">
        <f>VLOOKUP($A312, 'Hospitalisation Details'!$A$2:$K$2344, 7, FALSE)</f>
        <v>tier - 2</v>
      </c>
      <c r="Q312" t="str">
        <f>VLOOKUP($A312, 'Hospitalisation Details'!$A$2:$K$2344, 8, FALSE)</f>
        <v>tier - 1</v>
      </c>
      <c r="R312" t="str">
        <f>VLOOKUP($A312, 'Hospitalisation Details'!$A$2:$K$2344, 9, FALSE)</f>
        <v>R1012</v>
      </c>
      <c r="S312" t="str">
        <f>VLOOKUP($A312, 'Hospitalisation Details'!$A$2:$K$2344, 10, FALSE)</f>
        <v>3Sep1983</v>
      </c>
      <c r="T312">
        <f>VLOOKUP($A312, 'Hospitalisation Details'!$A$2:$K$2344, 11, FALSE)</f>
        <v>39</v>
      </c>
    </row>
    <row r="313" spans="1:20" ht="15.75" x14ac:dyDescent="0.25">
      <c r="A313" s="1" t="s">
        <v>2059</v>
      </c>
      <c r="B313" t="str">
        <f>VLOOKUP($A313, 'Customer Names'!$A$2:$D$2336, 2, FALSE)</f>
        <v>Widmann</v>
      </c>
      <c r="C313" t="str">
        <f>VLOOKUP($A313, 'Customer Names'!$A$2:$D$2336, 3, FALSE)</f>
        <v xml:space="preserve"> Mr</v>
      </c>
      <c r="D313" t="str">
        <f>VLOOKUP($A313, 'Customer Names'!$A$2:$D$2336, 4, FALSE)</f>
        <v xml:space="preserve">  Bryan L</v>
      </c>
      <c r="E313">
        <f>VLOOKUP($A313, 'Medical Examinations'!$A$2:$J$2336, 2, FALSE)</f>
        <v>39.619999999999997</v>
      </c>
      <c r="F313">
        <f>VLOOKUP($A313, 'Medical Examinations'!$A$2:$J$2336, 3, FALSE)</f>
        <v>4.28</v>
      </c>
      <c r="G313" t="str">
        <f>VLOOKUP($A313, 'Medical Examinations'!$A$2:$J$2336, 4, FALSE)</f>
        <v>Yes</v>
      </c>
      <c r="H313" t="str">
        <f>VLOOKUP($A313, 'Medical Examinations'!$A$2:$J$2336, 5, FALSE)</f>
        <v>No</v>
      </c>
      <c r="I313" t="str">
        <f>VLOOKUP($A313, 'Medical Examinations'!$A$2:$J$2336, 6, FALSE)</f>
        <v>No</v>
      </c>
      <c r="J313">
        <f>VLOOKUP($A313, 'Medical Examinations'!$A$2:$J$2336, 7, FALSE)</f>
        <v>1</v>
      </c>
      <c r="K313" t="str">
        <f>VLOOKUP($A313, 'Medical Examinations'!$A$2:$J$2336, 8, FALSE)</f>
        <v>Yes</v>
      </c>
      <c r="L313" t="str">
        <f>VLOOKUP($A313, 'Medical Examinations'!$A$2:$J$2336, 9, FALSE)</f>
        <v>Obesity</v>
      </c>
      <c r="M313" t="str">
        <f>VLOOKUP($A313, 'Medical Examinations'!$A$2:$J$2336, 10, FALSE)</f>
        <v>Normal</v>
      </c>
      <c r="N313">
        <f>VLOOKUP($A313, 'Hospitalisation Details'!$A$2:$K$2344, 5, FALSE)</f>
        <v>0</v>
      </c>
      <c r="O313">
        <f>VLOOKUP($A313, 'Hospitalisation Details'!$A$2:$K$2344, 6, FALSE)</f>
        <v>30422.03</v>
      </c>
      <c r="P313" t="str">
        <f>VLOOKUP($A313, 'Hospitalisation Details'!$A$2:$K$2344, 7, FALSE)</f>
        <v>tier - 2</v>
      </c>
      <c r="Q313" t="str">
        <f>VLOOKUP($A313, 'Hospitalisation Details'!$A$2:$K$2344, 8, FALSE)</f>
        <v>tier - 3</v>
      </c>
      <c r="R313" t="str">
        <f>VLOOKUP($A313, 'Hospitalisation Details'!$A$2:$K$2344, 9, FALSE)</f>
        <v>R1011</v>
      </c>
      <c r="S313" t="str">
        <f>VLOOKUP($A313, 'Hospitalisation Details'!$A$2:$K$2344, 10, FALSE)</f>
        <v>28Oct1998</v>
      </c>
      <c r="T313">
        <f>VLOOKUP($A313, 'Hospitalisation Details'!$A$2:$K$2344, 11, FALSE)</f>
        <v>24</v>
      </c>
    </row>
    <row r="314" spans="1:20" ht="15.75" x14ac:dyDescent="0.25">
      <c r="A314" s="1" t="s">
        <v>2058</v>
      </c>
      <c r="B314" t="str">
        <f>VLOOKUP($A314, 'Customer Names'!$A$2:$D$2336, 2, FALSE)</f>
        <v>Tunney</v>
      </c>
      <c r="C314" t="str">
        <f>VLOOKUP($A314, 'Customer Names'!$A$2:$D$2336, 3, FALSE)</f>
        <v xml:space="preserve"> Mr</v>
      </c>
      <c r="D314" t="str">
        <f>VLOOKUP($A314, 'Customer Names'!$A$2:$D$2336, 4, FALSE)</f>
        <v xml:space="preserve">  Timothy F</v>
      </c>
      <c r="E314">
        <f>VLOOKUP($A314, 'Medical Examinations'!$A$2:$J$2336, 2, FALSE)</f>
        <v>18.329999999999998</v>
      </c>
      <c r="F314">
        <f>VLOOKUP($A314, 'Medical Examinations'!$A$2:$J$2336, 3, FALSE)</f>
        <v>4.16</v>
      </c>
      <c r="G314" t="str">
        <f>VLOOKUP($A314, 'Medical Examinations'!$A$2:$J$2336, 4, FALSE)</f>
        <v>No</v>
      </c>
      <c r="H314" t="str">
        <f>VLOOKUP($A314, 'Medical Examinations'!$A$2:$J$2336, 5, FALSE)</f>
        <v>No</v>
      </c>
      <c r="I314" t="str">
        <f>VLOOKUP($A314, 'Medical Examinations'!$A$2:$J$2336, 6, FALSE)</f>
        <v>No</v>
      </c>
      <c r="J314">
        <f>VLOOKUP($A314, 'Medical Examinations'!$A$2:$J$2336, 7, FALSE)</f>
        <v>0</v>
      </c>
      <c r="K314" t="str">
        <f>VLOOKUP($A314, 'Medical Examinations'!$A$2:$J$2336, 8, FALSE)</f>
        <v>No</v>
      </c>
      <c r="L314" t="str">
        <f>VLOOKUP($A314, 'Medical Examinations'!$A$2:$J$2336, 9, FALSE)</f>
        <v>Underweight</v>
      </c>
      <c r="M314" t="str">
        <f>VLOOKUP($A314, 'Medical Examinations'!$A$2:$J$2336, 10, FALSE)</f>
        <v>Normal</v>
      </c>
      <c r="N314">
        <f>VLOOKUP($A314, 'Hospitalisation Details'!$A$2:$K$2344, 5, FALSE)</f>
        <v>2</v>
      </c>
      <c r="O314">
        <f>VLOOKUP($A314, 'Hospitalisation Details'!$A$2:$K$2344, 6, FALSE)</f>
        <v>30409.53</v>
      </c>
      <c r="P314" t="str">
        <f>VLOOKUP($A314, 'Hospitalisation Details'!$A$2:$K$2344, 7, FALSE)</f>
        <v>tier - 2</v>
      </c>
      <c r="Q314" t="str">
        <f>VLOOKUP($A314, 'Hospitalisation Details'!$A$2:$K$2344, 8, FALSE)</f>
        <v>tier - 3</v>
      </c>
      <c r="R314" t="str">
        <f>VLOOKUP($A314, 'Hospitalisation Details'!$A$2:$K$2344, 9, FALSE)</f>
        <v>R1012</v>
      </c>
      <c r="S314" t="str">
        <f>VLOOKUP($A314, 'Hospitalisation Details'!$A$2:$K$2344, 10, FALSE)</f>
        <v>3Sep1976</v>
      </c>
      <c r="T314">
        <f>VLOOKUP($A314, 'Hospitalisation Details'!$A$2:$K$2344, 11, FALSE)</f>
        <v>46</v>
      </c>
    </row>
    <row r="315" spans="1:20" ht="15.75" x14ac:dyDescent="0.25">
      <c r="A315" s="1" t="s">
        <v>2057</v>
      </c>
      <c r="B315" t="str">
        <f>VLOOKUP($A315, 'Customer Names'!$A$2:$D$2336, 2, FALSE)</f>
        <v>San Juan</v>
      </c>
      <c r="C315" t="str">
        <f>VLOOKUP($A315, 'Customer Names'!$A$2:$D$2336, 3, FALSE)</f>
        <v xml:space="preserve"> Ms</v>
      </c>
      <c r="D315" t="str">
        <f>VLOOKUP($A315, 'Customer Names'!$A$2:$D$2336, 4, FALSE)</f>
        <v xml:space="preserve">  Angielyn M</v>
      </c>
      <c r="E315">
        <f>VLOOKUP($A315, 'Medical Examinations'!$A$2:$J$2336, 2, FALSE)</f>
        <v>17.11</v>
      </c>
      <c r="F315">
        <f>VLOOKUP($A315, 'Medical Examinations'!$A$2:$J$2336, 3, FALSE)</f>
        <v>4.9800000000000004</v>
      </c>
      <c r="G315" t="str">
        <f>VLOOKUP($A315, 'Medical Examinations'!$A$2:$J$2336, 4, FALSE)</f>
        <v>No</v>
      </c>
      <c r="H315" t="str">
        <f>VLOOKUP($A315, 'Medical Examinations'!$A$2:$J$2336, 5, FALSE)</f>
        <v>No</v>
      </c>
      <c r="I315" t="str">
        <f>VLOOKUP($A315, 'Medical Examinations'!$A$2:$J$2336, 6, FALSE)</f>
        <v>Yes</v>
      </c>
      <c r="J315">
        <f>VLOOKUP($A315, 'Medical Examinations'!$A$2:$J$2336, 7, FALSE)</f>
        <v>0</v>
      </c>
      <c r="K315" t="str">
        <f>VLOOKUP($A315, 'Medical Examinations'!$A$2:$J$2336, 8, FALSE)</f>
        <v>No</v>
      </c>
      <c r="L315" t="str">
        <f>VLOOKUP($A315, 'Medical Examinations'!$A$2:$J$2336, 9, FALSE)</f>
        <v>Underweight</v>
      </c>
      <c r="M315" t="str">
        <f>VLOOKUP($A315, 'Medical Examinations'!$A$2:$J$2336, 10, FALSE)</f>
        <v>Normal</v>
      </c>
      <c r="N315">
        <f>VLOOKUP($A315, 'Hospitalisation Details'!$A$2:$K$2344, 5, FALSE)</f>
        <v>0</v>
      </c>
      <c r="O315">
        <f>VLOOKUP($A315, 'Hospitalisation Details'!$A$2:$K$2344, 6, FALSE)</f>
        <v>30366.93</v>
      </c>
      <c r="P315" t="str">
        <f>VLOOKUP($A315, 'Hospitalisation Details'!$A$2:$K$2344, 7, FALSE)</f>
        <v>tier - 2</v>
      </c>
      <c r="Q315" t="str">
        <f>VLOOKUP($A315, 'Hospitalisation Details'!$A$2:$K$2344, 8, FALSE)</f>
        <v>tier - 2</v>
      </c>
      <c r="R315" t="str">
        <f>VLOOKUP($A315, 'Hospitalisation Details'!$A$2:$K$2344, 9, FALSE)</f>
        <v>R1011</v>
      </c>
      <c r="S315" t="str">
        <f>VLOOKUP($A315, 'Hospitalisation Details'!$A$2:$K$2344, 10, FALSE)</f>
        <v>30Jul1969</v>
      </c>
      <c r="T315">
        <f>VLOOKUP($A315, 'Hospitalisation Details'!$A$2:$K$2344, 11, FALSE)</f>
        <v>53</v>
      </c>
    </row>
    <row r="316" spans="1:20" ht="15.75" x14ac:dyDescent="0.25">
      <c r="A316" s="1" t="s">
        <v>2056</v>
      </c>
      <c r="B316" t="str">
        <f>VLOOKUP($A316, 'Customer Names'!$A$2:$D$2336, 2, FALSE)</f>
        <v>Croll</v>
      </c>
      <c r="C316" t="str">
        <f>VLOOKUP($A316, 'Customer Names'!$A$2:$D$2336, 3, FALSE)</f>
        <v xml:space="preserve"> Ms</v>
      </c>
      <c r="D316" t="str">
        <f>VLOOKUP($A316, 'Customer Names'!$A$2:$D$2336, 4, FALSE)</f>
        <v xml:space="preserve">  Jeanie M</v>
      </c>
      <c r="E316">
        <f>VLOOKUP($A316, 'Medical Examinations'!$A$2:$J$2336, 2, FALSE)</f>
        <v>43.5</v>
      </c>
      <c r="F316">
        <f>VLOOKUP($A316, 'Medical Examinations'!$A$2:$J$2336, 3, FALSE)</f>
        <v>6.38</v>
      </c>
      <c r="G316" t="str">
        <f>VLOOKUP($A316, 'Medical Examinations'!$A$2:$J$2336, 4, FALSE)</f>
        <v>Yes</v>
      </c>
      <c r="H316" t="str">
        <f>VLOOKUP($A316, 'Medical Examinations'!$A$2:$J$2336, 5, FALSE)</f>
        <v>No</v>
      </c>
      <c r="I316" t="str">
        <f>VLOOKUP($A316, 'Medical Examinations'!$A$2:$J$2336, 6, FALSE)</f>
        <v>No</v>
      </c>
      <c r="J316">
        <f>VLOOKUP($A316, 'Medical Examinations'!$A$2:$J$2336, 7, FALSE)</f>
        <v>2</v>
      </c>
      <c r="K316" t="str">
        <f>VLOOKUP($A316, 'Medical Examinations'!$A$2:$J$2336, 8, FALSE)</f>
        <v>Yes</v>
      </c>
      <c r="L316" t="str">
        <f>VLOOKUP($A316, 'Medical Examinations'!$A$2:$J$2336, 9, FALSE)</f>
        <v>Obesity</v>
      </c>
      <c r="M316" t="str">
        <f>VLOOKUP($A316, 'Medical Examinations'!$A$2:$J$2336, 10, FALSE)</f>
        <v>Diabetes</v>
      </c>
      <c r="N316">
        <f>VLOOKUP($A316, 'Hospitalisation Details'!$A$2:$K$2344, 5, FALSE)</f>
        <v>0</v>
      </c>
      <c r="O316">
        <f>VLOOKUP($A316, 'Hospitalisation Details'!$A$2:$K$2344, 6, FALSE)</f>
        <v>30328.27</v>
      </c>
      <c r="P316" t="str">
        <f>VLOOKUP($A316, 'Hospitalisation Details'!$A$2:$K$2344, 7, FALSE)</f>
        <v>tier - 2</v>
      </c>
      <c r="Q316" t="str">
        <f>VLOOKUP($A316, 'Hospitalisation Details'!$A$2:$K$2344, 8, FALSE)</f>
        <v>tier - 2</v>
      </c>
      <c r="R316" t="str">
        <f>VLOOKUP($A316, 'Hospitalisation Details'!$A$2:$K$2344, 9, FALSE)</f>
        <v>R1011</v>
      </c>
      <c r="S316" t="str">
        <f>VLOOKUP($A316, 'Hospitalisation Details'!$A$2:$K$2344, 10, FALSE)</f>
        <v>1Jun2004</v>
      </c>
      <c r="T316">
        <f>VLOOKUP($A316, 'Hospitalisation Details'!$A$2:$K$2344, 11, FALSE)</f>
        <v>19</v>
      </c>
    </row>
    <row r="317" spans="1:20" ht="15.75" x14ac:dyDescent="0.25">
      <c r="A317" s="1" t="s">
        <v>2055</v>
      </c>
      <c r="B317" t="str">
        <f>VLOOKUP($A317, 'Customer Names'!$A$2:$D$2336, 2, FALSE)</f>
        <v>Rolfes</v>
      </c>
      <c r="C317" t="str">
        <f>VLOOKUP($A317, 'Customer Names'!$A$2:$D$2336, 3, FALSE)</f>
        <v xml:space="preserve"> Mr</v>
      </c>
      <c r="D317" t="str">
        <f>VLOOKUP($A317, 'Customer Names'!$A$2:$D$2336, 4, FALSE)</f>
        <v xml:space="preserve">  Greg</v>
      </c>
      <c r="E317">
        <f>VLOOKUP($A317, 'Medical Examinations'!$A$2:$J$2336, 2, FALSE)</f>
        <v>25.364999999999998</v>
      </c>
      <c r="F317">
        <f>VLOOKUP($A317, 'Medical Examinations'!$A$2:$J$2336, 3, FALSE)</f>
        <v>5.19</v>
      </c>
      <c r="G317" t="str">
        <f>VLOOKUP($A317, 'Medical Examinations'!$A$2:$J$2336, 4, FALSE)</f>
        <v>No</v>
      </c>
      <c r="H317" t="str">
        <f>VLOOKUP($A317, 'Medical Examinations'!$A$2:$J$2336, 5, FALSE)</f>
        <v>No</v>
      </c>
      <c r="I317" t="str">
        <f>VLOOKUP($A317, 'Medical Examinations'!$A$2:$J$2336, 6, FALSE)</f>
        <v>No</v>
      </c>
      <c r="J317">
        <f>VLOOKUP($A317, 'Medical Examinations'!$A$2:$J$2336, 7, FALSE)</f>
        <v>0</v>
      </c>
      <c r="K317" t="str">
        <f>VLOOKUP($A317, 'Medical Examinations'!$A$2:$J$2336, 8, FALSE)</f>
        <v>No</v>
      </c>
      <c r="L317" t="str">
        <f>VLOOKUP($A317, 'Medical Examinations'!$A$2:$J$2336, 9, FALSE)</f>
        <v>Obesity</v>
      </c>
      <c r="M317" t="str">
        <f>VLOOKUP($A317, 'Medical Examinations'!$A$2:$J$2336, 10, FALSE)</f>
        <v>Normal</v>
      </c>
      <c r="N317">
        <f>VLOOKUP($A317, 'Hospitalisation Details'!$A$2:$K$2344, 5, FALSE)</f>
        <v>2</v>
      </c>
      <c r="O317">
        <f>VLOOKUP($A317, 'Hospitalisation Details'!$A$2:$K$2344, 6, FALSE)</f>
        <v>30284.639999999999</v>
      </c>
      <c r="P317" t="str">
        <f>VLOOKUP($A317, 'Hospitalisation Details'!$A$2:$K$2344, 7, FALSE)</f>
        <v>tier - 1</v>
      </c>
      <c r="Q317" t="str">
        <f>VLOOKUP($A317, 'Hospitalisation Details'!$A$2:$K$2344, 8, FALSE)</f>
        <v>tier - 1</v>
      </c>
      <c r="R317" t="str">
        <f>VLOOKUP($A317, 'Hospitalisation Details'!$A$2:$K$2344, 9, FALSE)</f>
        <v>R1012</v>
      </c>
      <c r="S317" t="str">
        <f>VLOOKUP($A317, 'Hospitalisation Details'!$A$2:$K$2344, 10, FALSE)</f>
        <v>24Jul1972</v>
      </c>
      <c r="T317">
        <f>VLOOKUP($A317, 'Hospitalisation Details'!$A$2:$K$2344, 11, FALSE)</f>
        <v>50</v>
      </c>
    </row>
    <row r="318" spans="1:20" ht="15.75" x14ac:dyDescent="0.25">
      <c r="A318" s="1" t="s">
        <v>2054</v>
      </c>
      <c r="B318" t="str">
        <f>VLOOKUP($A318, 'Customer Names'!$A$2:$D$2336, 2, FALSE)</f>
        <v>Hinkle</v>
      </c>
      <c r="C318" t="str">
        <f>VLOOKUP($A318, 'Customer Names'!$A$2:$D$2336, 3, FALSE)</f>
        <v xml:space="preserve"> Mr</v>
      </c>
      <c r="D318" t="str">
        <f>VLOOKUP($A318, 'Customer Names'!$A$2:$D$2336, 4, FALSE)</f>
        <v xml:space="preserve">  John</v>
      </c>
      <c r="E318">
        <f>VLOOKUP($A318, 'Medical Examinations'!$A$2:$J$2336, 2, FALSE)</f>
        <v>28.594999999999999</v>
      </c>
      <c r="F318">
        <f>VLOOKUP($A318, 'Medical Examinations'!$A$2:$J$2336, 3, FALSE)</f>
        <v>10.210000000000001</v>
      </c>
      <c r="G318" t="str">
        <f>VLOOKUP($A318, 'Medical Examinations'!$A$2:$J$2336, 4, FALSE)</f>
        <v>No</v>
      </c>
      <c r="H318" t="str">
        <f>VLOOKUP($A318, 'Medical Examinations'!$A$2:$J$2336, 5, FALSE)</f>
        <v>No</v>
      </c>
      <c r="I318" t="str">
        <f>VLOOKUP($A318, 'Medical Examinations'!$A$2:$J$2336, 6, FALSE)</f>
        <v>No</v>
      </c>
      <c r="J318">
        <f>VLOOKUP($A318, 'Medical Examinations'!$A$2:$J$2336, 7, FALSE)</f>
        <v>0</v>
      </c>
      <c r="K318" t="str">
        <f>VLOOKUP($A318, 'Medical Examinations'!$A$2:$J$2336, 8, FALSE)</f>
        <v>No</v>
      </c>
      <c r="L318" t="str">
        <f>VLOOKUP($A318, 'Medical Examinations'!$A$2:$J$2336, 9, FALSE)</f>
        <v>Obesity</v>
      </c>
      <c r="M318" t="str">
        <f>VLOOKUP($A318, 'Medical Examinations'!$A$2:$J$2336, 10, FALSE)</f>
        <v>Diabetes</v>
      </c>
      <c r="N318">
        <f>VLOOKUP($A318, 'Hospitalisation Details'!$A$2:$K$2344, 5, FALSE)</f>
        <v>0</v>
      </c>
      <c r="O318">
        <f>VLOOKUP($A318, 'Hospitalisation Details'!$A$2:$K$2344, 6, FALSE)</f>
        <v>30260</v>
      </c>
      <c r="P318" t="str">
        <f>VLOOKUP($A318, 'Hospitalisation Details'!$A$2:$K$2344, 7, FALSE)</f>
        <v>tier - 1</v>
      </c>
      <c r="Q318" t="str">
        <f>VLOOKUP($A318, 'Hospitalisation Details'!$A$2:$K$2344, 8, FALSE)</f>
        <v>tier - 1</v>
      </c>
      <c r="R318" t="str">
        <f>VLOOKUP($A318, 'Hospitalisation Details'!$A$2:$K$2344, 9, FALSE)</f>
        <v>R1014</v>
      </c>
      <c r="S318" t="str">
        <f>VLOOKUP($A318, 'Hospitalisation Details'!$A$2:$K$2344, 10, FALSE)</f>
        <v>15Sep1962</v>
      </c>
      <c r="T318">
        <f>VLOOKUP($A318, 'Hospitalisation Details'!$A$2:$K$2344, 11, FALSE)</f>
        <v>60</v>
      </c>
    </row>
    <row r="319" spans="1:20" ht="15.75" x14ac:dyDescent="0.25">
      <c r="A319" s="1" t="s">
        <v>2053</v>
      </c>
      <c r="B319" t="str">
        <f>VLOOKUP($A319, 'Customer Names'!$A$2:$D$2336, 2, FALSE)</f>
        <v>Leuchanka</v>
      </c>
      <c r="C319" t="str">
        <f>VLOOKUP($A319, 'Customer Names'!$A$2:$D$2336, 3, FALSE)</f>
        <v xml:space="preserve"> Mr</v>
      </c>
      <c r="D319" t="str">
        <f>VLOOKUP($A319, 'Customer Names'!$A$2:$D$2336, 4, FALSE)</f>
        <v xml:space="preserve">  Aliaksandr</v>
      </c>
      <c r="E319">
        <f>VLOOKUP($A319, 'Medical Examinations'!$A$2:$J$2336, 2, FALSE)</f>
        <v>29.83</v>
      </c>
      <c r="F319">
        <f>VLOOKUP($A319, 'Medical Examinations'!$A$2:$J$2336, 3, FALSE)</f>
        <v>9.6999999999999993</v>
      </c>
      <c r="G319" t="str">
        <f>VLOOKUP($A319, 'Medical Examinations'!$A$2:$J$2336, 4, FALSE)</f>
        <v>No</v>
      </c>
      <c r="H319" t="str">
        <f>VLOOKUP($A319, 'Medical Examinations'!$A$2:$J$2336, 5, FALSE)</f>
        <v>No</v>
      </c>
      <c r="I319" t="str">
        <f>VLOOKUP($A319, 'Medical Examinations'!$A$2:$J$2336, 6, FALSE)</f>
        <v>Yes</v>
      </c>
      <c r="J319">
        <f>VLOOKUP($A319, 'Medical Examinations'!$A$2:$J$2336, 7, FALSE)</f>
        <v>1</v>
      </c>
      <c r="K319" t="str">
        <f>VLOOKUP($A319, 'Medical Examinations'!$A$2:$J$2336, 8, FALSE)</f>
        <v>No</v>
      </c>
      <c r="L319" t="str">
        <f>VLOOKUP($A319, 'Medical Examinations'!$A$2:$J$2336, 9, FALSE)</f>
        <v>Obesity</v>
      </c>
      <c r="M319" t="str">
        <f>VLOOKUP($A319, 'Medical Examinations'!$A$2:$J$2336, 10, FALSE)</f>
        <v>Diabetes</v>
      </c>
      <c r="N319">
        <f>VLOOKUP($A319, 'Hospitalisation Details'!$A$2:$K$2344, 5, FALSE)</f>
        <v>3</v>
      </c>
      <c r="O319">
        <f>VLOOKUP($A319, 'Hospitalisation Details'!$A$2:$K$2344, 6, FALSE)</f>
        <v>30184.94</v>
      </c>
      <c r="P319" t="str">
        <f>VLOOKUP($A319, 'Hospitalisation Details'!$A$2:$K$2344, 7, FALSE)</f>
        <v>tier - 1</v>
      </c>
      <c r="Q319" t="str">
        <f>VLOOKUP($A319, 'Hospitalisation Details'!$A$2:$K$2344, 8, FALSE)</f>
        <v>tier - 1</v>
      </c>
      <c r="R319" t="str">
        <f>VLOOKUP($A319, 'Hospitalisation Details'!$A$2:$K$2344, 9, FALSE)</f>
        <v>R1014</v>
      </c>
      <c r="S319" t="str">
        <f>VLOOKUP($A319, 'Hospitalisation Details'!$A$2:$K$2344, 10, FALSE)</f>
        <v>13Sep1963</v>
      </c>
      <c r="T319">
        <f>VLOOKUP($A319, 'Hospitalisation Details'!$A$2:$K$2344, 11, FALSE)</f>
        <v>59</v>
      </c>
    </row>
    <row r="320" spans="1:20" ht="15.75" x14ac:dyDescent="0.25">
      <c r="A320" s="1" t="s">
        <v>2052</v>
      </c>
      <c r="B320" t="str">
        <f>VLOOKUP($A320, 'Customer Names'!$A$2:$D$2336, 2, FALSE)</f>
        <v>Ayr</v>
      </c>
      <c r="C320" t="str">
        <f>VLOOKUP($A320, 'Customer Names'!$A$2:$D$2336, 3, FALSE)</f>
        <v xml:space="preserve"> Mr</v>
      </c>
      <c r="D320" t="str">
        <f>VLOOKUP($A320, 'Customer Names'!$A$2:$D$2336, 4, FALSE)</f>
        <v xml:space="preserve">  Jason M</v>
      </c>
      <c r="E320">
        <f>VLOOKUP($A320, 'Medical Examinations'!$A$2:$J$2336, 2, FALSE)</f>
        <v>24.7</v>
      </c>
      <c r="F320">
        <f>VLOOKUP($A320, 'Medical Examinations'!$A$2:$J$2336, 3, FALSE)</f>
        <v>10.25</v>
      </c>
      <c r="G320" t="str">
        <f>VLOOKUP($A320, 'Medical Examinations'!$A$2:$J$2336, 4, FALSE)</f>
        <v>No</v>
      </c>
      <c r="H320" t="str">
        <f>VLOOKUP($A320, 'Medical Examinations'!$A$2:$J$2336, 5, FALSE)</f>
        <v>No</v>
      </c>
      <c r="I320" t="str">
        <f>VLOOKUP($A320, 'Medical Examinations'!$A$2:$J$2336, 6, FALSE)</f>
        <v>No</v>
      </c>
      <c r="J320">
        <f>VLOOKUP($A320, 'Medical Examinations'!$A$2:$J$2336, 7, FALSE)</f>
        <v>0</v>
      </c>
      <c r="K320" t="str">
        <f>VLOOKUP($A320, 'Medical Examinations'!$A$2:$J$2336, 8, FALSE)</f>
        <v>No</v>
      </c>
      <c r="L320" t="str">
        <f>VLOOKUP($A320, 'Medical Examinations'!$A$2:$J$2336, 9, FALSE)</f>
        <v>Obesity</v>
      </c>
      <c r="M320" t="str">
        <f>VLOOKUP($A320, 'Medical Examinations'!$A$2:$J$2336, 10, FALSE)</f>
        <v>Diabetes</v>
      </c>
      <c r="N320">
        <f>VLOOKUP($A320, 'Hospitalisation Details'!$A$2:$K$2344, 5, FALSE)</f>
        <v>1</v>
      </c>
      <c r="O320">
        <f>VLOOKUP($A320, 'Hospitalisation Details'!$A$2:$K$2344, 6, FALSE)</f>
        <v>30166.62</v>
      </c>
      <c r="P320" t="str">
        <f>VLOOKUP($A320, 'Hospitalisation Details'!$A$2:$K$2344, 7, FALSE)</f>
        <v>tier - 1</v>
      </c>
      <c r="Q320" t="str">
        <f>VLOOKUP($A320, 'Hospitalisation Details'!$A$2:$K$2344, 8, FALSE)</f>
        <v>tier - 3</v>
      </c>
      <c r="R320" t="str">
        <f>VLOOKUP($A320, 'Hospitalisation Details'!$A$2:$K$2344, 9, FALSE)</f>
        <v>R1012</v>
      </c>
      <c r="S320" t="str">
        <f>VLOOKUP($A320, 'Hospitalisation Details'!$A$2:$K$2344, 10, FALSE)</f>
        <v>11Aug1958</v>
      </c>
      <c r="T320">
        <f>VLOOKUP($A320, 'Hospitalisation Details'!$A$2:$K$2344, 11, FALSE)</f>
        <v>64</v>
      </c>
    </row>
    <row r="321" spans="1:20" ht="15.75" x14ac:dyDescent="0.25">
      <c r="A321" s="1" t="s">
        <v>2051</v>
      </c>
      <c r="B321" t="str">
        <f>VLOOKUP($A321, 'Customer Names'!$A$2:$D$2336, 2, FALSE)</f>
        <v>Siegel</v>
      </c>
      <c r="C321" t="str">
        <f>VLOOKUP($A321, 'Customer Names'!$A$2:$D$2336, 3, FALSE)</f>
        <v xml:space="preserve"> Ms</v>
      </c>
      <c r="D321" t="str">
        <f>VLOOKUP($A321, 'Customer Names'!$A$2:$D$2336, 4, FALSE)</f>
        <v xml:space="preserve">  Sheera K</v>
      </c>
      <c r="E321">
        <f>VLOOKUP($A321, 'Medical Examinations'!$A$2:$J$2336, 2, FALSE)</f>
        <v>17.940000000000001</v>
      </c>
      <c r="F321">
        <f>VLOOKUP($A321, 'Medical Examinations'!$A$2:$J$2336, 3, FALSE)</f>
        <v>9.77</v>
      </c>
      <c r="G321" t="str">
        <f>VLOOKUP($A321, 'Medical Examinations'!$A$2:$J$2336, 4, FALSE)</f>
        <v>No</v>
      </c>
      <c r="H321" t="str">
        <f>VLOOKUP($A321, 'Medical Examinations'!$A$2:$J$2336, 5, FALSE)</f>
        <v>No</v>
      </c>
      <c r="I321" t="str">
        <f>VLOOKUP($A321, 'Medical Examinations'!$A$2:$J$2336, 6, FALSE)</f>
        <v>No</v>
      </c>
      <c r="J321">
        <f>VLOOKUP($A321, 'Medical Examinations'!$A$2:$J$2336, 7, FALSE)</f>
        <v>0</v>
      </c>
      <c r="K321" t="str">
        <f>VLOOKUP($A321, 'Medical Examinations'!$A$2:$J$2336, 8, FALSE)</f>
        <v>No</v>
      </c>
      <c r="L321" t="str">
        <f>VLOOKUP($A321, 'Medical Examinations'!$A$2:$J$2336, 9, FALSE)</f>
        <v>Underweight</v>
      </c>
      <c r="M321" t="str">
        <f>VLOOKUP($A321, 'Medical Examinations'!$A$2:$J$2336, 10, FALSE)</f>
        <v>Diabetes</v>
      </c>
      <c r="N321">
        <f>VLOOKUP($A321, 'Hospitalisation Details'!$A$2:$K$2344, 5, FALSE)</f>
        <v>0</v>
      </c>
      <c r="O321">
        <f>VLOOKUP($A321, 'Hospitalisation Details'!$A$2:$K$2344, 6, FALSE)</f>
        <v>30134.75</v>
      </c>
      <c r="P321" t="str">
        <f>VLOOKUP($A321, 'Hospitalisation Details'!$A$2:$K$2344, 7, FALSE)</f>
        <v>tier - 2</v>
      </c>
      <c r="Q321" t="str">
        <f>VLOOKUP($A321, 'Hospitalisation Details'!$A$2:$K$2344, 8, FALSE)</f>
        <v>tier - 3</v>
      </c>
      <c r="R321" t="str">
        <f>VLOOKUP($A321, 'Hospitalisation Details'!$A$2:$K$2344, 9, FALSE)</f>
        <v>R1011</v>
      </c>
      <c r="S321" t="str">
        <f>VLOOKUP($A321, 'Hospitalisation Details'!$A$2:$K$2344, 10, FALSE)</f>
        <v>25Dec1971</v>
      </c>
      <c r="T321">
        <f>VLOOKUP($A321, 'Hospitalisation Details'!$A$2:$K$2344, 11, FALSE)</f>
        <v>51</v>
      </c>
    </row>
    <row r="322" spans="1:20" ht="15.75" x14ac:dyDescent="0.25">
      <c r="A322" s="1" t="s">
        <v>2050</v>
      </c>
      <c r="B322" t="str">
        <f>VLOOKUP($A322, 'Customer Names'!$A$2:$D$2336, 2, FALSE)</f>
        <v>Penrose</v>
      </c>
      <c r="C322" t="str">
        <f>VLOOKUP($A322, 'Customer Names'!$A$2:$D$2336, 3, FALSE)</f>
        <v xml:space="preserve"> Ms</v>
      </c>
      <c r="D322" t="str">
        <f>VLOOKUP($A322, 'Customer Names'!$A$2:$D$2336, 4, FALSE)</f>
        <v xml:space="preserve">  Janice</v>
      </c>
      <c r="E322">
        <f>VLOOKUP($A322, 'Medical Examinations'!$A$2:$J$2336, 2, FALSE)</f>
        <v>21.08</v>
      </c>
      <c r="F322">
        <f>VLOOKUP($A322, 'Medical Examinations'!$A$2:$J$2336, 3, FALSE)</f>
        <v>4.83</v>
      </c>
      <c r="G322" t="str">
        <f>VLOOKUP($A322, 'Medical Examinations'!$A$2:$J$2336, 4, FALSE)</f>
        <v>No</v>
      </c>
      <c r="H322" t="str">
        <f>VLOOKUP($A322, 'Medical Examinations'!$A$2:$J$2336, 5, FALSE)</f>
        <v>No</v>
      </c>
      <c r="I322" t="str">
        <f>VLOOKUP($A322, 'Medical Examinations'!$A$2:$J$2336, 6, FALSE)</f>
        <v>Yes</v>
      </c>
      <c r="J322">
        <f>VLOOKUP($A322, 'Medical Examinations'!$A$2:$J$2336, 7, FALSE)</f>
        <v>0</v>
      </c>
      <c r="K322" t="str">
        <f>VLOOKUP($A322, 'Medical Examinations'!$A$2:$J$2336, 8, FALSE)</f>
        <v>No</v>
      </c>
      <c r="L322" t="str">
        <f>VLOOKUP($A322, 'Medical Examinations'!$A$2:$J$2336, 9, FALSE)</f>
        <v>Obesity</v>
      </c>
      <c r="M322" t="str">
        <f>VLOOKUP($A322, 'Medical Examinations'!$A$2:$J$2336, 10, FALSE)</f>
        <v>Normal</v>
      </c>
      <c r="N322">
        <f>VLOOKUP($A322, 'Hospitalisation Details'!$A$2:$K$2344, 5, FALSE)</f>
        <v>2</v>
      </c>
      <c r="O322">
        <f>VLOOKUP($A322, 'Hospitalisation Details'!$A$2:$K$2344, 6, FALSE)</f>
        <v>30095.97</v>
      </c>
      <c r="P322" t="str">
        <f>VLOOKUP($A322, 'Hospitalisation Details'!$A$2:$K$2344, 7, FALSE)</f>
        <v>tier - 2</v>
      </c>
      <c r="Q322" t="str">
        <f>VLOOKUP($A322, 'Hospitalisation Details'!$A$2:$K$2344, 8, FALSE)</f>
        <v>tier - 3</v>
      </c>
      <c r="R322" t="str">
        <f>VLOOKUP($A322, 'Hospitalisation Details'!$A$2:$K$2344, 9, FALSE)</f>
        <v>R1011</v>
      </c>
      <c r="S322" t="str">
        <f>VLOOKUP($A322, 'Hospitalisation Details'!$A$2:$K$2344, 10, FALSE)</f>
        <v>2Sep1979</v>
      </c>
      <c r="T322">
        <f>VLOOKUP($A322, 'Hospitalisation Details'!$A$2:$K$2344, 11, FALSE)</f>
        <v>43</v>
      </c>
    </row>
    <row r="323" spans="1:20" ht="15.75" x14ac:dyDescent="0.25">
      <c r="A323" s="1" t="s">
        <v>2049</v>
      </c>
      <c r="B323" t="str">
        <f>VLOOKUP($A323, 'Customer Names'!$A$2:$D$2336, 2, FALSE)</f>
        <v>Schuler</v>
      </c>
      <c r="C323" t="str">
        <f>VLOOKUP($A323, 'Customer Names'!$A$2:$D$2336, 3, FALSE)</f>
        <v xml:space="preserve"> Mr</v>
      </c>
      <c r="D323" t="str">
        <f>VLOOKUP($A323, 'Customer Names'!$A$2:$D$2336, 4, FALSE)</f>
        <v xml:space="preserve">  Timothy G</v>
      </c>
      <c r="E323">
        <f>VLOOKUP($A323, 'Medical Examinations'!$A$2:$J$2336, 2, FALSE)</f>
        <v>37.715000000000003</v>
      </c>
      <c r="F323">
        <f>VLOOKUP($A323, 'Medical Examinations'!$A$2:$J$2336, 3, FALSE)</f>
        <v>10.86</v>
      </c>
      <c r="G323" t="str">
        <f>VLOOKUP($A323, 'Medical Examinations'!$A$2:$J$2336, 4, FALSE)</f>
        <v>Yes</v>
      </c>
      <c r="H323" t="str">
        <f>VLOOKUP($A323, 'Medical Examinations'!$A$2:$J$2336, 5, FALSE)</f>
        <v>No</v>
      </c>
      <c r="I323" t="str">
        <f>VLOOKUP($A323, 'Medical Examinations'!$A$2:$J$2336, 6, FALSE)</f>
        <v>No</v>
      </c>
      <c r="J323">
        <f>VLOOKUP($A323, 'Medical Examinations'!$A$2:$J$2336, 7, FALSE)</f>
        <v>1</v>
      </c>
      <c r="K323" t="str">
        <f>VLOOKUP($A323, 'Medical Examinations'!$A$2:$J$2336, 8, FALSE)</f>
        <v>Yes</v>
      </c>
      <c r="L323" t="str">
        <f>VLOOKUP($A323, 'Medical Examinations'!$A$2:$J$2336, 9, FALSE)</f>
        <v>Obesity</v>
      </c>
      <c r="M323" t="str">
        <f>VLOOKUP($A323, 'Medical Examinations'!$A$2:$J$2336, 10, FALSE)</f>
        <v>Diabetes</v>
      </c>
      <c r="N323">
        <f>VLOOKUP($A323, 'Hospitalisation Details'!$A$2:$K$2344, 5, FALSE)</f>
        <v>3</v>
      </c>
      <c r="O323">
        <f>VLOOKUP($A323, 'Hospitalisation Details'!$A$2:$K$2344, 6, FALSE)</f>
        <v>30063.58</v>
      </c>
      <c r="P323" t="str">
        <f>VLOOKUP($A323, 'Hospitalisation Details'!$A$2:$K$2344, 7, FALSE)</f>
        <v>tier - 1</v>
      </c>
      <c r="Q323" t="str">
        <f>VLOOKUP($A323, 'Hospitalisation Details'!$A$2:$K$2344, 8, FALSE)</f>
        <v>tier - 1</v>
      </c>
      <c r="R323" t="str">
        <f>VLOOKUP($A323, 'Hospitalisation Details'!$A$2:$K$2344, 9, FALSE)</f>
        <v>R1012</v>
      </c>
      <c r="S323" t="str">
        <f>VLOOKUP($A323, 'Hospitalisation Details'!$A$2:$K$2344, 10, FALSE)</f>
        <v>16Jun1967</v>
      </c>
      <c r="T323">
        <f>VLOOKUP($A323, 'Hospitalisation Details'!$A$2:$K$2344, 11, FALSE)</f>
        <v>55</v>
      </c>
    </row>
    <row r="324" spans="1:20" ht="15.75" x14ac:dyDescent="0.25">
      <c r="A324" s="1" t="s">
        <v>2048</v>
      </c>
      <c r="B324" t="str">
        <f>VLOOKUP($A324, 'Customer Names'!$A$2:$D$2336, 2, FALSE)</f>
        <v>Walker</v>
      </c>
      <c r="C324" t="str">
        <f>VLOOKUP($A324, 'Customer Names'!$A$2:$D$2336, 3, FALSE)</f>
        <v xml:space="preserve"> Mr</v>
      </c>
      <c r="D324" t="str">
        <f>VLOOKUP($A324, 'Customer Names'!$A$2:$D$2336, 4, FALSE)</f>
        <v xml:space="preserve">  Alan R</v>
      </c>
      <c r="E324">
        <f>VLOOKUP($A324, 'Medical Examinations'!$A$2:$J$2336, 2, FALSE)</f>
        <v>22.39</v>
      </c>
      <c r="F324">
        <f>VLOOKUP($A324, 'Medical Examinations'!$A$2:$J$2336, 3, FALSE)</f>
        <v>9.5299999999999994</v>
      </c>
      <c r="G324" t="str">
        <f>VLOOKUP($A324, 'Medical Examinations'!$A$2:$J$2336, 4, FALSE)</f>
        <v>No</v>
      </c>
      <c r="H324" t="str">
        <f>VLOOKUP($A324, 'Medical Examinations'!$A$2:$J$2336, 5, FALSE)</f>
        <v>No</v>
      </c>
      <c r="I324" t="str">
        <f>VLOOKUP($A324, 'Medical Examinations'!$A$2:$J$2336, 6, FALSE)</f>
        <v>No</v>
      </c>
      <c r="J324">
        <f>VLOOKUP($A324, 'Medical Examinations'!$A$2:$J$2336, 7, FALSE)</f>
        <v>0</v>
      </c>
      <c r="K324" t="str">
        <f>VLOOKUP($A324, 'Medical Examinations'!$A$2:$J$2336, 8, FALSE)</f>
        <v>No</v>
      </c>
      <c r="L324" t="str">
        <f>VLOOKUP($A324, 'Medical Examinations'!$A$2:$J$2336, 9, FALSE)</f>
        <v>Obesity</v>
      </c>
      <c r="M324" t="str">
        <f>VLOOKUP($A324, 'Medical Examinations'!$A$2:$J$2336, 10, FALSE)</f>
        <v>Diabetes</v>
      </c>
      <c r="N324">
        <f>VLOOKUP($A324, 'Hospitalisation Details'!$A$2:$K$2344, 5, FALSE)</f>
        <v>1</v>
      </c>
      <c r="O324">
        <f>VLOOKUP($A324, 'Hospitalisation Details'!$A$2:$K$2344, 6, FALSE)</f>
        <v>30026.87</v>
      </c>
      <c r="P324" t="str">
        <f>VLOOKUP($A324, 'Hospitalisation Details'!$A$2:$K$2344, 7, FALSE)</f>
        <v>tier - 2</v>
      </c>
      <c r="Q324" t="str">
        <f>VLOOKUP($A324, 'Hospitalisation Details'!$A$2:$K$2344, 8, FALSE)</f>
        <v>tier - 3</v>
      </c>
      <c r="R324" t="str">
        <f>VLOOKUP($A324, 'Hospitalisation Details'!$A$2:$K$2344, 9, FALSE)</f>
        <v>R1012</v>
      </c>
      <c r="S324" t="str">
        <f>VLOOKUP($A324, 'Hospitalisation Details'!$A$2:$K$2344, 10, FALSE)</f>
        <v>4Aug1981</v>
      </c>
      <c r="T324">
        <f>VLOOKUP($A324, 'Hospitalisation Details'!$A$2:$K$2344, 11, FALSE)</f>
        <v>41</v>
      </c>
    </row>
    <row r="325" spans="1:20" ht="15.75" x14ac:dyDescent="0.25">
      <c r="A325" s="1" t="s">
        <v>2047</v>
      </c>
      <c r="B325" t="str">
        <f>VLOOKUP($A325, 'Customer Names'!$A$2:$D$2336, 2, FALSE)</f>
        <v>Stange</v>
      </c>
      <c r="C325" t="str">
        <f>VLOOKUP($A325, 'Customer Names'!$A$2:$D$2336, 3, FALSE)</f>
        <v xml:space="preserve"> Mr</v>
      </c>
      <c r="D325" t="str">
        <f>VLOOKUP($A325, 'Customer Names'!$A$2:$D$2336, 4, FALSE)</f>
        <v xml:space="preserve">  Michael</v>
      </c>
      <c r="E325">
        <f>VLOOKUP($A325, 'Medical Examinations'!$A$2:$J$2336, 2, FALSE)</f>
        <v>28.78</v>
      </c>
      <c r="F325">
        <f>VLOOKUP($A325, 'Medical Examinations'!$A$2:$J$2336, 3, FALSE)</f>
        <v>5.68</v>
      </c>
      <c r="G325" t="str">
        <f>VLOOKUP($A325, 'Medical Examinations'!$A$2:$J$2336, 4, FALSE)</f>
        <v>No</v>
      </c>
      <c r="H325" t="str">
        <f>VLOOKUP($A325, 'Medical Examinations'!$A$2:$J$2336, 5, FALSE)</f>
        <v>No</v>
      </c>
      <c r="I325" t="str">
        <f>VLOOKUP($A325, 'Medical Examinations'!$A$2:$J$2336, 6, FALSE)</f>
        <v>No</v>
      </c>
      <c r="J325">
        <f>VLOOKUP($A325, 'Medical Examinations'!$A$2:$J$2336, 7, FALSE)</f>
        <v>0</v>
      </c>
      <c r="K325" t="str">
        <f>VLOOKUP($A325, 'Medical Examinations'!$A$2:$J$2336, 8, FALSE)</f>
        <v>No</v>
      </c>
      <c r="L325" t="str">
        <f>VLOOKUP($A325, 'Medical Examinations'!$A$2:$J$2336, 9, FALSE)</f>
        <v>Obesity</v>
      </c>
      <c r="M325" t="str">
        <f>VLOOKUP($A325, 'Medical Examinations'!$A$2:$J$2336, 10, FALSE)</f>
        <v>Normal</v>
      </c>
      <c r="N325">
        <f>VLOOKUP($A325, 'Hospitalisation Details'!$A$2:$K$2344, 5, FALSE)</f>
        <v>3</v>
      </c>
      <c r="O325">
        <f>VLOOKUP($A325, 'Hospitalisation Details'!$A$2:$K$2344, 6, FALSE)</f>
        <v>29969.67</v>
      </c>
      <c r="P325" t="str">
        <f>VLOOKUP($A325, 'Hospitalisation Details'!$A$2:$K$2344, 7, FALSE)</f>
        <v>tier - 1</v>
      </c>
      <c r="Q325" t="str">
        <f>VLOOKUP($A325, 'Hospitalisation Details'!$A$2:$K$2344, 8, FALSE)</f>
        <v>tier - 1</v>
      </c>
      <c r="R325" t="str">
        <f>VLOOKUP($A325, 'Hospitalisation Details'!$A$2:$K$2344, 9, FALSE)</f>
        <v>R1011</v>
      </c>
      <c r="S325" t="str">
        <f>VLOOKUP($A325, 'Hospitalisation Details'!$A$2:$K$2344, 10, FALSE)</f>
        <v>5Oct1991</v>
      </c>
      <c r="T325">
        <f>VLOOKUP($A325, 'Hospitalisation Details'!$A$2:$K$2344, 11, FALSE)</f>
        <v>31</v>
      </c>
    </row>
    <row r="326" spans="1:20" ht="15.75" x14ac:dyDescent="0.25">
      <c r="A326" s="1" t="s">
        <v>2046</v>
      </c>
      <c r="B326" t="str">
        <f>VLOOKUP($A326, 'Customer Names'!$A$2:$D$2336, 2, FALSE)</f>
        <v>Roy</v>
      </c>
      <c r="C326" t="str">
        <f>VLOOKUP($A326, 'Customer Names'!$A$2:$D$2336, 3, FALSE)</f>
        <v xml:space="preserve"> Ms</v>
      </c>
      <c r="D326" t="str">
        <f>VLOOKUP($A326, 'Customer Names'!$A$2:$D$2336, 4, FALSE)</f>
        <v xml:space="preserve">  Marie-France</v>
      </c>
      <c r="E326">
        <f>VLOOKUP($A326, 'Medical Examinations'!$A$2:$J$2336, 2, FALSE)</f>
        <v>18.329999999999998</v>
      </c>
      <c r="F326">
        <f>VLOOKUP($A326, 'Medical Examinations'!$A$2:$J$2336, 3, FALSE)</f>
        <v>5.57</v>
      </c>
      <c r="G326" t="str">
        <f>VLOOKUP($A326, 'Medical Examinations'!$A$2:$J$2336, 4, FALSE)</f>
        <v>No</v>
      </c>
      <c r="H326" t="str">
        <f>VLOOKUP($A326, 'Medical Examinations'!$A$2:$J$2336, 5, FALSE)</f>
        <v>No</v>
      </c>
      <c r="I326" t="str">
        <f>VLOOKUP($A326, 'Medical Examinations'!$A$2:$J$2336, 6, FALSE)</f>
        <v>No</v>
      </c>
      <c r="J326">
        <f>VLOOKUP($A326, 'Medical Examinations'!$A$2:$J$2336, 7, FALSE)</f>
        <v>0</v>
      </c>
      <c r="K326" t="str">
        <f>VLOOKUP($A326, 'Medical Examinations'!$A$2:$J$2336, 8, FALSE)</f>
        <v>No</v>
      </c>
      <c r="L326" t="str">
        <f>VLOOKUP($A326, 'Medical Examinations'!$A$2:$J$2336, 9, FALSE)</f>
        <v>Underweight</v>
      </c>
      <c r="M326" t="str">
        <f>VLOOKUP($A326, 'Medical Examinations'!$A$2:$J$2336, 10, FALSE)</f>
        <v>Normal</v>
      </c>
      <c r="N326">
        <f>VLOOKUP($A326, 'Hospitalisation Details'!$A$2:$K$2344, 5, FALSE)</f>
        <v>2</v>
      </c>
      <c r="O326">
        <f>VLOOKUP($A326, 'Hospitalisation Details'!$A$2:$K$2344, 6, FALSE)</f>
        <v>29933.75</v>
      </c>
      <c r="P326" t="str">
        <f>VLOOKUP($A326, 'Hospitalisation Details'!$A$2:$K$2344, 7, FALSE)</f>
        <v>tier - 1</v>
      </c>
      <c r="Q326" t="str">
        <f>VLOOKUP($A326, 'Hospitalisation Details'!$A$2:$K$2344, 8, FALSE)</f>
        <v>tier - 1</v>
      </c>
      <c r="R326" t="str">
        <f>VLOOKUP($A326, 'Hospitalisation Details'!$A$2:$K$2344, 9, FALSE)</f>
        <v>R1011</v>
      </c>
      <c r="S326" t="str">
        <f>VLOOKUP($A326, 'Hospitalisation Details'!$A$2:$K$2344, 10, FALSE)</f>
        <v>12Jun1976</v>
      </c>
      <c r="T326">
        <f>VLOOKUP($A326, 'Hospitalisation Details'!$A$2:$K$2344, 11, FALSE)</f>
        <v>46</v>
      </c>
    </row>
    <row r="327" spans="1:20" ht="15.75" x14ac:dyDescent="0.25">
      <c r="A327" s="1" t="s">
        <v>2045</v>
      </c>
      <c r="B327" t="str">
        <f>VLOOKUP($A327, 'Customer Names'!$A$2:$D$2336, 2, FALSE)</f>
        <v>Potere</v>
      </c>
      <c r="C327" t="str">
        <f>VLOOKUP($A327, 'Customer Names'!$A$2:$D$2336, 3, FALSE)</f>
        <v xml:space="preserve"> Mr</v>
      </c>
      <c r="D327" t="str">
        <f>VLOOKUP($A327, 'Customer Names'!$A$2:$D$2336, 4, FALSE)</f>
        <v xml:space="preserve">  Erik F</v>
      </c>
      <c r="E327">
        <f>VLOOKUP($A327, 'Medical Examinations'!$A$2:$J$2336, 2, FALSE)</f>
        <v>26.39</v>
      </c>
      <c r="F327">
        <f>VLOOKUP($A327, 'Medical Examinations'!$A$2:$J$2336, 3, FALSE)</f>
        <v>4.58</v>
      </c>
      <c r="G327" t="str">
        <f>VLOOKUP($A327, 'Medical Examinations'!$A$2:$J$2336, 4, FALSE)</f>
        <v>No</v>
      </c>
      <c r="H327" t="str">
        <f>VLOOKUP($A327, 'Medical Examinations'!$A$2:$J$2336, 5, FALSE)</f>
        <v>No</v>
      </c>
      <c r="I327" t="str">
        <f>VLOOKUP($A327, 'Medical Examinations'!$A$2:$J$2336, 6, FALSE)</f>
        <v>No</v>
      </c>
      <c r="J327">
        <f>VLOOKUP($A327, 'Medical Examinations'!$A$2:$J$2336, 7, FALSE)</f>
        <v>0</v>
      </c>
      <c r="K327" t="str">
        <f>VLOOKUP($A327, 'Medical Examinations'!$A$2:$J$2336, 8, FALSE)</f>
        <v>No</v>
      </c>
      <c r="L327" t="str">
        <f>VLOOKUP($A327, 'Medical Examinations'!$A$2:$J$2336, 9, FALSE)</f>
        <v>Obesity</v>
      </c>
      <c r="M327" t="str">
        <f>VLOOKUP($A327, 'Medical Examinations'!$A$2:$J$2336, 10, FALSE)</f>
        <v>Normal</v>
      </c>
      <c r="N327">
        <f>VLOOKUP($A327, 'Hospitalisation Details'!$A$2:$K$2344, 5, FALSE)</f>
        <v>3</v>
      </c>
      <c r="O327">
        <f>VLOOKUP($A327, 'Hospitalisation Details'!$A$2:$K$2344, 6, FALSE)</f>
        <v>29929.56</v>
      </c>
      <c r="P327" t="str">
        <f>VLOOKUP($A327, 'Hospitalisation Details'!$A$2:$K$2344, 7, FALSE)</f>
        <v>tier - 1</v>
      </c>
      <c r="Q327" t="str">
        <f>VLOOKUP($A327, 'Hospitalisation Details'!$A$2:$K$2344, 8, FALSE)</f>
        <v>tier - 1</v>
      </c>
      <c r="R327" t="str">
        <f>VLOOKUP($A327, 'Hospitalisation Details'!$A$2:$K$2344, 9, FALSE)</f>
        <v>R1011</v>
      </c>
      <c r="S327" t="str">
        <f>VLOOKUP($A327, 'Hospitalisation Details'!$A$2:$K$2344, 10, FALSE)</f>
        <v>30Dec1988</v>
      </c>
      <c r="T327">
        <f>VLOOKUP($A327, 'Hospitalisation Details'!$A$2:$K$2344, 11, FALSE)</f>
        <v>34</v>
      </c>
    </row>
    <row r="328" spans="1:20" ht="15.75" x14ac:dyDescent="0.25">
      <c r="A328" s="1" t="s">
        <v>2044</v>
      </c>
      <c r="B328" t="str">
        <f>VLOOKUP($A328, 'Customer Names'!$A$2:$D$2336, 2, FALSE)</f>
        <v>Podgurski</v>
      </c>
      <c r="C328" t="str">
        <f>VLOOKUP($A328, 'Customer Names'!$A$2:$D$2336, 3, FALSE)</f>
        <v xml:space="preserve"> Mr</v>
      </c>
      <c r="D328" t="str">
        <f>VLOOKUP($A328, 'Customer Names'!$A$2:$D$2336, 4, FALSE)</f>
        <v xml:space="preserve">  Andrew</v>
      </c>
      <c r="E328">
        <f>VLOOKUP($A328, 'Medical Examinations'!$A$2:$J$2336, 2, FALSE)</f>
        <v>19.260000000000002</v>
      </c>
      <c r="F328">
        <f>VLOOKUP($A328, 'Medical Examinations'!$A$2:$J$2336, 3, FALSE)</f>
        <v>8.9600000000000009</v>
      </c>
      <c r="G328" t="str">
        <f>VLOOKUP($A328, 'Medical Examinations'!$A$2:$J$2336, 4, FALSE)</f>
        <v>No</v>
      </c>
      <c r="H328" t="str">
        <f>VLOOKUP($A328, 'Medical Examinations'!$A$2:$J$2336, 5, FALSE)</f>
        <v>No</v>
      </c>
      <c r="I328" t="str">
        <f>VLOOKUP($A328, 'Medical Examinations'!$A$2:$J$2336, 6, FALSE)</f>
        <v>No</v>
      </c>
      <c r="J328">
        <f>VLOOKUP($A328, 'Medical Examinations'!$A$2:$J$2336, 7, FALSE)</f>
        <v>0</v>
      </c>
      <c r="K328" t="str">
        <f>VLOOKUP($A328, 'Medical Examinations'!$A$2:$J$2336, 8, FALSE)</f>
        <v>No</v>
      </c>
      <c r="L328" t="str">
        <f>VLOOKUP($A328, 'Medical Examinations'!$A$2:$J$2336, 9, FALSE)</f>
        <v>Obesity</v>
      </c>
      <c r="M328" t="str">
        <f>VLOOKUP($A328, 'Medical Examinations'!$A$2:$J$2336, 10, FALSE)</f>
        <v>Diabetes</v>
      </c>
      <c r="N328">
        <f>VLOOKUP($A328, 'Hospitalisation Details'!$A$2:$K$2344, 5, FALSE)</f>
        <v>1</v>
      </c>
      <c r="O328">
        <f>VLOOKUP($A328, 'Hospitalisation Details'!$A$2:$K$2344, 6, FALSE)</f>
        <v>29899.25</v>
      </c>
      <c r="P328" t="str">
        <f>VLOOKUP($A328, 'Hospitalisation Details'!$A$2:$K$2344, 7, FALSE)</f>
        <v>tier - 1</v>
      </c>
      <c r="Q328" t="str">
        <f>VLOOKUP($A328, 'Hospitalisation Details'!$A$2:$K$2344, 8, FALSE)</f>
        <v>tier - 3</v>
      </c>
      <c r="R328" t="str">
        <f>VLOOKUP($A328, 'Hospitalisation Details'!$A$2:$K$2344, 9, FALSE)</f>
        <v>R1011</v>
      </c>
      <c r="S328" t="str">
        <f>VLOOKUP($A328, 'Hospitalisation Details'!$A$2:$K$2344, 10, FALSE)</f>
        <v>19Aug1975</v>
      </c>
      <c r="T328">
        <f>VLOOKUP($A328, 'Hospitalisation Details'!$A$2:$K$2344, 11, FALSE)</f>
        <v>47</v>
      </c>
    </row>
    <row r="329" spans="1:20" ht="15.75" x14ac:dyDescent="0.25">
      <c r="A329" s="1" t="s">
        <v>2043</v>
      </c>
      <c r="B329" t="str">
        <f>VLOOKUP($A329, 'Customer Names'!$A$2:$D$2336, 2, FALSE)</f>
        <v>Diamond</v>
      </c>
      <c r="C329" t="str">
        <f>VLOOKUP($A329, 'Customer Names'!$A$2:$D$2336, 3, FALSE)</f>
        <v xml:space="preserve"> Mr</v>
      </c>
      <c r="D329" t="str">
        <f>VLOOKUP($A329, 'Customer Names'!$A$2:$D$2336, 4, FALSE)</f>
        <v xml:space="preserve">  Anthony</v>
      </c>
      <c r="E329">
        <f>VLOOKUP($A329, 'Medical Examinations'!$A$2:$J$2336, 2, FALSE)</f>
        <v>26.92</v>
      </c>
      <c r="F329">
        <f>VLOOKUP($A329, 'Medical Examinations'!$A$2:$J$2336, 3, FALSE)</f>
        <v>6.09</v>
      </c>
      <c r="G329" t="str">
        <f>VLOOKUP($A329, 'Medical Examinations'!$A$2:$J$2336, 4, FALSE)</f>
        <v>No</v>
      </c>
      <c r="H329" t="str">
        <f>VLOOKUP($A329, 'Medical Examinations'!$A$2:$J$2336, 5, FALSE)</f>
        <v>No</v>
      </c>
      <c r="I329" t="str">
        <f>VLOOKUP($A329, 'Medical Examinations'!$A$2:$J$2336, 6, FALSE)</f>
        <v>No</v>
      </c>
      <c r="J329">
        <f>VLOOKUP($A329, 'Medical Examinations'!$A$2:$J$2336, 7, FALSE)</f>
        <v>0</v>
      </c>
      <c r="K329" t="str">
        <f>VLOOKUP($A329, 'Medical Examinations'!$A$2:$J$2336, 8, FALSE)</f>
        <v>No</v>
      </c>
      <c r="L329" t="str">
        <f>VLOOKUP($A329, 'Medical Examinations'!$A$2:$J$2336, 9, FALSE)</f>
        <v>Obesity</v>
      </c>
      <c r="M329" t="str">
        <f>VLOOKUP($A329, 'Medical Examinations'!$A$2:$J$2336, 10, FALSE)</f>
        <v>Diabetes</v>
      </c>
      <c r="N329">
        <f>VLOOKUP($A329, 'Hospitalisation Details'!$A$2:$K$2344, 5, FALSE)</f>
        <v>3</v>
      </c>
      <c r="O329">
        <f>VLOOKUP($A329, 'Hospitalisation Details'!$A$2:$K$2344, 6, FALSE)</f>
        <v>29852.48</v>
      </c>
      <c r="P329" t="str">
        <f>VLOOKUP($A329, 'Hospitalisation Details'!$A$2:$K$2344, 7, FALSE)</f>
        <v>tier - 1</v>
      </c>
      <c r="Q329" t="str">
        <f>VLOOKUP($A329, 'Hospitalisation Details'!$A$2:$K$2344, 8, FALSE)</f>
        <v>tier - 3</v>
      </c>
      <c r="R329" t="str">
        <f>VLOOKUP($A329, 'Hospitalisation Details'!$A$2:$K$2344, 9, FALSE)</f>
        <v>R1011</v>
      </c>
      <c r="S329" t="str">
        <f>VLOOKUP($A329, 'Hospitalisation Details'!$A$2:$K$2344, 10, FALSE)</f>
        <v>30Dec1989</v>
      </c>
      <c r="T329">
        <f>VLOOKUP($A329, 'Hospitalisation Details'!$A$2:$K$2344, 11, FALSE)</f>
        <v>33</v>
      </c>
    </row>
    <row r="330" spans="1:20" ht="15.75" x14ac:dyDescent="0.25">
      <c r="A330" s="1" t="s">
        <v>2042</v>
      </c>
      <c r="B330" t="str">
        <f>VLOOKUP($A330, 'Customer Names'!$A$2:$D$2336, 2, FALSE)</f>
        <v>Sallade</v>
      </c>
      <c r="C330" t="str">
        <f>VLOOKUP($A330, 'Customer Names'!$A$2:$D$2336, 3, FALSE)</f>
        <v xml:space="preserve"> Mr</v>
      </c>
      <c r="D330" t="str">
        <f>VLOOKUP($A330, 'Customer Names'!$A$2:$D$2336, 4, FALSE)</f>
        <v xml:space="preserve">  Chris</v>
      </c>
      <c r="E330">
        <f>VLOOKUP($A330, 'Medical Examinations'!$A$2:$J$2336, 2, FALSE)</f>
        <v>19.73</v>
      </c>
      <c r="F330">
        <f>VLOOKUP($A330, 'Medical Examinations'!$A$2:$J$2336, 3, FALSE)</f>
        <v>4.3600000000000003</v>
      </c>
      <c r="G330" t="str">
        <f>VLOOKUP($A330, 'Medical Examinations'!$A$2:$J$2336, 4, FALSE)</f>
        <v>No</v>
      </c>
      <c r="H330" t="str">
        <f>VLOOKUP($A330, 'Medical Examinations'!$A$2:$J$2336, 5, FALSE)</f>
        <v>No</v>
      </c>
      <c r="I330" t="str">
        <f>VLOOKUP($A330, 'Medical Examinations'!$A$2:$J$2336, 6, FALSE)</f>
        <v>No</v>
      </c>
      <c r="J330">
        <f>VLOOKUP($A330, 'Medical Examinations'!$A$2:$J$2336, 7, FALSE)</f>
        <v>0</v>
      </c>
      <c r="K330" t="str">
        <f>VLOOKUP($A330, 'Medical Examinations'!$A$2:$J$2336, 8, FALSE)</f>
        <v>No</v>
      </c>
      <c r="L330" t="str">
        <f>VLOOKUP($A330, 'Medical Examinations'!$A$2:$J$2336, 9, FALSE)</f>
        <v>Obesity</v>
      </c>
      <c r="M330" t="str">
        <f>VLOOKUP($A330, 'Medical Examinations'!$A$2:$J$2336, 10, FALSE)</f>
        <v>Normal</v>
      </c>
      <c r="N330">
        <f>VLOOKUP($A330, 'Hospitalisation Details'!$A$2:$K$2344, 5, FALSE)</f>
        <v>3</v>
      </c>
      <c r="O330">
        <f>VLOOKUP($A330, 'Hospitalisation Details'!$A$2:$K$2344, 6, FALSE)</f>
        <v>29818.76</v>
      </c>
      <c r="P330" t="str">
        <f>VLOOKUP($A330, 'Hospitalisation Details'!$A$2:$K$2344, 7, FALSE)</f>
        <v>tier - 1</v>
      </c>
      <c r="Q330" t="str">
        <f>VLOOKUP($A330, 'Hospitalisation Details'!$A$2:$K$2344, 8, FALSE)</f>
        <v>tier - 1</v>
      </c>
      <c r="R330" t="str">
        <f>VLOOKUP($A330, 'Hospitalisation Details'!$A$2:$K$2344, 9, FALSE)</f>
        <v>R1012</v>
      </c>
      <c r="S330" t="str">
        <f>VLOOKUP($A330, 'Hospitalisation Details'!$A$2:$K$2344, 10, FALSE)</f>
        <v>29Oct1982</v>
      </c>
      <c r="T330">
        <f>VLOOKUP($A330, 'Hospitalisation Details'!$A$2:$K$2344, 11, FALSE)</f>
        <v>40</v>
      </c>
    </row>
    <row r="331" spans="1:20" ht="15.75" x14ac:dyDescent="0.25">
      <c r="A331" s="1" t="s">
        <v>2041</v>
      </c>
      <c r="B331" t="str">
        <f>VLOOKUP($A331, 'Customer Names'!$A$2:$D$2336, 2, FALSE)</f>
        <v>Zhang</v>
      </c>
      <c r="C331" t="str">
        <f>VLOOKUP($A331, 'Customer Names'!$A$2:$D$2336, 3, FALSE)</f>
        <v xml:space="preserve"> Mr</v>
      </c>
      <c r="D331" t="str">
        <f>VLOOKUP($A331, 'Customer Names'!$A$2:$D$2336, 4, FALSE)</f>
        <v xml:space="preserve">  Yu</v>
      </c>
      <c r="E331">
        <f>VLOOKUP($A331, 'Medical Examinations'!$A$2:$J$2336, 2, FALSE)</f>
        <v>23.56</v>
      </c>
      <c r="F331">
        <f>VLOOKUP($A331, 'Medical Examinations'!$A$2:$J$2336, 3, FALSE)</f>
        <v>11.74</v>
      </c>
      <c r="G331" t="str">
        <f>VLOOKUP($A331, 'Medical Examinations'!$A$2:$J$2336, 4, FALSE)</f>
        <v>No</v>
      </c>
      <c r="H331" t="str">
        <f>VLOOKUP($A331, 'Medical Examinations'!$A$2:$J$2336, 5, FALSE)</f>
        <v>No</v>
      </c>
      <c r="I331" t="str">
        <f>VLOOKUP($A331, 'Medical Examinations'!$A$2:$J$2336, 6, FALSE)</f>
        <v>No</v>
      </c>
      <c r="J331">
        <f>VLOOKUP($A331, 'Medical Examinations'!$A$2:$J$2336, 7, FALSE)</f>
        <v>0</v>
      </c>
      <c r="K331" t="str">
        <f>VLOOKUP($A331, 'Medical Examinations'!$A$2:$J$2336, 8, FALSE)</f>
        <v>No</v>
      </c>
      <c r="L331" t="str">
        <f>VLOOKUP($A331, 'Medical Examinations'!$A$2:$J$2336, 9, FALSE)</f>
        <v>Obesity</v>
      </c>
      <c r="M331" t="str">
        <f>VLOOKUP($A331, 'Medical Examinations'!$A$2:$J$2336, 10, FALSE)</f>
        <v>Diabetes</v>
      </c>
      <c r="N331">
        <f>VLOOKUP($A331, 'Hospitalisation Details'!$A$2:$K$2344, 5, FALSE)</f>
        <v>1</v>
      </c>
      <c r="O331">
        <f>VLOOKUP($A331, 'Hospitalisation Details'!$A$2:$K$2344, 6, FALSE)</f>
        <v>29816.639999999999</v>
      </c>
      <c r="P331" t="str">
        <f>VLOOKUP($A331, 'Hospitalisation Details'!$A$2:$K$2344, 7, FALSE)</f>
        <v>tier - 1</v>
      </c>
      <c r="Q331" t="str">
        <f>VLOOKUP($A331, 'Hospitalisation Details'!$A$2:$K$2344, 8, FALSE)</f>
        <v>tier - 2</v>
      </c>
      <c r="R331" t="str">
        <f>VLOOKUP($A331, 'Hospitalisation Details'!$A$2:$K$2344, 9, FALSE)</f>
        <v>R1011</v>
      </c>
      <c r="S331" t="str">
        <f>VLOOKUP($A331, 'Hospitalisation Details'!$A$2:$K$2344, 10, FALSE)</f>
        <v>13Aug1981</v>
      </c>
      <c r="T331">
        <f>VLOOKUP($A331, 'Hospitalisation Details'!$A$2:$K$2344, 11, FALSE)</f>
        <v>41</v>
      </c>
    </row>
    <row r="332" spans="1:20" ht="15.75" x14ac:dyDescent="0.25">
      <c r="A332" s="1" t="s">
        <v>2040</v>
      </c>
      <c r="B332" t="str">
        <f>VLOOKUP($A332, 'Customer Names'!$A$2:$D$2336, 2, FALSE)</f>
        <v>Chatfield</v>
      </c>
      <c r="C332" t="str">
        <f>VLOOKUP($A332, 'Customer Names'!$A$2:$D$2336, 3, FALSE)</f>
        <v xml:space="preserve"> Mr</v>
      </c>
      <c r="D332" t="str">
        <f>VLOOKUP($A332, 'Customer Names'!$A$2:$D$2336, 4, FALSE)</f>
        <v xml:space="preserve">  Caleb N</v>
      </c>
      <c r="E332">
        <f>VLOOKUP($A332, 'Medical Examinations'!$A$2:$J$2336, 2, FALSE)</f>
        <v>37.67</v>
      </c>
      <c r="F332">
        <f>VLOOKUP($A332, 'Medical Examinations'!$A$2:$J$2336, 3, FALSE)</f>
        <v>5.89</v>
      </c>
      <c r="G332" t="str">
        <f>VLOOKUP($A332, 'Medical Examinations'!$A$2:$J$2336, 4, FALSE)</f>
        <v>Yes</v>
      </c>
      <c r="H332" t="str">
        <f>VLOOKUP($A332, 'Medical Examinations'!$A$2:$J$2336, 5, FALSE)</f>
        <v>No</v>
      </c>
      <c r="I332" t="str">
        <f>VLOOKUP($A332, 'Medical Examinations'!$A$2:$J$2336, 6, FALSE)</f>
        <v>No</v>
      </c>
      <c r="J332">
        <f>VLOOKUP($A332, 'Medical Examinations'!$A$2:$J$2336, 7, FALSE)</f>
        <v>1</v>
      </c>
      <c r="K332" t="str">
        <f>VLOOKUP($A332, 'Medical Examinations'!$A$2:$J$2336, 8, FALSE)</f>
        <v>Yes</v>
      </c>
      <c r="L332" t="str">
        <f>VLOOKUP($A332, 'Medical Examinations'!$A$2:$J$2336, 9, FALSE)</f>
        <v>Obesity</v>
      </c>
      <c r="M332" t="str">
        <f>VLOOKUP($A332, 'Medical Examinations'!$A$2:$J$2336, 10, FALSE)</f>
        <v>Diabetes</v>
      </c>
      <c r="N332">
        <f>VLOOKUP($A332, 'Hospitalisation Details'!$A$2:$K$2344, 5, FALSE)</f>
        <v>0</v>
      </c>
      <c r="O332">
        <f>VLOOKUP($A332, 'Hospitalisation Details'!$A$2:$K$2344, 6, FALSE)</f>
        <v>29760.6</v>
      </c>
      <c r="P332" t="str">
        <f>VLOOKUP($A332, 'Hospitalisation Details'!$A$2:$K$2344, 7, FALSE)</f>
        <v>tier - 1</v>
      </c>
      <c r="Q332" t="str">
        <f>VLOOKUP($A332, 'Hospitalisation Details'!$A$2:$K$2344, 8, FALSE)</f>
        <v>tier - 2</v>
      </c>
      <c r="R332" t="str">
        <f>VLOOKUP($A332, 'Hospitalisation Details'!$A$2:$K$2344, 9, FALSE)</f>
        <v>R1011</v>
      </c>
      <c r="S332" t="str">
        <f>VLOOKUP($A332, 'Hospitalisation Details'!$A$2:$K$2344, 10, FALSE)</f>
        <v>20Jun1998</v>
      </c>
      <c r="T332">
        <f>VLOOKUP($A332, 'Hospitalisation Details'!$A$2:$K$2344, 11, FALSE)</f>
        <v>24</v>
      </c>
    </row>
    <row r="333" spans="1:20" ht="15.75" x14ac:dyDescent="0.25">
      <c r="A333" s="1" t="s">
        <v>2039</v>
      </c>
      <c r="B333" t="str">
        <f>VLOOKUP($A333, 'Customer Names'!$A$2:$D$2336, 2, FALSE)</f>
        <v>Bruns</v>
      </c>
      <c r="C333" t="str">
        <f>VLOOKUP($A333, 'Customer Names'!$A$2:$D$2336, 3, FALSE)</f>
        <v xml:space="preserve"> Mr</v>
      </c>
      <c r="D333" t="str">
        <f>VLOOKUP($A333, 'Customer Names'!$A$2:$D$2336, 4, FALSE)</f>
        <v xml:space="preserve">  Jason M</v>
      </c>
      <c r="E333">
        <f>VLOOKUP($A333, 'Medical Examinations'!$A$2:$J$2336, 2, FALSE)</f>
        <v>18.73</v>
      </c>
      <c r="F333">
        <f>VLOOKUP($A333, 'Medical Examinations'!$A$2:$J$2336, 3, FALSE)</f>
        <v>10.64</v>
      </c>
      <c r="G333" t="str">
        <f>VLOOKUP($A333, 'Medical Examinations'!$A$2:$J$2336, 4, FALSE)</f>
        <v>No</v>
      </c>
      <c r="H333" t="str">
        <f>VLOOKUP($A333, 'Medical Examinations'!$A$2:$J$2336, 5, FALSE)</f>
        <v>No</v>
      </c>
      <c r="I333" t="str">
        <f>VLOOKUP($A333, 'Medical Examinations'!$A$2:$J$2336, 6, FALSE)</f>
        <v>No</v>
      </c>
      <c r="J333">
        <f>VLOOKUP($A333, 'Medical Examinations'!$A$2:$J$2336, 7, FALSE)</f>
        <v>0</v>
      </c>
      <c r="K333" t="str">
        <f>VLOOKUP($A333, 'Medical Examinations'!$A$2:$J$2336, 8, FALSE)</f>
        <v>No</v>
      </c>
      <c r="L333" t="str">
        <f>VLOOKUP($A333, 'Medical Examinations'!$A$2:$J$2336, 9, FALSE)</f>
        <v>Obesity</v>
      </c>
      <c r="M333" t="str">
        <f>VLOOKUP($A333, 'Medical Examinations'!$A$2:$J$2336, 10, FALSE)</f>
        <v>Diabetes</v>
      </c>
      <c r="N333">
        <f>VLOOKUP($A333, 'Hospitalisation Details'!$A$2:$K$2344, 5, FALSE)</f>
        <v>0</v>
      </c>
      <c r="O333">
        <f>VLOOKUP($A333, 'Hospitalisation Details'!$A$2:$K$2344, 6, FALSE)</f>
        <v>29757.69</v>
      </c>
      <c r="P333" t="str">
        <f>VLOOKUP($A333, 'Hospitalisation Details'!$A$2:$K$2344, 7, FALSE)</f>
        <v>tier - 1</v>
      </c>
      <c r="Q333" t="str">
        <f>VLOOKUP($A333, 'Hospitalisation Details'!$A$2:$K$2344, 8, FALSE)</f>
        <v>tier - 3</v>
      </c>
      <c r="R333" t="str">
        <f>VLOOKUP($A333, 'Hospitalisation Details'!$A$2:$K$2344, 9, FALSE)</f>
        <v>R1011</v>
      </c>
      <c r="S333" t="str">
        <f>VLOOKUP($A333, 'Hospitalisation Details'!$A$2:$K$2344, 10, FALSE)</f>
        <v>23Aug1973</v>
      </c>
      <c r="T333">
        <f>VLOOKUP($A333, 'Hospitalisation Details'!$A$2:$K$2344, 11, FALSE)</f>
        <v>49</v>
      </c>
    </row>
    <row r="334" spans="1:20" ht="15.75" x14ac:dyDescent="0.25">
      <c r="A334" s="1" t="s">
        <v>2038</v>
      </c>
      <c r="B334" t="str">
        <f>VLOOKUP($A334, 'Customer Names'!$A$2:$D$2336, 2, FALSE)</f>
        <v>Yochum</v>
      </c>
      <c r="C334" t="str">
        <f>VLOOKUP($A334, 'Customer Names'!$A$2:$D$2336, 3, FALSE)</f>
        <v xml:space="preserve"> Ms</v>
      </c>
      <c r="D334" t="str">
        <f>VLOOKUP($A334, 'Customer Names'!$A$2:$D$2336, 4, FALSE)</f>
        <v xml:space="preserve">  Angela R</v>
      </c>
      <c r="E334">
        <f>VLOOKUP($A334, 'Medical Examinations'!$A$2:$J$2336, 2, FALSE)</f>
        <v>33.090000000000003</v>
      </c>
      <c r="F334">
        <f>VLOOKUP($A334, 'Medical Examinations'!$A$2:$J$2336, 3, FALSE)</f>
        <v>6.06</v>
      </c>
      <c r="G334" t="str">
        <f>VLOOKUP($A334, 'Medical Examinations'!$A$2:$J$2336, 4, FALSE)</f>
        <v>Yes</v>
      </c>
      <c r="H334" t="str">
        <f>VLOOKUP($A334, 'Medical Examinations'!$A$2:$J$2336, 5, FALSE)</f>
        <v>No</v>
      </c>
      <c r="I334" t="str">
        <f>VLOOKUP($A334, 'Medical Examinations'!$A$2:$J$2336, 6, FALSE)</f>
        <v>Yes</v>
      </c>
      <c r="J334">
        <f>VLOOKUP($A334, 'Medical Examinations'!$A$2:$J$2336, 7, FALSE)</f>
        <v>1</v>
      </c>
      <c r="K334" t="str">
        <f>VLOOKUP($A334, 'Medical Examinations'!$A$2:$J$2336, 8, FALSE)</f>
        <v>No</v>
      </c>
      <c r="L334" t="str">
        <f>VLOOKUP($A334, 'Medical Examinations'!$A$2:$J$2336, 9, FALSE)</f>
        <v>Obesity</v>
      </c>
      <c r="M334" t="str">
        <f>VLOOKUP($A334, 'Medical Examinations'!$A$2:$J$2336, 10, FALSE)</f>
        <v>Diabetes</v>
      </c>
      <c r="N334">
        <f>VLOOKUP($A334, 'Hospitalisation Details'!$A$2:$K$2344, 5, FALSE)</f>
        <v>0</v>
      </c>
      <c r="O334">
        <f>VLOOKUP($A334, 'Hospitalisation Details'!$A$2:$K$2344, 6, FALSE)</f>
        <v>29622.69</v>
      </c>
      <c r="P334" t="str">
        <f>VLOOKUP($A334, 'Hospitalisation Details'!$A$2:$K$2344, 7, FALSE)</f>
        <v>tier - 1</v>
      </c>
      <c r="Q334" t="str">
        <f>VLOOKUP($A334, 'Hospitalisation Details'!$A$2:$K$2344, 8, FALSE)</f>
        <v>tier - 1</v>
      </c>
      <c r="R334" t="str">
        <f>VLOOKUP($A334, 'Hospitalisation Details'!$A$2:$K$2344, 9, FALSE)</f>
        <v>R1011</v>
      </c>
      <c r="S334" t="str">
        <f>VLOOKUP($A334, 'Hospitalisation Details'!$A$2:$K$2344, 10, FALSE)</f>
        <v>27Jul1993</v>
      </c>
      <c r="T334">
        <f>VLOOKUP($A334, 'Hospitalisation Details'!$A$2:$K$2344, 11, FALSE)</f>
        <v>29</v>
      </c>
    </row>
    <row r="335" spans="1:20" ht="15.75" x14ac:dyDescent="0.25">
      <c r="A335" s="1" t="s">
        <v>2037</v>
      </c>
      <c r="B335" t="str">
        <f>VLOOKUP($A335, 'Customer Names'!$A$2:$D$2336, 2, FALSE)</f>
        <v>Freeburn</v>
      </c>
      <c r="C335" t="str">
        <f>VLOOKUP($A335, 'Customer Names'!$A$2:$D$2336, 3, FALSE)</f>
        <v xml:space="preserve"> Mr</v>
      </c>
      <c r="D335" t="str">
        <f>VLOOKUP($A335, 'Customer Names'!$A$2:$D$2336, 4, FALSE)</f>
        <v xml:space="preserve">  Keith J</v>
      </c>
      <c r="E335">
        <f>VLOOKUP($A335, 'Medical Examinations'!$A$2:$J$2336, 2, FALSE)</f>
        <v>18.329999999999998</v>
      </c>
      <c r="F335">
        <f>VLOOKUP($A335, 'Medical Examinations'!$A$2:$J$2336, 3, FALSE)</f>
        <v>7.46</v>
      </c>
      <c r="G335" t="str">
        <f>VLOOKUP($A335, 'Medical Examinations'!$A$2:$J$2336, 4, FALSE)</f>
        <v>No</v>
      </c>
      <c r="H335" t="str">
        <f>VLOOKUP($A335, 'Medical Examinations'!$A$2:$J$2336, 5, FALSE)</f>
        <v>No</v>
      </c>
      <c r="I335" t="str">
        <f>VLOOKUP($A335, 'Medical Examinations'!$A$2:$J$2336, 6, FALSE)</f>
        <v>No</v>
      </c>
      <c r="J335">
        <f>VLOOKUP($A335, 'Medical Examinations'!$A$2:$J$2336, 7, FALSE)</f>
        <v>0</v>
      </c>
      <c r="K335" t="str">
        <f>VLOOKUP($A335, 'Medical Examinations'!$A$2:$J$2336, 8, FALSE)</f>
        <v>No</v>
      </c>
      <c r="L335" t="str">
        <f>VLOOKUP($A335, 'Medical Examinations'!$A$2:$J$2336, 9, FALSE)</f>
        <v>Underweight</v>
      </c>
      <c r="M335" t="str">
        <f>VLOOKUP($A335, 'Medical Examinations'!$A$2:$J$2336, 10, FALSE)</f>
        <v>Diabetes</v>
      </c>
      <c r="N335">
        <f>VLOOKUP($A335, 'Hospitalisation Details'!$A$2:$K$2344, 5, FALSE)</f>
        <v>1</v>
      </c>
      <c r="O335">
        <f>VLOOKUP($A335, 'Hospitalisation Details'!$A$2:$K$2344, 6, FALSE)</f>
        <v>29583.8</v>
      </c>
      <c r="P335" t="str">
        <f>VLOOKUP($A335, 'Hospitalisation Details'!$A$2:$K$2344, 7, FALSE)</f>
        <v>tier - 1</v>
      </c>
      <c r="Q335" t="str">
        <f>VLOOKUP($A335, 'Hospitalisation Details'!$A$2:$K$2344, 8, FALSE)</f>
        <v>tier - 1</v>
      </c>
      <c r="R335" t="str">
        <f>VLOOKUP($A335, 'Hospitalisation Details'!$A$2:$K$2344, 9, FALSE)</f>
        <v>R1011</v>
      </c>
      <c r="S335" t="str">
        <f>VLOOKUP($A335, 'Hospitalisation Details'!$A$2:$K$2344, 10, FALSE)</f>
        <v>3Nov1975</v>
      </c>
      <c r="T335">
        <f>VLOOKUP($A335, 'Hospitalisation Details'!$A$2:$K$2344, 11, FALSE)</f>
        <v>47</v>
      </c>
    </row>
    <row r="336" spans="1:20" ht="15.75" x14ac:dyDescent="0.25">
      <c r="A336" s="1" t="s">
        <v>2036</v>
      </c>
      <c r="B336" t="str">
        <f>VLOOKUP($A336, 'Customer Names'!$A$2:$D$2336, 2, FALSE)</f>
        <v>Spencer</v>
      </c>
      <c r="C336" t="str">
        <f>VLOOKUP($A336, 'Customer Names'!$A$2:$D$2336, 3, FALSE)</f>
        <v xml:space="preserve"> Ms</v>
      </c>
      <c r="D336" t="str">
        <f>VLOOKUP($A336, 'Customer Names'!$A$2:$D$2336, 4, FALSE)</f>
        <v xml:space="preserve">  Emma</v>
      </c>
      <c r="E336">
        <f>VLOOKUP($A336, 'Medical Examinations'!$A$2:$J$2336, 2, FALSE)</f>
        <v>27.74</v>
      </c>
      <c r="F336">
        <f>VLOOKUP($A336, 'Medical Examinations'!$A$2:$J$2336, 3, FALSE)</f>
        <v>4.68</v>
      </c>
      <c r="G336" t="str">
        <f>VLOOKUP($A336, 'Medical Examinations'!$A$2:$J$2336, 4, FALSE)</f>
        <v>No</v>
      </c>
      <c r="H336" t="str">
        <f>VLOOKUP($A336, 'Medical Examinations'!$A$2:$J$2336, 5, FALSE)</f>
        <v>No</v>
      </c>
      <c r="I336" t="str">
        <f>VLOOKUP($A336, 'Medical Examinations'!$A$2:$J$2336, 6, FALSE)</f>
        <v>No</v>
      </c>
      <c r="J336">
        <f>VLOOKUP($A336, 'Medical Examinations'!$A$2:$J$2336, 7, FALSE)</f>
        <v>0</v>
      </c>
      <c r="K336" t="str">
        <f>VLOOKUP($A336, 'Medical Examinations'!$A$2:$J$2336, 8, FALSE)</f>
        <v>No</v>
      </c>
      <c r="L336" t="str">
        <f>VLOOKUP($A336, 'Medical Examinations'!$A$2:$J$2336, 9, FALSE)</f>
        <v>Obesity</v>
      </c>
      <c r="M336" t="str">
        <f>VLOOKUP($A336, 'Medical Examinations'!$A$2:$J$2336, 10, FALSE)</f>
        <v>Normal</v>
      </c>
      <c r="N336">
        <f>VLOOKUP($A336, 'Hospitalisation Details'!$A$2:$K$2344, 5, FALSE)</f>
        <v>0</v>
      </c>
      <c r="O336">
        <f>VLOOKUP($A336, 'Hospitalisation Details'!$A$2:$K$2344, 6, FALSE)</f>
        <v>29523.17</v>
      </c>
      <c r="P336" t="str">
        <f>VLOOKUP($A336, 'Hospitalisation Details'!$A$2:$K$2344, 7, FALSE)</f>
        <v>tier - 1</v>
      </c>
      <c r="Q336" t="str">
        <f>VLOOKUP($A336, 'Hospitalisation Details'!$A$2:$K$2344, 8, FALSE)</f>
        <v>tier - 2</v>
      </c>
      <c r="R336" t="str">
        <f>VLOOKUP($A336, 'Hospitalisation Details'!$A$2:$K$2344, 9, FALSE)</f>
        <v>R1024</v>
      </c>
      <c r="S336" t="str">
        <f>VLOOKUP($A336, 'Hospitalisation Details'!$A$2:$K$2344, 10, FALSE)</f>
        <v>20Oct1959</v>
      </c>
      <c r="T336">
        <f>VLOOKUP($A336, 'Hospitalisation Details'!$A$2:$K$2344, 11, FALSE)</f>
        <v>63</v>
      </c>
    </row>
    <row r="337" spans="1:20" ht="15.75" x14ac:dyDescent="0.25">
      <c r="A337" s="1" t="s">
        <v>2035</v>
      </c>
      <c r="B337" t="str">
        <f>VLOOKUP($A337, 'Customer Names'!$A$2:$D$2336, 2, FALSE)</f>
        <v>Jarosik</v>
      </c>
      <c r="C337" t="str">
        <f>VLOOKUP($A337, 'Customer Names'!$A$2:$D$2336, 3, FALSE)</f>
        <v xml:space="preserve"> Mr</v>
      </c>
      <c r="D337" t="str">
        <f>VLOOKUP($A337, 'Customer Names'!$A$2:$D$2336, 4, FALSE)</f>
        <v xml:space="preserve">  Nathan A</v>
      </c>
      <c r="E337">
        <f>VLOOKUP($A337, 'Medical Examinations'!$A$2:$J$2336, 2, FALSE)</f>
        <v>24.2</v>
      </c>
      <c r="F337">
        <f>VLOOKUP($A337, 'Medical Examinations'!$A$2:$J$2336, 3, FALSE)</f>
        <v>6.15</v>
      </c>
      <c r="G337" t="str">
        <f>VLOOKUP($A337, 'Medical Examinations'!$A$2:$J$2336, 4, FALSE)</f>
        <v>No</v>
      </c>
      <c r="H337" t="str">
        <f>VLOOKUP($A337, 'Medical Examinations'!$A$2:$J$2336, 5, FALSE)</f>
        <v>No</v>
      </c>
      <c r="I337" t="str">
        <f>VLOOKUP($A337, 'Medical Examinations'!$A$2:$J$2336, 6, FALSE)</f>
        <v>No</v>
      </c>
      <c r="J337">
        <f>VLOOKUP($A337, 'Medical Examinations'!$A$2:$J$2336, 7, FALSE)</f>
        <v>0</v>
      </c>
      <c r="K337" t="str">
        <f>VLOOKUP($A337, 'Medical Examinations'!$A$2:$J$2336, 8, FALSE)</f>
        <v>No</v>
      </c>
      <c r="L337" t="str">
        <f>VLOOKUP($A337, 'Medical Examinations'!$A$2:$J$2336, 9, FALSE)</f>
        <v>Obesity</v>
      </c>
      <c r="M337" t="str">
        <f>VLOOKUP($A337, 'Medical Examinations'!$A$2:$J$2336, 10, FALSE)</f>
        <v>Diabetes</v>
      </c>
      <c r="N337">
        <f>VLOOKUP($A337, 'Hospitalisation Details'!$A$2:$K$2344, 5, FALSE)</f>
        <v>3</v>
      </c>
      <c r="O337">
        <f>VLOOKUP($A337, 'Hospitalisation Details'!$A$2:$K$2344, 6, FALSE)</f>
        <v>29443.59</v>
      </c>
      <c r="P337" t="str">
        <f>VLOOKUP($A337, 'Hospitalisation Details'!$A$2:$K$2344, 7, FALSE)</f>
        <v>tier - 1</v>
      </c>
      <c r="Q337" t="str">
        <f>VLOOKUP($A337, 'Hospitalisation Details'!$A$2:$K$2344, 8, FALSE)</f>
        <v>tier - 1</v>
      </c>
      <c r="R337" t="str">
        <f>VLOOKUP($A337, 'Hospitalisation Details'!$A$2:$K$2344, 9, FALSE)</f>
        <v>R1011</v>
      </c>
      <c r="S337" t="str">
        <f>VLOOKUP($A337, 'Hospitalisation Details'!$A$2:$K$2344, 10, FALSE)</f>
        <v>16Jul1987</v>
      </c>
      <c r="T337">
        <f>VLOOKUP($A337, 'Hospitalisation Details'!$A$2:$K$2344, 11, FALSE)</f>
        <v>35</v>
      </c>
    </row>
    <row r="338" spans="1:20" ht="15.75" x14ac:dyDescent="0.25">
      <c r="A338" s="1" t="s">
        <v>2034</v>
      </c>
      <c r="B338" t="str">
        <f>VLOOKUP($A338, 'Customer Names'!$A$2:$D$2336, 2, FALSE)</f>
        <v>Heinzen</v>
      </c>
      <c r="C338" t="str">
        <f>VLOOKUP($A338, 'Customer Names'!$A$2:$D$2336, 3, FALSE)</f>
        <v xml:space="preserve"> Ms</v>
      </c>
      <c r="D338" t="str">
        <f>VLOOKUP($A338, 'Customer Names'!$A$2:$D$2336, 4, FALSE)</f>
        <v xml:space="preserve">  Kathryn</v>
      </c>
      <c r="E338">
        <f>VLOOKUP($A338, 'Medical Examinations'!$A$2:$J$2336, 2, FALSE)</f>
        <v>22.03</v>
      </c>
      <c r="F338">
        <f>VLOOKUP($A338, 'Medical Examinations'!$A$2:$J$2336, 3, FALSE)</f>
        <v>4.28</v>
      </c>
      <c r="G338" t="str">
        <f>VLOOKUP($A338, 'Medical Examinations'!$A$2:$J$2336, 4, FALSE)</f>
        <v>No</v>
      </c>
      <c r="H338" t="str">
        <f>VLOOKUP($A338, 'Medical Examinations'!$A$2:$J$2336, 5, FALSE)</f>
        <v>No</v>
      </c>
      <c r="I338" t="str">
        <f>VLOOKUP($A338, 'Medical Examinations'!$A$2:$J$2336, 6, FALSE)</f>
        <v>No</v>
      </c>
      <c r="J338">
        <f>VLOOKUP($A338, 'Medical Examinations'!$A$2:$J$2336, 7, FALSE)</f>
        <v>0</v>
      </c>
      <c r="K338" t="str">
        <f>VLOOKUP($A338, 'Medical Examinations'!$A$2:$J$2336, 8, FALSE)</f>
        <v>No</v>
      </c>
      <c r="L338" t="str">
        <f>VLOOKUP($A338, 'Medical Examinations'!$A$2:$J$2336, 9, FALSE)</f>
        <v>Obesity</v>
      </c>
      <c r="M338" t="str">
        <f>VLOOKUP($A338, 'Medical Examinations'!$A$2:$J$2336, 10, FALSE)</f>
        <v>Normal</v>
      </c>
      <c r="N338">
        <f>VLOOKUP($A338, 'Hospitalisation Details'!$A$2:$K$2344, 5, FALSE)</f>
        <v>3</v>
      </c>
      <c r="O338">
        <f>VLOOKUP($A338, 'Hospitalisation Details'!$A$2:$K$2344, 6, FALSE)</f>
        <v>29352.560000000001</v>
      </c>
      <c r="P338" t="str">
        <f>VLOOKUP($A338, 'Hospitalisation Details'!$A$2:$K$2344, 7, FALSE)</f>
        <v>tier - 1</v>
      </c>
      <c r="Q338" t="str">
        <f>VLOOKUP($A338, 'Hospitalisation Details'!$A$2:$K$2344, 8, FALSE)</f>
        <v>tier - 1</v>
      </c>
      <c r="R338" t="str">
        <f>VLOOKUP($A338, 'Hospitalisation Details'!$A$2:$K$2344, 9, FALSE)</f>
        <v>R1011</v>
      </c>
      <c r="S338" t="str">
        <f>VLOOKUP($A338, 'Hospitalisation Details'!$A$2:$K$2344, 10, FALSE)</f>
        <v>7Nov1985</v>
      </c>
      <c r="T338">
        <f>VLOOKUP($A338, 'Hospitalisation Details'!$A$2:$K$2344, 11, FALSE)</f>
        <v>37</v>
      </c>
    </row>
    <row r="339" spans="1:20" ht="15.75" x14ac:dyDescent="0.25">
      <c r="A339" s="1" t="s">
        <v>2033</v>
      </c>
      <c r="B339" t="str">
        <f>VLOOKUP($A339, 'Customer Names'!$A$2:$D$2336, 2, FALSE)</f>
        <v>Kelley</v>
      </c>
      <c r="C339" t="str">
        <f>VLOOKUP($A339, 'Customer Names'!$A$2:$D$2336, 3, FALSE)</f>
        <v xml:space="preserve"> Ms</v>
      </c>
      <c r="D339" t="str">
        <f>VLOOKUP($A339, 'Customer Names'!$A$2:$D$2336, 4, FALSE)</f>
        <v xml:space="preserve">  Elizabeth H</v>
      </c>
      <c r="E339">
        <f>VLOOKUP($A339, 'Medical Examinations'!$A$2:$J$2336, 2, FALSE)</f>
        <v>26.885000000000002</v>
      </c>
      <c r="F339">
        <f>VLOOKUP($A339, 'Medical Examinations'!$A$2:$J$2336, 3, FALSE)</f>
        <v>9.86</v>
      </c>
      <c r="G339" t="str">
        <f>VLOOKUP($A339, 'Medical Examinations'!$A$2:$J$2336, 4, FALSE)</f>
        <v>No</v>
      </c>
      <c r="H339" t="str">
        <f>VLOOKUP($A339, 'Medical Examinations'!$A$2:$J$2336, 5, FALSE)</f>
        <v>No</v>
      </c>
      <c r="I339" t="str">
        <f>VLOOKUP($A339, 'Medical Examinations'!$A$2:$J$2336, 6, FALSE)</f>
        <v>No</v>
      </c>
      <c r="J339">
        <f>VLOOKUP($A339, 'Medical Examinations'!$A$2:$J$2336, 7, FALSE)</f>
        <v>0</v>
      </c>
      <c r="K339" t="str">
        <f>VLOOKUP($A339, 'Medical Examinations'!$A$2:$J$2336, 8, FALSE)</f>
        <v>No</v>
      </c>
      <c r="L339" t="str">
        <f>VLOOKUP($A339, 'Medical Examinations'!$A$2:$J$2336, 9, FALSE)</f>
        <v>Obesity</v>
      </c>
      <c r="M339" t="str">
        <f>VLOOKUP($A339, 'Medical Examinations'!$A$2:$J$2336, 10, FALSE)</f>
        <v>Diabetes</v>
      </c>
      <c r="N339">
        <f>VLOOKUP($A339, 'Hospitalisation Details'!$A$2:$K$2344, 5, FALSE)</f>
        <v>0</v>
      </c>
      <c r="O339">
        <f>VLOOKUP($A339, 'Hospitalisation Details'!$A$2:$K$2344, 6, FALSE)</f>
        <v>29330.98</v>
      </c>
      <c r="P339" t="str">
        <f>VLOOKUP($A339, 'Hospitalisation Details'!$A$2:$K$2344, 7, FALSE)</f>
        <v>tier - 1</v>
      </c>
      <c r="Q339" t="str">
        <f>VLOOKUP($A339, 'Hospitalisation Details'!$A$2:$K$2344, 8, FALSE)</f>
        <v>tier - 2</v>
      </c>
      <c r="R339" t="str">
        <f>VLOOKUP($A339, 'Hospitalisation Details'!$A$2:$K$2344, 9, FALSE)</f>
        <v>R1012</v>
      </c>
      <c r="S339" t="str">
        <f>VLOOKUP($A339, 'Hospitalisation Details'!$A$2:$K$2344, 10, FALSE)</f>
        <v>5Jun1958</v>
      </c>
      <c r="T339">
        <f>VLOOKUP($A339, 'Hospitalisation Details'!$A$2:$K$2344, 11, FALSE)</f>
        <v>65</v>
      </c>
    </row>
    <row r="340" spans="1:20" ht="15.75" x14ac:dyDescent="0.25">
      <c r="A340" s="1" t="s">
        <v>2032</v>
      </c>
      <c r="B340" t="str">
        <f>VLOOKUP($A340, 'Customer Names'!$A$2:$D$2336, 2, FALSE)</f>
        <v>Thacker</v>
      </c>
      <c r="C340" t="str">
        <f>VLOOKUP($A340, 'Customer Names'!$A$2:$D$2336, 3, FALSE)</f>
        <v xml:space="preserve"> Mr</v>
      </c>
      <c r="D340" t="str">
        <f>VLOOKUP($A340, 'Customer Names'!$A$2:$D$2336, 4, FALSE)</f>
        <v xml:space="preserve">  Ben</v>
      </c>
      <c r="E340">
        <f>VLOOKUP($A340, 'Medical Examinations'!$A$2:$J$2336, 2, FALSE)</f>
        <v>16.36</v>
      </c>
      <c r="F340">
        <f>VLOOKUP($A340, 'Medical Examinations'!$A$2:$J$2336, 3, FALSE)</f>
        <v>11.19</v>
      </c>
      <c r="G340" t="str">
        <f>VLOOKUP($A340, 'Medical Examinations'!$A$2:$J$2336, 4, FALSE)</f>
        <v>No</v>
      </c>
      <c r="H340" t="str">
        <f>VLOOKUP($A340, 'Medical Examinations'!$A$2:$J$2336, 5, FALSE)</f>
        <v>No</v>
      </c>
      <c r="I340" t="str">
        <f>VLOOKUP($A340, 'Medical Examinations'!$A$2:$J$2336, 6, FALSE)</f>
        <v>No</v>
      </c>
      <c r="J340">
        <f>VLOOKUP($A340, 'Medical Examinations'!$A$2:$J$2336, 7, FALSE)</f>
        <v>0</v>
      </c>
      <c r="K340" t="str">
        <f>VLOOKUP($A340, 'Medical Examinations'!$A$2:$J$2336, 8, FALSE)</f>
        <v>No</v>
      </c>
      <c r="L340" t="str">
        <f>VLOOKUP($A340, 'Medical Examinations'!$A$2:$J$2336, 9, FALSE)</f>
        <v>Underweight</v>
      </c>
      <c r="M340" t="str">
        <f>VLOOKUP($A340, 'Medical Examinations'!$A$2:$J$2336, 10, FALSE)</f>
        <v>Diabetes</v>
      </c>
      <c r="N340">
        <f>VLOOKUP($A340, 'Hospitalisation Details'!$A$2:$K$2344, 5, FALSE)</f>
        <v>2</v>
      </c>
      <c r="O340">
        <f>VLOOKUP($A340, 'Hospitalisation Details'!$A$2:$K$2344, 6, FALSE)</f>
        <v>29227.599999999999</v>
      </c>
      <c r="P340" t="str">
        <f>VLOOKUP($A340, 'Hospitalisation Details'!$A$2:$K$2344, 7, FALSE)</f>
        <v>tier - 1</v>
      </c>
      <c r="Q340" t="str">
        <f>VLOOKUP($A340, 'Hospitalisation Details'!$A$2:$K$2344, 8, FALSE)</f>
        <v>tier - 3</v>
      </c>
      <c r="R340" t="str">
        <f>VLOOKUP($A340, 'Hospitalisation Details'!$A$2:$K$2344, 9, FALSE)</f>
        <v>R1012</v>
      </c>
      <c r="S340" t="str">
        <f>VLOOKUP($A340, 'Hospitalisation Details'!$A$2:$K$2344, 10, FALSE)</f>
        <v>21Jul1978</v>
      </c>
      <c r="T340">
        <f>VLOOKUP($A340, 'Hospitalisation Details'!$A$2:$K$2344, 11, FALSE)</f>
        <v>44</v>
      </c>
    </row>
    <row r="341" spans="1:20" ht="15.75" x14ac:dyDescent="0.25">
      <c r="A341" s="1" t="s">
        <v>2031</v>
      </c>
      <c r="B341" t="str">
        <f>VLOOKUP($A341, 'Customer Names'!$A$2:$D$2336, 2, FALSE)</f>
        <v>Jeseritz</v>
      </c>
      <c r="C341" t="str">
        <f>VLOOKUP($A341, 'Customer Names'!$A$2:$D$2336, 3, FALSE)</f>
        <v xml:space="preserve"> Ms</v>
      </c>
      <c r="D341" t="str">
        <f>VLOOKUP($A341, 'Customer Names'!$A$2:$D$2336, 4, FALSE)</f>
        <v xml:space="preserve">  Cheryl A</v>
      </c>
      <c r="E341">
        <f>VLOOKUP($A341, 'Medical Examinations'!$A$2:$J$2336, 2, FALSE)</f>
        <v>32.299999999999997</v>
      </c>
      <c r="F341">
        <f>VLOOKUP($A341, 'Medical Examinations'!$A$2:$J$2336, 3, FALSE)</f>
        <v>4.8899999999999997</v>
      </c>
      <c r="G341" t="str">
        <f>VLOOKUP($A341, 'Medical Examinations'!$A$2:$J$2336, 4, FALSE)</f>
        <v>No</v>
      </c>
      <c r="H341" t="str">
        <f>VLOOKUP($A341, 'Medical Examinations'!$A$2:$J$2336, 5, FALSE)</f>
        <v>No</v>
      </c>
      <c r="I341" t="str">
        <f>VLOOKUP($A341, 'Medical Examinations'!$A$2:$J$2336, 6, FALSE)</f>
        <v>Yes</v>
      </c>
      <c r="J341">
        <f>VLOOKUP($A341, 'Medical Examinations'!$A$2:$J$2336, 7, FALSE)</f>
        <v>1</v>
      </c>
      <c r="K341" t="str">
        <f>VLOOKUP($A341, 'Medical Examinations'!$A$2:$J$2336, 8, FALSE)</f>
        <v>No</v>
      </c>
      <c r="L341" t="str">
        <f>VLOOKUP($A341, 'Medical Examinations'!$A$2:$J$2336, 9, FALSE)</f>
        <v>Obesity</v>
      </c>
      <c r="M341" t="str">
        <f>VLOOKUP($A341, 'Medical Examinations'!$A$2:$J$2336, 10, FALSE)</f>
        <v>Normal</v>
      </c>
      <c r="N341">
        <f>VLOOKUP($A341, 'Hospitalisation Details'!$A$2:$K$2344, 5, FALSE)</f>
        <v>2</v>
      </c>
      <c r="O341">
        <f>VLOOKUP($A341, 'Hospitalisation Details'!$A$2:$K$2344, 6, FALSE)</f>
        <v>29186.48</v>
      </c>
      <c r="P341" t="str">
        <f>VLOOKUP($A341, 'Hospitalisation Details'!$A$2:$K$2344, 7, FALSE)</f>
        <v>tier - 1</v>
      </c>
      <c r="Q341" t="str">
        <f>VLOOKUP($A341, 'Hospitalisation Details'!$A$2:$K$2344, 8, FALSE)</f>
        <v>tier - 3</v>
      </c>
      <c r="R341" t="str">
        <f>VLOOKUP($A341, 'Hospitalisation Details'!$A$2:$K$2344, 9, FALSE)</f>
        <v>R1024</v>
      </c>
      <c r="S341" t="str">
        <f>VLOOKUP($A341, 'Hospitalisation Details'!$A$2:$K$2344, 10, FALSE)</f>
        <v>9Jul1969</v>
      </c>
      <c r="T341">
        <f>VLOOKUP($A341, 'Hospitalisation Details'!$A$2:$K$2344, 11, FALSE)</f>
        <v>53</v>
      </c>
    </row>
    <row r="342" spans="1:20" ht="15.75" x14ac:dyDescent="0.25">
      <c r="A342" s="1" t="s">
        <v>2030</v>
      </c>
      <c r="B342" t="str">
        <f>VLOOKUP($A342, 'Customer Names'!$A$2:$D$2336, 2, FALSE)</f>
        <v>Hohman</v>
      </c>
      <c r="C342" t="str">
        <f>VLOOKUP($A342, 'Customer Names'!$A$2:$D$2336, 3, FALSE)</f>
        <v xml:space="preserve"> Ms</v>
      </c>
      <c r="D342" t="str">
        <f>VLOOKUP($A342, 'Customer Names'!$A$2:$D$2336, 4, FALSE)</f>
        <v xml:space="preserve">  Kimberly A</v>
      </c>
      <c r="E342">
        <f>VLOOKUP($A342, 'Medical Examinations'!$A$2:$J$2336, 2, FALSE)</f>
        <v>16.05</v>
      </c>
      <c r="F342">
        <f>VLOOKUP($A342, 'Medical Examinations'!$A$2:$J$2336, 3, FALSE)</f>
        <v>4.3499999999999996</v>
      </c>
      <c r="G342" t="str">
        <f>VLOOKUP($A342, 'Medical Examinations'!$A$2:$J$2336, 4, FALSE)</f>
        <v>No</v>
      </c>
      <c r="H342" t="str">
        <f>VLOOKUP($A342, 'Medical Examinations'!$A$2:$J$2336, 5, FALSE)</f>
        <v>No</v>
      </c>
      <c r="I342" t="str">
        <f>VLOOKUP($A342, 'Medical Examinations'!$A$2:$J$2336, 6, FALSE)</f>
        <v>No</v>
      </c>
      <c r="J342">
        <f>VLOOKUP($A342, 'Medical Examinations'!$A$2:$J$2336, 7, FALSE)</f>
        <v>0</v>
      </c>
      <c r="K342" t="str">
        <f>VLOOKUP($A342, 'Medical Examinations'!$A$2:$J$2336, 8, FALSE)</f>
        <v>No</v>
      </c>
      <c r="L342" t="str">
        <f>VLOOKUP($A342, 'Medical Examinations'!$A$2:$J$2336, 9, FALSE)</f>
        <v>Underweight</v>
      </c>
      <c r="M342" t="str">
        <f>VLOOKUP($A342, 'Medical Examinations'!$A$2:$J$2336, 10, FALSE)</f>
        <v>Normal</v>
      </c>
      <c r="N342">
        <f>VLOOKUP($A342, 'Hospitalisation Details'!$A$2:$K$2344, 5, FALSE)</f>
        <v>2</v>
      </c>
      <c r="O342">
        <f>VLOOKUP($A342, 'Hospitalisation Details'!$A$2:$K$2344, 6, FALSE)</f>
        <v>29160.39</v>
      </c>
      <c r="P342" t="str">
        <f>VLOOKUP($A342, 'Hospitalisation Details'!$A$2:$K$2344, 7, FALSE)</f>
        <v>tier - 1</v>
      </c>
      <c r="Q342" t="str">
        <f>VLOOKUP($A342, 'Hospitalisation Details'!$A$2:$K$2344, 8, FALSE)</f>
        <v>tier - 2</v>
      </c>
      <c r="R342" t="str">
        <f>VLOOKUP($A342, 'Hospitalisation Details'!$A$2:$K$2344, 9, FALSE)</f>
        <v>R1011</v>
      </c>
      <c r="S342" t="str">
        <f>VLOOKUP($A342, 'Hospitalisation Details'!$A$2:$K$2344, 10, FALSE)</f>
        <v>8Nov1976</v>
      </c>
      <c r="T342">
        <f>VLOOKUP($A342, 'Hospitalisation Details'!$A$2:$K$2344, 11, FALSE)</f>
        <v>46</v>
      </c>
    </row>
    <row r="343" spans="1:20" ht="15.75" x14ac:dyDescent="0.25">
      <c r="A343" s="1" t="s">
        <v>2029</v>
      </c>
      <c r="B343" t="str">
        <f>VLOOKUP($A343, 'Customer Names'!$A$2:$D$2336, 2, FALSE)</f>
        <v>Hill</v>
      </c>
      <c r="C343" t="str">
        <f>VLOOKUP($A343, 'Customer Names'!$A$2:$D$2336, 3, FALSE)</f>
        <v xml:space="preserve"> Ms</v>
      </c>
      <c r="D343" t="str">
        <f>VLOOKUP($A343, 'Customer Names'!$A$2:$D$2336, 4, FALSE)</f>
        <v xml:space="preserve">  Cynthia</v>
      </c>
      <c r="E343">
        <f>VLOOKUP($A343, 'Medical Examinations'!$A$2:$J$2336, 2, FALSE)</f>
        <v>29.07</v>
      </c>
      <c r="F343">
        <f>VLOOKUP($A343, 'Medical Examinations'!$A$2:$J$2336, 3, FALSE)</f>
        <v>8.66</v>
      </c>
      <c r="G343" t="str">
        <f>VLOOKUP($A343, 'Medical Examinations'!$A$2:$J$2336, 4, FALSE)</f>
        <v>No</v>
      </c>
      <c r="H343" t="str">
        <f>VLOOKUP($A343, 'Medical Examinations'!$A$2:$J$2336, 5, FALSE)</f>
        <v>No</v>
      </c>
      <c r="I343" t="str">
        <f>VLOOKUP($A343, 'Medical Examinations'!$A$2:$J$2336, 6, FALSE)</f>
        <v>No</v>
      </c>
      <c r="J343">
        <f>VLOOKUP($A343, 'Medical Examinations'!$A$2:$J$2336, 7, FALSE)</f>
        <v>0</v>
      </c>
      <c r="K343" t="str">
        <f>VLOOKUP($A343, 'Medical Examinations'!$A$2:$J$2336, 8, FALSE)</f>
        <v>No</v>
      </c>
      <c r="L343" t="str">
        <f>VLOOKUP($A343, 'Medical Examinations'!$A$2:$J$2336, 9, FALSE)</f>
        <v>Obesity</v>
      </c>
      <c r="M343" t="str">
        <f>VLOOKUP($A343, 'Medical Examinations'!$A$2:$J$2336, 10, FALSE)</f>
        <v>Diabetes</v>
      </c>
      <c r="N343">
        <f>VLOOKUP($A343, 'Hospitalisation Details'!$A$2:$K$2344, 5, FALSE)</f>
        <v>0</v>
      </c>
      <c r="O343">
        <f>VLOOKUP($A343, 'Hospitalisation Details'!$A$2:$K$2344, 6, FALSE)</f>
        <v>29141.360000000001</v>
      </c>
      <c r="P343" t="str">
        <f>VLOOKUP($A343, 'Hospitalisation Details'!$A$2:$K$2344, 7, FALSE)</f>
        <v>tier - 1</v>
      </c>
      <c r="Q343" t="str">
        <f>VLOOKUP($A343, 'Hospitalisation Details'!$A$2:$K$2344, 8, FALSE)</f>
        <v>tier - 3</v>
      </c>
      <c r="R343" t="str">
        <f>VLOOKUP($A343, 'Hospitalisation Details'!$A$2:$K$2344, 9, FALSE)</f>
        <v>R1012</v>
      </c>
      <c r="S343" t="str">
        <f>VLOOKUP($A343, 'Hospitalisation Details'!$A$2:$K$2344, 10, FALSE)</f>
        <v>24Dec1961</v>
      </c>
      <c r="T343">
        <f>VLOOKUP($A343, 'Hospitalisation Details'!$A$2:$K$2344, 11, FALSE)</f>
        <v>61</v>
      </c>
    </row>
    <row r="344" spans="1:20" ht="15.75" x14ac:dyDescent="0.25">
      <c r="A344" s="1" t="s">
        <v>2028</v>
      </c>
      <c r="B344" t="str">
        <f>VLOOKUP($A344, 'Customer Names'!$A$2:$D$2336, 2, FALSE)</f>
        <v>Kuepfer</v>
      </c>
      <c r="C344" t="str">
        <f>VLOOKUP($A344, 'Customer Names'!$A$2:$D$2336, 3, FALSE)</f>
        <v xml:space="preserve"> Ms</v>
      </c>
      <c r="D344" t="str">
        <f>VLOOKUP($A344, 'Customer Names'!$A$2:$D$2336, 4, FALSE)</f>
        <v xml:space="preserve">  Jessica</v>
      </c>
      <c r="E344">
        <f>VLOOKUP($A344, 'Medical Examinations'!$A$2:$J$2336, 2, FALSE)</f>
        <v>17.43</v>
      </c>
      <c r="F344">
        <f>VLOOKUP($A344, 'Medical Examinations'!$A$2:$J$2336, 3, FALSE)</f>
        <v>8.64</v>
      </c>
      <c r="G344" t="str">
        <f>VLOOKUP($A344, 'Medical Examinations'!$A$2:$J$2336, 4, FALSE)</f>
        <v>No</v>
      </c>
      <c r="H344" t="str">
        <f>VLOOKUP($A344, 'Medical Examinations'!$A$2:$J$2336, 5, FALSE)</f>
        <v>No</v>
      </c>
      <c r="I344" t="str">
        <f>VLOOKUP($A344, 'Medical Examinations'!$A$2:$J$2336, 6, FALSE)</f>
        <v>No</v>
      </c>
      <c r="J344">
        <f>VLOOKUP($A344, 'Medical Examinations'!$A$2:$J$2336, 7, FALSE)</f>
        <v>0</v>
      </c>
      <c r="K344" t="str">
        <f>VLOOKUP($A344, 'Medical Examinations'!$A$2:$J$2336, 8, FALSE)</f>
        <v>No</v>
      </c>
      <c r="L344" t="str">
        <f>VLOOKUP($A344, 'Medical Examinations'!$A$2:$J$2336, 9, FALSE)</f>
        <v>Underweight</v>
      </c>
      <c r="M344" t="str">
        <f>VLOOKUP($A344, 'Medical Examinations'!$A$2:$J$2336, 10, FALSE)</f>
        <v>Diabetes</v>
      </c>
      <c r="N344">
        <f>VLOOKUP($A344, 'Hospitalisation Details'!$A$2:$K$2344, 5, FALSE)</f>
        <v>2</v>
      </c>
      <c r="O344">
        <f>VLOOKUP($A344, 'Hospitalisation Details'!$A$2:$K$2344, 6, FALSE)</f>
        <v>29114.77</v>
      </c>
      <c r="P344" t="str">
        <f>VLOOKUP($A344, 'Hospitalisation Details'!$A$2:$K$2344, 7, FALSE)</f>
        <v>tier - 1</v>
      </c>
      <c r="Q344" t="str">
        <f>VLOOKUP($A344, 'Hospitalisation Details'!$A$2:$K$2344, 8, FALSE)</f>
        <v>tier - 1</v>
      </c>
      <c r="R344" t="str">
        <f>VLOOKUP($A344, 'Hospitalisation Details'!$A$2:$K$2344, 9, FALSE)</f>
        <v>R1011</v>
      </c>
      <c r="S344" t="str">
        <f>VLOOKUP($A344, 'Hospitalisation Details'!$A$2:$K$2344, 10, FALSE)</f>
        <v>29Nov1978</v>
      </c>
      <c r="T344">
        <f>VLOOKUP($A344, 'Hospitalisation Details'!$A$2:$K$2344, 11, FALSE)</f>
        <v>44</v>
      </c>
    </row>
    <row r="345" spans="1:20" ht="15.75" x14ac:dyDescent="0.25">
      <c r="A345" s="1" t="s">
        <v>2027</v>
      </c>
      <c r="B345" t="str">
        <f>VLOOKUP($A345, 'Customer Names'!$A$2:$D$2336, 2, FALSE)</f>
        <v>Kaczmarek</v>
      </c>
      <c r="C345" t="str">
        <f>VLOOKUP($A345, 'Customer Names'!$A$2:$D$2336, 3, FALSE)</f>
        <v xml:space="preserve"> Mr</v>
      </c>
      <c r="D345" t="str">
        <f>VLOOKUP($A345, 'Customer Names'!$A$2:$D$2336, 4, FALSE)</f>
        <v xml:space="preserve">  Bruce</v>
      </c>
      <c r="E345">
        <f>VLOOKUP($A345, 'Medical Examinations'!$A$2:$J$2336, 2, FALSE)</f>
        <v>19.329999999999998</v>
      </c>
      <c r="F345">
        <f>VLOOKUP($A345, 'Medical Examinations'!$A$2:$J$2336, 3, FALSE)</f>
        <v>4.2699999999999996</v>
      </c>
      <c r="G345" t="str">
        <f>VLOOKUP($A345, 'Medical Examinations'!$A$2:$J$2336, 4, FALSE)</f>
        <v>No</v>
      </c>
      <c r="H345" t="str">
        <f>VLOOKUP($A345, 'Medical Examinations'!$A$2:$J$2336, 5, FALSE)</f>
        <v>No</v>
      </c>
      <c r="I345" t="str">
        <f>VLOOKUP($A345, 'Medical Examinations'!$A$2:$J$2336, 6, FALSE)</f>
        <v>No</v>
      </c>
      <c r="J345">
        <f>VLOOKUP($A345, 'Medical Examinations'!$A$2:$J$2336, 7, FALSE)</f>
        <v>0</v>
      </c>
      <c r="K345" t="str">
        <f>VLOOKUP($A345, 'Medical Examinations'!$A$2:$J$2336, 8, FALSE)</f>
        <v>No</v>
      </c>
      <c r="L345" t="str">
        <f>VLOOKUP($A345, 'Medical Examinations'!$A$2:$J$2336, 9, FALSE)</f>
        <v>Obesity</v>
      </c>
      <c r="M345" t="str">
        <f>VLOOKUP($A345, 'Medical Examinations'!$A$2:$J$2336, 10, FALSE)</f>
        <v>Normal</v>
      </c>
      <c r="N345">
        <f>VLOOKUP($A345, 'Hospitalisation Details'!$A$2:$K$2344, 5, FALSE)</f>
        <v>2</v>
      </c>
      <c r="O345">
        <f>VLOOKUP($A345, 'Hospitalisation Details'!$A$2:$K$2344, 6, FALSE)</f>
        <v>29114.21</v>
      </c>
      <c r="P345" t="str">
        <f>VLOOKUP($A345, 'Hospitalisation Details'!$A$2:$K$2344, 7, FALSE)</f>
        <v>tier - 1</v>
      </c>
      <c r="Q345" t="str">
        <f>VLOOKUP($A345, 'Hospitalisation Details'!$A$2:$K$2344, 8, FALSE)</f>
        <v>tier - 3</v>
      </c>
      <c r="R345" t="str">
        <f>VLOOKUP($A345, 'Hospitalisation Details'!$A$2:$K$2344, 9, FALSE)</f>
        <v>R1011</v>
      </c>
      <c r="S345" t="str">
        <f>VLOOKUP($A345, 'Hospitalisation Details'!$A$2:$K$2344, 10, FALSE)</f>
        <v>14Jul1980</v>
      </c>
      <c r="T345">
        <f>VLOOKUP($A345, 'Hospitalisation Details'!$A$2:$K$2344, 11, FALSE)</f>
        <v>42</v>
      </c>
    </row>
    <row r="346" spans="1:20" ht="15.75" x14ac:dyDescent="0.25">
      <c r="A346" s="1" t="s">
        <v>2026</v>
      </c>
      <c r="B346" t="str">
        <f>VLOOKUP($A346, 'Customer Names'!$A$2:$D$2336, 2, FALSE)</f>
        <v>Pitt</v>
      </c>
      <c r="C346" t="str">
        <f>VLOOKUP($A346, 'Customer Names'!$A$2:$D$2336, 3, FALSE)</f>
        <v xml:space="preserve"> Ms</v>
      </c>
      <c r="D346" t="str">
        <f>VLOOKUP($A346, 'Customer Names'!$A$2:$D$2336, 4, FALSE)</f>
        <v xml:space="preserve">  Allison</v>
      </c>
      <c r="E346">
        <f>VLOOKUP($A346, 'Medical Examinations'!$A$2:$J$2336, 2, FALSE)</f>
        <v>30.52</v>
      </c>
      <c r="F346">
        <f>VLOOKUP($A346, 'Medical Examinations'!$A$2:$J$2336, 3, FALSE)</f>
        <v>4.21</v>
      </c>
      <c r="G346" t="str">
        <f>VLOOKUP($A346, 'Medical Examinations'!$A$2:$J$2336, 4, FALSE)</f>
        <v>No</v>
      </c>
      <c r="H346" t="str">
        <f>VLOOKUP($A346, 'Medical Examinations'!$A$2:$J$2336, 5, FALSE)</f>
        <v>No</v>
      </c>
      <c r="I346" t="str">
        <f>VLOOKUP($A346, 'Medical Examinations'!$A$2:$J$2336, 6, FALSE)</f>
        <v>No</v>
      </c>
      <c r="J346">
        <f>VLOOKUP($A346, 'Medical Examinations'!$A$2:$J$2336, 7, FALSE)</f>
        <v>1</v>
      </c>
      <c r="K346" t="str">
        <f>VLOOKUP($A346, 'Medical Examinations'!$A$2:$J$2336, 8, FALSE)</f>
        <v>No</v>
      </c>
      <c r="L346" t="str">
        <f>VLOOKUP($A346, 'Medical Examinations'!$A$2:$J$2336, 9, FALSE)</f>
        <v>Obesity</v>
      </c>
      <c r="M346" t="str">
        <f>VLOOKUP($A346, 'Medical Examinations'!$A$2:$J$2336, 10, FALSE)</f>
        <v>Normal</v>
      </c>
      <c r="N346">
        <f>VLOOKUP($A346, 'Hospitalisation Details'!$A$2:$K$2344, 5, FALSE)</f>
        <v>0</v>
      </c>
      <c r="O346">
        <f>VLOOKUP($A346, 'Hospitalisation Details'!$A$2:$K$2344, 6, FALSE)</f>
        <v>29007.82</v>
      </c>
      <c r="P346" t="str">
        <f>VLOOKUP($A346, 'Hospitalisation Details'!$A$2:$K$2344, 7, FALSE)</f>
        <v>tier - 1</v>
      </c>
      <c r="Q346" t="str">
        <f>VLOOKUP($A346, 'Hospitalisation Details'!$A$2:$K$2344, 8, FALSE)</f>
        <v>tier - 3</v>
      </c>
      <c r="R346" t="str">
        <f>VLOOKUP($A346, 'Hospitalisation Details'!$A$2:$K$2344, 9, FALSE)</f>
        <v>R1011</v>
      </c>
      <c r="S346" t="str">
        <f>VLOOKUP($A346, 'Hospitalisation Details'!$A$2:$K$2344, 10, FALSE)</f>
        <v>7Jul1992</v>
      </c>
      <c r="T346">
        <f>VLOOKUP($A346, 'Hospitalisation Details'!$A$2:$K$2344, 11, FALSE)</f>
        <v>30</v>
      </c>
    </row>
    <row r="347" spans="1:20" ht="15.75" x14ac:dyDescent="0.25">
      <c r="A347" s="1" t="s">
        <v>2025</v>
      </c>
      <c r="B347" t="str">
        <f>VLOOKUP($A347, 'Customer Names'!$A$2:$D$2336, 2, FALSE)</f>
        <v>Lorton</v>
      </c>
      <c r="C347" t="str">
        <f>VLOOKUP($A347, 'Customer Names'!$A$2:$D$2336, 3, FALSE)</f>
        <v xml:space="preserve"> Mr</v>
      </c>
      <c r="D347" t="str">
        <f>VLOOKUP($A347, 'Customer Names'!$A$2:$D$2336, 4, FALSE)</f>
        <v xml:space="preserve">  Alex</v>
      </c>
      <c r="E347">
        <f>VLOOKUP($A347, 'Medical Examinations'!$A$2:$J$2336, 2, FALSE)</f>
        <v>39.21</v>
      </c>
      <c r="F347">
        <f>VLOOKUP($A347, 'Medical Examinations'!$A$2:$J$2336, 3, FALSE)</f>
        <v>5.04</v>
      </c>
      <c r="G347" t="str">
        <f>VLOOKUP($A347, 'Medical Examinations'!$A$2:$J$2336, 4, FALSE)</f>
        <v>Yes</v>
      </c>
      <c r="H347" t="str">
        <f>VLOOKUP($A347, 'Medical Examinations'!$A$2:$J$2336, 5, FALSE)</f>
        <v>No</v>
      </c>
      <c r="I347" t="str">
        <f>VLOOKUP($A347, 'Medical Examinations'!$A$2:$J$2336, 6, FALSE)</f>
        <v>Yes</v>
      </c>
      <c r="J347">
        <f>VLOOKUP($A347, 'Medical Examinations'!$A$2:$J$2336, 7, FALSE)</f>
        <v>1</v>
      </c>
      <c r="K347" t="str">
        <f>VLOOKUP($A347, 'Medical Examinations'!$A$2:$J$2336, 8, FALSE)</f>
        <v>Yes</v>
      </c>
      <c r="L347" t="str">
        <f>VLOOKUP($A347, 'Medical Examinations'!$A$2:$J$2336, 9, FALSE)</f>
        <v>Obesity</v>
      </c>
      <c r="M347" t="str">
        <f>VLOOKUP($A347, 'Medical Examinations'!$A$2:$J$2336, 10, FALSE)</f>
        <v>Normal</v>
      </c>
      <c r="N347">
        <f>VLOOKUP($A347, 'Hospitalisation Details'!$A$2:$K$2344, 5, FALSE)</f>
        <v>0</v>
      </c>
      <c r="O347">
        <f>VLOOKUP($A347, 'Hospitalisation Details'!$A$2:$K$2344, 6, FALSE)</f>
        <v>28998.68</v>
      </c>
      <c r="P347" t="str">
        <f>VLOOKUP($A347, 'Hospitalisation Details'!$A$2:$K$2344, 7, FALSE)</f>
        <v>tier - 1</v>
      </c>
      <c r="Q347" t="str">
        <f>VLOOKUP($A347, 'Hospitalisation Details'!$A$2:$K$2344, 8, FALSE)</f>
        <v>tier - 3</v>
      </c>
      <c r="R347" t="str">
        <f>VLOOKUP($A347, 'Hospitalisation Details'!$A$2:$K$2344, 9, FALSE)</f>
        <v>R1011</v>
      </c>
      <c r="S347" t="str">
        <f>VLOOKUP($A347, 'Hospitalisation Details'!$A$2:$K$2344, 10, FALSE)</f>
        <v>1Sep2003</v>
      </c>
      <c r="T347">
        <f>VLOOKUP($A347, 'Hospitalisation Details'!$A$2:$K$2344, 11, FALSE)</f>
        <v>19</v>
      </c>
    </row>
    <row r="348" spans="1:20" ht="15.75" x14ac:dyDescent="0.25">
      <c r="A348" s="1" t="s">
        <v>2024</v>
      </c>
      <c r="B348" t="str">
        <f>VLOOKUP($A348, 'Customer Names'!$A$2:$D$2336, 2, FALSE)</f>
        <v>Castaneda</v>
      </c>
      <c r="C348" t="str">
        <f>VLOOKUP($A348, 'Customer Names'!$A$2:$D$2336, 3, FALSE)</f>
        <v xml:space="preserve"> Ms</v>
      </c>
      <c r="D348" t="str">
        <f>VLOOKUP($A348, 'Customer Names'!$A$2:$D$2336, 4, FALSE)</f>
        <v xml:space="preserve">  Gabriela</v>
      </c>
      <c r="E348">
        <f>VLOOKUP($A348, 'Medical Examinations'!$A$2:$J$2336, 2, FALSE)</f>
        <v>26.98</v>
      </c>
      <c r="F348">
        <f>VLOOKUP($A348, 'Medical Examinations'!$A$2:$J$2336, 3, FALSE)</f>
        <v>5.21</v>
      </c>
      <c r="G348" t="str">
        <f>VLOOKUP($A348, 'Medical Examinations'!$A$2:$J$2336, 4, FALSE)</f>
        <v>No</v>
      </c>
      <c r="H348" t="str">
        <f>VLOOKUP($A348, 'Medical Examinations'!$A$2:$J$2336, 5, FALSE)</f>
        <v>No</v>
      </c>
      <c r="I348" t="str">
        <f>VLOOKUP($A348, 'Medical Examinations'!$A$2:$J$2336, 6, FALSE)</f>
        <v>No</v>
      </c>
      <c r="J348">
        <f>VLOOKUP($A348, 'Medical Examinations'!$A$2:$J$2336, 7, FALSE)</f>
        <v>0</v>
      </c>
      <c r="K348" t="str">
        <f>VLOOKUP($A348, 'Medical Examinations'!$A$2:$J$2336, 8, FALSE)</f>
        <v>No</v>
      </c>
      <c r="L348" t="str">
        <f>VLOOKUP($A348, 'Medical Examinations'!$A$2:$J$2336, 9, FALSE)</f>
        <v>Obesity</v>
      </c>
      <c r="M348" t="str">
        <f>VLOOKUP($A348, 'Medical Examinations'!$A$2:$J$2336, 10, FALSE)</f>
        <v>Normal</v>
      </c>
      <c r="N348">
        <f>VLOOKUP($A348, 'Hospitalisation Details'!$A$2:$K$2344, 5, FALSE)</f>
        <v>0</v>
      </c>
      <c r="O348">
        <f>VLOOKUP($A348, 'Hospitalisation Details'!$A$2:$K$2344, 6, FALSE)</f>
        <v>28950.47</v>
      </c>
      <c r="P348" t="str">
        <f>VLOOKUP($A348, 'Hospitalisation Details'!$A$2:$K$2344, 7, FALSE)</f>
        <v>tier - 1</v>
      </c>
      <c r="Q348" t="str">
        <f>VLOOKUP($A348, 'Hospitalisation Details'!$A$2:$K$2344, 8, FALSE)</f>
        <v>tier - 1</v>
      </c>
      <c r="R348" t="str">
        <f>VLOOKUP($A348, 'Hospitalisation Details'!$A$2:$K$2344, 9, FALSE)</f>
        <v>R1012</v>
      </c>
      <c r="S348" t="str">
        <f>VLOOKUP($A348, 'Hospitalisation Details'!$A$2:$K$2344, 10, FALSE)</f>
        <v>5Dec1959</v>
      </c>
      <c r="T348">
        <f>VLOOKUP($A348, 'Hospitalisation Details'!$A$2:$K$2344, 11, FALSE)</f>
        <v>63</v>
      </c>
    </row>
    <row r="349" spans="1:20" ht="15.75" x14ac:dyDescent="0.25">
      <c r="A349" s="1" t="s">
        <v>2023</v>
      </c>
      <c r="B349" t="str">
        <f>VLOOKUP($A349, 'Customer Names'!$A$2:$D$2336, 2, FALSE)</f>
        <v>Cherop</v>
      </c>
      <c r="C349" t="str">
        <f>VLOOKUP($A349, 'Customer Names'!$A$2:$D$2336, 3, FALSE)</f>
        <v xml:space="preserve"> Ms</v>
      </c>
      <c r="D349" t="str">
        <f>VLOOKUP($A349, 'Customer Names'!$A$2:$D$2336, 4, FALSE)</f>
        <v xml:space="preserve">  Sharon</v>
      </c>
      <c r="E349">
        <f>VLOOKUP($A349, 'Medical Examinations'!$A$2:$J$2336, 2, FALSE)</f>
        <v>25.84</v>
      </c>
      <c r="F349">
        <f>VLOOKUP($A349, 'Medical Examinations'!$A$2:$J$2336, 3, FALSE)</f>
        <v>8.83</v>
      </c>
      <c r="G349" t="str">
        <f>VLOOKUP($A349, 'Medical Examinations'!$A$2:$J$2336, 4, FALSE)</f>
        <v>No</v>
      </c>
      <c r="H349" t="str">
        <f>VLOOKUP($A349, 'Medical Examinations'!$A$2:$J$2336, 5, FALSE)</f>
        <v>No</v>
      </c>
      <c r="I349" t="str">
        <f>VLOOKUP($A349, 'Medical Examinations'!$A$2:$J$2336, 6, FALSE)</f>
        <v>No</v>
      </c>
      <c r="J349">
        <f>VLOOKUP($A349, 'Medical Examinations'!$A$2:$J$2336, 7, FALSE)</f>
        <v>0</v>
      </c>
      <c r="K349" t="str">
        <f>VLOOKUP($A349, 'Medical Examinations'!$A$2:$J$2336, 8, FALSE)</f>
        <v>No</v>
      </c>
      <c r="L349" t="str">
        <f>VLOOKUP($A349, 'Medical Examinations'!$A$2:$J$2336, 9, FALSE)</f>
        <v>Obesity</v>
      </c>
      <c r="M349" t="str">
        <f>VLOOKUP($A349, 'Medical Examinations'!$A$2:$J$2336, 10, FALSE)</f>
        <v>Diabetes</v>
      </c>
      <c r="N349">
        <f>VLOOKUP($A349, 'Hospitalisation Details'!$A$2:$K$2344, 5, FALSE)</f>
        <v>0</v>
      </c>
      <c r="O349">
        <f>VLOOKUP($A349, 'Hospitalisation Details'!$A$2:$K$2344, 6, FALSE)</f>
        <v>28923.14</v>
      </c>
      <c r="P349" t="str">
        <f>VLOOKUP($A349, 'Hospitalisation Details'!$A$2:$K$2344, 7, FALSE)</f>
        <v>tier - 1</v>
      </c>
      <c r="Q349" t="str">
        <f>VLOOKUP($A349, 'Hospitalisation Details'!$A$2:$K$2344, 8, FALSE)</f>
        <v>tier - 1</v>
      </c>
      <c r="R349" t="str">
        <f>VLOOKUP($A349, 'Hospitalisation Details'!$A$2:$K$2344, 9, FALSE)</f>
        <v>R1012</v>
      </c>
      <c r="S349" t="str">
        <f>VLOOKUP($A349, 'Hospitalisation Details'!$A$2:$K$2344, 10, FALSE)</f>
        <v>25Jul1962</v>
      </c>
      <c r="T349">
        <f>VLOOKUP($A349, 'Hospitalisation Details'!$A$2:$K$2344, 11, FALSE)</f>
        <v>60</v>
      </c>
    </row>
    <row r="350" spans="1:20" ht="15.75" x14ac:dyDescent="0.25">
      <c r="A350" s="1" t="s">
        <v>2022</v>
      </c>
      <c r="B350" t="str">
        <f>VLOOKUP($A350, 'Customer Names'!$A$2:$D$2336, 2, FALSE)</f>
        <v>Howell</v>
      </c>
      <c r="C350" t="str">
        <f>VLOOKUP($A350, 'Customer Names'!$A$2:$D$2336, 3, FALSE)</f>
        <v xml:space="preserve"> Mr</v>
      </c>
      <c r="D350" t="str">
        <f>VLOOKUP($A350, 'Customer Names'!$A$2:$D$2336, 4, FALSE)</f>
        <v xml:space="preserve">  Jason A</v>
      </c>
      <c r="E350">
        <f>VLOOKUP($A350, 'Medical Examinations'!$A$2:$J$2336, 2, FALSE)</f>
        <v>28.31</v>
      </c>
      <c r="F350">
        <f>VLOOKUP($A350, 'Medical Examinations'!$A$2:$J$2336, 3, FALSE)</f>
        <v>8.4700000000000006</v>
      </c>
      <c r="G350" t="str">
        <f>VLOOKUP($A350, 'Medical Examinations'!$A$2:$J$2336, 4, FALSE)</f>
        <v>No</v>
      </c>
      <c r="H350" t="str">
        <f>VLOOKUP($A350, 'Medical Examinations'!$A$2:$J$2336, 5, FALSE)</f>
        <v>No</v>
      </c>
      <c r="I350" t="str">
        <f>VLOOKUP($A350, 'Medical Examinations'!$A$2:$J$2336, 6, FALSE)</f>
        <v>No</v>
      </c>
      <c r="J350">
        <f>VLOOKUP($A350, 'Medical Examinations'!$A$2:$J$2336, 7, FALSE)</f>
        <v>0</v>
      </c>
      <c r="K350" t="str">
        <f>VLOOKUP($A350, 'Medical Examinations'!$A$2:$J$2336, 8, FALSE)</f>
        <v>No</v>
      </c>
      <c r="L350" t="str">
        <f>VLOOKUP($A350, 'Medical Examinations'!$A$2:$J$2336, 9, FALSE)</f>
        <v>Obesity</v>
      </c>
      <c r="M350" t="str">
        <f>VLOOKUP($A350, 'Medical Examinations'!$A$2:$J$2336, 10, FALSE)</f>
        <v>Diabetes</v>
      </c>
      <c r="N350">
        <f>VLOOKUP($A350, 'Hospitalisation Details'!$A$2:$K$2344, 5, FALSE)</f>
        <v>1</v>
      </c>
      <c r="O350">
        <f>VLOOKUP($A350, 'Hospitalisation Details'!$A$2:$K$2344, 6, FALSE)</f>
        <v>28868.66</v>
      </c>
      <c r="P350" t="str">
        <f>VLOOKUP($A350, 'Hospitalisation Details'!$A$2:$K$2344, 7, FALSE)</f>
        <v>tier - 1</v>
      </c>
      <c r="Q350" t="str">
        <f>VLOOKUP($A350, 'Hospitalisation Details'!$A$2:$K$2344, 8, FALSE)</f>
        <v>tier - 2</v>
      </c>
      <c r="R350" t="str">
        <f>VLOOKUP($A350, 'Hospitalisation Details'!$A$2:$K$2344, 9, FALSE)</f>
        <v>R1012</v>
      </c>
      <c r="S350" t="str">
        <f>VLOOKUP($A350, 'Hospitalisation Details'!$A$2:$K$2344, 10, FALSE)</f>
        <v>3Aug1961</v>
      </c>
      <c r="T350">
        <f>VLOOKUP($A350, 'Hospitalisation Details'!$A$2:$K$2344, 11, FALSE)</f>
        <v>61</v>
      </c>
    </row>
    <row r="351" spans="1:20" ht="15.75" x14ac:dyDescent="0.25">
      <c r="A351" s="1" t="s">
        <v>2021</v>
      </c>
      <c r="B351" t="str">
        <f>VLOOKUP($A351, 'Customer Names'!$A$2:$D$2336, 2, FALSE)</f>
        <v>Palmer</v>
      </c>
      <c r="C351" t="str">
        <f>VLOOKUP($A351, 'Customer Names'!$A$2:$D$2336, 3, FALSE)</f>
        <v xml:space="preserve"> Ms</v>
      </c>
      <c r="D351" t="str">
        <f>VLOOKUP($A351, 'Customer Names'!$A$2:$D$2336, 4, FALSE)</f>
        <v xml:space="preserve">  Chelsey C</v>
      </c>
      <c r="E351">
        <f>VLOOKUP($A351, 'Medical Examinations'!$A$2:$J$2336, 2, FALSE)</f>
        <v>23.94</v>
      </c>
      <c r="F351">
        <f>VLOOKUP($A351, 'Medical Examinations'!$A$2:$J$2336, 3, FALSE)</f>
        <v>4.2</v>
      </c>
      <c r="G351" t="str">
        <f>VLOOKUP($A351, 'Medical Examinations'!$A$2:$J$2336, 4, FALSE)</f>
        <v>No</v>
      </c>
      <c r="H351" t="str">
        <f>VLOOKUP($A351, 'Medical Examinations'!$A$2:$J$2336, 5, FALSE)</f>
        <v>No</v>
      </c>
      <c r="I351" t="str">
        <f>VLOOKUP($A351, 'Medical Examinations'!$A$2:$J$2336, 6, FALSE)</f>
        <v>No</v>
      </c>
      <c r="J351">
        <f>VLOOKUP($A351, 'Medical Examinations'!$A$2:$J$2336, 7, FALSE)</f>
        <v>0</v>
      </c>
      <c r="K351" t="str">
        <f>VLOOKUP($A351, 'Medical Examinations'!$A$2:$J$2336, 8, FALSE)</f>
        <v>No</v>
      </c>
      <c r="L351" t="str">
        <f>VLOOKUP($A351, 'Medical Examinations'!$A$2:$J$2336, 9, FALSE)</f>
        <v>Obesity</v>
      </c>
      <c r="M351" t="str">
        <f>VLOOKUP($A351, 'Medical Examinations'!$A$2:$J$2336, 10, FALSE)</f>
        <v>Normal</v>
      </c>
      <c r="N351">
        <f>VLOOKUP($A351, 'Hospitalisation Details'!$A$2:$K$2344, 5, FALSE)</f>
        <v>3</v>
      </c>
      <c r="O351">
        <f>VLOOKUP($A351, 'Hospitalisation Details'!$A$2:$K$2344, 6, FALSE)</f>
        <v>28716.14</v>
      </c>
      <c r="P351" t="str">
        <f>VLOOKUP($A351, 'Hospitalisation Details'!$A$2:$K$2344, 7, FALSE)</f>
        <v>tier - 1</v>
      </c>
      <c r="Q351" t="str">
        <f>VLOOKUP($A351, 'Hospitalisation Details'!$A$2:$K$2344, 8, FALSE)</f>
        <v>tier - 3</v>
      </c>
      <c r="R351" t="str">
        <f>VLOOKUP($A351, 'Hospitalisation Details'!$A$2:$K$2344, 9, FALSE)</f>
        <v>R1011</v>
      </c>
      <c r="S351" t="str">
        <f>VLOOKUP($A351, 'Hospitalisation Details'!$A$2:$K$2344, 10, FALSE)</f>
        <v>5Dec1990</v>
      </c>
      <c r="T351">
        <f>VLOOKUP($A351, 'Hospitalisation Details'!$A$2:$K$2344, 11, FALSE)</f>
        <v>32</v>
      </c>
    </row>
    <row r="352" spans="1:20" ht="15.75" x14ac:dyDescent="0.25">
      <c r="A352" s="1" t="s">
        <v>2020</v>
      </c>
      <c r="B352" t="str">
        <f>VLOOKUP($A352, 'Customer Names'!$A$2:$D$2336, 2, FALSE)</f>
        <v>Olson</v>
      </c>
      <c r="C352" t="str">
        <f>VLOOKUP($A352, 'Customer Names'!$A$2:$D$2336, 3, FALSE)</f>
        <v xml:space="preserve"> Mr</v>
      </c>
      <c r="D352" t="str">
        <f>VLOOKUP($A352, 'Customer Names'!$A$2:$D$2336, 4, FALSE)</f>
        <v xml:space="preserve">  Devon A</v>
      </c>
      <c r="E352">
        <f>VLOOKUP($A352, 'Medical Examinations'!$A$2:$J$2336, 2, FALSE)</f>
        <v>20.03</v>
      </c>
      <c r="F352">
        <f>VLOOKUP($A352, 'Medical Examinations'!$A$2:$J$2336, 3, FALSE)</f>
        <v>6.14</v>
      </c>
      <c r="G352" t="str">
        <f>VLOOKUP($A352, 'Medical Examinations'!$A$2:$J$2336, 4, FALSE)</f>
        <v>No</v>
      </c>
      <c r="H352" t="str">
        <f>VLOOKUP($A352, 'Medical Examinations'!$A$2:$J$2336, 5, FALSE)</f>
        <v>No</v>
      </c>
      <c r="I352" t="str">
        <f>VLOOKUP($A352, 'Medical Examinations'!$A$2:$J$2336, 6, FALSE)</f>
        <v>No</v>
      </c>
      <c r="J352">
        <f>VLOOKUP($A352, 'Medical Examinations'!$A$2:$J$2336, 7, FALSE)</f>
        <v>0</v>
      </c>
      <c r="K352" t="str">
        <f>VLOOKUP($A352, 'Medical Examinations'!$A$2:$J$2336, 8, FALSE)</f>
        <v>No</v>
      </c>
      <c r="L352" t="str">
        <f>VLOOKUP($A352, 'Medical Examinations'!$A$2:$J$2336, 9, FALSE)</f>
        <v>Obesity</v>
      </c>
      <c r="M352" t="str">
        <f>VLOOKUP($A352, 'Medical Examinations'!$A$2:$J$2336, 10, FALSE)</f>
        <v>Diabetes</v>
      </c>
      <c r="N352">
        <f>VLOOKUP($A352, 'Hospitalisation Details'!$A$2:$K$2344, 5, FALSE)</f>
        <v>3</v>
      </c>
      <c r="O352">
        <f>VLOOKUP($A352, 'Hospitalisation Details'!$A$2:$K$2344, 6, FALSE)</f>
        <v>28542.86</v>
      </c>
      <c r="P352" t="str">
        <f>VLOOKUP($A352, 'Hospitalisation Details'!$A$2:$K$2344, 7, FALSE)</f>
        <v>tier - 1</v>
      </c>
      <c r="Q352" t="str">
        <f>VLOOKUP($A352, 'Hospitalisation Details'!$A$2:$K$2344, 8, FALSE)</f>
        <v>tier - 3</v>
      </c>
      <c r="R352" t="str">
        <f>VLOOKUP($A352, 'Hospitalisation Details'!$A$2:$K$2344, 9, FALSE)</f>
        <v>R1011</v>
      </c>
      <c r="S352" t="str">
        <f>VLOOKUP($A352, 'Hospitalisation Details'!$A$2:$K$2344, 10, FALSE)</f>
        <v>27Sep1985</v>
      </c>
      <c r="T352">
        <f>VLOOKUP($A352, 'Hospitalisation Details'!$A$2:$K$2344, 11, FALSE)</f>
        <v>37</v>
      </c>
    </row>
    <row r="353" spans="1:20" ht="15.75" x14ac:dyDescent="0.25">
      <c r="A353" s="1" t="s">
        <v>2019</v>
      </c>
      <c r="B353" t="str">
        <f>VLOOKUP($A353, 'Customer Names'!$A$2:$D$2336, 2, FALSE)</f>
        <v>Waldron</v>
      </c>
      <c r="C353" t="str">
        <f>VLOOKUP($A353, 'Customer Names'!$A$2:$D$2336, 3, FALSE)</f>
        <v xml:space="preserve"> Ms</v>
      </c>
      <c r="D353" t="str">
        <f>VLOOKUP($A353, 'Customer Names'!$A$2:$D$2336, 4, FALSE)</f>
        <v xml:space="preserve">  Joni L</v>
      </c>
      <c r="E353">
        <f>VLOOKUP($A353, 'Medical Examinations'!$A$2:$J$2336, 2, FALSE)</f>
        <v>41.42</v>
      </c>
      <c r="F353">
        <f>VLOOKUP($A353, 'Medical Examinations'!$A$2:$J$2336, 3, FALSE)</f>
        <v>6.07</v>
      </c>
      <c r="G353" t="str">
        <f>VLOOKUP($A353, 'Medical Examinations'!$A$2:$J$2336, 4, FALSE)</f>
        <v>Yes</v>
      </c>
      <c r="H353" t="str">
        <f>VLOOKUP($A353, 'Medical Examinations'!$A$2:$J$2336, 5, FALSE)</f>
        <v>No</v>
      </c>
      <c r="I353" t="str">
        <f>VLOOKUP($A353, 'Medical Examinations'!$A$2:$J$2336, 6, FALSE)</f>
        <v>No</v>
      </c>
      <c r="J353">
        <f>VLOOKUP($A353, 'Medical Examinations'!$A$2:$J$2336, 7, FALSE)</f>
        <v>2</v>
      </c>
      <c r="K353" t="str">
        <f>VLOOKUP($A353, 'Medical Examinations'!$A$2:$J$2336, 8, FALSE)</f>
        <v>Yes</v>
      </c>
      <c r="L353" t="str">
        <f>VLOOKUP($A353, 'Medical Examinations'!$A$2:$J$2336, 9, FALSE)</f>
        <v>Obesity</v>
      </c>
      <c r="M353" t="str">
        <f>VLOOKUP($A353, 'Medical Examinations'!$A$2:$J$2336, 10, FALSE)</f>
        <v>Diabetes</v>
      </c>
      <c r="N353">
        <f>VLOOKUP($A353, 'Hospitalisation Details'!$A$2:$K$2344, 5, FALSE)</f>
        <v>1</v>
      </c>
      <c r="O353">
        <f>VLOOKUP($A353, 'Hospitalisation Details'!$A$2:$K$2344, 6, FALSE)</f>
        <v>28476.73</v>
      </c>
      <c r="P353" t="str">
        <f>VLOOKUP($A353, 'Hospitalisation Details'!$A$2:$K$2344, 7, FALSE)</f>
        <v>tier - 1</v>
      </c>
      <c r="Q353" t="str">
        <f>VLOOKUP($A353, 'Hospitalisation Details'!$A$2:$K$2344, 8, FALSE)</f>
        <v>tier - 2</v>
      </c>
      <c r="R353" t="str">
        <f>VLOOKUP($A353, 'Hospitalisation Details'!$A$2:$K$2344, 9, FALSE)</f>
        <v>R1012</v>
      </c>
      <c r="S353" t="str">
        <f>VLOOKUP($A353, 'Hospitalisation Details'!$A$2:$K$2344, 10, FALSE)</f>
        <v>11Dec1982</v>
      </c>
      <c r="T353">
        <f>VLOOKUP($A353, 'Hospitalisation Details'!$A$2:$K$2344, 11, FALSE)</f>
        <v>40</v>
      </c>
    </row>
    <row r="354" spans="1:20" ht="15.75" x14ac:dyDescent="0.25">
      <c r="A354" s="1" t="s">
        <v>2018</v>
      </c>
      <c r="B354" t="str">
        <f>VLOOKUP($A354, 'Customer Names'!$A$2:$D$2336, 2, FALSE)</f>
        <v>Meyer</v>
      </c>
      <c r="C354" t="str">
        <f>VLOOKUP($A354, 'Customer Names'!$A$2:$D$2336, 3, FALSE)</f>
        <v xml:space="preserve"> Mr</v>
      </c>
      <c r="D354" t="str">
        <f>VLOOKUP($A354, 'Customer Names'!$A$2:$D$2336, 4, FALSE)</f>
        <v xml:space="preserve">  Colin</v>
      </c>
      <c r="E354">
        <f>VLOOKUP($A354, 'Medical Examinations'!$A$2:$J$2336, 2, FALSE)</f>
        <v>36.67</v>
      </c>
      <c r="F354">
        <f>VLOOKUP($A354, 'Medical Examinations'!$A$2:$J$2336, 3, FALSE)</f>
        <v>10.210000000000001</v>
      </c>
      <c r="G354" t="str">
        <f>VLOOKUP($A354, 'Medical Examinations'!$A$2:$J$2336, 4, FALSE)</f>
        <v>Yes</v>
      </c>
      <c r="H354" t="str">
        <f>VLOOKUP($A354, 'Medical Examinations'!$A$2:$J$2336, 5, FALSE)</f>
        <v>No</v>
      </c>
      <c r="I354" t="str">
        <f>VLOOKUP($A354, 'Medical Examinations'!$A$2:$J$2336, 6, FALSE)</f>
        <v>No</v>
      </c>
      <c r="J354">
        <f>VLOOKUP($A354, 'Medical Examinations'!$A$2:$J$2336, 7, FALSE)</f>
        <v>1</v>
      </c>
      <c r="K354" t="str">
        <f>VLOOKUP($A354, 'Medical Examinations'!$A$2:$J$2336, 8, FALSE)</f>
        <v>No</v>
      </c>
      <c r="L354" t="str">
        <f>VLOOKUP($A354, 'Medical Examinations'!$A$2:$J$2336, 9, FALSE)</f>
        <v>Obesity</v>
      </c>
      <c r="M354" t="str">
        <f>VLOOKUP($A354, 'Medical Examinations'!$A$2:$J$2336, 10, FALSE)</f>
        <v>Diabetes</v>
      </c>
      <c r="N354">
        <f>VLOOKUP($A354, 'Hospitalisation Details'!$A$2:$K$2344, 5, FALSE)</f>
        <v>1</v>
      </c>
      <c r="O354">
        <f>VLOOKUP($A354, 'Hospitalisation Details'!$A$2:$K$2344, 6, FALSE)</f>
        <v>28468.92</v>
      </c>
      <c r="P354" t="str">
        <f>VLOOKUP($A354, 'Hospitalisation Details'!$A$2:$K$2344, 7, FALSE)</f>
        <v>tier - 1</v>
      </c>
      <c r="Q354" t="str">
        <f>VLOOKUP($A354, 'Hospitalisation Details'!$A$2:$K$2344, 8, FALSE)</f>
        <v>tier - 1</v>
      </c>
      <c r="R354" t="str">
        <f>VLOOKUP($A354, 'Hospitalisation Details'!$A$2:$K$2344, 9, FALSE)</f>
        <v>R1012</v>
      </c>
      <c r="S354" t="str">
        <f>VLOOKUP($A354, 'Hospitalisation Details'!$A$2:$K$2344, 10, FALSE)</f>
        <v>16Sep1974</v>
      </c>
      <c r="T354">
        <f>VLOOKUP($A354, 'Hospitalisation Details'!$A$2:$K$2344, 11, FALSE)</f>
        <v>48</v>
      </c>
    </row>
    <row r="355" spans="1:20" ht="15.75" x14ac:dyDescent="0.25">
      <c r="A355" s="1" t="s">
        <v>2017</v>
      </c>
      <c r="B355" t="str">
        <f>VLOOKUP($A355, 'Customer Names'!$A$2:$D$2336, 2, FALSE)</f>
        <v>Stack</v>
      </c>
      <c r="C355" t="str">
        <f>VLOOKUP($A355, 'Customer Names'!$A$2:$D$2336, 3, FALSE)</f>
        <v xml:space="preserve"> Ms</v>
      </c>
      <c r="D355" t="str">
        <f>VLOOKUP($A355, 'Customer Names'!$A$2:$D$2336, 4, FALSE)</f>
        <v xml:space="preserve">  Rachael</v>
      </c>
      <c r="E355">
        <f>VLOOKUP($A355, 'Medical Examinations'!$A$2:$J$2336, 2, FALSE)</f>
        <v>27.645</v>
      </c>
      <c r="F355">
        <f>VLOOKUP($A355, 'Medical Examinations'!$A$2:$J$2336, 3, FALSE)</f>
        <v>4.6900000000000004</v>
      </c>
      <c r="G355" t="str">
        <f>VLOOKUP($A355, 'Medical Examinations'!$A$2:$J$2336, 4, FALSE)</f>
        <v>No</v>
      </c>
      <c r="H355" t="str">
        <f>VLOOKUP($A355, 'Medical Examinations'!$A$2:$J$2336, 5, FALSE)</f>
        <v>No</v>
      </c>
      <c r="I355" t="str">
        <f>VLOOKUP($A355, 'Medical Examinations'!$A$2:$J$2336, 6, FALSE)</f>
        <v>No</v>
      </c>
      <c r="J355">
        <f>VLOOKUP($A355, 'Medical Examinations'!$A$2:$J$2336, 7, FALSE)</f>
        <v>0</v>
      </c>
      <c r="K355" t="str">
        <f>VLOOKUP($A355, 'Medical Examinations'!$A$2:$J$2336, 8, FALSE)</f>
        <v>No</v>
      </c>
      <c r="L355" t="str">
        <f>VLOOKUP($A355, 'Medical Examinations'!$A$2:$J$2336, 9, FALSE)</f>
        <v>Obesity</v>
      </c>
      <c r="M355" t="str">
        <f>VLOOKUP($A355, 'Medical Examinations'!$A$2:$J$2336, 10, FALSE)</f>
        <v>Normal</v>
      </c>
      <c r="N355">
        <f>VLOOKUP($A355, 'Hospitalisation Details'!$A$2:$K$2344, 5, FALSE)</f>
        <v>1</v>
      </c>
      <c r="O355">
        <f>VLOOKUP($A355, 'Hospitalisation Details'!$A$2:$K$2344, 6, FALSE)</f>
        <v>28340.19</v>
      </c>
      <c r="P355" t="str">
        <f>VLOOKUP($A355, 'Hospitalisation Details'!$A$2:$K$2344, 7, FALSE)</f>
        <v>tier - 1</v>
      </c>
      <c r="Q355" t="str">
        <f>VLOOKUP($A355, 'Hospitalisation Details'!$A$2:$K$2344, 8, FALSE)</f>
        <v>tier - 2</v>
      </c>
      <c r="R355" t="str">
        <f>VLOOKUP($A355, 'Hospitalisation Details'!$A$2:$K$2344, 9, FALSE)</f>
        <v>R1012</v>
      </c>
      <c r="S355" t="str">
        <f>VLOOKUP($A355, 'Hospitalisation Details'!$A$2:$K$2344, 10, FALSE)</f>
        <v>2Dec1977</v>
      </c>
      <c r="T355">
        <f>VLOOKUP($A355, 'Hospitalisation Details'!$A$2:$K$2344, 11, FALSE)</f>
        <v>45</v>
      </c>
    </row>
    <row r="356" spans="1:20" ht="15.75" x14ac:dyDescent="0.25">
      <c r="A356" s="1" t="s">
        <v>2016</v>
      </c>
      <c r="B356" t="str">
        <f>VLOOKUP($A356, 'Customer Names'!$A$2:$D$2336, 2, FALSE)</f>
        <v>Sanchez Y Torres</v>
      </c>
      <c r="C356" t="str">
        <f>VLOOKUP($A356, 'Customer Names'!$A$2:$D$2336, 3, FALSE)</f>
        <v xml:space="preserve"> Ms</v>
      </c>
      <c r="D356" t="str">
        <f>VLOOKUP($A356, 'Customer Names'!$A$2:$D$2336, 4, FALSE)</f>
        <v xml:space="preserve">  Maricela</v>
      </c>
      <c r="E356">
        <f>VLOOKUP($A356, 'Medical Examinations'!$A$2:$J$2336, 2, FALSE)</f>
        <v>22.72</v>
      </c>
      <c r="F356">
        <f>VLOOKUP($A356, 'Medical Examinations'!$A$2:$J$2336, 3, FALSE)</f>
        <v>5.71</v>
      </c>
      <c r="G356" t="str">
        <f>VLOOKUP($A356, 'Medical Examinations'!$A$2:$J$2336, 4, FALSE)</f>
        <v>No</v>
      </c>
      <c r="H356" t="str">
        <f>VLOOKUP($A356, 'Medical Examinations'!$A$2:$J$2336, 5, FALSE)</f>
        <v>No</v>
      </c>
      <c r="I356" t="str">
        <f>VLOOKUP($A356, 'Medical Examinations'!$A$2:$J$2336, 6, FALSE)</f>
        <v>No</v>
      </c>
      <c r="J356">
        <f>VLOOKUP($A356, 'Medical Examinations'!$A$2:$J$2336, 7, FALSE)</f>
        <v>0</v>
      </c>
      <c r="K356" t="str">
        <f>VLOOKUP($A356, 'Medical Examinations'!$A$2:$J$2336, 8, FALSE)</f>
        <v>No</v>
      </c>
      <c r="L356" t="str">
        <f>VLOOKUP($A356, 'Medical Examinations'!$A$2:$J$2336, 9, FALSE)</f>
        <v>Obesity</v>
      </c>
      <c r="M356" t="str">
        <f>VLOOKUP($A356, 'Medical Examinations'!$A$2:$J$2336, 10, FALSE)</f>
        <v>Diabetes</v>
      </c>
      <c r="N356">
        <f>VLOOKUP($A356, 'Hospitalisation Details'!$A$2:$K$2344, 5, FALSE)</f>
        <v>3</v>
      </c>
      <c r="O356">
        <f>VLOOKUP($A356, 'Hospitalisation Details'!$A$2:$K$2344, 6, FALSE)</f>
        <v>28302.33</v>
      </c>
      <c r="P356" t="str">
        <f>VLOOKUP($A356, 'Hospitalisation Details'!$A$2:$K$2344, 7, FALSE)</f>
        <v>tier - 1</v>
      </c>
      <c r="Q356" t="str">
        <f>VLOOKUP($A356, 'Hospitalisation Details'!$A$2:$K$2344, 8, FALSE)</f>
        <v>tier - 2</v>
      </c>
      <c r="R356" t="str">
        <f>VLOOKUP($A356, 'Hospitalisation Details'!$A$2:$K$2344, 9, FALSE)</f>
        <v>R1011</v>
      </c>
      <c r="S356" t="str">
        <f>VLOOKUP($A356, 'Hospitalisation Details'!$A$2:$K$2344, 10, FALSE)</f>
        <v>24Dec1990</v>
      </c>
      <c r="T356">
        <f>VLOOKUP($A356, 'Hospitalisation Details'!$A$2:$K$2344, 11, FALSE)</f>
        <v>32</v>
      </c>
    </row>
    <row r="357" spans="1:20" ht="15.75" x14ac:dyDescent="0.25">
      <c r="A357" s="1" t="s">
        <v>2015</v>
      </c>
      <c r="B357" t="str">
        <f>VLOOKUP($A357, 'Customer Names'!$A$2:$D$2336, 2, FALSE)</f>
        <v>Daniels</v>
      </c>
      <c r="C357" t="str">
        <f>VLOOKUP($A357, 'Customer Names'!$A$2:$D$2336, 3, FALSE)</f>
        <v xml:space="preserve"> Ms</v>
      </c>
      <c r="D357" t="str">
        <f>VLOOKUP($A357, 'Customer Names'!$A$2:$D$2336, 4, FALSE)</f>
        <v xml:space="preserve">  Marie</v>
      </c>
      <c r="E357">
        <f>VLOOKUP($A357, 'Medical Examinations'!$A$2:$J$2336, 2, FALSE)</f>
        <v>36.520000000000003</v>
      </c>
      <c r="F357">
        <f>VLOOKUP($A357, 'Medical Examinations'!$A$2:$J$2336, 3, FALSE)</f>
        <v>9.07</v>
      </c>
      <c r="G357" t="str">
        <f>VLOOKUP($A357, 'Medical Examinations'!$A$2:$J$2336, 4, FALSE)</f>
        <v>Yes</v>
      </c>
      <c r="H357" t="str">
        <f>VLOOKUP($A357, 'Medical Examinations'!$A$2:$J$2336, 5, FALSE)</f>
        <v>No</v>
      </c>
      <c r="I357" t="str">
        <f>VLOOKUP($A357, 'Medical Examinations'!$A$2:$J$2336, 6, FALSE)</f>
        <v>Yes</v>
      </c>
      <c r="J357">
        <f>VLOOKUP($A357, 'Medical Examinations'!$A$2:$J$2336, 7, FALSE)</f>
        <v>1</v>
      </c>
      <c r="K357" t="str">
        <f>VLOOKUP($A357, 'Medical Examinations'!$A$2:$J$2336, 8, FALSE)</f>
        <v>No</v>
      </c>
      <c r="L357" t="str">
        <f>VLOOKUP($A357, 'Medical Examinations'!$A$2:$J$2336, 9, FALSE)</f>
        <v>Obesity</v>
      </c>
      <c r="M357" t="str">
        <f>VLOOKUP($A357, 'Medical Examinations'!$A$2:$J$2336, 10, FALSE)</f>
        <v>Diabetes</v>
      </c>
      <c r="N357">
        <f>VLOOKUP($A357, 'Hospitalisation Details'!$A$2:$K$2344, 5, FALSE)</f>
        <v>1</v>
      </c>
      <c r="O357">
        <f>VLOOKUP($A357, 'Hospitalisation Details'!$A$2:$K$2344, 6, FALSE)</f>
        <v>28287.9</v>
      </c>
      <c r="P357" t="str">
        <f>VLOOKUP($A357, 'Hospitalisation Details'!$A$2:$K$2344, 7, FALSE)</f>
        <v>tier - 1</v>
      </c>
      <c r="Q357" t="str">
        <f>VLOOKUP($A357, 'Hospitalisation Details'!$A$2:$K$2344, 8, FALSE)</f>
        <v>tier - 1</v>
      </c>
      <c r="R357" t="str">
        <f>VLOOKUP($A357, 'Hospitalisation Details'!$A$2:$K$2344, 9, FALSE)</f>
        <v>R1013</v>
      </c>
      <c r="S357" t="str">
        <f>VLOOKUP($A357, 'Hospitalisation Details'!$A$2:$K$2344, 10, FALSE)</f>
        <v>25Nov1963</v>
      </c>
      <c r="T357">
        <f>VLOOKUP($A357, 'Hospitalisation Details'!$A$2:$K$2344, 11, FALSE)</f>
        <v>59</v>
      </c>
    </row>
    <row r="358" spans="1:20" ht="15.75" x14ac:dyDescent="0.25">
      <c r="A358" s="1" t="s">
        <v>2014</v>
      </c>
      <c r="B358" t="str">
        <f>VLOOKUP($A358, 'Customer Names'!$A$2:$D$2336, 2, FALSE)</f>
        <v>Pepp</v>
      </c>
      <c r="C358" t="str">
        <f>VLOOKUP($A358, 'Customer Names'!$A$2:$D$2336, 3, FALSE)</f>
        <v xml:space="preserve"> Mr</v>
      </c>
      <c r="D358" t="str">
        <f>VLOOKUP($A358, 'Customer Names'!$A$2:$D$2336, 4, FALSE)</f>
        <v xml:space="preserve">  Frank</v>
      </c>
      <c r="E358">
        <f>VLOOKUP($A358, 'Medical Examinations'!$A$2:$J$2336, 2, FALSE)</f>
        <v>33.96</v>
      </c>
      <c r="F358">
        <f>VLOOKUP($A358, 'Medical Examinations'!$A$2:$J$2336, 3, FALSE)</f>
        <v>4.99</v>
      </c>
      <c r="G358" t="str">
        <f>VLOOKUP($A358, 'Medical Examinations'!$A$2:$J$2336, 4, FALSE)</f>
        <v>Yes</v>
      </c>
      <c r="H358" t="str">
        <f>VLOOKUP($A358, 'Medical Examinations'!$A$2:$J$2336, 5, FALSE)</f>
        <v>No</v>
      </c>
      <c r="I358" t="str">
        <f>VLOOKUP($A358, 'Medical Examinations'!$A$2:$J$2336, 6, FALSE)</f>
        <v>No</v>
      </c>
      <c r="J358">
        <f>VLOOKUP($A358, 'Medical Examinations'!$A$2:$J$2336, 7, FALSE)</f>
        <v>1</v>
      </c>
      <c r="K358" t="str">
        <f>VLOOKUP($A358, 'Medical Examinations'!$A$2:$J$2336, 8, FALSE)</f>
        <v>No</v>
      </c>
      <c r="L358" t="str">
        <f>VLOOKUP($A358, 'Medical Examinations'!$A$2:$J$2336, 9, FALSE)</f>
        <v>Obesity</v>
      </c>
      <c r="M358" t="str">
        <f>VLOOKUP($A358, 'Medical Examinations'!$A$2:$J$2336, 10, FALSE)</f>
        <v>Normal</v>
      </c>
      <c r="N358">
        <f>VLOOKUP($A358, 'Hospitalisation Details'!$A$2:$K$2344, 5, FALSE)</f>
        <v>0</v>
      </c>
      <c r="O358">
        <f>VLOOKUP($A358, 'Hospitalisation Details'!$A$2:$K$2344, 6, FALSE)</f>
        <v>28245.34</v>
      </c>
      <c r="P358" t="str">
        <f>VLOOKUP($A358, 'Hospitalisation Details'!$A$2:$K$2344, 7, FALSE)</f>
        <v>tier - 1</v>
      </c>
      <c r="Q358" t="str">
        <f>VLOOKUP($A358, 'Hospitalisation Details'!$A$2:$K$2344, 8, FALSE)</f>
        <v>tier - 3</v>
      </c>
      <c r="R358" t="str">
        <f>VLOOKUP($A358, 'Hospitalisation Details'!$A$2:$K$2344, 9, FALSE)</f>
        <v>R1011</v>
      </c>
      <c r="S358" t="str">
        <f>VLOOKUP($A358, 'Hospitalisation Details'!$A$2:$K$2344, 10, FALSE)</f>
        <v>6Sep1999</v>
      </c>
      <c r="T358">
        <f>VLOOKUP($A358, 'Hospitalisation Details'!$A$2:$K$2344, 11, FALSE)</f>
        <v>23</v>
      </c>
    </row>
    <row r="359" spans="1:20" ht="15.75" x14ac:dyDescent="0.25">
      <c r="A359" s="1" t="s">
        <v>2013</v>
      </c>
      <c r="B359" t="str">
        <f>VLOOKUP($A359, 'Customer Names'!$A$2:$D$2336, 2, FALSE)</f>
        <v>Buechler</v>
      </c>
      <c r="C359" t="str">
        <f>VLOOKUP($A359, 'Customer Names'!$A$2:$D$2336, 3, FALSE)</f>
        <v xml:space="preserve"> Mr</v>
      </c>
      <c r="D359" t="str">
        <f>VLOOKUP($A359, 'Customer Names'!$A$2:$D$2336, 4, FALSE)</f>
        <v xml:space="preserve">  Jeffry</v>
      </c>
      <c r="E359">
        <f>VLOOKUP($A359, 'Medical Examinations'!$A$2:$J$2336, 2, FALSE)</f>
        <v>26.695</v>
      </c>
      <c r="F359">
        <f>VLOOKUP($A359, 'Medical Examinations'!$A$2:$J$2336, 3, FALSE)</f>
        <v>8.31</v>
      </c>
      <c r="G359" t="str">
        <f>VLOOKUP($A359, 'Medical Examinations'!$A$2:$J$2336, 4, FALSE)</f>
        <v>No</v>
      </c>
      <c r="H359" t="str">
        <f>VLOOKUP($A359, 'Medical Examinations'!$A$2:$J$2336, 5, FALSE)</f>
        <v>No</v>
      </c>
      <c r="I359" t="str">
        <f>VLOOKUP($A359, 'Medical Examinations'!$A$2:$J$2336, 6, FALSE)</f>
        <v>No</v>
      </c>
      <c r="J359">
        <f>VLOOKUP($A359, 'Medical Examinations'!$A$2:$J$2336, 7, FALSE)</f>
        <v>0</v>
      </c>
      <c r="K359" t="str">
        <f>VLOOKUP($A359, 'Medical Examinations'!$A$2:$J$2336, 8, FALSE)</f>
        <v>No</v>
      </c>
      <c r="L359" t="str">
        <f>VLOOKUP($A359, 'Medical Examinations'!$A$2:$J$2336, 9, FALSE)</f>
        <v>Obesity</v>
      </c>
      <c r="M359" t="str">
        <f>VLOOKUP($A359, 'Medical Examinations'!$A$2:$J$2336, 10, FALSE)</f>
        <v>Diabetes</v>
      </c>
      <c r="N359">
        <f>VLOOKUP($A359, 'Hospitalisation Details'!$A$2:$K$2344, 5, FALSE)</f>
        <v>0</v>
      </c>
      <c r="O359">
        <f>VLOOKUP($A359, 'Hospitalisation Details'!$A$2:$K$2344, 6, FALSE)</f>
        <v>28101.33</v>
      </c>
      <c r="P359" t="str">
        <f>VLOOKUP($A359, 'Hospitalisation Details'!$A$2:$K$2344, 7, FALSE)</f>
        <v>tier - 1</v>
      </c>
      <c r="Q359" t="str">
        <f>VLOOKUP($A359, 'Hospitalisation Details'!$A$2:$K$2344, 8, FALSE)</f>
        <v>tier - 2</v>
      </c>
      <c r="R359" t="str">
        <f>VLOOKUP($A359, 'Hospitalisation Details'!$A$2:$K$2344, 9, FALSE)</f>
        <v>R1019</v>
      </c>
      <c r="S359" t="str">
        <f>VLOOKUP($A359, 'Hospitalisation Details'!$A$2:$K$2344, 10, FALSE)</f>
        <v>22Nov1960</v>
      </c>
      <c r="T359">
        <f>VLOOKUP($A359, 'Hospitalisation Details'!$A$2:$K$2344, 11, FALSE)</f>
        <v>62</v>
      </c>
    </row>
    <row r="360" spans="1:20" ht="15.75" x14ac:dyDescent="0.25">
      <c r="A360" s="1" t="s">
        <v>2012</v>
      </c>
      <c r="B360" t="str">
        <f>VLOOKUP($A360, 'Customer Names'!$A$2:$D$2336, 2, FALSE)</f>
        <v>Buenting</v>
      </c>
      <c r="C360" t="str">
        <f>VLOOKUP($A360, 'Customer Names'!$A$2:$D$2336, 3, FALSE)</f>
        <v xml:space="preserve"> Mr</v>
      </c>
      <c r="D360" t="str">
        <f>VLOOKUP($A360, 'Customer Names'!$A$2:$D$2336, 4, FALSE)</f>
        <v xml:space="preserve">  Mike</v>
      </c>
      <c r="E360">
        <f>VLOOKUP($A360, 'Medical Examinations'!$A$2:$J$2336, 2, FALSE)</f>
        <v>18.45</v>
      </c>
      <c r="F360">
        <f>VLOOKUP($A360, 'Medical Examinations'!$A$2:$J$2336, 3, FALSE)</f>
        <v>5.07</v>
      </c>
      <c r="G360" t="str">
        <f>VLOOKUP($A360, 'Medical Examinations'!$A$2:$J$2336, 4, FALSE)</f>
        <v>No</v>
      </c>
      <c r="H360" t="str">
        <f>VLOOKUP($A360, 'Medical Examinations'!$A$2:$J$2336, 5, FALSE)</f>
        <v>No</v>
      </c>
      <c r="I360" t="str">
        <f>VLOOKUP($A360, 'Medical Examinations'!$A$2:$J$2336, 6, FALSE)</f>
        <v>No</v>
      </c>
      <c r="J360">
        <f>VLOOKUP($A360, 'Medical Examinations'!$A$2:$J$2336, 7, FALSE)</f>
        <v>0</v>
      </c>
      <c r="K360" t="str">
        <f>VLOOKUP($A360, 'Medical Examinations'!$A$2:$J$2336, 8, FALSE)</f>
        <v>No</v>
      </c>
      <c r="L360" t="str">
        <f>VLOOKUP($A360, 'Medical Examinations'!$A$2:$J$2336, 9, FALSE)</f>
        <v>Underweight</v>
      </c>
      <c r="M360" t="str">
        <f>VLOOKUP($A360, 'Medical Examinations'!$A$2:$J$2336, 10, FALSE)</f>
        <v>Normal</v>
      </c>
      <c r="N360">
        <f>VLOOKUP($A360, 'Hospitalisation Details'!$A$2:$K$2344, 5, FALSE)</f>
        <v>3</v>
      </c>
      <c r="O360">
        <f>VLOOKUP($A360, 'Hospitalisation Details'!$A$2:$K$2344, 6, FALSE)</f>
        <v>28006.94</v>
      </c>
      <c r="P360" t="str">
        <f>VLOOKUP($A360, 'Hospitalisation Details'!$A$2:$K$2344, 7, FALSE)</f>
        <v>tier - 1</v>
      </c>
      <c r="Q360" t="str">
        <f>VLOOKUP($A360, 'Hospitalisation Details'!$A$2:$K$2344, 8, FALSE)</f>
        <v>tier - 2</v>
      </c>
      <c r="R360" t="str">
        <f>VLOOKUP($A360, 'Hospitalisation Details'!$A$2:$K$2344, 9, FALSE)</f>
        <v>R1011</v>
      </c>
      <c r="S360" t="str">
        <f>VLOOKUP($A360, 'Hospitalisation Details'!$A$2:$K$2344, 10, FALSE)</f>
        <v>29Nov1985</v>
      </c>
      <c r="T360">
        <f>VLOOKUP($A360, 'Hospitalisation Details'!$A$2:$K$2344, 11, FALSE)</f>
        <v>37</v>
      </c>
    </row>
    <row r="361" spans="1:20" ht="15.75" x14ac:dyDescent="0.25">
      <c r="A361" s="1" t="s">
        <v>2011</v>
      </c>
      <c r="B361" t="str">
        <f>VLOOKUP($A361, 'Customer Names'!$A$2:$D$2336, 2, FALSE)</f>
        <v>Evans</v>
      </c>
      <c r="C361" t="str">
        <f>VLOOKUP($A361, 'Customer Names'!$A$2:$D$2336, 3, FALSE)</f>
        <v xml:space="preserve"> Mr</v>
      </c>
      <c r="D361" t="str">
        <f>VLOOKUP($A361, 'Customer Names'!$A$2:$D$2336, 4, FALSE)</f>
        <v xml:space="preserve">  Rick</v>
      </c>
      <c r="E361">
        <f>VLOOKUP($A361, 'Medical Examinations'!$A$2:$J$2336, 2, FALSE)</f>
        <v>33.18</v>
      </c>
      <c r="F361">
        <f>VLOOKUP($A361, 'Medical Examinations'!$A$2:$J$2336, 3, FALSE)</f>
        <v>4.79</v>
      </c>
      <c r="G361" t="str">
        <f>VLOOKUP($A361, 'Medical Examinations'!$A$2:$J$2336, 4, FALSE)</f>
        <v>Yes</v>
      </c>
      <c r="H361" t="str">
        <f>VLOOKUP($A361, 'Medical Examinations'!$A$2:$J$2336, 5, FALSE)</f>
        <v>No</v>
      </c>
      <c r="I361" t="str">
        <f>VLOOKUP($A361, 'Medical Examinations'!$A$2:$J$2336, 6, FALSE)</f>
        <v>No</v>
      </c>
      <c r="J361">
        <f>VLOOKUP($A361, 'Medical Examinations'!$A$2:$J$2336, 7, FALSE)</f>
        <v>1</v>
      </c>
      <c r="K361" t="str">
        <f>VLOOKUP($A361, 'Medical Examinations'!$A$2:$J$2336, 8, FALSE)</f>
        <v>No</v>
      </c>
      <c r="L361" t="str">
        <f>VLOOKUP($A361, 'Medical Examinations'!$A$2:$J$2336, 9, FALSE)</f>
        <v>Obesity</v>
      </c>
      <c r="M361" t="str">
        <f>VLOOKUP($A361, 'Medical Examinations'!$A$2:$J$2336, 10, FALSE)</f>
        <v>Normal</v>
      </c>
      <c r="N361">
        <f>VLOOKUP($A361, 'Hospitalisation Details'!$A$2:$K$2344, 5, FALSE)</f>
        <v>0</v>
      </c>
      <c r="O361">
        <f>VLOOKUP($A361, 'Hospitalisation Details'!$A$2:$K$2344, 6, FALSE)</f>
        <v>27980.77</v>
      </c>
      <c r="P361" t="str">
        <f>VLOOKUP($A361, 'Hospitalisation Details'!$A$2:$K$2344, 7, FALSE)</f>
        <v>tier - 1</v>
      </c>
      <c r="Q361" t="str">
        <f>VLOOKUP($A361, 'Hospitalisation Details'!$A$2:$K$2344, 8, FALSE)</f>
        <v>tier - 1</v>
      </c>
      <c r="R361" t="str">
        <f>VLOOKUP($A361, 'Hospitalisation Details'!$A$2:$K$2344, 9, FALSE)</f>
        <v>R1011</v>
      </c>
      <c r="S361" t="str">
        <f>VLOOKUP($A361, 'Hospitalisation Details'!$A$2:$K$2344, 10, FALSE)</f>
        <v>21Dec1999</v>
      </c>
      <c r="T361">
        <f>VLOOKUP($A361, 'Hospitalisation Details'!$A$2:$K$2344, 11, FALSE)</f>
        <v>23</v>
      </c>
    </row>
    <row r="362" spans="1:20" ht="15.75" x14ac:dyDescent="0.25">
      <c r="A362" s="1" t="s">
        <v>2010</v>
      </c>
      <c r="B362" t="str">
        <f>VLOOKUP($A362, 'Customer Names'!$A$2:$D$2336, 2, FALSE)</f>
        <v>Arcand</v>
      </c>
      <c r="C362" t="str">
        <f>VLOOKUP($A362, 'Customer Names'!$A$2:$D$2336, 3, FALSE)</f>
        <v xml:space="preserve"> Mr</v>
      </c>
      <c r="D362" t="str">
        <f>VLOOKUP($A362, 'Customer Names'!$A$2:$D$2336, 4, FALSE)</f>
        <v xml:space="preserve">  Pierre-Michel</v>
      </c>
      <c r="E362">
        <f>VLOOKUP($A362, 'Medical Examinations'!$A$2:$J$2336, 2, FALSE)</f>
        <v>36.1</v>
      </c>
      <c r="F362">
        <f>VLOOKUP($A362, 'Medical Examinations'!$A$2:$J$2336, 3, FALSE)</f>
        <v>11.39</v>
      </c>
      <c r="G362" t="str">
        <f>VLOOKUP($A362, 'Medical Examinations'!$A$2:$J$2336, 4, FALSE)</f>
        <v>Yes</v>
      </c>
      <c r="H362" t="str">
        <f>VLOOKUP($A362, 'Medical Examinations'!$A$2:$J$2336, 5, FALSE)</f>
        <v>No</v>
      </c>
      <c r="I362" t="str">
        <f>VLOOKUP($A362, 'Medical Examinations'!$A$2:$J$2336, 6, FALSE)</f>
        <v>No</v>
      </c>
      <c r="J362">
        <f>VLOOKUP($A362, 'Medical Examinations'!$A$2:$J$2336, 7, FALSE)</f>
        <v>1</v>
      </c>
      <c r="K362" t="str">
        <f>VLOOKUP($A362, 'Medical Examinations'!$A$2:$J$2336, 8, FALSE)</f>
        <v>No</v>
      </c>
      <c r="L362" t="str">
        <f>VLOOKUP($A362, 'Medical Examinations'!$A$2:$J$2336, 9, FALSE)</f>
        <v>Obesity</v>
      </c>
      <c r="M362" t="str">
        <f>VLOOKUP($A362, 'Medical Examinations'!$A$2:$J$2336, 10, FALSE)</f>
        <v>Diabetes</v>
      </c>
      <c r="N362">
        <f>VLOOKUP($A362, 'Hospitalisation Details'!$A$2:$K$2344, 5, FALSE)</f>
        <v>3</v>
      </c>
      <c r="O362">
        <f>VLOOKUP($A362, 'Hospitalisation Details'!$A$2:$K$2344, 6, FALSE)</f>
        <v>27941.29</v>
      </c>
      <c r="P362" t="str">
        <f>VLOOKUP($A362, 'Hospitalisation Details'!$A$2:$K$2344, 7, FALSE)</f>
        <v>tier - 1</v>
      </c>
      <c r="Q362" t="str">
        <f>VLOOKUP($A362, 'Hospitalisation Details'!$A$2:$K$2344, 8, FALSE)</f>
        <v>tier - 3</v>
      </c>
      <c r="R362" t="str">
        <f>VLOOKUP($A362, 'Hospitalisation Details'!$A$2:$K$2344, 9, FALSE)</f>
        <v>R1011</v>
      </c>
      <c r="S362" t="str">
        <f>VLOOKUP($A362, 'Hospitalisation Details'!$A$2:$K$2344, 10, FALSE)</f>
        <v>28Jul1961</v>
      </c>
      <c r="T362">
        <f>VLOOKUP($A362, 'Hospitalisation Details'!$A$2:$K$2344, 11, FALSE)</f>
        <v>61</v>
      </c>
    </row>
    <row r="363" spans="1:20" ht="15.75" x14ac:dyDescent="0.25">
      <c r="A363" s="1" t="s">
        <v>2009</v>
      </c>
      <c r="B363" t="str">
        <f>VLOOKUP($A363, 'Customer Names'!$A$2:$D$2336, 2, FALSE)</f>
        <v>Kesack</v>
      </c>
      <c r="C363" t="str">
        <f>VLOOKUP($A363, 'Customer Names'!$A$2:$D$2336, 3, FALSE)</f>
        <v xml:space="preserve"> Mr</v>
      </c>
      <c r="D363" t="str">
        <f>VLOOKUP($A363, 'Customer Names'!$A$2:$D$2336, 4, FALSE)</f>
        <v xml:space="preserve">  Daniel</v>
      </c>
      <c r="E363">
        <f>VLOOKUP($A363, 'Medical Examinations'!$A$2:$J$2336, 2, FALSE)</f>
        <v>22.77</v>
      </c>
      <c r="F363">
        <f>VLOOKUP($A363, 'Medical Examinations'!$A$2:$J$2336, 3, FALSE)</f>
        <v>6</v>
      </c>
      <c r="G363" t="str">
        <f>VLOOKUP($A363, 'Medical Examinations'!$A$2:$J$2336, 4, FALSE)</f>
        <v>No</v>
      </c>
      <c r="H363" t="str">
        <f>VLOOKUP($A363, 'Medical Examinations'!$A$2:$J$2336, 5, FALSE)</f>
        <v>No</v>
      </c>
      <c r="I363" t="str">
        <f>VLOOKUP($A363, 'Medical Examinations'!$A$2:$J$2336, 6, FALSE)</f>
        <v>No</v>
      </c>
      <c r="J363">
        <f>VLOOKUP($A363, 'Medical Examinations'!$A$2:$J$2336, 7, FALSE)</f>
        <v>0</v>
      </c>
      <c r="K363" t="str">
        <f>VLOOKUP($A363, 'Medical Examinations'!$A$2:$J$2336, 8, FALSE)</f>
        <v>No</v>
      </c>
      <c r="L363" t="str">
        <f>VLOOKUP($A363, 'Medical Examinations'!$A$2:$J$2336, 9, FALSE)</f>
        <v>Obesity</v>
      </c>
      <c r="M363" t="str">
        <f>VLOOKUP($A363, 'Medical Examinations'!$A$2:$J$2336, 10, FALSE)</f>
        <v>Diabetes</v>
      </c>
      <c r="N363">
        <f>VLOOKUP($A363, 'Hospitalisation Details'!$A$2:$K$2344, 5, FALSE)</f>
        <v>3</v>
      </c>
      <c r="O363">
        <f>VLOOKUP($A363, 'Hospitalisation Details'!$A$2:$K$2344, 6, FALSE)</f>
        <v>27931.11</v>
      </c>
      <c r="P363" t="str">
        <f>VLOOKUP($A363, 'Hospitalisation Details'!$A$2:$K$2344, 7, FALSE)</f>
        <v>tier - 1</v>
      </c>
      <c r="Q363" t="str">
        <f>VLOOKUP($A363, 'Hospitalisation Details'!$A$2:$K$2344, 8, FALSE)</f>
        <v>tier - 3</v>
      </c>
      <c r="R363" t="str">
        <f>VLOOKUP($A363, 'Hospitalisation Details'!$A$2:$K$2344, 9, FALSE)</f>
        <v>R1011</v>
      </c>
      <c r="S363" t="str">
        <f>VLOOKUP($A363, 'Hospitalisation Details'!$A$2:$K$2344, 10, FALSE)</f>
        <v>4Jun1991</v>
      </c>
      <c r="T363">
        <f>VLOOKUP($A363, 'Hospitalisation Details'!$A$2:$K$2344, 11, FALSE)</f>
        <v>32</v>
      </c>
    </row>
    <row r="364" spans="1:20" ht="15.75" x14ac:dyDescent="0.25">
      <c r="A364" s="1" t="s">
        <v>2008</v>
      </c>
      <c r="B364" t="str">
        <f>VLOOKUP($A364, 'Customer Names'!$A$2:$D$2336, 2, FALSE)</f>
        <v>Post</v>
      </c>
      <c r="C364" t="str">
        <f>VLOOKUP($A364, 'Customer Names'!$A$2:$D$2336, 3, FALSE)</f>
        <v xml:space="preserve"> Mr</v>
      </c>
      <c r="D364" t="str">
        <f>VLOOKUP($A364, 'Customer Names'!$A$2:$D$2336, 4, FALSE)</f>
        <v xml:space="preserve">  Brian L</v>
      </c>
      <c r="E364">
        <f>VLOOKUP($A364, 'Medical Examinations'!$A$2:$J$2336, 2, FALSE)</f>
        <v>21.24</v>
      </c>
      <c r="F364">
        <f>VLOOKUP($A364, 'Medical Examinations'!$A$2:$J$2336, 3, FALSE)</f>
        <v>5.13</v>
      </c>
      <c r="G364" t="str">
        <f>VLOOKUP($A364, 'Medical Examinations'!$A$2:$J$2336, 4, FALSE)</f>
        <v>No</v>
      </c>
      <c r="H364" t="str">
        <f>VLOOKUP($A364, 'Medical Examinations'!$A$2:$J$2336, 5, FALSE)</f>
        <v>No</v>
      </c>
      <c r="I364" t="str">
        <f>VLOOKUP($A364, 'Medical Examinations'!$A$2:$J$2336, 6, FALSE)</f>
        <v>No</v>
      </c>
      <c r="J364">
        <f>VLOOKUP($A364, 'Medical Examinations'!$A$2:$J$2336, 7, FALSE)</f>
        <v>0</v>
      </c>
      <c r="K364" t="str">
        <f>VLOOKUP($A364, 'Medical Examinations'!$A$2:$J$2336, 8, FALSE)</f>
        <v>No</v>
      </c>
      <c r="L364" t="str">
        <f>VLOOKUP($A364, 'Medical Examinations'!$A$2:$J$2336, 9, FALSE)</f>
        <v>Obesity</v>
      </c>
      <c r="M364" t="str">
        <f>VLOOKUP($A364, 'Medical Examinations'!$A$2:$J$2336, 10, FALSE)</f>
        <v>Normal</v>
      </c>
      <c r="N364">
        <f>VLOOKUP($A364, 'Hospitalisation Details'!$A$2:$K$2344, 5, FALSE)</f>
        <v>3</v>
      </c>
      <c r="O364">
        <f>VLOOKUP($A364, 'Hospitalisation Details'!$A$2:$K$2344, 6, FALSE)</f>
        <v>27925.86</v>
      </c>
      <c r="P364" t="str">
        <f>VLOOKUP($A364, 'Hospitalisation Details'!$A$2:$K$2344, 7, FALSE)</f>
        <v>tier - 1</v>
      </c>
      <c r="Q364" t="str">
        <f>VLOOKUP($A364, 'Hospitalisation Details'!$A$2:$K$2344, 8, FALSE)</f>
        <v>tier - 2</v>
      </c>
      <c r="R364" t="str">
        <f>VLOOKUP($A364, 'Hospitalisation Details'!$A$2:$K$2344, 9, FALSE)</f>
        <v>R1011</v>
      </c>
      <c r="S364" t="str">
        <f>VLOOKUP($A364, 'Hospitalisation Details'!$A$2:$K$2344, 10, FALSE)</f>
        <v>21Nov1989</v>
      </c>
      <c r="T364">
        <f>VLOOKUP($A364, 'Hospitalisation Details'!$A$2:$K$2344, 11, FALSE)</f>
        <v>33</v>
      </c>
    </row>
    <row r="365" spans="1:20" ht="15.75" x14ac:dyDescent="0.25">
      <c r="A365" s="1" t="s">
        <v>2007</v>
      </c>
      <c r="B365" t="str">
        <f>VLOOKUP($A365, 'Customer Names'!$A$2:$D$2336, 2, FALSE)</f>
        <v>Dunne</v>
      </c>
      <c r="C365" t="str">
        <f>VLOOKUP($A365, 'Customer Names'!$A$2:$D$2336, 3, FALSE)</f>
        <v xml:space="preserve"> Ms</v>
      </c>
      <c r="D365" t="str">
        <f>VLOOKUP($A365, 'Customer Names'!$A$2:$D$2336, 4, FALSE)</f>
        <v xml:space="preserve">  Morgan M</v>
      </c>
      <c r="E365">
        <f>VLOOKUP($A365, 'Medical Examinations'!$A$2:$J$2336, 2, FALSE)</f>
        <v>17.600000000000001</v>
      </c>
      <c r="F365">
        <f>VLOOKUP($A365, 'Medical Examinations'!$A$2:$J$2336, 3, FALSE)</f>
        <v>5.26</v>
      </c>
      <c r="G365" t="str">
        <f>VLOOKUP($A365, 'Medical Examinations'!$A$2:$J$2336, 4, FALSE)</f>
        <v>No</v>
      </c>
      <c r="H365" t="str">
        <f>VLOOKUP($A365, 'Medical Examinations'!$A$2:$J$2336, 5, FALSE)</f>
        <v>No</v>
      </c>
      <c r="I365" t="str">
        <f>VLOOKUP($A365, 'Medical Examinations'!$A$2:$J$2336, 6, FALSE)</f>
        <v>No</v>
      </c>
      <c r="J365">
        <f>VLOOKUP($A365, 'Medical Examinations'!$A$2:$J$2336, 7, FALSE)</f>
        <v>0</v>
      </c>
      <c r="K365" t="str">
        <f>VLOOKUP($A365, 'Medical Examinations'!$A$2:$J$2336, 8, FALSE)</f>
        <v>No</v>
      </c>
      <c r="L365" t="str">
        <f>VLOOKUP($A365, 'Medical Examinations'!$A$2:$J$2336, 9, FALSE)</f>
        <v>Underweight</v>
      </c>
      <c r="M365" t="str">
        <f>VLOOKUP($A365, 'Medical Examinations'!$A$2:$J$2336, 10, FALSE)</f>
        <v>Normal</v>
      </c>
      <c r="N365">
        <f>VLOOKUP($A365, 'Hospitalisation Details'!$A$2:$K$2344, 5, FALSE)</f>
        <v>3</v>
      </c>
      <c r="O365">
        <f>VLOOKUP($A365, 'Hospitalisation Details'!$A$2:$K$2344, 6, FALSE)</f>
        <v>27849.94</v>
      </c>
      <c r="P365" t="str">
        <f>VLOOKUP($A365, 'Hospitalisation Details'!$A$2:$K$2344, 7, FALSE)</f>
        <v>tier - 1</v>
      </c>
      <c r="Q365" t="str">
        <f>VLOOKUP($A365, 'Hospitalisation Details'!$A$2:$K$2344, 8, FALSE)</f>
        <v>tier - 1</v>
      </c>
      <c r="R365" t="str">
        <f>VLOOKUP($A365, 'Hospitalisation Details'!$A$2:$K$2344, 9, FALSE)</f>
        <v>R1011</v>
      </c>
      <c r="S365" t="str">
        <f>VLOOKUP($A365, 'Hospitalisation Details'!$A$2:$K$2344, 10, FALSE)</f>
        <v>4Dec1985</v>
      </c>
      <c r="T365">
        <f>VLOOKUP($A365, 'Hospitalisation Details'!$A$2:$K$2344, 11, FALSE)</f>
        <v>37</v>
      </c>
    </row>
    <row r="366" spans="1:20" ht="15.75" x14ac:dyDescent="0.25">
      <c r="A366" s="1" t="s">
        <v>2006</v>
      </c>
      <c r="B366" t="str">
        <f>VLOOKUP($A366, 'Customer Names'!$A$2:$D$2336, 2, FALSE)</f>
        <v>Kilel</v>
      </c>
      <c r="C366" t="str">
        <f>VLOOKUP($A366, 'Customer Names'!$A$2:$D$2336, 3, FALSE)</f>
        <v xml:space="preserve"> Ms</v>
      </c>
      <c r="D366" t="str">
        <f>VLOOKUP($A366, 'Customer Names'!$A$2:$D$2336, 4, FALSE)</f>
        <v xml:space="preserve">  Caroline</v>
      </c>
      <c r="E366">
        <f>VLOOKUP($A366, 'Medical Examinations'!$A$2:$J$2336, 2, FALSE)</f>
        <v>26.29</v>
      </c>
      <c r="F366">
        <f>VLOOKUP($A366, 'Medical Examinations'!$A$2:$J$2336, 3, FALSE)</f>
        <v>6.84</v>
      </c>
      <c r="G366" t="str">
        <f>VLOOKUP($A366, 'Medical Examinations'!$A$2:$J$2336, 4, FALSE)</f>
        <v>No</v>
      </c>
      <c r="H366" t="str">
        <f>VLOOKUP($A366, 'Medical Examinations'!$A$2:$J$2336, 5, FALSE)</f>
        <v>No</v>
      </c>
      <c r="I366" t="str">
        <f>VLOOKUP($A366, 'Medical Examinations'!$A$2:$J$2336, 6, FALSE)</f>
        <v>No</v>
      </c>
      <c r="J366">
        <f>VLOOKUP($A366, 'Medical Examinations'!$A$2:$J$2336, 7, FALSE)</f>
        <v>0</v>
      </c>
      <c r="K366" t="str">
        <f>VLOOKUP($A366, 'Medical Examinations'!$A$2:$J$2336, 8, FALSE)</f>
        <v>No</v>
      </c>
      <c r="L366" t="str">
        <f>VLOOKUP($A366, 'Medical Examinations'!$A$2:$J$2336, 9, FALSE)</f>
        <v>Obesity</v>
      </c>
      <c r="M366" t="str">
        <f>VLOOKUP($A366, 'Medical Examinations'!$A$2:$J$2336, 10, FALSE)</f>
        <v>Diabetes</v>
      </c>
      <c r="N366">
        <f>VLOOKUP($A366, 'Hospitalisation Details'!$A$2:$K$2344, 5, FALSE)</f>
        <v>0</v>
      </c>
      <c r="O366">
        <f>VLOOKUP($A366, 'Hospitalisation Details'!$A$2:$K$2344, 6, FALSE)</f>
        <v>27808.73</v>
      </c>
      <c r="P366" t="str">
        <f>VLOOKUP($A366, 'Hospitalisation Details'!$A$2:$K$2344, 7, FALSE)</f>
        <v>tier - 1</v>
      </c>
      <c r="Q366" t="str">
        <f>VLOOKUP($A366, 'Hospitalisation Details'!$A$2:$K$2344, 8, FALSE)</f>
        <v>tier - 1</v>
      </c>
      <c r="R366" t="str">
        <f>VLOOKUP($A366, 'Hospitalisation Details'!$A$2:$K$2344, 9, FALSE)</f>
        <v>R1013</v>
      </c>
      <c r="S366" t="str">
        <f>VLOOKUP($A366, 'Hospitalisation Details'!$A$2:$K$2344, 10, FALSE)</f>
        <v>6Jul1960</v>
      </c>
      <c r="T366">
        <f>VLOOKUP($A366, 'Hospitalisation Details'!$A$2:$K$2344, 11, FALSE)</f>
        <v>62</v>
      </c>
    </row>
    <row r="367" spans="1:20" ht="15.75" x14ac:dyDescent="0.25">
      <c r="A367" s="1" t="s">
        <v>2005</v>
      </c>
      <c r="B367" t="str">
        <f>VLOOKUP($A367, 'Customer Names'!$A$2:$D$2336, 2, FALSE)</f>
        <v>Nicholson</v>
      </c>
      <c r="C367" t="str">
        <f>VLOOKUP($A367, 'Customer Names'!$A$2:$D$2336, 3, FALSE)</f>
        <v xml:space="preserve"> Mr</v>
      </c>
      <c r="D367" t="str">
        <f>VLOOKUP($A367, 'Customer Names'!$A$2:$D$2336, 4, FALSE)</f>
        <v xml:space="preserve">  Drew T</v>
      </c>
      <c r="E367">
        <f>VLOOKUP($A367, 'Medical Examinations'!$A$2:$J$2336, 2, FALSE)</f>
        <v>35.31</v>
      </c>
      <c r="F367">
        <f>VLOOKUP($A367, 'Medical Examinations'!$A$2:$J$2336, 3, FALSE)</f>
        <v>9.0399999999999991</v>
      </c>
      <c r="G367" t="str">
        <f>VLOOKUP($A367, 'Medical Examinations'!$A$2:$J$2336, 4, FALSE)</f>
        <v>Yes</v>
      </c>
      <c r="H367" t="str">
        <f>VLOOKUP($A367, 'Medical Examinations'!$A$2:$J$2336, 5, FALSE)</f>
        <v>No</v>
      </c>
      <c r="I367" t="str">
        <f>VLOOKUP($A367, 'Medical Examinations'!$A$2:$J$2336, 6, FALSE)</f>
        <v>No</v>
      </c>
      <c r="J367">
        <f>VLOOKUP($A367, 'Medical Examinations'!$A$2:$J$2336, 7, FALSE)</f>
        <v>1</v>
      </c>
      <c r="K367" t="str">
        <f>VLOOKUP($A367, 'Medical Examinations'!$A$2:$J$2336, 8, FALSE)</f>
        <v>No</v>
      </c>
      <c r="L367" t="str">
        <f>VLOOKUP($A367, 'Medical Examinations'!$A$2:$J$2336, 9, FALSE)</f>
        <v>Obesity</v>
      </c>
      <c r="M367" t="str">
        <f>VLOOKUP($A367, 'Medical Examinations'!$A$2:$J$2336, 10, FALSE)</f>
        <v>Diabetes</v>
      </c>
      <c r="N367">
        <f>VLOOKUP($A367, 'Hospitalisation Details'!$A$2:$K$2344, 5, FALSE)</f>
        <v>1</v>
      </c>
      <c r="O367">
        <f>VLOOKUP($A367, 'Hospitalisation Details'!$A$2:$K$2344, 6, FALSE)</f>
        <v>27724.29</v>
      </c>
      <c r="P367" t="str">
        <f>VLOOKUP($A367, 'Hospitalisation Details'!$A$2:$K$2344, 7, FALSE)</f>
        <v>tier - 1</v>
      </c>
      <c r="Q367" t="str">
        <f>VLOOKUP($A367, 'Hospitalisation Details'!$A$2:$K$2344, 8, FALSE)</f>
        <v>tier - 3</v>
      </c>
      <c r="R367" t="str">
        <f>VLOOKUP($A367, 'Hospitalisation Details'!$A$2:$K$2344, 9, FALSE)</f>
        <v>R1013</v>
      </c>
      <c r="S367" t="str">
        <f>VLOOKUP($A367, 'Hospitalisation Details'!$A$2:$K$2344, 10, FALSE)</f>
        <v>6Dec2002</v>
      </c>
      <c r="T367">
        <f>VLOOKUP($A367, 'Hospitalisation Details'!$A$2:$K$2344, 11, FALSE)</f>
        <v>20</v>
      </c>
    </row>
    <row r="368" spans="1:20" ht="15.75" x14ac:dyDescent="0.25">
      <c r="A368" s="1" t="s">
        <v>2004</v>
      </c>
      <c r="B368" t="str">
        <f>VLOOKUP($A368, 'Customer Names'!$A$2:$D$2336, 2, FALSE)</f>
        <v>Susmann</v>
      </c>
      <c r="C368" t="str">
        <f>VLOOKUP($A368, 'Customer Names'!$A$2:$D$2336, 3, FALSE)</f>
        <v xml:space="preserve"> Mr</v>
      </c>
      <c r="D368" t="str">
        <f>VLOOKUP($A368, 'Customer Names'!$A$2:$D$2336, 4, FALSE)</f>
        <v xml:space="preserve">  Austin W</v>
      </c>
      <c r="E368">
        <f>VLOOKUP($A368, 'Medical Examinations'!$A$2:$J$2336, 2, FALSE)</f>
        <v>27.04</v>
      </c>
      <c r="F368">
        <f>VLOOKUP($A368, 'Medical Examinations'!$A$2:$J$2336, 3, FALSE)</f>
        <v>4.0999999999999996</v>
      </c>
      <c r="G368" t="str">
        <f>VLOOKUP($A368, 'Medical Examinations'!$A$2:$J$2336, 4, FALSE)</f>
        <v>No</v>
      </c>
      <c r="H368" t="str">
        <f>VLOOKUP($A368, 'Medical Examinations'!$A$2:$J$2336, 5, FALSE)</f>
        <v>No</v>
      </c>
      <c r="I368" t="str">
        <f>VLOOKUP($A368, 'Medical Examinations'!$A$2:$J$2336, 6, FALSE)</f>
        <v>No</v>
      </c>
      <c r="J368">
        <f>VLOOKUP($A368, 'Medical Examinations'!$A$2:$J$2336, 7, FALSE)</f>
        <v>0</v>
      </c>
      <c r="K368" t="str">
        <f>VLOOKUP($A368, 'Medical Examinations'!$A$2:$J$2336, 8, FALSE)</f>
        <v>No</v>
      </c>
      <c r="L368" t="str">
        <f>VLOOKUP($A368, 'Medical Examinations'!$A$2:$J$2336, 9, FALSE)</f>
        <v>Obesity</v>
      </c>
      <c r="M368" t="str">
        <f>VLOOKUP($A368, 'Medical Examinations'!$A$2:$J$2336, 10, FALSE)</f>
        <v>Normal</v>
      </c>
      <c r="N368">
        <f>VLOOKUP($A368, 'Hospitalisation Details'!$A$2:$K$2344, 5, FALSE)</f>
        <v>0</v>
      </c>
      <c r="O368">
        <f>VLOOKUP($A368, 'Hospitalisation Details'!$A$2:$K$2344, 6, FALSE)</f>
        <v>27696.11</v>
      </c>
      <c r="P368" t="str">
        <f>VLOOKUP($A368, 'Hospitalisation Details'!$A$2:$K$2344, 7, FALSE)</f>
        <v>tier - 1</v>
      </c>
      <c r="Q368" t="str">
        <f>VLOOKUP($A368, 'Hospitalisation Details'!$A$2:$K$2344, 8, FALSE)</f>
        <v>tier - 2</v>
      </c>
      <c r="R368" t="str">
        <f>VLOOKUP($A368, 'Hospitalisation Details'!$A$2:$K$2344, 9, FALSE)</f>
        <v>R1011</v>
      </c>
      <c r="S368" t="str">
        <f>VLOOKUP($A368, 'Hospitalisation Details'!$A$2:$K$2344, 10, FALSE)</f>
        <v>3Jul1992</v>
      </c>
      <c r="T368">
        <f>VLOOKUP($A368, 'Hospitalisation Details'!$A$2:$K$2344, 11, FALSE)</f>
        <v>30</v>
      </c>
    </row>
    <row r="369" spans="1:20" ht="15.75" x14ac:dyDescent="0.25">
      <c r="A369" s="1" t="s">
        <v>2003</v>
      </c>
      <c r="B369" t="str">
        <f>VLOOKUP($A369, 'Customer Names'!$A$2:$D$2336, 2, FALSE)</f>
        <v>Harsh</v>
      </c>
      <c r="C369" t="str">
        <f>VLOOKUP($A369, 'Customer Names'!$A$2:$D$2336, 3, FALSE)</f>
        <v xml:space="preserve"> Ms</v>
      </c>
      <c r="D369" t="str">
        <f>VLOOKUP($A369, 'Customer Names'!$A$2:$D$2336, 4, FALSE)</f>
        <v xml:space="preserve">  Berenice</v>
      </c>
      <c r="E369">
        <f>VLOOKUP($A369, 'Medical Examinations'!$A$2:$J$2336, 2, FALSE)</f>
        <v>30.23</v>
      </c>
      <c r="F369">
        <f>VLOOKUP($A369, 'Medical Examinations'!$A$2:$J$2336, 3, FALSE)</f>
        <v>4.2300000000000004</v>
      </c>
      <c r="G369" t="str">
        <f>VLOOKUP($A369, 'Medical Examinations'!$A$2:$J$2336, 4, FALSE)</f>
        <v>No</v>
      </c>
      <c r="H369" t="str">
        <f>VLOOKUP($A369, 'Medical Examinations'!$A$2:$J$2336, 5, FALSE)</f>
        <v>No</v>
      </c>
      <c r="I369" t="str">
        <f>VLOOKUP($A369, 'Medical Examinations'!$A$2:$J$2336, 6, FALSE)</f>
        <v>Yes</v>
      </c>
      <c r="J369">
        <f>VLOOKUP($A369, 'Medical Examinations'!$A$2:$J$2336, 7, FALSE)</f>
        <v>1</v>
      </c>
      <c r="K369" t="str">
        <f>VLOOKUP($A369, 'Medical Examinations'!$A$2:$J$2336, 8, FALSE)</f>
        <v>No</v>
      </c>
      <c r="L369" t="str">
        <f>VLOOKUP($A369, 'Medical Examinations'!$A$2:$J$2336, 9, FALSE)</f>
        <v>Obesity</v>
      </c>
      <c r="M369" t="str">
        <f>VLOOKUP($A369, 'Medical Examinations'!$A$2:$J$2336, 10, FALSE)</f>
        <v>Normal</v>
      </c>
      <c r="N369">
        <f>VLOOKUP($A369, 'Hospitalisation Details'!$A$2:$K$2344, 5, FALSE)</f>
        <v>0</v>
      </c>
      <c r="O369">
        <f>VLOOKUP($A369, 'Hospitalisation Details'!$A$2:$K$2344, 6, FALSE)</f>
        <v>27625.17</v>
      </c>
      <c r="P369" t="str">
        <f>VLOOKUP($A369, 'Hospitalisation Details'!$A$2:$K$2344, 7, FALSE)</f>
        <v>tier - 1</v>
      </c>
      <c r="Q369" t="str">
        <f>VLOOKUP($A369, 'Hospitalisation Details'!$A$2:$K$2344, 8, FALSE)</f>
        <v>tier - 1</v>
      </c>
      <c r="R369" t="str">
        <f>VLOOKUP($A369, 'Hospitalisation Details'!$A$2:$K$2344, 9, FALSE)</f>
        <v>R1011</v>
      </c>
      <c r="S369" t="str">
        <f>VLOOKUP($A369, 'Hospitalisation Details'!$A$2:$K$2344, 10, FALSE)</f>
        <v>7Oct1997</v>
      </c>
      <c r="T369">
        <f>VLOOKUP($A369, 'Hospitalisation Details'!$A$2:$K$2344, 11, FALSE)</f>
        <v>25</v>
      </c>
    </row>
    <row r="370" spans="1:20" ht="15.75" x14ac:dyDescent="0.25">
      <c r="A370" s="1" t="s">
        <v>2002</v>
      </c>
      <c r="B370" t="str">
        <f>VLOOKUP($A370, 'Customer Names'!$A$2:$D$2336, 2, FALSE)</f>
        <v>Pocasangre</v>
      </c>
      <c r="C370" t="str">
        <f>VLOOKUP($A370, 'Customer Names'!$A$2:$D$2336, 3, FALSE)</f>
        <v xml:space="preserve"> Mr</v>
      </c>
      <c r="D370" t="str">
        <f>VLOOKUP($A370, 'Customer Names'!$A$2:$D$2336, 4, FALSE)</f>
        <v xml:space="preserve">  Kenneth A</v>
      </c>
      <c r="E370">
        <f>VLOOKUP($A370, 'Medical Examinations'!$A$2:$J$2336, 2, FALSE)</f>
        <v>30.6</v>
      </c>
      <c r="F370">
        <f>VLOOKUP($A370, 'Medical Examinations'!$A$2:$J$2336, 3, FALSE)</f>
        <v>6.48</v>
      </c>
      <c r="G370" t="str">
        <f>VLOOKUP($A370, 'Medical Examinations'!$A$2:$J$2336, 4, FALSE)</f>
        <v>No</v>
      </c>
      <c r="H370" t="str">
        <f>VLOOKUP($A370, 'Medical Examinations'!$A$2:$J$2336, 5, FALSE)</f>
        <v>No</v>
      </c>
      <c r="I370" t="str">
        <f>VLOOKUP($A370, 'Medical Examinations'!$A$2:$J$2336, 6, FALSE)</f>
        <v>Yes</v>
      </c>
      <c r="J370">
        <f>VLOOKUP($A370, 'Medical Examinations'!$A$2:$J$2336, 7, FALSE)</f>
        <v>1</v>
      </c>
      <c r="K370" t="str">
        <f>VLOOKUP($A370, 'Medical Examinations'!$A$2:$J$2336, 8, FALSE)</f>
        <v>No</v>
      </c>
      <c r="L370" t="str">
        <f>VLOOKUP($A370, 'Medical Examinations'!$A$2:$J$2336, 9, FALSE)</f>
        <v>Obesity</v>
      </c>
      <c r="M370" t="str">
        <f>VLOOKUP($A370, 'Medical Examinations'!$A$2:$J$2336, 10, FALSE)</f>
        <v>Diabetes</v>
      </c>
      <c r="N370">
        <f>VLOOKUP($A370, 'Hospitalisation Details'!$A$2:$K$2344, 5, FALSE)</f>
        <v>0</v>
      </c>
      <c r="O370">
        <f>VLOOKUP($A370, 'Hospitalisation Details'!$A$2:$K$2344, 6, FALSE)</f>
        <v>27619.360000000001</v>
      </c>
      <c r="P370" t="str">
        <f>VLOOKUP($A370, 'Hospitalisation Details'!$A$2:$K$2344, 7, FALSE)</f>
        <v>tier - 2</v>
      </c>
      <c r="Q370" t="str">
        <f>VLOOKUP($A370, 'Hospitalisation Details'!$A$2:$K$2344, 8, FALSE)</f>
        <v>tier - 3</v>
      </c>
      <c r="R370" t="str">
        <f>VLOOKUP($A370, 'Hospitalisation Details'!$A$2:$K$2344, 9, FALSE)</f>
        <v>R1011</v>
      </c>
      <c r="S370" t="str">
        <f>VLOOKUP($A370, 'Hospitalisation Details'!$A$2:$K$2344, 10, FALSE)</f>
        <v>9Sep1997</v>
      </c>
      <c r="T370">
        <f>VLOOKUP($A370, 'Hospitalisation Details'!$A$2:$K$2344, 11, FALSE)</f>
        <v>25</v>
      </c>
    </row>
    <row r="371" spans="1:20" ht="15.75" x14ac:dyDescent="0.25">
      <c r="A371" s="1" t="s">
        <v>2001</v>
      </c>
      <c r="B371" t="str">
        <f>VLOOKUP($A371, 'Customer Names'!$A$2:$D$2336, 2, FALSE)</f>
        <v>Martinez Lopez</v>
      </c>
      <c r="C371" t="str">
        <f>VLOOKUP($A371, 'Customer Names'!$A$2:$D$2336, 3, FALSE)</f>
        <v xml:space="preserve"> Mr</v>
      </c>
      <c r="D371" t="str">
        <f>VLOOKUP($A371, 'Customer Names'!$A$2:$D$2336, 4, FALSE)</f>
        <v xml:space="preserve">  Miguel</v>
      </c>
      <c r="E371">
        <f>VLOOKUP($A371, 'Medical Examinations'!$A$2:$J$2336, 2, FALSE)</f>
        <v>26.8</v>
      </c>
      <c r="F371">
        <f>VLOOKUP($A371, 'Medical Examinations'!$A$2:$J$2336, 3, FALSE)</f>
        <v>5.53</v>
      </c>
      <c r="G371" t="str">
        <f>VLOOKUP($A371, 'Medical Examinations'!$A$2:$J$2336, 4, FALSE)</f>
        <v>No</v>
      </c>
      <c r="H371" t="str">
        <f>VLOOKUP($A371, 'Medical Examinations'!$A$2:$J$2336, 5, FALSE)</f>
        <v>No</v>
      </c>
      <c r="I371" t="str">
        <f>VLOOKUP($A371, 'Medical Examinations'!$A$2:$J$2336, 6, FALSE)</f>
        <v>No</v>
      </c>
      <c r="J371">
        <f>VLOOKUP($A371, 'Medical Examinations'!$A$2:$J$2336, 7, FALSE)</f>
        <v>0</v>
      </c>
      <c r="K371" t="str">
        <f>VLOOKUP($A371, 'Medical Examinations'!$A$2:$J$2336, 8, FALSE)</f>
        <v>No</v>
      </c>
      <c r="L371" t="str">
        <f>VLOOKUP($A371, 'Medical Examinations'!$A$2:$J$2336, 9, FALSE)</f>
        <v>Obesity</v>
      </c>
      <c r="M371" t="str">
        <f>VLOOKUP($A371, 'Medical Examinations'!$A$2:$J$2336, 10, FALSE)</f>
        <v>Normal</v>
      </c>
      <c r="N371">
        <f>VLOOKUP($A371, 'Hospitalisation Details'!$A$2:$K$2344, 5, FALSE)</f>
        <v>0</v>
      </c>
      <c r="O371">
        <f>VLOOKUP($A371, 'Hospitalisation Details'!$A$2:$K$2344, 6, FALSE)</f>
        <v>27614.71</v>
      </c>
      <c r="P371" t="str">
        <f>VLOOKUP($A371, 'Hospitalisation Details'!$A$2:$K$2344, 7, FALSE)</f>
        <v>tier - 2</v>
      </c>
      <c r="Q371" t="str">
        <f>VLOOKUP($A371, 'Hospitalisation Details'!$A$2:$K$2344, 8, FALSE)</f>
        <v>tier - 3</v>
      </c>
      <c r="R371" t="str">
        <f>VLOOKUP($A371, 'Hospitalisation Details'!$A$2:$K$2344, 9, FALSE)</f>
        <v>R1011</v>
      </c>
      <c r="S371" t="str">
        <f>VLOOKUP($A371, 'Hospitalisation Details'!$A$2:$K$2344, 10, FALSE)</f>
        <v>11Jun1992</v>
      </c>
      <c r="T371">
        <f>VLOOKUP($A371, 'Hospitalisation Details'!$A$2:$K$2344, 11, FALSE)</f>
        <v>30</v>
      </c>
    </row>
    <row r="372" spans="1:20" ht="15.75" x14ac:dyDescent="0.25">
      <c r="A372" s="1" t="s">
        <v>2000</v>
      </c>
      <c r="B372" t="str">
        <f>VLOOKUP($A372, 'Customer Names'!$A$2:$D$2336, 2, FALSE)</f>
        <v>Riegel</v>
      </c>
      <c r="C372" t="str">
        <f>VLOOKUP($A372, 'Customer Names'!$A$2:$D$2336, 3, FALSE)</f>
        <v xml:space="preserve"> Ms</v>
      </c>
      <c r="D372" t="str">
        <f>VLOOKUP($A372, 'Customer Names'!$A$2:$D$2336, 4, FALSE)</f>
        <v xml:space="preserve">  Hadley T</v>
      </c>
      <c r="E372">
        <f>VLOOKUP($A372, 'Medical Examinations'!$A$2:$J$2336, 2, FALSE)</f>
        <v>16.86</v>
      </c>
      <c r="F372">
        <f>VLOOKUP($A372, 'Medical Examinations'!$A$2:$J$2336, 3, FALSE)</f>
        <v>4.07</v>
      </c>
      <c r="G372" t="str">
        <f>VLOOKUP($A372, 'Medical Examinations'!$A$2:$J$2336, 4, FALSE)</f>
        <v>No</v>
      </c>
      <c r="H372" t="str">
        <f>VLOOKUP($A372, 'Medical Examinations'!$A$2:$J$2336, 5, FALSE)</f>
        <v>No</v>
      </c>
      <c r="I372" t="str">
        <f>VLOOKUP($A372, 'Medical Examinations'!$A$2:$J$2336, 6, FALSE)</f>
        <v>No</v>
      </c>
      <c r="J372">
        <f>VLOOKUP($A372, 'Medical Examinations'!$A$2:$J$2336, 7, FALSE)</f>
        <v>0</v>
      </c>
      <c r="K372" t="str">
        <f>VLOOKUP($A372, 'Medical Examinations'!$A$2:$J$2336, 8, FALSE)</f>
        <v>No</v>
      </c>
      <c r="L372" t="str">
        <f>VLOOKUP($A372, 'Medical Examinations'!$A$2:$J$2336, 9, FALSE)</f>
        <v>Underweight</v>
      </c>
      <c r="M372" t="str">
        <f>VLOOKUP($A372, 'Medical Examinations'!$A$2:$J$2336, 10, FALSE)</f>
        <v>Normal</v>
      </c>
      <c r="N372">
        <f>VLOOKUP($A372, 'Hospitalisation Details'!$A$2:$K$2344, 5, FALSE)</f>
        <v>3</v>
      </c>
      <c r="O372">
        <f>VLOOKUP($A372, 'Hospitalisation Details'!$A$2:$K$2344, 6, FALSE)</f>
        <v>27598.93</v>
      </c>
      <c r="P372" t="str">
        <f>VLOOKUP($A372, 'Hospitalisation Details'!$A$2:$K$2344, 7, FALSE)</f>
        <v>tier - 2</v>
      </c>
      <c r="Q372" t="str">
        <f>VLOOKUP($A372, 'Hospitalisation Details'!$A$2:$K$2344, 8, FALSE)</f>
        <v>tier - 1</v>
      </c>
      <c r="R372" t="str">
        <f>VLOOKUP($A372, 'Hospitalisation Details'!$A$2:$K$2344, 9, FALSE)</f>
        <v>R1011</v>
      </c>
      <c r="S372" t="str">
        <f>VLOOKUP($A372, 'Hospitalisation Details'!$A$2:$K$2344, 10, FALSE)</f>
        <v>6Nov1985</v>
      </c>
      <c r="T372">
        <f>VLOOKUP($A372, 'Hospitalisation Details'!$A$2:$K$2344, 11, FALSE)</f>
        <v>37</v>
      </c>
    </row>
    <row r="373" spans="1:20" ht="15.75" x14ac:dyDescent="0.25">
      <c r="A373" s="1" t="s">
        <v>1999</v>
      </c>
      <c r="B373" t="str">
        <f>VLOOKUP($A373, 'Customer Names'!$A$2:$D$2336, 2, FALSE)</f>
        <v>Monson</v>
      </c>
      <c r="C373" t="str">
        <f>VLOOKUP($A373, 'Customer Names'!$A$2:$D$2336, 3, FALSE)</f>
        <v xml:space="preserve"> Mr</v>
      </c>
      <c r="D373" t="str">
        <f>VLOOKUP($A373, 'Customer Names'!$A$2:$D$2336, 4, FALSE)</f>
        <v xml:space="preserve">  Taylor</v>
      </c>
      <c r="E373">
        <f>VLOOKUP($A373, 'Medical Examinations'!$A$2:$J$2336, 2, FALSE)</f>
        <v>16.3</v>
      </c>
      <c r="F373">
        <f>VLOOKUP($A373, 'Medical Examinations'!$A$2:$J$2336, 3, FALSE)</f>
        <v>5.51</v>
      </c>
      <c r="G373" t="str">
        <f>VLOOKUP($A373, 'Medical Examinations'!$A$2:$J$2336, 4, FALSE)</f>
        <v>No</v>
      </c>
      <c r="H373" t="str">
        <f>VLOOKUP($A373, 'Medical Examinations'!$A$2:$J$2336, 5, FALSE)</f>
        <v>No</v>
      </c>
      <c r="I373" t="str">
        <f>VLOOKUP($A373, 'Medical Examinations'!$A$2:$J$2336, 6, FALSE)</f>
        <v>No</v>
      </c>
      <c r="J373">
        <f>VLOOKUP($A373, 'Medical Examinations'!$A$2:$J$2336, 7, FALSE)</f>
        <v>0</v>
      </c>
      <c r="K373" t="str">
        <f>VLOOKUP($A373, 'Medical Examinations'!$A$2:$J$2336, 8, FALSE)</f>
        <v>No</v>
      </c>
      <c r="L373" t="str">
        <f>VLOOKUP($A373, 'Medical Examinations'!$A$2:$J$2336, 9, FALSE)</f>
        <v>Underweight</v>
      </c>
      <c r="M373" t="str">
        <f>VLOOKUP($A373, 'Medical Examinations'!$A$2:$J$2336, 10, FALSE)</f>
        <v>Normal</v>
      </c>
      <c r="N373">
        <f>VLOOKUP($A373, 'Hospitalisation Details'!$A$2:$K$2344, 5, FALSE)</f>
        <v>3</v>
      </c>
      <c r="O373">
        <f>VLOOKUP($A373, 'Hospitalisation Details'!$A$2:$K$2344, 6, FALSE)</f>
        <v>27534.53</v>
      </c>
      <c r="P373" t="str">
        <f>VLOOKUP($A373, 'Hospitalisation Details'!$A$2:$K$2344, 7, FALSE)</f>
        <v>tier - 2</v>
      </c>
      <c r="Q373" t="str">
        <f>VLOOKUP($A373, 'Hospitalisation Details'!$A$2:$K$2344, 8, FALSE)</f>
        <v>tier - 2</v>
      </c>
      <c r="R373" t="str">
        <f>VLOOKUP($A373, 'Hospitalisation Details'!$A$2:$K$2344, 9, FALSE)</f>
        <v>R1011</v>
      </c>
      <c r="S373" t="str">
        <f>VLOOKUP($A373, 'Hospitalisation Details'!$A$2:$K$2344, 10, FALSE)</f>
        <v>22Jul1984</v>
      </c>
      <c r="T373">
        <f>VLOOKUP($A373, 'Hospitalisation Details'!$A$2:$K$2344, 11, FALSE)</f>
        <v>38</v>
      </c>
    </row>
    <row r="374" spans="1:20" ht="15.75" x14ac:dyDescent="0.25">
      <c r="A374" s="1" t="s">
        <v>1998</v>
      </c>
      <c r="B374" t="str">
        <f>VLOOKUP($A374, 'Customer Names'!$A$2:$D$2336, 2, FALSE)</f>
        <v>Klubben</v>
      </c>
      <c r="C374" t="str">
        <f>VLOOKUP($A374, 'Customer Names'!$A$2:$D$2336, 3, FALSE)</f>
        <v xml:space="preserve"> Ms</v>
      </c>
      <c r="D374" t="str">
        <f>VLOOKUP($A374, 'Customer Names'!$A$2:$D$2336, 4, FALSE)</f>
        <v xml:space="preserve">  Tenielle M</v>
      </c>
      <c r="E374">
        <f>VLOOKUP($A374, 'Medical Examinations'!$A$2:$J$2336, 2, FALSE)</f>
        <v>29.81</v>
      </c>
      <c r="F374">
        <f>VLOOKUP($A374, 'Medical Examinations'!$A$2:$J$2336, 3, FALSE)</f>
        <v>11.66</v>
      </c>
      <c r="G374" t="str">
        <f>VLOOKUP($A374, 'Medical Examinations'!$A$2:$J$2336, 4, FALSE)</f>
        <v>No</v>
      </c>
      <c r="H374" t="str">
        <f>VLOOKUP($A374, 'Medical Examinations'!$A$2:$J$2336, 5, FALSE)</f>
        <v>No</v>
      </c>
      <c r="I374" t="str">
        <f>VLOOKUP($A374, 'Medical Examinations'!$A$2:$J$2336, 6, FALSE)</f>
        <v>No</v>
      </c>
      <c r="J374">
        <f>VLOOKUP($A374, 'Medical Examinations'!$A$2:$J$2336, 7, FALSE)</f>
        <v>1</v>
      </c>
      <c r="K374" t="str">
        <f>VLOOKUP($A374, 'Medical Examinations'!$A$2:$J$2336, 8, FALSE)</f>
        <v>No</v>
      </c>
      <c r="L374" t="str">
        <f>VLOOKUP($A374, 'Medical Examinations'!$A$2:$J$2336, 9, FALSE)</f>
        <v>Obesity</v>
      </c>
      <c r="M374" t="str">
        <f>VLOOKUP($A374, 'Medical Examinations'!$A$2:$J$2336, 10, FALSE)</f>
        <v>Diabetes</v>
      </c>
      <c r="N374">
        <f>VLOOKUP($A374, 'Hospitalisation Details'!$A$2:$K$2344, 5, FALSE)</f>
        <v>0</v>
      </c>
      <c r="O374">
        <f>VLOOKUP($A374, 'Hospitalisation Details'!$A$2:$K$2344, 6, FALSE)</f>
        <v>27533.91</v>
      </c>
      <c r="P374" t="str">
        <f>VLOOKUP($A374, 'Hospitalisation Details'!$A$2:$K$2344, 7, FALSE)</f>
        <v>tier - 2</v>
      </c>
      <c r="Q374" t="str">
        <f>VLOOKUP($A374, 'Hospitalisation Details'!$A$2:$K$2344, 8, FALSE)</f>
        <v>tier - 3</v>
      </c>
      <c r="R374" t="str">
        <f>VLOOKUP($A374, 'Hospitalisation Details'!$A$2:$K$2344, 9, FALSE)</f>
        <v>R1013</v>
      </c>
      <c r="S374" t="str">
        <f>VLOOKUP($A374, 'Hospitalisation Details'!$A$2:$K$2344, 10, FALSE)</f>
        <v>19Oct1965</v>
      </c>
      <c r="T374">
        <f>VLOOKUP($A374, 'Hospitalisation Details'!$A$2:$K$2344, 11, FALSE)</f>
        <v>57</v>
      </c>
    </row>
    <row r="375" spans="1:20" ht="15.75" x14ac:dyDescent="0.25">
      <c r="A375" s="1" t="s">
        <v>1997</v>
      </c>
      <c r="B375" t="str">
        <f>VLOOKUP($A375, 'Customer Names'!$A$2:$D$2336, 2, FALSE)</f>
        <v>Mascaro</v>
      </c>
      <c r="C375" t="str">
        <f>VLOOKUP($A375, 'Customer Names'!$A$2:$D$2336, 3, FALSE)</f>
        <v xml:space="preserve"> Ms</v>
      </c>
      <c r="D375" t="str">
        <f>VLOOKUP($A375, 'Customer Names'!$A$2:$D$2336, 4, FALSE)</f>
        <v xml:space="preserve">  Andrea</v>
      </c>
      <c r="E375">
        <f>VLOOKUP($A375, 'Medical Examinations'!$A$2:$J$2336, 2, FALSE)</f>
        <v>16.329999999999998</v>
      </c>
      <c r="F375">
        <f>VLOOKUP($A375, 'Medical Examinations'!$A$2:$J$2336, 3, FALSE)</f>
        <v>7.26</v>
      </c>
      <c r="G375" t="str">
        <f>VLOOKUP($A375, 'Medical Examinations'!$A$2:$J$2336, 4, FALSE)</f>
        <v>No</v>
      </c>
      <c r="H375" t="str">
        <f>VLOOKUP($A375, 'Medical Examinations'!$A$2:$J$2336, 5, FALSE)</f>
        <v>No</v>
      </c>
      <c r="I375" t="str">
        <f>VLOOKUP($A375, 'Medical Examinations'!$A$2:$J$2336, 6, FALSE)</f>
        <v>No</v>
      </c>
      <c r="J375">
        <f>VLOOKUP($A375, 'Medical Examinations'!$A$2:$J$2336, 7, FALSE)</f>
        <v>0</v>
      </c>
      <c r="K375" t="str">
        <f>VLOOKUP($A375, 'Medical Examinations'!$A$2:$J$2336, 8, FALSE)</f>
        <v>No</v>
      </c>
      <c r="L375" t="str">
        <f>VLOOKUP($A375, 'Medical Examinations'!$A$2:$J$2336, 9, FALSE)</f>
        <v>Underweight</v>
      </c>
      <c r="M375" t="str">
        <f>VLOOKUP($A375, 'Medical Examinations'!$A$2:$J$2336, 10, FALSE)</f>
        <v>Diabetes</v>
      </c>
      <c r="N375">
        <f>VLOOKUP($A375, 'Hospitalisation Details'!$A$2:$K$2344, 5, FALSE)</f>
        <v>1</v>
      </c>
      <c r="O375">
        <f>VLOOKUP($A375, 'Hospitalisation Details'!$A$2:$K$2344, 6, FALSE)</f>
        <v>27495.59</v>
      </c>
      <c r="P375" t="str">
        <f>VLOOKUP($A375, 'Hospitalisation Details'!$A$2:$K$2344, 7, FALSE)</f>
        <v>tier - 2</v>
      </c>
      <c r="Q375" t="str">
        <f>VLOOKUP($A375, 'Hospitalisation Details'!$A$2:$K$2344, 8, FALSE)</f>
        <v>tier - 1</v>
      </c>
      <c r="R375" t="str">
        <f>VLOOKUP($A375, 'Hospitalisation Details'!$A$2:$K$2344, 9, FALSE)</f>
        <v>R1011</v>
      </c>
      <c r="S375" t="str">
        <f>VLOOKUP($A375, 'Hospitalisation Details'!$A$2:$K$2344, 10, FALSE)</f>
        <v>3Oct1981</v>
      </c>
      <c r="T375">
        <f>VLOOKUP($A375, 'Hospitalisation Details'!$A$2:$K$2344, 11, FALSE)</f>
        <v>41</v>
      </c>
    </row>
    <row r="376" spans="1:20" ht="15.75" x14ac:dyDescent="0.25">
      <c r="A376" s="1" t="s">
        <v>1996</v>
      </c>
      <c r="B376" t="str">
        <f>VLOOKUP($A376, 'Customer Names'!$A$2:$D$2336, 2, FALSE)</f>
        <v>Norvell</v>
      </c>
      <c r="C376" t="str">
        <f>VLOOKUP($A376, 'Customer Names'!$A$2:$D$2336, 3, FALSE)</f>
        <v xml:space="preserve"> Ms</v>
      </c>
      <c r="D376" t="str">
        <f>VLOOKUP($A376, 'Customer Names'!$A$2:$D$2336, 4, FALSE)</f>
        <v xml:space="preserve">  Nora P</v>
      </c>
      <c r="E376">
        <f>VLOOKUP($A376, 'Medical Examinations'!$A$2:$J$2336, 2, FALSE)</f>
        <v>16.37</v>
      </c>
      <c r="F376">
        <f>VLOOKUP($A376, 'Medical Examinations'!$A$2:$J$2336, 3, FALSE)</f>
        <v>4.79</v>
      </c>
      <c r="G376" t="str">
        <f>VLOOKUP($A376, 'Medical Examinations'!$A$2:$J$2336, 4, FALSE)</f>
        <v>No</v>
      </c>
      <c r="H376" t="str">
        <f>VLOOKUP($A376, 'Medical Examinations'!$A$2:$J$2336, 5, FALSE)</f>
        <v>No</v>
      </c>
      <c r="I376" t="str">
        <f>VLOOKUP($A376, 'Medical Examinations'!$A$2:$J$2336, 6, FALSE)</f>
        <v>No</v>
      </c>
      <c r="J376">
        <f>VLOOKUP($A376, 'Medical Examinations'!$A$2:$J$2336, 7, FALSE)</f>
        <v>0</v>
      </c>
      <c r="K376" t="str">
        <f>VLOOKUP($A376, 'Medical Examinations'!$A$2:$J$2336, 8, FALSE)</f>
        <v>No</v>
      </c>
      <c r="L376" t="str">
        <f>VLOOKUP($A376, 'Medical Examinations'!$A$2:$J$2336, 9, FALSE)</f>
        <v>Underweight</v>
      </c>
      <c r="M376" t="str">
        <f>VLOOKUP($A376, 'Medical Examinations'!$A$2:$J$2336, 10, FALSE)</f>
        <v>Normal</v>
      </c>
      <c r="N376">
        <f>VLOOKUP($A376, 'Hospitalisation Details'!$A$2:$K$2344, 5, FALSE)</f>
        <v>3</v>
      </c>
      <c r="O376">
        <f>VLOOKUP($A376, 'Hospitalisation Details'!$A$2:$K$2344, 6, FALSE)</f>
        <v>27432.73</v>
      </c>
      <c r="P376" t="str">
        <f>VLOOKUP($A376, 'Hospitalisation Details'!$A$2:$K$2344, 7, FALSE)</f>
        <v>tier - 2</v>
      </c>
      <c r="Q376" t="str">
        <f>VLOOKUP($A376, 'Hospitalisation Details'!$A$2:$K$2344, 8, FALSE)</f>
        <v>tier - 1</v>
      </c>
      <c r="R376" t="str">
        <f>VLOOKUP($A376, 'Hospitalisation Details'!$A$2:$K$2344, 9, FALSE)</f>
        <v>R1011</v>
      </c>
      <c r="S376" t="str">
        <f>VLOOKUP($A376, 'Hospitalisation Details'!$A$2:$K$2344, 10, FALSE)</f>
        <v>5Dec1985</v>
      </c>
      <c r="T376">
        <f>VLOOKUP($A376, 'Hospitalisation Details'!$A$2:$K$2344, 11, FALSE)</f>
        <v>37</v>
      </c>
    </row>
    <row r="377" spans="1:20" ht="15.75" x14ac:dyDescent="0.25">
      <c r="A377" s="1" t="s">
        <v>1995</v>
      </c>
      <c r="B377" t="str">
        <f>VLOOKUP($A377, 'Customer Names'!$A$2:$D$2336, 2, FALSE)</f>
        <v>Ornelas</v>
      </c>
      <c r="C377" t="str">
        <f>VLOOKUP($A377, 'Customer Names'!$A$2:$D$2336, 3, FALSE)</f>
        <v xml:space="preserve"> Mr</v>
      </c>
      <c r="D377" t="str">
        <f>VLOOKUP($A377, 'Customer Names'!$A$2:$D$2336, 4, FALSE)</f>
        <v xml:space="preserve">  Zachary</v>
      </c>
      <c r="E377">
        <f>VLOOKUP($A377, 'Medical Examinations'!$A$2:$J$2336, 2, FALSE)</f>
        <v>22.42</v>
      </c>
      <c r="F377">
        <f>VLOOKUP($A377, 'Medical Examinations'!$A$2:$J$2336, 3, FALSE)</f>
        <v>4.68</v>
      </c>
      <c r="G377" t="str">
        <f>VLOOKUP($A377, 'Medical Examinations'!$A$2:$J$2336, 4, FALSE)</f>
        <v>No</v>
      </c>
      <c r="H377" t="str">
        <f>VLOOKUP($A377, 'Medical Examinations'!$A$2:$J$2336, 5, FALSE)</f>
        <v>No</v>
      </c>
      <c r="I377" t="str">
        <f>VLOOKUP($A377, 'Medical Examinations'!$A$2:$J$2336, 6, FALSE)</f>
        <v>No</v>
      </c>
      <c r="J377">
        <f>VLOOKUP($A377, 'Medical Examinations'!$A$2:$J$2336, 7, FALSE)</f>
        <v>0</v>
      </c>
      <c r="K377" t="str">
        <f>VLOOKUP($A377, 'Medical Examinations'!$A$2:$J$2336, 8, FALSE)</f>
        <v>No</v>
      </c>
      <c r="L377" t="str">
        <f>VLOOKUP($A377, 'Medical Examinations'!$A$2:$J$2336, 9, FALSE)</f>
        <v>Obesity</v>
      </c>
      <c r="M377" t="str">
        <f>VLOOKUP($A377, 'Medical Examinations'!$A$2:$J$2336, 10, FALSE)</f>
        <v>Normal</v>
      </c>
      <c r="N377">
        <f>VLOOKUP($A377, 'Hospitalisation Details'!$A$2:$K$2344, 5, FALSE)</f>
        <v>2</v>
      </c>
      <c r="O377">
        <f>VLOOKUP($A377, 'Hospitalisation Details'!$A$2:$K$2344, 6, FALSE)</f>
        <v>27375.9</v>
      </c>
      <c r="P377" t="str">
        <f>VLOOKUP($A377, 'Hospitalisation Details'!$A$2:$K$2344, 7, FALSE)</f>
        <v>tier - 2</v>
      </c>
      <c r="Q377" t="str">
        <f>VLOOKUP($A377, 'Hospitalisation Details'!$A$2:$K$2344, 8, FALSE)</f>
        <v>tier - 3</v>
      </c>
      <c r="R377" t="str">
        <f>VLOOKUP($A377, 'Hospitalisation Details'!$A$2:$K$2344, 9, FALSE)</f>
        <v>R1015</v>
      </c>
      <c r="S377" t="str">
        <f>VLOOKUP($A377, 'Hospitalisation Details'!$A$2:$K$2344, 10, FALSE)</f>
        <v>15Sep1988</v>
      </c>
      <c r="T377">
        <f>VLOOKUP($A377, 'Hospitalisation Details'!$A$2:$K$2344, 11, FALSE)</f>
        <v>34</v>
      </c>
    </row>
    <row r="378" spans="1:20" ht="15.75" x14ac:dyDescent="0.25">
      <c r="A378" s="1" t="s">
        <v>1994</v>
      </c>
      <c r="B378" t="str">
        <f>VLOOKUP($A378, 'Customer Names'!$A$2:$D$2336, 2, FALSE)</f>
        <v>Fitzpatrick</v>
      </c>
      <c r="C378" t="str">
        <f>VLOOKUP($A378, 'Customer Names'!$A$2:$D$2336, 3, FALSE)</f>
        <v xml:space="preserve"> Mr</v>
      </c>
      <c r="D378" t="str">
        <f>VLOOKUP($A378, 'Customer Names'!$A$2:$D$2336, 4, FALSE)</f>
        <v xml:space="preserve">  Michael</v>
      </c>
      <c r="E378">
        <f>VLOOKUP($A378, 'Medical Examinations'!$A$2:$J$2336, 2, FALSE)</f>
        <v>31.35</v>
      </c>
      <c r="F378">
        <f>VLOOKUP($A378, 'Medical Examinations'!$A$2:$J$2336, 3, FALSE)</f>
        <v>4.33</v>
      </c>
      <c r="G378" t="str">
        <f>VLOOKUP($A378, 'Medical Examinations'!$A$2:$J$2336, 4, FALSE)</f>
        <v>No</v>
      </c>
      <c r="H378" t="str">
        <f>VLOOKUP($A378, 'Medical Examinations'!$A$2:$J$2336, 5, FALSE)</f>
        <v>No</v>
      </c>
      <c r="I378" t="str">
        <f>VLOOKUP($A378, 'Medical Examinations'!$A$2:$J$2336, 6, FALSE)</f>
        <v>Yes</v>
      </c>
      <c r="J378">
        <f>VLOOKUP($A378, 'Medical Examinations'!$A$2:$J$2336, 7, FALSE)</f>
        <v>1</v>
      </c>
      <c r="K378" t="str">
        <f>VLOOKUP($A378, 'Medical Examinations'!$A$2:$J$2336, 8, FALSE)</f>
        <v>No</v>
      </c>
      <c r="L378" t="str">
        <f>VLOOKUP($A378, 'Medical Examinations'!$A$2:$J$2336, 9, FALSE)</f>
        <v>Obesity</v>
      </c>
      <c r="M378" t="str">
        <f>VLOOKUP($A378, 'Medical Examinations'!$A$2:$J$2336, 10, FALSE)</f>
        <v>Normal</v>
      </c>
      <c r="N378">
        <f>VLOOKUP($A378, 'Hospitalisation Details'!$A$2:$K$2344, 5, FALSE)</f>
        <v>0</v>
      </c>
      <c r="O378">
        <f>VLOOKUP($A378, 'Hospitalisation Details'!$A$2:$K$2344, 6, FALSE)</f>
        <v>27346.04</v>
      </c>
      <c r="P378" t="str">
        <f>VLOOKUP($A378, 'Hospitalisation Details'!$A$2:$K$2344, 7, FALSE)</f>
        <v>tier - 2</v>
      </c>
      <c r="Q378" t="str">
        <f>VLOOKUP($A378, 'Hospitalisation Details'!$A$2:$K$2344, 8, FALSE)</f>
        <v>tier - 2</v>
      </c>
      <c r="R378" t="str">
        <f>VLOOKUP($A378, 'Hospitalisation Details'!$A$2:$K$2344, 9, FALSE)</f>
        <v>R1013</v>
      </c>
      <c r="S378" t="str">
        <f>VLOOKUP($A378, 'Hospitalisation Details'!$A$2:$K$2344, 10, FALSE)</f>
        <v>16Oct1969</v>
      </c>
      <c r="T378">
        <f>VLOOKUP($A378, 'Hospitalisation Details'!$A$2:$K$2344, 11, FALSE)</f>
        <v>53</v>
      </c>
    </row>
    <row r="379" spans="1:20" ht="15.75" x14ac:dyDescent="0.25">
      <c r="A379" s="1" t="s">
        <v>1993</v>
      </c>
      <c r="B379" t="str">
        <f>VLOOKUP($A379, 'Customer Names'!$A$2:$D$2336, 2, FALSE)</f>
        <v>Bloomquist</v>
      </c>
      <c r="C379" t="str">
        <f>VLOOKUP($A379, 'Customer Names'!$A$2:$D$2336, 3, FALSE)</f>
        <v xml:space="preserve"> Ms</v>
      </c>
      <c r="D379" t="str">
        <f>VLOOKUP($A379, 'Customer Names'!$A$2:$D$2336, 4, FALSE)</f>
        <v xml:space="preserve">  Alyssa K</v>
      </c>
      <c r="E379">
        <f>VLOOKUP($A379, 'Medical Examinations'!$A$2:$J$2336, 2, FALSE)</f>
        <v>31.9</v>
      </c>
      <c r="F379">
        <f>VLOOKUP($A379, 'Medical Examinations'!$A$2:$J$2336, 3, FALSE)</f>
        <v>11.89</v>
      </c>
      <c r="G379" t="str">
        <f>VLOOKUP($A379, 'Medical Examinations'!$A$2:$J$2336, 4, FALSE)</f>
        <v>No</v>
      </c>
      <c r="H379" t="str">
        <f>VLOOKUP($A379, 'Medical Examinations'!$A$2:$J$2336, 5, FALSE)</f>
        <v>No</v>
      </c>
      <c r="I379" t="str">
        <f>VLOOKUP($A379, 'Medical Examinations'!$A$2:$J$2336, 6, FALSE)</f>
        <v>No</v>
      </c>
      <c r="J379">
        <f>VLOOKUP($A379, 'Medical Examinations'!$A$2:$J$2336, 7, FALSE)</f>
        <v>1</v>
      </c>
      <c r="K379" t="str">
        <f>VLOOKUP($A379, 'Medical Examinations'!$A$2:$J$2336, 8, FALSE)</f>
        <v>No</v>
      </c>
      <c r="L379" t="str">
        <f>VLOOKUP($A379, 'Medical Examinations'!$A$2:$J$2336, 9, FALSE)</f>
        <v>Obesity</v>
      </c>
      <c r="M379" t="str">
        <f>VLOOKUP($A379, 'Medical Examinations'!$A$2:$J$2336, 10, FALSE)</f>
        <v>Diabetes</v>
      </c>
      <c r="N379">
        <f>VLOOKUP($A379, 'Hospitalisation Details'!$A$2:$K$2344, 5, FALSE)</f>
        <v>3</v>
      </c>
      <c r="O379">
        <f>VLOOKUP($A379, 'Hospitalisation Details'!$A$2:$K$2344, 6, FALSE)</f>
        <v>27322.73</v>
      </c>
      <c r="P379" t="str">
        <f>VLOOKUP($A379, 'Hospitalisation Details'!$A$2:$K$2344, 7, FALSE)</f>
        <v>tier - 2</v>
      </c>
      <c r="Q379" t="str">
        <f>VLOOKUP($A379, 'Hospitalisation Details'!$A$2:$K$2344, 8, FALSE)</f>
        <v>tier - 2</v>
      </c>
      <c r="R379" t="str">
        <f>VLOOKUP($A379, 'Hospitalisation Details'!$A$2:$K$2344, 9, FALSE)</f>
        <v>R1013</v>
      </c>
      <c r="S379" t="str">
        <f>VLOOKUP($A379, 'Hospitalisation Details'!$A$2:$K$2344, 10, FALSE)</f>
        <v>6Jun1968</v>
      </c>
      <c r="T379">
        <f>VLOOKUP($A379, 'Hospitalisation Details'!$A$2:$K$2344, 11, FALSE)</f>
        <v>55</v>
      </c>
    </row>
    <row r="380" spans="1:20" ht="15.75" x14ac:dyDescent="0.25">
      <c r="A380" s="1" t="s">
        <v>1992</v>
      </c>
      <c r="B380" t="str">
        <f>VLOOKUP($A380, 'Customer Names'!$A$2:$D$2336, 2, FALSE)</f>
        <v>Wick</v>
      </c>
      <c r="C380" t="str">
        <f>VLOOKUP($A380, 'Customer Names'!$A$2:$D$2336, 3, FALSE)</f>
        <v xml:space="preserve"> Ms</v>
      </c>
      <c r="D380" t="str">
        <f>VLOOKUP($A380, 'Customer Names'!$A$2:$D$2336, 4, FALSE)</f>
        <v xml:space="preserve">  Heather</v>
      </c>
      <c r="E380">
        <f>VLOOKUP($A380, 'Medical Examinations'!$A$2:$J$2336, 2, FALSE)</f>
        <v>30.6</v>
      </c>
      <c r="F380">
        <f>VLOOKUP($A380, 'Medical Examinations'!$A$2:$J$2336, 3, FALSE)</f>
        <v>5.24</v>
      </c>
      <c r="G380" t="str">
        <f>VLOOKUP($A380, 'Medical Examinations'!$A$2:$J$2336, 4, FALSE)</f>
        <v>No</v>
      </c>
      <c r="H380" t="str">
        <f>VLOOKUP($A380, 'Medical Examinations'!$A$2:$J$2336, 5, FALSE)</f>
        <v>No</v>
      </c>
      <c r="I380" t="str">
        <f>VLOOKUP($A380, 'Medical Examinations'!$A$2:$J$2336, 6, FALSE)</f>
        <v>No</v>
      </c>
      <c r="J380">
        <f>VLOOKUP($A380, 'Medical Examinations'!$A$2:$J$2336, 7, FALSE)</f>
        <v>1</v>
      </c>
      <c r="K380" t="str">
        <f>VLOOKUP($A380, 'Medical Examinations'!$A$2:$J$2336, 8, FALSE)</f>
        <v>No</v>
      </c>
      <c r="L380" t="str">
        <f>VLOOKUP($A380, 'Medical Examinations'!$A$2:$J$2336, 9, FALSE)</f>
        <v>Obesity</v>
      </c>
      <c r="M380" t="str">
        <f>VLOOKUP($A380, 'Medical Examinations'!$A$2:$J$2336, 10, FALSE)</f>
        <v>Normal</v>
      </c>
      <c r="N380">
        <f>VLOOKUP($A380, 'Hospitalisation Details'!$A$2:$K$2344, 5, FALSE)</f>
        <v>0</v>
      </c>
      <c r="O380">
        <f>VLOOKUP($A380, 'Hospitalisation Details'!$A$2:$K$2344, 6, FALSE)</f>
        <v>27236.959999999999</v>
      </c>
      <c r="P380" t="str">
        <f>VLOOKUP($A380, 'Hospitalisation Details'!$A$2:$K$2344, 7, FALSE)</f>
        <v>tier - 2</v>
      </c>
      <c r="Q380" t="str">
        <f>VLOOKUP($A380, 'Hospitalisation Details'!$A$2:$K$2344, 8, FALSE)</f>
        <v>tier - 1</v>
      </c>
      <c r="R380" t="str">
        <f>VLOOKUP($A380, 'Hospitalisation Details'!$A$2:$K$2344, 9, FALSE)</f>
        <v>R1011</v>
      </c>
      <c r="S380" t="str">
        <f>VLOOKUP($A380, 'Hospitalisation Details'!$A$2:$K$2344, 10, FALSE)</f>
        <v>2Dec1999</v>
      </c>
      <c r="T380">
        <f>VLOOKUP($A380, 'Hospitalisation Details'!$A$2:$K$2344, 11, FALSE)</f>
        <v>23</v>
      </c>
    </row>
    <row r="381" spans="1:20" ht="15.75" x14ac:dyDescent="0.25">
      <c r="A381" s="1" t="s">
        <v>1991</v>
      </c>
      <c r="B381" t="str">
        <f>VLOOKUP($A381, 'Customer Names'!$A$2:$D$2336, 2, FALSE)</f>
        <v>Zappala</v>
      </c>
      <c r="C381" t="str">
        <f>VLOOKUP($A381, 'Customer Names'!$A$2:$D$2336, 3, FALSE)</f>
        <v xml:space="preserve"> Mr</v>
      </c>
      <c r="D381" t="str">
        <f>VLOOKUP($A381, 'Customer Names'!$A$2:$D$2336, 4, FALSE)</f>
        <v xml:space="preserve">  Dante</v>
      </c>
      <c r="E381">
        <f>VLOOKUP($A381, 'Medical Examinations'!$A$2:$J$2336, 2, FALSE)</f>
        <v>28.975000000000001</v>
      </c>
      <c r="F381">
        <f>VLOOKUP($A381, 'Medical Examinations'!$A$2:$J$2336, 3, FALSE)</f>
        <v>7.63</v>
      </c>
      <c r="G381" t="str">
        <f>VLOOKUP($A381, 'Medical Examinations'!$A$2:$J$2336, 4, FALSE)</f>
        <v>No</v>
      </c>
      <c r="H381" t="str">
        <f>VLOOKUP($A381, 'Medical Examinations'!$A$2:$J$2336, 5, FALSE)</f>
        <v>No</v>
      </c>
      <c r="I381" t="str">
        <f>VLOOKUP($A381, 'Medical Examinations'!$A$2:$J$2336, 6, FALSE)</f>
        <v>No</v>
      </c>
      <c r="J381">
        <f>VLOOKUP($A381, 'Medical Examinations'!$A$2:$J$2336, 7, FALSE)</f>
        <v>0</v>
      </c>
      <c r="K381" t="str">
        <f>VLOOKUP($A381, 'Medical Examinations'!$A$2:$J$2336, 8, FALSE)</f>
        <v>No</v>
      </c>
      <c r="L381" t="str">
        <f>VLOOKUP($A381, 'Medical Examinations'!$A$2:$J$2336, 9, FALSE)</f>
        <v>Obesity</v>
      </c>
      <c r="M381" t="str">
        <f>VLOOKUP($A381, 'Medical Examinations'!$A$2:$J$2336, 10, FALSE)</f>
        <v>Diabetes</v>
      </c>
      <c r="N381">
        <f>VLOOKUP($A381, 'Hospitalisation Details'!$A$2:$K$2344, 5, FALSE)</f>
        <v>0</v>
      </c>
      <c r="O381">
        <f>VLOOKUP($A381, 'Hospitalisation Details'!$A$2:$K$2344, 6, FALSE)</f>
        <v>27218.44</v>
      </c>
      <c r="P381" t="str">
        <f>VLOOKUP($A381, 'Hospitalisation Details'!$A$2:$K$2344, 7, FALSE)</f>
        <v>tier - 2</v>
      </c>
      <c r="Q381" t="str">
        <f>VLOOKUP($A381, 'Hospitalisation Details'!$A$2:$K$2344, 8, FALSE)</f>
        <v>tier - 1</v>
      </c>
      <c r="R381" t="str">
        <f>VLOOKUP($A381, 'Hospitalisation Details'!$A$2:$K$2344, 9, FALSE)</f>
        <v>R1017</v>
      </c>
      <c r="S381" t="str">
        <f>VLOOKUP($A381, 'Hospitalisation Details'!$A$2:$K$2344, 10, FALSE)</f>
        <v>21Dec1965</v>
      </c>
      <c r="T381">
        <f>VLOOKUP($A381, 'Hospitalisation Details'!$A$2:$K$2344, 11, FALSE)</f>
        <v>57</v>
      </c>
    </row>
    <row r="382" spans="1:20" ht="15.75" x14ac:dyDescent="0.25">
      <c r="A382" s="1" t="s">
        <v>1990</v>
      </c>
      <c r="B382" t="str">
        <f>VLOOKUP($A382, 'Customer Names'!$A$2:$D$2336, 2, FALSE)</f>
        <v>Earle</v>
      </c>
      <c r="C382" t="str">
        <f>VLOOKUP($A382, 'Customer Names'!$A$2:$D$2336, 3, FALSE)</f>
        <v xml:space="preserve"> Ms</v>
      </c>
      <c r="D382" t="str">
        <f>VLOOKUP($A382, 'Customer Names'!$A$2:$D$2336, 4, FALSE)</f>
        <v xml:space="preserve">  Sara E</v>
      </c>
      <c r="E382">
        <f>VLOOKUP($A382, 'Medical Examinations'!$A$2:$J$2336, 2, FALSE)</f>
        <v>24.86</v>
      </c>
      <c r="F382">
        <f>VLOOKUP($A382, 'Medical Examinations'!$A$2:$J$2336, 3, FALSE)</f>
        <v>8.92</v>
      </c>
      <c r="G382" t="str">
        <f>VLOOKUP($A382, 'Medical Examinations'!$A$2:$J$2336, 4, FALSE)</f>
        <v>No</v>
      </c>
      <c r="H382" t="str">
        <f>VLOOKUP($A382, 'Medical Examinations'!$A$2:$J$2336, 5, FALSE)</f>
        <v>No</v>
      </c>
      <c r="I382" t="str">
        <f>VLOOKUP($A382, 'Medical Examinations'!$A$2:$J$2336, 6, FALSE)</f>
        <v>No</v>
      </c>
      <c r="J382">
        <f>VLOOKUP($A382, 'Medical Examinations'!$A$2:$J$2336, 7, FALSE)</f>
        <v>0</v>
      </c>
      <c r="K382" t="str">
        <f>VLOOKUP($A382, 'Medical Examinations'!$A$2:$J$2336, 8, FALSE)</f>
        <v>No</v>
      </c>
      <c r="L382" t="str">
        <f>VLOOKUP($A382, 'Medical Examinations'!$A$2:$J$2336, 9, FALSE)</f>
        <v>Obesity</v>
      </c>
      <c r="M382" t="str">
        <f>VLOOKUP($A382, 'Medical Examinations'!$A$2:$J$2336, 10, FALSE)</f>
        <v>Diabetes</v>
      </c>
      <c r="N382">
        <f>VLOOKUP($A382, 'Hospitalisation Details'!$A$2:$K$2344, 5, FALSE)</f>
        <v>0</v>
      </c>
      <c r="O382">
        <f>VLOOKUP($A382, 'Hospitalisation Details'!$A$2:$K$2344, 6, FALSE)</f>
        <v>27117.99</v>
      </c>
      <c r="P382" t="str">
        <f>VLOOKUP($A382, 'Hospitalisation Details'!$A$2:$K$2344, 7, FALSE)</f>
        <v>tier - 2</v>
      </c>
      <c r="Q382" t="str">
        <f>VLOOKUP($A382, 'Hospitalisation Details'!$A$2:$K$2344, 8, FALSE)</f>
        <v>tier - 2</v>
      </c>
      <c r="R382" t="str">
        <f>VLOOKUP($A382, 'Hospitalisation Details'!$A$2:$K$2344, 9, FALSE)</f>
        <v>R1013</v>
      </c>
      <c r="S382" t="str">
        <f>VLOOKUP($A382, 'Hospitalisation Details'!$A$2:$K$2344, 10, FALSE)</f>
        <v>2Oct1970</v>
      </c>
      <c r="T382">
        <f>VLOOKUP($A382, 'Hospitalisation Details'!$A$2:$K$2344, 11, FALSE)</f>
        <v>52</v>
      </c>
    </row>
    <row r="383" spans="1:20" ht="15.75" x14ac:dyDescent="0.25">
      <c r="A383" s="1" t="s">
        <v>1989</v>
      </c>
      <c r="B383" t="str">
        <f>VLOOKUP($A383, 'Customer Names'!$A$2:$D$2336, 2, FALSE)</f>
        <v>Majewski</v>
      </c>
      <c r="C383" t="str">
        <f>VLOOKUP($A383, 'Customer Names'!$A$2:$D$2336, 3, FALSE)</f>
        <v xml:space="preserve"> Mr</v>
      </c>
      <c r="D383" t="str">
        <f>VLOOKUP($A383, 'Customer Names'!$A$2:$D$2336, 4, FALSE)</f>
        <v xml:space="preserve">  Scott</v>
      </c>
      <c r="E383">
        <f>VLOOKUP($A383, 'Medical Examinations'!$A$2:$J$2336, 2, FALSE)</f>
        <v>19.54</v>
      </c>
      <c r="F383">
        <f>VLOOKUP($A383, 'Medical Examinations'!$A$2:$J$2336, 3, FALSE)</f>
        <v>5.37</v>
      </c>
      <c r="G383" t="str">
        <f>VLOOKUP($A383, 'Medical Examinations'!$A$2:$J$2336, 4, FALSE)</f>
        <v>No</v>
      </c>
      <c r="H383" t="str">
        <f>VLOOKUP($A383, 'Medical Examinations'!$A$2:$J$2336, 5, FALSE)</f>
        <v>No</v>
      </c>
      <c r="I383" t="str">
        <f>VLOOKUP($A383, 'Medical Examinations'!$A$2:$J$2336, 6, FALSE)</f>
        <v>No</v>
      </c>
      <c r="J383">
        <f>VLOOKUP($A383, 'Medical Examinations'!$A$2:$J$2336, 7, FALSE)</f>
        <v>0</v>
      </c>
      <c r="K383" t="str">
        <f>VLOOKUP($A383, 'Medical Examinations'!$A$2:$J$2336, 8, FALSE)</f>
        <v>No</v>
      </c>
      <c r="L383" t="str">
        <f>VLOOKUP($A383, 'Medical Examinations'!$A$2:$J$2336, 9, FALSE)</f>
        <v>Obesity</v>
      </c>
      <c r="M383" t="str">
        <f>VLOOKUP($A383, 'Medical Examinations'!$A$2:$J$2336, 10, FALSE)</f>
        <v>Normal</v>
      </c>
      <c r="N383">
        <f>VLOOKUP($A383, 'Hospitalisation Details'!$A$2:$K$2344, 5, FALSE)</f>
        <v>3</v>
      </c>
      <c r="O383">
        <f>VLOOKUP($A383, 'Hospitalisation Details'!$A$2:$K$2344, 6, FALSE)</f>
        <v>27092.38</v>
      </c>
      <c r="P383" t="str">
        <f>VLOOKUP($A383, 'Hospitalisation Details'!$A$2:$K$2344, 7, FALSE)</f>
        <v>tier - 2</v>
      </c>
      <c r="Q383" t="str">
        <f>VLOOKUP($A383, 'Hospitalisation Details'!$A$2:$K$2344, 8, FALSE)</f>
        <v>tier - 3</v>
      </c>
      <c r="R383" t="str">
        <f>VLOOKUP($A383, 'Hospitalisation Details'!$A$2:$K$2344, 9, FALSE)</f>
        <v>R1011</v>
      </c>
      <c r="S383" t="str">
        <f>VLOOKUP($A383, 'Hospitalisation Details'!$A$2:$K$2344, 10, FALSE)</f>
        <v>13Dec1990</v>
      </c>
      <c r="T383">
        <f>VLOOKUP($A383, 'Hospitalisation Details'!$A$2:$K$2344, 11, FALSE)</f>
        <v>32</v>
      </c>
    </row>
    <row r="384" spans="1:20" ht="15.75" x14ac:dyDescent="0.25">
      <c r="A384" s="1" t="s">
        <v>1988</v>
      </c>
      <c r="B384" t="str">
        <f>VLOOKUP($A384, 'Customer Names'!$A$2:$D$2336, 2, FALSE)</f>
        <v>Apfelbaum</v>
      </c>
      <c r="C384" t="str">
        <f>VLOOKUP($A384, 'Customer Names'!$A$2:$D$2336, 3, FALSE)</f>
        <v xml:space="preserve"> Mr</v>
      </c>
      <c r="D384" t="str">
        <f>VLOOKUP($A384, 'Customer Names'!$A$2:$D$2336, 4, FALSE)</f>
        <v xml:space="preserve">  Sean</v>
      </c>
      <c r="E384">
        <f>VLOOKUP($A384, 'Medical Examinations'!$A$2:$J$2336, 2, FALSE)</f>
        <v>26.74</v>
      </c>
      <c r="F384">
        <f>VLOOKUP($A384, 'Medical Examinations'!$A$2:$J$2336, 3, FALSE)</f>
        <v>4.3099999999999996</v>
      </c>
      <c r="G384" t="str">
        <f>VLOOKUP($A384, 'Medical Examinations'!$A$2:$J$2336, 4, FALSE)</f>
        <v>No</v>
      </c>
      <c r="H384" t="str">
        <f>VLOOKUP($A384, 'Medical Examinations'!$A$2:$J$2336, 5, FALSE)</f>
        <v>No</v>
      </c>
      <c r="I384" t="str">
        <f>VLOOKUP($A384, 'Medical Examinations'!$A$2:$J$2336, 6, FALSE)</f>
        <v>No</v>
      </c>
      <c r="J384">
        <f>VLOOKUP($A384, 'Medical Examinations'!$A$2:$J$2336, 7, FALSE)</f>
        <v>0</v>
      </c>
      <c r="K384" t="str">
        <f>VLOOKUP($A384, 'Medical Examinations'!$A$2:$J$2336, 8, FALSE)</f>
        <v>No</v>
      </c>
      <c r="L384" t="str">
        <f>VLOOKUP($A384, 'Medical Examinations'!$A$2:$J$2336, 9, FALSE)</f>
        <v>Obesity</v>
      </c>
      <c r="M384" t="str">
        <f>VLOOKUP($A384, 'Medical Examinations'!$A$2:$J$2336, 10, FALSE)</f>
        <v>Normal</v>
      </c>
      <c r="N384">
        <f>VLOOKUP($A384, 'Hospitalisation Details'!$A$2:$K$2344, 5, FALSE)</f>
        <v>0</v>
      </c>
      <c r="O384">
        <f>VLOOKUP($A384, 'Hospitalisation Details'!$A$2:$K$2344, 6, FALSE)</f>
        <v>27080.639999999999</v>
      </c>
      <c r="P384" t="str">
        <f>VLOOKUP($A384, 'Hospitalisation Details'!$A$2:$K$2344, 7, FALSE)</f>
        <v>tier - 2</v>
      </c>
      <c r="Q384" t="str">
        <f>VLOOKUP($A384, 'Hospitalisation Details'!$A$2:$K$2344, 8, FALSE)</f>
        <v>tier - 2</v>
      </c>
      <c r="R384" t="str">
        <f>VLOOKUP($A384, 'Hospitalisation Details'!$A$2:$K$2344, 9, FALSE)</f>
        <v>R1011</v>
      </c>
      <c r="S384" t="str">
        <f>VLOOKUP($A384, 'Hospitalisation Details'!$A$2:$K$2344, 10, FALSE)</f>
        <v>2Jul1994</v>
      </c>
      <c r="T384">
        <f>VLOOKUP($A384, 'Hospitalisation Details'!$A$2:$K$2344, 11, FALSE)</f>
        <v>28</v>
      </c>
    </row>
    <row r="385" spans="1:20" ht="15.75" x14ac:dyDescent="0.25">
      <c r="A385" s="1" t="s">
        <v>1987</v>
      </c>
      <c r="B385" t="str">
        <f>VLOOKUP($A385, 'Customer Names'!$A$2:$D$2336, 2, FALSE)</f>
        <v>Graham</v>
      </c>
      <c r="C385" t="str">
        <f>VLOOKUP($A385, 'Customer Names'!$A$2:$D$2336, 3, FALSE)</f>
        <v xml:space="preserve"> Ms</v>
      </c>
      <c r="D385" t="str">
        <f>VLOOKUP($A385, 'Customer Names'!$A$2:$D$2336, 4, FALSE)</f>
        <v xml:space="preserve">  Danielle</v>
      </c>
      <c r="E385">
        <f>VLOOKUP($A385, 'Medical Examinations'!$A$2:$J$2336, 2, FALSE)</f>
        <v>22.99</v>
      </c>
      <c r="F385">
        <f>VLOOKUP($A385, 'Medical Examinations'!$A$2:$J$2336, 3, FALSE)</f>
        <v>10.46</v>
      </c>
      <c r="G385" t="str">
        <f>VLOOKUP($A385, 'Medical Examinations'!$A$2:$J$2336, 4, FALSE)</f>
        <v>No</v>
      </c>
      <c r="H385" t="str">
        <f>VLOOKUP($A385, 'Medical Examinations'!$A$2:$J$2336, 5, FALSE)</f>
        <v>No</v>
      </c>
      <c r="I385" t="str">
        <f>VLOOKUP($A385, 'Medical Examinations'!$A$2:$J$2336, 6, FALSE)</f>
        <v>No</v>
      </c>
      <c r="J385">
        <f>VLOOKUP($A385, 'Medical Examinations'!$A$2:$J$2336, 7, FALSE)</f>
        <v>0</v>
      </c>
      <c r="K385" t="str">
        <f>VLOOKUP($A385, 'Medical Examinations'!$A$2:$J$2336, 8, FALSE)</f>
        <v>No</v>
      </c>
      <c r="L385" t="str">
        <f>VLOOKUP($A385, 'Medical Examinations'!$A$2:$J$2336, 9, FALSE)</f>
        <v>Obesity</v>
      </c>
      <c r="M385" t="str">
        <f>VLOOKUP($A385, 'Medical Examinations'!$A$2:$J$2336, 10, FALSE)</f>
        <v>Diabetes</v>
      </c>
      <c r="N385">
        <f>VLOOKUP($A385, 'Hospitalisation Details'!$A$2:$K$2344, 5, FALSE)</f>
        <v>0</v>
      </c>
      <c r="O385">
        <f>VLOOKUP($A385, 'Hospitalisation Details'!$A$2:$K$2344, 6, FALSE)</f>
        <v>27037.91</v>
      </c>
      <c r="P385" t="str">
        <f>VLOOKUP($A385, 'Hospitalisation Details'!$A$2:$K$2344, 7, FALSE)</f>
        <v>tier - 2</v>
      </c>
      <c r="Q385" t="str">
        <f>VLOOKUP($A385, 'Hospitalisation Details'!$A$2:$K$2344, 8, FALSE)</f>
        <v>tier - 2</v>
      </c>
      <c r="R385" t="str">
        <f>VLOOKUP($A385, 'Hospitalisation Details'!$A$2:$K$2344, 9, FALSE)</f>
        <v>R1013</v>
      </c>
      <c r="S385" t="str">
        <f>VLOOKUP($A385, 'Hospitalisation Details'!$A$2:$K$2344, 10, FALSE)</f>
        <v>30Jun1958</v>
      </c>
      <c r="T385">
        <f>VLOOKUP($A385, 'Hospitalisation Details'!$A$2:$K$2344, 11, FALSE)</f>
        <v>64</v>
      </c>
    </row>
    <row r="386" spans="1:20" ht="15.75" x14ac:dyDescent="0.25">
      <c r="A386" s="1" t="s">
        <v>1986</v>
      </c>
      <c r="B386" t="str">
        <f>VLOOKUP($A386, 'Customer Names'!$A$2:$D$2336, 2, FALSE)</f>
        <v>Whitacre</v>
      </c>
      <c r="C386" t="str">
        <f>VLOOKUP($A386, 'Customer Names'!$A$2:$D$2336, 3, FALSE)</f>
        <v xml:space="preserve"> Mr</v>
      </c>
      <c r="D386" t="str">
        <f>VLOOKUP($A386, 'Customer Names'!$A$2:$D$2336, 4, FALSE)</f>
        <v xml:space="preserve">  Andrew D</v>
      </c>
      <c r="E386">
        <f>VLOOKUP($A386, 'Medical Examinations'!$A$2:$J$2336, 2, FALSE)</f>
        <v>31.46</v>
      </c>
      <c r="F386">
        <f>VLOOKUP($A386, 'Medical Examinations'!$A$2:$J$2336, 3, FALSE)</f>
        <v>7.39</v>
      </c>
      <c r="G386" t="str">
        <f>VLOOKUP($A386, 'Medical Examinations'!$A$2:$J$2336, 4, FALSE)</f>
        <v>No</v>
      </c>
      <c r="H386" t="str">
        <f>VLOOKUP($A386, 'Medical Examinations'!$A$2:$J$2336, 5, FALSE)</f>
        <v>No</v>
      </c>
      <c r="I386" t="str">
        <f>VLOOKUP($A386, 'Medical Examinations'!$A$2:$J$2336, 6, FALSE)</f>
        <v>No</v>
      </c>
      <c r="J386">
        <f>VLOOKUP($A386, 'Medical Examinations'!$A$2:$J$2336, 7, FALSE)</f>
        <v>1</v>
      </c>
      <c r="K386" t="str">
        <f>VLOOKUP($A386, 'Medical Examinations'!$A$2:$J$2336, 8, FALSE)</f>
        <v>No</v>
      </c>
      <c r="L386" t="str">
        <f>VLOOKUP($A386, 'Medical Examinations'!$A$2:$J$2336, 9, FALSE)</f>
        <v>Obesity</v>
      </c>
      <c r="M386" t="str">
        <f>VLOOKUP($A386, 'Medical Examinations'!$A$2:$J$2336, 10, FALSE)</f>
        <v>Diabetes</v>
      </c>
      <c r="N386">
        <f>VLOOKUP($A386, 'Hospitalisation Details'!$A$2:$K$2344, 5, FALSE)</f>
        <v>1</v>
      </c>
      <c r="O386">
        <f>VLOOKUP($A386, 'Hospitalisation Details'!$A$2:$K$2344, 6, FALSE)</f>
        <v>27000.98</v>
      </c>
      <c r="P386" t="str">
        <f>VLOOKUP($A386, 'Hospitalisation Details'!$A$2:$K$2344, 7, FALSE)</f>
        <v>tier - 2</v>
      </c>
      <c r="Q386" t="str">
        <f>VLOOKUP($A386, 'Hospitalisation Details'!$A$2:$K$2344, 8, FALSE)</f>
        <v>tier - 2</v>
      </c>
      <c r="R386" t="str">
        <f>VLOOKUP($A386, 'Hospitalisation Details'!$A$2:$K$2344, 9, FALSE)</f>
        <v>R1013</v>
      </c>
      <c r="S386" t="str">
        <f>VLOOKUP($A386, 'Hospitalisation Details'!$A$2:$K$2344, 10, FALSE)</f>
        <v>9Jul1960</v>
      </c>
      <c r="T386">
        <f>VLOOKUP($A386, 'Hospitalisation Details'!$A$2:$K$2344, 11, FALSE)</f>
        <v>62</v>
      </c>
    </row>
    <row r="387" spans="1:20" ht="15.75" x14ac:dyDescent="0.25">
      <c r="A387" s="1" t="s">
        <v>1985</v>
      </c>
      <c r="B387" t="str">
        <f>VLOOKUP($A387, 'Customer Names'!$A$2:$D$2336, 2, FALSE)</f>
        <v>Wegener</v>
      </c>
      <c r="C387" t="str">
        <f>VLOOKUP($A387, 'Customer Names'!$A$2:$D$2336, 3, FALSE)</f>
        <v xml:space="preserve"> Mr</v>
      </c>
      <c r="D387" t="str">
        <f>VLOOKUP($A387, 'Customer Names'!$A$2:$D$2336, 4, FALSE)</f>
        <v xml:space="preserve">  Joel D</v>
      </c>
      <c r="E387">
        <f>VLOOKUP($A387, 'Medical Examinations'!$A$2:$J$2336, 2, FALSE)</f>
        <v>30.86</v>
      </c>
      <c r="F387">
        <f>VLOOKUP($A387, 'Medical Examinations'!$A$2:$J$2336, 3, FALSE)</f>
        <v>6.18</v>
      </c>
      <c r="G387" t="str">
        <f>VLOOKUP($A387, 'Medical Examinations'!$A$2:$J$2336, 4, FALSE)</f>
        <v>No</v>
      </c>
      <c r="H387" t="str">
        <f>VLOOKUP($A387, 'Medical Examinations'!$A$2:$J$2336, 5, FALSE)</f>
        <v>No</v>
      </c>
      <c r="I387" t="str">
        <f>VLOOKUP($A387, 'Medical Examinations'!$A$2:$J$2336, 6, FALSE)</f>
        <v>No</v>
      </c>
      <c r="J387">
        <f>VLOOKUP($A387, 'Medical Examinations'!$A$2:$J$2336, 7, FALSE)</f>
        <v>1</v>
      </c>
      <c r="K387" t="str">
        <f>VLOOKUP($A387, 'Medical Examinations'!$A$2:$J$2336, 8, FALSE)</f>
        <v>No</v>
      </c>
      <c r="L387" t="str">
        <f>VLOOKUP($A387, 'Medical Examinations'!$A$2:$J$2336, 9, FALSE)</f>
        <v>Obesity</v>
      </c>
      <c r="M387" t="str">
        <f>VLOOKUP($A387, 'Medical Examinations'!$A$2:$J$2336, 10, FALSE)</f>
        <v>Diabetes</v>
      </c>
      <c r="N387">
        <f>VLOOKUP($A387, 'Hospitalisation Details'!$A$2:$K$2344, 5, FALSE)</f>
        <v>0</v>
      </c>
      <c r="O387">
        <f>VLOOKUP($A387, 'Hospitalisation Details'!$A$2:$K$2344, 6, FALSE)</f>
        <v>26936.98</v>
      </c>
      <c r="P387" t="str">
        <f>VLOOKUP($A387, 'Hospitalisation Details'!$A$2:$K$2344, 7, FALSE)</f>
        <v>tier - 2</v>
      </c>
      <c r="Q387" t="str">
        <f>VLOOKUP($A387, 'Hospitalisation Details'!$A$2:$K$2344, 8, FALSE)</f>
        <v>tier - 3</v>
      </c>
      <c r="R387" t="str">
        <f>VLOOKUP($A387, 'Hospitalisation Details'!$A$2:$K$2344, 9, FALSE)</f>
        <v>R1011</v>
      </c>
      <c r="S387" t="str">
        <f>VLOOKUP($A387, 'Hospitalisation Details'!$A$2:$K$2344, 10, FALSE)</f>
        <v>9Nov2000</v>
      </c>
      <c r="T387">
        <f>VLOOKUP($A387, 'Hospitalisation Details'!$A$2:$K$2344, 11, FALSE)</f>
        <v>22</v>
      </c>
    </row>
    <row r="388" spans="1:20" ht="15.75" x14ac:dyDescent="0.25">
      <c r="A388" s="1" t="s">
        <v>1984</v>
      </c>
      <c r="B388" t="str">
        <f>VLOOKUP($A388, 'Customer Names'!$A$2:$D$2336, 2, FALSE)</f>
        <v>Collie</v>
      </c>
      <c r="C388" t="str">
        <f>VLOOKUP($A388, 'Customer Names'!$A$2:$D$2336, 3, FALSE)</f>
        <v xml:space="preserve"> Ms</v>
      </c>
      <c r="D388" t="str">
        <f>VLOOKUP($A388, 'Customer Names'!$A$2:$D$2336, 4, FALSE)</f>
        <v xml:space="preserve">  Michelle</v>
      </c>
      <c r="E388">
        <f>VLOOKUP($A388, 'Medical Examinations'!$A$2:$J$2336, 2, FALSE)</f>
        <v>31.96</v>
      </c>
      <c r="F388">
        <f>VLOOKUP($A388, 'Medical Examinations'!$A$2:$J$2336, 3, FALSE)</f>
        <v>8.86</v>
      </c>
      <c r="G388" t="str">
        <f>VLOOKUP($A388, 'Medical Examinations'!$A$2:$J$2336, 4, FALSE)</f>
        <v>No</v>
      </c>
      <c r="H388" t="str">
        <f>VLOOKUP($A388, 'Medical Examinations'!$A$2:$J$2336, 5, FALSE)</f>
        <v>No</v>
      </c>
      <c r="I388" t="str">
        <f>VLOOKUP($A388, 'Medical Examinations'!$A$2:$J$2336, 6, FALSE)</f>
        <v>No</v>
      </c>
      <c r="J388">
        <f>VLOOKUP($A388, 'Medical Examinations'!$A$2:$J$2336, 7, FALSE)</f>
        <v>1</v>
      </c>
      <c r="K388" t="str">
        <f>VLOOKUP($A388, 'Medical Examinations'!$A$2:$J$2336, 8, FALSE)</f>
        <v>No</v>
      </c>
      <c r="L388" t="str">
        <f>VLOOKUP($A388, 'Medical Examinations'!$A$2:$J$2336, 9, FALSE)</f>
        <v>Obesity</v>
      </c>
      <c r="M388" t="str">
        <f>VLOOKUP($A388, 'Medical Examinations'!$A$2:$J$2336, 10, FALSE)</f>
        <v>Diabetes</v>
      </c>
      <c r="N388">
        <f>VLOOKUP($A388, 'Hospitalisation Details'!$A$2:$K$2344, 5, FALSE)</f>
        <v>0</v>
      </c>
      <c r="O388">
        <f>VLOOKUP($A388, 'Hospitalisation Details'!$A$2:$K$2344, 6, FALSE)</f>
        <v>26927.69</v>
      </c>
      <c r="P388" t="str">
        <f>VLOOKUP($A388, 'Hospitalisation Details'!$A$2:$K$2344, 7, FALSE)</f>
        <v>tier - 2</v>
      </c>
      <c r="Q388" t="str">
        <f>VLOOKUP($A388, 'Hospitalisation Details'!$A$2:$K$2344, 8, FALSE)</f>
        <v>tier - 2</v>
      </c>
      <c r="R388" t="str">
        <f>VLOOKUP($A388, 'Hospitalisation Details'!$A$2:$K$2344, 9, FALSE)</f>
        <v>R1011</v>
      </c>
      <c r="S388" t="str">
        <f>VLOOKUP($A388, 'Hospitalisation Details'!$A$2:$K$2344, 10, FALSE)</f>
        <v>17Jun2002</v>
      </c>
      <c r="T388">
        <f>VLOOKUP($A388, 'Hospitalisation Details'!$A$2:$K$2344, 11, FALSE)</f>
        <v>20</v>
      </c>
    </row>
    <row r="389" spans="1:20" ht="15.75" x14ac:dyDescent="0.25">
      <c r="A389" s="1" t="s">
        <v>1983</v>
      </c>
      <c r="B389" t="str">
        <f>VLOOKUP($A389, 'Customer Names'!$A$2:$D$2336, 2, FALSE)</f>
        <v>Murphy</v>
      </c>
      <c r="C389" t="str">
        <f>VLOOKUP($A389, 'Customer Names'!$A$2:$D$2336, 3, FALSE)</f>
        <v xml:space="preserve"> Mr</v>
      </c>
      <c r="D389" t="str">
        <f>VLOOKUP($A389, 'Customer Names'!$A$2:$D$2336, 4, FALSE)</f>
        <v xml:space="preserve">  Michael J</v>
      </c>
      <c r="E389">
        <f>VLOOKUP($A389, 'Medical Examinations'!$A$2:$J$2336, 2, FALSE)</f>
        <v>23.76</v>
      </c>
      <c r="F389">
        <f>VLOOKUP($A389, 'Medical Examinations'!$A$2:$J$2336, 3, FALSE)</f>
        <v>10.96</v>
      </c>
      <c r="G389" t="str">
        <f>VLOOKUP($A389, 'Medical Examinations'!$A$2:$J$2336, 4, FALSE)</f>
        <v>No</v>
      </c>
      <c r="H389" t="str">
        <f>VLOOKUP($A389, 'Medical Examinations'!$A$2:$J$2336, 5, FALSE)</f>
        <v>No</v>
      </c>
      <c r="I389" t="str">
        <f>VLOOKUP($A389, 'Medical Examinations'!$A$2:$J$2336, 6, FALSE)</f>
        <v>No</v>
      </c>
      <c r="J389">
        <f>VLOOKUP($A389, 'Medical Examinations'!$A$2:$J$2336, 7, FALSE)</f>
        <v>0</v>
      </c>
      <c r="K389" t="str">
        <f>VLOOKUP($A389, 'Medical Examinations'!$A$2:$J$2336, 8, FALSE)</f>
        <v>No</v>
      </c>
      <c r="L389" t="str">
        <f>VLOOKUP($A389, 'Medical Examinations'!$A$2:$J$2336, 9, FALSE)</f>
        <v>Obesity</v>
      </c>
      <c r="M389" t="str">
        <f>VLOOKUP($A389, 'Medical Examinations'!$A$2:$J$2336, 10, FALSE)</f>
        <v>Diabetes</v>
      </c>
      <c r="N389">
        <f>VLOOKUP($A389, 'Hospitalisation Details'!$A$2:$K$2344, 5, FALSE)</f>
        <v>0</v>
      </c>
      <c r="O389">
        <f>VLOOKUP($A389, 'Hospitalisation Details'!$A$2:$K$2344, 6, FALSE)</f>
        <v>26926.51</v>
      </c>
      <c r="P389" t="str">
        <f>VLOOKUP($A389, 'Hospitalisation Details'!$A$2:$K$2344, 7, FALSE)</f>
        <v>tier - 2</v>
      </c>
      <c r="Q389" t="str">
        <f>VLOOKUP($A389, 'Hospitalisation Details'!$A$2:$K$2344, 8, FALSE)</f>
        <v>tier - 1</v>
      </c>
      <c r="R389" t="str">
        <f>VLOOKUP($A389, 'Hospitalisation Details'!$A$2:$K$2344, 9, FALSE)</f>
        <v>R1013</v>
      </c>
      <c r="S389" t="str">
        <f>VLOOKUP($A389, 'Hospitalisation Details'!$A$2:$K$2344, 10, FALSE)</f>
        <v>25Dec1958</v>
      </c>
      <c r="T389">
        <f>VLOOKUP($A389, 'Hospitalisation Details'!$A$2:$K$2344, 11, FALSE)</f>
        <v>64</v>
      </c>
    </row>
    <row r="390" spans="1:20" ht="15.75" x14ac:dyDescent="0.25">
      <c r="A390" s="1" t="s">
        <v>1982</v>
      </c>
      <c r="B390" t="str">
        <f>VLOOKUP($A390, 'Customer Names'!$A$2:$D$2336, 2, FALSE)</f>
        <v>Butters</v>
      </c>
      <c r="C390" t="str">
        <f>VLOOKUP($A390, 'Customer Names'!$A$2:$D$2336, 3, FALSE)</f>
        <v xml:space="preserve"> Ms</v>
      </c>
      <c r="D390" t="str">
        <f>VLOOKUP($A390, 'Customer Names'!$A$2:$D$2336, 4, FALSE)</f>
        <v xml:space="preserve">  Nikki</v>
      </c>
      <c r="E390">
        <f>VLOOKUP($A390, 'Medical Examinations'!$A$2:$J$2336, 2, FALSE)</f>
        <v>19.38</v>
      </c>
      <c r="F390">
        <f>VLOOKUP($A390, 'Medical Examinations'!$A$2:$J$2336, 3, FALSE)</f>
        <v>6.28</v>
      </c>
      <c r="G390" t="str">
        <f>VLOOKUP($A390, 'Medical Examinations'!$A$2:$J$2336, 4, FALSE)</f>
        <v>No</v>
      </c>
      <c r="H390" t="str">
        <f>VLOOKUP($A390, 'Medical Examinations'!$A$2:$J$2336, 5, FALSE)</f>
        <v>No</v>
      </c>
      <c r="I390" t="str">
        <f>VLOOKUP($A390, 'Medical Examinations'!$A$2:$J$2336, 6, FALSE)</f>
        <v>No</v>
      </c>
      <c r="J390">
        <f>VLOOKUP($A390, 'Medical Examinations'!$A$2:$J$2336, 7, FALSE)</f>
        <v>0</v>
      </c>
      <c r="K390" t="str">
        <f>VLOOKUP($A390, 'Medical Examinations'!$A$2:$J$2336, 8, FALSE)</f>
        <v>No</v>
      </c>
      <c r="L390" t="str">
        <f>VLOOKUP($A390, 'Medical Examinations'!$A$2:$J$2336, 9, FALSE)</f>
        <v>Obesity</v>
      </c>
      <c r="M390" t="str">
        <f>VLOOKUP($A390, 'Medical Examinations'!$A$2:$J$2336, 10, FALSE)</f>
        <v>Diabetes</v>
      </c>
      <c r="N390">
        <f>VLOOKUP($A390, 'Hospitalisation Details'!$A$2:$K$2344, 5, FALSE)</f>
        <v>3</v>
      </c>
      <c r="O390">
        <f>VLOOKUP($A390, 'Hospitalisation Details'!$A$2:$K$2344, 6, FALSE)</f>
        <v>26912.560000000001</v>
      </c>
      <c r="P390" t="str">
        <f>VLOOKUP($A390, 'Hospitalisation Details'!$A$2:$K$2344, 7, FALSE)</f>
        <v>tier - 2</v>
      </c>
      <c r="Q390" t="str">
        <f>VLOOKUP($A390, 'Hospitalisation Details'!$A$2:$K$2344, 8, FALSE)</f>
        <v>tier - 2</v>
      </c>
      <c r="R390" t="str">
        <f>VLOOKUP($A390, 'Hospitalisation Details'!$A$2:$K$2344, 9, FALSE)</f>
        <v>R1011</v>
      </c>
      <c r="S390" t="str">
        <f>VLOOKUP($A390, 'Hospitalisation Details'!$A$2:$K$2344, 10, FALSE)</f>
        <v>22Aug1991</v>
      </c>
      <c r="T390">
        <f>VLOOKUP($A390, 'Hospitalisation Details'!$A$2:$K$2344, 11, FALSE)</f>
        <v>31</v>
      </c>
    </row>
    <row r="391" spans="1:20" ht="15.75" x14ac:dyDescent="0.25">
      <c r="A391" s="1" t="s">
        <v>1981</v>
      </c>
      <c r="B391" t="str">
        <f>VLOOKUP($A391, 'Customer Names'!$A$2:$D$2336, 2, FALSE)</f>
        <v>Cook</v>
      </c>
      <c r="C391" t="str">
        <f>VLOOKUP($A391, 'Customer Names'!$A$2:$D$2336, 3, FALSE)</f>
        <v xml:space="preserve"> Ms</v>
      </c>
      <c r="D391" t="str">
        <f>VLOOKUP($A391, 'Customer Names'!$A$2:$D$2336, 4, FALSE)</f>
        <v xml:space="preserve">  Summer B</v>
      </c>
      <c r="E391">
        <f>VLOOKUP($A391, 'Medical Examinations'!$A$2:$J$2336, 2, FALSE)</f>
        <v>16.21</v>
      </c>
      <c r="F391">
        <f>VLOOKUP($A391, 'Medical Examinations'!$A$2:$J$2336, 3, FALSE)</f>
        <v>6.29</v>
      </c>
      <c r="G391" t="str">
        <f>VLOOKUP($A391, 'Medical Examinations'!$A$2:$J$2336, 4, FALSE)</f>
        <v>No</v>
      </c>
      <c r="H391" t="str">
        <f>VLOOKUP($A391, 'Medical Examinations'!$A$2:$J$2336, 5, FALSE)</f>
        <v>No</v>
      </c>
      <c r="I391" t="str">
        <f>VLOOKUP($A391, 'Medical Examinations'!$A$2:$J$2336, 6, FALSE)</f>
        <v>No</v>
      </c>
      <c r="J391">
        <f>VLOOKUP($A391, 'Medical Examinations'!$A$2:$J$2336, 7, FALSE)</f>
        <v>0</v>
      </c>
      <c r="K391" t="str">
        <f>VLOOKUP($A391, 'Medical Examinations'!$A$2:$J$2336, 8, FALSE)</f>
        <v>No</v>
      </c>
      <c r="L391" t="str">
        <f>VLOOKUP($A391, 'Medical Examinations'!$A$2:$J$2336, 9, FALSE)</f>
        <v>Underweight</v>
      </c>
      <c r="M391" t="str">
        <f>VLOOKUP($A391, 'Medical Examinations'!$A$2:$J$2336, 10, FALSE)</f>
        <v>Diabetes</v>
      </c>
      <c r="N391">
        <f>VLOOKUP($A391, 'Hospitalisation Details'!$A$2:$K$2344, 5, FALSE)</f>
        <v>3</v>
      </c>
      <c r="O391">
        <f>VLOOKUP($A391, 'Hospitalisation Details'!$A$2:$K$2344, 6, FALSE)</f>
        <v>26607.89</v>
      </c>
      <c r="P391" t="str">
        <f>VLOOKUP($A391, 'Hospitalisation Details'!$A$2:$K$2344, 7, FALSE)</f>
        <v>tier - 2</v>
      </c>
      <c r="Q391" t="str">
        <f>VLOOKUP($A391, 'Hospitalisation Details'!$A$2:$K$2344, 8, FALSE)</f>
        <v>tier - 1</v>
      </c>
      <c r="R391" t="str">
        <f>VLOOKUP($A391, 'Hospitalisation Details'!$A$2:$K$2344, 9, FALSE)</f>
        <v>R1011</v>
      </c>
      <c r="S391" t="str">
        <f>VLOOKUP($A391, 'Hospitalisation Details'!$A$2:$K$2344, 10, FALSE)</f>
        <v>22Jul1988</v>
      </c>
      <c r="T391">
        <f>VLOOKUP($A391, 'Hospitalisation Details'!$A$2:$K$2344, 11, FALSE)</f>
        <v>34</v>
      </c>
    </row>
    <row r="392" spans="1:20" ht="15.75" x14ac:dyDescent="0.25">
      <c r="A392" s="1" t="s">
        <v>1980</v>
      </c>
      <c r="B392" t="str">
        <f>VLOOKUP($A392, 'Customer Names'!$A$2:$D$2336, 2, FALSE)</f>
        <v>Breen</v>
      </c>
      <c r="C392" t="str">
        <f>VLOOKUP($A392, 'Customer Names'!$A$2:$D$2336, 3, FALSE)</f>
        <v xml:space="preserve"> Mr</v>
      </c>
      <c r="D392" t="str">
        <f>VLOOKUP($A392, 'Customer Names'!$A$2:$D$2336, 4, FALSE)</f>
        <v xml:space="preserve">  Edward</v>
      </c>
      <c r="E392">
        <f>VLOOKUP($A392, 'Medical Examinations'!$A$2:$J$2336, 2, FALSE)</f>
        <v>32.54</v>
      </c>
      <c r="F392">
        <f>VLOOKUP($A392, 'Medical Examinations'!$A$2:$J$2336, 3, FALSE)</f>
        <v>4.0199999999999996</v>
      </c>
      <c r="G392" t="str">
        <f>VLOOKUP($A392, 'Medical Examinations'!$A$2:$J$2336, 4, FALSE)</f>
        <v>No</v>
      </c>
      <c r="H392" t="str">
        <f>VLOOKUP($A392, 'Medical Examinations'!$A$2:$J$2336, 5, FALSE)</f>
        <v>No</v>
      </c>
      <c r="I392" t="str">
        <f>VLOOKUP($A392, 'Medical Examinations'!$A$2:$J$2336, 6, FALSE)</f>
        <v>No</v>
      </c>
      <c r="J392">
        <f>VLOOKUP($A392, 'Medical Examinations'!$A$2:$J$2336, 7, FALSE)</f>
        <v>1</v>
      </c>
      <c r="K392" t="str">
        <f>VLOOKUP($A392, 'Medical Examinations'!$A$2:$J$2336, 8, FALSE)</f>
        <v>No</v>
      </c>
      <c r="L392" t="str">
        <f>VLOOKUP($A392, 'Medical Examinations'!$A$2:$J$2336, 9, FALSE)</f>
        <v>Obesity</v>
      </c>
      <c r="M392" t="str">
        <f>VLOOKUP($A392, 'Medical Examinations'!$A$2:$J$2336, 10, FALSE)</f>
        <v>Normal</v>
      </c>
      <c r="N392">
        <f>VLOOKUP($A392, 'Hospitalisation Details'!$A$2:$K$2344, 5, FALSE)</f>
        <v>0</v>
      </c>
      <c r="O392">
        <f>VLOOKUP($A392, 'Hospitalisation Details'!$A$2:$K$2344, 6, FALSE)</f>
        <v>26479.4</v>
      </c>
      <c r="P392" t="str">
        <f>VLOOKUP($A392, 'Hospitalisation Details'!$A$2:$K$2344, 7, FALSE)</f>
        <v>tier - 2</v>
      </c>
      <c r="Q392" t="str">
        <f>VLOOKUP($A392, 'Hospitalisation Details'!$A$2:$K$2344, 8, FALSE)</f>
        <v>tier - 2</v>
      </c>
      <c r="R392" t="str">
        <f>VLOOKUP($A392, 'Hospitalisation Details'!$A$2:$K$2344, 9, FALSE)</f>
        <v>R1011</v>
      </c>
      <c r="S392" t="str">
        <f>VLOOKUP($A392, 'Hospitalisation Details'!$A$2:$K$2344, 10, FALSE)</f>
        <v>5Sep2004</v>
      </c>
      <c r="T392">
        <f>VLOOKUP($A392, 'Hospitalisation Details'!$A$2:$K$2344, 11, FALSE)</f>
        <v>18</v>
      </c>
    </row>
    <row r="393" spans="1:20" ht="15.75" x14ac:dyDescent="0.25">
      <c r="A393" s="1" t="s">
        <v>1979</v>
      </c>
      <c r="B393" t="str">
        <f>VLOOKUP($A393, 'Customer Names'!$A$2:$D$2336, 2, FALSE)</f>
        <v>Fitzsimons</v>
      </c>
      <c r="C393" t="str">
        <f>VLOOKUP($A393, 'Customer Names'!$A$2:$D$2336, 3, FALSE)</f>
        <v xml:space="preserve"> Mr</v>
      </c>
      <c r="D393" t="str">
        <f>VLOOKUP($A393, 'Customer Names'!$A$2:$D$2336, 4, FALSE)</f>
        <v xml:space="preserve">  Ryan</v>
      </c>
      <c r="E393">
        <f>VLOOKUP($A393, 'Medical Examinations'!$A$2:$J$2336, 2, FALSE)</f>
        <v>36.765000000000001</v>
      </c>
      <c r="F393">
        <f>VLOOKUP($A393, 'Medical Examinations'!$A$2:$J$2336, 3, FALSE)</f>
        <v>11.95</v>
      </c>
      <c r="G393" t="str">
        <f>VLOOKUP($A393, 'Medical Examinations'!$A$2:$J$2336, 4, FALSE)</f>
        <v>Yes</v>
      </c>
      <c r="H393" t="str">
        <f>VLOOKUP($A393, 'Medical Examinations'!$A$2:$J$2336, 5, FALSE)</f>
        <v>No</v>
      </c>
      <c r="I393" t="str">
        <f>VLOOKUP($A393, 'Medical Examinations'!$A$2:$J$2336, 6, FALSE)</f>
        <v>No</v>
      </c>
      <c r="J393">
        <f>VLOOKUP($A393, 'Medical Examinations'!$A$2:$J$2336, 7, FALSE)</f>
        <v>1</v>
      </c>
      <c r="K393" t="str">
        <f>VLOOKUP($A393, 'Medical Examinations'!$A$2:$J$2336, 8, FALSE)</f>
        <v>No</v>
      </c>
      <c r="L393" t="str">
        <f>VLOOKUP($A393, 'Medical Examinations'!$A$2:$J$2336, 9, FALSE)</f>
        <v>Obesity</v>
      </c>
      <c r="M393" t="str">
        <f>VLOOKUP($A393, 'Medical Examinations'!$A$2:$J$2336, 10, FALSE)</f>
        <v>Diabetes</v>
      </c>
      <c r="N393">
        <f>VLOOKUP($A393, 'Hospitalisation Details'!$A$2:$K$2344, 5, FALSE)</f>
        <v>2</v>
      </c>
      <c r="O393">
        <f>VLOOKUP($A393, 'Hospitalisation Details'!$A$2:$K$2344, 6, FALSE)</f>
        <v>26467.1</v>
      </c>
      <c r="P393" t="str">
        <f>VLOOKUP($A393, 'Hospitalisation Details'!$A$2:$K$2344, 7, FALSE)</f>
        <v>tier - 2</v>
      </c>
      <c r="Q393" t="str">
        <f>VLOOKUP($A393, 'Hospitalisation Details'!$A$2:$K$2344, 8, FALSE)</f>
        <v>tier - 3</v>
      </c>
      <c r="R393" t="str">
        <f>VLOOKUP($A393, 'Hospitalisation Details'!$A$2:$K$2344, 9, FALSE)</f>
        <v>R1012</v>
      </c>
      <c r="S393" t="str">
        <f>VLOOKUP($A393, 'Hospitalisation Details'!$A$2:$K$2344, 10, FALSE)</f>
        <v>27Aug1970</v>
      </c>
      <c r="T393">
        <f>VLOOKUP($A393, 'Hospitalisation Details'!$A$2:$K$2344, 11, FALSE)</f>
        <v>52</v>
      </c>
    </row>
    <row r="394" spans="1:20" ht="15.75" x14ac:dyDescent="0.25">
      <c r="A394" s="1" t="s">
        <v>1978</v>
      </c>
      <c r="B394" t="str">
        <f>VLOOKUP($A394, 'Customer Names'!$A$2:$D$2336, 2, FALSE)</f>
        <v>Houle</v>
      </c>
      <c r="C394" t="str">
        <f>VLOOKUP($A394, 'Customer Names'!$A$2:$D$2336, 3, FALSE)</f>
        <v xml:space="preserve"> Ms</v>
      </c>
      <c r="D394" t="str">
        <f>VLOOKUP($A394, 'Customer Names'!$A$2:$D$2336, 4, FALSE)</f>
        <v xml:space="preserve">  Kacee</v>
      </c>
      <c r="E394">
        <f>VLOOKUP($A394, 'Medical Examinations'!$A$2:$J$2336, 2, FALSE)</f>
        <v>35.909999999999997</v>
      </c>
      <c r="F394">
        <f>VLOOKUP($A394, 'Medical Examinations'!$A$2:$J$2336, 3, FALSE)</f>
        <v>8.7100000000000009</v>
      </c>
      <c r="G394" t="str">
        <f>VLOOKUP($A394, 'Medical Examinations'!$A$2:$J$2336, 4, FALSE)</f>
        <v>Yes</v>
      </c>
      <c r="H394" t="str">
        <f>VLOOKUP($A394, 'Medical Examinations'!$A$2:$J$2336, 5, FALSE)</f>
        <v>No</v>
      </c>
      <c r="I394" t="str">
        <f>VLOOKUP($A394, 'Medical Examinations'!$A$2:$J$2336, 6, FALSE)</f>
        <v>No</v>
      </c>
      <c r="J394">
        <f>VLOOKUP($A394, 'Medical Examinations'!$A$2:$J$2336, 7, FALSE)</f>
        <v>1</v>
      </c>
      <c r="K394" t="str">
        <f>VLOOKUP($A394, 'Medical Examinations'!$A$2:$J$2336, 8, FALSE)</f>
        <v>No</v>
      </c>
      <c r="L394" t="str">
        <f>VLOOKUP($A394, 'Medical Examinations'!$A$2:$J$2336, 9, FALSE)</f>
        <v>Obesity</v>
      </c>
      <c r="M394" t="str">
        <f>VLOOKUP($A394, 'Medical Examinations'!$A$2:$J$2336, 10, FALSE)</f>
        <v>Diabetes</v>
      </c>
      <c r="N394">
        <f>VLOOKUP($A394, 'Hospitalisation Details'!$A$2:$K$2344, 5, FALSE)</f>
        <v>1</v>
      </c>
      <c r="O394">
        <f>VLOOKUP($A394, 'Hospitalisation Details'!$A$2:$K$2344, 6, FALSE)</f>
        <v>26392.26</v>
      </c>
      <c r="P394" t="str">
        <f>VLOOKUP($A394, 'Hospitalisation Details'!$A$2:$K$2344, 7, FALSE)</f>
        <v>tier - 2</v>
      </c>
      <c r="Q394" t="str">
        <f>VLOOKUP($A394, 'Hospitalisation Details'!$A$2:$K$2344, 8, FALSE)</f>
        <v>tier - 2</v>
      </c>
      <c r="R394" t="str">
        <f>VLOOKUP($A394, 'Hospitalisation Details'!$A$2:$K$2344, 9, FALSE)</f>
        <v>R1024</v>
      </c>
      <c r="S394" t="str">
        <f>VLOOKUP($A394, 'Hospitalisation Details'!$A$2:$K$2344, 10, FALSE)</f>
        <v>21Sep1974</v>
      </c>
      <c r="T394">
        <f>VLOOKUP($A394, 'Hospitalisation Details'!$A$2:$K$2344, 11, FALSE)</f>
        <v>48</v>
      </c>
    </row>
    <row r="395" spans="1:20" ht="15.75" x14ac:dyDescent="0.25">
      <c r="A395" s="1" t="s">
        <v>1977</v>
      </c>
      <c r="B395" t="str">
        <f>VLOOKUP($A395, 'Customer Names'!$A$2:$D$2336, 2, FALSE)</f>
        <v>Woodward</v>
      </c>
      <c r="C395" t="str">
        <f>VLOOKUP($A395, 'Customer Names'!$A$2:$D$2336, 3, FALSE)</f>
        <v xml:space="preserve"> Mr</v>
      </c>
      <c r="D395" t="str">
        <f>VLOOKUP($A395, 'Customer Names'!$A$2:$D$2336, 4, FALSE)</f>
        <v xml:space="preserve">  Dave</v>
      </c>
      <c r="E395">
        <f>VLOOKUP($A395, 'Medical Examinations'!$A$2:$J$2336, 2, FALSE)</f>
        <v>32.06</v>
      </c>
      <c r="F395">
        <f>VLOOKUP($A395, 'Medical Examinations'!$A$2:$J$2336, 3, FALSE)</f>
        <v>4.67</v>
      </c>
      <c r="G395" t="str">
        <f>VLOOKUP($A395, 'Medical Examinations'!$A$2:$J$2336, 4, FALSE)</f>
        <v>No</v>
      </c>
      <c r="H395" t="str">
        <f>VLOOKUP($A395, 'Medical Examinations'!$A$2:$J$2336, 5, FALSE)</f>
        <v>No</v>
      </c>
      <c r="I395" t="str">
        <f>VLOOKUP($A395, 'Medical Examinations'!$A$2:$J$2336, 6, FALSE)</f>
        <v>No</v>
      </c>
      <c r="J395">
        <f>VLOOKUP($A395, 'Medical Examinations'!$A$2:$J$2336, 7, FALSE)</f>
        <v>1</v>
      </c>
      <c r="K395" t="str">
        <f>VLOOKUP($A395, 'Medical Examinations'!$A$2:$J$2336, 8, FALSE)</f>
        <v>No</v>
      </c>
      <c r="L395" t="str">
        <f>VLOOKUP($A395, 'Medical Examinations'!$A$2:$J$2336, 9, FALSE)</f>
        <v>Obesity</v>
      </c>
      <c r="M395" t="str">
        <f>VLOOKUP($A395, 'Medical Examinations'!$A$2:$J$2336, 10, FALSE)</f>
        <v>Normal</v>
      </c>
      <c r="N395">
        <f>VLOOKUP($A395, 'Hospitalisation Details'!$A$2:$K$2344, 5, FALSE)</f>
        <v>0</v>
      </c>
      <c r="O395">
        <f>VLOOKUP($A395, 'Hospitalisation Details'!$A$2:$K$2344, 6, FALSE)</f>
        <v>26316.59</v>
      </c>
      <c r="P395" t="str">
        <f>VLOOKUP($A395, 'Hospitalisation Details'!$A$2:$K$2344, 7, FALSE)</f>
        <v>tier - 2</v>
      </c>
      <c r="Q395" t="str">
        <f>VLOOKUP($A395, 'Hospitalisation Details'!$A$2:$K$2344, 8, FALSE)</f>
        <v>tier - 3</v>
      </c>
      <c r="R395" t="str">
        <f>VLOOKUP($A395, 'Hospitalisation Details'!$A$2:$K$2344, 9, FALSE)</f>
        <v>R1011</v>
      </c>
      <c r="S395" t="str">
        <f>VLOOKUP($A395, 'Hospitalisation Details'!$A$2:$K$2344, 10, FALSE)</f>
        <v>5Dec2004</v>
      </c>
      <c r="T395">
        <f>VLOOKUP($A395, 'Hospitalisation Details'!$A$2:$K$2344, 11, FALSE)</f>
        <v>18</v>
      </c>
    </row>
    <row r="396" spans="1:20" ht="15.75" x14ac:dyDescent="0.25">
      <c r="A396" s="1" t="s">
        <v>1976</v>
      </c>
      <c r="B396" t="str">
        <f>VLOOKUP($A396, 'Customer Names'!$A$2:$D$2336, 2, FALSE)</f>
        <v>Ray</v>
      </c>
      <c r="C396" t="str">
        <f>VLOOKUP($A396, 'Customer Names'!$A$2:$D$2336, 3, FALSE)</f>
        <v xml:space="preserve"> Ms</v>
      </c>
      <c r="D396" t="str">
        <f>VLOOKUP($A396, 'Customer Names'!$A$2:$D$2336, 4, FALSE)</f>
        <v xml:space="preserve">  Maryanna</v>
      </c>
      <c r="E396">
        <f>VLOOKUP($A396, 'Medical Examinations'!$A$2:$J$2336, 2, FALSE)</f>
        <v>24.1</v>
      </c>
      <c r="F396">
        <f>VLOOKUP($A396, 'Medical Examinations'!$A$2:$J$2336, 3, FALSE)</f>
        <v>11.14</v>
      </c>
      <c r="G396" t="str">
        <f>VLOOKUP($A396, 'Medical Examinations'!$A$2:$J$2336, 4, FALSE)</f>
        <v>No</v>
      </c>
      <c r="H396" t="str">
        <f>VLOOKUP($A396, 'Medical Examinations'!$A$2:$J$2336, 5, FALSE)</f>
        <v>No</v>
      </c>
      <c r="I396" t="str">
        <f>VLOOKUP($A396, 'Medical Examinations'!$A$2:$J$2336, 6, FALSE)</f>
        <v>No</v>
      </c>
      <c r="J396">
        <f>VLOOKUP($A396, 'Medical Examinations'!$A$2:$J$2336, 7, FALSE)</f>
        <v>0</v>
      </c>
      <c r="K396" t="str">
        <f>VLOOKUP($A396, 'Medical Examinations'!$A$2:$J$2336, 8, FALSE)</f>
        <v>No</v>
      </c>
      <c r="L396" t="str">
        <f>VLOOKUP($A396, 'Medical Examinations'!$A$2:$J$2336, 9, FALSE)</f>
        <v>Obesity</v>
      </c>
      <c r="M396" t="str">
        <f>VLOOKUP($A396, 'Medical Examinations'!$A$2:$J$2336, 10, FALSE)</f>
        <v>Diabetes</v>
      </c>
      <c r="N396">
        <f>VLOOKUP($A396, 'Hospitalisation Details'!$A$2:$K$2344, 5, FALSE)</f>
        <v>1</v>
      </c>
      <c r="O396">
        <f>VLOOKUP($A396, 'Hospitalisation Details'!$A$2:$K$2344, 6, FALSE)</f>
        <v>26236.58</v>
      </c>
      <c r="P396" t="str">
        <f>VLOOKUP($A396, 'Hospitalisation Details'!$A$2:$K$2344, 7, FALSE)</f>
        <v>tier - 2</v>
      </c>
      <c r="Q396" t="str">
        <f>VLOOKUP($A396, 'Hospitalisation Details'!$A$2:$K$2344, 8, FALSE)</f>
        <v>tier - 1</v>
      </c>
      <c r="R396" t="str">
        <f>VLOOKUP($A396, 'Hospitalisation Details'!$A$2:$K$2344, 9, FALSE)</f>
        <v>R1011</v>
      </c>
      <c r="S396" t="str">
        <f>VLOOKUP($A396, 'Hospitalisation Details'!$A$2:$K$2344, 10, FALSE)</f>
        <v>4Jun1975</v>
      </c>
      <c r="T396">
        <f>VLOOKUP($A396, 'Hospitalisation Details'!$A$2:$K$2344, 11, FALSE)</f>
        <v>48</v>
      </c>
    </row>
    <row r="397" spans="1:20" ht="15.75" x14ac:dyDescent="0.25">
      <c r="A397" s="1" t="s">
        <v>1975</v>
      </c>
      <c r="B397" t="str">
        <f>VLOOKUP($A397, 'Customer Names'!$A$2:$D$2336, 2, FALSE)</f>
        <v>Jennings</v>
      </c>
      <c r="C397" t="str">
        <f>VLOOKUP($A397, 'Customer Names'!$A$2:$D$2336, 3, FALSE)</f>
        <v xml:space="preserve"> Ms</v>
      </c>
      <c r="D397" t="str">
        <f>VLOOKUP($A397, 'Customer Names'!$A$2:$D$2336, 4, FALSE)</f>
        <v xml:space="preserve">  Jessica H</v>
      </c>
      <c r="E397">
        <f>VLOOKUP($A397, 'Medical Examinations'!$A$2:$J$2336, 2, FALSE)</f>
        <v>27.1</v>
      </c>
      <c r="F397">
        <f>VLOOKUP($A397, 'Medical Examinations'!$A$2:$J$2336, 3, FALSE)</f>
        <v>9.0500000000000007</v>
      </c>
      <c r="G397" t="str">
        <f>VLOOKUP($A397, 'Medical Examinations'!$A$2:$J$2336, 4, FALSE)</f>
        <v>No</v>
      </c>
      <c r="H397" t="str">
        <f>VLOOKUP($A397, 'Medical Examinations'!$A$2:$J$2336, 5, FALSE)</f>
        <v>No</v>
      </c>
      <c r="I397" t="str">
        <f>VLOOKUP($A397, 'Medical Examinations'!$A$2:$J$2336, 6, FALSE)</f>
        <v>No</v>
      </c>
      <c r="J397">
        <f>VLOOKUP($A397, 'Medical Examinations'!$A$2:$J$2336, 7, FALSE)</f>
        <v>0</v>
      </c>
      <c r="K397" t="str">
        <f>VLOOKUP($A397, 'Medical Examinations'!$A$2:$J$2336, 8, FALSE)</f>
        <v>No</v>
      </c>
      <c r="L397" t="str">
        <f>VLOOKUP($A397, 'Medical Examinations'!$A$2:$J$2336, 9, FALSE)</f>
        <v>Obesity</v>
      </c>
      <c r="M397" t="str">
        <f>VLOOKUP($A397, 'Medical Examinations'!$A$2:$J$2336, 10, FALSE)</f>
        <v>Diabetes</v>
      </c>
      <c r="N397">
        <f>VLOOKUP($A397, 'Hospitalisation Details'!$A$2:$K$2344, 5, FALSE)</f>
        <v>1</v>
      </c>
      <c r="O397">
        <f>VLOOKUP($A397, 'Hospitalisation Details'!$A$2:$K$2344, 6, FALSE)</f>
        <v>26140.36</v>
      </c>
      <c r="P397" t="str">
        <f>VLOOKUP($A397, 'Hospitalisation Details'!$A$2:$K$2344, 7, FALSE)</f>
        <v>tier - 2</v>
      </c>
      <c r="Q397" t="str">
        <f>VLOOKUP($A397, 'Hospitalisation Details'!$A$2:$K$2344, 8, FALSE)</f>
        <v>tier - 3</v>
      </c>
      <c r="R397" t="str">
        <f>VLOOKUP($A397, 'Hospitalisation Details'!$A$2:$K$2344, 9, FALSE)</f>
        <v>R1011</v>
      </c>
      <c r="S397" t="str">
        <f>VLOOKUP($A397, 'Hospitalisation Details'!$A$2:$K$2344, 10, FALSE)</f>
        <v>7Jul1973</v>
      </c>
      <c r="T397">
        <f>VLOOKUP($A397, 'Hospitalisation Details'!$A$2:$K$2344, 11, FALSE)</f>
        <v>49</v>
      </c>
    </row>
    <row r="398" spans="1:20" ht="15.75" x14ac:dyDescent="0.25">
      <c r="A398" s="1" t="s">
        <v>1974</v>
      </c>
      <c r="B398" t="str">
        <f>VLOOKUP($A398, 'Customer Names'!$A$2:$D$2336, 2, FALSE)</f>
        <v>Fuller</v>
      </c>
      <c r="C398" t="str">
        <f>VLOOKUP($A398, 'Customer Names'!$A$2:$D$2336, 3, FALSE)</f>
        <v xml:space="preserve"> Ms</v>
      </c>
      <c r="D398" t="str">
        <f>VLOOKUP($A398, 'Customer Names'!$A$2:$D$2336, 4, FALSE)</f>
        <v xml:space="preserve">  Deanna</v>
      </c>
      <c r="E398">
        <f>VLOOKUP($A398, 'Medical Examinations'!$A$2:$J$2336, 2, FALSE)</f>
        <v>24.42</v>
      </c>
      <c r="F398">
        <f>VLOOKUP($A398, 'Medical Examinations'!$A$2:$J$2336, 3, FALSE)</f>
        <v>11.31</v>
      </c>
      <c r="G398" t="str">
        <f>VLOOKUP($A398, 'Medical Examinations'!$A$2:$J$2336, 4, FALSE)</f>
        <v>No</v>
      </c>
      <c r="H398" t="str">
        <f>VLOOKUP($A398, 'Medical Examinations'!$A$2:$J$2336, 5, FALSE)</f>
        <v>No</v>
      </c>
      <c r="I398" t="str">
        <f>VLOOKUP($A398, 'Medical Examinations'!$A$2:$J$2336, 6, FALSE)</f>
        <v>No</v>
      </c>
      <c r="J398">
        <f>VLOOKUP($A398, 'Medical Examinations'!$A$2:$J$2336, 7, FALSE)</f>
        <v>0</v>
      </c>
      <c r="K398" t="str">
        <f>VLOOKUP($A398, 'Medical Examinations'!$A$2:$J$2336, 8, FALSE)</f>
        <v>No</v>
      </c>
      <c r="L398" t="str">
        <f>VLOOKUP($A398, 'Medical Examinations'!$A$2:$J$2336, 9, FALSE)</f>
        <v>Obesity</v>
      </c>
      <c r="M398" t="str">
        <f>VLOOKUP($A398, 'Medical Examinations'!$A$2:$J$2336, 10, FALSE)</f>
        <v>Diabetes</v>
      </c>
      <c r="N398">
        <f>VLOOKUP($A398, 'Hospitalisation Details'!$A$2:$K$2344, 5, FALSE)</f>
        <v>0</v>
      </c>
      <c r="O398">
        <f>VLOOKUP($A398, 'Hospitalisation Details'!$A$2:$K$2344, 6, FALSE)</f>
        <v>26125.67</v>
      </c>
      <c r="P398" t="str">
        <f>VLOOKUP($A398, 'Hospitalisation Details'!$A$2:$K$2344, 7, FALSE)</f>
        <v>tier - 2</v>
      </c>
      <c r="Q398" t="str">
        <f>VLOOKUP($A398, 'Hospitalisation Details'!$A$2:$K$2344, 8, FALSE)</f>
        <v>tier - 1</v>
      </c>
      <c r="R398" t="str">
        <f>VLOOKUP($A398, 'Hospitalisation Details'!$A$2:$K$2344, 9, FALSE)</f>
        <v>R1013</v>
      </c>
      <c r="S398" t="str">
        <f>VLOOKUP($A398, 'Hospitalisation Details'!$A$2:$K$2344, 10, FALSE)</f>
        <v>11Oct2002</v>
      </c>
      <c r="T398">
        <f>VLOOKUP($A398, 'Hospitalisation Details'!$A$2:$K$2344, 11, FALSE)</f>
        <v>20</v>
      </c>
    </row>
    <row r="399" spans="1:20" ht="15.75" x14ac:dyDescent="0.25">
      <c r="A399" s="1" t="s">
        <v>1973</v>
      </c>
      <c r="B399" t="str">
        <f>VLOOKUP($A399, 'Customer Names'!$A$2:$D$2336, 2, FALSE)</f>
        <v>Lovisek</v>
      </c>
      <c r="C399" t="str">
        <f>VLOOKUP($A399, 'Customer Names'!$A$2:$D$2336, 3, FALSE)</f>
        <v xml:space="preserve"> Mr</v>
      </c>
      <c r="D399" t="str">
        <f>VLOOKUP($A399, 'Customer Names'!$A$2:$D$2336, 4, FALSE)</f>
        <v xml:space="preserve">  Peter</v>
      </c>
      <c r="E399">
        <f>VLOOKUP($A399, 'Medical Examinations'!$A$2:$J$2336, 2, FALSE)</f>
        <v>26.695</v>
      </c>
      <c r="F399">
        <f>VLOOKUP($A399, 'Medical Examinations'!$A$2:$J$2336, 3, FALSE)</f>
        <v>4.68</v>
      </c>
      <c r="G399" t="str">
        <f>VLOOKUP($A399, 'Medical Examinations'!$A$2:$J$2336, 4, FALSE)</f>
        <v>No</v>
      </c>
      <c r="H399" t="str">
        <f>VLOOKUP($A399, 'Medical Examinations'!$A$2:$J$2336, 5, FALSE)</f>
        <v>No</v>
      </c>
      <c r="I399" t="str">
        <f>VLOOKUP($A399, 'Medical Examinations'!$A$2:$J$2336, 6, FALSE)</f>
        <v>No</v>
      </c>
      <c r="J399">
        <f>VLOOKUP($A399, 'Medical Examinations'!$A$2:$J$2336, 7, FALSE)</f>
        <v>0</v>
      </c>
      <c r="K399" t="str">
        <f>VLOOKUP($A399, 'Medical Examinations'!$A$2:$J$2336, 8, FALSE)</f>
        <v>No</v>
      </c>
      <c r="L399" t="str">
        <f>VLOOKUP($A399, 'Medical Examinations'!$A$2:$J$2336, 9, FALSE)</f>
        <v>Obesity</v>
      </c>
      <c r="M399" t="str">
        <f>VLOOKUP($A399, 'Medical Examinations'!$A$2:$J$2336, 10, FALSE)</f>
        <v>Normal</v>
      </c>
      <c r="N399">
        <f>VLOOKUP($A399, 'Hospitalisation Details'!$A$2:$K$2344, 5, FALSE)</f>
        <v>1</v>
      </c>
      <c r="O399">
        <f>VLOOKUP($A399, 'Hospitalisation Details'!$A$2:$K$2344, 6, FALSE)</f>
        <v>26109.33</v>
      </c>
      <c r="P399" t="str">
        <f>VLOOKUP($A399, 'Hospitalisation Details'!$A$2:$K$2344, 7, FALSE)</f>
        <v>tier - 2</v>
      </c>
      <c r="Q399" t="str">
        <f>VLOOKUP($A399, 'Hospitalisation Details'!$A$2:$K$2344, 8, FALSE)</f>
        <v>tier - 3</v>
      </c>
      <c r="R399" t="str">
        <f>VLOOKUP($A399, 'Hospitalisation Details'!$A$2:$K$2344, 9, FALSE)</f>
        <v>R1012</v>
      </c>
      <c r="S399" t="str">
        <f>VLOOKUP($A399, 'Hospitalisation Details'!$A$2:$K$2344, 10, FALSE)</f>
        <v>9Jul1966</v>
      </c>
      <c r="T399">
        <f>VLOOKUP($A399, 'Hospitalisation Details'!$A$2:$K$2344, 11, FALSE)</f>
        <v>56</v>
      </c>
    </row>
    <row r="400" spans="1:20" ht="15.75" x14ac:dyDescent="0.25">
      <c r="A400" s="1" t="s">
        <v>1972</v>
      </c>
      <c r="B400" t="str">
        <f>VLOOKUP($A400, 'Customer Names'!$A$2:$D$2336, 2, FALSE)</f>
        <v>Painter</v>
      </c>
      <c r="C400" t="str">
        <f>VLOOKUP($A400, 'Customer Names'!$A$2:$D$2336, 3, FALSE)</f>
        <v xml:space="preserve"> Ms</v>
      </c>
      <c r="D400" t="str">
        <f>VLOOKUP($A400, 'Customer Names'!$A$2:$D$2336, 4, FALSE)</f>
        <v xml:space="preserve">  Rebecca</v>
      </c>
      <c r="E400">
        <f>VLOOKUP($A400, 'Medical Examinations'!$A$2:$J$2336, 2, FALSE)</f>
        <v>27.79</v>
      </c>
      <c r="F400">
        <f>VLOOKUP($A400, 'Medical Examinations'!$A$2:$J$2336, 3, FALSE)</f>
        <v>6.05</v>
      </c>
      <c r="G400" t="str">
        <f>VLOOKUP($A400, 'Medical Examinations'!$A$2:$J$2336, 4, FALSE)</f>
        <v>No</v>
      </c>
      <c r="H400" t="str">
        <f>VLOOKUP($A400, 'Medical Examinations'!$A$2:$J$2336, 5, FALSE)</f>
        <v>No</v>
      </c>
      <c r="I400" t="str">
        <f>VLOOKUP($A400, 'Medical Examinations'!$A$2:$J$2336, 6, FALSE)</f>
        <v>No</v>
      </c>
      <c r="J400">
        <f>VLOOKUP($A400, 'Medical Examinations'!$A$2:$J$2336, 7, FALSE)</f>
        <v>0</v>
      </c>
      <c r="K400" t="str">
        <f>VLOOKUP($A400, 'Medical Examinations'!$A$2:$J$2336, 8, FALSE)</f>
        <v>No</v>
      </c>
      <c r="L400" t="str">
        <f>VLOOKUP($A400, 'Medical Examinations'!$A$2:$J$2336, 9, FALSE)</f>
        <v>Obesity</v>
      </c>
      <c r="M400" t="str">
        <f>VLOOKUP($A400, 'Medical Examinations'!$A$2:$J$2336, 10, FALSE)</f>
        <v>Diabetes</v>
      </c>
      <c r="N400">
        <f>VLOOKUP($A400, 'Hospitalisation Details'!$A$2:$K$2344, 5, FALSE)</f>
        <v>0</v>
      </c>
      <c r="O400">
        <f>VLOOKUP($A400, 'Hospitalisation Details'!$A$2:$K$2344, 6, FALSE)</f>
        <v>26026.97</v>
      </c>
      <c r="P400" t="str">
        <f>VLOOKUP($A400, 'Hospitalisation Details'!$A$2:$K$2344, 7, FALSE)</f>
        <v>tier - 2</v>
      </c>
      <c r="Q400" t="str">
        <f>VLOOKUP($A400, 'Hospitalisation Details'!$A$2:$K$2344, 8, FALSE)</f>
        <v>tier - 3</v>
      </c>
      <c r="R400" t="str">
        <f>VLOOKUP($A400, 'Hospitalisation Details'!$A$2:$K$2344, 9, FALSE)</f>
        <v>R1011</v>
      </c>
      <c r="S400" t="str">
        <f>VLOOKUP($A400, 'Hospitalisation Details'!$A$2:$K$2344, 10, FALSE)</f>
        <v>26Dec2000</v>
      </c>
      <c r="T400">
        <f>VLOOKUP($A400, 'Hospitalisation Details'!$A$2:$K$2344, 11, FALSE)</f>
        <v>22</v>
      </c>
    </row>
    <row r="401" spans="1:20" ht="15.75" x14ac:dyDescent="0.25">
      <c r="A401" s="1" t="s">
        <v>1971</v>
      </c>
      <c r="B401" t="str">
        <f>VLOOKUP($A401, 'Customer Names'!$A$2:$D$2336, 2, FALSE)</f>
        <v>Edwards</v>
      </c>
      <c r="C401" t="str">
        <f>VLOOKUP($A401, 'Customer Names'!$A$2:$D$2336, 3, FALSE)</f>
        <v xml:space="preserve"> Ms</v>
      </c>
      <c r="D401" t="str">
        <f>VLOOKUP($A401, 'Customer Names'!$A$2:$D$2336, 4, FALSE)</f>
        <v xml:space="preserve">  Elizabeth M</v>
      </c>
      <c r="E401">
        <f>VLOOKUP($A401, 'Medical Examinations'!$A$2:$J$2336, 2, FALSE)</f>
        <v>32.68</v>
      </c>
      <c r="F401">
        <f>VLOOKUP($A401, 'Medical Examinations'!$A$2:$J$2336, 3, FALSE)</f>
        <v>4.68</v>
      </c>
      <c r="G401" t="str">
        <f>VLOOKUP($A401, 'Medical Examinations'!$A$2:$J$2336, 4, FALSE)</f>
        <v>Yes</v>
      </c>
      <c r="H401" t="str">
        <f>VLOOKUP($A401, 'Medical Examinations'!$A$2:$J$2336, 5, FALSE)</f>
        <v>No</v>
      </c>
      <c r="I401" t="str">
        <f>VLOOKUP($A401, 'Medical Examinations'!$A$2:$J$2336, 6, FALSE)</f>
        <v>No</v>
      </c>
      <c r="J401">
        <f>VLOOKUP($A401, 'Medical Examinations'!$A$2:$J$2336, 7, FALSE)</f>
        <v>1</v>
      </c>
      <c r="K401" t="str">
        <f>VLOOKUP($A401, 'Medical Examinations'!$A$2:$J$2336, 8, FALSE)</f>
        <v>No</v>
      </c>
      <c r="L401" t="str">
        <f>VLOOKUP($A401, 'Medical Examinations'!$A$2:$J$2336, 9, FALSE)</f>
        <v>Obesity</v>
      </c>
      <c r="M401" t="str">
        <f>VLOOKUP($A401, 'Medical Examinations'!$A$2:$J$2336, 10, FALSE)</f>
        <v>Normal</v>
      </c>
      <c r="N401">
        <f>VLOOKUP($A401, 'Hospitalisation Details'!$A$2:$K$2344, 5, FALSE)</f>
        <v>2</v>
      </c>
      <c r="O401">
        <f>VLOOKUP($A401, 'Hospitalisation Details'!$A$2:$K$2344, 6, FALSE)</f>
        <v>26018.95</v>
      </c>
      <c r="P401" t="str">
        <f>VLOOKUP($A401, 'Hospitalisation Details'!$A$2:$K$2344, 7, FALSE)</f>
        <v>tier - 2</v>
      </c>
      <c r="Q401" t="str">
        <f>VLOOKUP($A401, 'Hospitalisation Details'!$A$2:$K$2344, 8, FALSE)</f>
        <v>tier - 2</v>
      </c>
      <c r="R401" t="str">
        <f>VLOOKUP($A401, 'Hospitalisation Details'!$A$2:$K$2344, 9, FALSE)</f>
        <v>R1012</v>
      </c>
      <c r="S401" t="str">
        <f>VLOOKUP($A401, 'Hospitalisation Details'!$A$2:$K$2344, 10, FALSE)</f>
        <v>5Jun2001</v>
      </c>
      <c r="T401">
        <f>VLOOKUP($A401, 'Hospitalisation Details'!$A$2:$K$2344, 11, FALSE)</f>
        <v>22</v>
      </c>
    </row>
    <row r="402" spans="1:20" ht="15.75" x14ac:dyDescent="0.25">
      <c r="A402" s="1" t="s">
        <v>1970</v>
      </c>
      <c r="B402" t="str">
        <f>VLOOKUP($A402, 'Customer Names'!$A$2:$D$2336, 2, FALSE)</f>
        <v>Liebl</v>
      </c>
      <c r="C402" t="str">
        <f>VLOOKUP($A402, 'Customer Names'!$A$2:$D$2336, 3, FALSE)</f>
        <v xml:space="preserve"> Mr</v>
      </c>
      <c r="D402" t="str">
        <f>VLOOKUP($A402, 'Customer Names'!$A$2:$D$2336, 4, FALSE)</f>
        <v xml:space="preserve">  Gregory</v>
      </c>
      <c r="E402">
        <f>VLOOKUP($A402, 'Medical Examinations'!$A$2:$J$2336, 2, FALSE)</f>
        <v>26.4</v>
      </c>
      <c r="F402">
        <f>VLOOKUP($A402, 'Medical Examinations'!$A$2:$J$2336, 3, FALSE)</f>
        <v>9.5</v>
      </c>
      <c r="G402" t="str">
        <f>VLOOKUP($A402, 'Medical Examinations'!$A$2:$J$2336, 4, FALSE)</f>
        <v>No</v>
      </c>
      <c r="H402" t="str">
        <f>VLOOKUP($A402, 'Medical Examinations'!$A$2:$J$2336, 5, FALSE)</f>
        <v>No</v>
      </c>
      <c r="I402" t="str">
        <f>VLOOKUP($A402, 'Medical Examinations'!$A$2:$J$2336, 6, FALSE)</f>
        <v>No</v>
      </c>
      <c r="J402">
        <f>VLOOKUP($A402, 'Medical Examinations'!$A$2:$J$2336, 7, FALSE)</f>
        <v>0</v>
      </c>
      <c r="K402" t="str">
        <f>VLOOKUP($A402, 'Medical Examinations'!$A$2:$J$2336, 8, FALSE)</f>
        <v>No</v>
      </c>
      <c r="L402" t="str">
        <f>VLOOKUP($A402, 'Medical Examinations'!$A$2:$J$2336, 9, FALSE)</f>
        <v>Obesity</v>
      </c>
      <c r="M402" t="str">
        <f>VLOOKUP($A402, 'Medical Examinations'!$A$2:$J$2336, 10, FALSE)</f>
        <v>Diabetes</v>
      </c>
      <c r="N402">
        <f>VLOOKUP($A402, 'Hospitalisation Details'!$A$2:$K$2344, 5, FALSE)</f>
        <v>3</v>
      </c>
      <c r="O402">
        <f>VLOOKUP($A402, 'Hospitalisation Details'!$A$2:$K$2344, 6, FALSE)</f>
        <v>25992.82</v>
      </c>
      <c r="P402" t="str">
        <f>VLOOKUP($A402, 'Hospitalisation Details'!$A$2:$K$2344, 7, FALSE)</f>
        <v>tier - 2</v>
      </c>
      <c r="Q402" t="str">
        <f>VLOOKUP($A402, 'Hospitalisation Details'!$A$2:$K$2344, 8, FALSE)</f>
        <v>tier - 2</v>
      </c>
      <c r="R402" t="str">
        <f>VLOOKUP($A402, 'Hospitalisation Details'!$A$2:$K$2344, 9, FALSE)</f>
        <v>R1013</v>
      </c>
      <c r="S402" t="str">
        <f>VLOOKUP($A402, 'Hospitalisation Details'!$A$2:$K$2344, 10, FALSE)</f>
        <v>3Dec1970</v>
      </c>
      <c r="T402">
        <f>VLOOKUP($A402, 'Hospitalisation Details'!$A$2:$K$2344, 11, FALSE)</f>
        <v>52</v>
      </c>
    </row>
    <row r="403" spans="1:20" ht="15.75" x14ac:dyDescent="0.25">
      <c r="A403" s="1" t="s">
        <v>1969</v>
      </c>
      <c r="B403" t="str">
        <f>VLOOKUP($A403, 'Customer Names'!$A$2:$D$2336, 2, FALSE)</f>
        <v>Kasabian-Larson</v>
      </c>
      <c r="C403" t="str">
        <f>VLOOKUP($A403, 'Customer Names'!$A$2:$D$2336, 3, FALSE)</f>
        <v xml:space="preserve"> Ms</v>
      </c>
      <c r="D403" t="str">
        <f>VLOOKUP($A403, 'Customer Names'!$A$2:$D$2336, 4, FALSE)</f>
        <v xml:space="preserve">  Sarah E</v>
      </c>
      <c r="E403">
        <f>VLOOKUP($A403, 'Medical Examinations'!$A$2:$J$2336, 2, FALSE)</f>
        <v>23.655000000000001</v>
      </c>
      <c r="F403">
        <f>VLOOKUP($A403, 'Medical Examinations'!$A$2:$J$2336, 3, FALSE)</f>
        <v>10.84</v>
      </c>
      <c r="G403" t="str">
        <f>VLOOKUP($A403, 'Medical Examinations'!$A$2:$J$2336, 4, FALSE)</f>
        <v>No</v>
      </c>
      <c r="H403" t="str">
        <f>VLOOKUP($A403, 'Medical Examinations'!$A$2:$J$2336, 5, FALSE)</f>
        <v>No</v>
      </c>
      <c r="I403" t="str">
        <f>VLOOKUP($A403, 'Medical Examinations'!$A$2:$J$2336, 6, FALSE)</f>
        <v>Yes</v>
      </c>
      <c r="J403">
        <f>VLOOKUP($A403, 'Medical Examinations'!$A$2:$J$2336, 7, FALSE)</f>
        <v>0</v>
      </c>
      <c r="K403" t="str">
        <f>VLOOKUP($A403, 'Medical Examinations'!$A$2:$J$2336, 8, FALSE)</f>
        <v>No</v>
      </c>
      <c r="L403" t="str">
        <f>VLOOKUP($A403, 'Medical Examinations'!$A$2:$J$2336, 9, FALSE)</f>
        <v>Obesity</v>
      </c>
      <c r="M403" t="str">
        <f>VLOOKUP($A403, 'Medical Examinations'!$A$2:$J$2336, 10, FALSE)</f>
        <v>Diabetes</v>
      </c>
      <c r="N403">
        <f>VLOOKUP($A403, 'Hospitalisation Details'!$A$2:$K$2344, 5, FALSE)</f>
        <v>0</v>
      </c>
      <c r="O403">
        <f>VLOOKUP($A403, 'Hospitalisation Details'!$A$2:$K$2344, 6, FALSE)</f>
        <v>25678.78</v>
      </c>
      <c r="P403" t="str">
        <f>VLOOKUP($A403, 'Hospitalisation Details'!$A$2:$K$2344, 7, FALSE)</f>
        <v>tier - 2</v>
      </c>
      <c r="Q403" t="str">
        <f>VLOOKUP($A403, 'Hospitalisation Details'!$A$2:$K$2344, 8, FALSE)</f>
        <v>tier - 3</v>
      </c>
      <c r="R403" t="str">
        <f>VLOOKUP($A403, 'Hospitalisation Details'!$A$2:$K$2344, 9, FALSE)</f>
        <v>R1012</v>
      </c>
      <c r="S403" t="str">
        <f>VLOOKUP($A403, 'Hospitalisation Details'!$A$2:$K$2344, 10, FALSE)</f>
        <v>21Aug1963</v>
      </c>
      <c r="T403">
        <f>VLOOKUP($A403, 'Hospitalisation Details'!$A$2:$K$2344, 11, FALSE)</f>
        <v>59</v>
      </c>
    </row>
    <row r="404" spans="1:20" ht="15.75" x14ac:dyDescent="0.25">
      <c r="A404" s="1" t="s">
        <v>1968</v>
      </c>
      <c r="B404" t="str">
        <f>VLOOKUP($A404, 'Customer Names'!$A$2:$D$2336, 2, FALSE)</f>
        <v>Creamer</v>
      </c>
      <c r="C404" t="str">
        <f>VLOOKUP($A404, 'Customer Names'!$A$2:$D$2336, 3, FALSE)</f>
        <v xml:space="preserve"> Ms</v>
      </c>
      <c r="D404" t="str">
        <f>VLOOKUP($A404, 'Customer Names'!$A$2:$D$2336, 4, FALSE)</f>
        <v xml:space="preserve">  Anne Elise</v>
      </c>
      <c r="E404">
        <f>VLOOKUP($A404, 'Medical Examinations'!$A$2:$J$2336, 2, FALSE)</f>
        <v>27.36</v>
      </c>
      <c r="F404">
        <f>VLOOKUP($A404, 'Medical Examinations'!$A$2:$J$2336, 3, FALSE)</f>
        <v>5.88</v>
      </c>
      <c r="G404" t="str">
        <f>VLOOKUP($A404, 'Medical Examinations'!$A$2:$J$2336, 4, FALSE)</f>
        <v>No</v>
      </c>
      <c r="H404" t="str">
        <f>VLOOKUP($A404, 'Medical Examinations'!$A$2:$J$2336, 5, FALSE)</f>
        <v>No</v>
      </c>
      <c r="I404" t="str">
        <f>VLOOKUP($A404, 'Medical Examinations'!$A$2:$J$2336, 6, FALSE)</f>
        <v>No</v>
      </c>
      <c r="J404">
        <f>VLOOKUP($A404, 'Medical Examinations'!$A$2:$J$2336, 7, FALSE)</f>
        <v>0</v>
      </c>
      <c r="K404" t="str">
        <f>VLOOKUP($A404, 'Medical Examinations'!$A$2:$J$2336, 8, FALSE)</f>
        <v>No</v>
      </c>
      <c r="L404" t="str">
        <f>VLOOKUP($A404, 'Medical Examinations'!$A$2:$J$2336, 9, FALSE)</f>
        <v>Obesity</v>
      </c>
      <c r="M404" t="str">
        <f>VLOOKUP($A404, 'Medical Examinations'!$A$2:$J$2336, 10, FALSE)</f>
        <v>Diabetes</v>
      </c>
      <c r="N404">
        <f>VLOOKUP($A404, 'Hospitalisation Details'!$A$2:$K$2344, 5, FALSE)</f>
        <v>0</v>
      </c>
      <c r="O404">
        <f>VLOOKUP($A404, 'Hospitalisation Details'!$A$2:$K$2344, 6, FALSE)</f>
        <v>25656.58</v>
      </c>
      <c r="P404" t="str">
        <f>VLOOKUP($A404, 'Hospitalisation Details'!$A$2:$K$2344, 7, FALSE)</f>
        <v>tier - 2</v>
      </c>
      <c r="Q404" t="str">
        <f>VLOOKUP($A404, 'Hospitalisation Details'!$A$2:$K$2344, 8, FALSE)</f>
        <v>tier - 3</v>
      </c>
      <c r="R404" t="str">
        <f>VLOOKUP($A404, 'Hospitalisation Details'!$A$2:$K$2344, 9, FALSE)</f>
        <v>R1024</v>
      </c>
      <c r="S404" t="str">
        <f>VLOOKUP($A404, 'Hospitalisation Details'!$A$2:$K$2344, 10, FALSE)</f>
        <v>17Jul1972</v>
      </c>
      <c r="T404">
        <f>VLOOKUP($A404, 'Hospitalisation Details'!$A$2:$K$2344, 11, FALSE)</f>
        <v>50</v>
      </c>
    </row>
    <row r="405" spans="1:20" ht="15.75" x14ac:dyDescent="0.25">
      <c r="A405" s="1" t="s">
        <v>1967</v>
      </c>
      <c r="B405" t="str">
        <f>VLOOKUP($A405, 'Customer Names'!$A$2:$D$2336, 2, FALSE)</f>
        <v>Kimbel</v>
      </c>
      <c r="C405" t="str">
        <f>VLOOKUP($A405, 'Customer Names'!$A$2:$D$2336, 3, FALSE)</f>
        <v xml:space="preserve"> Mr</v>
      </c>
      <c r="D405" t="str">
        <f>VLOOKUP($A405, 'Customer Names'!$A$2:$D$2336, 4, FALSE)</f>
        <v xml:space="preserve">  Christopher R</v>
      </c>
      <c r="E405">
        <f>VLOOKUP($A405, 'Medical Examinations'!$A$2:$J$2336, 2, FALSE)</f>
        <v>27.82</v>
      </c>
      <c r="F405">
        <f>VLOOKUP($A405, 'Medical Examinations'!$A$2:$J$2336, 3, FALSE)</f>
        <v>5.24</v>
      </c>
      <c r="G405" t="str">
        <f>VLOOKUP($A405, 'Medical Examinations'!$A$2:$J$2336, 4, FALSE)</f>
        <v>No</v>
      </c>
      <c r="H405" t="str">
        <f>VLOOKUP($A405, 'Medical Examinations'!$A$2:$J$2336, 5, FALSE)</f>
        <v>No</v>
      </c>
      <c r="I405" t="str">
        <f>VLOOKUP($A405, 'Medical Examinations'!$A$2:$J$2336, 6, FALSE)</f>
        <v>No</v>
      </c>
      <c r="J405">
        <f>VLOOKUP($A405, 'Medical Examinations'!$A$2:$J$2336, 7, FALSE)</f>
        <v>0</v>
      </c>
      <c r="K405" t="str">
        <f>VLOOKUP($A405, 'Medical Examinations'!$A$2:$J$2336, 8, FALSE)</f>
        <v>No</v>
      </c>
      <c r="L405" t="str">
        <f>VLOOKUP($A405, 'Medical Examinations'!$A$2:$J$2336, 9, FALSE)</f>
        <v>Obesity</v>
      </c>
      <c r="M405" t="str">
        <f>VLOOKUP($A405, 'Medical Examinations'!$A$2:$J$2336, 10, FALSE)</f>
        <v>Normal</v>
      </c>
      <c r="N405">
        <f>VLOOKUP($A405, 'Hospitalisation Details'!$A$2:$K$2344, 5, FALSE)</f>
        <v>0</v>
      </c>
      <c r="O405">
        <f>VLOOKUP($A405, 'Hospitalisation Details'!$A$2:$K$2344, 6, FALSE)</f>
        <v>25648.98</v>
      </c>
      <c r="P405" t="str">
        <f>VLOOKUP($A405, 'Hospitalisation Details'!$A$2:$K$2344, 7, FALSE)</f>
        <v>tier - 2</v>
      </c>
      <c r="Q405" t="str">
        <f>VLOOKUP($A405, 'Hospitalisation Details'!$A$2:$K$2344, 8, FALSE)</f>
        <v>tier - 1</v>
      </c>
      <c r="R405" t="str">
        <f>VLOOKUP($A405, 'Hospitalisation Details'!$A$2:$K$2344, 9, FALSE)</f>
        <v>R1011</v>
      </c>
      <c r="S405" t="str">
        <f>VLOOKUP($A405, 'Hospitalisation Details'!$A$2:$K$2344, 10, FALSE)</f>
        <v>2Aug2001</v>
      </c>
      <c r="T405">
        <f>VLOOKUP($A405, 'Hospitalisation Details'!$A$2:$K$2344, 11, FALSE)</f>
        <v>21</v>
      </c>
    </row>
    <row r="406" spans="1:20" ht="15.75" x14ac:dyDescent="0.25">
      <c r="A406" s="1" t="s">
        <v>1966</v>
      </c>
      <c r="B406" t="str">
        <f>VLOOKUP($A406, 'Customer Names'!$A$2:$D$2336, 2, FALSE)</f>
        <v>Livensparger</v>
      </c>
      <c r="C406" t="str">
        <f>VLOOKUP($A406, 'Customer Names'!$A$2:$D$2336, 3, FALSE)</f>
        <v xml:space="preserve"> Mr</v>
      </c>
      <c r="D406" t="str">
        <f>VLOOKUP($A406, 'Customer Names'!$A$2:$D$2336, 4, FALSE)</f>
        <v xml:space="preserve">  Elliot</v>
      </c>
      <c r="E406">
        <f>VLOOKUP($A406, 'Medical Examinations'!$A$2:$J$2336, 2, FALSE)</f>
        <v>25.46</v>
      </c>
      <c r="F406">
        <f>VLOOKUP($A406, 'Medical Examinations'!$A$2:$J$2336, 3, FALSE)</f>
        <v>11.75</v>
      </c>
      <c r="G406" t="str">
        <f>VLOOKUP($A406, 'Medical Examinations'!$A$2:$J$2336, 4, FALSE)</f>
        <v>No</v>
      </c>
      <c r="H406" t="str">
        <f>VLOOKUP($A406, 'Medical Examinations'!$A$2:$J$2336, 5, FALSE)</f>
        <v>No</v>
      </c>
      <c r="I406" t="str">
        <f>VLOOKUP($A406, 'Medical Examinations'!$A$2:$J$2336, 6, FALSE)</f>
        <v>No</v>
      </c>
      <c r="J406">
        <f>VLOOKUP($A406, 'Medical Examinations'!$A$2:$J$2336, 7, FALSE)</f>
        <v>0</v>
      </c>
      <c r="K406" t="str">
        <f>VLOOKUP($A406, 'Medical Examinations'!$A$2:$J$2336, 8, FALSE)</f>
        <v>No</v>
      </c>
      <c r="L406" t="str">
        <f>VLOOKUP($A406, 'Medical Examinations'!$A$2:$J$2336, 9, FALSE)</f>
        <v>Obesity</v>
      </c>
      <c r="M406" t="str">
        <f>VLOOKUP($A406, 'Medical Examinations'!$A$2:$J$2336, 10, FALSE)</f>
        <v>Diabetes</v>
      </c>
      <c r="N406">
        <f>VLOOKUP($A406, 'Hospitalisation Details'!$A$2:$K$2344, 5, FALSE)</f>
        <v>1</v>
      </c>
      <c r="O406">
        <f>VLOOKUP($A406, 'Hospitalisation Details'!$A$2:$K$2344, 6, FALSE)</f>
        <v>25517.11</v>
      </c>
      <c r="P406" t="str">
        <f>VLOOKUP($A406, 'Hospitalisation Details'!$A$2:$K$2344, 7, FALSE)</f>
        <v>tier - 2</v>
      </c>
      <c r="Q406" t="str">
        <f>VLOOKUP($A406, 'Hospitalisation Details'!$A$2:$K$2344, 8, FALSE)</f>
        <v>tier - 3</v>
      </c>
      <c r="R406" t="str">
        <f>VLOOKUP($A406, 'Hospitalisation Details'!$A$2:$K$2344, 9, FALSE)</f>
        <v>R1017</v>
      </c>
      <c r="S406" t="str">
        <f>VLOOKUP($A406, 'Hospitalisation Details'!$A$2:$K$2344, 10, FALSE)</f>
        <v>11Dec1968</v>
      </c>
      <c r="T406">
        <f>VLOOKUP($A406, 'Hospitalisation Details'!$A$2:$K$2344, 11, FALSE)</f>
        <v>54</v>
      </c>
    </row>
    <row r="407" spans="1:20" ht="15.75" x14ac:dyDescent="0.25">
      <c r="A407" s="1" t="s">
        <v>1965</v>
      </c>
      <c r="B407" t="str">
        <f>VLOOKUP($A407, 'Customer Names'!$A$2:$D$2336, 2, FALSE)</f>
        <v>Grange</v>
      </c>
      <c r="C407" t="str">
        <f>VLOOKUP($A407, 'Customer Names'!$A$2:$D$2336, 3, FALSE)</f>
        <v xml:space="preserve"> Mr</v>
      </c>
      <c r="D407" t="str">
        <f>VLOOKUP($A407, 'Customer Names'!$A$2:$D$2336, 4, FALSE)</f>
        <v xml:space="preserve">  Christopher D</v>
      </c>
      <c r="E407">
        <f>VLOOKUP($A407, 'Medical Examinations'!$A$2:$J$2336, 2, FALSE)</f>
        <v>25.1</v>
      </c>
      <c r="F407">
        <f>VLOOKUP($A407, 'Medical Examinations'!$A$2:$J$2336, 3, FALSE)</f>
        <v>6.97</v>
      </c>
      <c r="G407" t="str">
        <f>VLOOKUP($A407, 'Medical Examinations'!$A$2:$J$2336, 4, FALSE)</f>
        <v>No</v>
      </c>
      <c r="H407" t="str">
        <f>VLOOKUP($A407, 'Medical Examinations'!$A$2:$J$2336, 5, FALSE)</f>
        <v>No</v>
      </c>
      <c r="I407" t="str">
        <f>VLOOKUP($A407, 'Medical Examinations'!$A$2:$J$2336, 6, FALSE)</f>
        <v>No</v>
      </c>
      <c r="J407">
        <f>VLOOKUP($A407, 'Medical Examinations'!$A$2:$J$2336, 7, FALSE)</f>
        <v>0</v>
      </c>
      <c r="K407" t="str">
        <f>VLOOKUP($A407, 'Medical Examinations'!$A$2:$J$2336, 8, FALSE)</f>
        <v>No</v>
      </c>
      <c r="L407" t="str">
        <f>VLOOKUP($A407, 'Medical Examinations'!$A$2:$J$2336, 9, FALSE)</f>
        <v>Obesity</v>
      </c>
      <c r="M407" t="str">
        <f>VLOOKUP($A407, 'Medical Examinations'!$A$2:$J$2336, 10, FALSE)</f>
        <v>Diabetes</v>
      </c>
      <c r="N407">
        <f>VLOOKUP($A407, 'Hospitalisation Details'!$A$2:$K$2344, 5, FALSE)</f>
        <v>3</v>
      </c>
      <c r="O407">
        <f>VLOOKUP($A407, 'Hospitalisation Details'!$A$2:$K$2344, 6, FALSE)</f>
        <v>25382.3</v>
      </c>
      <c r="P407" t="str">
        <f>VLOOKUP($A407, 'Hospitalisation Details'!$A$2:$K$2344, 7, FALSE)</f>
        <v>tier - 2</v>
      </c>
      <c r="Q407" t="str">
        <f>VLOOKUP($A407, 'Hospitalisation Details'!$A$2:$K$2344, 8, FALSE)</f>
        <v>tier - 2</v>
      </c>
      <c r="R407" t="str">
        <f>VLOOKUP($A407, 'Hospitalisation Details'!$A$2:$K$2344, 9, FALSE)</f>
        <v>R1011</v>
      </c>
      <c r="S407" t="str">
        <f>VLOOKUP($A407, 'Hospitalisation Details'!$A$2:$K$2344, 10, FALSE)</f>
        <v>22Aug1968</v>
      </c>
      <c r="T407">
        <f>VLOOKUP($A407, 'Hospitalisation Details'!$A$2:$K$2344, 11, FALSE)</f>
        <v>54</v>
      </c>
    </row>
    <row r="408" spans="1:20" ht="15.75" x14ac:dyDescent="0.25">
      <c r="A408" s="1" t="s">
        <v>1964</v>
      </c>
      <c r="B408" t="str">
        <f>VLOOKUP($A408, 'Customer Names'!$A$2:$D$2336, 2, FALSE)</f>
        <v>Nunlist</v>
      </c>
      <c r="C408" t="str">
        <f>VLOOKUP($A408, 'Customer Names'!$A$2:$D$2336, 3, FALSE)</f>
        <v xml:space="preserve"> Mr</v>
      </c>
      <c r="D408" t="str">
        <f>VLOOKUP($A408, 'Customer Names'!$A$2:$D$2336, 4, FALSE)</f>
        <v xml:space="preserve">  Corey</v>
      </c>
      <c r="E408">
        <f>VLOOKUP($A408, 'Medical Examinations'!$A$2:$J$2336, 2, FALSE)</f>
        <v>32.11</v>
      </c>
      <c r="F408">
        <f>VLOOKUP($A408, 'Medical Examinations'!$A$2:$J$2336, 3, FALSE)</f>
        <v>4.76</v>
      </c>
      <c r="G408" t="str">
        <f>VLOOKUP($A408, 'Medical Examinations'!$A$2:$J$2336, 4, FALSE)</f>
        <v>No</v>
      </c>
      <c r="H408" t="str">
        <f>VLOOKUP($A408, 'Medical Examinations'!$A$2:$J$2336, 5, FALSE)</f>
        <v>No</v>
      </c>
      <c r="I408" t="str">
        <f>VLOOKUP($A408, 'Medical Examinations'!$A$2:$J$2336, 6, FALSE)</f>
        <v>No</v>
      </c>
      <c r="J408">
        <f>VLOOKUP($A408, 'Medical Examinations'!$A$2:$J$2336, 7, FALSE)</f>
        <v>1</v>
      </c>
      <c r="K408" t="str">
        <f>VLOOKUP($A408, 'Medical Examinations'!$A$2:$J$2336, 8, FALSE)</f>
        <v>No</v>
      </c>
      <c r="L408" t="str">
        <f>VLOOKUP($A408, 'Medical Examinations'!$A$2:$J$2336, 9, FALSE)</f>
        <v>Obesity</v>
      </c>
      <c r="M408" t="str">
        <f>VLOOKUP($A408, 'Medical Examinations'!$A$2:$J$2336, 10, FALSE)</f>
        <v>Normal</v>
      </c>
      <c r="N408">
        <f>VLOOKUP($A408, 'Hospitalisation Details'!$A$2:$K$2344, 5, FALSE)</f>
        <v>2</v>
      </c>
      <c r="O408">
        <f>VLOOKUP($A408, 'Hospitalisation Details'!$A$2:$K$2344, 6, FALSE)</f>
        <v>25333.33</v>
      </c>
      <c r="P408" t="str">
        <f>VLOOKUP($A408, 'Hospitalisation Details'!$A$2:$K$2344, 7, FALSE)</f>
        <v>tier - 2</v>
      </c>
      <c r="Q408" t="str">
        <f>VLOOKUP($A408, 'Hospitalisation Details'!$A$2:$K$2344, 8, FALSE)</f>
        <v>tier - 2</v>
      </c>
      <c r="R408" t="str">
        <f>VLOOKUP($A408, 'Hospitalisation Details'!$A$2:$K$2344, 9, FALSE)</f>
        <v>R1017</v>
      </c>
      <c r="S408" t="str">
        <f>VLOOKUP($A408, 'Hospitalisation Details'!$A$2:$K$2344, 10, FALSE)</f>
        <v>26Sep1972</v>
      </c>
      <c r="T408">
        <f>VLOOKUP($A408, 'Hospitalisation Details'!$A$2:$K$2344, 11, FALSE)</f>
        <v>50</v>
      </c>
    </row>
    <row r="409" spans="1:20" ht="15.75" x14ac:dyDescent="0.25">
      <c r="A409" s="1" t="s">
        <v>1963</v>
      </c>
      <c r="B409" t="str">
        <f>VLOOKUP($A409, 'Customer Names'!$A$2:$D$2336, 2, FALSE)</f>
        <v>Cutter</v>
      </c>
      <c r="C409" t="str">
        <f>VLOOKUP($A409, 'Customer Names'!$A$2:$D$2336, 3, FALSE)</f>
        <v xml:space="preserve"> Mr</v>
      </c>
      <c r="D409" t="str">
        <f>VLOOKUP($A409, 'Customer Names'!$A$2:$D$2336, 4, FALSE)</f>
        <v xml:space="preserve">  Patrick D</v>
      </c>
      <c r="E409">
        <f>VLOOKUP($A409, 'Medical Examinations'!$A$2:$J$2336, 2, FALSE)</f>
        <v>29.8</v>
      </c>
      <c r="F409">
        <f>VLOOKUP($A409, 'Medical Examinations'!$A$2:$J$2336, 3, FALSE)</f>
        <v>8.24</v>
      </c>
      <c r="G409" t="str">
        <f>VLOOKUP($A409, 'Medical Examinations'!$A$2:$J$2336, 4, FALSE)</f>
        <v>No</v>
      </c>
      <c r="H409" t="str">
        <f>VLOOKUP($A409, 'Medical Examinations'!$A$2:$J$2336, 5, FALSE)</f>
        <v>No</v>
      </c>
      <c r="I409" t="str">
        <f>VLOOKUP($A409, 'Medical Examinations'!$A$2:$J$2336, 6, FALSE)</f>
        <v>No</v>
      </c>
      <c r="J409">
        <f>VLOOKUP($A409, 'Medical Examinations'!$A$2:$J$2336, 7, FALSE)</f>
        <v>1</v>
      </c>
      <c r="K409" t="str">
        <f>VLOOKUP($A409, 'Medical Examinations'!$A$2:$J$2336, 8, FALSE)</f>
        <v>No</v>
      </c>
      <c r="L409" t="str">
        <f>VLOOKUP($A409, 'Medical Examinations'!$A$2:$J$2336, 9, FALSE)</f>
        <v>Obesity</v>
      </c>
      <c r="M409" t="str">
        <f>VLOOKUP($A409, 'Medical Examinations'!$A$2:$J$2336, 10, FALSE)</f>
        <v>Diabetes</v>
      </c>
      <c r="N409">
        <f>VLOOKUP($A409, 'Hospitalisation Details'!$A$2:$K$2344, 5, FALSE)</f>
        <v>3</v>
      </c>
      <c r="O409">
        <f>VLOOKUP($A409, 'Hospitalisation Details'!$A$2:$K$2344, 6, FALSE)</f>
        <v>25309.49</v>
      </c>
      <c r="P409" t="str">
        <f>VLOOKUP($A409, 'Hospitalisation Details'!$A$2:$K$2344, 7, FALSE)</f>
        <v>tier - 2</v>
      </c>
      <c r="Q409" t="str">
        <f>VLOOKUP($A409, 'Hospitalisation Details'!$A$2:$K$2344, 8, FALSE)</f>
        <v>tier - 1</v>
      </c>
      <c r="R409" t="str">
        <f>VLOOKUP($A409, 'Hospitalisation Details'!$A$2:$K$2344, 9, FALSE)</f>
        <v>R1011</v>
      </c>
      <c r="S409" t="str">
        <f>VLOOKUP($A409, 'Hospitalisation Details'!$A$2:$K$2344, 10, FALSE)</f>
        <v>14Dec1975</v>
      </c>
      <c r="T409">
        <f>VLOOKUP($A409, 'Hospitalisation Details'!$A$2:$K$2344, 11, FALSE)</f>
        <v>47</v>
      </c>
    </row>
    <row r="410" spans="1:20" ht="15.75" x14ac:dyDescent="0.25">
      <c r="A410" s="1" t="s">
        <v>1962</v>
      </c>
      <c r="B410" t="str">
        <f>VLOOKUP($A410, 'Customer Names'!$A$2:$D$2336, 2, FALSE)</f>
        <v>Martin</v>
      </c>
      <c r="C410" t="str">
        <f>VLOOKUP($A410, 'Customer Names'!$A$2:$D$2336, 3, FALSE)</f>
        <v xml:space="preserve"> Mr</v>
      </c>
      <c r="D410" t="str">
        <f>VLOOKUP($A410, 'Customer Names'!$A$2:$D$2336, 4, FALSE)</f>
        <v xml:space="preserve">  Anthony D</v>
      </c>
      <c r="E410">
        <f>VLOOKUP($A410, 'Medical Examinations'!$A$2:$J$2336, 2, FALSE)</f>
        <v>24.01</v>
      </c>
      <c r="F410">
        <f>VLOOKUP($A410, 'Medical Examinations'!$A$2:$J$2336, 3, FALSE)</f>
        <v>4.76</v>
      </c>
      <c r="G410" t="str">
        <f>VLOOKUP($A410, 'Medical Examinations'!$A$2:$J$2336, 4, FALSE)</f>
        <v>No</v>
      </c>
      <c r="H410" t="str">
        <f>VLOOKUP($A410, 'Medical Examinations'!$A$2:$J$2336, 5, FALSE)</f>
        <v>No</v>
      </c>
      <c r="I410" t="str">
        <f>VLOOKUP($A410, 'Medical Examinations'!$A$2:$J$2336, 6, FALSE)</f>
        <v>No</v>
      </c>
      <c r="J410">
        <f>VLOOKUP($A410, 'Medical Examinations'!$A$2:$J$2336, 7, FALSE)</f>
        <v>0</v>
      </c>
      <c r="K410" t="str">
        <f>VLOOKUP($A410, 'Medical Examinations'!$A$2:$J$2336, 8, FALSE)</f>
        <v>No</v>
      </c>
      <c r="L410" t="str">
        <f>VLOOKUP($A410, 'Medical Examinations'!$A$2:$J$2336, 9, FALSE)</f>
        <v>Obesity</v>
      </c>
      <c r="M410" t="str">
        <f>VLOOKUP($A410, 'Medical Examinations'!$A$2:$J$2336, 10, FALSE)</f>
        <v>Normal</v>
      </c>
      <c r="N410">
        <f>VLOOKUP($A410, 'Hospitalisation Details'!$A$2:$K$2344, 5, FALSE)</f>
        <v>0</v>
      </c>
      <c r="O410">
        <f>VLOOKUP($A410, 'Hospitalisation Details'!$A$2:$K$2344, 6, FALSE)</f>
        <v>25127.22</v>
      </c>
      <c r="P410" t="str">
        <f>VLOOKUP($A410, 'Hospitalisation Details'!$A$2:$K$2344, 7, FALSE)</f>
        <v>tier - 2</v>
      </c>
      <c r="Q410" t="str">
        <f>VLOOKUP($A410, 'Hospitalisation Details'!$A$2:$K$2344, 8, FALSE)</f>
        <v>tier - 3</v>
      </c>
      <c r="R410" t="str">
        <f>VLOOKUP($A410, 'Hospitalisation Details'!$A$2:$K$2344, 9, FALSE)</f>
        <v>R1011</v>
      </c>
      <c r="S410" t="str">
        <f>VLOOKUP($A410, 'Hospitalisation Details'!$A$2:$K$2344, 10, FALSE)</f>
        <v>24Nov1998</v>
      </c>
      <c r="T410">
        <f>VLOOKUP($A410, 'Hospitalisation Details'!$A$2:$K$2344, 11, FALSE)</f>
        <v>24</v>
      </c>
    </row>
    <row r="411" spans="1:20" ht="15.75" x14ac:dyDescent="0.25">
      <c r="A411" s="1" t="s">
        <v>1961</v>
      </c>
      <c r="B411" t="str">
        <f>VLOOKUP($A411, 'Customer Names'!$A$2:$D$2336, 2, FALSE)</f>
        <v>Cooney</v>
      </c>
      <c r="C411" t="str">
        <f>VLOOKUP($A411, 'Customer Names'!$A$2:$D$2336, 3, FALSE)</f>
        <v xml:space="preserve"> Ms</v>
      </c>
      <c r="D411" t="str">
        <f>VLOOKUP($A411, 'Customer Names'!$A$2:$D$2336, 4, FALSE)</f>
        <v xml:space="preserve">  Melissa</v>
      </c>
      <c r="E411">
        <f>VLOOKUP($A411, 'Medical Examinations'!$A$2:$J$2336, 2, FALSE)</f>
        <v>23.21</v>
      </c>
      <c r="F411">
        <f>VLOOKUP($A411, 'Medical Examinations'!$A$2:$J$2336, 3, FALSE)</f>
        <v>6.03</v>
      </c>
      <c r="G411" t="str">
        <f>VLOOKUP($A411, 'Medical Examinations'!$A$2:$J$2336, 4, FALSE)</f>
        <v>No</v>
      </c>
      <c r="H411" t="str">
        <f>VLOOKUP($A411, 'Medical Examinations'!$A$2:$J$2336, 5, FALSE)</f>
        <v>No</v>
      </c>
      <c r="I411" t="str">
        <f>VLOOKUP($A411, 'Medical Examinations'!$A$2:$J$2336, 6, FALSE)</f>
        <v>No</v>
      </c>
      <c r="J411">
        <f>VLOOKUP($A411, 'Medical Examinations'!$A$2:$J$2336, 7, FALSE)</f>
        <v>0</v>
      </c>
      <c r="K411" t="str">
        <f>VLOOKUP($A411, 'Medical Examinations'!$A$2:$J$2336, 8, FALSE)</f>
        <v>No</v>
      </c>
      <c r="L411" t="str">
        <f>VLOOKUP($A411, 'Medical Examinations'!$A$2:$J$2336, 9, FALSE)</f>
        <v>Obesity</v>
      </c>
      <c r="M411" t="str">
        <f>VLOOKUP($A411, 'Medical Examinations'!$A$2:$J$2336, 10, FALSE)</f>
        <v>Diabetes</v>
      </c>
      <c r="N411">
        <f>VLOOKUP($A411, 'Hospitalisation Details'!$A$2:$K$2344, 5, FALSE)</f>
        <v>0</v>
      </c>
      <c r="O411">
        <f>VLOOKUP($A411, 'Hospitalisation Details'!$A$2:$K$2344, 6, FALSE)</f>
        <v>25081.77</v>
      </c>
      <c r="P411" t="str">
        <f>VLOOKUP($A411, 'Hospitalisation Details'!$A$2:$K$2344, 7, FALSE)</f>
        <v>tier - 2</v>
      </c>
      <c r="Q411" t="str">
        <f>VLOOKUP($A411, 'Hospitalisation Details'!$A$2:$K$2344, 8, FALSE)</f>
        <v>tier - 2</v>
      </c>
      <c r="R411" t="str">
        <f>VLOOKUP($A411, 'Hospitalisation Details'!$A$2:$K$2344, 9, FALSE)</f>
        <v>R1013</v>
      </c>
      <c r="S411" t="str">
        <f>VLOOKUP($A411, 'Hospitalisation Details'!$A$2:$K$2344, 10, FALSE)</f>
        <v>14Jun1998</v>
      </c>
      <c r="T411">
        <f>VLOOKUP($A411, 'Hospitalisation Details'!$A$2:$K$2344, 11, FALSE)</f>
        <v>24</v>
      </c>
    </row>
    <row r="412" spans="1:20" ht="15.75" x14ac:dyDescent="0.25">
      <c r="A412" s="1" t="s">
        <v>1960</v>
      </c>
      <c r="B412" t="str">
        <f>VLOOKUP($A412, 'Customer Names'!$A$2:$D$2336, 2, FALSE)</f>
        <v>Bier</v>
      </c>
      <c r="C412" t="str">
        <f>VLOOKUP($A412, 'Customer Names'!$A$2:$D$2336, 3, FALSE)</f>
        <v xml:space="preserve"> Ms</v>
      </c>
      <c r="D412" t="str">
        <f>VLOOKUP($A412, 'Customer Names'!$A$2:$D$2336, 4, FALSE)</f>
        <v xml:space="preserve">  Raven</v>
      </c>
      <c r="E412">
        <f>VLOOKUP($A412, 'Medical Examinations'!$A$2:$J$2336, 2, FALSE)</f>
        <v>21.2</v>
      </c>
      <c r="F412">
        <f>VLOOKUP($A412, 'Medical Examinations'!$A$2:$J$2336, 3, FALSE)</f>
        <v>4.07</v>
      </c>
      <c r="G412" t="str">
        <f>VLOOKUP($A412, 'Medical Examinations'!$A$2:$J$2336, 4, FALSE)</f>
        <v>No</v>
      </c>
      <c r="H412" t="str">
        <f>VLOOKUP($A412, 'Medical Examinations'!$A$2:$J$2336, 5, FALSE)</f>
        <v>No</v>
      </c>
      <c r="I412" t="str">
        <f>VLOOKUP($A412, 'Medical Examinations'!$A$2:$J$2336, 6, FALSE)</f>
        <v>No</v>
      </c>
      <c r="J412">
        <f>VLOOKUP($A412, 'Medical Examinations'!$A$2:$J$2336, 7, FALSE)</f>
        <v>0</v>
      </c>
      <c r="K412" t="str">
        <f>VLOOKUP($A412, 'Medical Examinations'!$A$2:$J$2336, 8, FALSE)</f>
        <v>No</v>
      </c>
      <c r="L412" t="str">
        <f>VLOOKUP($A412, 'Medical Examinations'!$A$2:$J$2336, 9, FALSE)</f>
        <v>Obesity</v>
      </c>
      <c r="M412" t="str">
        <f>VLOOKUP($A412, 'Medical Examinations'!$A$2:$J$2336, 10, FALSE)</f>
        <v>Normal</v>
      </c>
      <c r="N412">
        <f>VLOOKUP($A412, 'Hospitalisation Details'!$A$2:$K$2344, 5, FALSE)</f>
        <v>0</v>
      </c>
      <c r="O412">
        <f>VLOOKUP($A412, 'Hospitalisation Details'!$A$2:$K$2344, 6, FALSE)</f>
        <v>25075.97</v>
      </c>
      <c r="P412" t="str">
        <f>VLOOKUP($A412, 'Hospitalisation Details'!$A$2:$K$2344, 7, FALSE)</f>
        <v>tier - 2</v>
      </c>
      <c r="Q412" t="str">
        <f>VLOOKUP($A412, 'Hospitalisation Details'!$A$2:$K$2344, 8, FALSE)</f>
        <v>tier - 2</v>
      </c>
      <c r="R412" t="str">
        <f>VLOOKUP($A412, 'Hospitalisation Details'!$A$2:$K$2344, 9, FALSE)</f>
        <v>R1011</v>
      </c>
      <c r="S412" t="str">
        <f>VLOOKUP($A412, 'Hospitalisation Details'!$A$2:$K$2344, 10, FALSE)</f>
        <v>4Dec1995</v>
      </c>
      <c r="T412">
        <f>VLOOKUP($A412, 'Hospitalisation Details'!$A$2:$K$2344, 11, FALSE)</f>
        <v>27</v>
      </c>
    </row>
    <row r="413" spans="1:20" ht="15.75" x14ac:dyDescent="0.25">
      <c r="A413" s="1" t="s">
        <v>1959</v>
      </c>
      <c r="B413" t="str">
        <f>VLOOKUP($A413, 'Customer Names'!$A$2:$D$2336, 2, FALSE)</f>
        <v>Muskopf</v>
      </c>
      <c r="C413" t="str">
        <f>VLOOKUP($A413, 'Customer Names'!$A$2:$D$2336, 3, FALSE)</f>
        <v xml:space="preserve"> Mr</v>
      </c>
      <c r="D413" t="str">
        <f>VLOOKUP($A413, 'Customer Names'!$A$2:$D$2336, 4, FALSE)</f>
        <v xml:space="preserve">  Christopher</v>
      </c>
      <c r="E413">
        <f>VLOOKUP($A413, 'Medical Examinations'!$A$2:$J$2336, 2, FALSE)</f>
        <v>28.215</v>
      </c>
      <c r="F413">
        <f>VLOOKUP($A413, 'Medical Examinations'!$A$2:$J$2336, 3, FALSE)</f>
        <v>8.26</v>
      </c>
      <c r="G413" t="str">
        <f>VLOOKUP($A413, 'Medical Examinations'!$A$2:$J$2336, 4, FALSE)</f>
        <v>No</v>
      </c>
      <c r="H413" t="str">
        <f>VLOOKUP($A413, 'Medical Examinations'!$A$2:$J$2336, 5, FALSE)</f>
        <v>No</v>
      </c>
      <c r="I413" t="str">
        <f>VLOOKUP($A413, 'Medical Examinations'!$A$2:$J$2336, 6, FALSE)</f>
        <v>No</v>
      </c>
      <c r="J413">
        <f>VLOOKUP($A413, 'Medical Examinations'!$A$2:$J$2336, 7, FALSE)</f>
        <v>0</v>
      </c>
      <c r="K413" t="str">
        <f>VLOOKUP($A413, 'Medical Examinations'!$A$2:$J$2336, 8, FALSE)</f>
        <v>No</v>
      </c>
      <c r="L413" t="str">
        <f>VLOOKUP($A413, 'Medical Examinations'!$A$2:$J$2336, 9, FALSE)</f>
        <v>Obesity</v>
      </c>
      <c r="M413" t="str">
        <f>VLOOKUP($A413, 'Medical Examinations'!$A$2:$J$2336, 10, FALSE)</f>
        <v>Diabetes</v>
      </c>
      <c r="N413">
        <f>VLOOKUP($A413, 'Hospitalisation Details'!$A$2:$K$2344, 5, FALSE)</f>
        <v>3</v>
      </c>
      <c r="O413">
        <f>VLOOKUP($A413, 'Hospitalisation Details'!$A$2:$K$2344, 6, FALSE)</f>
        <v>24915.22</v>
      </c>
      <c r="P413" t="str">
        <f>VLOOKUP($A413, 'Hospitalisation Details'!$A$2:$K$2344, 7, FALSE)</f>
        <v>tier - 2</v>
      </c>
      <c r="Q413" t="str">
        <f>VLOOKUP($A413, 'Hospitalisation Details'!$A$2:$K$2344, 8, FALSE)</f>
        <v>tier - 3</v>
      </c>
      <c r="R413" t="str">
        <f>VLOOKUP($A413, 'Hospitalisation Details'!$A$2:$K$2344, 9, FALSE)</f>
        <v>R1012</v>
      </c>
      <c r="S413" t="str">
        <f>VLOOKUP($A413, 'Hospitalisation Details'!$A$2:$K$2344, 10, FALSE)</f>
        <v>14Nov1975</v>
      </c>
      <c r="T413">
        <f>VLOOKUP($A413, 'Hospitalisation Details'!$A$2:$K$2344, 11, FALSE)</f>
        <v>47</v>
      </c>
    </row>
    <row r="414" spans="1:20" ht="15.75" x14ac:dyDescent="0.25">
      <c r="A414" s="1" t="s">
        <v>1958</v>
      </c>
      <c r="B414" t="str">
        <f>VLOOKUP($A414, 'Customer Names'!$A$2:$D$2336, 2, FALSE)</f>
        <v>Sirak</v>
      </c>
      <c r="C414" t="str">
        <f>VLOOKUP($A414, 'Customer Names'!$A$2:$D$2336, 3, FALSE)</f>
        <v xml:space="preserve"> Ms</v>
      </c>
      <c r="D414" t="str">
        <f>VLOOKUP($A414, 'Customer Names'!$A$2:$D$2336, 4, FALSE)</f>
        <v xml:space="preserve">  Kendra A</v>
      </c>
      <c r="E414">
        <f>VLOOKUP($A414, 'Medical Examinations'!$A$2:$J$2336, 2, FALSE)</f>
        <v>38.094999999999999</v>
      </c>
      <c r="F414">
        <f>VLOOKUP($A414, 'Medical Examinations'!$A$2:$J$2336, 3, FALSE)</f>
        <v>4.76</v>
      </c>
      <c r="G414" t="str">
        <f>VLOOKUP($A414, 'Medical Examinations'!$A$2:$J$2336, 4, FALSE)</f>
        <v>Yes</v>
      </c>
      <c r="H414" t="str">
        <f>VLOOKUP($A414, 'Medical Examinations'!$A$2:$J$2336, 5, FALSE)</f>
        <v>No</v>
      </c>
      <c r="I414" t="str">
        <f>VLOOKUP($A414, 'Medical Examinations'!$A$2:$J$2336, 6, FALSE)</f>
        <v>No</v>
      </c>
      <c r="J414">
        <f>VLOOKUP($A414, 'Medical Examinations'!$A$2:$J$2336, 7, FALSE)</f>
        <v>1</v>
      </c>
      <c r="K414" t="str">
        <f>VLOOKUP($A414, 'Medical Examinations'!$A$2:$J$2336, 8, FALSE)</f>
        <v>Yes</v>
      </c>
      <c r="L414" t="str">
        <f>VLOOKUP($A414, 'Medical Examinations'!$A$2:$J$2336, 9, FALSE)</f>
        <v>Obesity</v>
      </c>
      <c r="M414" t="str">
        <f>VLOOKUP($A414, 'Medical Examinations'!$A$2:$J$2336, 10, FALSE)</f>
        <v>Normal</v>
      </c>
      <c r="N414">
        <f>VLOOKUP($A414, 'Hospitalisation Details'!$A$2:$K$2344, 5, FALSE)</f>
        <v>2</v>
      </c>
      <c r="O414">
        <f>VLOOKUP($A414, 'Hospitalisation Details'!$A$2:$K$2344, 6, FALSE)</f>
        <v>24915.05</v>
      </c>
      <c r="P414" t="str">
        <f>VLOOKUP($A414, 'Hospitalisation Details'!$A$2:$K$2344, 7, FALSE)</f>
        <v>tier - 2</v>
      </c>
      <c r="Q414" t="str">
        <f>VLOOKUP($A414, 'Hospitalisation Details'!$A$2:$K$2344, 8, FALSE)</f>
        <v>tier - 1</v>
      </c>
      <c r="R414" t="str">
        <f>VLOOKUP($A414, 'Hospitalisation Details'!$A$2:$K$2344, 9, FALSE)</f>
        <v>R1024</v>
      </c>
      <c r="S414" t="str">
        <f>VLOOKUP($A414, 'Hospitalisation Details'!$A$2:$K$2344, 10, FALSE)</f>
        <v>14Jun1987</v>
      </c>
      <c r="T414">
        <f>VLOOKUP($A414, 'Hospitalisation Details'!$A$2:$K$2344, 11, FALSE)</f>
        <v>35</v>
      </c>
    </row>
    <row r="415" spans="1:20" ht="15.75" x14ac:dyDescent="0.25">
      <c r="A415" s="1" t="s">
        <v>1957</v>
      </c>
      <c r="B415" t="str">
        <f>VLOOKUP($A415, 'Customer Names'!$A$2:$D$2336, 2, FALSE)</f>
        <v>Nelsen</v>
      </c>
      <c r="C415" t="str">
        <f>VLOOKUP($A415, 'Customer Names'!$A$2:$D$2336, 3, FALSE)</f>
        <v xml:space="preserve"> Ms</v>
      </c>
      <c r="D415" t="str">
        <f>VLOOKUP($A415, 'Customer Names'!$A$2:$D$2336, 4, FALSE)</f>
        <v xml:space="preserve">  Jordan</v>
      </c>
      <c r="E415">
        <f>VLOOKUP($A415, 'Medical Examinations'!$A$2:$J$2336, 2, FALSE)</f>
        <v>22.61</v>
      </c>
      <c r="F415">
        <f>VLOOKUP($A415, 'Medical Examinations'!$A$2:$J$2336, 3, FALSE)</f>
        <v>6.13</v>
      </c>
      <c r="G415" t="str">
        <f>VLOOKUP($A415, 'Medical Examinations'!$A$2:$J$2336, 4, FALSE)</f>
        <v>No</v>
      </c>
      <c r="H415" t="str">
        <f>VLOOKUP($A415, 'Medical Examinations'!$A$2:$J$2336, 5, FALSE)</f>
        <v>No</v>
      </c>
      <c r="I415" t="str">
        <f>VLOOKUP($A415, 'Medical Examinations'!$A$2:$J$2336, 6, FALSE)</f>
        <v>Yes</v>
      </c>
      <c r="J415">
        <f>VLOOKUP($A415, 'Medical Examinations'!$A$2:$J$2336, 7, FALSE)</f>
        <v>0</v>
      </c>
      <c r="K415" t="str">
        <f>VLOOKUP($A415, 'Medical Examinations'!$A$2:$J$2336, 8, FALSE)</f>
        <v>No</v>
      </c>
      <c r="L415" t="str">
        <f>VLOOKUP($A415, 'Medical Examinations'!$A$2:$J$2336, 9, FALSE)</f>
        <v>Obesity</v>
      </c>
      <c r="M415" t="str">
        <f>VLOOKUP($A415, 'Medical Examinations'!$A$2:$J$2336, 10, FALSE)</f>
        <v>Diabetes</v>
      </c>
      <c r="N415">
        <f>VLOOKUP($A415, 'Hospitalisation Details'!$A$2:$K$2344, 5, FALSE)</f>
        <v>3</v>
      </c>
      <c r="O415">
        <f>VLOOKUP($A415, 'Hospitalisation Details'!$A$2:$K$2344, 6, FALSE)</f>
        <v>24873.38</v>
      </c>
      <c r="P415" t="str">
        <f>VLOOKUP($A415, 'Hospitalisation Details'!$A$2:$K$2344, 7, FALSE)</f>
        <v>tier - 2</v>
      </c>
      <c r="Q415" t="str">
        <f>VLOOKUP($A415, 'Hospitalisation Details'!$A$2:$K$2344, 8, FALSE)</f>
        <v>tier - 1</v>
      </c>
      <c r="R415" t="str">
        <f>VLOOKUP($A415, 'Hospitalisation Details'!$A$2:$K$2344, 9, FALSE)</f>
        <v>R1024</v>
      </c>
      <c r="S415" t="str">
        <f>VLOOKUP($A415, 'Hospitalisation Details'!$A$2:$K$2344, 10, FALSE)</f>
        <v>23Jul1969</v>
      </c>
      <c r="T415">
        <f>VLOOKUP($A415, 'Hospitalisation Details'!$A$2:$K$2344, 11, FALSE)</f>
        <v>53</v>
      </c>
    </row>
    <row r="416" spans="1:20" ht="15.75" x14ac:dyDescent="0.25">
      <c r="A416" s="1" t="s">
        <v>1956</v>
      </c>
      <c r="B416" t="str">
        <f>VLOOKUP($A416, 'Customer Names'!$A$2:$D$2336, 2, FALSE)</f>
        <v>Schallner</v>
      </c>
      <c r="C416" t="str">
        <f>VLOOKUP($A416, 'Customer Names'!$A$2:$D$2336, 3, FALSE)</f>
        <v xml:space="preserve"> Mr</v>
      </c>
      <c r="D416" t="str">
        <f>VLOOKUP($A416, 'Customer Names'!$A$2:$D$2336, 4, FALSE)</f>
        <v xml:space="preserve">  Nils</v>
      </c>
      <c r="E416">
        <f>VLOOKUP($A416, 'Medical Examinations'!$A$2:$J$2336, 2, FALSE)</f>
        <v>24.32</v>
      </c>
      <c r="F416">
        <f>VLOOKUP($A416, 'Medical Examinations'!$A$2:$J$2336, 3, FALSE)</f>
        <v>10.47</v>
      </c>
      <c r="G416" t="str">
        <f>VLOOKUP($A416, 'Medical Examinations'!$A$2:$J$2336, 4, FALSE)</f>
        <v>No</v>
      </c>
      <c r="H416" t="str">
        <f>VLOOKUP($A416, 'Medical Examinations'!$A$2:$J$2336, 5, FALSE)</f>
        <v>No</v>
      </c>
      <c r="I416" t="str">
        <f>VLOOKUP($A416, 'Medical Examinations'!$A$2:$J$2336, 6, FALSE)</f>
        <v>No</v>
      </c>
      <c r="J416">
        <f>VLOOKUP($A416, 'Medical Examinations'!$A$2:$J$2336, 7, FALSE)</f>
        <v>0</v>
      </c>
      <c r="K416" t="str">
        <f>VLOOKUP($A416, 'Medical Examinations'!$A$2:$J$2336, 8, FALSE)</f>
        <v>No</v>
      </c>
      <c r="L416" t="str">
        <f>VLOOKUP($A416, 'Medical Examinations'!$A$2:$J$2336, 9, FALSE)</f>
        <v>Obesity</v>
      </c>
      <c r="M416" t="str">
        <f>VLOOKUP($A416, 'Medical Examinations'!$A$2:$J$2336, 10, FALSE)</f>
        <v>Diabetes</v>
      </c>
      <c r="N416">
        <f>VLOOKUP($A416, 'Hospitalisation Details'!$A$2:$K$2344, 5, FALSE)</f>
        <v>3</v>
      </c>
      <c r="O416">
        <f>VLOOKUP($A416, 'Hospitalisation Details'!$A$2:$K$2344, 6, FALSE)</f>
        <v>24869.84</v>
      </c>
      <c r="P416" t="str">
        <f>VLOOKUP($A416, 'Hospitalisation Details'!$A$2:$K$2344, 7, FALSE)</f>
        <v>tier - 2</v>
      </c>
      <c r="Q416" t="str">
        <f>VLOOKUP($A416, 'Hospitalisation Details'!$A$2:$K$2344, 8, FALSE)</f>
        <v>tier - 2</v>
      </c>
      <c r="R416" t="str">
        <f>VLOOKUP($A416, 'Hospitalisation Details'!$A$2:$K$2344, 9, FALSE)</f>
        <v>R1016</v>
      </c>
      <c r="S416" t="str">
        <f>VLOOKUP($A416, 'Hospitalisation Details'!$A$2:$K$2344, 10, FALSE)</f>
        <v>26Nov1970</v>
      </c>
      <c r="T416">
        <f>VLOOKUP($A416, 'Hospitalisation Details'!$A$2:$K$2344, 11, FALSE)</f>
        <v>52</v>
      </c>
    </row>
    <row r="417" spans="1:20" ht="15.75" x14ac:dyDescent="0.25">
      <c r="A417" s="1" t="s">
        <v>1955</v>
      </c>
      <c r="B417" t="str">
        <f>VLOOKUP($A417, 'Customer Names'!$A$2:$D$2336, 2, FALSE)</f>
        <v>Dunlap</v>
      </c>
      <c r="C417" t="str">
        <f>VLOOKUP($A417, 'Customer Names'!$A$2:$D$2336, 3, FALSE)</f>
        <v xml:space="preserve"> Mr</v>
      </c>
      <c r="D417" t="str">
        <f>VLOOKUP($A417, 'Customer Names'!$A$2:$D$2336, 4, FALSE)</f>
        <v xml:space="preserve">  Scott</v>
      </c>
      <c r="E417">
        <f>VLOOKUP($A417, 'Medical Examinations'!$A$2:$J$2336, 2, FALSE)</f>
        <v>20.96</v>
      </c>
      <c r="F417">
        <f>VLOOKUP($A417, 'Medical Examinations'!$A$2:$J$2336, 3, FALSE)</f>
        <v>4.04</v>
      </c>
      <c r="G417" t="str">
        <f>VLOOKUP($A417, 'Medical Examinations'!$A$2:$J$2336, 4, FALSE)</f>
        <v>No</v>
      </c>
      <c r="H417" t="str">
        <f>VLOOKUP($A417, 'Medical Examinations'!$A$2:$J$2336, 5, FALSE)</f>
        <v>No</v>
      </c>
      <c r="I417" t="str">
        <f>VLOOKUP($A417, 'Medical Examinations'!$A$2:$J$2336, 6, FALSE)</f>
        <v>No</v>
      </c>
      <c r="J417">
        <f>VLOOKUP($A417, 'Medical Examinations'!$A$2:$J$2336, 7, FALSE)</f>
        <v>0</v>
      </c>
      <c r="K417" t="str">
        <f>VLOOKUP($A417, 'Medical Examinations'!$A$2:$J$2336, 8, FALSE)</f>
        <v>No</v>
      </c>
      <c r="L417" t="str">
        <f>VLOOKUP($A417, 'Medical Examinations'!$A$2:$J$2336, 9, FALSE)</f>
        <v>Obesity</v>
      </c>
      <c r="M417" t="str">
        <f>VLOOKUP($A417, 'Medical Examinations'!$A$2:$J$2336, 10, FALSE)</f>
        <v>Normal</v>
      </c>
      <c r="N417">
        <f>VLOOKUP($A417, 'Hospitalisation Details'!$A$2:$K$2344, 5, FALSE)</f>
        <v>0</v>
      </c>
      <c r="O417">
        <f>VLOOKUP($A417, 'Hospitalisation Details'!$A$2:$K$2344, 6, FALSE)</f>
        <v>24863.25</v>
      </c>
      <c r="P417" t="str">
        <f>VLOOKUP($A417, 'Hospitalisation Details'!$A$2:$K$2344, 7, FALSE)</f>
        <v>tier - 2</v>
      </c>
      <c r="Q417" t="str">
        <f>VLOOKUP($A417, 'Hospitalisation Details'!$A$2:$K$2344, 8, FALSE)</f>
        <v>tier - 3</v>
      </c>
      <c r="R417" t="str">
        <f>VLOOKUP($A417, 'Hospitalisation Details'!$A$2:$K$2344, 9, FALSE)</f>
        <v>R1011</v>
      </c>
      <c r="S417" t="str">
        <f>VLOOKUP($A417, 'Hospitalisation Details'!$A$2:$K$2344, 10, FALSE)</f>
        <v>10Jun1995</v>
      </c>
      <c r="T417">
        <f>VLOOKUP($A417, 'Hospitalisation Details'!$A$2:$K$2344, 11, FALSE)</f>
        <v>27</v>
      </c>
    </row>
    <row r="418" spans="1:20" ht="15.75" x14ac:dyDescent="0.25">
      <c r="A418" s="1" t="s">
        <v>1954</v>
      </c>
      <c r="B418" t="str">
        <f>VLOOKUP($A418, 'Customer Names'!$A$2:$D$2336, 2, FALSE)</f>
        <v>Messing</v>
      </c>
      <c r="C418" t="str">
        <f>VLOOKUP($A418, 'Customer Names'!$A$2:$D$2336, 3, FALSE)</f>
        <v xml:space="preserve"> Ms</v>
      </c>
      <c r="D418" t="str">
        <f>VLOOKUP($A418, 'Customer Names'!$A$2:$D$2336, 4, FALSE)</f>
        <v xml:space="preserve">  Angela</v>
      </c>
      <c r="E418">
        <f>VLOOKUP($A418, 'Medical Examinations'!$A$2:$J$2336, 2, FALSE)</f>
        <v>19.68</v>
      </c>
      <c r="F418">
        <f>VLOOKUP($A418, 'Medical Examinations'!$A$2:$J$2336, 3, FALSE)</f>
        <v>5.74</v>
      </c>
      <c r="G418" t="str">
        <f>VLOOKUP($A418, 'Medical Examinations'!$A$2:$J$2336, 4, FALSE)</f>
        <v>No</v>
      </c>
      <c r="H418" t="str">
        <f>VLOOKUP($A418, 'Medical Examinations'!$A$2:$J$2336, 5, FALSE)</f>
        <v>No</v>
      </c>
      <c r="I418" t="str">
        <f>VLOOKUP($A418, 'Medical Examinations'!$A$2:$J$2336, 6, FALSE)</f>
        <v>No</v>
      </c>
      <c r="J418">
        <f>VLOOKUP($A418, 'Medical Examinations'!$A$2:$J$2336, 7, FALSE)</f>
        <v>0</v>
      </c>
      <c r="K418" t="str">
        <f>VLOOKUP($A418, 'Medical Examinations'!$A$2:$J$2336, 8, FALSE)</f>
        <v>No</v>
      </c>
      <c r="L418" t="str">
        <f>VLOOKUP($A418, 'Medical Examinations'!$A$2:$J$2336, 9, FALSE)</f>
        <v>Obesity</v>
      </c>
      <c r="M418" t="str">
        <f>VLOOKUP($A418, 'Medical Examinations'!$A$2:$J$2336, 10, FALSE)</f>
        <v>Diabetes</v>
      </c>
      <c r="N418">
        <f>VLOOKUP($A418, 'Hospitalisation Details'!$A$2:$K$2344, 5, FALSE)</f>
        <v>0</v>
      </c>
      <c r="O418">
        <f>VLOOKUP($A418, 'Hospitalisation Details'!$A$2:$K$2344, 6, FALSE)</f>
        <v>24817.25</v>
      </c>
      <c r="P418" t="str">
        <f>VLOOKUP($A418, 'Hospitalisation Details'!$A$2:$K$2344, 7, FALSE)</f>
        <v>tier - 2</v>
      </c>
      <c r="Q418" t="str">
        <f>VLOOKUP($A418, 'Hospitalisation Details'!$A$2:$K$2344, 8, FALSE)</f>
        <v>tier - 2</v>
      </c>
      <c r="R418" t="str">
        <f>VLOOKUP($A418, 'Hospitalisation Details'!$A$2:$K$2344, 9, FALSE)</f>
        <v>R1011</v>
      </c>
      <c r="S418" t="str">
        <f>VLOOKUP($A418, 'Hospitalisation Details'!$A$2:$K$2344, 10, FALSE)</f>
        <v>9Sep1994</v>
      </c>
      <c r="T418">
        <f>VLOOKUP($A418, 'Hospitalisation Details'!$A$2:$K$2344, 11, FALSE)</f>
        <v>28</v>
      </c>
    </row>
    <row r="419" spans="1:20" ht="15.75" x14ac:dyDescent="0.25">
      <c r="A419" s="1" t="s">
        <v>1953</v>
      </c>
      <c r="B419" t="str">
        <f>VLOOKUP($A419, 'Customer Names'!$A$2:$D$2336, 2, FALSE)</f>
        <v>Bondell</v>
      </c>
      <c r="C419" t="str">
        <f>VLOOKUP($A419, 'Customer Names'!$A$2:$D$2336, 3, FALSE)</f>
        <v xml:space="preserve"> Ms</v>
      </c>
      <c r="D419" t="str">
        <f>VLOOKUP($A419, 'Customer Names'!$A$2:$D$2336, 4, FALSE)</f>
        <v xml:space="preserve">  Allison</v>
      </c>
      <c r="E419">
        <f>VLOOKUP($A419, 'Medical Examinations'!$A$2:$J$2336, 2, FALSE)</f>
        <v>18.100000000000001</v>
      </c>
      <c r="F419">
        <f>VLOOKUP($A419, 'Medical Examinations'!$A$2:$J$2336, 3, FALSE)</f>
        <v>6.33</v>
      </c>
      <c r="G419" t="str">
        <f>VLOOKUP($A419, 'Medical Examinations'!$A$2:$J$2336, 4, FALSE)</f>
        <v>No</v>
      </c>
      <c r="H419" t="str">
        <f>VLOOKUP($A419, 'Medical Examinations'!$A$2:$J$2336, 5, FALSE)</f>
        <v>No</v>
      </c>
      <c r="I419" t="str">
        <f>VLOOKUP($A419, 'Medical Examinations'!$A$2:$J$2336, 6, FALSE)</f>
        <v>No</v>
      </c>
      <c r="J419">
        <f>VLOOKUP($A419, 'Medical Examinations'!$A$2:$J$2336, 7, FALSE)</f>
        <v>0</v>
      </c>
      <c r="K419" t="str">
        <f>VLOOKUP($A419, 'Medical Examinations'!$A$2:$J$2336, 8, FALSE)</f>
        <v>No</v>
      </c>
      <c r="L419" t="str">
        <f>VLOOKUP($A419, 'Medical Examinations'!$A$2:$J$2336, 9, FALSE)</f>
        <v>Underweight</v>
      </c>
      <c r="M419" t="str">
        <f>VLOOKUP($A419, 'Medical Examinations'!$A$2:$J$2336, 10, FALSE)</f>
        <v>Diabetes</v>
      </c>
      <c r="N419">
        <f>VLOOKUP($A419, 'Hospitalisation Details'!$A$2:$K$2344, 5, FALSE)</f>
        <v>0</v>
      </c>
      <c r="O419">
        <f>VLOOKUP($A419, 'Hospitalisation Details'!$A$2:$K$2344, 6, FALSE)</f>
        <v>24795.040000000001</v>
      </c>
      <c r="P419" t="str">
        <f>VLOOKUP($A419, 'Hospitalisation Details'!$A$2:$K$2344, 7, FALSE)</f>
        <v>tier - 2</v>
      </c>
      <c r="Q419" t="str">
        <f>VLOOKUP($A419, 'Hospitalisation Details'!$A$2:$K$2344, 8, FALSE)</f>
        <v>tier - 3</v>
      </c>
      <c r="R419" t="str">
        <f>VLOOKUP($A419, 'Hospitalisation Details'!$A$2:$K$2344, 9, FALSE)</f>
        <v>R1011</v>
      </c>
      <c r="S419" t="str">
        <f>VLOOKUP($A419, 'Hospitalisation Details'!$A$2:$K$2344, 10, FALSE)</f>
        <v>11Oct1992</v>
      </c>
      <c r="T419">
        <f>VLOOKUP($A419, 'Hospitalisation Details'!$A$2:$K$2344, 11, FALSE)</f>
        <v>30</v>
      </c>
    </row>
    <row r="420" spans="1:20" ht="15.75" x14ac:dyDescent="0.25">
      <c r="A420" s="1" t="s">
        <v>1952</v>
      </c>
      <c r="B420" t="str">
        <f>VLOOKUP($A420, 'Customer Names'!$A$2:$D$2336, 2, FALSE)</f>
        <v>Gaughan</v>
      </c>
      <c r="C420" t="str">
        <f>VLOOKUP($A420, 'Customer Names'!$A$2:$D$2336, 3, FALSE)</f>
        <v xml:space="preserve"> Ms</v>
      </c>
      <c r="D420" t="str">
        <f>VLOOKUP($A420, 'Customer Names'!$A$2:$D$2336, 4, FALSE)</f>
        <v xml:space="preserve">  Caitlin O</v>
      </c>
      <c r="E420">
        <f>VLOOKUP($A420, 'Medical Examinations'!$A$2:$J$2336, 2, FALSE)</f>
        <v>29.64</v>
      </c>
      <c r="F420">
        <f>VLOOKUP($A420, 'Medical Examinations'!$A$2:$J$2336, 3, FALSE)</f>
        <v>4.28</v>
      </c>
      <c r="G420" t="str">
        <f>VLOOKUP($A420, 'Medical Examinations'!$A$2:$J$2336, 4, FALSE)</f>
        <v>No</v>
      </c>
      <c r="H420" t="str">
        <f>VLOOKUP($A420, 'Medical Examinations'!$A$2:$J$2336, 5, FALSE)</f>
        <v>No</v>
      </c>
      <c r="I420" t="str">
        <f>VLOOKUP($A420, 'Medical Examinations'!$A$2:$J$2336, 6, FALSE)</f>
        <v>No</v>
      </c>
      <c r="J420">
        <f>VLOOKUP($A420, 'Medical Examinations'!$A$2:$J$2336, 7, FALSE)</f>
        <v>0</v>
      </c>
      <c r="K420" t="str">
        <f>VLOOKUP($A420, 'Medical Examinations'!$A$2:$J$2336, 8, FALSE)</f>
        <v>No</v>
      </c>
      <c r="L420" t="str">
        <f>VLOOKUP($A420, 'Medical Examinations'!$A$2:$J$2336, 9, FALSE)</f>
        <v>Obesity</v>
      </c>
      <c r="M420" t="str">
        <f>VLOOKUP($A420, 'Medical Examinations'!$A$2:$J$2336, 10, FALSE)</f>
        <v>Normal</v>
      </c>
      <c r="N420">
        <f>VLOOKUP($A420, 'Hospitalisation Details'!$A$2:$K$2344, 5, FALSE)</f>
        <v>4</v>
      </c>
      <c r="O420">
        <f>VLOOKUP($A420, 'Hospitalisation Details'!$A$2:$K$2344, 6, FALSE)</f>
        <v>24671.66</v>
      </c>
      <c r="P420" t="str">
        <f>VLOOKUP($A420, 'Hospitalisation Details'!$A$2:$K$2344, 7, FALSE)</f>
        <v>tier - 2</v>
      </c>
      <c r="Q420" t="str">
        <f>VLOOKUP($A420, 'Hospitalisation Details'!$A$2:$K$2344, 8, FALSE)</f>
        <v>tier - 1</v>
      </c>
      <c r="R420" t="str">
        <f>VLOOKUP($A420, 'Hospitalisation Details'!$A$2:$K$2344, 9, FALSE)</f>
        <v>R1024</v>
      </c>
      <c r="S420" t="str">
        <f>VLOOKUP($A420, 'Hospitalisation Details'!$A$2:$K$2344, 10, FALSE)</f>
        <v>28Aug1996</v>
      </c>
      <c r="T420">
        <f>VLOOKUP($A420, 'Hospitalisation Details'!$A$2:$K$2344, 11, FALSE)</f>
        <v>26</v>
      </c>
    </row>
    <row r="421" spans="1:20" ht="15.75" x14ac:dyDescent="0.25">
      <c r="A421" s="1" t="s">
        <v>1951</v>
      </c>
      <c r="B421" t="str">
        <f>VLOOKUP($A421, 'Customer Names'!$A$2:$D$2336, 2, FALSE)</f>
        <v>Gruman</v>
      </c>
      <c r="C421" t="str">
        <f>VLOOKUP($A421, 'Customer Names'!$A$2:$D$2336, 3, FALSE)</f>
        <v xml:space="preserve"> Ms</v>
      </c>
      <c r="D421" t="str">
        <f>VLOOKUP($A421, 'Customer Names'!$A$2:$D$2336, 4, FALSE)</f>
        <v xml:space="preserve">  Tracy M</v>
      </c>
      <c r="E421">
        <f>VLOOKUP($A421, 'Medical Examinations'!$A$2:$J$2336, 2, FALSE)</f>
        <v>25.3</v>
      </c>
      <c r="F421">
        <f>VLOOKUP($A421, 'Medical Examinations'!$A$2:$J$2336, 3, FALSE)</f>
        <v>9.4700000000000006</v>
      </c>
      <c r="G421" t="str">
        <f>VLOOKUP($A421, 'Medical Examinations'!$A$2:$J$2336, 4, FALSE)</f>
        <v>No</v>
      </c>
      <c r="H421" t="str">
        <f>VLOOKUP($A421, 'Medical Examinations'!$A$2:$J$2336, 5, FALSE)</f>
        <v>No</v>
      </c>
      <c r="I421" t="str">
        <f>VLOOKUP($A421, 'Medical Examinations'!$A$2:$J$2336, 6, FALSE)</f>
        <v>No</v>
      </c>
      <c r="J421">
        <f>VLOOKUP($A421, 'Medical Examinations'!$A$2:$J$2336, 7, FALSE)</f>
        <v>0</v>
      </c>
      <c r="K421" t="str">
        <f>VLOOKUP($A421, 'Medical Examinations'!$A$2:$J$2336, 8, FALSE)</f>
        <v>No</v>
      </c>
      <c r="L421" t="str">
        <f>VLOOKUP($A421, 'Medical Examinations'!$A$2:$J$2336, 9, FALSE)</f>
        <v>Obesity</v>
      </c>
      <c r="M421" t="str">
        <f>VLOOKUP($A421, 'Medical Examinations'!$A$2:$J$2336, 10, FALSE)</f>
        <v>Diabetes</v>
      </c>
      <c r="N421">
        <f>VLOOKUP($A421, 'Hospitalisation Details'!$A$2:$K$2344, 5, FALSE)</f>
        <v>2</v>
      </c>
      <c r="O421">
        <f>VLOOKUP($A421, 'Hospitalisation Details'!$A$2:$K$2344, 6, FALSE)</f>
        <v>24667.42</v>
      </c>
      <c r="P421" t="str">
        <f>VLOOKUP($A421, 'Hospitalisation Details'!$A$2:$K$2344, 7, FALSE)</f>
        <v>tier - 2</v>
      </c>
      <c r="Q421" t="str">
        <f>VLOOKUP($A421, 'Hospitalisation Details'!$A$2:$K$2344, 8, FALSE)</f>
        <v>tier - 3</v>
      </c>
      <c r="R421" t="str">
        <f>VLOOKUP($A421, 'Hospitalisation Details'!$A$2:$K$2344, 9, FALSE)</f>
        <v>R1013</v>
      </c>
      <c r="S421" t="str">
        <f>VLOOKUP($A421, 'Hospitalisation Details'!$A$2:$K$2344, 10, FALSE)</f>
        <v>12Jun1970</v>
      </c>
      <c r="T421">
        <f>VLOOKUP($A421, 'Hospitalisation Details'!$A$2:$K$2344, 11, FALSE)</f>
        <v>52</v>
      </c>
    </row>
    <row r="422" spans="1:20" ht="15.75" x14ac:dyDescent="0.25">
      <c r="A422" s="1" t="s">
        <v>1950</v>
      </c>
      <c r="B422" t="str">
        <f>VLOOKUP($A422, 'Customer Names'!$A$2:$D$2336, 2, FALSE)</f>
        <v>Whitlow</v>
      </c>
      <c r="C422" t="str">
        <f>VLOOKUP($A422, 'Customer Names'!$A$2:$D$2336, 3, FALSE)</f>
        <v xml:space="preserve"> Mr</v>
      </c>
      <c r="D422" t="str">
        <f>VLOOKUP($A422, 'Customer Names'!$A$2:$D$2336, 4, FALSE)</f>
        <v xml:space="preserve">  Dustin M</v>
      </c>
      <c r="E422">
        <f>VLOOKUP($A422, 'Medical Examinations'!$A$2:$J$2336, 2, FALSE)</f>
        <v>27.6</v>
      </c>
      <c r="F422">
        <f>VLOOKUP($A422, 'Medical Examinations'!$A$2:$J$2336, 3, FALSE)</f>
        <v>4.8499999999999996</v>
      </c>
      <c r="G422" t="str">
        <f>VLOOKUP($A422, 'Medical Examinations'!$A$2:$J$2336, 4, FALSE)</f>
        <v>No</v>
      </c>
      <c r="H422" t="str">
        <f>VLOOKUP($A422, 'Medical Examinations'!$A$2:$J$2336, 5, FALSE)</f>
        <v>No</v>
      </c>
      <c r="I422" t="str">
        <f>VLOOKUP($A422, 'Medical Examinations'!$A$2:$J$2336, 6, FALSE)</f>
        <v>No</v>
      </c>
      <c r="J422">
        <f>VLOOKUP($A422, 'Medical Examinations'!$A$2:$J$2336, 7, FALSE)</f>
        <v>0</v>
      </c>
      <c r="K422" t="str">
        <f>VLOOKUP($A422, 'Medical Examinations'!$A$2:$J$2336, 8, FALSE)</f>
        <v>No</v>
      </c>
      <c r="L422" t="str">
        <f>VLOOKUP($A422, 'Medical Examinations'!$A$2:$J$2336, 9, FALSE)</f>
        <v>Obesity</v>
      </c>
      <c r="M422" t="str">
        <f>VLOOKUP($A422, 'Medical Examinations'!$A$2:$J$2336, 10, FALSE)</f>
        <v>Normal</v>
      </c>
      <c r="N422">
        <f>VLOOKUP($A422, 'Hospitalisation Details'!$A$2:$K$2344, 5, FALSE)</f>
        <v>0</v>
      </c>
      <c r="O422">
        <f>VLOOKUP($A422, 'Hospitalisation Details'!$A$2:$K$2344, 6, FALSE)</f>
        <v>24603.05</v>
      </c>
      <c r="P422" t="str">
        <f>VLOOKUP($A422, 'Hospitalisation Details'!$A$2:$K$2344, 7, FALSE)</f>
        <v>tier - 2</v>
      </c>
      <c r="Q422" t="str">
        <f>VLOOKUP($A422, 'Hospitalisation Details'!$A$2:$K$2344, 8, FALSE)</f>
        <v>tier - 2</v>
      </c>
      <c r="R422" t="str">
        <f>VLOOKUP($A422, 'Hospitalisation Details'!$A$2:$K$2344, 9, FALSE)</f>
        <v>R1011</v>
      </c>
      <c r="S422" t="str">
        <f>VLOOKUP($A422, 'Hospitalisation Details'!$A$2:$K$2344, 10, FALSE)</f>
        <v>12Oct1976</v>
      </c>
      <c r="T422">
        <f>VLOOKUP($A422, 'Hospitalisation Details'!$A$2:$K$2344, 11, FALSE)</f>
        <v>46</v>
      </c>
    </row>
    <row r="423" spans="1:20" ht="15.75" x14ac:dyDescent="0.25">
      <c r="A423" s="1" t="s">
        <v>1949</v>
      </c>
      <c r="B423" t="str">
        <f>VLOOKUP($A423, 'Customer Names'!$A$2:$D$2336, 2, FALSE)</f>
        <v>Robinson</v>
      </c>
      <c r="C423" t="str">
        <f>VLOOKUP($A423, 'Customer Names'!$A$2:$D$2336, 3, FALSE)</f>
        <v xml:space="preserve"> Ms</v>
      </c>
      <c r="D423" t="str">
        <f>VLOOKUP($A423, 'Customer Names'!$A$2:$D$2336, 4, FALSE)</f>
        <v xml:space="preserve">  Jenny</v>
      </c>
      <c r="E423">
        <f>VLOOKUP($A423, 'Medical Examinations'!$A$2:$J$2336, 2, FALSE)</f>
        <v>27.645</v>
      </c>
      <c r="F423">
        <f>VLOOKUP($A423, 'Medical Examinations'!$A$2:$J$2336, 3, FALSE)</f>
        <v>11.03</v>
      </c>
      <c r="G423" t="str">
        <f>VLOOKUP($A423, 'Medical Examinations'!$A$2:$J$2336, 4, FALSE)</f>
        <v>No</v>
      </c>
      <c r="H423" t="str">
        <f>VLOOKUP($A423, 'Medical Examinations'!$A$2:$J$2336, 5, FALSE)</f>
        <v>No</v>
      </c>
      <c r="I423" t="str">
        <f>VLOOKUP($A423, 'Medical Examinations'!$A$2:$J$2336, 6, FALSE)</f>
        <v>No</v>
      </c>
      <c r="J423">
        <f>VLOOKUP($A423, 'Medical Examinations'!$A$2:$J$2336, 7, FALSE)</f>
        <v>0</v>
      </c>
      <c r="K423" t="str">
        <f>VLOOKUP($A423, 'Medical Examinations'!$A$2:$J$2336, 8, FALSE)</f>
        <v>No</v>
      </c>
      <c r="L423" t="str">
        <f>VLOOKUP($A423, 'Medical Examinations'!$A$2:$J$2336, 9, FALSE)</f>
        <v>Obesity</v>
      </c>
      <c r="M423" t="str">
        <f>VLOOKUP($A423, 'Medical Examinations'!$A$2:$J$2336, 10, FALSE)</f>
        <v>Diabetes</v>
      </c>
      <c r="N423">
        <f>VLOOKUP($A423, 'Hospitalisation Details'!$A$2:$K$2344, 5, FALSE)</f>
        <v>2</v>
      </c>
      <c r="O423">
        <f>VLOOKUP($A423, 'Hospitalisation Details'!$A$2:$K$2344, 6, FALSE)</f>
        <v>24535.7</v>
      </c>
      <c r="P423" t="str">
        <f>VLOOKUP($A423, 'Hospitalisation Details'!$A$2:$K$2344, 7, FALSE)</f>
        <v>tier - 2</v>
      </c>
      <c r="Q423" t="str">
        <f>VLOOKUP($A423, 'Hospitalisation Details'!$A$2:$K$2344, 8, FALSE)</f>
        <v>tier - 2</v>
      </c>
      <c r="R423" t="str">
        <f>VLOOKUP($A423, 'Hospitalisation Details'!$A$2:$K$2344, 9, FALSE)</f>
        <v>R1012</v>
      </c>
      <c r="S423" t="str">
        <f>VLOOKUP($A423, 'Hospitalisation Details'!$A$2:$K$2344, 10, FALSE)</f>
        <v>13Jun1975</v>
      </c>
      <c r="T423">
        <f>VLOOKUP($A423, 'Hospitalisation Details'!$A$2:$K$2344, 11, FALSE)</f>
        <v>47</v>
      </c>
    </row>
    <row r="424" spans="1:20" ht="15.75" x14ac:dyDescent="0.25">
      <c r="A424" s="1" t="s">
        <v>1948</v>
      </c>
      <c r="B424" t="str">
        <f>VLOOKUP($A424, 'Customer Names'!$A$2:$D$2336, 2, FALSE)</f>
        <v>Sabo</v>
      </c>
      <c r="C424" t="str">
        <f>VLOOKUP($A424, 'Customer Names'!$A$2:$D$2336, 3, FALSE)</f>
        <v xml:space="preserve"> Ms</v>
      </c>
      <c r="D424" t="str">
        <f>VLOOKUP($A424, 'Customer Names'!$A$2:$D$2336, 4, FALSE)</f>
        <v xml:space="preserve">  Emily</v>
      </c>
      <c r="E424">
        <f>VLOOKUP($A424, 'Medical Examinations'!$A$2:$J$2336, 2, FALSE)</f>
        <v>27.6</v>
      </c>
      <c r="F424">
        <f>VLOOKUP($A424, 'Medical Examinations'!$A$2:$J$2336, 3, FALSE)</f>
        <v>5.22</v>
      </c>
      <c r="G424" t="str">
        <f>VLOOKUP($A424, 'Medical Examinations'!$A$2:$J$2336, 4, FALSE)</f>
        <v>No</v>
      </c>
      <c r="H424" t="str">
        <f>VLOOKUP($A424, 'Medical Examinations'!$A$2:$J$2336, 5, FALSE)</f>
        <v>No</v>
      </c>
      <c r="I424" t="str">
        <f>VLOOKUP($A424, 'Medical Examinations'!$A$2:$J$2336, 6, FALSE)</f>
        <v>No</v>
      </c>
      <c r="J424">
        <f>VLOOKUP($A424, 'Medical Examinations'!$A$2:$J$2336, 7, FALSE)</f>
        <v>0</v>
      </c>
      <c r="K424" t="str">
        <f>VLOOKUP($A424, 'Medical Examinations'!$A$2:$J$2336, 8, FALSE)</f>
        <v>No</v>
      </c>
      <c r="L424" t="str">
        <f>VLOOKUP($A424, 'Medical Examinations'!$A$2:$J$2336, 9, FALSE)</f>
        <v>Obesity</v>
      </c>
      <c r="M424" t="str">
        <f>VLOOKUP($A424, 'Medical Examinations'!$A$2:$J$2336, 10, FALSE)</f>
        <v>Normal</v>
      </c>
      <c r="N424">
        <f>VLOOKUP($A424, 'Hospitalisation Details'!$A$2:$K$2344, 5, FALSE)</f>
        <v>1</v>
      </c>
      <c r="O424">
        <f>VLOOKUP($A424, 'Hospitalisation Details'!$A$2:$K$2344, 6, FALSE)</f>
        <v>24520.26</v>
      </c>
      <c r="P424" t="str">
        <f>VLOOKUP($A424, 'Hospitalisation Details'!$A$2:$K$2344, 7, FALSE)</f>
        <v>tier - 2</v>
      </c>
      <c r="Q424" t="str">
        <f>VLOOKUP($A424, 'Hospitalisation Details'!$A$2:$K$2344, 8, FALSE)</f>
        <v>tier - 3</v>
      </c>
      <c r="R424" t="str">
        <f>VLOOKUP($A424, 'Hospitalisation Details'!$A$2:$K$2344, 9, FALSE)</f>
        <v>R1011</v>
      </c>
      <c r="S424" t="str">
        <f>VLOOKUP($A424, 'Hospitalisation Details'!$A$2:$K$2344, 10, FALSE)</f>
        <v>14Sep1972</v>
      </c>
      <c r="T424">
        <f>VLOOKUP($A424, 'Hospitalisation Details'!$A$2:$K$2344, 11, FALSE)</f>
        <v>50</v>
      </c>
    </row>
    <row r="425" spans="1:20" ht="15.75" x14ac:dyDescent="0.25">
      <c r="A425" s="1" t="s">
        <v>1947</v>
      </c>
      <c r="B425" t="str">
        <f>VLOOKUP($A425, 'Customer Names'!$A$2:$D$2336, 2, FALSE)</f>
        <v>Nazarian</v>
      </c>
      <c r="C425" t="str">
        <f>VLOOKUP($A425, 'Customer Names'!$A$2:$D$2336, 3, FALSE)</f>
        <v xml:space="preserve"> Ms</v>
      </c>
      <c r="D425" t="str">
        <f>VLOOKUP($A425, 'Customer Names'!$A$2:$D$2336, 4, FALSE)</f>
        <v xml:space="preserve">  Fabienne</v>
      </c>
      <c r="E425">
        <f>VLOOKUP($A425, 'Medical Examinations'!$A$2:$J$2336, 2, FALSE)</f>
        <v>25.08</v>
      </c>
      <c r="F425">
        <f>VLOOKUP($A425, 'Medical Examinations'!$A$2:$J$2336, 3, FALSE)</f>
        <v>9.52</v>
      </c>
      <c r="G425" t="str">
        <f>VLOOKUP($A425, 'Medical Examinations'!$A$2:$J$2336, 4, FALSE)</f>
        <v>No</v>
      </c>
      <c r="H425" t="str">
        <f>VLOOKUP($A425, 'Medical Examinations'!$A$2:$J$2336, 5, FALSE)</f>
        <v>No</v>
      </c>
      <c r="I425" t="str">
        <f>VLOOKUP($A425, 'Medical Examinations'!$A$2:$J$2336, 6, FALSE)</f>
        <v>No</v>
      </c>
      <c r="J425">
        <f>VLOOKUP($A425, 'Medical Examinations'!$A$2:$J$2336, 7, FALSE)</f>
        <v>0</v>
      </c>
      <c r="K425" t="str">
        <f>VLOOKUP($A425, 'Medical Examinations'!$A$2:$J$2336, 8, FALSE)</f>
        <v>No</v>
      </c>
      <c r="L425" t="str">
        <f>VLOOKUP($A425, 'Medical Examinations'!$A$2:$J$2336, 9, FALSE)</f>
        <v>Obesity</v>
      </c>
      <c r="M425" t="str">
        <f>VLOOKUP($A425, 'Medical Examinations'!$A$2:$J$2336, 10, FALSE)</f>
        <v>Diabetes</v>
      </c>
      <c r="N425">
        <f>VLOOKUP($A425, 'Hospitalisation Details'!$A$2:$K$2344, 5, FALSE)</f>
        <v>0</v>
      </c>
      <c r="O425">
        <f>VLOOKUP($A425, 'Hospitalisation Details'!$A$2:$K$2344, 6, FALSE)</f>
        <v>24513.09</v>
      </c>
      <c r="P425" t="str">
        <f>VLOOKUP($A425, 'Hospitalisation Details'!$A$2:$K$2344, 7, FALSE)</f>
        <v>tier - 2</v>
      </c>
      <c r="Q425" t="str">
        <f>VLOOKUP($A425, 'Hospitalisation Details'!$A$2:$K$2344, 8, FALSE)</f>
        <v>tier - 2</v>
      </c>
      <c r="R425" t="str">
        <f>VLOOKUP($A425, 'Hospitalisation Details'!$A$2:$K$2344, 9, FALSE)</f>
        <v>R1013</v>
      </c>
      <c r="S425" t="str">
        <f>VLOOKUP($A425, 'Hospitalisation Details'!$A$2:$K$2344, 10, FALSE)</f>
        <v>21Oct1961</v>
      </c>
      <c r="T425">
        <f>VLOOKUP($A425, 'Hospitalisation Details'!$A$2:$K$2344, 11, FALSE)</f>
        <v>61</v>
      </c>
    </row>
    <row r="426" spans="1:20" ht="15.75" x14ac:dyDescent="0.25">
      <c r="A426" s="1" t="s">
        <v>1946</v>
      </c>
      <c r="B426" t="str">
        <f>VLOOKUP($A426, 'Customer Names'!$A$2:$D$2336, 2, FALSE)</f>
        <v>Lerma</v>
      </c>
      <c r="C426" t="str">
        <f>VLOOKUP($A426, 'Customer Names'!$A$2:$D$2336, 3, FALSE)</f>
        <v xml:space="preserve"> Mr</v>
      </c>
      <c r="D426" t="str">
        <f>VLOOKUP($A426, 'Customer Names'!$A$2:$D$2336, 4, FALSE)</f>
        <v xml:space="preserve">  Jordan</v>
      </c>
      <c r="E426">
        <f>VLOOKUP($A426, 'Medical Examinations'!$A$2:$J$2336, 2, FALSE)</f>
        <v>30.02</v>
      </c>
      <c r="F426">
        <f>VLOOKUP($A426, 'Medical Examinations'!$A$2:$J$2336, 3, FALSE)</f>
        <v>11.09</v>
      </c>
      <c r="G426" t="str">
        <f>VLOOKUP($A426, 'Medical Examinations'!$A$2:$J$2336, 4, FALSE)</f>
        <v>No</v>
      </c>
      <c r="H426" t="str">
        <f>VLOOKUP($A426, 'Medical Examinations'!$A$2:$J$2336, 5, FALSE)</f>
        <v>No</v>
      </c>
      <c r="I426" t="str">
        <f>VLOOKUP($A426, 'Medical Examinations'!$A$2:$J$2336, 6, FALSE)</f>
        <v>No</v>
      </c>
      <c r="J426">
        <f>VLOOKUP($A426, 'Medical Examinations'!$A$2:$J$2336, 7, FALSE)</f>
        <v>1</v>
      </c>
      <c r="K426" t="str">
        <f>VLOOKUP($A426, 'Medical Examinations'!$A$2:$J$2336, 8, FALSE)</f>
        <v>No</v>
      </c>
      <c r="L426" t="str">
        <f>VLOOKUP($A426, 'Medical Examinations'!$A$2:$J$2336, 9, FALSE)</f>
        <v>Obesity</v>
      </c>
      <c r="M426" t="str">
        <f>VLOOKUP($A426, 'Medical Examinations'!$A$2:$J$2336, 10, FALSE)</f>
        <v>Diabetes</v>
      </c>
      <c r="N426">
        <f>VLOOKUP($A426, 'Hospitalisation Details'!$A$2:$K$2344, 5, FALSE)</f>
        <v>0</v>
      </c>
      <c r="O426">
        <f>VLOOKUP($A426, 'Hospitalisation Details'!$A$2:$K$2344, 6, FALSE)</f>
        <v>24476.48</v>
      </c>
      <c r="P426" t="str">
        <f>VLOOKUP($A426, 'Hospitalisation Details'!$A$2:$K$2344, 7, FALSE)</f>
        <v>tier - 2</v>
      </c>
      <c r="Q426" t="str">
        <f>VLOOKUP($A426, 'Hospitalisation Details'!$A$2:$K$2344, 8, FALSE)</f>
        <v>tier - 2</v>
      </c>
      <c r="R426" t="str">
        <f>VLOOKUP($A426, 'Hospitalisation Details'!$A$2:$K$2344, 9, FALSE)</f>
        <v>R1012</v>
      </c>
      <c r="S426" t="str">
        <f>VLOOKUP($A426, 'Hospitalisation Details'!$A$2:$K$2344, 10, FALSE)</f>
        <v>6Jul1968</v>
      </c>
      <c r="T426">
        <f>VLOOKUP($A426, 'Hospitalisation Details'!$A$2:$K$2344, 11, FALSE)</f>
        <v>54</v>
      </c>
    </row>
    <row r="427" spans="1:20" ht="15.75" x14ac:dyDescent="0.25">
      <c r="A427" s="1" t="s">
        <v>1945</v>
      </c>
      <c r="B427" t="str">
        <f>VLOOKUP($A427, 'Customer Names'!$A$2:$D$2336, 2, FALSE)</f>
        <v>Dahl</v>
      </c>
      <c r="C427" t="str">
        <f>VLOOKUP($A427, 'Customer Names'!$A$2:$D$2336, 3, FALSE)</f>
        <v xml:space="preserve"> Mr</v>
      </c>
      <c r="D427" t="str">
        <f>VLOOKUP($A427, 'Customer Names'!$A$2:$D$2336, 4, FALSE)</f>
        <v xml:space="preserve">  Matt</v>
      </c>
      <c r="E427">
        <f>VLOOKUP($A427, 'Medical Examinations'!$A$2:$J$2336, 2, FALSE)</f>
        <v>27.36</v>
      </c>
      <c r="F427">
        <f>VLOOKUP($A427, 'Medical Examinations'!$A$2:$J$2336, 3, FALSE)</f>
        <v>9.4499999999999993</v>
      </c>
      <c r="G427" t="str">
        <f>VLOOKUP($A427, 'Medical Examinations'!$A$2:$J$2336, 4, FALSE)</f>
        <v>No</v>
      </c>
      <c r="H427" t="str">
        <f>VLOOKUP($A427, 'Medical Examinations'!$A$2:$J$2336, 5, FALSE)</f>
        <v>No</v>
      </c>
      <c r="I427" t="str">
        <f>VLOOKUP($A427, 'Medical Examinations'!$A$2:$J$2336, 6, FALSE)</f>
        <v>No</v>
      </c>
      <c r="J427">
        <f>VLOOKUP($A427, 'Medical Examinations'!$A$2:$J$2336, 7, FALSE)</f>
        <v>0</v>
      </c>
      <c r="K427" t="str">
        <f>VLOOKUP($A427, 'Medical Examinations'!$A$2:$J$2336, 8, FALSE)</f>
        <v>No</v>
      </c>
      <c r="L427" t="str">
        <f>VLOOKUP($A427, 'Medical Examinations'!$A$2:$J$2336, 9, FALSE)</f>
        <v>Obesity</v>
      </c>
      <c r="M427" t="str">
        <f>VLOOKUP($A427, 'Medical Examinations'!$A$2:$J$2336, 10, FALSE)</f>
        <v>Diabetes</v>
      </c>
      <c r="N427">
        <f>VLOOKUP($A427, 'Hospitalisation Details'!$A$2:$K$2344, 5, FALSE)</f>
        <v>0</v>
      </c>
      <c r="O427">
        <f>VLOOKUP($A427, 'Hospitalisation Details'!$A$2:$K$2344, 6, FALSE)</f>
        <v>24393.62</v>
      </c>
      <c r="P427" t="str">
        <f>VLOOKUP($A427, 'Hospitalisation Details'!$A$2:$K$2344, 7, FALSE)</f>
        <v>tier - 2</v>
      </c>
      <c r="Q427" t="str">
        <f>VLOOKUP($A427, 'Hospitalisation Details'!$A$2:$K$2344, 8, FALSE)</f>
        <v>tier - 3</v>
      </c>
      <c r="R427" t="str">
        <f>VLOOKUP($A427, 'Hospitalisation Details'!$A$2:$K$2344, 9, FALSE)</f>
        <v>R1012</v>
      </c>
      <c r="S427" t="str">
        <f>VLOOKUP($A427, 'Hospitalisation Details'!$A$2:$K$2344, 10, FALSE)</f>
        <v>30Nov1970</v>
      </c>
      <c r="T427">
        <f>VLOOKUP($A427, 'Hospitalisation Details'!$A$2:$K$2344, 11, FALSE)</f>
        <v>52</v>
      </c>
    </row>
    <row r="428" spans="1:20" ht="15.75" x14ac:dyDescent="0.25">
      <c r="A428" s="1" t="s">
        <v>1944</v>
      </c>
      <c r="B428" t="str">
        <f>VLOOKUP($A428, 'Customer Names'!$A$2:$D$2336, 2, FALSE)</f>
        <v>Surtees</v>
      </c>
      <c r="C428" t="str">
        <f>VLOOKUP($A428, 'Customer Names'!$A$2:$D$2336, 3, FALSE)</f>
        <v xml:space="preserve"> Ms</v>
      </c>
      <c r="D428" t="str">
        <f>VLOOKUP($A428, 'Customer Names'!$A$2:$D$2336, 4, FALSE)</f>
        <v xml:space="preserve">  Taryn L</v>
      </c>
      <c r="E428">
        <f>VLOOKUP($A428, 'Medical Examinations'!$A$2:$J$2336, 2, FALSE)</f>
        <v>22.2</v>
      </c>
      <c r="F428">
        <f>VLOOKUP($A428, 'Medical Examinations'!$A$2:$J$2336, 3, FALSE)</f>
        <v>5.51</v>
      </c>
      <c r="G428" t="str">
        <f>VLOOKUP($A428, 'Medical Examinations'!$A$2:$J$2336, 4, FALSE)</f>
        <v>No</v>
      </c>
      <c r="H428" t="str">
        <f>VLOOKUP($A428, 'Medical Examinations'!$A$2:$J$2336, 5, FALSE)</f>
        <v>No</v>
      </c>
      <c r="I428" t="str">
        <f>VLOOKUP($A428, 'Medical Examinations'!$A$2:$J$2336, 6, FALSE)</f>
        <v>No</v>
      </c>
      <c r="J428">
        <f>VLOOKUP($A428, 'Medical Examinations'!$A$2:$J$2336, 7, FALSE)</f>
        <v>0</v>
      </c>
      <c r="K428" t="str">
        <f>VLOOKUP($A428, 'Medical Examinations'!$A$2:$J$2336, 8, FALSE)</f>
        <v>No</v>
      </c>
      <c r="L428" t="str">
        <f>VLOOKUP($A428, 'Medical Examinations'!$A$2:$J$2336, 9, FALSE)</f>
        <v>Obesity</v>
      </c>
      <c r="M428" t="str">
        <f>VLOOKUP($A428, 'Medical Examinations'!$A$2:$J$2336, 10, FALSE)</f>
        <v>Normal</v>
      </c>
      <c r="N428">
        <f>VLOOKUP($A428, 'Hospitalisation Details'!$A$2:$K$2344, 5, FALSE)</f>
        <v>0</v>
      </c>
      <c r="O428">
        <f>VLOOKUP($A428, 'Hospitalisation Details'!$A$2:$K$2344, 6, FALSE)</f>
        <v>24387.74</v>
      </c>
      <c r="P428" t="str">
        <f>VLOOKUP($A428, 'Hospitalisation Details'!$A$2:$K$2344, 7, FALSE)</f>
        <v>tier - 2</v>
      </c>
      <c r="Q428" t="str">
        <f>VLOOKUP($A428, 'Hospitalisation Details'!$A$2:$K$2344, 8, FALSE)</f>
        <v>tier - 1</v>
      </c>
      <c r="R428" t="str">
        <f>VLOOKUP($A428, 'Hospitalisation Details'!$A$2:$K$2344, 9, FALSE)</f>
        <v>R1011</v>
      </c>
      <c r="S428" t="str">
        <f>VLOOKUP($A428, 'Hospitalisation Details'!$A$2:$K$2344, 10, FALSE)</f>
        <v>7Oct1999</v>
      </c>
      <c r="T428">
        <f>VLOOKUP($A428, 'Hospitalisation Details'!$A$2:$K$2344, 11, FALSE)</f>
        <v>23</v>
      </c>
    </row>
    <row r="429" spans="1:20" ht="15.75" x14ac:dyDescent="0.25">
      <c r="A429" s="1" t="s">
        <v>1943</v>
      </c>
      <c r="B429" t="str">
        <f>VLOOKUP($A429, 'Customer Names'!$A$2:$D$2336, 2, FALSE)</f>
        <v>Spetner</v>
      </c>
      <c r="C429" t="str">
        <f>VLOOKUP($A429, 'Customer Names'!$A$2:$D$2336, 3, FALSE)</f>
        <v xml:space="preserve"> Ms</v>
      </c>
      <c r="D429" t="str">
        <f>VLOOKUP($A429, 'Customer Names'!$A$2:$D$2336, 4, FALSE)</f>
        <v xml:space="preserve">  Temima</v>
      </c>
      <c r="E429">
        <f>VLOOKUP($A429, 'Medical Examinations'!$A$2:$J$2336, 2, FALSE)</f>
        <v>25.71</v>
      </c>
      <c r="F429">
        <f>VLOOKUP($A429, 'Medical Examinations'!$A$2:$J$2336, 3, FALSE)</f>
        <v>4.18</v>
      </c>
      <c r="G429" t="str">
        <f>VLOOKUP($A429, 'Medical Examinations'!$A$2:$J$2336, 4, FALSE)</f>
        <v>No</v>
      </c>
      <c r="H429" t="str">
        <f>VLOOKUP($A429, 'Medical Examinations'!$A$2:$J$2336, 5, FALSE)</f>
        <v>No</v>
      </c>
      <c r="I429" t="str">
        <f>VLOOKUP($A429, 'Medical Examinations'!$A$2:$J$2336, 6, FALSE)</f>
        <v>No</v>
      </c>
      <c r="J429">
        <f>VLOOKUP($A429, 'Medical Examinations'!$A$2:$J$2336, 7, FALSE)</f>
        <v>0</v>
      </c>
      <c r="K429" t="str">
        <f>VLOOKUP($A429, 'Medical Examinations'!$A$2:$J$2336, 8, FALSE)</f>
        <v>No</v>
      </c>
      <c r="L429" t="str">
        <f>VLOOKUP($A429, 'Medical Examinations'!$A$2:$J$2336, 9, FALSE)</f>
        <v>Obesity</v>
      </c>
      <c r="M429" t="str">
        <f>VLOOKUP($A429, 'Medical Examinations'!$A$2:$J$2336, 10, FALSE)</f>
        <v>Normal</v>
      </c>
      <c r="N429">
        <f>VLOOKUP($A429, 'Hospitalisation Details'!$A$2:$K$2344, 5, FALSE)</f>
        <v>0</v>
      </c>
      <c r="O429">
        <f>VLOOKUP($A429, 'Hospitalisation Details'!$A$2:$K$2344, 6, FALSE)</f>
        <v>24294.02</v>
      </c>
      <c r="P429" t="str">
        <f>VLOOKUP($A429, 'Hospitalisation Details'!$A$2:$K$2344, 7, FALSE)</f>
        <v>tier - 2</v>
      </c>
      <c r="Q429" t="str">
        <f>VLOOKUP($A429, 'Hospitalisation Details'!$A$2:$K$2344, 8, FALSE)</f>
        <v>tier - 1</v>
      </c>
      <c r="R429" t="str">
        <f>VLOOKUP($A429, 'Hospitalisation Details'!$A$2:$K$2344, 9, FALSE)</f>
        <v>R1011</v>
      </c>
      <c r="S429" t="str">
        <f>VLOOKUP($A429, 'Hospitalisation Details'!$A$2:$K$2344, 10, FALSE)</f>
        <v>3Aug2004</v>
      </c>
      <c r="T429">
        <f>VLOOKUP($A429, 'Hospitalisation Details'!$A$2:$K$2344, 11, FALSE)</f>
        <v>18</v>
      </c>
    </row>
    <row r="430" spans="1:20" ht="15.75" x14ac:dyDescent="0.25">
      <c r="A430" s="1" t="s">
        <v>1942</v>
      </c>
      <c r="B430" t="str">
        <f>VLOOKUP($A430, 'Customer Names'!$A$2:$D$2336, 2, FALSE)</f>
        <v>Brandon</v>
      </c>
      <c r="C430" t="str">
        <f>VLOOKUP($A430, 'Customer Names'!$A$2:$D$2336, 3, FALSE)</f>
        <v xml:space="preserve"> Ms</v>
      </c>
      <c r="D430" t="str">
        <f>VLOOKUP($A430, 'Customer Names'!$A$2:$D$2336, 4, FALSE)</f>
        <v xml:space="preserve">  Jennifer</v>
      </c>
      <c r="E430">
        <f>VLOOKUP($A430, 'Medical Examinations'!$A$2:$J$2336, 2, FALSE)</f>
        <v>41.91</v>
      </c>
      <c r="F430">
        <f>VLOOKUP($A430, 'Medical Examinations'!$A$2:$J$2336, 3, FALSE)</f>
        <v>5.98</v>
      </c>
      <c r="G430" t="str">
        <f>VLOOKUP($A430, 'Medical Examinations'!$A$2:$J$2336, 4, FALSE)</f>
        <v>Yes</v>
      </c>
      <c r="H430" t="str">
        <f>VLOOKUP($A430, 'Medical Examinations'!$A$2:$J$2336, 5, FALSE)</f>
        <v>No</v>
      </c>
      <c r="I430" t="str">
        <f>VLOOKUP($A430, 'Medical Examinations'!$A$2:$J$2336, 6, FALSE)</f>
        <v>No</v>
      </c>
      <c r="J430">
        <f>VLOOKUP($A430, 'Medical Examinations'!$A$2:$J$2336, 7, FALSE)</f>
        <v>2</v>
      </c>
      <c r="K430" t="str">
        <f>VLOOKUP($A430, 'Medical Examinations'!$A$2:$J$2336, 8, FALSE)</f>
        <v>Yes</v>
      </c>
      <c r="L430" t="str">
        <f>VLOOKUP($A430, 'Medical Examinations'!$A$2:$J$2336, 9, FALSE)</f>
        <v>Obesity</v>
      </c>
      <c r="M430" t="str">
        <f>VLOOKUP($A430, 'Medical Examinations'!$A$2:$J$2336, 10, FALSE)</f>
        <v>Diabetes</v>
      </c>
      <c r="N430">
        <f>VLOOKUP($A430, 'Hospitalisation Details'!$A$2:$K$2344, 5, FALSE)</f>
        <v>0</v>
      </c>
      <c r="O430">
        <f>VLOOKUP($A430, 'Hospitalisation Details'!$A$2:$K$2344, 6, FALSE)</f>
        <v>24227.34</v>
      </c>
      <c r="P430" t="str">
        <f>VLOOKUP($A430, 'Hospitalisation Details'!$A$2:$K$2344, 7, FALSE)</f>
        <v>tier - 2</v>
      </c>
      <c r="Q430" t="str">
        <f>VLOOKUP($A430, 'Hospitalisation Details'!$A$2:$K$2344, 8, FALSE)</f>
        <v>tier - 1</v>
      </c>
      <c r="R430" t="str">
        <f>VLOOKUP($A430, 'Hospitalisation Details'!$A$2:$K$2344, 9, FALSE)</f>
        <v>R1013</v>
      </c>
      <c r="S430" t="str">
        <f>VLOOKUP($A430, 'Hospitalisation Details'!$A$2:$K$2344, 10, FALSE)</f>
        <v>16Dec1964</v>
      </c>
      <c r="T430">
        <f>VLOOKUP($A430, 'Hospitalisation Details'!$A$2:$K$2344, 11, FALSE)</f>
        <v>58</v>
      </c>
    </row>
    <row r="431" spans="1:20" ht="15.75" x14ac:dyDescent="0.25">
      <c r="A431" s="1" t="s">
        <v>1941</v>
      </c>
      <c r="B431" t="str">
        <f>VLOOKUP($A431, 'Customer Names'!$A$2:$D$2336, 2, FALSE)</f>
        <v>Eley</v>
      </c>
      <c r="C431" t="str">
        <f>VLOOKUP($A431, 'Customer Names'!$A$2:$D$2336, 3, FALSE)</f>
        <v xml:space="preserve"> Ms</v>
      </c>
      <c r="D431" t="str">
        <f>VLOOKUP($A431, 'Customer Names'!$A$2:$D$2336, 4, FALSE)</f>
        <v xml:space="preserve">  Serena M</v>
      </c>
      <c r="E431">
        <f>VLOOKUP($A431, 'Medical Examinations'!$A$2:$J$2336, 2, FALSE)</f>
        <v>25.85</v>
      </c>
      <c r="F431">
        <f>VLOOKUP($A431, 'Medical Examinations'!$A$2:$J$2336, 3, FALSE)</f>
        <v>10.16</v>
      </c>
      <c r="G431" t="str">
        <f>VLOOKUP($A431, 'Medical Examinations'!$A$2:$J$2336, 4, FALSE)</f>
        <v>No</v>
      </c>
      <c r="H431" t="str">
        <f>VLOOKUP($A431, 'Medical Examinations'!$A$2:$J$2336, 5, FALSE)</f>
        <v>No</v>
      </c>
      <c r="I431" t="str">
        <f>VLOOKUP($A431, 'Medical Examinations'!$A$2:$J$2336, 6, FALSE)</f>
        <v>No</v>
      </c>
      <c r="J431">
        <f>VLOOKUP($A431, 'Medical Examinations'!$A$2:$J$2336, 7, FALSE)</f>
        <v>0</v>
      </c>
      <c r="K431" t="str">
        <f>VLOOKUP($A431, 'Medical Examinations'!$A$2:$J$2336, 8, FALSE)</f>
        <v>No</v>
      </c>
      <c r="L431" t="str">
        <f>VLOOKUP($A431, 'Medical Examinations'!$A$2:$J$2336, 9, FALSE)</f>
        <v>Obesity</v>
      </c>
      <c r="M431" t="str">
        <f>VLOOKUP($A431, 'Medical Examinations'!$A$2:$J$2336, 10, FALSE)</f>
        <v>Diabetes</v>
      </c>
      <c r="N431">
        <f>VLOOKUP($A431, 'Hospitalisation Details'!$A$2:$K$2344, 5, FALSE)</f>
        <v>3</v>
      </c>
      <c r="O431">
        <f>VLOOKUP($A431, 'Hospitalisation Details'!$A$2:$K$2344, 6, FALSE)</f>
        <v>24180.93</v>
      </c>
      <c r="P431" t="str">
        <f>VLOOKUP($A431, 'Hospitalisation Details'!$A$2:$K$2344, 7, FALSE)</f>
        <v>tier - 2</v>
      </c>
      <c r="Q431" t="str">
        <f>VLOOKUP($A431, 'Hospitalisation Details'!$A$2:$K$2344, 8, FALSE)</f>
        <v>tier - 1</v>
      </c>
      <c r="R431" t="str">
        <f>VLOOKUP($A431, 'Hospitalisation Details'!$A$2:$K$2344, 9, FALSE)</f>
        <v>R1013</v>
      </c>
      <c r="S431" t="str">
        <f>VLOOKUP($A431, 'Hospitalisation Details'!$A$2:$K$2344, 10, FALSE)</f>
        <v>10Sep1974</v>
      </c>
      <c r="T431">
        <f>VLOOKUP($A431, 'Hospitalisation Details'!$A$2:$K$2344, 11, FALSE)</f>
        <v>48</v>
      </c>
    </row>
    <row r="432" spans="1:20" ht="15.75" x14ac:dyDescent="0.25">
      <c r="A432" s="1" t="s">
        <v>1940</v>
      </c>
      <c r="B432" t="str">
        <f>VLOOKUP($A432, 'Customer Names'!$A$2:$D$2336, 2, FALSE)</f>
        <v>Sedicum</v>
      </c>
      <c r="C432" t="str">
        <f>VLOOKUP($A432, 'Customer Names'!$A$2:$D$2336, 3, FALSE)</f>
        <v xml:space="preserve"> Ms</v>
      </c>
      <c r="D432" t="str">
        <f>VLOOKUP($A432, 'Customer Names'!$A$2:$D$2336, 4, FALSE)</f>
        <v xml:space="preserve">  Victoria M</v>
      </c>
      <c r="E432">
        <f>VLOOKUP($A432, 'Medical Examinations'!$A$2:$J$2336, 2, FALSE)</f>
        <v>23.844999999999999</v>
      </c>
      <c r="F432">
        <f>VLOOKUP($A432, 'Medical Examinations'!$A$2:$J$2336, 3, FALSE)</f>
        <v>11.71</v>
      </c>
      <c r="G432" t="str">
        <f>VLOOKUP($A432, 'Medical Examinations'!$A$2:$J$2336, 4, FALSE)</f>
        <v>No</v>
      </c>
      <c r="H432" t="str">
        <f>VLOOKUP($A432, 'Medical Examinations'!$A$2:$J$2336, 5, FALSE)</f>
        <v>No</v>
      </c>
      <c r="I432" t="str">
        <f>VLOOKUP($A432, 'Medical Examinations'!$A$2:$J$2336, 6, FALSE)</f>
        <v>No</v>
      </c>
      <c r="J432">
        <f>VLOOKUP($A432, 'Medical Examinations'!$A$2:$J$2336, 7, FALSE)</f>
        <v>0</v>
      </c>
      <c r="K432" t="str">
        <f>VLOOKUP($A432, 'Medical Examinations'!$A$2:$J$2336, 8, FALSE)</f>
        <v>No</v>
      </c>
      <c r="L432" t="str">
        <f>VLOOKUP($A432, 'Medical Examinations'!$A$2:$J$2336, 9, FALSE)</f>
        <v>Obesity</v>
      </c>
      <c r="M432" t="str">
        <f>VLOOKUP($A432, 'Medical Examinations'!$A$2:$J$2336, 10, FALSE)</f>
        <v>Diabetes</v>
      </c>
      <c r="N432">
        <f>VLOOKUP($A432, 'Hospitalisation Details'!$A$2:$K$2344, 5, FALSE)</f>
        <v>3</v>
      </c>
      <c r="O432">
        <f>VLOOKUP($A432, 'Hospitalisation Details'!$A$2:$K$2344, 6, FALSE)</f>
        <v>24106.91</v>
      </c>
      <c r="P432" t="str">
        <f>VLOOKUP($A432, 'Hospitalisation Details'!$A$2:$K$2344, 7, FALSE)</f>
        <v>tier - 2</v>
      </c>
      <c r="Q432" t="str">
        <f>VLOOKUP($A432, 'Hospitalisation Details'!$A$2:$K$2344, 8, FALSE)</f>
        <v>tier - 2</v>
      </c>
      <c r="R432" t="str">
        <f>VLOOKUP($A432, 'Hospitalisation Details'!$A$2:$K$2344, 9, FALSE)</f>
        <v>R1024</v>
      </c>
      <c r="S432" t="str">
        <f>VLOOKUP($A432, 'Hospitalisation Details'!$A$2:$K$2344, 10, FALSE)</f>
        <v>13Jun1973</v>
      </c>
      <c r="T432">
        <f>VLOOKUP($A432, 'Hospitalisation Details'!$A$2:$K$2344, 11, FALSE)</f>
        <v>49</v>
      </c>
    </row>
    <row r="433" spans="1:20" ht="15.75" x14ac:dyDescent="0.25">
      <c r="A433" s="1" t="s">
        <v>1939</v>
      </c>
      <c r="B433" t="str">
        <f>VLOOKUP($A433, 'Customer Names'!$A$2:$D$2336, 2, FALSE)</f>
        <v>Markle</v>
      </c>
      <c r="C433" t="str">
        <f>VLOOKUP($A433, 'Customer Names'!$A$2:$D$2336, 3, FALSE)</f>
        <v xml:space="preserve"> Ms</v>
      </c>
      <c r="D433" t="str">
        <f>VLOOKUP($A433, 'Customer Names'!$A$2:$D$2336, 4, FALSE)</f>
        <v xml:space="preserve">  Phoebe</v>
      </c>
      <c r="E433">
        <f>VLOOKUP($A433, 'Medical Examinations'!$A$2:$J$2336, 2, FALSE)</f>
        <v>30.59</v>
      </c>
      <c r="F433">
        <f>VLOOKUP($A433, 'Medical Examinations'!$A$2:$J$2336, 3, FALSE)</f>
        <v>5.23</v>
      </c>
      <c r="G433" t="str">
        <f>VLOOKUP($A433, 'Medical Examinations'!$A$2:$J$2336, 4, FALSE)</f>
        <v>No</v>
      </c>
      <c r="H433" t="str">
        <f>VLOOKUP($A433, 'Medical Examinations'!$A$2:$J$2336, 5, FALSE)</f>
        <v>No</v>
      </c>
      <c r="I433" t="str">
        <f>VLOOKUP($A433, 'Medical Examinations'!$A$2:$J$2336, 6, FALSE)</f>
        <v>Yes</v>
      </c>
      <c r="J433">
        <f>VLOOKUP($A433, 'Medical Examinations'!$A$2:$J$2336, 7, FALSE)</f>
        <v>1</v>
      </c>
      <c r="K433" t="str">
        <f>VLOOKUP($A433, 'Medical Examinations'!$A$2:$J$2336, 8, FALSE)</f>
        <v>No</v>
      </c>
      <c r="L433" t="str">
        <f>VLOOKUP($A433, 'Medical Examinations'!$A$2:$J$2336, 9, FALSE)</f>
        <v>Obesity</v>
      </c>
      <c r="M433" t="str">
        <f>VLOOKUP($A433, 'Medical Examinations'!$A$2:$J$2336, 10, FALSE)</f>
        <v>Normal</v>
      </c>
      <c r="N433">
        <f>VLOOKUP($A433, 'Hospitalisation Details'!$A$2:$K$2344, 5, FALSE)</f>
        <v>2</v>
      </c>
      <c r="O433">
        <f>VLOOKUP($A433, 'Hospitalisation Details'!$A$2:$K$2344, 6, FALSE)</f>
        <v>24059.68</v>
      </c>
      <c r="P433" t="str">
        <f>VLOOKUP($A433, 'Hospitalisation Details'!$A$2:$K$2344, 7, FALSE)</f>
        <v>tier - 2</v>
      </c>
      <c r="Q433" t="str">
        <f>VLOOKUP($A433, 'Hospitalisation Details'!$A$2:$K$2344, 8, FALSE)</f>
        <v>tier - 2</v>
      </c>
      <c r="R433" t="str">
        <f>VLOOKUP($A433, 'Hospitalisation Details'!$A$2:$K$2344, 9, FALSE)</f>
        <v>R1012</v>
      </c>
      <c r="S433" t="str">
        <f>VLOOKUP($A433, 'Hospitalisation Details'!$A$2:$K$2344, 10, FALSE)</f>
        <v>30Dec2003</v>
      </c>
      <c r="T433">
        <f>VLOOKUP($A433, 'Hospitalisation Details'!$A$2:$K$2344, 11, FALSE)</f>
        <v>19</v>
      </c>
    </row>
    <row r="434" spans="1:20" ht="15.75" x14ac:dyDescent="0.25">
      <c r="A434" s="1" t="s">
        <v>1938</v>
      </c>
      <c r="B434" t="str">
        <f>VLOOKUP($A434, 'Customer Names'!$A$2:$D$2336, 2, FALSE)</f>
        <v>Kunz</v>
      </c>
      <c r="C434" t="str">
        <f>VLOOKUP($A434, 'Customer Names'!$A$2:$D$2336, 3, FALSE)</f>
        <v xml:space="preserve"> Mr</v>
      </c>
      <c r="D434" t="str">
        <f>VLOOKUP($A434, 'Customer Names'!$A$2:$D$2336, 4, FALSE)</f>
        <v xml:space="preserve">  Corey</v>
      </c>
      <c r="E434">
        <f>VLOOKUP($A434, 'Medical Examinations'!$A$2:$J$2336, 2, FALSE)</f>
        <v>24.795000000000002</v>
      </c>
      <c r="F434">
        <f>VLOOKUP($A434, 'Medical Examinations'!$A$2:$J$2336, 3, FALSE)</f>
        <v>6.85</v>
      </c>
      <c r="G434" t="str">
        <f>VLOOKUP($A434, 'Medical Examinations'!$A$2:$J$2336, 4, FALSE)</f>
        <v>No</v>
      </c>
      <c r="H434" t="str">
        <f>VLOOKUP($A434, 'Medical Examinations'!$A$2:$J$2336, 5, FALSE)</f>
        <v>No</v>
      </c>
      <c r="I434" t="str">
        <f>VLOOKUP($A434, 'Medical Examinations'!$A$2:$J$2336, 6, FALSE)</f>
        <v>No</v>
      </c>
      <c r="J434">
        <f>VLOOKUP($A434, 'Medical Examinations'!$A$2:$J$2336, 7, FALSE)</f>
        <v>0</v>
      </c>
      <c r="K434" t="str">
        <f>VLOOKUP($A434, 'Medical Examinations'!$A$2:$J$2336, 8, FALSE)</f>
        <v>No</v>
      </c>
      <c r="L434" t="str">
        <f>VLOOKUP($A434, 'Medical Examinations'!$A$2:$J$2336, 9, FALSE)</f>
        <v>Obesity</v>
      </c>
      <c r="M434" t="str">
        <f>VLOOKUP($A434, 'Medical Examinations'!$A$2:$J$2336, 10, FALSE)</f>
        <v>Diabetes</v>
      </c>
      <c r="N434">
        <f>VLOOKUP($A434, 'Hospitalisation Details'!$A$2:$K$2344, 5, FALSE)</f>
        <v>2</v>
      </c>
      <c r="O434">
        <f>VLOOKUP($A434, 'Hospitalisation Details'!$A$2:$K$2344, 6, FALSE)</f>
        <v>23967.38</v>
      </c>
      <c r="P434" t="str">
        <f>VLOOKUP($A434, 'Hospitalisation Details'!$A$2:$K$2344, 7, FALSE)</f>
        <v>tier - 2</v>
      </c>
      <c r="Q434" t="str">
        <f>VLOOKUP($A434, 'Hospitalisation Details'!$A$2:$K$2344, 8, FALSE)</f>
        <v>tier - 2</v>
      </c>
      <c r="R434" t="str">
        <f>VLOOKUP($A434, 'Hospitalisation Details'!$A$2:$K$2344, 9, FALSE)</f>
        <v>R1012</v>
      </c>
      <c r="S434" t="str">
        <f>VLOOKUP($A434, 'Hospitalisation Details'!$A$2:$K$2344, 10, FALSE)</f>
        <v>10Jul1971</v>
      </c>
      <c r="T434">
        <f>VLOOKUP($A434, 'Hospitalisation Details'!$A$2:$K$2344, 11, FALSE)</f>
        <v>51</v>
      </c>
    </row>
    <row r="435" spans="1:20" ht="15.75" x14ac:dyDescent="0.25">
      <c r="A435" s="1" t="s">
        <v>1937</v>
      </c>
      <c r="B435" t="str">
        <f>VLOOKUP($A435, 'Customer Names'!$A$2:$D$2336, 2, FALSE)</f>
        <v>Wimert</v>
      </c>
      <c r="C435" t="str">
        <f>VLOOKUP($A435, 'Customer Names'!$A$2:$D$2336, 3, FALSE)</f>
        <v xml:space="preserve"> Ms</v>
      </c>
      <c r="D435" t="str">
        <f>VLOOKUP($A435, 'Customer Names'!$A$2:$D$2336, 4, FALSE)</f>
        <v xml:space="preserve">  Rebecca</v>
      </c>
      <c r="E435">
        <f>VLOOKUP($A435, 'Medical Examinations'!$A$2:$J$2336, 2, FALSE)</f>
        <v>24.13</v>
      </c>
      <c r="F435">
        <f>VLOOKUP($A435, 'Medical Examinations'!$A$2:$J$2336, 3, FALSE)</f>
        <v>7.05</v>
      </c>
      <c r="G435" t="str">
        <f>VLOOKUP($A435, 'Medical Examinations'!$A$2:$J$2336, 4, FALSE)</f>
        <v>No</v>
      </c>
      <c r="H435" t="str">
        <f>VLOOKUP($A435, 'Medical Examinations'!$A$2:$J$2336, 5, FALSE)</f>
        <v>No</v>
      </c>
      <c r="I435" t="str">
        <f>VLOOKUP($A435, 'Medical Examinations'!$A$2:$J$2336, 6, FALSE)</f>
        <v>No</v>
      </c>
      <c r="J435">
        <f>VLOOKUP($A435, 'Medical Examinations'!$A$2:$J$2336, 7, FALSE)</f>
        <v>0</v>
      </c>
      <c r="K435" t="str">
        <f>VLOOKUP($A435, 'Medical Examinations'!$A$2:$J$2336, 8, FALSE)</f>
        <v>No</v>
      </c>
      <c r="L435" t="str">
        <f>VLOOKUP($A435, 'Medical Examinations'!$A$2:$J$2336, 9, FALSE)</f>
        <v>Obesity</v>
      </c>
      <c r="M435" t="str">
        <f>VLOOKUP($A435, 'Medical Examinations'!$A$2:$J$2336, 10, FALSE)</f>
        <v>Diabetes</v>
      </c>
      <c r="N435">
        <f>VLOOKUP($A435, 'Hospitalisation Details'!$A$2:$K$2344, 5, FALSE)</f>
        <v>1</v>
      </c>
      <c r="O435">
        <f>VLOOKUP($A435, 'Hospitalisation Details'!$A$2:$K$2344, 6, FALSE)</f>
        <v>23887.66</v>
      </c>
      <c r="P435" t="str">
        <f>VLOOKUP($A435, 'Hospitalisation Details'!$A$2:$K$2344, 7, FALSE)</f>
        <v>tier - 2</v>
      </c>
      <c r="Q435" t="str">
        <f>VLOOKUP($A435, 'Hospitalisation Details'!$A$2:$K$2344, 8, FALSE)</f>
        <v>tier - 3</v>
      </c>
      <c r="R435" t="str">
        <f>VLOOKUP($A435, 'Hospitalisation Details'!$A$2:$K$2344, 9, FALSE)</f>
        <v>R1012</v>
      </c>
      <c r="S435" t="str">
        <f>VLOOKUP($A435, 'Hospitalisation Details'!$A$2:$K$2344, 10, FALSE)</f>
        <v>8Aug1970</v>
      </c>
      <c r="T435">
        <f>VLOOKUP($A435, 'Hospitalisation Details'!$A$2:$K$2344, 11, FALSE)</f>
        <v>52</v>
      </c>
    </row>
    <row r="436" spans="1:20" ht="15.75" x14ac:dyDescent="0.25">
      <c r="A436" s="1" t="s">
        <v>1936</v>
      </c>
      <c r="B436" t="str">
        <f>VLOOKUP($A436, 'Customer Names'!$A$2:$D$2336, 2, FALSE)</f>
        <v>Peterson</v>
      </c>
      <c r="C436" t="str">
        <f>VLOOKUP($A436, 'Customer Names'!$A$2:$D$2336, 3, FALSE)</f>
        <v xml:space="preserve"> Mr</v>
      </c>
      <c r="D436" t="str">
        <f>VLOOKUP($A436, 'Customer Names'!$A$2:$D$2336, 4, FALSE)</f>
        <v xml:space="preserve">  Nicholas D</v>
      </c>
      <c r="E436">
        <f>VLOOKUP($A436, 'Medical Examinations'!$A$2:$J$2336, 2, FALSE)</f>
        <v>25.84</v>
      </c>
      <c r="F436">
        <f>VLOOKUP($A436, 'Medical Examinations'!$A$2:$J$2336, 3, FALSE)</f>
        <v>11.64</v>
      </c>
      <c r="G436" t="str">
        <f>VLOOKUP($A436, 'Medical Examinations'!$A$2:$J$2336, 4, FALSE)</f>
        <v>No</v>
      </c>
      <c r="H436" t="str">
        <f>VLOOKUP($A436, 'Medical Examinations'!$A$2:$J$2336, 5, FALSE)</f>
        <v>No</v>
      </c>
      <c r="I436" t="str">
        <f>VLOOKUP($A436, 'Medical Examinations'!$A$2:$J$2336, 6, FALSE)</f>
        <v>No</v>
      </c>
      <c r="J436">
        <f>VLOOKUP($A436, 'Medical Examinations'!$A$2:$J$2336, 7, FALSE)</f>
        <v>0</v>
      </c>
      <c r="K436" t="str">
        <f>VLOOKUP($A436, 'Medical Examinations'!$A$2:$J$2336, 8, FALSE)</f>
        <v>No</v>
      </c>
      <c r="L436" t="str">
        <f>VLOOKUP($A436, 'Medical Examinations'!$A$2:$J$2336, 9, FALSE)</f>
        <v>Obesity</v>
      </c>
      <c r="M436" t="str">
        <f>VLOOKUP($A436, 'Medical Examinations'!$A$2:$J$2336, 10, FALSE)</f>
        <v>Diabetes</v>
      </c>
      <c r="N436">
        <f>VLOOKUP($A436, 'Hospitalisation Details'!$A$2:$K$2344, 5, FALSE)</f>
        <v>2</v>
      </c>
      <c r="O436">
        <f>VLOOKUP($A436, 'Hospitalisation Details'!$A$2:$K$2344, 6, FALSE)</f>
        <v>23807.24</v>
      </c>
      <c r="P436" t="str">
        <f>VLOOKUP($A436, 'Hospitalisation Details'!$A$2:$K$2344, 7, FALSE)</f>
        <v>tier - 2</v>
      </c>
      <c r="Q436" t="str">
        <f>VLOOKUP($A436, 'Hospitalisation Details'!$A$2:$K$2344, 8, FALSE)</f>
        <v>tier - 3</v>
      </c>
      <c r="R436" t="str">
        <f>VLOOKUP($A436, 'Hospitalisation Details'!$A$2:$K$2344, 9, FALSE)</f>
        <v>R1012</v>
      </c>
      <c r="S436" t="str">
        <f>VLOOKUP($A436, 'Hospitalisation Details'!$A$2:$K$2344, 10, FALSE)</f>
        <v>27Jun1973</v>
      </c>
      <c r="T436">
        <f>VLOOKUP($A436, 'Hospitalisation Details'!$A$2:$K$2344, 11, FALSE)</f>
        <v>49</v>
      </c>
    </row>
    <row r="437" spans="1:20" ht="15.75" x14ac:dyDescent="0.25">
      <c r="A437" s="1" t="s">
        <v>1935</v>
      </c>
      <c r="B437" t="str">
        <f>VLOOKUP($A437, 'Customer Names'!$A$2:$D$2336, 2, FALSE)</f>
        <v>Mercier</v>
      </c>
      <c r="C437" t="str">
        <f>VLOOKUP($A437, 'Customer Names'!$A$2:$D$2336, 3, FALSE)</f>
        <v xml:space="preserve"> Mr</v>
      </c>
      <c r="D437" t="str">
        <f>VLOOKUP($A437, 'Customer Names'!$A$2:$D$2336, 4, FALSE)</f>
        <v xml:space="preserve">  Christian</v>
      </c>
      <c r="E437">
        <f>VLOOKUP($A437, 'Medical Examinations'!$A$2:$J$2336, 2, FALSE)</f>
        <v>28</v>
      </c>
      <c r="F437">
        <f>VLOOKUP($A437, 'Medical Examinations'!$A$2:$J$2336, 3, FALSE)</f>
        <v>10.52</v>
      </c>
      <c r="G437" t="str">
        <f>VLOOKUP($A437, 'Medical Examinations'!$A$2:$J$2336, 4, FALSE)</f>
        <v>No</v>
      </c>
      <c r="H437" t="str">
        <f>VLOOKUP($A437, 'Medical Examinations'!$A$2:$J$2336, 5, FALSE)</f>
        <v>No</v>
      </c>
      <c r="I437" t="str">
        <f>VLOOKUP($A437, 'Medical Examinations'!$A$2:$J$2336, 6, FALSE)</f>
        <v>No</v>
      </c>
      <c r="J437">
        <f>VLOOKUP($A437, 'Medical Examinations'!$A$2:$J$2336, 7, FALSE)</f>
        <v>0</v>
      </c>
      <c r="K437" t="str">
        <f>VLOOKUP($A437, 'Medical Examinations'!$A$2:$J$2336, 8, FALSE)</f>
        <v>No</v>
      </c>
      <c r="L437" t="str">
        <f>VLOOKUP($A437, 'Medical Examinations'!$A$2:$J$2336, 9, FALSE)</f>
        <v>Obesity</v>
      </c>
      <c r="M437" t="str">
        <f>VLOOKUP($A437, 'Medical Examinations'!$A$2:$J$2336, 10, FALSE)</f>
        <v>Diabetes</v>
      </c>
      <c r="N437">
        <f>VLOOKUP($A437, 'Hospitalisation Details'!$A$2:$K$2344, 5, FALSE)</f>
        <v>1</v>
      </c>
      <c r="O437">
        <f>VLOOKUP($A437, 'Hospitalisation Details'!$A$2:$K$2344, 6, FALSE)</f>
        <v>23568.27</v>
      </c>
      <c r="P437" t="str">
        <f>VLOOKUP($A437, 'Hospitalisation Details'!$A$2:$K$2344, 7, FALSE)</f>
        <v>tier - 2</v>
      </c>
      <c r="Q437" t="str">
        <f>VLOOKUP($A437, 'Hospitalisation Details'!$A$2:$K$2344, 8, FALSE)</f>
        <v>tier - 2</v>
      </c>
      <c r="R437" t="str">
        <f>VLOOKUP($A437, 'Hospitalisation Details'!$A$2:$K$2344, 9, FALSE)</f>
        <v>R1011</v>
      </c>
      <c r="S437" t="str">
        <f>VLOOKUP($A437, 'Hospitalisation Details'!$A$2:$K$2344, 10, FALSE)</f>
        <v>2Jun1974</v>
      </c>
      <c r="T437">
        <f>VLOOKUP($A437, 'Hospitalisation Details'!$A$2:$K$2344, 11, FALSE)</f>
        <v>49</v>
      </c>
    </row>
    <row r="438" spans="1:20" ht="15.75" x14ac:dyDescent="0.25">
      <c r="A438" s="1" t="s">
        <v>1934</v>
      </c>
      <c r="B438" t="str">
        <f>VLOOKUP($A438, 'Customer Names'!$A$2:$D$2336, 2, FALSE)</f>
        <v>Laurie</v>
      </c>
      <c r="C438" t="str">
        <f>VLOOKUP($A438, 'Customer Names'!$A$2:$D$2336, 3, FALSE)</f>
        <v xml:space="preserve"> Mr</v>
      </c>
      <c r="D438" t="str">
        <f>VLOOKUP($A438, 'Customer Names'!$A$2:$D$2336, 4, FALSE)</f>
        <v xml:space="preserve">  Jonathon S</v>
      </c>
      <c r="E438">
        <f>VLOOKUP($A438, 'Medical Examinations'!$A$2:$J$2336, 2, FALSE)</f>
        <v>34.1</v>
      </c>
      <c r="F438">
        <f>VLOOKUP($A438, 'Medical Examinations'!$A$2:$J$2336, 3, FALSE)</f>
        <v>4.01</v>
      </c>
      <c r="G438" t="str">
        <f>VLOOKUP($A438, 'Medical Examinations'!$A$2:$J$2336, 4, FALSE)</f>
        <v>Yes</v>
      </c>
      <c r="H438" t="str">
        <f>VLOOKUP($A438, 'Medical Examinations'!$A$2:$J$2336, 5, FALSE)</f>
        <v>No</v>
      </c>
      <c r="I438" t="str">
        <f>VLOOKUP($A438, 'Medical Examinations'!$A$2:$J$2336, 6, FALSE)</f>
        <v>Yes</v>
      </c>
      <c r="J438">
        <f>VLOOKUP($A438, 'Medical Examinations'!$A$2:$J$2336, 7, FALSE)</f>
        <v>1</v>
      </c>
      <c r="K438" t="str">
        <f>VLOOKUP($A438, 'Medical Examinations'!$A$2:$J$2336, 8, FALSE)</f>
        <v>No</v>
      </c>
      <c r="L438" t="str">
        <f>VLOOKUP($A438, 'Medical Examinations'!$A$2:$J$2336, 9, FALSE)</f>
        <v>Obesity</v>
      </c>
      <c r="M438" t="str">
        <f>VLOOKUP($A438, 'Medical Examinations'!$A$2:$J$2336, 10, FALSE)</f>
        <v>Normal</v>
      </c>
      <c r="N438">
        <f>VLOOKUP($A438, 'Hospitalisation Details'!$A$2:$K$2344, 5, FALSE)</f>
        <v>2</v>
      </c>
      <c r="O438">
        <f>VLOOKUP($A438, 'Hospitalisation Details'!$A$2:$K$2344, 6, FALSE)</f>
        <v>23563.02</v>
      </c>
      <c r="P438" t="str">
        <f>VLOOKUP($A438, 'Hospitalisation Details'!$A$2:$K$2344, 7, FALSE)</f>
        <v>tier - 2</v>
      </c>
      <c r="Q438" t="str">
        <f>VLOOKUP($A438, 'Hospitalisation Details'!$A$2:$K$2344, 8, FALSE)</f>
        <v>tier - 2</v>
      </c>
      <c r="R438" t="str">
        <f>VLOOKUP($A438, 'Hospitalisation Details'!$A$2:$K$2344, 9, FALSE)</f>
        <v>R1013</v>
      </c>
      <c r="S438" t="str">
        <f>VLOOKUP($A438, 'Hospitalisation Details'!$A$2:$K$2344, 10, FALSE)</f>
        <v>26Aug1983</v>
      </c>
      <c r="T438">
        <f>VLOOKUP($A438, 'Hospitalisation Details'!$A$2:$K$2344, 11, FALSE)</f>
        <v>39</v>
      </c>
    </row>
    <row r="439" spans="1:20" ht="15.75" x14ac:dyDescent="0.25">
      <c r="A439" s="1" t="s">
        <v>1933</v>
      </c>
      <c r="B439" t="str">
        <f>VLOOKUP($A439, 'Customer Names'!$A$2:$D$2336, 2, FALSE)</f>
        <v>Sekaquaptewa</v>
      </c>
      <c r="C439" t="str">
        <f>VLOOKUP($A439, 'Customer Names'!$A$2:$D$2336, 3, FALSE)</f>
        <v xml:space="preserve"> Ms</v>
      </c>
      <c r="D439" t="str">
        <f>VLOOKUP($A439, 'Customer Names'!$A$2:$D$2336, 4, FALSE)</f>
        <v xml:space="preserve">  Caroline</v>
      </c>
      <c r="E439">
        <f>VLOOKUP($A439, 'Medical Examinations'!$A$2:$J$2336, 2, FALSE)</f>
        <v>26.125</v>
      </c>
      <c r="F439">
        <f>VLOOKUP($A439, 'Medical Examinations'!$A$2:$J$2336, 3, FALSE)</f>
        <v>8.56</v>
      </c>
      <c r="G439" t="str">
        <f>VLOOKUP($A439, 'Medical Examinations'!$A$2:$J$2336, 4, FALSE)</f>
        <v>No</v>
      </c>
      <c r="H439" t="str">
        <f>VLOOKUP($A439, 'Medical Examinations'!$A$2:$J$2336, 5, FALSE)</f>
        <v>No</v>
      </c>
      <c r="I439" t="str">
        <f>VLOOKUP($A439, 'Medical Examinations'!$A$2:$J$2336, 6, FALSE)</f>
        <v>No</v>
      </c>
      <c r="J439">
        <f>VLOOKUP($A439, 'Medical Examinations'!$A$2:$J$2336, 7, FALSE)</f>
        <v>0</v>
      </c>
      <c r="K439" t="str">
        <f>VLOOKUP($A439, 'Medical Examinations'!$A$2:$J$2336, 8, FALSE)</f>
        <v>No</v>
      </c>
      <c r="L439" t="str">
        <f>VLOOKUP($A439, 'Medical Examinations'!$A$2:$J$2336, 9, FALSE)</f>
        <v>Obesity</v>
      </c>
      <c r="M439" t="str">
        <f>VLOOKUP($A439, 'Medical Examinations'!$A$2:$J$2336, 10, FALSE)</f>
        <v>Diabetes</v>
      </c>
      <c r="N439">
        <f>VLOOKUP($A439, 'Hospitalisation Details'!$A$2:$K$2344, 5, FALSE)</f>
        <v>1</v>
      </c>
      <c r="O439">
        <f>VLOOKUP($A439, 'Hospitalisation Details'!$A$2:$K$2344, 6, FALSE)</f>
        <v>23401.31</v>
      </c>
      <c r="P439" t="str">
        <f>VLOOKUP($A439, 'Hospitalisation Details'!$A$2:$K$2344, 7, FALSE)</f>
        <v>tier - 2</v>
      </c>
      <c r="Q439" t="str">
        <f>VLOOKUP($A439, 'Hospitalisation Details'!$A$2:$K$2344, 8, FALSE)</f>
        <v>tier - 3</v>
      </c>
      <c r="R439" t="str">
        <f>VLOOKUP($A439, 'Hospitalisation Details'!$A$2:$K$2344, 9, FALSE)</f>
        <v>R1024</v>
      </c>
      <c r="S439" t="str">
        <f>VLOOKUP($A439, 'Hospitalisation Details'!$A$2:$K$2344, 10, FALSE)</f>
        <v>13Nov1975</v>
      </c>
      <c r="T439">
        <f>VLOOKUP($A439, 'Hospitalisation Details'!$A$2:$K$2344, 11, FALSE)</f>
        <v>47</v>
      </c>
    </row>
    <row r="440" spans="1:20" ht="15.75" x14ac:dyDescent="0.25">
      <c r="A440" s="1" t="s">
        <v>1932</v>
      </c>
      <c r="B440" t="str">
        <f>VLOOKUP($A440, 'Customer Names'!$A$2:$D$2336, 2, FALSE)</f>
        <v>Frash</v>
      </c>
      <c r="C440" t="str">
        <f>VLOOKUP($A440, 'Customer Names'!$A$2:$D$2336, 3, FALSE)</f>
        <v xml:space="preserve"> Mr</v>
      </c>
      <c r="D440" t="str">
        <f>VLOOKUP($A440, 'Customer Names'!$A$2:$D$2336, 4, FALSE)</f>
        <v xml:space="preserve">  Joshua D</v>
      </c>
      <c r="E440">
        <f>VLOOKUP($A440, 'Medical Examinations'!$A$2:$J$2336, 2, FALSE)</f>
        <v>25.6</v>
      </c>
      <c r="F440">
        <f>VLOOKUP($A440, 'Medical Examinations'!$A$2:$J$2336, 3, FALSE)</f>
        <v>10.5</v>
      </c>
      <c r="G440" t="str">
        <f>VLOOKUP($A440, 'Medical Examinations'!$A$2:$J$2336, 4, FALSE)</f>
        <v>No</v>
      </c>
      <c r="H440" t="str">
        <f>VLOOKUP($A440, 'Medical Examinations'!$A$2:$J$2336, 5, FALSE)</f>
        <v>No</v>
      </c>
      <c r="I440" t="str">
        <f>VLOOKUP($A440, 'Medical Examinations'!$A$2:$J$2336, 6, FALSE)</f>
        <v>No</v>
      </c>
      <c r="J440">
        <f>VLOOKUP($A440, 'Medical Examinations'!$A$2:$J$2336, 7, FALSE)</f>
        <v>0</v>
      </c>
      <c r="K440" t="str">
        <f>VLOOKUP($A440, 'Medical Examinations'!$A$2:$J$2336, 8, FALSE)</f>
        <v>No</v>
      </c>
      <c r="L440" t="str">
        <f>VLOOKUP($A440, 'Medical Examinations'!$A$2:$J$2336, 9, FALSE)</f>
        <v>Obesity</v>
      </c>
      <c r="M440" t="str">
        <f>VLOOKUP($A440, 'Medical Examinations'!$A$2:$J$2336, 10, FALSE)</f>
        <v>Diabetes</v>
      </c>
      <c r="N440">
        <f>VLOOKUP($A440, 'Hospitalisation Details'!$A$2:$K$2344, 5, FALSE)</f>
        <v>2</v>
      </c>
      <c r="O440">
        <f>VLOOKUP($A440, 'Hospitalisation Details'!$A$2:$K$2344, 6, FALSE)</f>
        <v>23306.55</v>
      </c>
      <c r="P440" t="str">
        <f>VLOOKUP($A440, 'Hospitalisation Details'!$A$2:$K$2344, 7, FALSE)</f>
        <v>tier - 2</v>
      </c>
      <c r="Q440" t="str">
        <f>VLOOKUP($A440, 'Hospitalisation Details'!$A$2:$K$2344, 8, FALSE)</f>
        <v>tier - 2</v>
      </c>
      <c r="R440" t="str">
        <f>VLOOKUP($A440, 'Hospitalisation Details'!$A$2:$K$2344, 9, FALSE)</f>
        <v>R1011</v>
      </c>
      <c r="S440" t="str">
        <f>VLOOKUP($A440, 'Hospitalisation Details'!$A$2:$K$2344, 10, FALSE)</f>
        <v>22Oct1973</v>
      </c>
      <c r="T440">
        <f>VLOOKUP($A440, 'Hospitalisation Details'!$A$2:$K$2344, 11, FALSE)</f>
        <v>49</v>
      </c>
    </row>
    <row r="441" spans="1:20" ht="15.75" x14ac:dyDescent="0.25">
      <c r="A441" s="1" t="s">
        <v>1931</v>
      </c>
      <c r="B441" t="str">
        <f>VLOOKUP($A441, 'Customer Names'!$A$2:$D$2336, 2, FALSE)</f>
        <v>Bukowski</v>
      </c>
      <c r="C441" t="str">
        <f>VLOOKUP($A441, 'Customer Names'!$A$2:$D$2336, 3, FALSE)</f>
        <v xml:space="preserve"> Ms</v>
      </c>
      <c r="D441" t="str">
        <f>VLOOKUP($A441, 'Customer Names'!$A$2:$D$2336, 4, FALSE)</f>
        <v xml:space="preserve">  Nichole</v>
      </c>
      <c r="E441">
        <f>VLOOKUP($A441, 'Medical Examinations'!$A$2:$J$2336, 2, FALSE)</f>
        <v>24.32</v>
      </c>
      <c r="F441">
        <f>VLOOKUP($A441, 'Medical Examinations'!$A$2:$J$2336, 3, FALSE)</f>
        <v>6.39</v>
      </c>
      <c r="G441" t="str">
        <f>VLOOKUP($A441, 'Medical Examinations'!$A$2:$J$2336, 4, FALSE)</f>
        <v>No</v>
      </c>
      <c r="H441" t="str">
        <f>VLOOKUP($A441, 'Medical Examinations'!$A$2:$J$2336, 5, FALSE)</f>
        <v>No</v>
      </c>
      <c r="I441" t="str">
        <f>VLOOKUP($A441, 'Medical Examinations'!$A$2:$J$2336, 6, FALSE)</f>
        <v>No</v>
      </c>
      <c r="J441">
        <f>VLOOKUP($A441, 'Medical Examinations'!$A$2:$J$2336, 7, FALSE)</f>
        <v>0</v>
      </c>
      <c r="K441" t="str">
        <f>VLOOKUP($A441, 'Medical Examinations'!$A$2:$J$2336, 8, FALSE)</f>
        <v>No</v>
      </c>
      <c r="L441" t="str">
        <f>VLOOKUP($A441, 'Medical Examinations'!$A$2:$J$2336, 9, FALSE)</f>
        <v>Obesity</v>
      </c>
      <c r="M441" t="str">
        <f>VLOOKUP($A441, 'Medical Examinations'!$A$2:$J$2336, 10, FALSE)</f>
        <v>Diabetes</v>
      </c>
      <c r="N441">
        <f>VLOOKUP($A441, 'Hospitalisation Details'!$A$2:$K$2344, 5, FALSE)</f>
        <v>1</v>
      </c>
      <c r="O441">
        <f>VLOOKUP($A441, 'Hospitalisation Details'!$A$2:$K$2344, 6, FALSE)</f>
        <v>23288.93</v>
      </c>
      <c r="P441" t="str">
        <f>VLOOKUP($A441, 'Hospitalisation Details'!$A$2:$K$2344, 7, FALSE)</f>
        <v>tier - 2</v>
      </c>
      <c r="Q441" t="str">
        <f>VLOOKUP($A441, 'Hospitalisation Details'!$A$2:$K$2344, 8, FALSE)</f>
        <v>tier - 3</v>
      </c>
      <c r="R441" t="str">
        <f>VLOOKUP($A441, 'Hospitalisation Details'!$A$2:$K$2344, 9, FALSE)</f>
        <v>R1024</v>
      </c>
      <c r="S441" t="str">
        <f>VLOOKUP($A441, 'Hospitalisation Details'!$A$2:$K$2344, 10, FALSE)</f>
        <v>3Oct1994</v>
      </c>
      <c r="T441">
        <f>VLOOKUP($A441, 'Hospitalisation Details'!$A$2:$K$2344, 11, FALSE)</f>
        <v>28</v>
      </c>
    </row>
    <row r="442" spans="1:20" ht="15.75" x14ac:dyDescent="0.25">
      <c r="A442" s="1" t="s">
        <v>1930</v>
      </c>
      <c r="B442" t="str">
        <f>VLOOKUP($A442, 'Customer Names'!$A$2:$D$2336, 2, FALSE)</f>
        <v>Sandahl</v>
      </c>
      <c r="C442" t="str">
        <f>VLOOKUP($A442, 'Customer Names'!$A$2:$D$2336, 3, FALSE)</f>
        <v xml:space="preserve"> Ms</v>
      </c>
      <c r="D442" t="str">
        <f>VLOOKUP($A442, 'Customer Names'!$A$2:$D$2336, 4, FALSE)</f>
        <v xml:space="preserve">  Denise M</v>
      </c>
      <c r="E442">
        <f>VLOOKUP($A442, 'Medical Examinations'!$A$2:$J$2336, 2, FALSE)</f>
        <v>22.88</v>
      </c>
      <c r="F442">
        <f>VLOOKUP($A442, 'Medical Examinations'!$A$2:$J$2336, 3, FALSE)</f>
        <v>5.71</v>
      </c>
      <c r="G442" t="str">
        <f>VLOOKUP($A442, 'Medical Examinations'!$A$2:$J$2336, 4, FALSE)</f>
        <v>No</v>
      </c>
      <c r="H442" t="str">
        <f>VLOOKUP($A442, 'Medical Examinations'!$A$2:$J$2336, 5, FALSE)</f>
        <v>No</v>
      </c>
      <c r="I442" t="str">
        <f>VLOOKUP($A442, 'Medical Examinations'!$A$2:$J$2336, 6, FALSE)</f>
        <v>Yes</v>
      </c>
      <c r="J442">
        <f>VLOOKUP($A442, 'Medical Examinations'!$A$2:$J$2336, 7, FALSE)</f>
        <v>0</v>
      </c>
      <c r="K442" t="str">
        <f>VLOOKUP($A442, 'Medical Examinations'!$A$2:$J$2336, 8, FALSE)</f>
        <v>No</v>
      </c>
      <c r="L442" t="str">
        <f>VLOOKUP($A442, 'Medical Examinations'!$A$2:$J$2336, 9, FALSE)</f>
        <v>Obesity</v>
      </c>
      <c r="M442" t="str">
        <f>VLOOKUP($A442, 'Medical Examinations'!$A$2:$J$2336, 10, FALSE)</f>
        <v>Diabetes</v>
      </c>
      <c r="N442">
        <f>VLOOKUP($A442, 'Hospitalisation Details'!$A$2:$K$2344, 5, FALSE)</f>
        <v>1</v>
      </c>
      <c r="O442">
        <f>VLOOKUP($A442, 'Hospitalisation Details'!$A$2:$K$2344, 6, FALSE)</f>
        <v>23244.79</v>
      </c>
      <c r="P442" t="str">
        <f>VLOOKUP($A442, 'Hospitalisation Details'!$A$2:$K$2344, 7, FALSE)</f>
        <v>tier - 2</v>
      </c>
      <c r="Q442" t="str">
        <f>VLOOKUP($A442, 'Hospitalisation Details'!$A$2:$K$2344, 8, FALSE)</f>
        <v>tier - 3</v>
      </c>
      <c r="R442" t="str">
        <f>VLOOKUP($A442, 'Hospitalisation Details'!$A$2:$K$2344, 9, FALSE)</f>
        <v>R1013</v>
      </c>
      <c r="S442" t="str">
        <f>VLOOKUP($A442, 'Hospitalisation Details'!$A$2:$K$2344, 10, FALSE)</f>
        <v>14Nov1969</v>
      </c>
      <c r="T442">
        <f>VLOOKUP($A442, 'Hospitalisation Details'!$A$2:$K$2344, 11, FALSE)</f>
        <v>53</v>
      </c>
    </row>
    <row r="443" spans="1:20" ht="15.75" x14ac:dyDescent="0.25">
      <c r="A443" s="1" t="s">
        <v>1929</v>
      </c>
      <c r="B443" t="str">
        <f>VLOOKUP($A443, 'Customer Names'!$A$2:$D$2336, 2, FALSE)</f>
        <v>Speight</v>
      </c>
      <c r="C443" t="str">
        <f>VLOOKUP($A443, 'Customer Names'!$A$2:$D$2336, 3, FALSE)</f>
        <v xml:space="preserve"> Mr</v>
      </c>
      <c r="D443" t="str">
        <f>VLOOKUP($A443, 'Customer Names'!$A$2:$D$2336, 4, FALSE)</f>
        <v xml:space="preserve">  Peter R</v>
      </c>
      <c r="E443">
        <f>VLOOKUP($A443, 'Medical Examinations'!$A$2:$J$2336, 2, FALSE)</f>
        <v>24.984999999999999</v>
      </c>
      <c r="F443">
        <f>VLOOKUP($A443, 'Medical Examinations'!$A$2:$J$2336, 3, FALSE)</f>
        <v>4.43</v>
      </c>
      <c r="G443" t="str">
        <f>VLOOKUP($A443, 'Medical Examinations'!$A$2:$J$2336, 4, FALSE)</f>
        <v>No</v>
      </c>
      <c r="H443" t="str">
        <f>VLOOKUP($A443, 'Medical Examinations'!$A$2:$J$2336, 5, FALSE)</f>
        <v>No</v>
      </c>
      <c r="I443" t="str">
        <f>VLOOKUP($A443, 'Medical Examinations'!$A$2:$J$2336, 6, FALSE)</f>
        <v>Yes</v>
      </c>
      <c r="J443">
        <f>VLOOKUP($A443, 'Medical Examinations'!$A$2:$J$2336, 7, FALSE)</f>
        <v>0</v>
      </c>
      <c r="K443" t="str">
        <f>VLOOKUP($A443, 'Medical Examinations'!$A$2:$J$2336, 8, FALSE)</f>
        <v>No</v>
      </c>
      <c r="L443" t="str">
        <f>VLOOKUP($A443, 'Medical Examinations'!$A$2:$J$2336, 9, FALSE)</f>
        <v>Obesity</v>
      </c>
      <c r="M443" t="str">
        <f>VLOOKUP($A443, 'Medical Examinations'!$A$2:$J$2336, 10, FALSE)</f>
        <v>Normal</v>
      </c>
      <c r="N443">
        <f>VLOOKUP($A443, 'Hospitalisation Details'!$A$2:$K$2344, 5, FALSE)</f>
        <v>2</v>
      </c>
      <c r="O443">
        <f>VLOOKUP($A443, 'Hospitalisation Details'!$A$2:$K$2344, 6, FALSE)</f>
        <v>23241.47</v>
      </c>
      <c r="P443" t="str">
        <f>VLOOKUP($A443, 'Hospitalisation Details'!$A$2:$K$2344, 7, FALSE)</f>
        <v>tier - 2</v>
      </c>
      <c r="Q443" t="str">
        <f>VLOOKUP($A443, 'Hospitalisation Details'!$A$2:$K$2344, 8, FALSE)</f>
        <v>tier - 3</v>
      </c>
      <c r="R443" t="str">
        <f>VLOOKUP($A443, 'Hospitalisation Details'!$A$2:$K$2344, 9, FALSE)</f>
        <v>R1018</v>
      </c>
      <c r="S443" t="str">
        <f>VLOOKUP($A443, 'Hospitalisation Details'!$A$2:$K$2344, 10, FALSE)</f>
        <v>7Aug1997</v>
      </c>
      <c r="T443">
        <f>VLOOKUP($A443, 'Hospitalisation Details'!$A$2:$K$2344, 11, FALSE)</f>
        <v>25</v>
      </c>
    </row>
    <row r="444" spans="1:20" ht="15.75" x14ac:dyDescent="0.25">
      <c r="A444" s="1" t="s">
        <v>1928</v>
      </c>
      <c r="B444" t="str">
        <f>VLOOKUP($A444, 'Customer Names'!$A$2:$D$2336, 2, FALSE)</f>
        <v>Lee</v>
      </c>
      <c r="C444" t="str">
        <f>VLOOKUP($A444, 'Customer Names'!$A$2:$D$2336, 3, FALSE)</f>
        <v xml:space="preserve"> Mr</v>
      </c>
      <c r="D444" t="str">
        <f>VLOOKUP($A444, 'Customer Names'!$A$2:$D$2336, 4, FALSE)</f>
        <v xml:space="preserve">  Johnson K</v>
      </c>
      <c r="E444">
        <f>VLOOKUP($A444, 'Medical Examinations'!$A$2:$J$2336, 2, FALSE)</f>
        <v>33.1</v>
      </c>
      <c r="F444">
        <f>VLOOKUP($A444, 'Medical Examinations'!$A$2:$J$2336, 3, FALSE)</f>
        <v>5.52</v>
      </c>
      <c r="G444" t="str">
        <f>VLOOKUP($A444, 'Medical Examinations'!$A$2:$J$2336, 4, FALSE)</f>
        <v>Yes</v>
      </c>
      <c r="H444" t="str">
        <f>VLOOKUP($A444, 'Medical Examinations'!$A$2:$J$2336, 5, FALSE)</f>
        <v>No</v>
      </c>
      <c r="I444" t="str">
        <f>VLOOKUP($A444, 'Medical Examinations'!$A$2:$J$2336, 6, FALSE)</f>
        <v>Yes</v>
      </c>
      <c r="J444">
        <f>VLOOKUP($A444, 'Medical Examinations'!$A$2:$J$2336, 7, FALSE)</f>
        <v>1</v>
      </c>
      <c r="K444" t="str">
        <f>VLOOKUP($A444, 'Medical Examinations'!$A$2:$J$2336, 8, FALSE)</f>
        <v>No</v>
      </c>
      <c r="L444" t="str">
        <f>VLOOKUP($A444, 'Medical Examinations'!$A$2:$J$2336, 9, FALSE)</f>
        <v>Obesity</v>
      </c>
      <c r="M444" t="str">
        <f>VLOOKUP($A444, 'Medical Examinations'!$A$2:$J$2336, 10, FALSE)</f>
        <v>Normal</v>
      </c>
      <c r="N444">
        <f>VLOOKUP($A444, 'Hospitalisation Details'!$A$2:$K$2344, 5, FALSE)</f>
        <v>0</v>
      </c>
      <c r="O444">
        <f>VLOOKUP($A444, 'Hospitalisation Details'!$A$2:$K$2344, 6, FALSE)</f>
        <v>23082.959999999999</v>
      </c>
      <c r="P444" t="str">
        <f>VLOOKUP($A444, 'Hospitalisation Details'!$A$2:$K$2344, 7, FALSE)</f>
        <v>tier - 2</v>
      </c>
      <c r="Q444" t="str">
        <f>VLOOKUP($A444, 'Hospitalisation Details'!$A$2:$K$2344, 8, FALSE)</f>
        <v>tier - 2</v>
      </c>
      <c r="R444" t="str">
        <f>VLOOKUP($A444, 'Hospitalisation Details'!$A$2:$K$2344, 9, FALSE)</f>
        <v>R1011</v>
      </c>
      <c r="S444" t="str">
        <f>VLOOKUP($A444, 'Hospitalisation Details'!$A$2:$K$2344, 10, FALSE)</f>
        <v>14Dec2003</v>
      </c>
      <c r="T444">
        <f>VLOOKUP($A444, 'Hospitalisation Details'!$A$2:$K$2344, 11, FALSE)</f>
        <v>19</v>
      </c>
    </row>
    <row r="445" spans="1:20" ht="15.75" x14ac:dyDescent="0.25">
      <c r="A445" s="1" t="s">
        <v>1927</v>
      </c>
      <c r="B445" t="str">
        <f>VLOOKUP($A445, 'Customer Names'!$A$2:$D$2336, 2, FALSE)</f>
        <v>Nielsen</v>
      </c>
      <c r="C445" t="str">
        <f>VLOOKUP($A445, 'Customer Names'!$A$2:$D$2336, 3, FALSE)</f>
        <v xml:space="preserve"> Ms</v>
      </c>
      <c r="D445" t="str">
        <f>VLOOKUP($A445, 'Customer Names'!$A$2:$D$2336, 4, FALSE)</f>
        <v xml:space="preserve">  Katherine</v>
      </c>
      <c r="E445">
        <f>VLOOKUP($A445, 'Medical Examinations'!$A$2:$J$2336, 2, FALSE)</f>
        <v>27.83</v>
      </c>
      <c r="F445">
        <f>VLOOKUP($A445, 'Medical Examinations'!$A$2:$J$2336, 3, FALSE)</f>
        <v>9.1999999999999993</v>
      </c>
      <c r="G445" t="str">
        <f>VLOOKUP($A445, 'Medical Examinations'!$A$2:$J$2336, 4, FALSE)</f>
        <v>No</v>
      </c>
      <c r="H445" t="str">
        <f>VLOOKUP($A445, 'Medical Examinations'!$A$2:$J$2336, 5, FALSE)</f>
        <v>No</v>
      </c>
      <c r="I445" t="str">
        <f>VLOOKUP($A445, 'Medical Examinations'!$A$2:$J$2336, 6, FALSE)</f>
        <v>No</v>
      </c>
      <c r="J445">
        <f>VLOOKUP($A445, 'Medical Examinations'!$A$2:$J$2336, 7, FALSE)</f>
        <v>0</v>
      </c>
      <c r="K445" t="str">
        <f>VLOOKUP($A445, 'Medical Examinations'!$A$2:$J$2336, 8, FALSE)</f>
        <v>No</v>
      </c>
      <c r="L445" t="str">
        <f>VLOOKUP($A445, 'Medical Examinations'!$A$2:$J$2336, 9, FALSE)</f>
        <v>Obesity</v>
      </c>
      <c r="M445" t="str">
        <f>VLOOKUP($A445, 'Medical Examinations'!$A$2:$J$2336, 10, FALSE)</f>
        <v>Diabetes</v>
      </c>
      <c r="N445">
        <f>VLOOKUP($A445, 'Hospitalisation Details'!$A$2:$K$2344, 5, FALSE)</f>
        <v>0</v>
      </c>
      <c r="O445">
        <f>VLOOKUP($A445, 'Hospitalisation Details'!$A$2:$K$2344, 6, FALSE)</f>
        <v>23065.42</v>
      </c>
      <c r="P445" t="str">
        <f>VLOOKUP($A445, 'Hospitalisation Details'!$A$2:$K$2344, 7, FALSE)</f>
        <v>tier - 2</v>
      </c>
      <c r="Q445" t="str">
        <f>VLOOKUP($A445, 'Hospitalisation Details'!$A$2:$K$2344, 8, FALSE)</f>
        <v>tier - 2</v>
      </c>
      <c r="R445" t="str">
        <f>VLOOKUP($A445, 'Hospitalisation Details'!$A$2:$K$2344, 9, FALSE)</f>
        <v>R1013</v>
      </c>
      <c r="S445" t="str">
        <f>VLOOKUP($A445, 'Hospitalisation Details'!$A$2:$K$2344, 10, FALSE)</f>
        <v>9Sep1975</v>
      </c>
      <c r="T445">
        <f>VLOOKUP($A445, 'Hospitalisation Details'!$A$2:$K$2344, 11, FALSE)</f>
        <v>47</v>
      </c>
    </row>
    <row r="446" spans="1:20" ht="15.75" x14ac:dyDescent="0.25">
      <c r="A446" s="1" t="s">
        <v>1926</v>
      </c>
      <c r="B446" t="str">
        <f>VLOOKUP($A446, 'Customer Names'!$A$2:$D$2336, 2, FALSE)</f>
        <v>Zirdok</v>
      </c>
      <c r="C446" t="str">
        <f>VLOOKUP($A446, 'Customer Names'!$A$2:$D$2336, 3, FALSE)</f>
        <v xml:space="preserve"> Ms</v>
      </c>
      <c r="D446" t="str">
        <f>VLOOKUP($A446, 'Customer Names'!$A$2:$D$2336, 4, FALSE)</f>
        <v xml:space="preserve">  Lynda</v>
      </c>
      <c r="E446">
        <f>VLOOKUP($A446, 'Medical Examinations'!$A$2:$J$2336, 2, FALSE)</f>
        <v>30.875</v>
      </c>
      <c r="F446">
        <f>VLOOKUP($A446, 'Medical Examinations'!$A$2:$J$2336, 3, FALSE)</f>
        <v>10.97</v>
      </c>
      <c r="G446" t="str">
        <f>VLOOKUP($A446, 'Medical Examinations'!$A$2:$J$2336, 4, FALSE)</f>
        <v>No</v>
      </c>
      <c r="H446" t="str">
        <f>VLOOKUP($A446, 'Medical Examinations'!$A$2:$J$2336, 5, FALSE)</f>
        <v>No</v>
      </c>
      <c r="I446" t="str">
        <f>VLOOKUP($A446, 'Medical Examinations'!$A$2:$J$2336, 6, FALSE)</f>
        <v>No</v>
      </c>
      <c r="J446">
        <f>VLOOKUP($A446, 'Medical Examinations'!$A$2:$J$2336, 7, FALSE)</f>
        <v>1</v>
      </c>
      <c r="K446" t="str">
        <f>VLOOKUP($A446, 'Medical Examinations'!$A$2:$J$2336, 8, FALSE)</f>
        <v>No</v>
      </c>
      <c r="L446" t="str">
        <f>VLOOKUP($A446, 'Medical Examinations'!$A$2:$J$2336, 9, FALSE)</f>
        <v>Obesity</v>
      </c>
      <c r="M446" t="str">
        <f>VLOOKUP($A446, 'Medical Examinations'!$A$2:$J$2336, 10, FALSE)</f>
        <v>Diabetes</v>
      </c>
      <c r="N446">
        <f>VLOOKUP($A446, 'Hospitalisation Details'!$A$2:$K$2344, 5, FALSE)</f>
        <v>0</v>
      </c>
      <c r="O446">
        <f>VLOOKUP($A446, 'Hospitalisation Details'!$A$2:$K$2344, 6, FALSE)</f>
        <v>23045.57</v>
      </c>
      <c r="P446" t="str">
        <f>VLOOKUP($A446, 'Hospitalisation Details'!$A$2:$K$2344, 7, FALSE)</f>
        <v>tier - 2</v>
      </c>
      <c r="Q446" t="str">
        <f>VLOOKUP($A446, 'Hospitalisation Details'!$A$2:$K$2344, 8, FALSE)</f>
        <v>tier - 2</v>
      </c>
      <c r="R446" t="str">
        <f>VLOOKUP($A446, 'Hospitalisation Details'!$A$2:$K$2344, 9, FALSE)</f>
        <v>R1024</v>
      </c>
      <c r="S446" t="str">
        <f>VLOOKUP($A446, 'Hospitalisation Details'!$A$2:$K$2344, 10, FALSE)</f>
        <v>9Nov1970</v>
      </c>
      <c r="T446">
        <f>VLOOKUP($A446, 'Hospitalisation Details'!$A$2:$K$2344, 11, FALSE)</f>
        <v>52</v>
      </c>
    </row>
    <row r="447" spans="1:20" ht="15.75" x14ac:dyDescent="0.25">
      <c r="A447" s="1" t="s">
        <v>1925</v>
      </c>
      <c r="B447" t="str">
        <f>VLOOKUP($A447, 'Customer Names'!$A$2:$D$2336, 2, FALSE)</f>
        <v>Crudale</v>
      </c>
      <c r="C447" t="str">
        <f>VLOOKUP($A447, 'Customer Names'!$A$2:$D$2336, 3, FALSE)</f>
        <v xml:space="preserve"> Mr</v>
      </c>
      <c r="D447" t="str">
        <f>VLOOKUP($A447, 'Customer Names'!$A$2:$D$2336, 4, FALSE)</f>
        <v xml:space="preserve">  Anthony</v>
      </c>
      <c r="E447">
        <f>VLOOKUP($A447, 'Medical Examinations'!$A$2:$J$2336, 2, FALSE)</f>
        <v>27.265000000000001</v>
      </c>
      <c r="F447">
        <f>VLOOKUP($A447, 'Medical Examinations'!$A$2:$J$2336, 3, FALSE)</f>
        <v>4.25</v>
      </c>
      <c r="G447" t="str">
        <f>VLOOKUP($A447, 'Medical Examinations'!$A$2:$J$2336, 4, FALSE)</f>
        <v>No</v>
      </c>
      <c r="H447" t="str">
        <f>VLOOKUP($A447, 'Medical Examinations'!$A$2:$J$2336, 5, FALSE)</f>
        <v>No</v>
      </c>
      <c r="I447" t="str">
        <f>VLOOKUP($A447, 'Medical Examinations'!$A$2:$J$2336, 6, FALSE)</f>
        <v>Yes</v>
      </c>
      <c r="J447">
        <f>VLOOKUP($A447, 'Medical Examinations'!$A$2:$J$2336, 7, FALSE)</f>
        <v>0</v>
      </c>
      <c r="K447" t="str">
        <f>VLOOKUP($A447, 'Medical Examinations'!$A$2:$J$2336, 8, FALSE)</f>
        <v>No</v>
      </c>
      <c r="L447" t="str">
        <f>VLOOKUP($A447, 'Medical Examinations'!$A$2:$J$2336, 9, FALSE)</f>
        <v>Obesity</v>
      </c>
      <c r="M447" t="str">
        <f>VLOOKUP($A447, 'Medical Examinations'!$A$2:$J$2336, 10, FALSE)</f>
        <v>Normal</v>
      </c>
      <c r="N447">
        <f>VLOOKUP($A447, 'Hospitalisation Details'!$A$2:$K$2344, 5, FALSE)</f>
        <v>2</v>
      </c>
      <c r="O447">
        <f>VLOOKUP($A447, 'Hospitalisation Details'!$A$2:$K$2344, 6, FALSE)</f>
        <v>22493.66</v>
      </c>
      <c r="P447" t="str">
        <f>VLOOKUP($A447, 'Hospitalisation Details'!$A$2:$K$2344, 7, FALSE)</f>
        <v>tier - 2</v>
      </c>
      <c r="Q447" t="str">
        <f>VLOOKUP($A447, 'Hospitalisation Details'!$A$2:$K$2344, 8, FALSE)</f>
        <v>tier - 1</v>
      </c>
      <c r="R447" t="str">
        <f>VLOOKUP($A447, 'Hospitalisation Details'!$A$2:$K$2344, 9, FALSE)</f>
        <v>R1012</v>
      </c>
      <c r="S447" t="str">
        <f>VLOOKUP($A447, 'Hospitalisation Details'!$A$2:$K$2344, 10, FALSE)</f>
        <v>25Jul2003</v>
      </c>
      <c r="T447">
        <f>VLOOKUP($A447, 'Hospitalisation Details'!$A$2:$K$2344, 11, FALSE)</f>
        <v>19</v>
      </c>
    </row>
    <row r="448" spans="1:20" ht="15.75" x14ac:dyDescent="0.25">
      <c r="A448" s="1" t="s">
        <v>1924</v>
      </c>
      <c r="B448" t="str">
        <f>VLOOKUP($A448, 'Customer Names'!$A$2:$D$2336, 2, FALSE)</f>
        <v>Koopmans</v>
      </c>
      <c r="C448" t="str">
        <f>VLOOKUP($A448, 'Customer Names'!$A$2:$D$2336, 3, FALSE)</f>
        <v xml:space="preserve"> Ms</v>
      </c>
      <c r="D448" t="str">
        <f>VLOOKUP($A448, 'Customer Names'!$A$2:$D$2336, 4, FALSE)</f>
        <v xml:space="preserve">  Linnea C</v>
      </c>
      <c r="E448">
        <f>VLOOKUP($A448, 'Medical Examinations'!$A$2:$J$2336, 2, FALSE)</f>
        <v>26.7</v>
      </c>
      <c r="F448">
        <f>VLOOKUP($A448, 'Medical Examinations'!$A$2:$J$2336, 3, FALSE)</f>
        <v>5.23</v>
      </c>
      <c r="G448" t="str">
        <f>VLOOKUP($A448, 'Medical Examinations'!$A$2:$J$2336, 4, FALSE)</f>
        <v>No</v>
      </c>
      <c r="H448" t="str">
        <f>VLOOKUP($A448, 'Medical Examinations'!$A$2:$J$2336, 5, FALSE)</f>
        <v>No</v>
      </c>
      <c r="I448" t="str">
        <f>VLOOKUP($A448, 'Medical Examinations'!$A$2:$J$2336, 6, FALSE)</f>
        <v>Yes</v>
      </c>
      <c r="J448">
        <f>VLOOKUP($A448, 'Medical Examinations'!$A$2:$J$2336, 7, FALSE)</f>
        <v>0</v>
      </c>
      <c r="K448" t="str">
        <f>VLOOKUP($A448, 'Medical Examinations'!$A$2:$J$2336, 8, FALSE)</f>
        <v>No</v>
      </c>
      <c r="L448" t="str">
        <f>VLOOKUP($A448, 'Medical Examinations'!$A$2:$J$2336, 9, FALSE)</f>
        <v>Obesity</v>
      </c>
      <c r="M448" t="str">
        <f>VLOOKUP($A448, 'Medical Examinations'!$A$2:$J$2336, 10, FALSE)</f>
        <v>Normal</v>
      </c>
      <c r="N448">
        <f>VLOOKUP($A448, 'Hospitalisation Details'!$A$2:$K$2344, 5, FALSE)</f>
        <v>2</v>
      </c>
      <c r="O448">
        <f>VLOOKUP($A448, 'Hospitalisation Details'!$A$2:$K$2344, 6, FALSE)</f>
        <v>22478.6</v>
      </c>
      <c r="P448" t="str">
        <f>VLOOKUP($A448, 'Hospitalisation Details'!$A$2:$K$2344, 7, FALSE)</f>
        <v>tier - 3</v>
      </c>
      <c r="Q448" t="str">
        <f>VLOOKUP($A448, 'Hospitalisation Details'!$A$2:$K$2344, 8, FALSE)</f>
        <v>tier - 2</v>
      </c>
      <c r="R448" t="str">
        <f>VLOOKUP($A448, 'Hospitalisation Details'!$A$2:$K$2344, 9, FALSE)</f>
        <v>R1011</v>
      </c>
      <c r="S448" t="str">
        <f>VLOOKUP($A448, 'Hospitalisation Details'!$A$2:$K$2344, 10, FALSE)</f>
        <v>14Nov1979</v>
      </c>
      <c r="T448">
        <f>VLOOKUP($A448, 'Hospitalisation Details'!$A$2:$K$2344, 11, FALSE)</f>
        <v>43</v>
      </c>
    </row>
    <row r="449" spans="1:20" ht="15.75" x14ac:dyDescent="0.25">
      <c r="A449" s="1" t="s">
        <v>1923</v>
      </c>
      <c r="B449" t="str">
        <f>VLOOKUP($A449, 'Customer Names'!$A$2:$D$2336, 2, FALSE)</f>
        <v>Milani</v>
      </c>
      <c r="C449" t="str">
        <f>VLOOKUP($A449, 'Customer Names'!$A$2:$D$2336, 3, FALSE)</f>
        <v xml:space="preserve"> Mr</v>
      </c>
      <c r="D449" t="str">
        <f>VLOOKUP($A449, 'Customer Names'!$A$2:$D$2336, 4, FALSE)</f>
        <v xml:space="preserve">  Massimiliano A</v>
      </c>
      <c r="E449">
        <f>VLOOKUP($A449, 'Medical Examinations'!$A$2:$J$2336, 2, FALSE)</f>
        <v>29.925000000000001</v>
      </c>
      <c r="F449">
        <f>VLOOKUP($A449, 'Medical Examinations'!$A$2:$J$2336, 3, FALSE)</f>
        <v>5.96</v>
      </c>
      <c r="G449" t="str">
        <f>VLOOKUP($A449, 'Medical Examinations'!$A$2:$J$2336, 4, FALSE)</f>
        <v>No</v>
      </c>
      <c r="H449" t="str">
        <f>VLOOKUP($A449, 'Medical Examinations'!$A$2:$J$2336, 5, FALSE)</f>
        <v>No</v>
      </c>
      <c r="I449" t="str">
        <f>VLOOKUP($A449, 'Medical Examinations'!$A$2:$J$2336, 6, FALSE)</f>
        <v>Yes</v>
      </c>
      <c r="J449">
        <f>VLOOKUP($A449, 'Medical Examinations'!$A$2:$J$2336, 7, FALSE)</f>
        <v>1</v>
      </c>
      <c r="K449" t="str">
        <f>VLOOKUP($A449, 'Medical Examinations'!$A$2:$J$2336, 8, FALSE)</f>
        <v>No</v>
      </c>
      <c r="L449" t="str">
        <f>VLOOKUP($A449, 'Medical Examinations'!$A$2:$J$2336, 9, FALSE)</f>
        <v>Obesity</v>
      </c>
      <c r="M449" t="str">
        <f>VLOOKUP($A449, 'Medical Examinations'!$A$2:$J$2336, 10, FALSE)</f>
        <v>Diabetes</v>
      </c>
      <c r="N449">
        <f>VLOOKUP($A449, 'Hospitalisation Details'!$A$2:$K$2344, 5, FALSE)</f>
        <v>1</v>
      </c>
      <c r="O449">
        <f>VLOOKUP($A449, 'Hospitalisation Details'!$A$2:$K$2344, 6, FALSE)</f>
        <v>22462.04</v>
      </c>
      <c r="P449" t="str">
        <f>VLOOKUP($A449, 'Hospitalisation Details'!$A$2:$K$2344, 7, FALSE)</f>
        <v>tier - 3</v>
      </c>
      <c r="Q449" t="str">
        <f>VLOOKUP($A449, 'Hospitalisation Details'!$A$2:$K$2344, 8, FALSE)</f>
        <v>tier - 1</v>
      </c>
      <c r="R449" t="str">
        <f>VLOOKUP($A449, 'Hospitalisation Details'!$A$2:$K$2344, 9, FALSE)</f>
        <v>R1019</v>
      </c>
      <c r="S449" t="str">
        <f>VLOOKUP($A449, 'Hospitalisation Details'!$A$2:$K$2344, 10, FALSE)</f>
        <v>21Dec1983</v>
      </c>
      <c r="T449">
        <f>VLOOKUP($A449, 'Hospitalisation Details'!$A$2:$K$2344, 11, FALSE)</f>
        <v>39</v>
      </c>
    </row>
    <row r="450" spans="1:20" ht="15.75" x14ac:dyDescent="0.25">
      <c r="A450" s="1" t="s">
        <v>1922</v>
      </c>
      <c r="B450" t="str">
        <f>VLOOKUP($A450, 'Customer Names'!$A$2:$D$2336, 2, FALSE)</f>
        <v>Kelly</v>
      </c>
      <c r="C450" t="str">
        <f>VLOOKUP($A450, 'Customer Names'!$A$2:$D$2336, 3, FALSE)</f>
        <v xml:space="preserve"> Mr</v>
      </c>
      <c r="D450" t="str">
        <f>VLOOKUP($A450, 'Customer Names'!$A$2:$D$2336, 4, FALSE)</f>
        <v xml:space="preserve">  James M</v>
      </c>
      <c r="E450">
        <f>VLOOKUP($A450, 'Medical Examinations'!$A$2:$J$2336, 2, FALSE)</f>
        <v>19.95</v>
      </c>
      <c r="F450">
        <f>VLOOKUP($A450, 'Medical Examinations'!$A$2:$J$2336, 3, FALSE)</f>
        <v>4.29</v>
      </c>
      <c r="G450" t="str">
        <f>VLOOKUP($A450, 'Medical Examinations'!$A$2:$J$2336, 4, FALSE)</f>
        <v>No</v>
      </c>
      <c r="H450" t="str">
        <f>VLOOKUP($A450, 'Medical Examinations'!$A$2:$J$2336, 5, FALSE)</f>
        <v>No</v>
      </c>
      <c r="I450" t="str">
        <f>VLOOKUP($A450, 'Medical Examinations'!$A$2:$J$2336, 6, FALSE)</f>
        <v>No</v>
      </c>
      <c r="J450">
        <f>VLOOKUP($A450, 'Medical Examinations'!$A$2:$J$2336, 7, FALSE)</f>
        <v>0</v>
      </c>
      <c r="K450" t="str">
        <f>VLOOKUP($A450, 'Medical Examinations'!$A$2:$J$2336, 8, FALSE)</f>
        <v>No</v>
      </c>
      <c r="L450" t="str">
        <f>VLOOKUP($A450, 'Medical Examinations'!$A$2:$J$2336, 9, FALSE)</f>
        <v>Obesity</v>
      </c>
      <c r="M450" t="str">
        <f>VLOOKUP($A450, 'Medical Examinations'!$A$2:$J$2336, 10, FALSE)</f>
        <v>Normal</v>
      </c>
      <c r="N450">
        <f>VLOOKUP($A450, 'Hospitalisation Details'!$A$2:$K$2344, 5, FALSE)</f>
        <v>0</v>
      </c>
      <c r="O450">
        <f>VLOOKUP($A450, 'Hospitalisation Details'!$A$2:$K$2344, 6, FALSE)</f>
        <v>22412.65</v>
      </c>
      <c r="P450" t="str">
        <f>VLOOKUP($A450, 'Hospitalisation Details'!$A$2:$K$2344, 7, FALSE)</f>
        <v>tier - 3</v>
      </c>
      <c r="Q450" t="str">
        <f>VLOOKUP($A450, 'Hospitalisation Details'!$A$2:$K$2344, 8, FALSE)</f>
        <v>tier - 3</v>
      </c>
      <c r="R450" t="str">
        <f>VLOOKUP($A450, 'Hospitalisation Details'!$A$2:$K$2344, 9, FALSE)</f>
        <v>R1014</v>
      </c>
      <c r="S450" t="str">
        <f>VLOOKUP($A450, 'Hospitalisation Details'!$A$2:$K$2344, 10, FALSE)</f>
        <v>18Aug1966</v>
      </c>
      <c r="T450">
        <f>VLOOKUP($A450, 'Hospitalisation Details'!$A$2:$K$2344, 11, FALSE)</f>
        <v>56</v>
      </c>
    </row>
    <row r="451" spans="1:20" ht="15.75" x14ac:dyDescent="0.25">
      <c r="A451" s="1" t="s">
        <v>1921</v>
      </c>
      <c r="B451" t="str">
        <f>VLOOKUP($A451, 'Customer Names'!$A$2:$D$2336, 2, FALSE)</f>
        <v>Finelli</v>
      </c>
      <c r="C451" t="str">
        <f>VLOOKUP($A451, 'Customer Names'!$A$2:$D$2336, 3, FALSE)</f>
        <v xml:space="preserve"> Ms</v>
      </c>
      <c r="D451" t="str">
        <f>VLOOKUP($A451, 'Customer Names'!$A$2:$D$2336, 4, FALSE)</f>
        <v xml:space="preserve">  Lauren</v>
      </c>
      <c r="E451">
        <f>VLOOKUP($A451, 'Medical Examinations'!$A$2:$J$2336, 2, FALSE)</f>
        <v>24.225000000000001</v>
      </c>
      <c r="F451">
        <f>VLOOKUP($A451, 'Medical Examinations'!$A$2:$J$2336, 3, FALSE)</f>
        <v>4.09</v>
      </c>
      <c r="G451" t="str">
        <f>VLOOKUP($A451, 'Medical Examinations'!$A$2:$J$2336, 4, FALSE)</f>
        <v>No</v>
      </c>
      <c r="H451" t="str">
        <f>VLOOKUP($A451, 'Medical Examinations'!$A$2:$J$2336, 5, FALSE)</f>
        <v>No</v>
      </c>
      <c r="I451" t="str">
        <f>VLOOKUP($A451, 'Medical Examinations'!$A$2:$J$2336, 6, FALSE)</f>
        <v>No</v>
      </c>
      <c r="J451">
        <f>VLOOKUP($A451, 'Medical Examinations'!$A$2:$J$2336, 7, FALSE)</f>
        <v>0</v>
      </c>
      <c r="K451" t="str">
        <f>VLOOKUP($A451, 'Medical Examinations'!$A$2:$J$2336, 8, FALSE)</f>
        <v>No</v>
      </c>
      <c r="L451" t="str">
        <f>VLOOKUP($A451, 'Medical Examinations'!$A$2:$J$2336, 9, FALSE)</f>
        <v>Obesity</v>
      </c>
      <c r="M451" t="str">
        <f>VLOOKUP($A451, 'Medical Examinations'!$A$2:$J$2336, 10, FALSE)</f>
        <v>Normal</v>
      </c>
      <c r="N451">
        <f>VLOOKUP($A451, 'Hospitalisation Details'!$A$2:$K$2344, 5, FALSE)</f>
        <v>2</v>
      </c>
      <c r="O451">
        <f>VLOOKUP($A451, 'Hospitalisation Details'!$A$2:$K$2344, 6, FALSE)</f>
        <v>22395.74</v>
      </c>
      <c r="P451" t="str">
        <f>VLOOKUP($A451, 'Hospitalisation Details'!$A$2:$K$2344, 7, FALSE)</f>
        <v>tier - 3</v>
      </c>
      <c r="Q451" t="str">
        <f>VLOOKUP($A451, 'Hospitalisation Details'!$A$2:$K$2344, 8, FALSE)</f>
        <v>tier - 2</v>
      </c>
      <c r="R451" t="str">
        <f>VLOOKUP($A451, 'Hospitalisation Details'!$A$2:$K$2344, 9, FALSE)</f>
        <v>R1024</v>
      </c>
      <c r="S451" t="str">
        <f>VLOOKUP($A451, 'Hospitalisation Details'!$A$2:$K$2344, 10, FALSE)</f>
        <v>26Aug1999</v>
      </c>
      <c r="T451">
        <f>VLOOKUP($A451, 'Hospitalisation Details'!$A$2:$K$2344, 11, FALSE)</f>
        <v>23</v>
      </c>
    </row>
    <row r="452" spans="1:20" ht="15.75" x14ac:dyDescent="0.25">
      <c r="A452" s="1" t="s">
        <v>1920</v>
      </c>
      <c r="B452" t="str">
        <f>VLOOKUP($A452, 'Customer Names'!$A$2:$D$2336, 2, FALSE)</f>
        <v>Palmer</v>
      </c>
      <c r="C452" t="str">
        <f>VLOOKUP($A452, 'Customer Names'!$A$2:$D$2336, 3, FALSE)</f>
        <v xml:space="preserve"> Ms</v>
      </c>
      <c r="D452" t="str">
        <f>VLOOKUP($A452, 'Customer Names'!$A$2:$D$2336, 4, FALSE)</f>
        <v xml:space="preserve">  Michele V</v>
      </c>
      <c r="E452">
        <f>VLOOKUP($A452, 'Medical Examinations'!$A$2:$J$2336, 2, FALSE)</f>
        <v>28.12</v>
      </c>
      <c r="F452">
        <f>VLOOKUP($A452, 'Medical Examinations'!$A$2:$J$2336, 3, FALSE)</f>
        <v>4.88</v>
      </c>
      <c r="G452" t="str">
        <f>VLOOKUP($A452, 'Medical Examinations'!$A$2:$J$2336, 4, FALSE)</f>
        <v>No</v>
      </c>
      <c r="H452" t="str">
        <f>VLOOKUP($A452, 'Medical Examinations'!$A$2:$J$2336, 5, FALSE)</f>
        <v>No</v>
      </c>
      <c r="I452" t="str">
        <f>VLOOKUP($A452, 'Medical Examinations'!$A$2:$J$2336, 6, FALSE)</f>
        <v>No</v>
      </c>
      <c r="J452">
        <f>VLOOKUP($A452, 'Medical Examinations'!$A$2:$J$2336, 7, FALSE)</f>
        <v>0</v>
      </c>
      <c r="K452" t="str">
        <f>VLOOKUP($A452, 'Medical Examinations'!$A$2:$J$2336, 8, FALSE)</f>
        <v>No</v>
      </c>
      <c r="L452" t="str">
        <f>VLOOKUP($A452, 'Medical Examinations'!$A$2:$J$2336, 9, FALSE)</f>
        <v>Obesity</v>
      </c>
      <c r="M452" t="str">
        <f>VLOOKUP($A452, 'Medical Examinations'!$A$2:$J$2336, 10, FALSE)</f>
        <v>Normal</v>
      </c>
      <c r="N452">
        <f>VLOOKUP($A452, 'Hospitalisation Details'!$A$2:$K$2344, 5, FALSE)</f>
        <v>1</v>
      </c>
      <c r="O452">
        <f>VLOOKUP($A452, 'Hospitalisation Details'!$A$2:$K$2344, 6, FALSE)</f>
        <v>22331.57</v>
      </c>
      <c r="P452" t="str">
        <f>VLOOKUP($A452, 'Hospitalisation Details'!$A$2:$K$2344, 7, FALSE)</f>
        <v>tier - 2</v>
      </c>
      <c r="Q452" t="str">
        <f>VLOOKUP($A452, 'Hospitalisation Details'!$A$2:$K$2344, 8, FALSE)</f>
        <v>tier - 3</v>
      </c>
      <c r="R452" t="str">
        <f>VLOOKUP($A452, 'Hospitalisation Details'!$A$2:$K$2344, 9, FALSE)</f>
        <v>R1024</v>
      </c>
      <c r="S452" t="str">
        <f>VLOOKUP($A452, 'Hospitalisation Details'!$A$2:$K$2344, 10, FALSE)</f>
        <v>27Dec1982</v>
      </c>
      <c r="T452">
        <f>VLOOKUP($A452, 'Hospitalisation Details'!$A$2:$K$2344, 11, FALSE)</f>
        <v>40</v>
      </c>
    </row>
    <row r="453" spans="1:20" ht="15.75" x14ac:dyDescent="0.25">
      <c r="A453" s="1" t="s">
        <v>1919</v>
      </c>
      <c r="B453" t="str">
        <f>VLOOKUP($A453, 'Customer Names'!$A$2:$D$2336, 2, FALSE)</f>
        <v>Wang</v>
      </c>
      <c r="C453" t="str">
        <f>VLOOKUP($A453, 'Customer Names'!$A$2:$D$2336, 3, FALSE)</f>
        <v xml:space="preserve"> Mr</v>
      </c>
      <c r="D453" t="str">
        <f>VLOOKUP($A453, 'Customer Names'!$A$2:$D$2336, 4, FALSE)</f>
        <v xml:space="preserve">  Xiao</v>
      </c>
      <c r="E453">
        <f>VLOOKUP($A453, 'Medical Examinations'!$A$2:$J$2336, 2, FALSE)</f>
        <v>23.21</v>
      </c>
      <c r="F453">
        <f>VLOOKUP($A453, 'Medical Examinations'!$A$2:$J$2336, 3, FALSE)</f>
        <v>6.76</v>
      </c>
      <c r="G453" t="str">
        <f>VLOOKUP($A453, 'Medical Examinations'!$A$2:$J$2336, 4, FALSE)</f>
        <v>No</v>
      </c>
      <c r="H453" t="str">
        <f>VLOOKUP($A453, 'Medical Examinations'!$A$2:$J$2336, 5, FALSE)</f>
        <v>No</v>
      </c>
      <c r="I453" t="str">
        <f>VLOOKUP($A453, 'Medical Examinations'!$A$2:$J$2336, 6, FALSE)</f>
        <v>No</v>
      </c>
      <c r="J453">
        <f>VLOOKUP($A453, 'Medical Examinations'!$A$2:$J$2336, 7, FALSE)</f>
        <v>0</v>
      </c>
      <c r="K453" t="str">
        <f>VLOOKUP($A453, 'Medical Examinations'!$A$2:$J$2336, 8, FALSE)</f>
        <v>No</v>
      </c>
      <c r="L453" t="str">
        <f>VLOOKUP($A453, 'Medical Examinations'!$A$2:$J$2336, 9, FALSE)</f>
        <v>Obesity</v>
      </c>
      <c r="M453" t="str">
        <f>VLOOKUP($A453, 'Medical Examinations'!$A$2:$J$2336, 10, FALSE)</f>
        <v>Diabetes</v>
      </c>
      <c r="N453">
        <f>VLOOKUP($A453, 'Hospitalisation Details'!$A$2:$K$2344, 5, FALSE)</f>
        <v>1</v>
      </c>
      <c r="O453">
        <f>VLOOKUP($A453, 'Hospitalisation Details'!$A$2:$K$2344, 6, FALSE)</f>
        <v>22218.11</v>
      </c>
      <c r="P453" t="str">
        <f>VLOOKUP($A453, 'Hospitalisation Details'!$A$2:$K$2344, 7, FALSE)</f>
        <v>tier - 2</v>
      </c>
      <c r="Q453" t="str">
        <f>VLOOKUP($A453, 'Hospitalisation Details'!$A$2:$K$2344, 8, FALSE)</f>
        <v>tier - 3</v>
      </c>
      <c r="R453" t="str">
        <f>VLOOKUP($A453, 'Hospitalisation Details'!$A$2:$K$2344, 9, FALSE)</f>
        <v>R1013</v>
      </c>
      <c r="S453" t="str">
        <f>VLOOKUP($A453, 'Hospitalisation Details'!$A$2:$K$2344, 10, FALSE)</f>
        <v>16Jun1971</v>
      </c>
      <c r="T453">
        <f>VLOOKUP($A453, 'Hospitalisation Details'!$A$2:$K$2344, 11, FALSE)</f>
        <v>51</v>
      </c>
    </row>
    <row r="454" spans="1:20" ht="15.75" x14ac:dyDescent="0.25">
      <c r="A454" s="1" t="s">
        <v>1918</v>
      </c>
      <c r="B454" t="str">
        <f>VLOOKUP($A454, 'Customer Names'!$A$2:$D$2336, 2, FALSE)</f>
        <v>Beasley</v>
      </c>
      <c r="C454" t="str">
        <f>VLOOKUP($A454, 'Customer Names'!$A$2:$D$2336, 3, FALSE)</f>
        <v xml:space="preserve"> Ms</v>
      </c>
      <c r="D454" t="str">
        <f>VLOOKUP($A454, 'Customer Names'!$A$2:$D$2336, 4, FALSE)</f>
        <v xml:space="preserve">  Harper L</v>
      </c>
      <c r="E454">
        <f>VLOOKUP($A454, 'Medical Examinations'!$A$2:$J$2336, 2, FALSE)</f>
        <v>23.98</v>
      </c>
      <c r="F454">
        <f>VLOOKUP($A454, 'Medical Examinations'!$A$2:$J$2336, 3, FALSE)</f>
        <v>10.67</v>
      </c>
      <c r="G454" t="str">
        <f>VLOOKUP($A454, 'Medical Examinations'!$A$2:$J$2336, 4, FALSE)</f>
        <v>No</v>
      </c>
      <c r="H454" t="str">
        <f>VLOOKUP($A454, 'Medical Examinations'!$A$2:$J$2336, 5, FALSE)</f>
        <v>No</v>
      </c>
      <c r="I454" t="str">
        <f>VLOOKUP($A454, 'Medical Examinations'!$A$2:$J$2336, 6, FALSE)</f>
        <v>No</v>
      </c>
      <c r="J454">
        <f>VLOOKUP($A454, 'Medical Examinations'!$A$2:$J$2336, 7, FALSE)</f>
        <v>0</v>
      </c>
      <c r="K454" t="str">
        <f>VLOOKUP($A454, 'Medical Examinations'!$A$2:$J$2336, 8, FALSE)</f>
        <v>No</v>
      </c>
      <c r="L454" t="str">
        <f>VLOOKUP($A454, 'Medical Examinations'!$A$2:$J$2336, 9, FALSE)</f>
        <v>Obesity</v>
      </c>
      <c r="M454" t="str">
        <f>VLOOKUP($A454, 'Medical Examinations'!$A$2:$J$2336, 10, FALSE)</f>
        <v>Diabetes</v>
      </c>
      <c r="N454">
        <f>VLOOKUP($A454, 'Hospitalisation Details'!$A$2:$K$2344, 5, FALSE)</f>
        <v>1</v>
      </c>
      <c r="O454">
        <f>VLOOKUP($A454, 'Hospitalisation Details'!$A$2:$K$2344, 6, FALSE)</f>
        <v>22192.44</v>
      </c>
      <c r="P454" t="str">
        <f>VLOOKUP($A454, 'Hospitalisation Details'!$A$2:$K$2344, 7, FALSE)</f>
        <v>tier - 3</v>
      </c>
      <c r="Q454" t="str">
        <f>VLOOKUP($A454, 'Hospitalisation Details'!$A$2:$K$2344, 8, FALSE)</f>
        <v>tier - 1</v>
      </c>
      <c r="R454" t="str">
        <f>VLOOKUP($A454, 'Hospitalisation Details'!$A$2:$K$2344, 9, FALSE)</f>
        <v>R1013</v>
      </c>
      <c r="S454" t="str">
        <f>VLOOKUP($A454, 'Hospitalisation Details'!$A$2:$K$2344, 10, FALSE)</f>
        <v>24Aug1965</v>
      </c>
      <c r="T454">
        <f>VLOOKUP($A454, 'Hospitalisation Details'!$A$2:$K$2344, 11, FALSE)</f>
        <v>57</v>
      </c>
    </row>
    <row r="455" spans="1:20" ht="15.75" x14ac:dyDescent="0.25">
      <c r="A455" s="1" t="s">
        <v>1917</v>
      </c>
      <c r="B455" t="str">
        <f>VLOOKUP($A455, 'Customer Names'!$A$2:$D$2336, 2, FALSE)</f>
        <v>Bedbury</v>
      </c>
      <c r="C455" t="str">
        <f>VLOOKUP($A455, 'Customer Names'!$A$2:$D$2336, 3, FALSE)</f>
        <v xml:space="preserve"> Mr</v>
      </c>
      <c r="D455" t="str">
        <f>VLOOKUP($A455, 'Customer Names'!$A$2:$D$2336, 4, FALSE)</f>
        <v xml:space="preserve">  Nick</v>
      </c>
      <c r="E455">
        <f>VLOOKUP($A455, 'Medical Examinations'!$A$2:$J$2336, 2, FALSE)</f>
        <v>30</v>
      </c>
      <c r="F455">
        <f>VLOOKUP($A455, 'Medical Examinations'!$A$2:$J$2336, 3, FALSE)</f>
        <v>6.21</v>
      </c>
      <c r="G455" t="str">
        <f>VLOOKUP($A455, 'Medical Examinations'!$A$2:$J$2336, 4, FALSE)</f>
        <v>No</v>
      </c>
      <c r="H455" t="str">
        <f>VLOOKUP($A455, 'Medical Examinations'!$A$2:$J$2336, 5, FALSE)</f>
        <v>No</v>
      </c>
      <c r="I455" t="str">
        <f>VLOOKUP($A455, 'Medical Examinations'!$A$2:$J$2336, 6, FALSE)</f>
        <v>No</v>
      </c>
      <c r="J455">
        <f>VLOOKUP($A455, 'Medical Examinations'!$A$2:$J$2336, 7, FALSE)</f>
        <v>1</v>
      </c>
      <c r="K455" t="str">
        <f>VLOOKUP($A455, 'Medical Examinations'!$A$2:$J$2336, 8, FALSE)</f>
        <v>No</v>
      </c>
      <c r="L455" t="str">
        <f>VLOOKUP($A455, 'Medical Examinations'!$A$2:$J$2336, 9, FALSE)</f>
        <v>Obesity</v>
      </c>
      <c r="M455" t="str">
        <f>VLOOKUP($A455, 'Medical Examinations'!$A$2:$J$2336, 10, FALSE)</f>
        <v>Diabetes</v>
      </c>
      <c r="N455">
        <f>VLOOKUP($A455, 'Hospitalisation Details'!$A$2:$K$2344, 5, FALSE)</f>
        <v>0</v>
      </c>
      <c r="O455">
        <f>VLOOKUP($A455, 'Hospitalisation Details'!$A$2:$K$2344, 6, FALSE)</f>
        <v>22144.03</v>
      </c>
      <c r="P455" t="str">
        <f>VLOOKUP($A455, 'Hospitalisation Details'!$A$2:$K$2344, 7, FALSE)</f>
        <v>tier - 2</v>
      </c>
      <c r="Q455" t="str">
        <f>VLOOKUP($A455, 'Hospitalisation Details'!$A$2:$K$2344, 8, FALSE)</f>
        <v>tier - 2</v>
      </c>
      <c r="R455" t="str">
        <f>VLOOKUP($A455, 'Hospitalisation Details'!$A$2:$K$2344, 9, FALSE)</f>
        <v>R1011</v>
      </c>
      <c r="S455" t="str">
        <f>VLOOKUP($A455, 'Hospitalisation Details'!$A$2:$K$2344, 10, FALSE)</f>
        <v>12Sep1980</v>
      </c>
      <c r="T455">
        <f>VLOOKUP($A455, 'Hospitalisation Details'!$A$2:$K$2344, 11, FALSE)</f>
        <v>42</v>
      </c>
    </row>
    <row r="456" spans="1:20" ht="15.75" x14ac:dyDescent="0.25">
      <c r="A456" s="1" t="s">
        <v>1916</v>
      </c>
      <c r="B456" t="str">
        <f>VLOOKUP($A456, 'Customer Names'!$A$2:$D$2336, 2, FALSE)</f>
        <v>Stemberger</v>
      </c>
      <c r="C456" t="str">
        <f>VLOOKUP($A456, 'Customer Names'!$A$2:$D$2336, 3, FALSE)</f>
        <v xml:space="preserve"> Mr</v>
      </c>
      <c r="D456" t="str">
        <f>VLOOKUP($A456, 'Customer Names'!$A$2:$D$2336, 4, FALSE)</f>
        <v xml:space="preserve">  Scott</v>
      </c>
      <c r="E456">
        <f>VLOOKUP($A456, 'Medical Examinations'!$A$2:$J$2336, 2, FALSE)</f>
        <v>17.350000000000001</v>
      </c>
      <c r="F456">
        <f>VLOOKUP($A456, 'Medical Examinations'!$A$2:$J$2336, 3, FALSE)</f>
        <v>5.03</v>
      </c>
      <c r="G456" t="str">
        <f>VLOOKUP($A456, 'Medical Examinations'!$A$2:$J$2336, 4, FALSE)</f>
        <v>No</v>
      </c>
      <c r="H456" t="str">
        <f>VLOOKUP($A456, 'Medical Examinations'!$A$2:$J$2336, 5, FALSE)</f>
        <v>No</v>
      </c>
      <c r="I456" t="str">
        <f>VLOOKUP($A456, 'Medical Examinations'!$A$2:$J$2336, 6, FALSE)</f>
        <v>No</v>
      </c>
      <c r="J456">
        <f>VLOOKUP($A456, 'Medical Examinations'!$A$2:$J$2336, 7, FALSE)</f>
        <v>0</v>
      </c>
      <c r="K456" t="str">
        <f>VLOOKUP($A456, 'Medical Examinations'!$A$2:$J$2336, 8, FALSE)</f>
        <v>No</v>
      </c>
      <c r="L456" t="str">
        <f>VLOOKUP($A456, 'Medical Examinations'!$A$2:$J$2336, 9, FALSE)</f>
        <v>Underweight</v>
      </c>
      <c r="M456" t="str">
        <f>VLOOKUP($A456, 'Medical Examinations'!$A$2:$J$2336, 10, FALSE)</f>
        <v>Normal</v>
      </c>
      <c r="N456">
        <f>VLOOKUP($A456, 'Hospitalisation Details'!$A$2:$K$2344, 5, FALSE)</f>
        <v>0</v>
      </c>
      <c r="O456">
        <f>VLOOKUP($A456, 'Hospitalisation Details'!$A$2:$K$2344, 6, FALSE)</f>
        <v>22097.62</v>
      </c>
      <c r="P456" t="str">
        <f>VLOOKUP($A456, 'Hospitalisation Details'!$A$2:$K$2344, 7, FALSE)</f>
        <v>tier - 3</v>
      </c>
      <c r="Q456" t="str">
        <f>VLOOKUP($A456, 'Hospitalisation Details'!$A$2:$K$2344, 8, FALSE)</f>
        <v>tier - 1</v>
      </c>
      <c r="R456" t="str">
        <f>VLOOKUP($A456, 'Hospitalisation Details'!$A$2:$K$2344, 9, FALSE)</f>
        <v>R1011</v>
      </c>
      <c r="S456" t="str">
        <f>VLOOKUP($A456, 'Hospitalisation Details'!$A$2:$K$2344, 10, FALSE)</f>
        <v>28Aug2001</v>
      </c>
      <c r="T456">
        <f>VLOOKUP($A456, 'Hospitalisation Details'!$A$2:$K$2344, 11, FALSE)</f>
        <v>21</v>
      </c>
    </row>
    <row r="457" spans="1:20" ht="15.75" x14ac:dyDescent="0.25">
      <c r="A457" s="1" t="s">
        <v>1915</v>
      </c>
      <c r="B457" t="str">
        <f>VLOOKUP($A457, 'Customer Names'!$A$2:$D$2336, 2, FALSE)</f>
        <v>Chebet</v>
      </c>
      <c r="C457" t="str">
        <f>VLOOKUP($A457, 'Customer Names'!$A$2:$D$2336, 3, FALSE)</f>
        <v xml:space="preserve"> Mr</v>
      </c>
      <c r="D457" t="str">
        <f>VLOOKUP($A457, 'Customer Names'!$A$2:$D$2336, 4, FALSE)</f>
        <v xml:space="preserve">  Wilson</v>
      </c>
      <c r="E457">
        <f>VLOOKUP($A457, 'Medical Examinations'!$A$2:$J$2336, 2, FALSE)</f>
        <v>22.704999999999998</v>
      </c>
      <c r="F457">
        <f>VLOOKUP($A457, 'Medical Examinations'!$A$2:$J$2336, 3, FALSE)</f>
        <v>5.27</v>
      </c>
      <c r="G457" t="str">
        <f>VLOOKUP($A457, 'Medical Examinations'!$A$2:$J$2336, 4, FALSE)</f>
        <v>No</v>
      </c>
      <c r="H457" t="str">
        <f>VLOOKUP($A457, 'Medical Examinations'!$A$2:$J$2336, 5, FALSE)</f>
        <v>No</v>
      </c>
      <c r="I457" t="str">
        <f>VLOOKUP($A457, 'Medical Examinations'!$A$2:$J$2336, 6, FALSE)</f>
        <v>No</v>
      </c>
      <c r="J457">
        <f>VLOOKUP($A457, 'Medical Examinations'!$A$2:$J$2336, 7, FALSE)</f>
        <v>0</v>
      </c>
      <c r="K457" t="str">
        <f>VLOOKUP($A457, 'Medical Examinations'!$A$2:$J$2336, 8, FALSE)</f>
        <v>No</v>
      </c>
      <c r="L457" t="str">
        <f>VLOOKUP($A457, 'Medical Examinations'!$A$2:$J$2336, 9, FALSE)</f>
        <v>Obesity</v>
      </c>
      <c r="M457" t="str">
        <f>VLOOKUP($A457, 'Medical Examinations'!$A$2:$J$2336, 10, FALSE)</f>
        <v>Normal</v>
      </c>
      <c r="N457">
        <f>VLOOKUP($A457, 'Hospitalisation Details'!$A$2:$K$2344, 5, FALSE)</f>
        <v>0</v>
      </c>
      <c r="O457">
        <f>VLOOKUP($A457, 'Hospitalisation Details'!$A$2:$K$2344, 6, FALSE)</f>
        <v>21984.47</v>
      </c>
      <c r="P457" t="str">
        <f>VLOOKUP($A457, 'Hospitalisation Details'!$A$2:$K$2344, 7, FALSE)</f>
        <v>tier - 3</v>
      </c>
      <c r="Q457" t="str">
        <f>VLOOKUP($A457, 'Hospitalisation Details'!$A$2:$K$2344, 8, FALSE)</f>
        <v>tier - 1</v>
      </c>
      <c r="R457" t="str">
        <f>VLOOKUP($A457, 'Hospitalisation Details'!$A$2:$K$2344, 9, FALSE)</f>
        <v>R1012</v>
      </c>
      <c r="S457" t="str">
        <f>VLOOKUP($A457, 'Hospitalisation Details'!$A$2:$K$2344, 10, FALSE)</f>
        <v>14Oct1989</v>
      </c>
      <c r="T457">
        <f>VLOOKUP($A457, 'Hospitalisation Details'!$A$2:$K$2344, 11, FALSE)</f>
        <v>33</v>
      </c>
    </row>
    <row r="458" spans="1:20" ht="15.75" x14ac:dyDescent="0.25">
      <c r="A458" s="1" t="s">
        <v>1914</v>
      </c>
      <c r="B458" t="str">
        <f>VLOOKUP($A458, 'Customer Names'!$A$2:$D$2336, 2, FALSE)</f>
        <v>Muir</v>
      </c>
      <c r="C458" t="str">
        <f>VLOOKUP($A458, 'Customer Names'!$A$2:$D$2336, 3, FALSE)</f>
        <v xml:space="preserve"> Mr</v>
      </c>
      <c r="D458" t="str">
        <f>VLOOKUP($A458, 'Customer Names'!$A$2:$D$2336, 4, FALSE)</f>
        <v xml:space="preserve">  Lee</v>
      </c>
      <c r="E458">
        <f>VLOOKUP($A458, 'Medical Examinations'!$A$2:$J$2336, 2, FALSE)</f>
        <v>25.41</v>
      </c>
      <c r="F458">
        <f>VLOOKUP($A458, 'Medical Examinations'!$A$2:$J$2336, 3, FALSE)</f>
        <v>10.53</v>
      </c>
      <c r="G458" t="str">
        <f>VLOOKUP($A458, 'Medical Examinations'!$A$2:$J$2336, 4, FALSE)</f>
        <v>No</v>
      </c>
      <c r="H458" t="str">
        <f>VLOOKUP($A458, 'Medical Examinations'!$A$2:$J$2336, 5, FALSE)</f>
        <v>No</v>
      </c>
      <c r="I458" t="str">
        <f>VLOOKUP($A458, 'Medical Examinations'!$A$2:$J$2336, 6, FALSE)</f>
        <v>No</v>
      </c>
      <c r="J458">
        <f>VLOOKUP($A458, 'Medical Examinations'!$A$2:$J$2336, 7, FALSE)</f>
        <v>0</v>
      </c>
      <c r="K458" t="str">
        <f>VLOOKUP($A458, 'Medical Examinations'!$A$2:$J$2336, 8, FALSE)</f>
        <v>No</v>
      </c>
      <c r="L458" t="str">
        <f>VLOOKUP($A458, 'Medical Examinations'!$A$2:$J$2336, 9, FALSE)</f>
        <v>Obesity</v>
      </c>
      <c r="M458" t="str">
        <f>VLOOKUP($A458, 'Medical Examinations'!$A$2:$J$2336, 10, FALSE)</f>
        <v>Diabetes</v>
      </c>
      <c r="N458">
        <f>VLOOKUP($A458, 'Hospitalisation Details'!$A$2:$K$2344, 5, FALSE)</f>
        <v>1</v>
      </c>
      <c r="O458">
        <f>VLOOKUP($A458, 'Hospitalisation Details'!$A$2:$K$2344, 6, FALSE)</f>
        <v>21978.68</v>
      </c>
      <c r="P458" t="str">
        <f>VLOOKUP($A458, 'Hospitalisation Details'!$A$2:$K$2344, 7, FALSE)</f>
        <v>tier - 3</v>
      </c>
      <c r="Q458" t="str">
        <f>VLOOKUP($A458, 'Hospitalisation Details'!$A$2:$K$2344, 8, FALSE)</f>
        <v>tier - 3</v>
      </c>
      <c r="R458" t="str">
        <f>VLOOKUP($A458, 'Hospitalisation Details'!$A$2:$K$2344, 9, FALSE)</f>
        <v>R1013</v>
      </c>
      <c r="S458" t="str">
        <f>VLOOKUP($A458, 'Hospitalisation Details'!$A$2:$K$2344, 10, FALSE)</f>
        <v>19Dec1975</v>
      </c>
      <c r="T458">
        <f>VLOOKUP($A458, 'Hospitalisation Details'!$A$2:$K$2344, 11, FALSE)</f>
        <v>47</v>
      </c>
    </row>
    <row r="459" spans="1:20" ht="15.75" x14ac:dyDescent="0.25">
      <c r="A459" s="1" t="s">
        <v>1913</v>
      </c>
      <c r="B459" t="str">
        <f>VLOOKUP($A459, 'Customer Names'!$A$2:$D$2336, 2, FALSE)</f>
        <v>Yang</v>
      </c>
      <c r="C459" t="str">
        <f>VLOOKUP($A459, 'Customer Names'!$A$2:$D$2336, 3, FALSE)</f>
        <v xml:space="preserve"> Mr</v>
      </c>
      <c r="D459" t="str">
        <f>VLOOKUP($A459, 'Customer Names'!$A$2:$D$2336, 4, FALSE)</f>
        <v xml:space="preserve">  Shizhong</v>
      </c>
      <c r="E459">
        <f>VLOOKUP($A459, 'Medical Examinations'!$A$2:$J$2336, 2, FALSE)</f>
        <v>18.23</v>
      </c>
      <c r="F459">
        <f>VLOOKUP($A459, 'Medical Examinations'!$A$2:$J$2336, 3, FALSE)</f>
        <v>5.78</v>
      </c>
      <c r="G459" t="str">
        <f>VLOOKUP($A459, 'Medical Examinations'!$A$2:$J$2336, 4, FALSE)</f>
        <v>No</v>
      </c>
      <c r="H459" t="str">
        <f>VLOOKUP($A459, 'Medical Examinations'!$A$2:$J$2336, 5, FALSE)</f>
        <v>No</v>
      </c>
      <c r="I459" t="str">
        <f>VLOOKUP($A459, 'Medical Examinations'!$A$2:$J$2336, 6, FALSE)</f>
        <v>Yes</v>
      </c>
      <c r="J459">
        <f>VLOOKUP($A459, 'Medical Examinations'!$A$2:$J$2336, 7, FALSE)</f>
        <v>0</v>
      </c>
      <c r="K459" t="str">
        <f>VLOOKUP($A459, 'Medical Examinations'!$A$2:$J$2336, 8, FALSE)</f>
        <v>No</v>
      </c>
      <c r="L459" t="str">
        <f>VLOOKUP($A459, 'Medical Examinations'!$A$2:$J$2336, 9, FALSE)</f>
        <v>Underweight</v>
      </c>
      <c r="M459" t="str">
        <f>VLOOKUP($A459, 'Medical Examinations'!$A$2:$J$2336, 10, FALSE)</f>
        <v>Diabetes</v>
      </c>
      <c r="N459">
        <f>VLOOKUP($A459, 'Hospitalisation Details'!$A$2:$K$2344, 5, FALSE)</f>
        <v>0</v>
      </c>
      <c r="O459">
        <f>VLOOKUP($A459, 'Hospitalisation Details'!$A$2:$K$2344, 6, FALSE)</f>
        <v>21882.400000000001</v>
      </c>
      <c r="P459" t="str">
        <f>VLOOKUP($A459, 'Hospitalisation Details'!$A$2:$K$2344, 7, FALSE)</f>
        <v>tier - 2</v>
      </c>
      <c r="Q459" t="str">
        <f>VLOOKUP($A459, 'Hospitalisation Details'!$A$2:$K$2344, 8, FALSE)</f>
        <v>tier - 1</v>
      </c>
      <c r="R459" t="str">
        <f>VLOOKUP($A459, 'Hospitalisation Details'!$A$2:$K$2344, 9, FALSE)</f>
        <v>R1011</v>
      </c>
      <c r="S459" t="str">
        <f>VLOOKUP($A459, 'Hospitalisation Details'!$A$2:$K$2344, 10, FALSE)</f>
        <v>28Sep2003</v>
      </c>
      <c r="T459">
        <f>VLOOKUP($A459, 'Hospitalisation Details'!$A$2:$K$2344, 11, FALSE)</f>
        <v>19</v>
      </c>
    </row>
    <row r="460" spans="1:20" ht="15.75" x14ac:dyDescent="0.25">
      <c r="A460" s="1" t="s">
        <v>1912</v>
      </c>
      <c r="B460" t="str">
        <f>VLOOKUP($A460, 'Customer Names'!$A$2:$D$2336, 2, FALSE)</f>
        <v>Gravel</v>
      </c>
      <c r="C460" t="str">
        <f>VLOOKUP($A460, 'Customer Names'!$A$2:$D$2336, 3, FALSE)</f>
        <v xml:space="preserve"> Ms</v>
      </c>
      <c r="D460" t="str">
        <f>VLOOKUP($A460, 'Customer Names'!$A$2:$D$2336, 4, FALSE)</f>
        <v xml:space="preserve">  Marie-Claire</v>
      </c>
      <c r="E460">
        <f>VLOOKUP($A460, 'Medical Examinations'!$A$2:$J$2336, 2, FALSE)</f>
        <v>24.7</v>
      </c>
      <c r="F460">
        <f>VLOOKUP($A460, 'Medical Examinations'!$A$2:$J$2336, 3, FALSE)</f>
        <v>4.3600000000000003</v>
      </c>
      <c r="G460" t="str">
        <f>VLOOKUP($A460, 'Medical Examinations'!$A$2:$J$2336, 4, FALSE)</f>
        <v>No</v>
      </c>
      <c r="H460" t="str">
        <f>VLOOKUP($A460, 'Medical Examinations'!$A$2:$J$2336, 5, FALSE)</f>
        <v>No</v>
      </c>
      <c r="I460" t="str">
        <f>VLOOKUP($A460, 'Medical Examinations'!$A$2:$J$2336, 6, FALSE)</f>
        <v>Yes</v>
      </c>
      <c r="J460">
        <f>VLOOKUP($A460, 'Medical Examinations'!$A$2:$J$2336, 7, FALSE)</f>
        <v>0</v>
      </c>
      <c r="K460" t="str">
        <f>VLOOKUP($A460, 'Medical Examinations'!$A$2:$J$2336, 8, FALSE)</f>
        <v>No</v>
      </c>
      <c r="L460" t="str">
        <f>VLOOKUP($A460, 'Medical Examinations'!$A$2:$J$2336, 9, FALSE)</f>
        <v>Obesity</v>
      </c>
      <c r="M460" t="str">
        <f>VLOOKUP($A460, 'Medical Examinations'!$A$2:$J$2336, 10, FALSE)</f>
        <v>Normal</v>
      </c>
      <c r="N460">
        <f>VLOOKUP($A460, 'Hospitalisation Details'!$A$2:$K$2344, 5, FALSE)</f>
        <v>2</v>
      </c>
      <c r="O460">
        <f>VLOOKUP($A460, 'Hospitalisation Details'!$A$2:$K$2344, 6, FALSE)</f>
        <v>21880.82</v>
      </c>
      <c r="P460" t="str">
        <f>VLOOKUP($A460, 'Hospitalisation Details'!$A$2:$K$2344, 7, FALSE)</f>
        <v>tier - 3</v>
      </c>
      <c r="Q460" t="str">
        <f>VLOOKUP($A460, 'Hospitalisation Details'!$A$2:$K$2344, 8, FALSE)</f>
        <v>tier - 1</v>
      </c>
      <c r="R460" t="str">
        <f>VLOOKUP($A460, 'Hospitalisation Details'!$A$2:$K$2344, 9, FALSE)</f>
        <v>R1012</v>
      </c>
      <c r="S460" t="str">
        <f>VLOOKUP($A460, 'Hospitalisation Details'!$A$2:$K$2344, 10, FALSE)</f>
        <v>17Aug1979</v>
      </c>
      <c r="T460">
        <f>VLOOKUP($A460, 'Hospitalisation Details'!$A$2:$K$2344, 11, FALSE)</f>
        <v>43</v>
      </c>
    </row>
    <row r="461" spans="1:20" ht="15.75" x14ac:dyDescent="0.25">
      <c r="A461" s="1" t="s">
        <v>1911</v>
      </c>
      <c r="B461" t="str">
        <f>VLOOKUP($A461, 'Customer Names'!$A$2:$D$2336, 2, FALSE)</f>
        <v>Smith</v>
      </c>
      <c r="C461" t="str">
        <f>VLOOKUP($A461, 'Customer Names'!$A$2:$D$2336, 3, FALSE)</f>
        <v xml:space="preserve"> Mr</v>
      </c>
      <c r="D461" t="str">
        <f>VLOOKUP($A461, 'Customer Names'!$A$2:$D$2336, 4, FALSE)</f>
        <v xml:space="preserve">  Todd J</v>
      </c>
      <c r="E461">
        <f>VLOOKUP($A461, 'Medical Examinations'!$A$2:$J$2336, 2, FALSE)</f>
        <v>37.4</v>
      </c>
      <c r="F461">
        <f>VLOOKUP($A461, 'Medical Examinations'!$A$2:$J$2336, 3, FALSE)</f>
        <v>9.7200000000000006</v>
      </c>
      <c r="G461" t="str">
        <f>VLOOKUP($A461, 'Medical Examinations'!$A$2:$J$2336, 4, FALSE)</f>
        <v>Yes</v>
      </c>
      <c r="H461" t="str">
        <f>VLOOKUP($A461, 'Medical Examinations'!$A$2:$J$2336, 5, FALSE)</f>
        <v>No</v>
      </c>
      <c r="I461" t="str">
        <f>VLOOKUP($A461, 'Medical Examinations'!$A$2:$J$2336, 6, FALSE)</f>
        <v>Yes</v>
      </c>
      <c r="J461">
        <f>VLOOKUP($A461, 'Medical Examinations'!$A$2:$J$2336, 7, FALSE)</f>
        <v>1</v>
      </c>
      <c r="K461" t="str">
        <f>VLOOKUP($A461, 'Medical Examinations'!$A$2:$J$2336, 8, FALSE)</f>
        <v>No</v>
      </c>
      <c r="L461" t="str">
        <f>VLOOKUP($A461, 'Medical Examinations'!$A$2:$J$2336, 9, FALSE)</f>
        <v>Obesity</v>
      </c>
      <c r="M461" t="str">
        <f>VLOOKUP($A461, 'Medical Examinations'!$A$2:$J$2336, 10, FALSE)</f>
        <v>Diabetes</v>
      </c>
      <c r="N461">
        <f>VLOOKUP($A461, 'Hospitalisation Details'!$A$2:$K$2344, 5, FALSE)</f>
        <v>0</v>
      </c>
      <c r="O461">
        <f>VLOOKUP($A461, 'Hospitalisation Details'!$A$2:$K$2344, 6, FALSE)</f>
        <v>21797</v>
      </c>
      <c r="P461" t="str">
        <f>VLOOKUP($A461, 'Hospitalisation Details'!$A$2:$K$2344, 7, FALSE)</f>
        <v>tier - 3</v>
      </c>
      <c r="Q461" t="str">
        <f>VLOOKUP($A461, 'Hospitalisation Details'!$A$2:$K$2344, 8, FALSE)</f>
        <v>tier - 1</v>
      </c>
      <c r="R461" t="str">
        <f>VLOOKUP($A461, 'Hospitalisation Details'!$A$2:$K$2344, 9, FALSE)</f>
        <v>R1011</v>
      </c>
      <c r="S461" t="str">
        <f>VLOOKUP($A461, 'Hospitalisation Details'!$A$2:$K$2344, 10, FALSE)</f>
        <v>27Aug1963</v>
      </c>
      <c r="T461">
        <f>VLOOKUP($A461, 'Hospitalisation Details'!$A$2:$K$2344, 11, FALSE)</f>
        <v>59</v>
      </c>
    </row>
    <row r="462" spans="1:20" ht="15.75" x14ac:dyDescent="0.25">
      <c r="A462" s="1" t="s">
        <v>1910</v>
      </c>
      <c r="B462" t="str">
        <f>VLOOKUP($A462, 'Customer Names'!$A$2:$D$2336, 2, FALSE)</f>
        <v>Williams</v>
      </c>
      <c r="C462" t="str">
        <f>VLOOKUP($A462, 'Customer Names'!$A$2:$D$2336, 3, FALSE)</f>
        <v xml:space="preserve"> Ms</v>
      </c>
      <c r="D462" t="str">
        <f>VLOOKUP($A462, 'Customer Names'!$A$2:$D$2336, 4, FALSE)</f>
        <v xml:space="preserve">  Carolyn</v>
      </c>
      <c r="E462">
        <f>VLOOKUP($A462, 'Medical Examinations'!$A$2:$J$2336, 2, FALSE)</f>
        <v>26.885000000000002</v>
      </c>
      <c r="F462">
        <f>VLOOKUP($A462, 'Medical Examinations'!$A$2:$J$2336, 3, FALSE)</f>
        <v>5.18</v>
      </c>
      <c r="G462" t="str">
        <f>VLOOKUP($A462, 'Medical Examinations'!$A$2:$J$2336, 4, FALSE)</f>
        <v>No</v>
      </c>
      <c r="H462" t="str">
        <f>VLOOKUP($A462, 'Medical Examinations'!$A$2:$J$2336, 5, FALSE)</f>
        <v>No</v>
      </c>
      <c r="I462" t="str">
        <f>VLOOKUP($A462, 'Medical Examinations'!$A$2:$J$2336, 6, FALSE)</f>
        <v>Yes</v>
      </c>
      <c r="J462">
        <f>VLOOKUP($A462, 'Medical Examinations'!$A$2:$J$2336, 7, FALSE)</f>
        <v>0</v>
      </c>
      <c r="K462" t="str">
        <f>VLOOKUP($A462, 'Medical Examinations'!$A$2:$J$2336, 8, FALSE)</f>
        <v>No</v>
      </c>
      <c r="L462" t="str">
        <f>VLOOKUP($A462, 'Medical Examinations'!$A$2:$J$2336, 9, FALSE)</f>
        <v>Obesity</v>
      </c>
      <c r="M462" t="str">
        <f>VLOOKUP($A462, 'Medical Examinations'!$A$2:$J$2336, 10, FALSE)</f>
        <v>Normal</v>
      </c>
      <c r="N462">
        <f>VLOOKUP($A462, 'Hospitalisation Details'!$A$2:$K$2344, 5, FALSE)</f>
        <v>0</v>
      </c>
      <c r="O462">
        <f>VLOOKUP($A462, 'Hospitalisation Details'!$A$2:$K$2344, 6, FALSE)</f>
        <v>21774.32</v>
      </c>
      <c r="P462" t="str">
        <f>VLOOKUP($A462, 'Hospitalisation Details'!$A$2:$K$2344, 7, FALSE)</f>
        <v>tier - 3</v>
      </c>
      <c r="Q462" t="str">
        <f>VLOOKUP($A462, 'Hospitalisation Details'!$A$2:$K$2344, 8, FALSE)</f>
        <v>tier - 2</v>
      </c>
      <c r="R462" t="str">
        <f>VLOOKUP($A462, 'Hospitalisation Details'!$A$2:$K$2344, 9, FALSE)</f>
        <v>R1012</v>
      </c>
      <c r="S462" t="str">
        <f>VLOOKUP($A462, 'Hospitalisation Details'!$A$2:$K$2344, 10, FALSE)</f>
        <v>28Sep1979</v>
      </c>
      <c r="T462">
        <f>VLOOKUP($A462, 'Hospitalisation Details'!$A$2:$K$2344, 11, FALSE)</f>
        <v>43</v>
      </c>
    </row>
    <row r="463" spans="1:20" ht="15.75" x14ac:dyDescent="0.25">
      <c r="A463" s="1" t="s">
        <v>1909</v>
      </c>
      <c r="B463" t="str">
        <f>VLOOKUP($A463, 'Customer Names'!$A$2:$D$2336, 2, FALSE)</f>
        <v>Meyer</v>
      </c>
      <c r="C463" t="str">
        <f>VLOOKUP($A463, 'Customer Names'!$A$2:$D$2336, 3, FALSE)</f>
        <v xml:space="preserve"> Ms</v>
      </c>
      <c r="D463" t="str">
        <f>VLOOKUP($A463, 'Customer Names'!$A$2:$D$2336, 4, FALSE)</f>
        <v xml:space="preserve">  Lindsey</v>
      </c>
      <c r="E463">
        <f>VLOOKUP($A463, 'Medical Examinations'!$A$2:$J$2336, 2, FALSE)</f>
        <v>25.27</v>
      </c>
      <c r="F463">
        <f>VLOOKUP($A463, 'Medical Examinations'!$A$2:$J$2336, 3, FALSE)</f>
        <v>5.29</v>
      </c>
      <c r="G463" t="str">
        <f>VLOOKUP($A463, 'Medical Examinations'!$A$2:$J$2336, 4, FALSE)</f>
        <v>No</v>
      </c>
      <c r="H463" t="str">
        <f>VLOOKUP($A463, 'Medical Examinations'!$A$2:$J$2336, 5, FALSE)</f>
        <v>No</v>
      </c>
      <c r="I463" t="str">
        <f>VLOOKUP($A463, 'Medical Examinations'!$A$2:$J$2336, 6, FALSE)</f>
        <v>Yes</v>
      </c>
      <c r="J463">
        <f>VLOOKUP($A463, 'Medical Examinations'!$A$2:$J$2336, 7, FALSE)</f>
        <v>0</v>
      </c>
      <c r="K463" t="str">
        <f>VLOOKUP($A463, 'Medical Examinations'!$A$2:$J$2336, 8, FALSE)</f>
        <v>No</v>
      </c>
      <c r="L463" t="str">
        <f>VLOOKUP($A463, 'Medical Examinations'!$A$2:$J$2336, 9, FALSE)</f>
        <v>Obesity</v>
      </c>
      <c r="M463" t="str">
        <f>VLOOKUP($A463, 'Medical Examinations'!$A$2:$J$2336, 10, FALSE)</f>
        <v>Normal</v>
      </c>
      <c r="N463">
        <f>VLOOKUP($A463, 'Hospitalisation Details'!$A$2:$K$2344, 5, FALSE)</f>
        <v>1</v>
      </c>
      <c r="O463">
        <f>VLOOKUP($A463, 'Hospitalisation Details'!$A$2:$K$2344, 6, FALSE)</f>
        <v>21771.34</v>
      </c>
      <c r="P463" t="str">
        <f>VLOOKUP($A463, 'Hospitalisation Details'!$A$2:$K$2344, 7, FALSE)</f>
        <v>tier - 3</v>
      </c>
      <c r="Q463" t="str">
        <f>VLOOKUP($A463, 'Hospitalisation Details'!$A$2:$K$2344, 8, FALSE)</f>
        <v>tier - 1</v>
      </c>
      <c r="R463" t="str">
        <f>VLOOKUP($A463, 'Hospitalisation Details'!$A$2:$K$2344, 9, FALSE)</f>
        <v>R1024</v>
      </c>
      <c r="S463" t="str">
        <f>VLOOKUP($A463, 'Hospitalisation Details'!$A$2:$K$2344, 10, FALSE)</f>
        <v>20Sep1979</v>
      </c>
      <c r="T463">
        <f>VLOOKUP($A463, 'Hospitalisation Details'!$A$2:$K$2344, 11, FALSE)</f>
        <v>43</v>
      </c>
    </row>
    <row r="464" spans="1:20" ht="15.75" x14ac:dyDescent="0.25">
      <c r="A464" s="1" t="s">
        <v>1908</v>
      </c>
      <c r="B464" t="str">
        <f>VLOOKUP($A464, 'Customer Names'!$A$2:$D$2336, 2, FALSE)</f>
        <v>Jamieson</v>
      </c>
      <c r="C464" t="str">
        <f>VLOOKUP($A464, 'Customer Names'!$A$2:$D$2336, 3, FALSE)</f>
        <v xml:space="preserve"> Ms</v>
      </c>
      <c r="D464" t="str">
        <f>VLOOKUP($A464, 'Customer Names'!$A$2:$D$2336, 4, FALSE)</f>
        <v xml:space="preserve">  Marissa D</v>
      </c>
      <c r="E464">
        <f>VLOOKUP($A464, 'Medical Examinations'!$A$2:$J$2336, 2, FALSE)</f>
        <v>23.655000000000001</v>
      </c>
      <c r="F464">
        <f>VLOOKUP($A464, 'Medical Examinations'!$A$2:$J$2336, 3, FALSE)</f>
        <v>4.8600000000000003</v>
      </c>
      <c r="G464" t="str">
        <f>VLOOKUP($A464, 'Medical Examinations'!$A$2:$J$2336, 4, FALSE)</f>
        <v>No</v>
      </c>
      <c r="H464" t="str">
        <f>VLOOKUP($A464, 'Medical Examinations'!$A$2:$J$2336, 5, FALSE)</f>
        <v>No</v>
      </c>
      <c r="I464" t="str">
        <f>VLOOKUP($A464, 'Medical Examinations'!$A$2:$J$2336, 6, FALSE)</f>
        <v>No</v>
      </c>
      <c r="J464">
        <f>VLOOKUP($A464, 'Medical Examinations'!$A$2:$J$2336, 7, FALSE)</f>
        <v>0</v>
      </c>
      <c r="K464" t="str">
        <f>VLOOKUP($A464, 'Medical Examinations'!$A$2:$J$2336, 8, FALSE)</f>
        <v>No</v>
      </c>
      <c r="L464" t="str">
        <f>VLOOKUP($A464, 'Medical Examinations'!$A$2:$J$2336, 9, FALSE)</f>
        <v>Obesity</v>
      </c>
      <c r="M464" t="str">
        <f>VLOOKUP($A464, 'Medical Examinations'!$A$2:$J$2336, 10, FALSE)</f>
        <v>Normal</v>
      </c>
      <c r="N464">
        <f>VLOOKUP($A464, 'Hospitalisation Details'!$A$2:$K$2344, 5, FALSE)</f>
        <v>1</v>
      </c>
      <c r="O464">
        <f>VLOOKUP($A464, 'Hospitalisation Details'!$A$2:$K$2344, 6, FALSE)</f>
        <v>21677.279999999999</v>
      </c>
      <c r="P464" t="str">
        <f>VLOOKUP($A464, 'Hospitalisation Details'!$A$2:$K$2344, 7, FALSE)</f>
        <v>tier - 3</v>
      </c>
      <c r="Q464" t="str">
        <f>VLOOKUP($A464, 'Hospitalisation Details'!$A$2:$K$2344, 8, FALSE)</f>
        <v>tier - 1</v>
      </c>
      <c r="R464" t="str">
        <f>VLOOKUP($A464, 'Hospitalisation Details'!$A$2:$K$2344, 9, FALSE)</f>
        <v>R1012</v>
      </c>
      <c r="S464" t="str">
        <f>VLOOKUP($A464, 'Hospitalisation Details'!$A$2:$K$2344, 10, FALSE)</f>
        <v>18Jul1976</v>
      </c>
      <c r="T464">
        <f>VLOOKUP($A464, 'Hospitalisation Details'!$A$2:$K$2344, 11, FALSE)</f>
        <v>46</v>
      </c>
    </row>
    <row r="465" spans="1:20" ht="15.75" x14ac:dyDescent="0.25">
      <c r="A465" s="1" t="s">
        <v>1907</v>
      </c>
      <c r="B465" t="str">
        <f>VLOOKUP($A465, 'Customer Names'!$A$2:$D$2336, 2, FALSE)</f>
        <v>Dufeal</v>
      </c>
      <c r="C465" t="str">
        <f>VLOOKUP($A465, 'Customer Names'!$A$2:$D$2336, 3, FALSE)</f>
        <v xml:space="preserve"> Mr</v>
      </c>
      <c r="D465" t="str">
        <f>VLOOKUP($A465, 'Customer Names'!$A$2:$D$2336, 4, FALSE)</f>
        <v xml:space="preserve">  Jean Luc</v>
      </c>
      <c r="E465">
        <f>VLOOKUP($A465, 'Medical Examinations'!$A$2:$J$2336, 2, FALSE)</f>
        <v>55.05</v>
      </c>
      <c r="F465">
        <f>VLOOKUP($A465, 'Medical Examinations'!$A$2:$J$2336, 3, FALSE)</f>
        <v>7.66</v>
      </c>
      <c r="G465" t="str">
        <f>VLOOKUP($A465, 'Medical Examinations'!$A$2:$J$2336, 4, FALSE)</f>
        <v>Yes</v>
      </c>
      <c r="H465" t="str">
        <f>VLOOKUP($A465, 'Medical Examinations'!$A$2:$J$2336, 5, FALSE)</f>
        <v>Yes</v>
      </c>
      <c r="I465" t="str">
        <f>VLOOKUP($A465, 'Medical Examinations'!$A$2:$J$2336, 6, FALSE)</f>
        <v>No</v>
      </c>
      <c r="J465">
        <f>VLOOKUP($A465, 'Medical Examinations'!$A$2:$J$2336, 7, FALSE)</f>
        <v>3</v>
      </c>
      <c r="K465" t="str">
        <f>VLOOKUP($A465, 'Medical Examinations'!$A$2:$J$2336, 8, FALSE)</f>
        <v>Yes</v>
      </c>
      <c r="L465" t="str">
        <f>VLOOKUP($A465, 'Medical Examinations'!$A$2:$J$2336, 9, FALSE)</f>
        <v>Obesity</v>
      </c>
      <c r="M465" t="str">
        <f>VLOOKUP($A465, 'Medical Examinations'!$A$2:$J$2336, 10, FALSE)</f>
        <v>Diabetes</v>
      </c>
      <c r="N465">
        <f>VLOOKUP($A465, 'Hospitalisation Details'!$A$2:$K$2344, 5, FALSE)</f>
        <v>0</v>
      </c>
      <c r="O465">
        <f>VLOOKUP($A465, 'Hospitalisation Details'!$A$2:$K$2344, 6, FALSE)</f>
        <v>21661.16</v>
      </c>
      <c r="P465" t="str">
        <f>VLOOKUP($A465, 'Hospitalisation Details'!$A$2:$K$2344, 7, FALSE)</f>
        <v>tier - 2</v>
      </c>
      <c r="Q465" t="str">
        <f>VLOOKUP($A465, 'Hospitalisation Details'!$A$2:$K$2344, 8, FALSE)</f>
        <v>tier - 2</v>
      </c>
      <c r="R465" t="str">
        <f>VLOOKUP($A465, 'Hospitalisation Details'!$A$2:$K$2344, 9, FALSE)</f>
        <v>R1012</v>
      </c>
      <c r="S465" t="str">
        <f>VLOOKUP($A465, 'Hospitalisation Details'!$A$2:$K$2344, 10, FALSE)</f>
        <v>16Nov1962</v>
      </c>
      <c r="T465">
        <f>VLOOKUP($A465, 'Hospitalisation Details'!$A$2:$K$2344, 11, FALSE)</f>
        <v>60</v>
      </c>
    </row>
    <row r="466" spans="1:20" ht="15.75" x14ac:dyDescent="0.25">
      <c r="A466" s="1" t="s">
        <v>1906</v>
      </c>
      <c r="B466" t="str">
        <f>VLOOKUP($A466, 'Customer Names'!$A$2:$D$2336, 2, FALSE)</f>
        <v>Sansonetti</v>
      </c>
      <c r="C466" t="str">
        <f>VLOOKUP($A466, 'Customer Names'!$A$2:$D$2336, 3, FALSE)</f>
        <v xml:space="preserve"> Ms</v>
      </c>
      <c r="D466" t="str">
        <f>VLOOKUP($A466, 'Customer Names'!$A$2:$D$2336, 4, FALSE)</f>
        <v xml:space="preserve">  Danielle</v>
      </c>
      <c r="E466">
        <f>VLOOKUP($A466, 'Medical Examinations'!$A$2:$J$2336, 2, FALSE)</f>
        <v>24.89</v>
      </c>
      <c r="F466">
        <f>VLOOKUP($A466, 'Medical Examinations'!$A$2:$J$2336, 3, FALSE)</f>
        <v>6.1</v>
      </c>
      <c r="G466" t="str">
        <f>VLOOKUP($A466, 'Medical Examinations'!$A$2:$J$2336, 4, FALSE)</f>
        <v>No</v>
      </c>
      <c r="H466" t="str">
        <f>VLOOKUP($A466, 'Medical Examinations'!$A$2:$J$2336, 5, FALSE)</f>
        <v>No</v>
      </c>
      <c r="I466" t="str">
        <f>VLOOKUP($A466, 'Medical Examinations'!$A$2:$J$2336, 6, FALSE)</f>
        <v>Yes</v>
      </c>
      <c r="J466">
        <f>VLOOKUP($A466, 'Medical Examinations'!$A$2:$J$2336, 7, FALSE)</f>
        <v>0</v>
      </c>
      <c r="K466" t="str">
        <f>VLOOKUP($A466, 'Medical Examinations'!$A$2:$J$2336, 8, FALSE)</f>
        <v>No</v>
      </c>
      <c r="L466" t="str">
        <f>VLOOKUP($A466, 'Medical Examinations'!$A$2:$J$2336, 9, FALSE)</f>
        <v>Obesity</v>
      </c>
      <c r="M466" t="str">
        <f>VLOOKUP($A466, 'Medical Examinations'!$A$2:$J$2336, 10, FALSE)</f>
        <v>Diabetes</v>
      </c>
      <c r="N466">
        <f>VLOOKUP($A466, 'Hospitalisation Details'!$A$2:$K$2344, 5, FALSE)</f>
        <v>3</v>
      </c>
      <c r="O466">
        <f>VLOOKUP($A466, 'Hospitalisation Details'!$A$2:$K$2344, 6, FALSE)</f>
        <v>21659.93</v>
      </c>
      <c r="P466" t="str">
        <f>VLOOKUP($A466, 'Hospitalisation Details'!$A$2:$K$2344, 7, FALSE)</f>
        <v>tier - 3</v>
      </c>
      <c r="Q466" t="str">
        <f>VLOOKUP($A466, 'Hospitalisation Details'!$A$2:$K$2344, 8, FALSE)</f>
        <v>tier - 3</v>
      </c>
      <c r="R466" t="str">
        <f>VLOOKUP($A466, 'Hospitalisation Details'!$A$2:$K$2344, 9, FALSE)</f>
        <v>R1024</v>
      </c>
      <c r="S466" t="str">
        <f>VLOOKUP($A466, 'Hospitalisation Details'!$A$2:$K$2344, 10, FALSE)</f>
        <v>25Dec1983</v>
      </c>
      <c r="T466">
        <f>VLOOKUP($A466, 'Hospitalisation Details'!$A$2:$K$2344, 11, FALSE)</f>
        <v>39</v>
      </c>
    </row>
    <row r="467" spans="1:20" ht="15.75" x14ac:dyDescent="0.25">
      <c r="A467" s="1" t="s">
        <v>1905</v>
      </c>
      <c r="B467" t="str">
        <f>VLOOKUP($A467, 'Customer Names'!$A$2:$D$2336, 2, FALSE)</f>
        <v>Koneazny</v>
      </c>
      <c r="C467" t="str">
        <f>VLOOKUP($A467, 'Customer Names'!$A$2:$D$2336, 3, FALSE)</f>
        <v xml:space="preserve"> Mr</v>
      </c>
      <c r="D467" t="str">
        <f>VLOOKUP($A467, 'Customer Names'!$A$2:$D$2336, 4, FALSE)</f>
        <v xml:space="preserve">  Jim</v>
      </c>
      <c r="E467">
        <f>VLOOKUP($A467, 'Medical Examinations'!$A$2:$J$2336, 2, FALSE)</f>
        <v>18.715</v>
      </c>
      <c r="F467">
        <f>VLOOKUP($A467, 'Medical Examinations'!$A$2:$J$2336, 3, FALSE)</f>
        <v>4.4400000000000004</v>
      </c>
      <c r="G467" t="str">
        <f>VLOOKUP($A467, 'Medical Examinations'!$A$2:$J$2336, 4, FALSE)</f>
        <v>No</v>
      </c>
      <c r="H467" t="str">
        <f>VLOOKUP($A467, 'Medical Examinations'!$A$2:$J$2336, 5, FALSE)</f>
        <v>No</v>
      </c>
      <c r="I467" t="str">
        <f>VLOOKUP($A467, 'Medical Examinations'!$A$2:$J$2336, 6, FALSE)</f>
        <v>No</v>
      </c>
      <c r="J467">
        <f>VLOOKUP($A467, 'Medical Examinations'!$A$2:$J$2336, 7, FALSE)</f>
        <v>0</v>
      </c>
      <c r="K467" t="str">
        <f>VLOOKUP($A467, 'Medical Examinations'!$A$2:$J$2336, 8, FALSE)</f>
        <v>No</v>
      </c>
      <c r="L467" t="str">
        <f>VLOOKUP($A467, 'Medical Examinations'!$A$2:$J$2336, 9, FALSE)</f>
        <v>Obesity</v>
      </c>
      <c r="M467" t="str">
        <f>VLOOKUP($A467, 'Medical Examinations'!$A$2:$J$2336, 10, FALSE)</f>
        <v>Normal</v>
      </c>
      <c r="N467">
        <f>VLOOKUP($A467, 'Hospitalisation Details'!$A$2:$K$2344, 5, FALSE)</f>
        <v>0</v>
      </c>
      <c r="O467">
        <f>VLOOKUP($A467, 'Hospitalisation Details'!$A$2:$K$2344, 6, FALSE)</f>
        <v>21595.38</v>
      </c>
      <c r="P467" t="str">
        <f>VLOOKUP($A467, 'Hospitalisation Details'!$A$2:$K$2344, 7, FALSE)</f>
        <v>tier - 2</v>
      </c>
      <c r="Q467" t="str">
        <f>VLOOKUP($A467, 'Hospitalisation Details'!$A$2:$K$2344, 8, FALSE)</f>
        <v>tier - 3</v>
      </c>
      <c r="R467" t="str">
        <f>VLOOKUP($A467, 'Hospitalisation Details'!$A$2:$K$2344, 9, FALSE)</f>
        <v>R1012</v>
      </c>
      <c r="S467" t="str">
        <f>VLOOKUP($A467, 'Hospitalisation Details'!$A$2:$K$2344, 10, FALSE)</f>
        <v>12Jun1999</v>
      </c>
      <c r="T467">
        <f>VLOOKUP($A467, 'Hospitalisation Details'!$A$2:$K$2344, 11, FALSE)</f>
        <v>23</v>
      </c>
    </row>
    <row r="468" spans="1:20" ht="15.75" x14ac:dyDescent="0.25">
      <c r="A468" s="1" t="s">
        <v>1904</v>
      </c>
      <c r="B468" t="str">
        <f>VLOOKUP($A468, 'Customer Names'!$A$2:$D$2336, 2, FALSE)</f>
        <v>Johnson</v>
      </c>
      <c r="C468" t="str">
        <f>VLOOKUP($A468, 'Customer Names'!$A$2:$D$2336, 3, FALSE)</f>
        <v xml:space="preserve"> Mr</v>
      </c>
      <c r="D468" t="str">
        <f>VLOOKUP($A468, 'Customer Names'!$A$2:$D$2336, 4, FALSE)</f>
        <v xml:space="preserve">  Matthew T</v>
      </c>
      <c r="E468">
        <f>VLOOKUP($A468, 'Medical Examinations'!$A$2:$J$2336, 2, FALSE)</f>
        <v>28.12</v>
      </c>
      <c r="F468">
        <f>VLOOKUP($A468, 'Medical Examinations'!$A$2:$J$2336, 3, FALSE)</f>
        <v>6.15</v>
      </c>
      <c r="G468" t="str">
        <f>VLOOKUP($A468, 'Medical Examinations'!$A$2:$J$2336, 4, FALSE)</f>
        <v>No</v>
      </c>
      <c r="H468" t="str">
        <f>VLOOKUP($A468, 'Medical Examinations'!$A$2:$J$2336, 5, FALSE)</f>
        <v>No</v>
      </c>
      <c r="I468" t="str">
        <f>VLOOKUP($A468, 'Medical Examinations'!$A$2:$J$2336, 6, FALSE)</f>
        <v>No</v>
      </c>
      <c r="J468">
        <f>VLOOKUP($A468, 'Medical Examinations'!$A$2:$J$2336, 7, FALSE)</f>
        <v>0</v>
      </c>
      <c r="K468" t="str">
        <f>VLOOKUP($A468, 'Medical Examinations'!$A$2:$J$2336, 8, FALSE)</f>
        <v>No</v>
      </c>
      <c r="L468" t="str">
        <f>VLOOKUP($A468, 'Medical Examinations'!$A$2:$J$2336, 9, FALSE)</f>
        <v>Obesity</v>
      </c>
      <c r="M468" t="str">
        <f>VLOOKUP($A468, 'Medical Examinations'!$A$2:$J$2336, 10, FALSE)</f>
        <v>Diabetes</v>
      </c>
      <c r="N468">
        <f>VLOOKUP($A468, 'Hospitalisation Details'!$A$2:$K$2344, 5, FALSE)</f>
        <v>4</v>
      </c>
      <c r="O468">
        <f>VLOOKUP($A468, 'Hospitalisation Details'!$A$2:$K$2344, 6, FALSE)</f>
        <v>21472.48</v>
      </c>
      <c r="P468" t="str">
        <f>VLOOKUP($A468, 'Hospitalisation Details'!$A$2:$K$2344, 7, FALSE)</f>
        <v>tier - 2</v>
      </c>
      <c r="Q468" t="str">
        <f>VLOOKUP($A468, 'Hospitalisation Details'!$A$2:$K$2344, 8, FALSE)</f>
        <v>tier - 2</v>
      </c>
      <c r="R468" t="str">
        <f>VLOOKUP($A468, 'Hospitalisation Details'!$A$2:$K$2344, 9, FALSE)</f>
        <v>R1012</v>
      </c>
      <c r="S468" t="str">
        <f>VLOOKUP($A468, 'Hospitalisation Details'!$A$2:$K$2344, 10, FALSE)</f>
        <v>21Nov1990</v>
      </c>
      <c r="T468">
        <f>VLOOKUP($A468, 'Hospitalisation Details'!$A$2:$K$2344, 11, FALSE)</f>
        <v>32</v>
      </c>
    </row>
    <row r="469" spans="1:20" ht="15.75" x14ac:dyDescent="0.25">
      <c r="A469" s="1" t="s">
        <v>1903</v>
      </c>
      <c r="B469" t="str">
        <f>VLOOKUP($A469, 'Customer Names'!$A$2:$D$2336, 2, FALSE)</f>
        <v>Glasson</v>
      </c>
      <c r="C469" t="str">
        <f>VLOOKUP($A469, 'Customer Names'!$A$2:$D$2336, 3, FALSE)</f>
        <v xml:space="preserve"> Ms</v>
      </c>
      <c r="D469" t="str">
        <f>VLOOKUP($A469, 'Customer Names'!$A$2:$D$2336, 4, FALSE)</f>
        <v xml:space="preserve">  Rachel L</v>
      </c>
      <c r="E469">
        <f>VLOOKUP($A469, 'Medical Examinations'!$A$2:$J$2336, 2, FALSE)</f>
        <v>26.6</v>
      </c>
      <c r="F469">
        <f>VLOOKUP($A469, 'Medical Examinations'!$A$2:$J$2336, 3, FALSE)</f>
        <v>4.53</v>
      </c>
      <c r="G469" t="str">
        <f>VLOOKUP($A469, 'Medical Examinations'!$A$2:$J$2336, 4, FALSE)</f>
        <v>No</v>
      </c>
      <c r="H469" t="str">
        <f>VLOOKUP($A469, 'Medical Examinations'!$A$2:$J$2336, 5, FALSE)</f>
        <v>No</v>
      </c>
      <c r="I469" t="str">
        <f>VLOOKUP($A469, 'Medical Examinations'!$A$2:$J$2336, 6, FALSE)</f>
        <v>No</v>
      </c>
      <c r="J469">
        <f>VLOOKUP($A469, 'Medical Examinations'!$A$2:$J$2336, 7, FALSE)</f>
        <v>0</v>
      </c>
      <c r="K469" t="str">
        <f>VLOOKUP($A469, 'Medical Examinations'!$A$2:$J$2336, 8, FALSE)</f>
        <v>No</v>
      </c>
      <c r="L469" t="str">
        <f>VLOOKUP($A469, 'Medical Examinations'!$A$2:$J$2336, 9, FALSE)</f>
        <v>Obesity</v>
      </c>
      <c r="M469" t="str">
        <f>VLOOKUP($A469, 'Medical Examinations'!$A$2:$J$2336, 10, FALSE)</f>
        <v>Normal</v>
      </c>
      <c r="N469">
        <f>VLOOKUP($A469, 'Hospitalisation Details'!$A$2:$K$2344, 5, FALSE)</f>
        <v>0</v>
      </c>
      <c r="O469">
        <f>VLOOKUP($A469, 'Hospitalisation Details'!$A$2:$K$2344, 6, FALSE)</f>
        <v>21348.71</v>
      </c>
      <c r="P469" t="str">
        <f>VLOOKUP($A469, 'Hospitalisation Details'!$A$2:$K$2344, 7, FALSE)</f>
        <v>tier - 2</v>
      </c>
      <c r="Q469" t="str">
        <f>VLOOKUP($A469, 'Hospitalisation Details'!$A$2:$K$2344, 8, FALSE)</f>
        <v>tier - 1</v>
      </c>
      <c r="R469" t="str">
        <f>VLOOKUP($A469, 'Hospitalisation Details'!$A$2:$K$2344, 9, FALSE)</f>
        <v>R1012</v>
      </c>
      <c r="S469" t="str">
        <f>VLOOKUP($A469, 'Hospitalisation Details'!$A$2:$K$2344, 10, FALSE)</f>
        <v>4Sep1980</v>
      </c>
      <c r="T469">
        <f>VLOOKUP($A469, 'Hospitalisation Details'!$A$2:$K$2344, 11, FALSE)</f>
        <v>42</v>
      </c>
    </row>
    <row r="470" spans="1:20" ht="15.75" x14ac:dyDescent="0.25">
      <c r="A470" s="1" t="s">
        <v>1902</v>
      </c>
      <c r="B470" t="str">
        <f>VLOOKUP($A470, 'Customer Names'!$A$2:$D$2336, 2, FALSE)</f>
        <v>Canitz</v>
      </c>
      <c r="C470" t="str">
        <f>VLOOKUP($A470, 'Customer Names'!$A$2:$D$2336, 3, FALSE)</f>
        <v xml:space="preserve"> Ms</v>
      </c>
      <c r="D470" t="str">
        <f>VLOOKUP($A470, 'Customer Names'!$A$2:$D$2336, 4, FALSE)</f>
        <v xml:space="preserve">  Corina</v>
      </c>
      <c r="E470">
        <f>VLOOKUP($A470, 'Medical Examinations'!$A$2:$J$2336, 2, FALSE)</f>
        <v>30.114999999999998</v>
      </c>
      <c r="F470">
        <f>VLOOKUP($A470, 'Medical Examinations'!$A$2:$J$2336, 3, FALSE)</f>
        <v>5.48</v>
      </c>
      <c r="G470" t="str">
        <f>VLOOKUP($A470, 'Medical Examinations'!$A$2:$J$2336, 4, FALSE)</f>
        <v>No</v>
      </c>
      <c r="H470" t="str">
        <f>VLOOKUP($A470, 'Medical Examinations'!$A$2:$J$2336, 5, FALSE)</f>
        <v>No</v>
      </c>
      <c r="I470" t="str">
        <f>VLOOKUP($A470, 'Medical Examinations'!$A$2:$J$2336, 6, FALSE)</f>
        <v>No</v>
      </c>
      <c r="J470">
        <f>VLOOKUP($A470, 'Medical Examinations'!$A$2:$J$2336, 7, FALSE)</f>
        <v>1</v>
      </c>
      <c r="K470" t="str">
        <f>VLOOKUP($A470, 'Medical Examinations'!$A$2:$J$2336, 8, FALSE)</f>
        <v>No</v>
      </c>
      <c r="L470" t="str">
        <f>VLOOKUP($A470, 'Medical Examinations'!$A$2:$J$2336, 9, FALSE)</f>
        <v>Obesity</v>
      </c>
      <c r="M470" t="str">
        <f>VLOOKUP($A470, 'Medical Examinations'!$A$2:$J$2336, 10, FALSE)</f>
        <v>Normal</v>
      </c>
      <c r="N470">
        <f>VLOOKUP($A470, 'Hospitalisation Details'!$A$2:$K$2344, 5, FALSE)</f>
        <v>0</v>
      </c>
      <c r="O470">
        <f>VLOOKUP($A470, 'Hospitalisation Details'!$A$2:$K$2344, 6, FALSE)</f>
        <v>21344.85</v>
      </c>
      <c r="P470" t="str">
        <f>VLOOKUP($A470, 'Hospitalisation Details'!$A$2:$K$2344, 7, FALSE)</f>
        <v>tier - 3</v>
      </c>
      <c r="Q470" t="str">
        <f>VLOOKUP($A470, 'Hospitalisation Details'!$A$2:$K$2344, 8, FALSE)</f>
        <v>tier - 1</v>
      </c>
      <c r="R470" t="str">
        <f>VLOOKUP($A470, 'Hospitalisation Details'!$A$2:$K$2344, 9, FALSE)</f>
        <v>R1024</v>
      </c>
      <c r="S470" t="str">
        <f>VLOOKUP($A470, 'Hospitalisation Details'!$A$2:$K$2344, 10, FALSE)</f>
        <v>4Aug2004</v>
      </c>
      <c r="T470">
        <f>VLOOKUP($A470, 'Hospitalisation Details'!$A$2:$K$2344, 11, FALSE)</f>
        <v>18</v>
      </c>
    </row>
    <row r="471" spans="1:20" ht="15.75" x14ac:dyDescent="0.25">
      <c r="A471" s="1" t="s">
        <v>1901</v>
      </c>
      <c r="B471" t="str">
        <f>VLOOKUP($A471, 'Customer Names'!$A$2:$D$2336, 2, FALSE)</f>
        <v>Li</v>
      </c>
      <c r="C471" t="str">
        <f>VLOOKUP($A471, 'Customer Names'!$A$2:$D$2336, 3, FALSE)</f>
        <v xml:space="preserve"> Mr</v>
      </c>
      <c r="D471" t="str">
        <f>VLOOKUP($A471, 'Customer Names'!$A$2:$D$2336, 4, FALSE)</f>
        <v xml:space="preserve">  Guannan</v>
      </c>
      <c r="E471">
        <f>VLOOKUP($A471, 'Medical Examinations'!$A$2:$J$2336, 2, FALSE)</f>
        <v>24.605</v>
      </c>
      <c r="F471">
        <f>VLOOKUP($A471, 'Medical Examinations'!$A$2:$J$2336, 3, FALSE)</f>
        <v>5.48</v>
      </c>
      <c r="G471" t="str">
        <f>VLOOKUP($A471, 'Medical Examinations'!$A$2:$J$2336, 4, FALSE)</f>
        <v>No</v>
      </c>
      <c r="H471" t="str">
        <f>VLOOKUP($A471, 'Medical Examinations'!$A$2:$J$2336, 5, FALSE)</f>
        <v>No</v>
      </c>
      <c r="I471" t="str">
        <f>VLOOKUP($A471, 'Medical Examinations'!$A$2:$J$2336, 6, FALSE)</f>
        <v>No</v>
      </c>
      <c r="J471">
        <f>VLOOKUP($A471, 'Medical Examinations'!$A$2:$J$2336, 7, FALSE)</f>
        <v>0</v>
      </c>
      <c r="K471" t="str">
        <f>VLOOKUP($A471, 'Medical Examinations'!$A$2:$J$2336, 8, FALSE)</f>
        <v>No</v>
      </c>
      <c r="L471" t="str">
        <f>VLOOKUP($A471, 'Medical Examinations'!$A$2:$J$2336, 9, FALSE)</f>
        <v>Obesity</v>
      </c>
      <c r="M471" t="str">
        <f>VLOOKUP($A471, 'Medical Examinations'!$A$2:$J$2336, 10, FALSE)</f>
        <v>Normal</v>
      </c>
      <c r="N471">
        <f>VLOOKUP($A471, 'Hospitalisation Details'!$A$2:$K$2344, 5, FALSE)</f>
        <v>2</v>
      </c>
      <c r="O471">
        <f>VLOOKUP($A471, 'Hospitalisation Details'!$A$2:$K$2344, 6, FALSE)</f>
        <v>21259.38</v>
      </c>
      <c r="P471" t="str">
        <f>VLOOKUP($A471, 'Hospitalisation Details'!$A$2:$K$2344, 7, FALSE)</f>
        <v>tier - 3</v>
      </c>
      <c r="Q471" t="str">
        <f>VLOOKUP($A471, 'Hospitalisation Details'!$A$2:$K$2344, 8, FALSE)</f>
        <v>tier - 3</v>
      </c>
      <c r="R471" t="str">
        <f>VLOOKUP($A471, 'Hospitalisation Details'!$A$2:$K$2344, 9, FALSE)</f>
        <v>R1019</v>
      </c>
      <c r="S471" t="str">
        <f>VLOOKUP($A471, 'Hospitalisation Details'!$A$2:$K$2344, 10, FALSE)</f>
        <v>10Dec1980</v>
      </c>
      <c r="T471">
        <f>VLOOKUP($A471, 'Hospitalisation Details'!$A$2:$K$2344, 11, FALSE)</f>
        <v>42</v>
      </c>
    </row>
    <row r="472" spans="1:20" ht="15.75" x14ac:dyDescent="0.25">
      <c r="A472" s="1" t="s">
        <v>1900</v>
      </c>
      <c r="B472" t="str">
        <f>VLOOKUP($A472, 'Customer Names'!$A$2:$D$2336, 2, FALSE)</f>
        <v>Parsons</v>
      </c>
      <c r="C472" t="str">
        <f>VLOOKUP($A472, 'Customer Names'!$A$2:$D$2336, 3, FALSE)</f>
        <v xml:space="preserve"> Mr</v>
      </c>
      <c r="D472" t="str">
        <f>VLOOKUP($A472, 'Customer Names'!$A$2:$D$2336, 4, FALSE)</f>
        <v xml:space="preserve">  Don</v>
      </c>
      <c r="E472">
        <f>VLOOKUP($A472, 'Medical Examinations'!$A$2:$J$2336, 2, FALSE)</f>
        <v>29.6</v>
      </c>
      <c r="F472">
        <f>VLOOKUP($A472, 'Medical Examinations'!$A$2:$J$2336, 3, FALSE)</f>
        <v>8.1</v>
      </c>
      <c r="G472" t="str">
        <f>VLOOKUP($A472, 'Medical Examinations'!$A$2:$J$2336, 4, FALSE)</f>
        <v>No</v>
      </c>
      <c r="H472" t="str">
        <f>VLOOKUP($A472, 'Medical Examinations'!$A$2:$J$2336, 5, FALSE)</f>
        <v>No</v>
      </c>
      <c r="I472" t="str">
        <f>VLOOKUP($A472, 'Medical Examinations'!$A$2:$J$2336, 6, FALSE)</f>
        <v>No</v>
      </c>
      <c r="J472">
        <f>VLOOKUP($A472, 'Medical Examinations'!$A$2:$J$2336, 7, FALSE)</f>
        <v>0</v>
      </c>
      <c r="K472" t="str">
        <f>VLOOKUP($A472, 'Medical Examinations'!$A$2:$J$2336, 8, FALSE)</f>
        <v>No</v>
      </c>
      <c r="L472" t="str">
        <f>VLOOKUP($A472, 'Medical Examinations'!$A$2:$J$2336, 9, FALSE)</f>
        <v>Obesity</v>
      </c>
      <c r="M472" t="str">
        <f>VLOOKUP($A472, 'Medical Examinations'!$A$2:$J$2336, 10, FALSE)</f>
        <v>Diabetes</v>
      </c>
      <c r="N472">
        <f>VLOOKUP($A472, 'Hospitalisation Details'!$A$2:$K$2344, 5, FALSE)</f>
        <v>0</v>
      </c>
      <c r="O472">
        <f>VLOOKUP($A472, 'Hospitalisation Details'!$A$2:$K$2344, 6, FALSE)</f>
        <v>21232.18</v>
      </c>
      <c r="P472" t="str">
        <f>VLOOKUP($A472, 'Hospitalisation Details'!$A$2:$K$2344, 7, FALSE)</f>
        <v>tier - 3</v>
      </c>
      <c r="Q472" t="str">
        <f>VLOOKUP($A472, 'Hospitalisation Details'!$A$2:$K$2344, 8, FALSE)</f>
        <v>tier - 2</v>
      </c>
      <c r="R472" t="str">
        <f>VLOOKUP($A472, 'Hospitalisation Details'!$A$2:$K$2344, 9, FALSE)</f>
        <v>R1011</v>
      </c>
      <c r="S472" t="str">
        <f>VLOOKUP($A472, 'Hospitalisation Details'!$A$2:$K$2344, 10, FALSE)</f>
        <v>3Sep1974</v>
      </c>
      <c r="T472">
        <f>VLOOKUP($A472, 'Hospitalisation Details'!$A$2:$K$2344, 11, FALSE)</f>
        <v>48</v>
      </c>
    </row>
    <row r="473" spans="1:20" ht="15.75" x14ac:dyDescent="0.25">
      <c r="A473" s="1" t="s">
        <v>1899</v>
      </c>
      <c r="B473" t="str">
        <f>VLOOKUP($A473, 'Customer Names'!$A$2:$D$2336, 2, FALSE)</f>
        <v>Raulli</v>
      </c>
      <c r="C473" t="str">
        <f>VLOOKUP($A473, 'Customer Names'!$A$2:$D$2336, 3, FALSE)</f>
        <v xml:space="preserve"> Mr</v>
      </c>
      <c r="D473" t="str">
        <f>VLOOKUP($A473, 'Customer Names'!$A$2:$D$2336, 4, FALSE)</f>
        <v xml:space="preserve">  Chris</v>
      </c>
      <c r="E473">
        <f>VLOOKUP($A473, 'Medical Examinations'!$A$2:$J$2336, 2, FALSE)</f>
        <v>24.42</v>
      </c>
      <c r="F473">
        <f>VLOOKUP($A473, 'Medical Examinations'!$A$2:$J$2336, 3, FALSE)</f>
        <v>7.16</v>
      </c>
      <c r="G473" t="str">
        <f>VLOOKUP($A473, 'Medical Examinations'!$A$2:$J$2336, 4, FALSE)</f>
        <v>No</v>
      </c>
      <c r="H473" t="str">
        <f>VLOOKUP($A473, 'Medical Examinations'!$A$2:$J$2336, 5, FALSE)</f>
        <v>No</v>
      </c>
      <c r="I473" t="str">
        <f>VLOOKUP($A473, 'Medical Examinations'!$A$2:$J$2336, 6, FALSE)</f>
        <v>No</v>
      </c>
      <c r="J473">
        <f>VLOOKUP($A473, 'Medical Examinations'!$A$2:$J$2336, 7, FALSE)</f>
        <v>0</v>
      </c>
      <c r="K473" t="str">
        <f>VLOOKUP($A473, 'Medical Examinations'!$A$2:$J$2336, 8, FALSE)</f>
        <v>No</v>
      </c>
      <c r="L473" t="str">
        <f>VLOOKUP($A473, 'Medical Examinations'!$A$2:$J$2336, 9, FALSE)</f>
        <v>Obesity</v>
      </c>
      <c r="M473" t="str">
        <f>VLOOKUP($A473, 'Medical Examinations'!$A$2:$J$2336, 10, FALSE)</f>
        <v>Diabetes</v>
      </c>
      <c r="N473">
        <f>VLOOKUP($A473, 'Hospitalisation Details'!$A$2:$K$2344, 5, FALSE)</f>
        <v>0</v>
      </c>
      <c r="O473">
        <f>VLOOKUP($A473, 'Hospitalisation Details'!$A$2:$K$2344, 6, FALSE)</f>
        <v>21223.68</v>
      </c>
      <c r="P473" t="str">
        <f>VLOOKUP($A473, 'Hospitalisation Details'!$A$2:$K$2344, 7, FALSE)</f>
        <v>tier - 3</v>
      </c>
      <c r="Q473" t="str">
        <f>VLOOKUP($A473, 'Hospitalisation Details'!$A$2:$K$2344, 8, FALSE)</f>
        <v>tier - 2</v>
      </c>
      <c r="R473" t="str">
        <f>VLOOKUP($A473, 'Hospitalisation Details'!$A$2:$K$2344, 9, FALSE)</f>
        <v>R1013</v>
      </c>
      <c r="S473" t="str">
        <f>VLOOKUP($A473, 'Hospitalisation Details'!$A$2:$K$2344, 10, FALSE)</f>
        <v>14Oct1974</v>
      </c>
      <c r="T473">
        <f>VLOOKUP($A473, 'Hospitalisation Details'!$A$2:$K$2344, 11, FALSE)</f>
        <v>48</v>
      </c>
    </row>
    <row r="474" spans="1:20" ht="15.75" x14ac:dyDescent="0.25">
      <c r="A474" s="1" t="s">
        <v>1898</v>
      </c>
      <c r="B474" t="str">
        <f>VLOOKUP($A474, 'Customer Names'!$A$2:$D$2336, 2, FALSE)</f>
        <v>Frome</v>
      </c>
      <c r="C474" t="str">
        <f>VLOOKUP($A474, 'Customer Names'!$A$2:$D$2336, 3, FALSE)</f>
        <v xml:space="preserve"> Mr</v>
      </c>
      <c r="D474" t="str">
        <f>VLOOKUP($A474, 'Customer Names'!$A$2:$D$2336, 4, FALSE)</f>
        <v xml:space="preserve">  Gavin V</v>
      </c>
      <c r="E474">
        <f>VLOOKUP($A474, 'Medical Examinations'!$A$2:$J$2336, 2, FALSE)</f>
        <v>20.9</v>
      </c>
      <c r="F474">
        <f>VLOOKUP($A474, 'Medical Examinations'!$A$2:$J$2336, 3, FALSE)</f>
        <v>4.55</v>
      </c>
      <c r="G474" t="str">
        <f>VLOOKUP($A474, 'Medical Examinations'!$A$2:$J$2336, 4, FALSE)</f>
        <v>No</v>
      </c>
      <c r="H474" t="str">
        <f>VLOOKUP($A474, 'Medical Examinations'!$A$2:$J$2336, 5, FALSE)</f>
        <v>No</v>
      </c>
      <c r="I474" t="str">
        <f>VLOOKUP($A474, 'Medical Examinations'!$A$2:$J$2336, 6, FALSE)</f>
        <v>Yes</v>
      </c>
      <c r="J474">
        <f>VLOOKUP($A474, 'Medical Examinations'!$A$2:$J$2336, 7, FALSE)</f>
        <v>0</v>
      </c>
      <c r="K474" t="str">
        <f>VLOOKUP($A474, 'Medical Examinations'!$A$2:$J$2336, 8, FALSE)</f>
        <v>No</v>
      </c>
      <c r="L474" t="str">
        <f>VLOOKUP($A474, 'Medical Examinations'!$A$2:$J$2336, 9, FALSE)</f>
        <v>Obesity</v>
      </c>
      <c r="M474" t="str">
        <f>VLOOKUP($A474, 'Medical Examinations'!$A$2:$J$2336, 10, FALSE)</f>
        <v>Normal</v>
      </c>
      <c r="N474">
        <f>VLOOKUP($A474, 'Hospitalisation Details'!$A$2:$K$2344, 5, FALSE)</f>
        <v>0</v>
      </c>
      <c r="O474">
        <f>VLOOKUP($A474, 'Hospitalisation Details'!$A$2:$K$2344, 6, FALSE)</f>
        <v>21195.82</v>
      </c>
      <c r="P474" t="str">
        <f>VLOOKUP($A474, 'Hospitalisation Details'!$A$2:$K$2344, 7, FALSE)</f>
        <v>tier - 3</v>
      </c>
      <c r="Q474" t="str">
        <f>VLOOKUP($A474, 'Hospitalisation Details'!$A$2:$K$2344, 8, FALSE)</f>
        <v>tier - 1</v>
      </c>
      <c r="R474" t="str">
        <f>VLOOKUP($A474, 'Hospitalisation Details'!$A$2:$K$2344, 9, FALSE)</f>
        <v>R1013</v>
      </c>
      <c r="S474" t="str">
        <f>VLOOKUP($A474, 'Hospitalisation Details'!$A$2:$K$2344, 10, FALSE)</f>
        <v>26Aug1969</v>
      </c>
      <c r="T474">
        <f>VLOOKUP($A474, 'Hospitalisation Details'!$A$2:$K$2344, 11, FALSE)</f>
        <v>53</v>
      </c>
    </row>
    <row r="475" spans="1:20" ht="15.75" x14ac:dyDescent="0.25">
      <c r="A475" s="1" t="s">
        <v>1897</v>
      </c>
      <c r="B475" t="str">
        <f>VLOOKUP($A475, 'Customer Names'!$A$2:$D$2336, 2, FALSE)</f>
        <v>Sevcik</v>
      </c>
      <c r="C475" t="str">
        <f>VLOOKUP($A475, 'Customer Names'!$A$2:$D$2336, 3, FALSE)</f>
        <v xml:space="preserve"> Mr</v>
      </c>
      <c r="D475" t="str">
        <f>VLOOKUP($A475, 'Customer Names'!$A$2:$D$2336, 4, FALSE)</f>
        <v xml:space="preserve">  David</v>
      </c>
      <c r="E475">
        <f>VLOOKUP($A475, 'Medical Examinations'!$A$2:$J$2336, 2, FALSE)</f>
        <v>22.895</v>
      </c>
      <c r="F475">
        <f>VLOOKUP($A475, 'Medical Examinations'!$A$2:$J$2336, 3, FALSE)</f>
        <v>6.03</v>
      </c>
      <c r="G475" t="str">
        <f>VLOOKUP($A475, 'Medical Examinations'!$A$2:$J$2336, 4, FALSE)</f>
        <v>No</v>
      </c>
      <c r="H475" t="str">
        <f>VLOOKUP($A475, 'Medical Examinations'!$A$2:$J$2336, 5, FALSE)</f>
        <v>No</v>
      </c>
      <c r="I475" t="str">
        <f>VLOOKUP($A475, 'Medical Examinations'!$A$2:$J$2336, 6, FALSE)</f>
        <v>No</v>
      </c>
      <c r="J475">
        <f>VLOOKUP($A475, 'Medical Examinations'!$A$2:$J$2336, 7, FALSE)</f>
        <v>0</v>
      </c>
      <c r="K475" t="str">
        <f>VLOOKUP($A475, 'Medical Examinations'!$A$2:$J$2336, 8, FALSE)</f>
        <v>No</v>
      </c>
      <c r="L475" t="str">
        <f>VLOOKUP($A475, 'Medical Examinations'!$A$2:$J$2336, 9, FALSE)</f>
        <v>Obesity</v>
      </c>
      <c r="M475" t="str">
        <f>VLOOKUP($A475, 'Medical Examinations'!$A$2:$J$2336, 10, FALSE)</f>
        <v>Diabetes</v>
      </c>
      <c r="N475">
        <f>VLOOKUP($A475, 'Hospitalisation Details'!$A$2:$K$2344, 5, FALSE)</f>
        <v>2</v>
      </c>
      <c r="O475">
        <f>VLOOKUP($A475, 'Hospitalisation Details'!$A$2:$K$2344, 6, FALSE)</f>
        <v>21098.55</v>
      </c>
      <c r="P475" t="str">
        <f>VLOOKUP($A475, 'Hospitalisation Details'!$A$2:$K$2344, 7, FALSE)</f>
        <v>tier - 3</v>
      </c>
      <c r="Q475" t="str">
        <f>VLOOKUP($A475, 'Hospitalisation Details'!$A$2:$K$2344, 8, FALSE)</f>
        <v>tier - 3</v>
      </c>
      <c r="R475" t="str">
        <f>VLOOKUP($A475, 'Hospitalisation Details'!$A$2:$K$2344, 9, FALSE)</f>
        <v>R1012</v>
      </c>
      <c r="S475" t="str">
        <f>VLOOKUP($A475, 'Hospitalisation Details'!$A$2:$K$2344, 10, FALSE)</f>
        <v>23Nov1977</v>
      </c>
      <c r="T475">
        <f>VLOOKUP($A475, 'Hospitalisation Details'!$A$2:$K$2344, 11, FALSE)</f>
        <v>45</v>
      </c>
    </row>
    <row r="476" spans="1:20" ht="15.75" x14ac:dyDescent="0.25">
      <c r="A476" s="1" t="s">
        <v>1896</v>
      </c>
      <c r="B476" t="str">
        <f>VLOOKUP($A476, 'Customer Names'!$A$2:$D$2336, 2, FALSE)</f>
        <v>Narang</v>
      </c>
      <c r="C476" t="str">
        <f>VLOOKUP($A476, 'Customer Names'!$A$2:$D$2336, 3, FALSE)</f>
        <v xml:space="preserve"> Mr</v>
      </c>
      <c r="D476" t="str">
        <f>VLOOKUP($A476, 'Customer Names'!$A$2:$D$2336, 4, FALSE)</f>
        <v xml:space="preserve">  Jatin</v>
      </c>
      <c r="E476">
        <f>VLOOKUP($A476, 'Medical Examinations'!$A$2:$J$2336, 2, FALSE)</f>
        <v>28.3</v>
      </c>
      <c r="F476">
        <f>VLOOKUP($A476, 'Medical Examinations'!$A$2:$J$2336, 3, FALSE)</f>
        <v>5.47</v>
      </c>
      <c r="G476" t="str">
        <f>VLOOKUP($A476, 'Medical Examinations'!$A$2:$J$2336, 4, FALSE)</f>
        <v>No</v>
      </c>
      <c r="H476" t="str">
        <f>VLOOKUP($A476, 'Medical Examinations'!$A$2:$J$2336, 5, FALSE)</f>
        <v>No</v>
      </c>
      <c r="I476" t="str">
        <f>VLOOKUP($A476, 'Medical Examinations'!$A$2:$J$2336, 6, FALSE)</f>
        <v>Yes</v>
      </c>
      <c r="J476">
        <f>VLOOKUP($A476, 'Medical Examinations'!$A$2:$J$2336, 7, FALSE)</f>
        <v>0</v>
      </c>
      <c r="K476" t="str">
        <f>VLOOKUP($A476, 'Medical Examinations'!$A$2:$J$2336, 8, FALSE)</f>
        <v>No</v>
      </c>
      <c r="L476" t="str">
        <f>VLOOKUP($A476, 'Medical Examinations'!$A$2:$J$2336, 9, FALSE)</f>
        <v>Obesity</v>
      </c>
      <c r="M476" t="str">
        <f>VLOOKUP($A476, 'Medical Examinations'!$A$2:$J$2336, 10, FALSE)</f>
        <v>Normal</v>
      </c>
      <c r="N476">
        <f>VLOOKUP($A476, 'Hospitalisation Details'!$A$2:$K$2344, 5, FALSE)</f>
        <v>1</v>
      </c>
      <c r="O476">
        <f>VLOOKUP($A476, 'Hospitalisation Details'!$A$2:$K$2344, 6, FALSE)</f>
        <v>21082.16</v>
      </c>
      <c r="P476" t="str">
        <f>VLOOKUP($A476, 'Hospitalisation Details'!$A$2:$K$2344, 7, FALSE)</f>
        <v>tier - 3</v>
      </c>
      <c r="Q476" t="str">
        <f>VLOOKUP($A476, 'Hospitalisation Details'!$A$2:$K$2344, 8, FALSE)</f>
        <v>tier - 2</v>
      </c>
      <c r="R476" t="str">
        <f>VLOOKUP($A476, 'Hospitalisation Details'!$A$2:$K$2344, 9, FALSE)</f>
        <v>R1011</v>
      </c>
      <c r="S476" t="str">
        <f>VLOOKUP($A476, 'Hospitalisation Details'!$A$2:$K$2344, 10, FALSE)</f>
        <v>2Jul1983</v>
      </c>
      <c r="T476">
        <f>VLOOKUP($A476, 'Hospitalisation Details'!$A$2:$K$2344, 11, FALSE)</f>
        <v>39</v>
      </c>
    </row>
    <row r="477" spans="1:20" ht="15.75" x14ac:dyDescent="0.25">
      <c r="A477" s="1" t="s">
        <v>1894</v>
      </c>
      <c r="B477" t="str">
        <f>VLOOKUP($A477, 'Customer Names'!$A$2:$D$2336, 2, FALSE)</f>
        <v>Royston</v>
      </c>
      <c r="C477" t="str">
        <f>VLOOKUP($A477, 'Customer Names'!$A$2:$D$2336, 3, FALSE)</f>
        <v xml:space="preserve"> Mr</v>
      </c>
      <c r="D477" t="str">
        <f>VLOOKUP($A477, 'Customer Names'!$A$2:$D$2336, 4, FALSE)</f>
        <v xml:space="preserve">  J P II</v>
      </c>
      <c r="E477">
        <f>VLOOKUP($A477, 'Medical Examinations'!$A$2:$J$2336, 2, FALSE)</f>
        <v>54.3</v>
      </c>
      <c r="F477">
        <f>VLOOKUP($A477, 'Medical Examinations'!$A$2:$J$2336, 3, FALSE)</f>
        <v>4.1500000000000004</v>
      </c>
      <c r="G477" t="str">
        <f>VLOOKUP($A477, 'Medical Examinations'!$A$2:$J$2336, 4, FALSE)</f>
        <v>Yes</v>
      </c>
      <c r="H477" t="str">
        <f>VLOOKUP($A477, 'Medical Examinations'!$A$2:$J$2336, 5, FALSE)</f>
        <v>Yes</v>
      </c>
      <c r="I477" t="str">
        <f>VLOOKUP($A477, 'Medical Examinations'!$A$2:$J$2336, 6, FALSE)</f>
        <v>No</v>
      </c>
      <c r="J477">
        <f>VLOOKUP($A477, 'Medical Examinations'!$A$2:$J$2336, 7, FALSE)</f>
        <v>3</v>
      </c>
      <c r="K477" t="str">
        <f>VLOOKUP($A477, 'Medical Examinations'!$A$2:$J$2336, 8, FALSE)</f>
        <v>Yes</v>
      </c>
      <c r="L477" t="str">
        <f>VLOOKUP($A477, 'Medical Examinations'!$A$2:$J$2336, 9, FALSE)</f>
        <v>Obesity</v>
      </c>
      <c r="M477" t="str">
        <f>VLOOKUP($A477, 'Medical Examinations'!$A$2:$J$2336, 10, FALSE)</f>
        <v>Normal</v>
      </c>
      <c r="N477">
        <f>VLOOKUP($A477, 'Hospitalisation Details'!$A$2:$K$2344, 5, FALSE)</f>
        <v>0</v>
      </c>
      <c r="O477">
        <f>VLOOKUP($A477, 'Hospitalisation Details'!$A$2:$K$2344, 6, FALSE)</f>
        <v>20893.060000000001</v>
      </c>
      <c r="P477" t="str">
        <f>VLOOKUP($A477, 'Hospitalisation Details'!$A$2:$K$2344, 7, FALSE)</f>
        <v>tier - 2</v>
      </c>
      <c r="Q477" t="str">
        <f>VLOOKUP($A477, 'Hospitalisation Details'!$A$2:$K$2344, 8, FALSE)</f>
        <v>tier - 3</v>
      </c>
      <c r="R477" t="str">
        <f>VLOOKUP($A477, 'Hospitalisation Details'!$A$2:$K$2344, 9, FALSE)</f>
        <v>R1012</v>
      </c>
      <c r="S477" t="str">
        <f>VLOOKUP($A477, 'Hospitalisation Details'!$A$2:$K$2344, 10, FALSE)</f>
        <v>19Nov1964</v>
      </c>
      <c r="T477">
        <f>VLOOKUP($A477, 'Hospitalisation Details'!$A$2:$K$2344, 11, FALSE)</f>
        <v>58</v>
      </c>
    </row>
    <row r="478" spans="1:20" ht="15.75" x14ac:dyDescent="0.25">
      <c r="A478" s="1" t="s">
        <v>1893</v>
      </c>
      <c r="B478" t="str">
        <f>VLOOKUP($A478, 'Customer Names'!$A$2:$D$2336, 2, FALSE)</f>
        <v>Tieri</v>
      </c>
      <c r="C478" t="str">
        <f>VLOOKUP($A478, 'Customer Names'!$A$2:$D$2336, 3, FALSE)</f>
        <v xml:space="preserve"> Ms</v>
      </c>
      <c r="D478" t="str">
        <f>VLOOKUP($A478, 'Customer Names'!$A$2:$D$2336, 4, FALSE)</f>
        <v xml:space="preserve">  Angela M</v>
      </c>
      <c r="E478">
        <f>VLOOKUP($A478, 'Medical Examinations'!$A$2:$J$2336, 2, FALSE)</f>
        <v>33.344999999999999</v>
      </c>
      <c r="F478">
        <f>VLOOKUP($A478, 'Medical Examinations'!$A$2:$J$2336, 3, FALSE)</f>
        <v>11.32</v>
      </c>
      <c r="G478" t="str">
        <f>VLOOKUP($A478, 'Medical Examinations'!$A$2:$J$2336, 4, FALSE)</f>
        <v>Yes</v>
      </c>
      <c r="H478" t="str">
        <f>VLOOKUP($A478, 'Medical Examinations'!$A$2:$J$2336, 5, FALSE)</f>
        <v>No</v>
      </c>
      <c r="I478" t="str">
        <f>VLOOKUP($A478, 'Medical Examinations'!$A$2:$J$2336, 6, FALSE)</f>
        <v>No</v>
      </c>
      <c r="J478">
        <f>VLOOKUP($A478, 'Medical Examinations'!$A$2:$J$2336, 7, FALSE)</f>
        <v>1</v>
      </c>
      <c r="K478" t="str">
        <f>VLOOKUP($A478, 'Medical Examinations'!$A$2:$J$2336, 8, FALSE)</f>
        <v>No</v>
      </c>
      <c r="L478" t="str">
        <f>VLOOKUP($A478, 'Medical Examinations'!$A$2:$J$2336, 9, FALSE)</f>
        <v>Obesity</v>
      </c>
      <c r="M478" t="str">
        <f>VLOOKUP($A478, 'Medical Examinations'!$A$2:$J$2336, 10, FALSE)</f>
        <v>Diabetes</v>
      </c>
      <c r="N478">
        <f>VLOOKUP($A478, 'Hospitalisation Details'!$A$2:$K$2344, 5, FALSE)</f>
        <v>0</v>
      </c>
      <c r="O478">
        <f>VLOOKUP($A478, 'Hospitalisation Details'!$A$2:$K$2344, 6, FALSE)</f>
        <v>20878.78</v>
      </c>
      <c r="P478" t="str">
        <f>VLOOKUP($A478, 'Hospitalisation Details'!$A$2:$K$2344, 7, FALSE)</f>
        <v>tier - 2</v>
      </c>
      <c r="Q478" t="str">
        <f>VLOOKUP($A478, 'Hospitalisation Details'!$A$2:$K$2344, 8, FALSE)</f>
        <v>tier - 1</v>
      </c>
      <c r="R478" t="str">
        <f>VLOOKUP($A478, 'Hospitalisation Details'!$A$2:$K$2344, 9, FALSE)</f>
        <v>R1024</v>
      </c>
      <c r="S478" t="str">
        <f>VLOOKUP($A478, 'Hospitalisation Details'!$A$2:$K$2344, 10, FALSE)</f>
        <v>8Dec1975</v>
      </c>
      <c r="T478">
        <f>VLOOKUP($A478, 'Hospitalisation Details'!$A$2:$K$2344, 11, FALSE)</f>
        <v>47</v>
      </c>
    </row>
    <row r="479" spans="1:20" ht="15.75" x14ac:dyDescent="0.25">
      <c r="A479" s="1" t="s">
        <v>1892</v>
      </c>
      <c r="B479" t="str">
        <f>VLOOKUP($A479, 'Customer Names'!$A$2:$D$2336, 2, FALSE)</f>
        <v>Whitney</v>
      </c>
      <c r="C479" t="str">
        <f>VLOOKUP($A479, 'Customer Names'!$A$2:$D$2336, 3, FALSE)</f>
        <v xml:space="preserve"> Mr</v>
      </c>
      <c r="D479" t="str">
        <f>VLOOKUP($A479, 'Customer Names'!$A$2:$D$2336, 4, FALSE)</f>
        <v xml:space="preserve">  Blake K</v>
      </c>
      <c r="E479">
        <f>VLOOKUP($A479, 'Medical Examinations'!$A$2:$J$2336, 2, FALSE)</f>
        <v>33</v>
      </c>
      <c r="F479">
        <f>VLOOKUP($A479, 'Medical Examinations'!$A$2:$J$2336, 3, FALSE)</f>
        <v>9.51</v>
      </c>
      <c r="G479" t="str">
        <f>VLOOKUP($A479, 'Medical Examinations'!$A$2:$J$2336, 4, FALSE)</f>
        <v>Yes</v>
      </c>
      <c r="H479" t="str">
        <f>VLOOKUP($A479, 'Medical Examinations'!$A$2:$J$2336, 5, FALSE)</f>
        <v>No</v>
      </c>
      <c r="I479" t="str">
        <f>VLOOKUP($A479, 'Medical Examinations'!$A$2:$J$2336, 6, FALSE)</f>
        <v>No</v>
      </c>
      <c r="J479">
        <f>VLOOKUP($A479, 'Medical Examinations'!$A$2:$J$2336, 7, FALSE)</f>
        <v>1</v>
      </c>
      <c r="K479" t="str">
        <f>VLOOKUP($A479, 'Medical Examinations'!$A$2:$J$2336, 8, FALSE)</f>
        <v>No</v>
      </c>
      <c r="L479" t="str">
        <f>VLOOKUP($A479, 'Medical Examinations'!$A$2:$J$2336, 9, FALSE)</f>
        <v>Obesity</v>
      </c>
      <c r="M479" t="str">
        <f>VLOOKUP($A479, 'Medical Examinations'!$A$2:$J$2336, 10, FALSE)</f>
        <v>Diabetes</v>
      </c>
      <c r="N479">
        <f>VLOOKUP($A479, 'Hospitalisation Details'!$A$2:$K$2344, 5, FALSE)</f>
        <v>0</v>
      </c>
      <c r="O479">
        <f>VLOOKUP($A479, 'Hospitalisation Details'!$A$2:$K$2344, 6, FALSE)</f>
        <v>20781.490000000002</v>
      </c>
      <c r="P479" t="str">
        <f>VLOOKUP($A479, 'Hospitalisation Details'!$A$2:$K$2344, 7, FALSE)</f>
        <v>tier - 2</v>
      </c>
      <c r="Q479" t="str">
        <f>VLOOKUP($A479, 'Hospitalisation Details'!$A$2:$K$2344, 8, FALSE)</f>
        <v>tier - 3</v>
      </c>
      <c r="R479" t="str">
        <f>VLOOKUP($A479, 'Hospitalisation Details'!$A$2:$K$2344, 9, FALSE)</f>
        <v>R1013</v>
      </c>
      <c r="S479" t="str">
        <f>VLOOKUP($A479, 'Hospitalisation Details'!$A$2:$K$2344, 10, FALSE)</f>
        <v>8Sep1967</v>
      </c>
      <c r="T479">
        <f>VLOOKUP($A479, 'Hospitalisation Details'!$A$2:$K$2344, 11, FALSE)</f>
        <v>55</v>
      </c>
    </row>
    <row r="480" spans="1:20" ht="15.75" x14ac:dyDescent="0.25">
      <c r="A480" s="1" t="s">
        <v>1891</v>
      </c>
      <c r="B480" t="str">
        <f>VLOOKUP($A480, 'Customer Names'!$A$2:$D$2336, 2, FALSE)</f>
        <v>Wandzilak</v>
      </c>
      <c r="C480" t="str">
        <f>VLOOKUP($A480, 'Customer Names'!$A$2:$D$2336, 3, FALSE)</f>
        <v xml:space="preserve"> Mr</v>
      </c>
      <c r="D480" t="str">
        <f>VLOOKUP($A480, 'Customer Names'!$A$2:$D$2336, 4, FALSE)</f>
        <v xml:space="preserve">  Brian T</v>
      </c>
      <c r="E480">
        <f>VLOOKUP($A480, 'Medical Examinations'!$A$2:$J$2336, 2, FALSE)</f>
        <v>28.024999999999999</v>
      </c>
      <c r="F480">
        <f>VLOOKUP($A480, 'Medical Examinations'!$A$2:$J$2336, 3, FALSE)</f>
        <v>7.67</v>
      </c>
      <c r="G480" t="str">
        <f>VLOOKUP($A480, 'Medical Examinations'!$A$2:$J$2336, 4, FALSE)</f>
        <v>No</v>
      </c>
      <c r="H480" t="str">
        <f>VLOOKUP($A480, 'Medical Examinations'!$A$2:$J$2336, 5, FALSE)</f>
        <v>No</v>
      </c>
      <c r="I480" t="str">
        <f>VLOOKUP($A480, 'Medical Examinations'!$A$2:$J$2336, 6, FALSE)</f>
        <v>No</v>
      </c>
      <c r="J480">
        <f>VLOOKUP($A480, 'Medical Examinations'!$A$2:$J$2336, 7, FALSE)</f>
        <v>0</v>
      </c>
      <c r="K480" t="str">
        <f>VLOOKUP($A480, 'Medical Examinations'!$A$2:$J$2336, 8, FALSE)</f>
        <v>No</v>
      </c>
      <c r="L480" t="str">
        <f>VLOOKUP($A480, 'Medical Examinations'!$A$2:$J$2336, 9, FALSE)</f>
        <v>Obesity</v>
      </c>
      <c r="M480" t="str">
        <f>VLOOKUP($A480, 'Medical Examinations'!$A$2:$J$2336, 10, FALSE)</f>
        <v>Diabetes</v>
      </c>
      <c r="N480">
        <f>VLOOKUP($A480, 'Hospitalisation Details'!$A$2:$K$2344, 5, FALSE)</f>
        <v>1</v>
      </c>
      <c r="O480">
        <f>VLOOKUP($A480, 'Hospitalisation Details'!$A$2:$K$2344, 6, FALSE)</f>
        <v>20773.63</v>
      </c>
      <c r="P480" t="str">
        <f>VLOOKUP($A480, 'Hospitalisation Details'!$A$2:$K$2344, 7, FALSE)</f>
        <v>tier - 2</v>
      </c>
      <c r="Q480" t="str">
        <f>VLOOKUP($A480, 'Hospitalisation Details'!$A$2:$K$2344, 8, FALSE)</f>
        <v>tier - 3</v>
      </c>
      <c r="R480" t="str">
        <f>VLOOKUP($A480, 'Hospitalisation Details'!$A$2:$K$2344, 9, FALSE)</f>
        <v>R1017</v>
      </c>
      <c r="S480" t="str">
        <f>VLOOKUP($A480, 'Hospitalisation Details'!$A$2:$K$2344, 10, FALSE)</f>
        <v>4Aug1986</v>
      </c>
      <c r="T480">
        <f>VLOOKUP($A480, 'Hospitalisation Details'!$A$2:$K$2344, 11, FALSE)</f>
        <v>36</v>
      </c>
    </row>
    <row r="481" spans="1:20" ht="15.75" x14ac:dyDescent="0.25">
      <c r="A481" s="1" t="s">
        <v>1890</v>
      </c>
      <c r="B481" t="str">
        <f>VLOOKUP($A481, 'Customer Names'!$A$2:$D$2336, 2, FALSE)</f>
        <v>Valenzona</v>
      </c>
      <c r="C481" t="str">
        <f>VLOOKUP($A481, 'Customer Names'!$A$2:$D$2336, 3, FALSE)</f>
        <v xml:space="preserve"> Mr</v>
      </c>
      <c r="D481" t="str">
        <f>VLOOKUP($A481, 'Customer Names'!$A$2:$D$2336, 4, FALSE)</f>
        <v xml:space="preserve">  Damon</v>
      </c>
      <c r="E481">
        <f>VLOOKUP($A481, 'Medical Examinations'!$A$2:$J$2336, 2, FALSE)</f>
        <v>28.69</v>
      </c>
      <c r="F481">
        <f>VLOOKUP($A481, 'Medical Examinations'!$A$2:$J$2336, 3, FALSE)</f>
        <v>6.23</v>
      </c>
      <c r="G481" t="str">
        <f>VLOOKUP($A481, 'Medical Examinations'!$A$2:$J$2336, 4, FALSE)</f>
        <v>No</v>
      </c>
      <c r="H481" t="str">
        <f>VLOOKUP($A481, 'Medical Examinations'!$A$2:$J$2336, 5, FALSE)</f>
        <v>No</v>
      </c>
      <c r="I481" t="str">
        <f>VLOOKUP($A481, 'Medical Examinations'!$A$2:$J$2336, 6, FALSE)</f>
        <v>No</v>
      </c>
      <c r="J481">
        <f>VLOOKUP($A481, 'Medical Examinations'!$A$2:$J$2336, 7, FALSE)</f>
        <v>0</v>
      </c>
      <c r="K481" t="str">
        <f>VLOOKUP($A481, 'Medical Examinations'!$A$2:$J$2336, 8, FALSE)</f>
        <v>No</v>
      </c>
      <c r="L481" t="str">
        <f>VLOOKUP($A481, 'Medical Examinations'!$A$2:$J$2336, 9, FALSE)</f>
        <v>Obesity</v>
      </c>
      <c r="M481" t="str">
        <f>VLOOKUP($A481, 'Medical Examinations'!$A$2:$J$2336, 10, FALSE)</f>
        <v>Diabetes</v>
      </c>
      <c r="N481">
        <f>VLOOKUP($A481, 'Hospitalisation Details'!$A$2:$K$2344, 5, FALSE)</f>
        <v>3</v>
      </c>
      <c r="O481">
        <f>VLOOKUP($A481, 'Hospitalisation Details'!$A$2:$K$2344, 6, FALSE)</f>
        <v>20745.990000000002</v>
      </c>
      <c r="P481" t="str">
        <f>VLOOKUP($A481, 'Hospitalisation Details'!$A$2:$K$2344, 7, FALSE)</f>
        <v>tier - 3</v>
      </c>
      <c r="Q481" t="str">
        <f>VLOOKUP($A481, 'Hospitalisation Details'!$A$2:$K$2344, 8, FALSE)</f>
        <v>tier - 1</v>
      </c>
      <c r="R481" t="str">
        <f>VLOOKUP($A481, 'Hospitalisation Details'!$A$2:$K$2344, 9, FALSE)</f>
        <v>R1012</v>
      </c>
      <c r="S481" t="str">
        <f>VLOOKUP($A481, 'Hospitalisation Details'!$A$2:$K$2344, 10, FALSE)</f>
        <v>14Sep1992</v>
      </c>
      <c r="T481">
        <f>VLOOKUP($A481, 'Hospitalisation Details'!$A$2:$K$2344, 11, FALSE)</f>
        <v>30</v>
      </c>
    </row>
    <row r="482" spans="1:20" ht="15.75" x14ac:dyDescent="0.25">
      <c r="A482" s="1" t="s">
        <v>1889</v>
      </c>
      <c r="B482" t="str">
        <f>VLOOKUP($A482, 'Customer Names'!$A$2:$D$2336, 2, FALSE)</f>
        <v>Young</v>
      </c>
      <c r="C482" t="str">
        <f>VLOOKUP($A482, 'Customer Names'!$A$2:$D$2336, 3, FALSE)</f>
        <v xml:space="preserve"> Mr</v>
      </c>
      <c r="D482" t="str">
        <f>VLOOKUP($A482, 'Customer Names'!$A$2:$D$2336, 4, FALSE)</f>
        <v xml:space="preserve">  Jeffrey</v>
      </c>
      <c r="E482">
        <f>VLOOKUP($A482, 'Medical Examinations'!$A$2:$J$2336, 2, FALSE)</f>
        <v>40.28</v>
      </c>
      <c r="F482">
        <f>VLOOKUP($A482, 'Medical Examinations'!$A$2:$J$2336, 3, FALSE)</f>
        <v>8.9</v>
      </c>
      <c r="G482" t="str">
        <f>VLOOKUP($A482, 'Medical Examinations'!$A$2:$J$2336, 4, FALSE)</f>
        <v>Yes</v>
      </c>
      <c r="H482" t="str">
        <f>VLOOKUP($A482, 'Medical Examinations'!$A$2:$J$2336, 5, FALSE)</f>
        <v>No</v>
      </c>
      <c r="I482" t="str">
        <f>VLOOKUP($A482, 'Medical Examinations'!$A$2:$J$2336, 6, FALSE)</f>
        <v>No</v>
      </c>
      <c r="J482">
        <f>VLOOKUP($A482, 'Medical Examinations'!$A$2:$J$2336, 7, FALSE)</f>
        <v>1</v>
      </c>
      <c r="K482" t="str">
        <f>VLOOKUP($A482, 'Medical Examinations'!$A$2:$J$2336, 8, FALSE)</f>
        <v>Yes</v>
      </c>
      <c r="L482" t="str">
        <f>VLOOKUP($A482, 'Medical Examinations'!$A$2:$J$2336, 9, FALSE)</f>
        <v>Obesity</v>
      </c>
      <c r="M482" t="str">
        <f>VLOOKUP($A482, 'Medical Examinations'!$A$2:$J$2336, 10, FALSE)</f>
        <v>Diabetes</v>
      </c>
      <c r="N482">
        <f>VLOOKUP($A482, 'Hospitalisation Details'!$A$2:$K$2344, 5, FALSE)</f>
        <v>0</v>
      </c>
      <c r="O482">
        <f>VLOOKUP($A482, 'Hospitalisation Details'!$A$2:$K$2344, 6, FALSE)</f>
        <v>20709.02</v>
      </c>
      <c r="P482" t="str">
        <f>VLOOKUP($A482, 'Hospitalisation Details'!$A$2:$K$2344, 7, FALSE)</f>
        <v>tier - 3</v>
      </c>
      <c r="Q482" t="str">
        <f>VLOOKUP($A482, 'Hospitalisation Details'!$A$2:$K$2344, 8, FALSE)</f>
        <v>tier - 2</v>
      </c>
      <c r="R482" t="str">
        <f>VLOOKUP($A482, 'Hospitalisation Details'!$A$2:$K$2344, 9, FALSE)</f>
        <v>R1019</v>
      </c>
      <c r="S482" t="str">
        <f>VLOOKUP($A482, 'Hospitalisation Details'!$A$2:$K$2344, 10, FALSE)</f>
        <v>1Aug1965</v>
      </c>
      <c r="T482">
        <f>VLOOKUP($A482, 'Hospitalisation Details'!$A$2:$K$2344, 11, FALSE)</f>
        <v>57</v>
      </c>
    </row>
    <row r="483" spans="1:20" ht="15.75" x14ac:dyDescent="0.25">
      <c r="A483" s="1" t="s">
        <v>1888</v>
      </c>
      <c r="B483" t="str">
        <f>VLOOKUP($A483, 'Customer Names'!$A$2:$D$2336, 2, FALSE)</f>
        <v>Richards</v>
      </c>
      <c r="C483" t="str">
        <f>VLOOKUP($A483, 'Customer Names'!$A$2:$D$2336, 3, FALSE)</f>
        <v xml:space="preserve"> Mr</v>
      </c>
      <c r="D483" t="str">
        <f>VLOOKUP($A483, 'Customer Names'!$A$2:$D$2336, 4, FALSE)</f>
        <v xml:space="preserve">  Malcolm J</v>
      </c>
      <c r="E483">
        <f>VLOOKUP($A483, 'Medical Examinations'!$A$2:$J$2336, 2, FALSE)</f>
        <v>37.299999999999997</v>
      </c>
      <c r="F483">
        <f>VLOOKUP($A483, 'Medical Examinations'!$A$2:$J$2336, 3, FALSE)</f>
        <v>7.79</v>
      </c>
      <c r="G483" t="str">
        <f>VLOOKUP($A483, 'Medical Examinations'!$A$2:$J$2336, 4, FALSE)</f>
        <v>Yes</v>
      </c>
      <c r="H483" t="str">
        <f>VLOOKUP($A483, 'Medical Examinations'!$A$2:$J$2336, 5, FALSE)</f>
        <v>No</v>
      </c>
      <c r="I483" t="str">
        <f>VLOOKUP($A483, 'Medical Examinations'!$A$2:$J$2336, 6, FALSE)</f>
        <v>No</v>
      </c>
      <c r="J483">
        <f>VLOOKUP($A483, 'Medical Examinations'!$A$2:$J$2336, 7, FALSE)</f>
        <v>1</v>
      </c>
      <c r="K483" t="str">
        <f>VLOOKUP($A483, 'Medical Examinations'!$A$2:$J$2336, 8, FALSE)</f>
        <v>No</v>
      </c>
      <c r="L483" t="str">
        <f>VLOOKUP($A483, 'Medical Examinations'!$A$2:$J$2336, 9, FALSE)</f>
        <v>Obesity</v>
      </c>
      <c r="M483" t="str">
        <f>VLOOKUP($A483, 'Medical Examinations'!$A$2:$J$2336, 10, FALSE)</f>
        <v>Diabetes</v>
      </c>
      <c r="N483">
        <f>VLOOKUP($A483, 'Hospitalisation Details'!$A$2:$K$2344, 5, FALSE)</f>
        <v>0</v>
      </c>
      <c r="O483">
        <f>VLOOKUP($A483, 'Hospitalisation Details'!$A$2:$K$2344, 6, FALSE)</f>
        <v>20630.28</v>
      </c>
      <c r="P483" t="str">
        <f>VLOOKUP($A483, 'Hospitalisation Details'!$A$2:$K$2344, 7, FALSE)</f>
        <v>tier - 2</v>
      </c>
      <c r="Q483" t="str">
        <f>VLOOKUP($A483, 'Hospitalisation Details'!$A$2:$K$2344, 8, FALSE)</f>
        <v>tier - 3</v>
      </c>
      <c r="R483" t="str">
        <f>VLOOKUP($A483, 'Hospitalisation Details'!$A$2:$K$2344, 9, FALSE)</f>
        <v>R1011</v>
      </c>
      <c r="S483" t="str">
        <f>VLOOKUP($A483, 'Hospitalisation Details'!$A$2:$K$2344, 10, FALSE)</f>
        <v>17Dec1967</v>
      </c>
      <c r="T483">
        <f>VLOOKUP($A483, 'Hospitalisation Details'!$A$2:$K$2344, 11, FALSE)</f>
        <v>55</v>
      </c>
    </row>
    <row r="484" spans="1:20" ht="15.75" x14ac:dyDescent="0.25">
      <c r="A484" s="1" t="s">
        <v>1887</v>
      </c>
      <c r="B484" t="str">
        <f>VLOOKUP($A484, 'Customer Names'!$A$2:$D$2336, 2, FALSE)</f>
        <v>Alexson</v>
      </c>
      <c r="C484" t="str">
        <f>VLOOKUP($A484, 'Customer Names'!$A$2:$D$2336, 3, FALSE)</f>
        <v xml:space="preserve"> Ms</v>
      </c>
      <c r="D484" t="str">
        <f>VLOOKUP($A484, 'Customer Names'!$A$2:$D$2336, 4, FALSE)</f>
        <v xml:space="preserve">  Margaret B</v>
      </c>
      <c r="E484">
        <f>VLOOKUP($A484, 'Medical Examinations'!$A$2:$J$2336, 2, FALSE)</f>
        <v>54.47</v>
      </c>
      <c r="F484">
        <f>VLOOKUP($A484, 'Medical Examinations'!$A$2:$J$2336, 3, FALSE)</f>
        <v>4.49</v>
      </c>
      <c r="G484" t="str">
        <f>VLOOKUP($A484, 'Medical Examinations'!$A$2:$J$2336, 4, FALSE)</f>
        <v>Yes</v>
      </c>
      <c r="H484" t="str">
        <f>VLOOKUP($A484, 'Medical Examinations'!$A$2:$J$2336, 5, FALSE)</f>
        <v>Yes</v>
      </c>
      <c r="I484" t="str">
        <f>VLOOKUP($A484, 'Medical Examinations'!$A$2:$J$2336, 6, FALSE)</f>
        <v>No</v>
      </c>
      <c r="J484">
        <f>VLOOKUP($A484, 'Medical Examinations'!$A$2:$J$2336, 7, FALSE)</f>
        <v>3</v>
      </c>
      <c r="K484" t="str">
        <f>VLOOKUP($A484, 'Medical Examinations'!$A$2:$J$2336, 8, FALSE)</f>
        <v>Yes</v>
      </c>
      <c r="L484" t="str">
        <f>VLOOKUP($A484, 'Medical Examinations'!$A$2:$J$2336, 9, FALSE)</f>
        <v>Obesity</v>
      </c>
      <c r="M484" t="str">
        <f>VLOOKUP($A484, 'Medical Examinations'!$A$2:$J$2336, 10, FALSE)</f>
        <v>Normal</v>
      </c>
      <c r="N484">
        <f>VLOOKUP($A484, 'Hospitalisation Details'!$A$2:$K$2344, 5, FALSE)</f>
        <v>0</v>
      </c>
      <c r="O484">
        <f>VLOOKUP($A484, 'Hospitalisation Details'!$A$2:$K$2344, 6, FALSE)</f>
        <v>20568.32</v>
      </c>
      <c r="P484" t="str">
        <f>VLOOKUP($A484, 'Hospitalisation Details'!$A$2:$K$2344, 7, FALSE)</f>
        <v>tier - 3</v>
      </c>
      <c r="Q484" t="str">
        <f>VLOOKUP($A484, 'Hospitalisation Details'!$A$2:$K$2344, 8, FALSE)</f>
        <v>tier - 2</v>
      </c>
      <c r="R484" t="str">
        <f>VLOOKUP($A484, 'Hospitalisation Details'!$A$2:$K$2344, 9, FALSE)</f>
        <v>R1012</v>
      </c>
      <c r="S484" t="str">
        <f>VLOOKUP($A484, 'Hospitalisation Details'!$A$2:$K$2344, 10, FALSE)</f>
        <v>9Jul1966</v>
      </c>
      <c r="T484">
        <f>VLOOKUP($A484, 'Hospitalisation Details'!$A$2:$K$2344, 11, FALSE)</f>
        <v>56</v>
      </c>
    </row>
    <row r="485" spans="1:20" ht="15.75" x14ac:dyDescent="0.25">
      <c r="A485" s="1" t="s">
        <v>1886</v>
      </c>
      <c r="B485" t="str">
        <f>VLOOKUP($A485, 'Customer Names'!$A$2:$D$2336, 2, FALSE)</f>
        <v>Wright</v>
      </c>
      <c r="C485" t="str">
        <f>VLOOKUP($A485, 'Customer Names'!$A$2:$D$2336, 3, FALSE)</f>
        <v xml:space="preserve"> Ms</v>
      </c>
      <c r="D485" t="str">
        <f>VLOOKUP($A485, 'Customer Names'!$A$2:$D$2336, 4, FALSE)</f>
        <v xml:space="preserve">  Helen</v>
      </c>
      <c r="E485">
        <f>VLOOKUP($A485, 'Medical Examinations'!$A$2:$J$2336, 2, FALSE)</f>
        <v>38.06</v>
      </c>
      <c r="F485">
        <f>VLOOKUP($A485, 'Medical Examinations'!$A$2:$J$2336, 3, FALSE)</f>
        <v>5.24</v>
      </c>
      <c r="G485" t="str">
        <f>VLOOKUP($A485, 'Medical Examinations'!$A$2:$J$2336, 4, FALSE)</f>
        <v>Yes</v>
      </c>
      <c r="H485" t="str">
        <f>VLOOKUP($A485, 'Medical Examinations'!$A$2:$J$2336, 5, FALSE)</f>
        <v>No</v>
      </c>
      <c r="I485" t="str">
        <f>VLOOKUP($A485, 'Medical Examinations'!$A$2:$J$2336, 6, FALSE)</f>
        <v>Yes</v>
      </c>
      <c r="J485">
        <f>VLOOKUP($A485, 'Medical Examinations'!$A$2:$J$2336, 7, FALSE)</f>
        <v>1</v>
      </c>
      <c r="K485" t="str">
        <f>VLOOKUP($A485, 'Medical Examinations'!$A$2:$J$2336, 8, FALSE)</f>
        <v>Yes</v>
      </c>
      <c r="L485" t="str">
        <f>VLOOKUP($A485, 'Medical Examinations'!$A$2:$J$2336, 9, FALSE)</f>
        <v>Obesity</v>
      </c>
      <c r="M485" t="str">
        <f>VLOOKUP($A485, 'Medical Examinations'!$A$2:$J$2336, 10, FALSE)</f>
        <v>Normal</v>
      </c>
      <c r="N485">
        <f>VLOOKUP($A485, 'Hospitalisation Details'!$A$2:$K$2344, 5, FALSE)</f>
        <v>3</v>
      </c>
      <c r="O485">
        <f>VLOOKUP($A485, 'Hospitalisation Details'!$A$2:$K$2344, 6, FALSE)</f>
        <v>20463</v>
      </c>
      <c r="P485" t="str">
        <f>VLOOKUP($A485, 'Hospitalisation Details'!$A$2:$K$2344, 7, FALSE)</f>
        <v>tier - 2</v>
      </c>
      <c r="Q485" t="str">
        <f>VLOOKUP($A485, 'Hospitalisation Details'!$A$2:$K$2344, 8, FALSE)</f>
        <v>tier - 2</v>
      </c>
      <c r="R485" t="str">
        <f>VLOOKUP($A485, 'Hospitalisation Details'!$A$2:$K$2344, 9, FALSE)</f>
        <v>R1013</v>
      </c>
      <c r="S485" t="str">
        <f>VLOOKUP($A485, 'Hospitalisation Details'!$A$2:$K$2344, 10, FALSE)</f>
        <v>13Oct1969</v>
      </c>
      <c r="T485">
        <f>VLOOKUP($A485, 'Hospitalisation Details'!$A$2:$K$2344, 11, FALSE)</f>
        <v>53</v>
      </c>
    </row>
    <row r="486" spans="1:20" ht="15.75" x14ac:dyDescent="0.25">
      <c r="A486" s="1" t="s">
        <v>1885</v>
      </c>
      <c r="B486" t="str">
        <f>VLOOKUP($A486, 'Customer Names'!$A$2:$D$2336, 2, FALSE)</f>
        <v>McKenna</v>
      </c>
      <c r="C486" t="str">
        <f>VLOOKUP($A486, 'Customer Names'!$A$2:$D$2336, 3, FALSE)</f>
        <v xml:space="preserve"> Mr</v>
      </c>
      <c r="D486" t="str">
        <f>VLOOKUP($A486, 'Customer Names'!$A$2:$D$2336, 4, FALSE)</f>
        <v xml:space="preserve">  Matthew</v>
      </c>
      <c r="E486">
        <f>VLOOKUP($A486, 'Medical Examinations'!$A$2:$J$2336, 2, FALSE)</f>
        <v>51.47</v>
      </c>
      <c r="F486">
        <f>VLOOKUP($A486, 'Medical Examinations'!$A$2:$J$2336, 3, FALSE)</f>
        <v>9.6</v>
      </c>
      <c r="G486" t="str">
        <f>VLOOKUP($A486, 'Medical Examinations'!$A$2:$J$2336, 4, FALSE)</f>
        <v>Yes</v>
      </c>
      <c r="H486" t="str">
        <f>VLOOKUP($A486, 'Medical Examinations'!$A$2:$J$2336, 5, FALSE)</f>
        <v>Yes</v>
      </c>
      <c r="I486" t="str">
        <f>VLOOKUP($A486, 'Medical Examinations'!$A$2:$J$2336, 6, FALSE)</f>
        <v>No</v>
      </c>
      <c r="J486">
        <f>VLOOKUP($A486, 'Medical Examinations'!$A$2:$J$2336, 7, FALSE)</f>
        <v>2</v>
      </c>
      <c r="K486" t="str">
        <f>VLOOKUP($A486, 'Medical Examinations'!$A$2:$J$2336, 8, FALSE)</f>
        <v>Yes</v>
      </c>
      <c r="L486" t="str">
        <f>VLOOKUP($A486, 'Medical Examinations'!$A$2:$J$2336, 9, FALSE)</f>
        <v>Obesity</v>
      </c>
      <c r="M486" t="str">
        <f>VLOOKUP($A486, 'Medical Examinations'!$A$2:$J$2336, 10, FALSE)</f>
        <v>Diabetes</v>
      </c>
      <c r="N486">
        <f>VLOOKUP($A486, 'Hospitalisation Details'!$A$2:$K$2344, 5, FALSE)</f>
        <v>0</v>
      </c>
      <c r="O486">
        <f>VLOOKUP($A486, 'Hospitalisation Details'!$A$2:$K$2344, 6, FALSE)</f>
        <v>20446.849999999999</v>
      </c>
      <c r="P486" t="str">
        <f>VLOOKUP($A486, 'Hospitalisation Details'!$A$2:$K$2344, 7, FALSE)</f>
        <v>tier - 2</v>
      </c>
      <c r="Q486" t="str">
        <f>VLOOKUP($A486, 'Hospitalisation Details'!$A$2:$K$2344, 8, FALSE)</f>
        <v>tier - 1</v>
      </c>
      <c r="R486" t="str">
        <f>VLOOKUP($A486, 'Hospitalisation Details'!$A$2:$K$2344, 9, FALSE)</f>
        <v>R1012</v>
      </c>
      <c r="S486" t="str">
        <f>VLOOKUP($A486, 'Hospitalisation Details'!$A$2:$K$2344, 10, FALSE)</f>
        <v>18Oct1962</v>
      </c>
      <c r="T486">
        <f>VLOOKUP($A486, 'Hospitalisation Details'!$A$2:$K$2344, 11, FALSE)</f>
        <v>60</v>
      </c>
    </row>
    <row r="487" spans="1:20" ht="15.75" x14ac:dyDescent="0.25">
      <c r="A487" s="1" t="s">
        <v>1884</v>
      </c>
      <c r="B487" t="str">
        <f>VLOOKUP($A487, 'Customer Names'!$A$2:$D$2336, 2, FALSE)</f>
        <v>Sallade</v>
      </c>
      <c r="C487" t="str">
        <f>VLOOKUP($A487, 'Customer Names'!$A$2:$D$2336, 3, FALSE)</f>
        <v xml:space="preserve"> Mr</v>
      </c>
      <c r="D487" t="str">
        <f>VLOOKUP($A487, 'Customer Names'!$A$2:$D$2336, 4, FALSE)</f>
        <v xml:space="preserve">  Jeff</v>
      </c>
      <c r="E487">
        <f>VLOOKUP($A487, 'Medical Examinations'!$A$2:$J$2336, 2, FALSE)</f>
        <v>29.8</v>
      </c>
      <c r="F487">
        <f>VLOOKUP($A487, 'Medical Examinations'!$A$2:$J$2336, 3, FALSE)</f>
        <v>5.78</v>
      </c>
      <c r="G487" t="str">
        <f>VLOOKUP($A487, 'Medical Examinations'!$A$2:$J$2336, 4, FALSE)</f>
        <v>No</v>
      </c>
      <c r="H487" t="str">
        <f>VLOOKUP($A487, 'Medical Examinations'!$A$2:$J$2336, 5, FALSE)</f>
        <v>No</v>
      </c>
      <c r="I487" t="str">
        <f>VLOOKUP($A487, 'Medical Examinations'!$A$2:$J$2336, 6, FALSE)</f>
        <v>No</v>
      </c>
      <c r="J487">
        <f>VLOOKUP($A487, 'Medical Examinations'!$A$2:$J$2336, 7, FALSE)</f>
        <v>1</v>
      </c>
      <c r="K487" t="str">
        <f>VLOOKUP($A487, 'Medical Examinations'!$A$2:$J$2336, 8, FALSE)</f>
        <v>No</v>
      </c>
      <c r="L487" t="str">
        <f>VLOOKUP($A487, 'Medical Examinations'!$A$2:$J$2336, 9, FALSE)</f>
        <v>Obesity</v>
      </c>
      <c r="M487" t="str">
        <f>VLOOKUP($A487, 'Medical Examinations'!$A$2:$J$2336, 10, FALSE)</f>
        <v>Diabetes</v>
      </c>
      <c r="N487">
        <f>VLOOKUP($A487, 'Hospitalisation Details'!$A$2:$K$2344, 5, FALSE)</f>
        <v>0</v>
      </c>
      <c r="O487">
        <f>VLOOKUP($A487, 'Hospitalisation Details'!$A$2:$K$2344, 6, FALSE)</f>
        <v>20420.599999999999</v>
      </c>
      <c r="P487" t="str">
        <f>VLOOKUP($A487, 'Hospitalisation Details'!$A$2:$K$2344, 7, FALSE)</f>
        <v>tier - 3</v>
      </c>
      <c r="Q487" t="str">
        <f>VLOOKUP($A487, 'Hospitalisation Details'!$A$2:$K$2344, 8, FALSE)</f>
        <v>tier - 2</v>
      </c>
      <c r="R487" t="str">
        <f>VLOOKUP($A487, 'Hospitalisation Details'!$A$2:$K$2344, 9, FALSE)</f>
        <v>R1011</v>
      </c>
      <c r="S487" t="str">
        <f>VLOOKUP($A487, 'Hospitalisation Details'!$A$2:$K$2344, 10, FALSE)</f>
        <v>12Jul1985</v>
      </c>
      <c r="T487">
        <f>VLOOKUP($A487, 'Hospitalisation Details'!$A$2:$K$2344, 11, FALSE)</f>
        <v>37</v>
      </c>
    </row>
    <row r="488" spans="1:20" ht="15.75" x14ac:dyDescent="0.25">
      <c r="A488" s="1" t="s">
        <v>1883</v>
      </c>
      <c r="B488" t="str">
        <f>VLOOKUP($A488, 'Customer Names'!$A$2:$D$2336, 2, FALSE)</f>
        <v>Argall</v>
      </c>
      <c r="C488" t="str">
        <f>VLOOKUP($A488, 'Customer Names'!$A$2:$D$2336, 3, FALSE)</f>
        <v xml:space="preserve"> Mrs</v>
      </c>
      <c r="D488" t="str">
        <f>VLOOKUP($A488, 'Customer Names'!$A$2:$D$2336, 4, FALSE)</f>
        <v xml:space="preserve">  Tara R</v>
      </c>
      <c r="E488">
        <f>VLOOKUP($A488, 'Medical Examinations'!$A$2:$J$2336, 2, FALSE)</f>
        <v>49.77</v>
      </c>
      <c r="F488">
        <f>VLOOKUP($A488, 'Medical Examinations'!$A$2:$J$2336, 3, FALSE)</f>
        <v>7.02</v>
      </c>
      <c r="G488" t="str">
        <f>VLOOKUP($A488, 'Medical Examinations'!$A$2:$J$2336, 4, FALSE)</f>
        <v>Yes</v>
      </c>
      <c r="H488" t="str">
        <f>VLOOKUP($A488, 'Medical Examinations'!$A$2:$J$2336, 5, FALSE)</f>
        <v>Yes</v>
      </c>
      <c r="I488" t="str">
        <f>VLOOKUP($A488, 'Medical Examinations'!$A$2:$J$2336, 6, FALSE)</f>
        <v>No</v>
      </c>
      <c r="J488">
        <f>VLOOKUP($A488, 'Medical Examinations'!$A$2:$J$2336, 7, FALSE)</f>
        <v>2</v>
      </c>
      <c r="K488" t="str">
        <f>VLOOKUP($A488, 'Medical Examinations'!$A$2:$J$2336, 8, FALSE)</f>
        <v>Yes</v>
      </c>
      <c r="L488" t="str">
        <f>VLOOKUP($A488, 'Medical Examinations'!$A$2:$J$2336, 9, FALSE)</f>
        <v>Obesity</v>
      </c>
      <c r="M488" t="str">
        <f>VLOOKUP($A488, 'Medical Examinations'!$A$2:$J$2336, 10, FALSE)</f>
        <v>Diabetes</v>
      </c>
      <c r="N488">
        <f>VLOOKUP($A488, 'Hospitalisation Details'!$A$2:$K$2344, 5, FALSE)</f>
        <v>0</v>
      </c>
      <c r="O488">
        <f>VLOOKUP($A488, 'Hospitalisation Details'!$A$2:$K$2344, 6, FALSE)</f>
        <v>20354.5</v>
      </c>
      <c r="P488" t="str">
        <f>VLOOKUP($A488, 'Hospitalisation Details'!$A$2:$K$2344, 7, FALSE)</f>
        <v>tier - 3</v>
      </c>
      <c r="Q488" t="str">
        <f>VLOOKUP($A488, 'Hospitalisation Details'!$A$2:$K$2344, 8, FALSE)</f>
        <v>tier - 2</v>
      </c>
      <c r="R488" t="str">
        <f>VLOOKUP($A488, 'Hospitalisation Details'!$A$2:$K$2344, 9, FALSE)</f>
        <v>R1026</v>
      </c>
      <c r="S488" t="str">
        <f>VLOOKUP($A488, 'Hospitalisation Details'!$A$2:$K$2344, 10, FALSE)</f>
        <v>2Jul1962</v>
      </c>
      <c r="T488">
        <f>VLOOKUP($A488, 'Hospitalisation Details'!$A$2:$K$2344, 11, FALSE)</f>
        <v>60</v>
      </c>
    </row>
    <row r="489" spans="1:20" ht="15.75" x14ac:dyDescent="0.25">
      <c r="A489" s="1" t="s">
        <v>1882</v>
      </c>
      <c r="B489" t="str">
        <f>VLOOKUP($A489, 'Customer Names'!$A$2:$D$2336, 2, FALSE)</f>
        <v>Patchell</v>
      </c>
      <c r="C489" t="str">
        <f>VLOOKUP($A489, 'Customer Names'!$A$2:$D$2336, 3, FALSE)</f>
        <v xml:space="preserve"> Ms</v>
      </c>
      <c r="D489" t="str">
        <f>VLOOKUP($A489, 'Customer Names'!$A$2:$D$2336, 4, FALSE)</f>
        <v xml:space="preserve">  Kristin</v>
      </c>
      <c r="E489">
        <f>VLOOKUP($A489, 'Medical Examinations'!$A$2:$J$2336, 2, FALSE)</f>
        <v>25.555</v>
      </c>
      <c r="F489">
        <f>VLOOKUP($A489, 'Medical Examinations'!$A$2:$J$2336, 3, FALSE)</f>
        <v>4.09</v>
      </c>
      <c r="G489" t="str">
        <f>VLOOKUP($A489, 'Medical Examinations'!$A$2:$J$2336, 4, FALSE)</f>
        <v>No</v>
      </c>
      <c r="H489" t="str">
        <f>VLOOKUP($A489, 'Medical Examinations'!$A$2:$J$2336, 5, FALSE)</f>
        <v>No</v>
      </c>
      <c r="I489" t="str">
        <f>VLOOKUP($A489, 'Medical Examinations'!$A$2:$J$2336, 6, FALSE)</f>
        <v>No</v>
      </c>
      <c r="J489">
        <f>VLOOKUP($A489, 'Medical Examinations'!$A$2:$J$2336, 7, FALSE)</f>
        <v>0</v>
      </c>
      <c r="K489" t="str">
        <f>VLOOKUP($A489, 'Medical Examinations'!$A$2:$J$2336, 8, FALSE)</f>
        <v>No</v>
      </c>
      <c r="L489" t="str">
        <f>VLOOKUP($A489, 'Medical Examinations'!$A$2:$J$2336, 9, FALSE)</f>
        <v>Obesity</v>
      </c>
      <c r="M489" t="str">
        <f>VLOOKUP($A489, 'Medical Examinations'!$A$2:$J$2336, 10, FALSE)</f>
        <v>Normal</v>
      </c>
      <c r="N489">
        <f>VLOOKUP($A489, 'Hospitalisation Details'!$A$2:$K$2344, 5, FALSE)</f>
        <v>1</v>
      </c>
      <c r="O489">
        <f>VLOOKUP($A489, 'Hospitalisation Details'!$A$2:$K$2344, 6, FALSE)</f>
        <v>20296.86</v>
      </c>
      <c r="P489" t="str">
        <f>VLOOKUP($A489, 'Hospitalisation Details'!$A$2:$K$2344, 7, FALSE)</f>
        <v>tier - 3</v>
      </c>
      <c r="Q489" t="str">
        <f>VLOOKUP($A489, 'Hospitalisation Details'!$A$2:$K$2344, 8, FALSE)</f>
        <v>tier - 1</v>
      </c>
      <c r="R489" t="str">
        <f>VLOOKUP($A489, 'Hospitalisation Details'!$A$2:$K$2344, 9, FALSE)</f>
        <v>R1024</v>
      </c>
      <c r="S489" t="str">
        <f>VLOOKUP($A489, 'Hospitalisation Details'!$A$2:$K$2344, 10, FALSE)</f>
        <v>17Sep1985</v>
      </c>
      <c r="T489">
        <f>VLOOKUP($A489, 'Hospitalisation Details'!$A$2:$K$2344, 11, FALSE)</f>
        <v>37</v>
      </c>
    </row>
    <row r="490" spans="1:20" ht="15.75" x14ac:dyDescent="0.25">
      <c r="A490" s="1" t="s">
        <v>1881</v>
      </c>
      <c r="B490" t="str">
        <f>VLOOKUP($A490, 'Customer Names'!$A$2:$D$2336, 2, FALSE)</f>
        <v>Catoggio</v>
      </c>
      <c r="C490" t="str">
        <f>VLOOKUP($A490, 'Customer Names'!$A$2:$D$2336, 3, FALSE)</f>
        <v xml:space="preserve"> Mr</v>
      </c>
      <c r="D490" t="str">
        <f>VLOOKUP($A490, 'Customer Names'!$A$2:$D$2336, 4, FALSE)</f>
        <v xml:space="preserve">  Timothy</v>
      </c>
      <c r="E490">
        <f>VLOOKUP($A490, 'Medical Examinations'!$A$2:$J$2336, 2, FALSE)</f>
        <v>29.64</v>
      </c>
      <c r="F490">
        <f>VLOOKUP($A490, 'Medical Examinations'!$A$2:$J$2336, 3, FALSE)</f>
        <v>4.93</v>
      </c>
      <c r="G490" t="str">
        <f>VLOOKUP($A490, 'Medical Examinations'!$A$2:$J$2336, 4, FALSE)</f>
        <v>No</v>
      </c>
      <c r="H490" t="str">
        <f>VLOOKUP($A490, 'Medical Examinations'!$A$2:$J$2336, 5, FALSE)</f>
        <v>No</v>
      </c>
      <c r="I490" t="str">
        <f>VLOOKUP($A490, 'Medical Examinations'!$A$2:$J$2336, 6, FALSE)</f>
        <v>Yes</v>
      </c>
      <c r="J490">
        <f>VLOOKUP($A490, 'Medical Examinations'!$A$2:$J$2336, 7, FALSE)</f>
        <v>0</v>
      </c>
      <c r="K490" t="str">
        <f>VLOOKUP($A490, 'Medical Examinations'!$A$2:$J$2336, 8, FALSE)</f>
        <v>No</v>
      </c>
      <c r="L490" t="str">
        <f>VLOOKUP($A490, 'Medical Examinations'!$A$2:$J$2336, 9, FALSE)</f>
        <v>Obesity</v>
      </c>
      <c r="M490" t="str">
        <f>VLOOKUP($A490, 'Medical Examinations'!$A$2:$J$2336, 10, FALSE)</f>
        <v>Normal</v>
      </c>
      <c r="N490">
        <f>VLOOKUP($A490, 'Hospitalisation Details'!$A$2:$K$2344, 5, FALSE)</f>
        <v>1</v>
      </c>
      <c r="O490">
        <f>VLOOKUP($A490, 'Hospitalisation Details'!$A$2:$K$2344, 6, FALSE)</f>
        <v>20277.810000000001</v>
      </c>
      <c r="P490" t="str">
        <f>VLOOKUP($A490, 'Hospitalisation Details'!$A$2:$K$2344, 7, FALSE)</f>
        <v>tier - 3</v>
      </c>
      <c r="Q490" t="str">
        <f>VLOOKUP($A490, 'Hospitalisation Details'!$A$2:$K$2344, 8, FALSE)</f>
        <v>tier - 3</v>
      </c>
      <c r="R490" t="str">
        <f>VLOOKUP($A490, 'Hospitalisation Details'!$A$2:$K$2344, 9, FALSE)</f>
        <v>R1016</v>
      </c>
      <c r="S490" t="str">
        <f>VLOOKUP($A490, 'Hospitalisation Details'!$A$2:$K$2344, 10, FALSE)</f>
        <v>7Sep1993</v>
      </c>
      <c r="T490">
        <f>VLOOKUP($A490, 'Hospitalisation Details'!$A$2:$K$2344, 11, FALSE)</f>
        <v>29</v>
      </c>
    </row>
    <row r="491" spans="1:20" ht="15.75" x14ac:dyDescent="0.25">
      <c r="A491" s="1" t="s">
        <v>1880</v>
      </c>
      <c r="B491" t="str">
        <f>VLOOKUP($A491, 'Customer Names'!$A$2:$D$2336, 2, FALSE)</f>
        <v>Adams</v>
      </c>
      <c r="C491" t="str">
        <f>VLOOKUP($A491, 'Customer Names'!$A$2:$D$2336, 3, FALSE)</f>
        <v xml:space="preserve"> Mr</v>
      </c>
      <c r="D491" t="str">
        <f>VLOOKUP($A491, 'Customer Names'!$A$2:$D$2336, 4, FALSE)</f>
        <v xml:space="preserve">  Scott</v>
      </c>
      <c r="E491">
        <f>VLOOKUP($A491, 'Medical Examinations'!$A$2:$J$2336, 2, FALSE)</f>
        <v>53.93</v>
      </c>
      <c r="F491">
        <f>VLOOKUP($A491, 'Medical Examinations'!$A$2:$J$2336, 3, FALSE)</f>
        <v>5.34</v>
      </c>
      <c r="G491" t="str">
        <f>VLOOKUP($A491, 'Medical Examinations'!$A$2:$J$2336, 4, FALSE)</f>
        <v>Yes</v>
      </c>
      <c r="H491" t="str">
        <f>VLOOKUP($A491, 'Medical Examinations'!$A$2:$J$2336, 5, FALSE)</f>
        <v>Yes</v>
      </c>
      <c r="I491" t="str">
        <f>VLOOKUP($A491, 'Medical Examinations'!$A$2:$J$2336, 6, FALSE)</f>
        <v>No</v>
      </c>
      <c r="J491">
        <f>VLOOKUP($A491, 'Medical Examinations'!$A$2:$J$2336, 7, FALSE)</f>
        <v>3</v>
      </c>
      <c r="K491" t="str">
        <f>VLOOKUP($A491, 'Medical Examinations'!$A$2:$J$2336, 8, FALSE)</f>
        <v>Yes</v>
      </c>
      <c r="L491" t="str">
        <f>VLOOKUP($A491, 'Medical Examinations'!$A$2:$J$2336, 9, FALSE)</f>
        <v>Obesity</v>
      </c>
      <c r="M491" t="str">
        <f>VLOOKUP($A491, 'Medical Examinations'!$A$2:$J$2336, 10, FALSE)</f>
        <v>Normal</v>
      </c>
      <c r="N491">
        <f>VLOOKUP($A491, 'Hospitalisation Details'!$A$2:$K$2344, 5, FALSE)</f>
        <v>0</v>
      </c>
      <c r="O491">
        <f>VLOOKUP($A491, 'Hospitalisation Details'!$A$2:$K$2344, 6, FALSE)</f>
        <v>20253.84</v>
      </c>
      <c r="P491" t="str">
        <f>VLOOKUP($A491, 'Hospitalisation Details'!$A$2:$K$2344, 7, FALSE)</f>
        <v>tier - 2</v>
      </c>
      <c r="Q491" t="str">
        <f>VLOOKUP($A491, 'Hospitalisation Details'!$A$2:$K$2344, 8, FALSE)</f>
        <v>tier - 3</v>
      </c>
      <c r="R491" t="str">
        <f>VLOOKUP($A491, 'Hospitalisation Details'!$A$2:$K$2344, 9, FALSE)</f>
        <v>R1012</v>
      </c>
      <c r="S491" t="str">
        <f>VLOOKUP($A491, 'Hospitalisation Details'!$A$2:$K$2344, 10, FALSE)</f>
        <v>22Aug1966</v>
      </c>
      <c r="T491">
        <f>VLOOKUP($A491, 'Hospitalisation Details'!$A$2:$K$2344, 11, FALSE)</f>
        <v>56</v>
      </c>
    </row>
    <row r="492" spans="1:20" ht="15.75" x14ac:dyDescent="0.25">
      <c r="A492" s="1" t="s">
        <v>1879</v>
      </c>
      <c r="B492" t="str">
        <f>VLOOKUP($A492, 'Customer Names'!$A$2:$D$2336, 2, FALSE)</f>
        <v>Windt</v>
      </c>
      <c r="C492" t="str">
        <f>VLOOKUP($A492, 'Customer Names'!$A$2:$D$2336, 3, FALSE)</f>
        <v xml:space="preserve"> Ms</v>
      </c>
      <c r="D492" t="str">
        <f>VLOOKUP($A492, 'Customer Names'!$A$2:$D$2336, 4, FALSE)</f>
        <v xml:space="preserve">  Carly E</v>
      </c>
      <c r="E492">
        <f>VLOOKUP($A492, 'Medical Examinations'!$A$2:$J$2336, 2, FALSE)</f>
        <v>28.024999999999999</v>
      </c>
      <c r="F492">
        <f>VLOOKUP($A492, 'Medical Examinations'!$A$2:$J$2336, 3, FALSE)</f>
        <v>5.65</v>
      </c>
      <c r="G492" t="str">
        <f>VLOOKUP($A492, 'Medical Examinations'!$A$2:$J$2336, 4, FALSE)</f>
        <v>No</v>
      </c>
      <c r="H492" t="str">
        <f>VLOOKUP($A492, 'Medical Examinations'!$A$2:$J$2336, 5, FALSE)</f>
        <v>No</v>
      </c>
      <c r="I492" t="str">
        <f>VLOOKUP($A492, 'Medical Examinations'!$A$2:$J$2336, 6, FALSE)</f>
        <v>No</v>
      </c>
      <c r="J492">
        <f>VLOOKUP($A492, 'Medical Examinations'!$A$2:$J$2336, 7, FALSE)</f>
        <v>0</v>
      </c>
      <c r="K492" t="str">
        <f>VLOOKUP($A492, 'Medical Examinations'!$A$2:$J$2336, 8, FALSE)</f>
        <v>No</v>
      </c>
      <c r="L492" t="str">
        <f>VLOOKUP($A492, 'Medical Examinations'!$A$2:$J$2336, 9, FALSE)</f>
        <v>Obesity</v>
      </c>
      <c r="M492" t="str">
        <f>VLOOKUP($A492, 'Medical Examinations'!$A$2:$J$2336, 10, FALSE)</f>
        <v>Normal</v>
      </c>
      <c r="N492">
        <f>VLOOKUP($A492, 'Hospitalisation Details'!$A$2:$K$2344, 5, FALSE)</f>
        <v>0</v>
      </c>
      <c r="O492">
        <f>VLOOKUP($A492, 'Hospitalisation Details'!$A$2:$K$2344, 6, FALSE)</f>
        <v>20234.849999999999</v>
      </c>
      <c r="P492" t="str">
        <f>VLOOKUP($A492, 'Hospitalisation Details'!$A$2:$K$2344, 7, FALSE)</f>
        <v>tier - 2</v>
      </c>
      <c r="Q492" t="str">
        <f>VLOOKUP($A492, 'Hospitalisation Details'!$A$2:$K$2344, 8, FALSE)</f>
        <v>tier - 3</v>
      </c>
      <c r="R492" t="str">
        <f>VLOOKUP($A492, 'Hospitalisation Details'!$A$2:$K$2344, 9, FALSE)</f>
        <v>R1012</v>
      </c>
      <c r="S492" t="str">
        <f>VLOOKUP($A492, 'Hospitalisation Details'!$A$2:$K$2344, 10, FALSE)</f>
        <v>17Oct1987</v>
      </c>
      <c r="T492">
        <f>VLOOKUP($A492, 'Hospitalisation Details'!$A$2:$K$2344, 11, FALSE)</f>
        <v>35</v>
      </c>
    </row>
    <row r="493" spans="1:20" ht="15.75" x14ac:dyDescent="0.25">
      <c r="A493" s="1" t="s">
        <v>1878</v>
      </c>
      <c r="B493" t="str">
        <f>VLOOKUP($A493, 'Customer Names'!$A$2:$D$2336, 2, FALSE)</f>
        <v>Ryan</v>
      </c>
      <c r="C493" t="str">
        <f>VLOOKUP($A493, 'Customer Names'!$A$2:$D$2336, 3, FALSE)</f>
        <v xml:space="preserve"> Ms</v>
      </c>
      <c r="D493" t="str">
        <f>VLOOKUP($A493, 'Customer Names'!$A$2:$D$2336, 4, FALSE)</f>
        <v xml:space="preserve">  Lisa</v>
      </c>
      <c r="E493">
        <f>VLOOKUP($A493, 'Medical Examinations'!$A$2:$J$2336, 2, FALSE)</f>
        <v>27.5</v>
      </c>
      <c r="F493">
        <f>VLOOKUP($A493, 'Medical Examinations'!$A$2:$J$2336, 3, FALSE)</f>
        <v>4.49</v>
      </c>
      <c r="G493" t="str">
        <f>VLOOKUP($A493, 'Medical Examinations'!$A$2:$J$2336, 4, FALSE)</f>
        <v>No</v>
      </c>
      <c r="H493" t="str">
        <f>VLOOKUP($A493, 'Medical Examinations'!$A$2:$J$2336, 5, FALSE)</f>
        <v>No</v>
      </c>
      <c r="I493" t="str">
        <f>VLOOKUP($A493, 'Medical Examinations'!$A$2:$J$2336, 6, FALSE)</f>
        <v>No</v>
      </c>
      <c r="J493">
        <f>VLOOKUP($A493, 'Medical Examinations'!$A$2:$J$2336, 7, FALSE)</f>
        <v>0</v>
      </c>
      <c r="K493" t="str">
        <f>VLOOKUP($A493, 'Medical Examinations'!$A$2:$J$2336, 8, FALSE)</f>
        <v>No</v>
      </c>
      <c r="L493" t="str">
        <f>VLOOKUP($A493, 'Medical Examinations'!$A$2:$J$2336, 9, FALSE)</f>
        <v>Obesity</v>
      </c>
      <c r="M493" t="str">
        <f>VLOOKUP($A493, 'Medical Examinations'!$A$2:$J$2336, 10, FALSE)</f>
        <v>Normal</v>
      </c>
      <c r="N493">
        <f>VLOOKUP($A493, 'Hospitalisation Details'!$A$2:$K$2344, 5, FALSE)</f>
        <v>2</v>
      </c>
      <c r="O493">
        <f>VLOOKUP($A493, 'Hospitalisation Details'!$A$2:$K$2344, 6, FALSE)</f>
        <v>20177.669999999998</v>
      </c>
      <c r="P493" t="str">
        <f>VLOOKUP($A493, 'Hospitalisation Details'!$A$2:$K$2344, 7, FALSE)</f>
        <v>tier - 2</v>
      </c>
      <c r="Q493" t="str">
        <f>VLOOKUP($A493, 'Hospitalisation Details'!$A$2:$K$2344, 8, FALSE)</f>
        <v>tier - 1</v>
      </c>
      <c r="R493" t="str">
        <f>VLOOKUP($A493, 'Hospitalisation Details'!$A$2:$K$2344, 9, FALSE)</f>
        <v>R1011</v>
      </c>
      <c r="S493" t="str">
        <f>VLOOKUP($A493, 'Hospitalisation Details'!$A$2:$K$2344, 10, FALSE)</f>
        <v>8Jun1994</v>
      </c>
      <c r="T493">
        <f>VLOOKUP($A493, 'Hospitalisation Details'!$A$2:$K$2344, 11, FALSE)</f>
        <v>29</v>
      </c>
    </row>
    <row r="494" spans="1:20" ht="15.75" x14ac:dyDescent="0.25">
      <c r="A494" s="1" t="s">
        <v>1877</v>
      </c>
      <c r="B494" t="str">
        <f>VLOOKUP($A494, 'Customer Names'!$A$2:$D$2336, 2, FALSE)</f>
        <v>Marion</v>
      </c>
      <c r="C494" t="str">
        <f>VLOOKUP($A494, 'Customer Names'!$A$2:$D$2336, 3, FALSE)</f>
        <v xml:space="preserve"> Ms</v>
      </c>
      <c r="D494" t="str">
        <f>VLOOKUP($A494, 'Customer Names'!$A$2:$D$2336, 4, FALSE)</f>
        <v xml:space="preserve">  Stacey</v>
      </c>
      <c r="E494">
        <f>VLOOKUP($A494, 'Medical Examinations'!$A$2:$J$2336, 2, FALSE)</f>
        <v>21.8</v>
      </c>
      <c r="F494">
        <f>VLOOKUP($A494, 'Medical Examinations'!$A$2:$J$2336, 3, FALSE)</f>
        <v>10.55</v>
      </c>
      <c r="G494" t="str">
        <f>VLOOKUP($A494, 'Medical Examinations'!$A$2:$J$2336, 4, FALSE)</f>
        <v>No</v>
      </c>
      <c r="H494" t="str">
        <f>VLOOKUP($A494, 'Medical Examinations'!$A$2:$J$2336, 5, FALSE)</f>
        <v>No</v>
      </c>
      <c r="I494" t="str">
        <f>VLOOKUP($A494, 'Medical Examinations'!$A$2:$J$2336, 6, FALSE)</f>
        <v>No</v>
      </c>
      <c r="J494">
        <f>VLOOKUP($A494, 'Medical Examinations'!$A$2:$J$2336, 7, FALSE)</f>
        <v>0</v>
      </c>
      <c r="K494" t="str">
        <f>VLOOKUP($A494, 'Medical Examinations'!$A$2:$J$2336, 8, FALSE)</f>
        <v>No</v>
      </c>
      <c r="L494" t="str">
        <f>VLOOKUP($A494, 'Medical Examinations'!$A$2:$J$2336, 9, FALSE)</f>
        <v>Obesity</v>
      </c>
      <c r="M494" t="str">
        <f>VLOOKUP($A494, 'Medical Examinations'!$A$2:$J$2336, 10, FALSE)</f>
        <v>Diabetes</v>
      </c>
      <c r="N494">
        <f>VLOOKUP($A494, 'Hospitalisation Details'!$A$2:$K$2344, 5, FALSE)</f>
        <v>0</v>
      </c>
      <c r="O494">
        <f>VLOOKUP($A494, 'Hospitalisation Details'!$A$2:$K$2344, 6, FALSE)</f>
        <v>20167.34</v>
      </c>
      <c r="P494" t="str">
        <f>VLOOKUP($A494, 'Hospitalisation Details'!$A$2:$K$2344, 7, FALSE)</f>
        <v>tier - 3</v>
      </c>
      <c r="Q494" t="str">
        <f>VLOOKUP($A494, 'Hospitalisation Details'!$A$2:$K$2344, 8, FALSE)</f>
        <v>tier - 3</v>
      </c>
      <c r="R494" t="str">
        <f>VLOOKUP($A494, 'Hospitalisation Details'!$A$2:$K$2344, 9, FALSE)</f>
        <v>R1011</v>
      </c>
      <c r="S494" t="str">
        <f>VLOOKUP($A494, 'Hospitalisation Details'!$A$2:$K$2344, 10, FALSE)</f>
        <v>9Jul2002</v>
      </c>
      <c r="T494">
        <f>VLOOKUP($A494, 'Hospitalisation Details'!$A$2:$K$2344, 11, FALSE)</f>
        <v>20</v>
      </c>
    </row>
    <row r="495" spans="1:20" ht="15.75" x14ac:dyDescent="0.25">
      <c r="A495" s="1" t="s">
        <v>1876</v>
      </c>
      <c r="B495" t="str">
        <f>VLOOKUP($A495, 'Customer Names'!$A$2:$D$2336, 2, FALSE)</f>
        <v>Raffetto</v>
      </c>
      <c r="C495" t="str">
        <f>VLOOKUP($A495, 'Customer Names'!$A$2:$D$2336, 3, FALSE)</f>
        <v xml:space="preserve"> Mr</v>
      </c>
      <c r="D495" t="str">
        <f>VLOOKUP($A495, 'Customer Names'!$A$2:$D$2336, 4, FALSE)</f>
        <v xml:space="preserve">  Louis</v>
      </c>
      <c r="E495">
        <f>VLOOKUP($A495, 'Medical Examinations'!$A$2:$J$2336, 2, FALSE)</f>
        <v>26.41</v>
      </c>
      <c r="F495">
        <f>VLOOKUP($A495, 'Medical Examinations'!$A$2:$J$2336, 3, FALSE)</f>
        <v>4.92</v>
      </c>
      <c r="G495" t="str">
        <f>VLOOKUP($A495, 'Medical Examinations'!$A$2:$J$2336, 4, FALSE)</f>
        <v>No</v>
      </c>
      <c r="H495" t="str">
        <f>VLOOKUP($A495, 'Medical Examinations'!$A$2:$J$2336, 5, FALSE)</f>
        <v>No</v>
      </c>
      <c r="I495" t="str">
        <f>VLOOKUP($A495, 'Medical Examinations'!$A$2:$J$2336, 6, FALSE)</f>
        <v>Yes</v>
      </c>
      <c r="J495">
        <f>VLOOKUP($A495, 'Medical Examinations'!$A$2:$J$2336, 7, FALSE)</f>
        <v>0</v>
      </c>
      <c r="K495" t="str">
        <f>VLOOKUP($A495, 'Medical Examinations'!$A$2:$J$2336, 8, FALSE)</f>
        <v>No</v>
      </c>
      <c r="L495" t="str">
        <f>VLOOKUP($A495, 'Medical Examinations'!$A$2:$J$2336, 9, FALSE)</f>
        <v>Obesity</v>
      </c>
      <c r="M495" t="str">
        <f>VLOOKUP($A495, 'Medical Examinations'!$A$2:$J$2336, 10, FALSE)</f>
        <v>Normal</v>
      </c>
      <c r="N495">
        <f>VLOOKUP($A495, 'Hospitalisation Details'!$A$2:$K$2344, 5, FALSE)</f>
        <v>0</v>
      </c>
      <c r="O495">
        <f>VLOOKUP($A495, 'Hospitalisation Details'!$A$2:$K$2344, 6, FALSE)</f>
        <v>20149.32</v>
      </c>
      <c r="P495" t="str">
        <f>VLOOKUP($A495, 'Hospitalisation Details'!$A$2:$K$2344, 7, FALSE)</f>
        <v>tier - 2</v>
      </c>
      <c r="Q495" t="str">
        <f>VLOOKUP($A495, 'Hospitalisation Details'!$A$2:$K$2344, 8, FALSE)</f>
        <v>tier - 1</v>
      </c>
      <c r="R495" t="str">
        <f>VLOOKUP($A495, 'Hospitalisation Details'!$A$2:$K$2344, 9, FALSE)</f>
        <v>R1016</v>
      </c>
      <c r="S495" t="str">
        <f>VLOOKUP($A495, 'Hospitalisation Details'!$A$2:$K$2344, 10, FALSE)</f>
        <v>6Oct1983</v>
      </c>
      <c r="T495">
        <f>VLOOKUP($A495, 'Hospitalisation Details'!$A$2:$K$2344, 11, FALSE)</f>
        <v>39</v>
      </c>
    </row>
    <row r="496" spans="1:20" ht="15.75" x14ac:dyDescent="0.25">
      <c r="A496" s="1" t="s">
        <v>1875</v>
      </c>
      <c r="B496" t="str">
        <f>VLOOKUP($A496, 'Customer Names'!$A$2:$D$2336, 2, FALSE)</f>
        <v>Young</v>
      </c>
      <c r="C496" t="str">
        <f>VLOOKUP($A496, 'Customer Names'!$A$2:$D$2336, 3, FALSE)</f>
        <v xml:space="preserve"> Mr</v>
      </c>
      <c r="D496" t="str">
        <f>VLOOKUP($A496, 'Customer Names'!$A$2:$D$2336, 4, FALSE)</f>
        <v xml:space="preserve">  Brian R</v>
      </c>
      <c r="E496">
        <f>VLOOKUP($A496, 'Medical Examinations'!$A$2:$J$2336, 2, FALSE)</f>
        <v>27.835000000000001</v>
      </c>
      <c r="F496">
        <f>VLOOKUP($A496, 'Medical Examinations'!$A$2:$J$2336, 3, FALSE)</f>
        <v>5.9</v>
      </c>
      <c r="G496" t="str">
        <f>VLOOKUP($A496, 'Medical Examinations'!$A$2:$J$2336, 4, FALSE)</f>
        <v>No</v>
      </c>
      <c r="H496" t="str">
        <f>VLOOKUP($A496, 'Medical Examinations'!$A$2:$J$2336, 5, FALSE)</f>
        <v>No</v>
      </c>
      <c r="I496" t="str">
        <f>VLOOKUP($A496, 'Medical Examinations'!$A$2:$J$2336, 6, FALSE)</f>
        <v>No</v>
      </c>
      <c r="J496">
        <f>VLOOKUP($A496, 'Medical Examinations'!$A$2:$J$2336, 7, FALSE)</f>
        <v>0</v>
      </c>
      <c r="K496" t="str">
        <f>VLOOKUP($A496, 'Medical Examinations'!$A$2:$J$2336, 8, FALSE)</f>
        <v>No</v>
      </c>
      <c r="L496" t="str">
        <f>VLOOKUP($A496, 'Medical Examinations'!$A$2:$J$2336, 9, FALSE)</f>
        <v>Obesity</v>
      </c>
      <c r="M496" t="str">
        <f>VLOOKUP($A496, 'Medical Examinations'!$A$2:$J$2336, 10, FALSE)</f>
        <v>Diabetes</v>
      </c>
      <c r="N496">
        <f>VLOOKUP($A496, 'Hospitalisation Details'!$A$2:$K$2344, 5, FALSE)</f>
        <v>1</v>
      </c>
      <c r="O496">
        <f>VLOOKUP($A496, 'Hospitalisation Details'!$A$2:$K$2344, 6, FALSE)</f>
        <v>20009.63</v>
      </c>
      <c r="P496" t="str">
        <f>VLOOKUP($A496, 'Hospitalisation Details'!$A$2:$K$2344, 7, FALSE)</f>
        <v>tier - 2</v>
      </c>
      <c r="Q496" t="str">
        <f>VLOOKUP($A496, 'Hospitalisation Details'!$A$2:$K$2344, 8, FALSE)</f>
        <v>tier - 1</v>
      </c>
      <c r="R496" t="str">
        <f>VLOOKUP($A496, 'Hospitalisation Details'!$A$2:$K$2344, 9, FALSE)</f>
        <v>R1012</v>
      </c>
      <c r="S496" t="str">
        <f>VLOOKUP($A496, 'Hospitalisation Details'!$A$2:$K$2344, 10, FALSE)</f>
        <v>25Jul1988</v>
      </c>
      <c r="T496">
        <f>VLOOKUP($A496, 'Hospitalisation Details'!$A$2:$K$2344, 11, FALSE)</f>
        <v>34</v>
      </c>
    </row>
    <row r="497" spans="1:20" ht="15.75" x14ac:dyDescent="0.25">
      <c r="A497" s="1" t="s">
        <v>1874</v>
      </c>
      <c r="B497" t="str">
        <f>VLOOKUP($A497, 'Customer Names'!$A$2:$D$2336, 2, FALSE)</f>
        <v>Oehlke</v>
      </c>
      <c r="C497" t="str">
        <f>VLOOKUP($A497, 'Customer Names'!$A$2:$D$2336, 3, FALSE)</f>
        <v xml:space="preserve"> Mrs</v>
      </c>
      <c r="D497" t="str">
        <f>VLOOKUP($A497, 'Customer Names'!$A$2:$D$2336, 4, FALSE)</f>
        <v xml:space="preserve">  Jessica</v>
      </c>
      <c r="E497">
        <f>VLOOKUP($A497, 'Medical Examinations'!$A$2:$J$2336, 2, FALSE)</f>
        <v>51.74</v>
      </c>
      <c r="F497">
        <f>VLOOKUP($A497, 'Medical Examinations'!$A$2:$J$2336, 3, FALSE)</f>
        <v>4.9800000000000004</v>
      </c>
      <c r="G497" t="str">
        <f>VLOOKUP($A497, 'Medical Examinations'!$A$2:$J$2336, 4, FALSE)</f>
        <v>Yes</v>
      </c>
      <c r="H497" t="str">
        <f>VLOOKUP($A497, 'Medical Examinations'!$A$2:$J$2336, 5, FALSE)</f>
        <v>Yes</v>
      </c>
      <c r="I497" t="str">
        <f>VLOOKUP($A497, 'Medical Examinations'!$A$2:$J$2336, 6, FALSE)</f>
        <v>No</v>
      </c>
      <c r="J497">
        <f>VLOOKUP($A497, 'Medical Examinations'!$A$2:$J$2336, 7, FALSE)</f>
        <v>2</v>
      </c>
      <c r="K497" t="str">
        <f>VLOOKUP($A497, 'Medical Examinations'!$A$2:$J$2336, 8, FALSE)</f>
        <v>Yes</v>
      </c>
      <c r="L497" t="str">
        <f>VLOOKUP($A497, 'Medical Examinations'!$A$2:$J$2336, 9, FALSE)</f>
        <v>Obesity</v>
      </c>
      <c r="M497" t="str">
        <f>VLOOKUP($A497, 'Medical Examinations'!$A$2:$J$2336, 10, FALSE)</f>
        <v>Normal</v>
      </c>
      <c r="N497">
        <f>VLOOKUP($A497, 'Hospitalisation Details'!$A$2:$K$2344, 5, FALSE)</f>
        <v>0</v>
      </c>
      <c r="O497">
        <f>VLOOKUP($A497, 'Hospitalisation Details'!$A$2:$K$2344, 6, FALSE)</f>
        <v>19995.29</v>
      </c>
      <c r="P497" t="str">
        <f>VLOOKUP($A497, 'Hospitalisation Details'!$A$2:$K$2344, 7, FALSE)</f>
        <v>tier - 1</v>
      </c>
      <c r="Q497" t="str">
        <f>VLOOKUP($A497, 'Hospitalisation Details'!$A$2:$K$2344, 8, FALSE)</f>
        <v>tier - 3</v>
      </c>
      <c r="R497" t="str">
        <f>VLOOKUP($A497, 'Hospitalisation Details'!$A$2:$K$2344, 9, FALSE)</f>
        <v>R1026</v>
      </c>
      <c r="S497" t="str">
        <f>VLOOKUP($A497, 'Hospitalisation Details'!$A$2:$K$2344, 10, FALSE)</f>
        <v>10Aug1966</v>
      </c>
      <c r="T497">
        <f>VLOOKUP($A497, 'Hospitalisation Details'!$A$2:$K$2344, 11, FALSE)</f>
        <v>56</v>
      </c>
    </row>
    <row r="498" spans="1:20" ht="15.75" x14ac:dyDescent="0.25">
      <c r="A498" s="1" t="s">
        <v>1873</v>
      </c>
      <c r="B498" t="str">
        <f>VLOOKUP($A498, 'Customer Names'!$A$2:$D$2336, 2, FALSE)</f>
        <v>Sudol</v>
      </c>
      <c r="C498" t="str">
        <f>VLOOKUP($A498, 'Customer Names'!$A$2:$D$2336, 3, FALSE)</f>
        <v xml:space="preserve"> Ms</v>
      </c>
      <c r="D498" t="str">
        <f>VLOOKUP($A498, 'Customer Names'!$A$2:$D$2336, 4, FALSE)</f>
        <v xml:space="preserve">  Dawn M</v>
      </c>
      <c r="E498">
        <f>VLOOKUP($A498, 'Medical Examinations'!$A$2:$J$2336, 2, FALSE)</f>
        <v>23.37</v>
      </c>
      <c r="F498">
        <f>VLOOKUP($A498, 'Medical Examinations'!$A$2:$J$2336, 3, FALSE)</f>
        <v>5.8</v>
      </c>
      <c r="G498" t="str">
        <f>VLOOKUP($A498, 'Medical Examinations'!$A$2:$J$2336, 4, FALSE)</f>
        <v>No</v>
      </c>
      <c r="H498" t="str">
        <f>VLOOKUP($A498, 'Medical Examinations'!$A$2:$J$2336, 5, FALSE)</f>
        <v>No</v>
      </c>
      <c r="I498" t="str">
        <f>VLOOKUP($A498, 'Medical Examinations'!$A$2:$J$2336, 6, FALSE)</f>
        <v>No</v>
      </c>
      <c r="J498">
        <f>VLOOKUP($A498, 'Medical Examinations'!$A$2:$J$2336, 7, FALSE)</f>
        <v>0</v>
      </c>
      <c r="K498" t="str">
        <f>VLOOKUP($A498, 'Medical Examinations'!$A$2:$J$2336, 8, FALSE)</f>
        <v>No</v>
      </c>
      <c r="L498" t="str">
        <f>VLOOKUP($A498, 'Medical Examinations'!$A$2:$J$2336, 9, FALSE)</f>
        <v>Obesity</v>
      </c>
      <c r="M498" t="str">
        <f>VLOOKUP($A498, 'Medical Examinations'!$A$2:$J$2336, 10, FALSE)</f>
        <v>Diabetes</v>
      </c>
      <c r="N498">
        <f>VLOOKUP($A498, 'Hospitalisation Details'!$A$2:$K$2344, 5, FALSE)</f>
        <v>0</v>
      </c>
      <c r="O498">
        <f>VLOOKUP($A498, 'Hospitalisation Details'!$A$2:$K$2344, 6, FALSE)</f>
        <v>19964.75</v>
      </c>
      <c r="P498" t="str">
        <f>VLOOKUP($A498, 'Hospitalisation Details'!$A$2:$K$2344, 7, FALSE)</f>
        <v>tier - 1</v>
      </c>
      <c r="Q498" t="str">
        <f>VLOOKUP($A498, 'Hospitalisation Details'!$A$2:$K$2344, 8, FALSE)</f>
        <v>tier - 2</v>
      </c>
      <c r="R498" t="str">
        <f>VLOOKUP($A498, 'Hospitalisation Details'!$A$2:$K$2344, 9, FALSE)</f>
        <v>R1024</v>
      </c>
      <c r="S498" t="str">
        <f>VLOOKUP($A498, 'Hospitalisation Details'!$A$2:$K$2344, 10, FALSE)</f>
        <v>9Oct1980</v>
      </c>
      <c r="T498">
        <f>VLOOKUP($A498, 'Hospitalisation Details'!$A$2:$K$2344, 11, FALSE)</f>
        <v>42</v>
      </c>
    </row>
    <row r="499" spans="1:20" ht="15.75" x14ac:dyDescent="0.25">
      <c r="A499" s="1" t="s">
        <v>1872</v>
      </c>
      <c r="B499" t="str">
        <f>VLOOKUP($A499, 'Customer Names'!$A$2:$D$2336, 2, FALSE)</f>
        <v>Van Es</v>
      </c>
      <c r="C499" t="str">
        <f>VLOOKUP($A499, 'Customer Names'!$A$2:$D$2336, 3, FALSE)</f>
        <v xml:space="preserve"> Mr</v>
      </c>
      <c r="D499" t="str">
        <f>VLOOKUP($A499, 'Customer Names'!$A$2:$D$2336, 4, FALSE)</f>
        <v xml:space="preserve">  Chris</v>
      </c>
      <c r="E499">
        <f>VLOOKUP($A499, 'Medical Examinations'!$A$2:$J$2336, 2, FALSE)</f>
        <v>29.7</v>
      </c>
      <c r="F499">
        <f>VLOOKUP($A499, 'Medical Examinations'!$A$2:$J$2336, 3, FALSE)</f>
        <v>6.21</v>
      </c>
      <c r="G499" t="str">
        <f>VLOOKUP($A499, 'Medical Examinations'!$A$2:$J$2336, 4, FALSE)</f>
        <v>No</v>
      </c>
      <c r="H499" t="str">
        <f>VLOOKUP($A499, 'Medical Examinations'!$A$2:$J$2336, 5, FALSE)</f>
        <v>No</v>
      </c>
      <c r="I499" t="str">
        <f>VLOOKUP($A499, 'Medical Examinations'!$A$2:$J$2336, 6, FALSE)</f>
        <v>Yes</v>
      </c>
      <c r="J499">
        <f>VLOOKUP($A499, 'Medical Examinations'!$A$2:$J$2336, 7, FALSE)</f>
        <v>0</v>
      </c>
      <c r="K499" t="str">
        <f>VLOOKUP($A499, 'Medical Examinations'!$A$2:$J$2336, 8, FALSE)</f>
        <v>No</v>
      </c>
      <c r="L499" t="str">
        <f>VLOOKUP($A499, 'Medical Examinations'!$A$2:$J$2336, 9, FALSE)</f>
        <v>Obesity</v>
      </c>
      <c r="M499" t="str">
        <f>VLOOKUP($A499, 'Medical Examinations'!$A$2:$J$2336, 10, FALSE)</f>
        <v>Diabetes</v>
      </c>
      <c r="N499">
        <f>VLOOKUP($A499, 'Hospitalisation Details'!$A$2:$K$2344, 5, FALSE)</f>
        <v>3</v>
      </c>
      <c r="O499">
        <f>VLOOKUP($A499, 'Hospitalisation Details'!$A$2:$K$2344, 6, FALSE)</f>
        <v>19933.46</v>
      </c>
      <c r="P499" t="str">
        <f>VLOOKUP($A499, 'Hospitalisation Details'!$A$2:$K$2344, 7, FALSE)</f>
        <v>tier - 1</v>
      </c>
      <c r="Q499" t="str">
        <f>VLOOKUP($A499, 'Hospitalisation Details'!$A$2:$K$2344, 8, FALSE)</f>
        <v>tier - 3</v>
      </c>
      <c r="R499" t="str">
        <f>VLOOKUP($A499, 'Hospitalisation Details'!$A$2:$K$2344, 9, FALSE)</f>
        <v>R1011</v>
      </c>
      <c r="S499" t="str">
        <f>VLOOKUP($A499, 'Hospitalisation Details'!$A$2:$K$2344, 10, FALSE)</f>
        <v>18Oct1997</v>
      </c>
      <c r="T499">
        <f>VLOOKUP($A499, 'Hospitalisation Details'!$A$2:$K$2344, 11, FALSE)</f>
        <v>25</v>
      </c>
    </row>
    <row r="500" spans="1:20" ht="15.75" x14ac:dyDescent="0.25">
      <c r="A500" s="1" t="s">
        <v>1871</v>
      </c>
      <c r="B500" t="str">
        <f>VLOOKUP($A500, 'Customer Names'!$A$2:$D$2336, 2, FALSE)</f>
        <v>Dolge</v>
      </c>
      <c r="C500" t="str">
        <f>VLOOKUP($A500, 'Customer Names'!$A$2:$D$2336, 3, FALSE)</f>
        <v xml:space="preserve"> Ms</v>
      </c>
      <c r="D500" t="str">
        <f>VLOOKUP($A500, 'Customer Names'!$A$2:$D$2336, 4, FALSE)</f>
        <v xml:space="preserve">  Karen</v>
      </c>
      <c r="E500">
        <f>VLOOKUP($A500, 'Medical Examinations'!$A$2:$J$2336, 2, FALSE)</f>
        <v>20.045000000000002</v>
      </c>
      <c r="F500">
        <f>VLOOKUP($A500, 'Medical Examinations'!$A$2:$J$2336, 3, FALSE)</f>
        <v>6.17</v>
      </c>
      <c r="G500" t="str">
        <f>VLOOKUP($A500, 'Medical Examinations'!$A$2:$J$2336, 4, FALSE)</f>
        <v>No</v>
      </c>
      <c r="H500" t="str">
        <f>VLOOKUP($A500, 'Medical Examinations'!$A$2:$J$2336, 5, FALSE)</f>
        <v>No</v>
      </c>
      <c r="I500" t="str">
        <f>VLOOKUP($A500, 'Medical Examinations'!$A$2:$J$2336, 6, FALSE)</f>
        <v>Yes</v>
      </c>
      <c r="J500">
        <f>VLOOKUP($A500, 'Medical Examinations'!$A$2:$J$2336, 7, FALSE)</f>
        <v>0</v>
      </c>
      <c r="K500" t="str">
        <f>VLOOKUP($A500, 'Medical Examinations'!$A$2:$J$2336, 8, FALSE)</f>
        <v>No</v>
      </c>
      <c r="L500" t="str">
        <f>VLOOKUP($A500, 'Medical Examinations'!$A$2:$J$2336, 9, FALSE)</f>
        <v>Obesity</v>
      </c>
      <c r="M500" t="str">
        <f>VLOOKUP($A500, 'Medical Examinations'!$A$2:$J$2336, 10, FALSE)</f>
        <v>Diabetes</v>
      </c>
      <c r="N500">
        <f>VLOOKUP($A500, 'Hospitalisation Details'!$A$2:$K$2344, 5, FALSE)</f>
        <v>2</v>
      </c>
      <c r="O500">
        <f>VLOOKUP($A500, 'Hospitalisation Details'!$A$2:$K$2344, 6, FALSE)</f>
        <v>19798.05</v>
      </c>
      <c r="P500" t="str">
        <f>VLOOKUP($A500, 'Hospitalisation Details'!$A$2:$K$2344, 7, FALSE)</f>
        <v>tier - 1</v>
      </c>
      <c r="Q500" t="str">
        <f>VLOOKUP($A500, 'Hospitalisation Details'!$A$2:$K$2344, 8, FALSE)</f>
        <v>tier - 1</v>
      </c>
      <c r="R500" t="str">
        <f>VLOOKUP($A500, 'Hospitalisation Details'!$A$2:$K$2344, 9, FALSE)</f>
        <v>R1024</v>
      </c>
      <c r="S500" t="str">
        <f>VLOOKUP($A500, 'Hospitalisation Details'!$A$2:$K$2344, 10, FALSE)</f>
        <v>30Oct1979</v>
      </c>
      <c r="T500">
        <f>VLOOKUP($A500, 'Hospitalisation Details'!$A$2:$K$2344, 11, FALSE)</f>
        <v>43</v>
      </c>
    </row>
    <row r="501" spans="1:20" ht="15.75" x14ac:dyDescent="0.25">
      <c r="A501" s="1" t="s">
        <v>1870</v>
      </c>
      <c r="B501" t="str">
        <f>VLOOKUP($A501, 'Customer Names'!$A$2:$D$2336, 2, FALSE)</f>
        <v>Marlier</v>
      </c>
      <c r="C501" t="str">
        <f>VLOOKUP($A501, 'Customer Names'!$A$2:$D$2336, 3, FALSE)</f>
        <v xml:space="preserve"> Ms</v>
      </c>
      <c r="D501" t="str">
        <f>VLOOKUP($A501, 'Customer Names'!$A$2:$D$2336, 4, FALSE)</f>
        <v xml:space="preserve">  Jessica</v>
      </c>
      <c r="E501">
        <f>VLOOKUP($A501, 'Medical Examinations'!$A$2:$J$2336, 2, FALSE)</f>
        <v>27.83</v>
      </c>
      <c r="F501">
        <f>VLOOKUP($A501, 'Medical Examinations'!$A$2:$J$2336, 3, FALSE)</f>
        <v>5.36</v>
      </c>
      <c r="G501" t="str">
        <f>VLOOKUP($A501, 'Medical Examinations'!$A$2:$J$2336, 4, FALSE)</f>
        <v>No</v>
      </c>
      <c r="H501" t="str">
        <f>VLOOKUP($A501, 'Medical Examinations'!$A$2:$J$2336, 5, FALSE)</f>
        <v>No</v>
      </c>
      <c r="I501" t="str">
        <f>VLOOKUP($A501, 'Medical Examinations'!$A$2:$J$2336, 6, FALSE)</f>
        <v>No</v>
      </c>
      <c r="J501">
        <f>VLOOKUP($A501, 'Medical Examinations'!$A$2:$J$2336, 7, FALSE)</f>
        <v>0</v>
      </c>
      <c r="K501" t="str">
        <f>VLOOKUP($A501, 'Medical Examinations'!$A$2:$J$2336, 8, FALSE)</f>
        <v>No</v>
      </c>
      <c r="L501" t="str">
        <f>VLOOKUP($A501, 'Medical Examinations'!$A$2:$J$2336, 9, FALSE)</f>
        <v>Obesity</v>
      </c>
      <c r="M501" t="str">
        <f>VLOOKUP($A501, 'Medical Examinations'!$A$2:$J$2336, 10, FALSE)</f>
        <v>Normal</v>
      </c>
      <c r="N501">
        <f>VLOOKUP($A501, 'Hospitalisation Details'!$A$2:$K$2344, 5, FALSE)</f>
        <v>3</v>
      </c>
      <c r="O501">
        <f>VLOOKUP($A501, 'Hospitalisation Details'!$A$2:$K$2344, 6, FALSE)</f>
        <v>19749.38</v>
      </c>
      <c r="P501" t="str">
        <f>VLOOKUP($A501, 'Hospitalisation Details'!$A$2:$K$2344, 7, FALSE)</f>
        <v>tier - 1</v>
      </c>
      <c r="Q501" t="str">
        <f>VLOOKUP($A501, 'Hospitalisation Details'!$A$2:$K$2344, 8, FALSE)</f>
        <v>tier - 3</v>
      </c>
      <c r="R501" t="str">
        <f>VLOOKUP($A501, 'Hospitalisation Details'!$A$2:$K$2344, 9, FALSE)</f>
        <v>R1013</v>
      </c>
      <c r="S501" t="str">
        <f>VLOOKUP($A501, 'Hospitalisation Details'!$A$2:$K$2344, 10, FALSE)</f>
        <v>14Jun1972</v>
      </c>
      <c r="T501">
        <f>VLOOKUP($A501, 'Hospitalisation Details'!$A$2:$K$2344, 11, FALSE)</f>
        <v>50</v>
      </c>
    </row>
    <row r="502" spans="1:20" ht="15.75" x14ac:dyDescent="0.25">
      <c r="A502" s="1" t="s">
        <v>1869</v>
      </c>
      <c r="B502" t="str">
        <f>VLOOKUP($A502, 'Customer Names'!$A$2:$D$2336, 2, FALSE)</f>
        <v>Girard</v>
      </c>
      <c r="C502" t="str">
        <f>VLOOKUP($A502, 'Customer Names'!$A$2:$D$2336, 3, FALSE)</f>
        <v xml:space="preserve"> Mr</v>
      </c>
      <c r="D502" t="str">
        <f>VLOOKUP($A502, 'Customer Names'!$A$2:$D$2336, 4, FALSE)</f>
        <v xml:space="preserve">  Mathieu</v>
      </c>
      <c r="E502">
        <f>VLOOKUP($A502, 'Medical Examinations'!$A$2:$J$2336, 2, FALSE)</f>
        <v>28.93</v>
      </c>
      <c r="F502">
        <f>VLOOKUP($A502, 'Medical Examinations'!$A$2:$J$2336, 3, FALSE)</f>
        <v>5.2</v>
      </c>
      <c r="G502" t="str">
        <f>VLOOKUP($A502, 'Medical Examinations'!$A$2:$J$2336, 4, FALSE)</f>
        <v>No</v>
      </c>
      <c r="H502" t="str">
        <f>VLOOKUP($A502, 'Medical Examinations'!$A$2:$J$2336, 5, FALSE)</f>
        <v>No</v>
      </c>
      <c r="I502" t="str">
        <f>VLOOKUP($A502, 'Medical Examinations'!$A$2:$J$2336, 6, FALSE)</f>
        <v>No</v>
      </c>
      <c r="J502">
        <f>VLOOKUP($A502, 'Medical Examinations'!$A$2:$J$2336, 7, FALSE)</f>
        <v>0</v>
      </c>
      <c r="K502" t="str">
        <f>VLOOKUP($A502, 'Medical Examinations'!$A$2:$J$2336, 8, FALSE)</f>
        <v>No</v>
      </c>
      <c r="L502" t="str">
        <f>VLOOKUP($A502, 'Medical Examinations'!$A$2:$J$2336, 9, FALSE)</f>
        <v>Obesity</v>
      </c>
      <c r="M502" t="str">
        <f>VLOOKUP($A502, 'Medical Examinations'!$A$2:$J$2336, 10, FALSE)</f>
        <v>Normal</v>
      </c>
      <c r="N502">
        <f>VLOOKUP($A502, 'Hospitalisation Details'!$A$2:$K$2344, 5, FALSE)</f>
        <v>1</v>
      </c>
      <c r="O502">
        <f>VLOOKUP($A502, 'Hospitalisation Details'!$A$2:$K$2344, 6, FALSE)</f>
        <v>19719.689999999999</v>
      </c>
      <c r="P502" t="str">
        <f>VLOOKUP($A502, 'Hospitalisation Details'!$A$2:$K$2344, 7, FALSE)</f>
        <v>tier - 1</v>
      </c>
      <c r="Q502" t="str">
        <f>VLOOKUP($A502, 'Hospitalisation Details'!$A$2:$K$2344, 8, FALSE)</f>
        <v>tier - 2</v>
      </c>
      <c r="R502" t="str">
        <f>VLOOKUP($A502, 'Hospitalisation Details'!$A$2:$K$2344, 9, FALSE)</f>
        <v>R1013</v>
      </c>
      <c r="S502" t="str">
        <f>VLOOKUP($A502, 'Hospitalisation Details'!$A$2:$K$2344, 10, FALSE)</f>
        <v>8Aug1990</v>
      </c>
      <c r="T502">
        <f>VLOOKUP($A502, 'Hospitalisation Details'!$A$2:$K$2344, 11, FALSE)</f>
        <v>32</v>
      </c>
    </row>
    <row r="503" spans="1:20" ht="15.75" x14ac:dyDescent="0.25">
      <c r="A503" s="1" t="s">
        <v>1868</v>
      </c>
      <c r="B503" t="str">
        <f>VLOOKUP($A503, 'Customer Names'!$A$2:$D$2336, 2, FALSE)</f>
        <v>Lee</v>
      </c>
      <c r="C503" t="str">
        <f>VLOOKUP($A503, 'Customer Names'!$A$2:$D$2336, 3, FALSE)</f>
        <v xml:space="preserve"> Mr</v>
      </c>
      <c r="D503" t="str">
        <f>VLOOKUP($A503, 'Customer Names'!$A$2:$D$2336, 4, FALSE)</f>
        <v xml:space="preserve">  Kam S</v>
      </c>
      <c r="E503">
        <f>VLOOKUP($A503, 'Medical Examinations'!$A$2:$J$2336, 2, FALSE)</f>
        <v>33.82</v>
      </c>
      <c r="F503">
        <f>VLOOKUP($A503, 'Medical Examinations'!$A$2:$J$2336, 3, FALSE)</f>
        <v>5.42</v>
      </c>
      <c r="G503" t="str">
        <f>VLOOKUP($A503, 'Medical Examinations'!$A$2:$J$2336, 4, FALSE)</f>
        <v>Yes</v>
      </c>
      <c r="H503" t="str">
        <f>VLOOKUP($A503, 'Medical Examinations'!$A$2:$J$2336, 5, FALSE)</f>
        <v>No</v>
      </c>
      <c r="I503" t="str">
        <f>VLOOKUP($A503, 'Medical Examinations'!$A$2:$J$2336, 6, FALSE)</f>
        <v>No</v>
      </c>
      <c r="J503">
        <f>VLOOKUP($A503, 'Medical Examinations'!$A$2:$J$2336, 7, FALSE)</f>
        <v>1</v>
      </c>
      <c r="K503" t="str">
        <f>VLOOKUP($A503, 'Medical Examinations'!$A$2:$J$2336, 8, FALSE)</f>
        <v>No</v>
      </c>
      <c r="L503" t="str">
        <f>VLOOKUP($A503, 'Medical Examinations'!$A$2:$J$2336, 9, FALSE)</f>
        <v>Obesity</v>
      </c>
      <c r="M503" t="str">
        <f>VLOOKUP($A503, 'Medical Examinations'!$A$2:$J$2336, 10, FALSE)</f>
        <v>Normal</v>
      </c>
      <c r="N503">
        <f>VLOOKUP($A503, 'Hospitalisation Details'!$A$2:$K$2344, 5, FALSE)</f>
        <v>0</v>
      </c>
      <c r="O503">
        <f>VLOOKUP($A503, 'Hospitalisation Details'!$A$2:$K$2344, 6, FALSE)</f>
        <v>19673.34</v>
      </c>
      <c r="P503" t="str">
        <f>VLOOKUP($A503, 'Hospitalisation Details'!$A$2:$K$2344, 7, FALSE)</f>
        <v>tier - 1</v>
      </c>
      <c r="Q503" t="str">
        <f>VLOOKUP($A503, 'Hospitalisation Details'!$A$2:$K$2344, 8, FALSE)</f>
        <v>tier - 2</v>
      </c>
      <c r="R503" t="str">
        <f>VLOOKUP($A503, 'Hospitalisation Details'!$A$2:$K$2344, 9, FALSE)</f>
        <v>R1012</v>
      </c>
      <c r="S503" t="str">
        <f>VLOOKUP($A503, 'Hospitalisation Details'!$A$2:$K$2344, 10, FALSE)</f>
        <v>27Aug1994</v>
      </c>
      <c r="T503">
        <f>VLOOKUP($A503, 'Hospitalisation Details'!$A$2:$K$2344, 11, FALSE)</f>
        <v>28</v>
      </c>
    </row>
    <row r="504" spans="1:20" ht="15.75" x14ac:dyDescent="0.25">
      <c r="A504" s="1" t="s">
        <v>1867</v>
      </c>
      <c r="B504" t="str">
        <f>VLOOKUP($A504, 'Customer Names'!$A$2:$D$2336, 2, FALSE)</f>
        <v>Hubbard</v>
      </c>
      <c r="C504" t="str">
        <f>VLOOKUP($A504, 'Customer Names'!$A$2:$D$2336, 3, FALSE)</f>
        <v xml:space="preserve"> Ms</v>
      </c>
      <c r="D504" t="str">
        <f>VLOOKUP($A504, 'Customer Names'!$A$2:$D$2336, 4, FALSE)</f>
        <v xml:space="preserve">  Valerie A</v>
      </c>
      <c r="E504">
        <f>VLOOKUP($A504, 'Medical Examinations'!$A$2:$J$2336, 2, FALSE)</f>
        <v>20.234999999999999</v>
      </c>
      <c r="F504">
        <f>VLOOKUP($A504, 'Medical Examinations'!$A$2:$J$2336, 3, FALSE)</f>
        <v>6.84</v>
      </c>
      <c r="G504" t="str">
        <f>VLOOKUP($A504, 'Medical Examinations'!$A$2:$J$2336, 4, FALSE)</f>
        <v>No</v>
      </c>
      <c r="H504" t="str">
        <f>VLOOKUP($A504, 'Medical Examinations'!$A$2:$J$2336, 5, FALSE)</f>
        <v>No</v>
      </c>
      <c r="I504" t="str">
        <f>VLOOKUP($A504, 'Medical Examinations'!$A$2:$J$2336, 6, FALSE)</f>
        <v>No</v>
      </c>
      <c r="J504">
        <f>VLOOKUP($A504, 'Medical Examinations'!$A$2:$J$2336, 7, FALSE)</f>
        <v>0</v>
      </c>
      <c r="K504" t="str">
        <f>VLOOKUP($A504, 'Medical Examinations'!$A$2:$J$2336, 8, FALSE)</f>
        <v>No</v>
      </c>
      <c r="L504" t="str">
        <f>VLOOKUP($A504, 'Medical Examinations'!$A$2:$J$2336, 9, FALSE)</f>
        <v>Obesity</v>
      </c>
      <c r="M504" t="str">
        <f>VLOOKUP($A504, 'Medical Examinations'!$A$2:$J$2336, 10, FALSE)</f>
        <v>Diabetes</v>
      </c>
      <c r="N504">
        <f>VLOOKUP($A504, 'Hospitalisation Details'!$A$2:$K$2344, 5, FALSE)</f>
        <v>1</v>
      </c>
      <c r="O504">
        <f>VLOOKUP($A504, 'Hospitalisation Details'!$A$2:$K$2344, 6, FALSE)</f>
        <v>19594.810000000001</v>
      </c>
      <c r="P504" t="str">
        <f>VLOOKUP($A504, 'Hospitalisation Details'!$A$2:$K$2344, 7, FALSE)</f>
        <v>tier - 1</v>
      </c>
      <c r="Q504" t="str">
        <f>VLOOKUP($A504, 'Hospitalisation Details'!$A$2:$K$2344, 8, FALSE)</f>
        <v>tier - 1</v>
      </c>
      <c r="R504" t="str">
        <f>VLOOKUP($A504, 'Hospitalisation Details'!$A$2:$K$2344, 9, FALSE)</f>
        <v>R1024</v>
      </c>
      <c r="S504" t="str">
        <f>VLOOKUP($A504, 'Hospitalisation Details'!$A$2:$K$2344, 10, FALSE)</f>
        <v>24Sep1978</v>
      </c>
      <c r="T504">
        <f>VLOOKUP($A504, 'Hospitalisation Details'!$A$2:$K$2344, 11, FALSE)</f>
        <v>44</v>
      </c>
    </row>
    <row r="505" spans="1:20" ht="15.75" x14ac:dyDescent="0.25">
      <c r="A505" s="1" t="s">
        <v>1866</v>
      </c>
      <c r="B505" t="str">
        <f>VLOOKUP($A505, 'Customer Names'!$A$2:$D$2336, 2, FALSE)</f>
        <v>Koester</v>
      </c>
      <c r="C505" t="str">
        <f>VLOOKUP($A505, 'Customer Names'!$A$2:$D$2336, 3, FALSE)</f>
        <v xml:space="preserve"> Ms</v>
      </c>
      <c r="D505" t="str">
        <f>VLOOKUP($A505, 'Customer Names'!$A$2:$D$2336, 4, FALSE)</f>
        <v xml:space="preserve">  Freya R</v>
      </c>
      <c r="E505">
        <f>VLOOKUP($A505, 'Medical Examinations'!$A$2:$J$2336, 2, FALSE)</f>
        <v>49.2</v>
      </c>
      <c r="F505">
        <f>VLOOKUP($A505, 'Medical Examinations'!$A$2:$J$2336, 3, FALSE)</f>
        <v>10.9</v>
      </c>
      <c r="G505" t="str">
        <f>VLOOKUP($A505, 'Medical Examinations'!$A$2:$J$2336, 4, FALSE)</f>
        <v>Yes</v>
      </c>
      <c r="H505" t="str">
        <f>VLOOKUP($A505, 'Medical Examinations'!$A$2:$J$2336, 5, FALSE)</f>
        <v>Yes</v>
      </c>
      <c r="I505" t="str">
        <f>VLOOKUP($A505, 'Medical Examinations'!$A$2:$J$2336, 6, FALSE)</f>
        <v>Yes</v>
      </c>
      <c r="J505">
        <f>VLOOKUP($A505, 'Medical Examinations'!$A$2:$J$2336, 7, FALSE)</f>
        <v>2</v>
      </c>
      <c r="K505" t="str">
        <f>VLOOKUP($A505, 'Medical Examinations'!$A$2:$J$2336, 8, FALSE)</f>
        <v>Yes</v>
      </c>
      <c r="L505" t="str">
        <f>VLOOKUP($A505, 'Medical Examinations'!$A$2:$J$2336, 9, FALSE)</f>
        <v>Obesity</v>
      </c>
      <c r="M505" t="str">
        <f>VLOOKUP($A505, 'Medical Examinations'!$A$2:$J$2336, 10, FALSE)</f>
        <v>Diabetes</v>
      </c>
      <c r="N505">
        <f>VLOOKUP($A505, 'Hospitalisation Details'!$A$2:$K$2344, 5, FALSE)</f>
        <v>0</v>
      </c>
      <c r="O505">
        <f>VLOOKUP($A505, 'Hospitalisation Details'!$A$2:$K$2344, 6, FALSE)</f>
        <v>19551.34</v>
      </c>
      <c r="P505" t="str">
        <f>VLOOKUP($A505, 'Hospitalisation Details'!$A$2:$K$2344, 7, FALSE)</f>
        <v>tier - 1</v>
      </c>
      <c r="Q505" t="str">
        <f>VLOOKUP($A505, 'Hospitalisation Details'!$A$2:$K$2344, 8, FALSE)</f>
        <v>tier - 3</v>
      </c>
      <c r="R505" t="str">
        <f>VLOOKUP($A505, 'Hospitalisation Details'!$A$2:$K$2344, 9, FALSE)</f>
        <v>R1012</v>
      </c>
      <c r="S505" t="str">
        <f>VLOOKUP($A505, 'Hospitalisation Details'!$A$2:$K$2344, 10, FALSE)</f>
        <v>14Jul1963</v>
      </c>
      <c r="T505">
        <f>VLOOKUP($A505, 'Hospitalisation Details'!$A$2:$K$2344, 11, FALSE)</f>
        <v>59</v>
      </c>
    </row>
    <row r="506" spans="1:20" ht="15.75" x14ac:dyDescent="0.25">
      <c r="A506" s="1" t="s">
        <v>1865</v>
      </c>
      <c r="B506" t="str">
        <f>VLOOKUP($A506, 'Customer Names'!$A$2:$D$2336, 2, FALSE)</f>
        <v>Matthews</v>
      </c>
      <c r="C506" t="str">
        <f>VLOOKUP($A506, 'Customer Names'!$A$2:$D$2336, 3, FALSE)</f>
        <v xml:space="preserve"> Ms</v>
      </c>
      <c r="D506" t="str">
        <f>VLOOKUP($A506, 'Customer Names'!$A$2:$D$2336, 4, FALSE)</f>
        <v xml:space="preserve">  Jennifer</v>
      </c>
      <c r="E506">
        <f>VLOOKUP($A506, 'Medical Examinations'!$A$2:$J$2336, 2, FALSE)</f>
        <v>26.4</v>
      </c>
      <c r="F506">
        <f>VLOOKUP($A506, 'Medical Examinations'!$A$2:$J$2336, 3, FALSE)</f>
        <v>4.87</v>
      </c>
      <c r="G506" t="str">
        <f>VLOOKUP($A506, 'Medical Examinations'!$A$2:$J$2336, 4, FALSE)</f>
        <v>No</v>
      </c>
      <c r="H506" t="str">
        <f>VLOOKUP($A506, 'Medical Examinations'!$A$2:$J$2336, 5, FALSE)</f>
        <v>No</v>
      </c>
      <c r="I506" t="str">
        <f>VLOOKUP($A506, 'Medical Examinations'!$A$2:$J$2336, 6, FALSE)</f>
        <v>No</v>
      </c>
      <c r="J506">
        <f>VLOOKUP($A506, 'Medical Examinations'!$A$2:$J$2336, 7, FALSE)</f>
        <v>0</v>
      </c>
      <c r="K506" t="str">
        <f>VLOOKUP($A506, 'Medical Examinations'!$A$2:$J$2336, 8, FALSE)</f>
        <v>No</v>
      </c>
      <c r="L506" t="str">
        <f>VLOOKUP($A506, 'Medical Examinations'!$A$2:$J$2336, 9, FALSE)</f>
        <v>Obesity</v>
      </c>
      <c r="M506" t="str">
        <f>VLOOKUP($A506, 'Medical Examinations'!$A$2:$J$2336, 10, FALSE)</f>
        <v>Normal</v>
      </c>
      <c r="N506">
        <f>VLOOKUP($A506, 'Hospitalisation Details'!$A$2:$K$2344, 5, FALSE)</f>
        <v>0</v>
      </c>
      <c r="O506">
        <f>VLOOKUP($A506, 'Hospitalisation Details'!$A$2:$K$2344, 6, FALSE)</f>
        <v>19539.240000000002</v>
      </c>
      <c r="P506" t="str">
        <f>VLOOKUP($A506, 'Hospitalisation Details'!$A$2:$K$2344, 7, FALSE)</f>
        <v>tier - 1</v>
      </c>
      <c r="Q506" t="str">
        <f>VLOOKUP($A506, 'Hospitalisation Details'!$A$2:$K$2344, 8, FALSE)</f>
        <v>tier - 1</v>
      </c>
      <c r="R506" t="str">
        <f>VLOOKUP($A506, 'Hospitalisation Details'!$A$2:$K$2344, 9, FALSE)</f>
        <v>R1013</v>
      </c>
      <c r="S506" t="str">
        <f>VLOOKUP($A506, 'Hospitalisation Details'!$A$2:$K$2344, 10, FALSE)</f>
        <v>17Sep1985</v>
      </c>
      <c r="T506">
        <f>VLOOKUP($A506, 'Hospitalisation Details'!$A$2:$K$2344, 11, FALSE)</f>
        <v>37</v>
      </c>
    </row>
    <row r="507" spans="1:20" ht="15.75" x14ac:dyDescent="0.25">
      <c r="A507" s="1" t="s">
        <v>1864</v>
      </c>
      <c r="B507" t="str">
        <f>VLOOKUP($A507, 'Customer Names'!$A$2:$D$2336, 2, FALSE)</f>
        <v>Rubinich</v>
      </c>
      <c r="C507" t="str">
        <f>VLOOKUP($A507, 'Customer Names'!$A$2:$D$2336, 3, FALSE)</f>
        <v xml:space="preserve"> Ms</v>
      </c>
      <c r="D507" t="str">
        <f>VLOOKUP($A507, 'Customer Names'!$A$2:$D$2336, 4, FALSE)</f>
        <v xml:space="preserve">  Kara</v>
      </c>
      <c r="E507">
        <f>VLOOKUP($A507, 'Medical Examinations'!$A$2:$J$2336, 2, FALSE)</f>
        <v>28.38</v>
      </c>
      <c r="F507">
        <f>VLOOKUP($A507, 'Medical Examinations'!$A$2:$J$2336, 3, FALSE)</f>
        <v>6.07</v>
      </c>
      <c r="G507" t="str">
        <f>VLOOKUP($A507, 'Medical Examinations'!$A$2:$J$2336, 4, FALSE)</f>
        <v>No</v>
      </c>
      <c r="H507" t="str">
        <f>VLOOKUP($A507, 'Medical Examinations'!$A$2:$J$2336, 5, FALSE)</f>
        <v>No</v>
      </c>
      <c r="I507" t="str">
        <f>VLOOKUP($A507, 'Medical Examinations'!$A$2:$J$2336, 6, FALSE)</f>
        <v>No</v>
      </c>
      <c r="J507">
        <f>VLOOKUP($A507, 'Medical Examinations'!$A$2:$J$2336, 7, FALSE)</f>
        <v>0</v>
      </c>
      <c r="K507" t="str">
        <f>VLOOKUP($A507, 'Medical Examinations'!$A$2:$J$2336, 8, FALSE)</f>
        <v>No</v>
      </c>
      <c r="L507" t="str">
        <f>VLOOKUP($A507, 'Medical Examinations'!$A$2:$J$2336, 9, FALSE)</f>
        <v>Obesity</v>
      </c>
      <c r="M507" t="str">
        <f>VLOOKUP($A507, 'Medical Examinations'!$A$2:$J$2336, 10, FALSE)</f>
        <v>Diabetes</v>
      </c>
      <c r="N507">
        <f>VLOOKUP($A507, 'Hospitalisation Details'!$A$2:$K$2344, 5, FALSE)</f>
        <v>1</v>
      </c>
      <c r="O507">
        <f>VLOOKUP($A507, 'Hospitalisation Details'!$A$2:$K$2344, 6, FALSE)</f>
        <v>19521.97</v>
      </c>
      <c r="P507" t="str">
        <f>VLOOKUP($A507, 'Hospitalisation Details'!$A$2:$K$2344, 7, FALSE)</f>
        <v>tier - 1</v>
      </c>
      <c r="Q507" t="str">
        <f>VLOOKUP($A507, 'Hospitalisation Details'!$A$2:$K$2344, 8, FALSE)</f>
        <v>tier - 2</v>
      </c>
      <c r="R507" t="str">
        <f>VLOOKUP($A507, 'Hospitalisation Details'!$A$2:$K$2344, 9, FALSE)</f>
        <v>R1013</v>
      </c>
      <c r="S507" t="str">
        <f>VLOOKUP($A507, 'Hospitalisation Details'!$A$2:$K$2344, 10, FALSE)</f>
        <v>19Aug1992</v>
      </c>
      <c r="T507">
        <f>VLOOKUP($A507, 'Hospitalisation Details'!$A$2:$K$2344, 11, FALSE)</f>
        <v>30</v>
      </c>
    </row>
    <row r="508" spans="1:20" ht="15.75" x14ac:dyDescent="0.25">
      <c r="A508" s="1" t="s">
        <v>1863</v>
      </c>
      <c r="B508" t="str">
        <f>VLOOKUP($A508, 'Customer Names'!$A$2:$D$2336, 2, FALSE)</f>
        <v>Alban</v>
      </c>
      <c r="C508" t="str">
        <f>VLOOKUP($A508, 'Customer Names'!$A$2:$D$2336, 3, FALSE)</f>
        <v xml:space="preserve"> Mr</v>
      </c>
      <c r="D508" t="str">
        <f>VLOOKUP($A508, 'Customer Names'!$A$2:$D$2336, 4, FALSE)</f>
        <v xml:space="preserve">  Bradley A</v>
      </c>
      <c r="E508">
        <f>VLOOKUP($A508, 'Medical Examinations'!$A$2:$J$2336, 2, FALSE)</f>
        <v>24.64</v>
      </c>
      <c r="F508">
        <f>VLOOKUP($A508, 'Medical Examinations'!$A$2:$J$2336, 3, FALSE)</f>
        <v>4.33</v>
      </c>
      <c r="G508" t="str">
        <f>VLOOKUP($A508, 'Medical Examinations'!$A$2:$J$2336, 4, FALSE)</f>
        <v>No</v>
      </c>
      <c r="H508" t="str">
        <f>VLOOKUP($A508, 'Medical Examinations'!$A$2:$J$2336, 5, FALSE)</f>
        <v>No</v>
      </c>
      <c r="I508" t="str">
        <f>VLOOKUP($A508, 'Medical Examinations'!$A$2:$J$2336, 6, FALSE)</f>
        <v>No</v>
      </c>
      <c r="J508">
        <f>VLOOKUP($A508, 'Medical Examinations'!$A$2:$J$2336, 7, FALSE)</f>
        <v>0</v>
      </c>
      <c r="K508" t="str">
        <f>VLOOKUP($A508, 'Medical Examinations'!$A$2:$J$2336, 8, FALSE)</f>
        <v>No</v>
      </c>
      <c r="L508" t="str">
        <f>VLOOKUP($A508, 'Medical Examinations'!$A$2:$J$2336, 9, FALSE)</f>
        <v>Obesity</v>
      </c>
      <c r="M508" t="str">
        <f>VLOOKUP($A508, 'Medical Examinations'!$A$2:$J$2336, 10, FALSE)</f>
        <v>Normal</v>
      </c>
      <c r="N508">
        <f>VLOOKUP($A508, 'Hospitalisation Details'!$A$2:$K$2344, 5, FALSE)</f>
        <v>0</v>
      </c>
      <c r="O508">
        <f>VLOOKUP($A508, 'Hospitalisation Details'!$A$2:$K$2344, 6, FALSE)</f>
        <v>19515.54</v>
      </c>
      <c r="P508" t="str">
        <f>VLOOKUP($A508, 'Hospitalisation Details'!$A$2:$K$2344, 7, FALSE)</f>
        <v>tier - 1</v>
      </c>
      <c r="Q508" t="str">
        <f>VLOOKUP($A508, 'Hospitalisation Details'!$A$2:$K$2344, 8, FALSE)</f>
        <v>tier - 1</v>
      </c>
      <c r="R508" t="str">
        <f>VLOOKUP($A508, 'Hospitalisation Details'!$A$2:$K$2344, 9, FALSE)</f>
        <v>R1013</v>
      </c>
      <c r="S508" t="str">
        <f>VLOOKUP($A508, 'Hospitalisation Details'!$A$2:$K$2344, 10, FALSE)</f>
        <v>8Nov1980</v>
      </c>
      <c r="T508">
        <f>VLOOKUP($A508, 'Hospitalisation Details'!$A$2:$K$2344, 11, FALSE)</f>
        <v>42</v>
      </c>
    </row>
    <row r="509" spans="1:20" ht="15.75" x14ac:dyDescent="0.25">
      <c r="A509" s="1" t="s">
        <v>1862</v>
      </c>
      <c r="B509" t="str">
        <f>VLOOKUP($A509, 'Customer Names'!$A$2:$D$2336, 2, FALSE)</f>
        <v>Corcoran</v>
      </c>
      <c r="C509" t="str">
        <f>VLOOKUP($A509, 'Customer Names'!$A$2:$D$2336, 3, FALSE)</f>
        <v xml:space="preserve"> Mr</v>
      </c>
      <c r="D509" t="str">
        <f>VLOOKUP($A509, 'Customer Names'!$A$2:$D$2336, 4, FALSE)</f>
        <v xml:space="preserve">  Brendan</v>
      </c>
      <c r="E509">
        <f>VLOOKUP($A509, 'Medical Examinations'!$A$2:$J$2336, 2, FALSE)</f>
        <v>39.71</v>
      </c>
      <c r="F509">
        <f>VLOOKUP($A509, 'Medical Examinations'!$A$2:$J$2336, 3, FALSE)</f>
        <v>5.83</v>
      </c>
      <c r="G509" t="str">
        <f>VLOOKUP($A509, 'Medical Examinations'!$A$2:$J$2336, 4, FALSE)</f>
        <v>Yes</v>
      </c>
      <c r="H509" t="str">
        <f>VLOOKUP($A509, 'Medical Examinations'!$A$2:$J$2336, 5, FALSE)</f>
        <v>No</v>
      </c>
      <c r="I509" t="str">
        <f>VLOOKUP($A509, 'Medical Examinations'!$A$2:$J$2336, 6, FALSE)</f>
        <v>No</v>
      </c>
      <c r="J509">
        <f>VLOOKUP($A509, 'Medical Examinations'!$A$2:$J$2336, 7, FALSE)</f>
        <v>1</v>
      </c>
      <c r="K509" t="str">
        <f>VLOOKUP($A509, 'Medical Examinations'!$A$2:$J$2336, 8, FALSE)</f>
        <v>Yes</v>
      </c>
      <c r="L509" t="str">
        <f>VLOOKUP($A509, 'Medical Examinations'!$A$2:$J$2336, 9, FALSE)</f>
        <v>Obesity</v>
      </c>
      <c r="M509" t="str">
        <f>VLOOKUP($A509, 'Medical Examinations'!$A$2:$J$2336, 10, FALSE)</f>
        <v>Diabetes</v>
      </c>
      <c r="N509">
        <f>VLOOKUP($A509, 'Hospitalisation Details'!$A$2:$K$2344, 5, FALSE)</f>
        <v>4</v>
      </c>
      <c r="O509">
        <f>VLOOKUP($A509, 'Hospitalisation Details'!$A$2:$K$2344, 6, FALSE)</f>
        <v>19496.72</v>
      </c>
      <c r="P509" t="str">
        <f>VLOOKUP($A509, 'Hospitalisation Details'!$A$2:$K$2344, 7, FALSE)</f>
        <v>tier - 1</v>
      </c>
      <c r="Q509" t="str">
        <f>VLOOKUP($A509, 'Hospitalisation Details'!$A$2:$K$2344, 8, FALSE)</f>
        <v>tier - 3</v>
      </c>
      <c r="R509" t="str">
        <f>VLOOKUP($A509, 'Hospitalisation Details'!$A$2:$K$2344, 9, FALSE)</f>
        <v>R1019</v>
      </c>
      <c r="S509" t="str">
        <f>VLOOKUP($A509, 'Hospitalisation Details'!$A$2:$K$2344, 10, FALSE)</f>
        <v>30Nov1987</v>
      </c>
      <c r="T509">
        <f>VLOOKUP($A509, 'Hospitalisation Details'!$A$2:$K$2344, 11, FALSE)</f>
        <v>35</v>
      </c>
    </row>
    <row r="510" spans="1:20" ht="15.75" x14ac:dyDescent="0.25">
      <c r="A510" s="1" t="s">
        <v>1861</v>
      </c>
      <c r="B510" t="str">
        <f>VLOOKUP($A510, 'Customer Names'!$A$2:$D$2336, 2, FALSE)</f>
        <v>Sargent</v>
      </c>
      <c r="C510" t="str">
        <f>VLOOKUP($A510, 'Customer Names'!$A$2:$D$2336, 3, FALSE)</f>
        <v xml:space="preserve"> Ms</v>
      </c>
      <c r="D510" t="str">
        <f>VLOOKUP($A510, 'Customer Names'!$A$2:$D$2336, 4, FALSE)</f>
        <v xml:space="preserve">  Amber R</v>
      </c>
      <c r="E510">
        <f>VLOOKUP($A510, 'Medical Examinations'!$A$2:$J$2336, 2, FALSE)</f>
        <v>22.22</v>
      </c>
      <c r="F510">
        <f>VLOOKUP($A510, 'Medical Examinations'!$A$2:$J$2336, 3, FALSE)</f>
        <v>5.5</v>
      </c>
      <c r="G510" t="str">
        <f>VLOOKUP($A510, 'Medical Examinations'!$A$2:$J$2336, 4, FALSE)</f>
        <v>No</v>
      </c>
      <c r="H510" t="str">
        <f>VLOOKUP($A510, 'Medical Examinations'!$A$2:$J$2336, 5, FALSE)</f>
        <v>No</v>
      </c>
      <c r="I510" t="str">
        <f>VLOOKUP($A510, 'Medical Examinations'!$A$2:$J$2336, 6, FALSE)</f>
        <v>No</v>
      </c>
      <c r="J510">
        <f>VLOOKUP($A510, 'Medical Examinations'!$A$2:$J$2336, 7, FALSE)</f>
        <v>0</v>
      </c>
      <c r="K510" t="str">
        <f>VLOOKUP($A510, 'Medical Examinations'!$A$2:$J$2336, 8, FALSE)</f>
        <v>No</v>
      </c>
      <c r="L510" t="str">
        <f>VLOOKUP($A510, 'Medical Examinations'!$A$2:$J$2336, 9, FALSE)</f>
        <v>Obesity</v>
      </c>
      <c r="M510" t="str">
        <f>VLOOKUP($A510, 'Medical Examinations'!$A$2:$J$2336, 10, FALSE)</f>
        <v>Normal</v>
      </c>
      <c r="N510">
        <f>VLOOKUP($A510, 'Hospitalisation Details'!$A$2:$K$2344, 5, FALSE)</f>
        <v>2</v>
      </c>
      <c r="O510">
        <f>VLOOKUP($A510, 'Hospitalisation Details'!$A$2:$K$2344, 6, FALSE)</f>
        <v>19444.27</v>
      </c>
      <c r="P510" t="str">
        <f>VLOOKUP($A510, 'Hospitalisation Details'!$A$2:$K$2344, 7, FALSE)</f>
        <v>tier - 1</v>
      </c>
      <c r="Q510" t="str">
        <f>VLOOKUP($A510, 'Hospitalisation Details'!$A$2:$K$2344, 8, FALSE)</f>
        <v>tier - 1</v>
      </c>
      <c r="R510" t="str">
        <f>VLOOKUP($A510, 'Hospitalisation Details'!$A$2:$K$2344, 9, FALSE)</f>
        <v>R1013</v>
      </c>
      <c r="S510" t="str">
        <f>VLOOKUP($A510, 'Hospitalisation Details'!$A$2:$K$2344, 10, FALSE)</f>
        <v>15Dec1982</v>
      </c>
      <c r="T510">
        <f>VLOOKUP($A510, 'Hospitalisation Details'!$A$2:$K$2344, 11, FALSE)</f>
        <v>40</v>
      </c>
    </row>
    <row r="511" spans="1:20" ht="15.75" x14ac:dyDescent="0.25">
      <c r="A511" s="1" t="s">
        <v>1860</v>
      </c>
      <c r="B511" t="str">
        <f>VLOOKUP($A511, 'Customer Names'!$A$2:$D$2336, 2, FALSE)</f>
        <v>Watson</v>
      </c>
      <c r="C511" t="str">
        <f>VLOOKUP($A511, 'Customer Names'!$A$2:$D$2336, 3, FALSE)</f>
        <v xml:space="preserve"> Mr</v>
      </c>
      <c r="D511" t="str">
        <f>VLOOKUP($A511, 'Customer Names'!$A$2:$D$2336, 4, FALSE)</f>
        <v xml:space="preserve">  Sean K</v>
      </c>
      <c r="E511">
        <f>VLOOKUP($A511, 'Medical Examinations'!$A$2:$J$2336, 2, FALSE)</f>
        <v>33.344999999999999</v>
      </c>
      <c r="F511">
        <f>VLOOKUP($A511, 'Medical Examinations'!$A$2:$J$2336, 3, FALSE)</f>
        <v>4.79</v>
      </c>
      <c r="G511" t="str">
        <f>VLOOKUP($A511, 'Medical Examinations'!$A$2:$J$2336, 4, FALSE)</f>
        <v>Yes</v>
      </c>
      <c r="H511" t="str">
        <f>VLOOKUP($A511, 'Medical Examinations'!$A$2:$J$2336, 5, FALSE)</f>
        <v>No</v>
      </c>
      <c r="I511" t="str">
        <f>VLOOKUP($A511, 'Medical Examinations'!$A$2:$J$2336, 6, FALSE)</f>
        <v>Yes</v>
      </c>
      <c r="J511">
        <f>VLOOKUP($A511, 'Medical Examinations'!$A$2:$J$2336, 7, FALSE)</f>
        <v>1</v>
      </c>
      <c r="K511" t="str">
        <f>VLOOKUP($A511, 'Medical Examinations'!$A$2:$J$2336, 8, FALSE)</f>
        <v>No</v>
      </c>
      <c r="L511" t="str">
        <f>VLOOKUP($A511, 'Medical Examinations'!$A$2:$J$2336, 9, FALSE)</f>
        <v>Obesity</v>
      </c>
      <c r="M511" t="str">
        <f>VLOOKUP($A511, 'Medical Examinations'!$A$2:$J$2336, 10, FALSE)</f>
        <v>Normal</v>
      </c>
      <c r="N511">
        <f>VLOOKUP($A511, 'Hospitalisation Details'!$A$2:$K$2344, 5, FALSE)</f>
        <v>2</v>
      </c>
      <c r="O511">
        <f>VLOOKUP($A511, 'Hospitalisation Details'!$A$2:$K$2344, 6, FALSE)</f>
        <v>19442.349999999999</v>
      </c>
      <c r="P511" t="str">
        <f>VLOOKUP($A511, 'Hospitalisation Details'!$A$2:$K$2344, 7, FALSE)</f>
        <v>tier - 1</v>
      </c>
      <c r="Q511" t="str">
        <f>VLOOKUP($A511, 'Hospitalisation Details'!$A$2:$K$2344, 8, FALSE)</f>
        <v>tier - 3</v>
      </c>
      <c r="R511" t="str">
        <f>VLOOKUP($A511, 'Hospitalisation Details'!$A$2:$K$2344, 9, FALSE)</f>
        <v>R1012</v>
      </c>
      <c r="S511" t="str">
        <f>VLOOKUP($A511, 'Hospitalisation Details'!$A$2:$K$2344, 10, FALSE)</f>
        <v>6Sep1993</v>
      </c>
      <c r="T511">
        <f>VLOOKUP($A511, 'Hospitalisation Details'!$A$2:$K$2344, 11, FALSE)</f>
        <v>29</v>
      </c>
    </row>
    <row r="512" spans="1:20" ht="15.75" x14ac:dyDescent="0.25">
      <c r="A512" s="1" t="s">
        <v>1859</v>
      </c>
      <c r="B512" t="str">
        <f>VLOOKUP($A512, 'Customer Names'!$A$2:$D$2336, 2, FALSE)</f>
        <v>Esponda</v>
      </c>
      <c r="C512" t="str">
        <f>VLOOKUP($A512, 'Customer Names'!$A$2:$D$2336, 3, FALSE)</f>
        <v xml:space="preserve"> Mr</v>
      </c>
      <c r="D512" t="str">
        <f>VLOOKUP($A512, 'Customer Names'!$A$2:$D$2336, 4, FALSE)</f>
        <v xml:space="preserve">  Rick</v>
      </c>
      <c r="E512">
        <f>VLOOKUP($A512, 'Medical Examinations'!$A$2:$J$2336, 2, FALSE)</f>
        <v>24.42</v>
      </c>
      <c r="F512">
        <f>VLOOKUP($A512, 'Medical Examinations'!$A$2:$J$2336, 3, FALSE)</f>
        <v>5.81</v>
      </c>
      <c r="G512" t="str">
        <f>VLOOKUP($A512, 'Medical Examinations'!$A$2:$J$2336, 4, FALSE)</f>
        <v>No</v>
      </c>
      <c r="H512" t="str">
        <f>VLOOKUP($A512, 'Medical Examinations'!$A$2:$J$2336, 5, FALSE)</f>
        <v>No</v>
      </c>
      <c r="I512" t="str">
        <f>VLOOKUP($A512, 'Medical Examinations'!$A$2:$J$2336, 6, FALSE)</f>
        <v>No</v>
      </c>
      <c r="J512">
        <f>VLOOKUP($A512, 'Medical Examinations'!$A$2:$J$2336, 7, FALSE)</f>
        <v>0</v>
      </c>
      <c r="K512" t="str">
        <f>VLOOKUP($A512, 'Medical Examinations'!$A$2:$J$2336, 8, FALSE)</f>
        <v>No</v>
      </c>
      <c r="L512" t="str">
        <f>VLOOKUP($A512, 'Medical Examinations'!$A$2:$J$2336, 9, FALSE)</f>
        <v>Obesity</v>
      </c>
      <c r="M512" t="str">
        <f>VLOOKUP($A512, 'Medical Examinations'!$A$2:$J$2336, 10, FALSE)</f>
        <v>Diabetes</v>
      </c>
      <c r="N512">
        <f>VLOOKUP($A512, 'Hospitalisation Details'!$A$2:$K$2344, 5, FALSE)</f>
        <v>3</v>
      </c>
      <c r="O512">
        <f>VLOOKUP($A512, 'Hospitalisation Details'!$A$2:$K$2344, 6, FALSE)</f>
        <v>19362</v>
      </c>
      <c r="P512" t="str">
        <f>VLOOKUP($A512, 'Hospitalisation Details'!$A$2:$K$2344, 7, FALSE)</f>
        <v>tier - 1</v>
      </c>
      <c r="Q512" t="str">
        <f>VLOOKUP($A512, 'Hospitalisation Details'!$A$2:$K$2344, 8, FALSE)</f>
        <v>tier - 3</v>
      </c>
      <c r="R512" t="str">
        <f>VLOOKUP($A512, 'Hospitalisation Details'!$A$2:$K$2344, 9, FALSE)</f>
        <v>R1013</v>
      </c>
      <c r="S512" t="str">
        <f>VLOOKUP($A512, 'Hospitalisation Details'!$A$2:$K$2344, 10, FALSE)</f>
        <v>30Jun1987</v>
      </c>
      <c r="T512">
        <f>VLOOKUP($A512, 'Hospitalisation Details'!$A$2:$K$2344, 11, FALSE)</f>
        <v>35</v>
      </c>
    </row>
    <row r="513" spans="1:20" ht="15.75" x14ac:dyDescent="0.25">
      <c r="A513" s="1" t="s">
        <v>1858</v>
      </c>
      <c r="B513" t="str">
        <f>VLOOKUP($A513, 'Customer Names'!$A$2:$D$2336, 2, FALSE)</f>
        <v>Krall</v>
      </c>
      <c r="C513" t="str">
        <f>VLOOKUP($A513, 'Customer Names'!$A$2:$D$2336, 3, FALSE)</f>
        <v xml:space="preserve"> Mr</v>
      </c>
      <c r="D513" t="str">
        <f>VLOOKUP($A513, 'Customer Names'!$A$2:$D$2336, 4, FALSE)</f>
        <v xml:space="preserve">  Matthew</v>
      </c>
      <c r="E513">
        <f>VLOOKUP($A513, 'Medical Examinations'!$A$2:$J$2336, 2, FALSE)</f>
        <v>29.81</v>
      </c>
      <c r="F513">
        <f>VLOOKUP($A513, 'Medical Examinations'!$A$2:$J$2336, 3, FALSE)</f>
        <v>5.58</v>
      </c>
      <c r="G513" t="str">
        <f>VLOOKUP($A513, 'Medical Examinations'!$A$2:$J$2336, 4, FALSE)</f>
        <v>No</v>
      </c>
      <c r="H513" t="str">
        <f>VLOOKUP($A513, 'Medical Examinations'!$A$2:$J$2336, 5, FALSE)</f>
        <v>No</v>
      </c>
      <c r="I513" t="str">
        <f>VLOOKUP($A513, 'Medical Examinations'!$A$2:$J$2336, 6, FALSE)</f>
        <v>No</v>
      </c>
      <c r="J513">
        <f>VLOOKUP($A513, 'Medical Examinations'!$A$2:$J$2336, 7, FALSE)</f>
        <v>1</v>
      </c>
      <c r="K513" t="str">
        <f>VLOOKUP($A513, 'Medical Examinations'!$A$2:$J$2336, 8, FALSE)</f>
        <v>No</v>
      </c>
      <c r="L513" t="str">
        <f>VLOOKUP($A513, 'Medical Examinations'!$A$2:$J$2336, 9, FALSE)</f>
        <v>Obesity</v>
      </c>
      <c r="M513" t="str">
        <f>VLOOKUP($A513, 'Medical Examinations'!$A$2:$J$2336, 10, FALSE)</f>
        <v>Normal</v>
      </c>
      <c r="N513">
        <f>VLOOKUP($A513, 'Hospitalisation Details'!$A$2:$K$2344, 5, FALSE)</f>
        <v>0</v>
      </c>
      <c r="O513">
        <f>VLOOKUP($A513, 'Hospitalisation Details'!$A$2:$K$2344, 6, FALSE)</f>
        <v>19350.37</v>
      </c>
      <c r="P513" t="str">
        <f>VLOOKUP($A513, 'Hospitalisation Details'!$A$2:$K$2344, 7, FALSE)</f>
        <v>tier - 1</v>
      </c>
      <c r="Q513" t="str">
        <f>VLOOKUP($A513, 'Hospitalisation Details'!$A$2:$K$2344, 8, FALSE)</f>
        <v>tier - 3</v>
      </c>
      <c r="R513" t="str">
        <f>VLOOKUP($A513, 'Hospitalisation Details'!$A$2:$K$2344, 9, FALSE)</f>
        <v>R1013</v>
      </c>
      <c r="S513" t="str">
        <f>VLOOKUP($A513, 'Hospitalisation Details'!$A$2:$K$2344, 10, FALSE)</f>
        <v>24Aug1991</v>
      </c>
      <c r="T513">
        <f>VLOOKUP($A513, 'Hospitalisation Details'!$A$2:$K$2344, 11, FALSE)</f>
        <v>31</v>
      </c>
    </row>
    <row r="514" spans="1:20" ht="15.75" x14ac:dyDescent="0.25">
      <c r="A514" s="1" t="s">
        <v>1857</v>
      </c>
      <c r="B514" t="str">
        <f>VLOOKUP($A514, 'Customer Names'!$A$2:$D$2336, 2, FALSE)</f>
        <v>Poskin</v>
      </c>
      <c r="C514" t="str">
        <f>VLOOKUP($A514, 'Customer Names'!$A$2:$D$2336, 3, FALSE)</f>
        <v xml:space="preserve"> Mr</v>
      </c>
      <c r="D514" t="str">
        <f>VLOOKUP($A514, 'Customer Names'!$A$2:$D$2336, 4, FALSE)</f>
        <v xml:space="preserve">  Brady</v>
      </c>
      <c r="E514">
        <f>VLOOKUP($A514, 'Medical Examinations'!$A$2:$J$2336, 2, FALSE)</f>
        <v>51.18</v>
      </c>
      <c r="F514">
        <f>VLOOKUP($A514, 'Medical Examinations'!$A$2:$J$2336, 3, FALSE)</f>
        <v>4.4000000000000004</v>
      </c>
      <c r="G514" t="str">
        <f>VLOOKUP($A514, 'Medical Examinations'!$A$2:$J$2336, 4, FALSE)</f>
        <v>Yes</v>
      </c>
      <c r="H514" t="str">
        <f>VLOOKUP($A514, 'Medical Examinations'!$A$2:$J$2336, 5, FALSE)</f>
        <v>Yes</v>
      </c>
      <c r="I514" t="str">
        <f>VLOOKUP($A514, 'Medical Examinations'!$A$2:$J$2336, 6, FALSE)</f>
        <v>No</v>
      </c>
      <c r="J514">
        <f>VLOOKUP($A514, 'Medical Examinations'!$A$2:$J$2336, 7, FALSE)</f>
        <v>2</v>
      </c>
      <c r="K514" t="str">
        <f>VLOOKUP($A514, 'Medical Examinations'!$A$2:$J$2336, 8, FALSE)</f>
        <v>Yes</v>
      </c>
      <c r="L514" t="str">
        <f>VLOOKUP($A514, 'Medical Examinations'!$A$2:$J$2336, 9, FALSE)</f>
        <v>Obesity</v>
      </c>
      <c r="M514" t="str">
        <f>VLOOKUP($A514, 'Medical Examinations'!$A$2:$J$2336, 10, FALSE)</f>
        <v>Normal</v>
      </c>
      <c r="N514">
        <f>VLOOKUP($A514, 'Hospitalisation Details'!$A$2:$K$2344, 5, FALSE)</f>
        <v>0</v>
      </c>
      <c r="O514">
        <f>VLOOKUP($A514, 'Hospitalisation Details'!$A$2:$K$2344, 6, FALSE)</f>
        <v>19321.060000000001</v>
      </c>
      <c r="P514" t="str">
        <f>VLOOKUP($A514, 'Hospitalisation Details'!$A$2:$K$2344, 7, FALSE)</f>
        <v>tier - 1</v>
      </c>
      <c r="Q514" t="str">
        <f>VLOOKUP($A514, 'Hospitalisation Details'!$A$2:$K$2344, 8, FALSE)</f>
        <v>tier - 1</v>
      </c>
      <c r="R514" t="str">
        <f>VLOOKUP($A514, 'Hospitalisation Details'!$A$2:$K$2344, 9, FALSE)</f>
        <v>R1012</v>
      </c>
      <c r="S514" t="str">
        <f>VLOOKUP($A514, 'Hospitalisation Details'!$A$2:$K$2344, 10, FALSE)</f>
        <v>15Nov1966</v>
      </c>
      <c r="T514">
        <f>VLOOKUP($A514, 'Hospitalisation Details'!$A$2:$K$2344, 11, FALSE)</f>
        <v>56</v>
      </c>
    </row>
    <row r="515" spans="1:20" ht="15.75" x14ac:dyDescent="0.25">
      <c r="A515" s="1" t="s">
        <v>1856</v>
      </c>
      <c r="B515" t="str">
        <f>VLOOKUP($A515, 'Customer Names'!$A$2:$D$2336, 2, FALSE)</f>
        <v>Halfmann</v>
      </c>
      <c r="C515" t="str">
        <f>VLOOKUP($A515, 'Customer Names'!$A$2:$D$2336, 3, FALSE)</f>
        <v xml:space="preserve"> Ms</v>
      </c>
      <c r="D515" t="str">
        <f>VLOOKUP($A515, 'Customer Names'!$A$2:$D$2336, 4, FALSE)</f>
        <v xml:space="preserve">  Kameko</v>
      </c>
      <c r="E515">
        <f>VLOOKUP($A515, 'Medical Examinations'!$A$2:$J$2336, 2, FALSE)</f>
        <v>51.37</v>
      </c>
      <c r="F515">
        <f>VLOOKUP($A515, 'Medical Examinations'!$A$2:$J$2336, 3, FALSE)</f>
        <v>8.18</v>
      </c>
      <c r="G515" t="str">
        <f>VLOOKUP($A515, 'Medical Examinations'!$A$2:$J$2336, 4, FALSE)</f>
        <v>Yes</v>
      </c>
      <c r="H515" t="str">
        <f>VLOOKUP($A515, 'Medical Examinations'!$A$2:$J$2336, 5, FALSE)</f>
        <v>Yes</v>
      </c>
      <c r="I515" t="str">
        <f>VLOOKUP($A515, 'Medical Examinations'!$A$2:$J$2336, 6, FALSE)</f>
        <v>No</v>
      </c>
      <c r="J515">
        <f>VLOOKUP($A515, 'Medical Examinations'!$A$2:$J$2336, 7, FALSE)</f>
        <v>2</v>
      </c>
      <c r="K515" t="str">
        <f>VLOOKUP($A515, 'Medical Examinations'!$A$2:$J$2336, 8, FALSE)</f>
        <v>Yes</v>
      </c>
      <c r="L515" t="str">
        <f>VLOOKUP($A515, 'Medical Examinations'!$A$2:$J$2336, 9, FALSE)</f>
        <v>Obesity</v>
      </c>
      <c r="M515" t="str">
        <f>VLOOKUP($A515, 'Medical Examinations'!$A$2:$J$2336, 10, FALSE)</f>
        <v>Diabetes</v>
      </c>
      <c r="N515">
        <f>VLOOKUP($A515, 'Hospitalisation Details'!$A$2:$K$2344, 5, FALSE)</f>
        <v>0</v>
      </c>
      <c r="O515">
        <f>VLOOKUP($A515, 'Hospitalisation Details'!$A$2:$K$2344, 6, FALSE)</f>
        <v>19259.96</v>
      </c>
      <c r="P515" t="str">
        <f>VLOOKUP($A515, 'Hospitalisation Details'!$A$2:$K$2344, 7, FALSE)</f>
        <v>tier - 1</v>
      </c>
      <c r="Q515" t="str">
        <f>VLOOKUP($A515, 'Hospitalisation Details'!$A$2:$K$2344, 8, FALSE)</f>
        <v>tier - 1</v>
      </c>
      <c r="R515" t="str">
        <f>VLOOKUP($A515, 'Hospitalisation Details'!$A$2:$K$2344, 9, FALSE)</f>
        <v>R1012</v>
      </c>
      <c r="S515" t="str">
        <f>VLOOKUP($A515, 'Hospitalisation Details'!$A$2:$K$2344, 10, FALSE)</f>
        <v>29Jul1967</v>
      </c>
      <c r="T515">
        <f>VLOOKUP($A515, 'Hospitalisation Details'!$A$2:$K$2344, 11, FALSE)</f>
        <v>55</v>
      </c>
    </row>
    <row r="516" spans="1:20" ht="15.75" x14ac:dyDescent="0.25">
      <c r="A516" s="1" t="s">
        <v>1855</v>
      </c>
      <c r="B516" t="str">
        <f>VLOOKUP($A516, 'Customer Names'!$A$2:$D$2336, 2, FALSE)</f>
        <v>Klapper</v>
      </c>
      <c r="C516" t="str">
        <f>VLOOKUP($A516, 'Customer Names'!$A$2:$D$2336, 3, FALSE)</f>
        <v xml:space="preserve"> Mr</v>
      </c>
      <c r="D516" t="str">
        <f>VLOOKUP($A516, 'Customer Names'!$A$2:$D$2336, 4, FALSE)</f>
        <v xml:space="preserve">  Jeremy A</v>
      </c>
      <c r="E516">
        <f>VLOOKUP($A516, 'Medical Examinations'!$A$2:$J$2336, 2, FALSE)</f>
        <v>36.19</v>
      </c>
      <c r="F516">
        <f>VLOOKUP($A516, 'Medical Examinations'!$A$2:$J$2336, 3, FALSE)</f>
        <v>5.52</v>
      </c>
      <c r="G516" t="str">
        <f>VLOOKUP($A516, 'Medical Examinations'!$A$2:$J$2336, 4, FALSE)</f>
        <v>Yes</v>
      </c>
      <c r="H516" t="str">
        <f>VLOOKUP($A516, 'Medical Examinations'!$A$2:$J$2336, 5, FALSE)</f>
        <v>No</v>
      </c>
      <c r="I516" t="str">
        <f>VLOOKUP($A516, 'Medical Examinations'!$A$2:$J$2336, 6, FALSE)</f>
        <v>No</v>
      </c>
      <c r="J516">
        <f>VLOOKUP($A516, 'Medical Examinations'!$A$2:$J$2336, 7, FALSE)</f>
        <v>1</v>
      </c>
      <c r="K516" t="str">
        <f>VLOOKUP($A516, 'Medical Examinations'!$A$2:$J$2336, 8, FALSE)</f>
        <v>No</v>
      </c>
      <c r="L516" t="str">
        <f>VLOOKUP($A516, 'Medical Examinations'!$A$2:$J$2336, 9, FALSE)</f>
        <v>Obesity</v>
      </c>
      <c r="M516" t="str">
        <f>VLOOKUP($A516, 'Medical Examinations'!$A$2:$J$2336, 10, FALSE)</f>
        <v>Normal</v>
      </c>
      <c r="N516">
        <f>VLOOKUP($A516, 'Hospitalisation Details'!$A$2:$K$2344, 5, FALSE)</f>
        <v>0</v>
      </c>
      <c r="O516">
        <f>VLOOKUP($A516, 'Hospitalisation Details'!$A$2:$K$2344, 6, FALSE)</f>
        <v>19214.71</v>
      </c>
      <c r="P516" t="str">
        <f>VLOOKUP($A516, 'Hospitalisation Details'!$A$2:$K$2344, 7, FALSE)</f>
        <v>tier - 1</v>
      </c>
      <c r="Q516" t="str">
        <f>VLOOKUP($A516, 'Hospitalisation Details'!$A$2:$K$2344, 8, FALSE)</f>
        <v>tier - 3</v>
      </c>
      <c r="R516" t="str">
        <f>VLOOKUP($A516, 'Hospitalisation Details'!$A$2:$K$2344, 9, FALSE)</f>
        <v>R1013</v>
      </c>
      <c r="S516" t="str">
        <f>VLOOKUP($A516, 'Hospitalisation Details'!$A$2:$K$2344, 10, FALSE)</f>
        <v>28Dec1985</v>
      </c>
      <c r="T516">
        <f>VLOOKUP($A516, 'Hospitalisation Details'!$A$2:$K$2344, 11, FALSE)</f>
        <v>37</v>
      </c>
    </row>
    <row r="517" spans="1:20" ht="15.75" x14ac:dyDescent="0.25">
      <c r="A517" s="1" t="s">
        <v>1854</v>
      </c>
      <c r="B517" t="str">
        <f>VLOOKUP($A517, 'Customer Names'!$A$2:$D$2336, 2, FALSE)</f>
        <v>George</v>
      </c>
      <c r="C517" t="str">
        <f>VLOOKUP($A517, 'Customer Names'!$A$2:$D$2336, 3, FALSE)</f>
        <v xml:space="preserve"> Mr</v>
      </c>
      <c r="D517" t="str">
        <f>VLOOKUP($A517, 'Customer Names'!$A$2:$D$2336, 4, FALSE)</f>
        <v xml:space="preserve">  Daniel</v>
      </c>
      <c r="E517">
        <f>VLOOKUP($A517, 'Medical Examinations'!$A$2:$J$2336, 2, FALSE)</f>
        <v>25.9</v>
      </c>
      <c r="F517">
        <f>VLOOKUP($A517, 'Medical Examinations'!$A$2:$J$2336, 3, FALSE)</f>
        <v>4.84</v>
      </c>
      <c r="G517" t="str">
        <f>VLOOKUP($A517, 'Medical Examinations'!$A$2:$J$2336, 4, FALSE)</f>
        <v>No</v>
      </c>
      <c r="H517" t="str">
        <f>VLOOKUP($A517, 'Medical Examinations'!$A$2:$J$2336, 5, FALSE)</f>
        <v>No</v>
      </c>
      <c r="I517" t="str">
        <f>VLOOKUP($A517, 'Medical Examinations'!$A$2:$J$2336, 6, FALSE)</f>
        <v>No</v>
      </c>
      <c r="J517">
        <f>VLOOKUP($A517, 'Medical Examinations'!$A$2:$J$2336, 7, FALSE)</f>
        <v>0</v>
      </c>
      <c r="K517" t="str">
        <f>VLOOKUP($A517, 'Medical Examinations'!$A$2:$J$2336, 8, FALSE)</f>
        <v>No</v>
      </c>
      <c r="L517" t="str">
        <f>VLOOKUP($A517, 'Medical Examinations'!$A$2:$J$2336, 9, FALSE)</f>
        <v>Obesity</v>
      </c>
      <c r="M517" t="str">
        <f>VLOOKUP($A517, 'Medical Examinations'!$A$2:$J$2336, 10, FALSE)</f>
        <v>Normal</v>
      </c>
      <c r="N517">
        <f>VLOOKUP($A517, 'Hospitalisation Details'!$A$2:$K$2344, 5, FALSE)</f>
        <v>3</v>
      </c>
      <c r="O517">
        <f>VLOOKUP($A517, 'Hospitalisation Details'!$A$2:$K$2344, 6, FALSE)</f>
        <v>19199.939999999999</v>
      </c>
      <c r="P517" t="str">
        <f>VLOOKUP($A517, 'Hospitalisation Details'!$A$2:$K$2344, 7, FALSE)</f>
        <v>tier - 1</v>
      </c>
      <c r="Q517" t="str">
        <f>VLOOKUP($A517, 'Hospitalisation Details'!$A$2:$K$2344, 8, FALSE)</f>
        <v>tier - 3</v>
      </c>
      <c r="R517" t="str">
        <f>VLOOKUP($A517, 'Hospitalisation Details'!$A$2:$K$2344, 9, FALSE)</f>
        <v>R1011</v>
      </c>
      <c r="S517" t="str">
        <f>VLOOKUP($A517, 'Hospitalisation Details'!$A$2:$K$2344, 10, FALSE)</f>
        <v>16Sep1991</v>
      </c>
      <c r="T517">
        <f>VLOOKUP($A517, 'Hospitalisation Details'!$A$2:$K$2344, 11, FALSE)</f>
        <v>31</v>
      </c>
    </row>
    <row r="518" spans="1:20" ht="15.75" x14ac:dyDescent="0.25">
      <c r="A518" s="1" t="s">
        <v>1853</v>
      </c>
      <c r="B518" t="str">
        <f>VLOOKUP($A518, 'Customer Names'!$A$2:$D$2336, 2, FALSE)</f>
        <v>Hicks</v>
      </c>
      <c r="C518" t="str">
        <f>VLOOKUP($A518, 'Customer Names'!$A$2:$D$2336, 3, FALSE)</f>
        <v xml:space="preserve"> Ms</v>
      </c>
      <c r="D518" t="str">
        <f>VLOOKUP($A518, 'Customer Names'!$A$2:$D$2336, 4, FALSE)</f>
        <v xml:space="preserve">  Amanda</v>
      </c>
      <c r="E518">
        <f>VLOOKUP($A518, 'Medical Examinations'!$A$2:$J$2336, 2, FALSE)</f>
        <v>35.72</v>
      </c>
      <c r="F518">
        <f>VLOOKUP($A518, 'Medical Examinations'!$A$2:$J$2336, 3, FALSE)</f>
        <v>4.08</v>
      </c>
      <c r="G518" t="str">
        <f>VLOOKUP($A518, 'Medical Examinations'!$A$2:$J$2336, 4, FALSE)</f>
        <v>Yes</v>
      </c>
      <c r="H518" t="str">
        <f>VLOOKUP($A518, 'Medical Examinations'!$A$2:$J$2336, 5, FALSE)</f>
        <v>No</v>
      </c>
      <c r="I518" t="str">
        <f>VLOOKUP($A518, 'Medical Examinations'!$A$2:$J$2336, 6, FALSE)</f>
        <v>Yes</v>
      </c>
      <c r="J518">
        <f>VLOOKUP($A518, 'Medical Examinations'!$A$2:$J$2336, 7, FALSE)</f>
        <v>1</v>
      </c>
      <c r="K518" t="str">
        <f>VLOOKUP($A518, 'Medical Examinations'!$A$2:$J$2336, 8, FALSE)</f>
        <v>No</v>
      </c>
      <c r="L518" t="str">
        <f>VLOOKUP($A518, 'Medical Examinations'!$A$2:$J$2336, 9, FALSE)</f>
        <v>Obesity</v>
      </c>
      <c r="M518" t="str">
        <f>VLOOKUP($A518, 'Medical Examinations'!$A$2:$J$2336, 10, FALSE)</f>
        <v>Normal</v>
      </c>
      <c r="N518">
        <f>VLOOKUP($A518, 'Hospitalisation Details'!$A$2:$K$2344, 5, FALSE)</f>
        <v>2</v>
      </c>
      <c r="O518">
        <f>VLOOKUP($A518, 'Hospitalisation Details'!$A$2:$K$2344, 6, FALSE)</f>
        <v>19144.580000000002</v>
      </c>
      <c r="P518" t="str">
        <f>VLOOKUP($A518, 'Hospitalisation Details'!$A$2:$K$2344, 7, FALSE)</f>
        <v>tier - 1</v>
      </c>
      <c r="Q518" t="str">
        <f>VLOOKUP($A518, 'Hospitalisation Details'!$A$2:$K$2344, 8, FALSE)</f>
        <v>tier - 1</v>
      </c>
      <c r="R518" t="str">
        <f>VLOOKUP($A518, 'Hospitalisation Details'!$A$2:$K$2344, 9, FALSE)</f>
        <v>R1024</v>
      </c>
      <c r="S518" t="str">
        <f>VLOOKUP($A518, 'Hospitalisation Details'!$A$2:$K$2344, 10, FALSE)</f>
        <v>2Jul1979</v>
      </c>
      <c r="T518">
        <f>VLOOKUP($A518, 'Hospitalisation Details'!$A$2:$K$2344, 11, FALSE)</f>
        <v>43</v>
      </c>
    </row>
    <row r="519" spans="1:20" ht="15.75" x14ac:dyDescent="0.25">
      <c r="A519" s="1" t="s">
        <v>1852</v>
      </c>
      <c r="B519" t="str">
        <f>VLOOKUP($A519, 'Customer Names'!$A$2:$D$2336, 2, FALSE)</f>
        <v>Lockyer</v>
      </c>
      <c r="C519" t="str">
        <f>VLOOKUP($A519, 'Customer Names'!$A$2:$D$2336, 3, FALSE)</f>
        <v xml:space="preserve"> Ms</v>
      </c>
      <c r="D519" t="str">
        <f>VLOOKUP($A519, 'Customer Names'!$A$2:$D$2336, 4, FALSE)</f>
        <v xml:space="preserve">  Karen</v>
      </c>
      <c r="E519">
        <f>VLOOKUP($A519, 'Medical Examinations'!$A$2:$J$2336, 2, FALSE)</f>
        <v>27.94</v>
      </c>
      <c r="F519">
        <f>VLOOKUP($A519, 'Medical Examinations'!$A$2:$J$2336, 3, FALSE)</f>
        <v>4.4800000000000004</v>
      </c>
      <c r="G519" t="str">
        <f>VLOOKUP($A519, 'Medical Examinations'!$A$2:$J$2336, 4, FALSE)</f>
        <v>No</v>
      </c>
      <c r="H519" t="str">
        <f>VLOOKUP($A519, 'Medical Examinations'!$A$2:$J$2336, 5, FALSE)</f>
        <v>No</v>
      </c>
      <c r="I519" t="str">
        <f>VLOOKUP($A519, 'Medical Examinations'!$A$2:$J$2336, 6, FALSE)</f>
        <v>Yes</v>
      </c>
      <c r="J519">
        <f>VLOOKUP($A519, 'Medical Examinations'!$A$2:$J$2336, 7, FALSE)</f>
        <v>0</v>
      </c>
      <c r="K519" t="str">
        <f>VLOOKUP($A519, 'Medical Examinations'!$A$2:$J$2336, 8, FALSE)</f>
        <v>No</v>
      </c>
      <c r="L519" t="str">
        <f>VLOOKUP($A519, 'Medical Examinations'!$A$2:$J$2336, 9, FALSE)</f>
        <v>Obesity</v>
      </c>
      <c r="M519" t="str">
        <f>VLOOKUP($A519, 'Medical Examinations'!$A$2:$J$2336, 10, FALSE)</f>
        <v>Normal</v>
      </c>
      <c r="N519">
        <f>VLOOKUP($A519, 'Hospitalisation Details'!$A$2:$K$2344, 5, FALSE)</f>
        <v>1</v>
      </c>
      <c r="O519">
        <f>VLOOKUP($A519, 'Hospitalisation Details'!$A$2:$K$2344, 6, FALSE)</f>
        <v>19107.78</v>
      </c>
      <c r="P519" t="str">
        <f>VLOOKUP($A519, 'Hospitalisation Details'!$A$2:$K$2344, 7, FALSE)</f>
        <v>tier - 1</v>
      </c>
      <c r="Q519" t="str">
        <f>VLOOKUP($A519, 'Hospitalisation Details'!$A$2:$K$2344, 8, FALSE)</f>
        <v>tier - 2</v>
      </c>
      <c r="R519" t="str">
        <f>VLOOKUP($A519, 'Hospitalisation Details'!$A$2:$K$2344, 9, FALSE)</f>
        <v>R1013</v>
      </c>
      <c r="S519" t="str">
        <f>VLOOKUP($A519, 'Hospitalisation Details'!$A$2:$K$2344, 10, FALSE)</f>
        <v>28Sep1993</v>
      </c>
      <c r="T519">
        <f>VLOOKUP($A519, 'Hospitalisation Details'!$A$2:$K$2344, 11, FALSE)</f>
        <v>29</v>
      </c>
    </row>
    <row r="520" spans="1:20" ht="15.75" x14ac:dyDescent="0.25">
      <c r="A520" s="1" t="s">
        <v>1851</v>
      </c>
      <c r="B520" t="str">
        <f>VLOOKUP($A520, 'Customer Names'!$A$2:$D$2336, 2, FALSE)</f>
        <v>Byrnes</v>
      </c>
      <c r="C520" t="str">
        <f>VLOOKUP($A520, 'Customer Names'!$A$2:$D$2336, 3, FALSE)</f>
        <v xml:space="preserve"> Mr</v>
      </c>
      <c r="D520" t="str">
        <f>VLOOKUP($A520, 'Customer Names'!$A$2:$D$2336, 4, FALSE)</f>
        <v xml:space="preserve">  Gregory</v>
      </c>
      <c r="E520">
        <f>VLOOKUP($A520, 'Medical Examinations'!$A$2:$J$2336, 2, FALSE)</f>
        <v>27.1</v>
      </c>
      <c r="F520">
        <f>VLOOKUP($A520, 'Medical Examinations'!$A$2:$J$2336, 3, FALSE)</f>
        <v>5.73</v>
      </c>
      <c r="G520" t="str">
        <f>VLOOKUP($A520, 'Medical Examinations'!$A$2:$J$2336, 4, FALSE)</f>
        <v>No</v>
      </c>
      <c r="H520" t="str">
        <f>VLOOKUP($A520, 'Medical Examinations'!$A$2:$J$2336, 5, FALSE)</f>
        <v>No</v>
      </c>
      <c r="I520" t="str">
        <f>VLOOKUP($A520, 'Medical Examinations'!$A$2:$J$2336, 6, FALSE)</f>
        <v>No</v>
      </c>
      <c r="J520">
        <f>VLOOKUP($A520, 'Medical Examinations'!$A$2:$J$2336, 7, FALSE)</f>
        <v>0</v>
      </c>
      <c r="K520" t="str">
        <f>VLOOKUP($A520, 'Medical Examinations'!$A$2:$J$2336, 8, FALSE)</f>
        <v>No</v>
      </c>
      <c r="L520" t="str">
        <f>VLOOKUP($A520, 'Medical Examinations'!$A$2:$J$2336, 9, FALSE)</f>
        <v>Obesity</v>
      </c>
      <c r="M520" t="str">
        <f>VLOOKUP($A520, 'Medical Examinations'!$A$2:$J$2336, 10, FALSE)</f>
        <v>Diabetes</v>
      </c>
      <c r="N520">
        <f>VLOOKUP($A520, 'Hospitalisation Details'!$A$2:$K$2344, 5, FALSE)</f>
        <v>1</v>
      </c>
      <c r="O520">
        <f>VLOOKUP($A520, 'Hospitalisation Details'!$A$2:$K$2344, 6, FALSE)</f>
        <v>19040.88</v>
      </c>
      <c r="P520" t="str">
        <f>VLOOKUP($A520, 'Hospitalisation Details'!$A$2:$K$2344, 7, FALSE)</f>
        <v>tier - 1</v>
      </c>
      <c r="Q520" t="str">
        <f>VLOOKUP($A520, 'Hospitalisation Details'!$A$2:$K$2344, 8, FALSE)</f>
        <v>tier - 3</v>
      </c>
      <c r="R520" t="str">
        <f>VLOOKUP($A520, 'Hospitalisation Details'!$A$2:$K$2344, 9, FALSE)</f>
        <v>R1011</v>
      </c>
      <c r="S520" t="str">
        <f>VLOOKUP($A520, 'Hospitalisation Details'!$A$2:$K$2344, 10, FALSE)</f>
        <v>5Jun1989</v>
      </c>
      <c r="T520">
        <f>VLOOKUP($A520, 'Hospitalisation Details'!$A$2:$K$2344, 11, FALSE)</f>
        <v>34</v>
      </c>
    </row>
    <row r="521" spans="1:20" ht="15.75" x14ac:dyDescent="0.25">
      <c r="A521" s="1" t="s">
        <v>1850</v>
      </c>
      <c r="B521" t="str">
        <f>VLOOKUP($A521, 'Customer Names'!$A$2:$D$2336, 2, FALSE)</f>
        <v>Norris</v>
      </c>
      <c r="C521" t="str">
        <f>VLOOKUP($A521, 'Customer Names'!$A$2:$D$2336, 3, FALSE)</f>
        <v xml:space="preserve"> Ms</v>
      </c>
      <c r="D521" t="str">
        <f>VLOOKUP($A521, 'Customer Names'!$A$2:$D$2336, 4, FALSE)</f>
        <v xml:space="preserve">  Sabine</v>
      </c>
      <c r="E521">
        <f>VLOOKUP($A521, 'Medical Examinations'!$A$2:$J$2336, 2, FALSE)</f>
        <v>18.3</v>
      </c>
      <c r="F521">
        <f>VLOOKUP($A521, 'Medical Examinations'!$A$2:$J$2336, 3, FALSE)</f>
        <v>5.46</v>
      </c>
      <c r="G521" t="str">
        <f>VLOOKUP($A521, 'Medical Examinations'!$A$2:$J$2336, 4, FALSE)</f>
        <v>No</v>
      </c>
      <c r="H521" t="str">
        <f>VLOOKUP($A521, 'Medical Examinations'!$A$2:$J$2336, 5, FALSE)</f>
        <v>No</v>
      </c>
      <c r="I521" t="str">
        <f>VLOOKUP($A521, 'Medical Examinations'!$A$2:$J$2336, 6, FALSE)</f>
        <v>Yes</v>
      </c>
      <c r="J521">
        <f>VLOOKUP($A521, 'Medical Examinations'!$A$2:$J$2336, 7, FALSE)</f>
        <v>0</v>
      </c>
      <c r="K521" t="str">
        <f>VLOOKUP($A521, 'Medical Examinations'!$A$2:$J$2336, 8, FALSE)</f>
        <v>No</v>
      </c>
      <c r="L521" t="str">
        <f>VLOOKUP($A521, 'Medical Examinations'!$A$2:$J$2336, 9, FALSE)</f>
        <v>Underweight</v>
      </c>
      <c r="M521" t="str">
        <f>VLOOKUP($A521, 'Medical Examinations'!$A$2:$J$2336, 10, FALSE)</f>
        <v>Normal</v>
      </c>
      <c r="N521">
        <f>VLOOKUP($A521, 'Hospitalisation Details'!$A$2:$K$2344, 5, FALSE)</f>
        <v>5</v>
      </c>
      <c r="O521">
        <f>VLOOKUP($A521, 'Hospitalisation Details'!$A$2:$K$2344, 6, FALSE)</f>
        <v>19023.259999999998</v>
      </c>
      <c r="P521" t="str">
        <f>VLOOKUP($A521, 'Hospitalisation Details'!$A$2:$K$2344, 7, FALSE)</f>
        <v>tier - 1</v>
      </c>
      <c r="Q521" t="str">
        <f>VLOOKUP($A521, 'Hospitalisation Details'!$A$2:$K$2344, 8, FALSE)</f>
        <v>tier - 3</v>
      </c>
      <c r="R521" t="str">
        <f>VLOOKUP($A521, 'Hospitalisation Details'!$A$2:$K$2344, 9, FALSE)</f>
        <v>R1011</v>
      </c>
      <c r="S521" t="str">
        <f>VLOOKUP($A521, 'Hospitalisation Details'!$A$2:$K$2344, 10, FALSE)</f>
        <v>19Dec1983</v>
      </c>
      <c r="T521">
        <f>VLOOKUP($A521, 'Hospitalisation Details'!$A$2:$K$2344, 11, FALSE)</f>
        <v>39</v>
      </c>
    </row>
    <row r="522" spans="1:20" ht="15.75" x14ac:dyDescent="0.25">
      <c r="A522" s="1" t="s">
        <v>1849</v>
      </c>
      <c r="B522" t="str">
        <f>VLOOKUP($A522, 'Customer Names'!$A$2:$D$2336, 2, FALSE)</f>
        <v>Darda</v>
      </c>
      <c r="C522" t="str">
        <f>VLOOKUP($A522, 'Customer Names'!$A$2:$D$2336, 3, FALSE)</f>
        <v xml:space="preserve"> Mr</v>
      </c>
      <c r="D522" t="str">
        <f>VLOOKUP($A522, 'Customer Names'!$A$2:$D$2336, 4, FALSE)</f>
        <v xml:space="preserve">  Joseph</v>
      </c>
      <c r="E522">
        <f>VLOOKUP($A522, 'Medical Examinations'!$A$2:$J$2336, 2, FALSE)</f>
        <v>25.3</v>
      </c>
      <c r="F522">
        <f>VLOOKUP($A522, 'Medical Examinations'!$A$2:$J$2336, 3, FALSE)</f>
        <v>5.0199999999999996</v>
      </c>
      <c r="G522" t="str">
        <f>VLOOKUP($A522, 'Medical Examinations'!$A$2:$J$2336, 4, FALSE)</f>
        <v>No</v>
      </c>
      <c r="H522" t="str">
        <f>VLOOKUP($A522, 'Medical Examinations'!$A$2:$J$2336, 5, FALSE)</f>
        <v>No</v>
      </c>
      <c r="I522" t="str">
        <f>VLOOKUP($A522, 'Medical Examinations'!$A$2:$J$2336, 6, FALSE)</f>
        <v>No</v>
      </c>
      <c r="J522">
        <f>VLOOKUP($A522, 'Medical Examinations'!$A$2:$J$2336, 7, FALSE)</f>
        <v>0</v>
      </c>
      <c r="K522" t="str">
        <f>VLOOKUP($A522, 'Medical Examinations'!$A$2:$J$2336, 8, FALSE)</f>
        <v>No</v>
      </c>
      <c r="L522" t="str">
        <f>VLOOKUP($A522, 'Medical Examinations'!$A$2:$J$2336, 9, FALSE)</f>
        <v>Obesity</v>
      </c>
      <c r="M522" t="str">
        <f>VLOOKUP($A522, 'Medical Examinations'!$A$2:$J$2336, 10, FALSE)</f>
        <v>Normal</v>
      </c>
      <c r="N522">
        <f>VLOOKUP($A522, 'Hospitalisation Details'!$A$2:$K$2344, 5, FALSE)</f>
        <v>2</v>
      </c>
      <c r="O522">
        <f>VLOOKUP($A522, 'Hospitalisation Details'!$A$2:$K$2344, 6, FALSE)</f>
        <v>18972.5</v>
      </c>
      <c r="P522" t="str">
        <f>VLOOKUP($A522, 'Hospitalisation Details'!$A$2:$K$2344, 7, FALSE)</f>
        <v>tier - 1</v>
      </c>
      <c r="Q522" t="str">
        <f>VLOOKUP($A522, 'Hospitalisation Details'!$A$2:$K$2344, 8, FALSE)</f>
        <v>tier - 3</v>
      </c>
      <c r="R522" t="str">
        <f>VLOOKUP($A522, 'Hospitalisation Details'!$A$2:$K$2344, 9, FALSE)</f>
        <v>R1013</v>
      </c>
      <c r="S522" t="str">
        <f>VLOOKUP($A522, 'Hospitalisation Details'!$A$2:$K$2344, 10, FALSE)</f>
        <v>24Oct1988</v>
      </c>
      <c r="T522">
        <f>VLOOKUP($A522, 'Hospitalisation Details'!$A$2:$K$2344, 11, FALSE)</f>
        <v>34</v>
      </c>
    </row>
    <row r="523" spans="1:20" ht="15.75" x14ac:dyDescent="0.25">
      <c r="A523" s="1" t="s">
        <v>1848</v>
      </c>
      <c r="B523" t="str">
        <f>VLOOKUP($A523, 'Customer Names'!$A$2:$D$2336, 2, FALSE)</f>
        <v>Otstot</v>
      </c>
      <c r="C523" t="str">
        <f>VLOOKUP($A523, 'Customer Names'!$A$2:$D$2336, 3, FALSE)</f>
        <v xml:space="preserve"> Mr</v>
      </c>
      <c r="D523" t="str">
        <f>VLOOKUP($A523, 'Customer Names'!$A$2:$D$2336, 4, FALSE)</f>
        <v xml:space="preserve">  Adam</v>
      </c>
      <c r="E523">
        <f>VLOOKUP($A523, 'Medical Examinations'!$A$2:$J$2336, 2, FALSE)</f>
        <v>38.83</v>
      </c>
      <c r="F523">
        <f>VLOOKUP($A523, 'Medical Examinations'!$A$2:$J$2336, 3, FALSE)</f>
        <v>6.36</v>
      </c>
      <c r="G523" t="str">
        <f>VLOOKUP($A523, 'Medical Examinations'!$A$2:$J$2336, 4, FALSE)</f>
        <v>Yes</v>
      </c>
      <c r="H523" t="str">
        <f>VLOOKUP($A523, 'Medical Examinations'!$A$2:$J$2336, 5, FALSE)</f>
        <v>No</v>
      </c>
      <c r="I523" t="str">
        <f>VLOOKUP($A523, 'Medical Examinations'!$A$2:$J$2336, 6, FALSE)</f>
        <v>No</v>
      </c>
      <c r="J523">
        <f>VLOOKUP($A523, 'Medical Examinations'!$A$2:$J$2336, 7, FALSE)</f>
        <v>1</v>
      </c>
      <c r="K523" t="str">
        <f>VLOOKUP($A523, 'Medical Examinations'!$A$2:$J$2336, 8, FALSE)</f>
        <v>Yes</v>
      </c>
      <c r="L523" t="str">
        <f>VLOOKUP($A523, 'Medical Examinations'!$A$2:$J$2336, 9, FALSE)</f>
        <v>Obesity</v>
      </c>
      <c r="M523" t="str">
        <f>VLOOKUP($A523, 'Medical Examinations'!$A$2:$J$2336, 10, FALSE)</f>
        <v>Diabetes</v>
      </c>
      <c r="N523">
        <f>VLOOKUP($A523, 'Hospitalisation Details'!$A$2:$K$2344, 5, FALSE)</f>
        <v>1</v>
      </c>
      <c r="O523">
        <f>VLOOKUP($A523, 'Hospitalisation Details'!$A$2:$K$2344, 6, FALSE)</f>
        <v>18963.169999999998</v>
      </c>
      <c r="P523" t="str">
        <f>VLOOKUP($A523, 'Hospitalisation Details'!$A$2:$K$2344, 7, FALSE)</f>
        <v>tier - 1</v>
      </c>
      <c r="Q523" t="str">
        <f>VLOOKUP($A523, 'Hospitalisation Details'!$A$2:$K$2344, 8, FALSE)</f>
        <v>tier - 1</v>
      </c>
      <c r="R523" t="str">
        <f>VLOOKUP($A523, 'Hospitalisation Details'!$A$2:$K$2344, 9, FALSE)</f>
        <v>R1013</v>
      </c>
      <c r="S523" t="str">
        <f>VLOOKUP($A523, 'Hospitalisation Details'!$A$2:$K$2344, 10, FALSE)</f>
        <v>30Nov1992</v>
      </c>
      <c r="T523">
        <f>VLOOKUP($A523, 'Hospitalisation Details'!$A$2:$K$2344, 11, FALSE)</f>
        <v>30</v>
      </c>
    </row>
    <row r="524" spans="1:20" ht="15.75" x14ac:dyDescent="0.25">
      <c r="A524" s="1" t="s">
        <v>1847</v>
      </c>
      <c r="B524" t="str">
        <f>VLOOKUP($A524, 'Customer Names'!$A$2:$D$2336, 2, FALSE)</f>
        <v>Bowley</v>
      </c>
      <c r="C524" t="str">
        <f>VLOOKUP($A524, 'Customer Names'!$A$2:$D$2336, 3, FALSE)</f>
        <v xml:space="preserve"> Ms</v>
      </c>
      <c r="D524" t="str">
        <f>VLOOKUP($A524, 'Customer Names'!$A$2:$D$2336, 4, FALSE)</f>
        <v xml:space="preserve">  Karolyn A</v>
      </c>
      <c r="E524">
        <f>VLOOKUP($A524, 'Medical Examinations'!$A$2:$J$2336, 2, FALSE)</f>
        <v>27.6</v>
      </c>
      <c r="F524">
        <f>VLOOKUP($A524, 'Medical Examinations'!$A$2:$J$2336, 3, FALSE)</f>
        <v>5.36</v>
      </c>
      <c r="G524" t="str">
        <f>VLOOKUP($A524, 'Medical Examinations'!$A$2:$J$2336, 4, FALSE)</f>
        <v>No</v>
      </c>
      <c r="H524" t="str">
        <f>VLOOKUP($A524, 'Medical Examinations'!$A$2:$J$2336, 5, FALSE)</f>
        <v>No</v>
      </c>
      <c r="I524" t="str">
        <f>VLOOKUP($A524, 'Medical Examinations'!$A$2:$J$2336, 6, FALSE)</f>
        <v>No</v>
      </c>
      <c r="J524">
        <f>VLOOKUP($A524, 'Medical Examinations'!$A$2:$J$2336, 7, FALSE)</f>
        <v>0</v>
      </c>
      <c r="K524" t="str">
        <f>VLOOKUP($A524, 'Medical Examinations'!$A$2:$J$2336, 8, FALSE)</f>
        <v>No</v>
      </c>
      <c r="L524" t="str">
        <f>VLOOKUP($A524, 'Medical Examinations'!$A$2:$J$2336, 9, FALSE)</f>
        <v>Obesity</v>
      </c>
      <c r="M524" t="str">
        <f>VLOOKUP($A524, 'Medical Examinations'!$A$2:$J$2336, 10, FALSE)</f>
        <v>Normal</v>
      </c>
      <c r="N524">
        <f>VLOOKUP($A524, 'Hospitalisation Details'!$A$2:$K$2344, 5, FALSE)</f>
        <v>0</v>
      </c>
      <c r="O524">
        <f>VLOOKUP($A524, 'Hospitalisation Details'!$A$2:$K$2344, 6, FALSE)</f>
        <v>18955.22</v>
      </c>
      <c r="P524" t="str">
        <f>VLOOKUP($A524, 'Hospitalisation Details'!$A$2:$K$2344, 7, FALSE)</f>
        <v>tier - 1</v>
      </c>
      <c r="Q524" t="str">
        <f>VLOOKUP($A524, 'Hospitalisation Details'!$A$2:$K$2344, 8, FALSE)</f>
        <v>tier - 3</v>
      </c>
      <c r="R524" t="str">
        <f>VLOOKUP($A524, 'Hospitalisation Details'!$A$2:$K$2344, 9, FALSE)</f>
        <v>R1011</v>
      </c>
      <c r="S524" t="str">
        <f>VLOOKUP($A524, 'Hospitalisation Details'!$A$2:$K$2344, 10, FALSE)</f>
        <v>6Aug1998</v>
      </c>
      <c r="T524">
        <f>VLOOKUP($A524, 'Hospitalisation Details'!$A$2:$K$2344, 11, FALSE)</f>
        <v>24</v>
      </c>
    </row>
    <row r="525" spans="1:20" ht="15.75" x14ac:dyDescent="0.25">
      <c r="A525" s="1" t="s">
        <v>1846</v>
      </c>
      <c r="B525" t="str">
        <f>VLOOKUP($A525, 'Customer Names'!$A$2:$D$2336, 2, FALSE)</f>
        <v>Rogers</v>
      </c>
      <c r="C525" t="str">
        <f>VLOOKUP($A525, 'Customer Names'!$A$2:$D$2336, 3, FALSE)</f>
        <v xml:space="preserve"> Mrs</v>
      </c>
      <c r="D525" t="str">
        <f>VLOOKUP($A525, 'Customer Names'!$A$2:$D$2336, 4, FALSE)</f>
        <v xml:space="preserve">  Anita L</v>
      </c>
      <c r="E525">
        <f>VLOOKUP($A525, 'Medical Examinations'!$A$2:$J$2336, 2, FALSE)</f>
        <v>46.4</v>
      </c>
      <c r="F525">
        <f>VLOOKUP($A525, 'Medical Examinations'!$A$2:$J$2336, 3, FALSE)</f>
        <v>8.3699999999999992</v>
      </c>
      <c r="G525" t="str">
        <f>VLOOKUP($A525, 'Medical Examinations'!$A$2:$J$2336, 4, FALSE)</f>
        <v>Yes</v>
      </c>
      <c r="H525" t="str">
        <f>VLOOKUP($A525, 'Medical Examinations'!$A$2:$J$2336, 5, FALSE)</f>
        <v>No</v>
      </c>
      <c r="I525" t="str">
        <f>VLOOKUP($A525, 'Medical Examinations'!$A$2:$J$2336, 6, FALSE)</f>
        <v>Yes</v>
      </c>
      <c r="J525">
        <f>VLOOKUP($A525, 'Medical Examinations'!$A$2:$J$2336, 7, FALSE)</f>
        <v>2</v>
      </c>
      <c r="K525" t="str">
        <f>VLOOKUP($A525, 'Medical Examinations'!$A$2:$J$2336, 8, FALSE)</f>
        <v>Yes</v>
      </c>
      <c r="L525" t="str">
        <f>VLOOKUP($A525, 'Medical Examinations'!$A$2:$J$2336, 9, FALSE)</f>
        <v>Obesity</v>
      </c>
      <c r="M525" t="str">
        <f>VLOOKUP($A525, 'Medical Examinations'!$A$2:$J$2336, 10, FALSE)</f>
        <v>Diabetes</v>
      </c>
      <c r="N525">
        <f>VLOOKUP($A525, 'Hospitalisation Details'!$A$2:$K$2344, 5, FALSE)</f>
        <v>0</v>
      </c>
      <c r="O525">
        <f>VLOOKUP($A525, 'Hospitalisation Details'!$A$2:$K$2344, 6, FALSE)</f>
        <v>18954.560000000001</v>
      </c>
      <c r="P525" t="str">
        <f>VLOOKUP($A525, 'Hospitalisation Details'!$A$2:$K$2344, 7, FALSE)</f>
        <v>tier - 1</v>
      </c>
      <c r="Q525" t="str">
        <f>VLOOKUP($A525, 'Hospitalisation Details'!$A$2:$K$2344, 8, FALSE)</f>
        <v>tier - 1</v>
      </c>
      <c r="R525" t="str">
        <f>VLOOKUP($A525, 'Hospitalisation Details'!$A$2:$K$2344, 9, FALSE)</f>
        <v>R1026</v>
      </c>
      <c r="S525" t="str">
        <f>VLOOKUP($A525, 'Hospitalisation Details'!$A$2:$K$2344, 10, FALSE)</f>
        <v>20Oct1963</v>
      </c>
      <c r="T525">
        <f>VLOOKUP($A525, 'Hospitalisation Details'!$A$2:$K$2344, 11, FALSE)</f>
        <v>59</v>
      </c>
    </row>
    <row r="526" spans="1:20" ht="15.75" x14ac:dyDescent="0.25">
      <c r="A526" s="1" t="s">
        <v>1845</v>
      </c>
      <c r="B526" t="str">
        <f>VLOOKUP($A526, 'Customer Names'!$A$2:$D$2336, 2, FALSE)</f>
        <v>Mclaughlin</v>
      </c>
      <c r="C526" t="str">
        <f>VLOOKUP($A526, 'Customer Names'!$A$2:$D$2336, 3, FALSE)</f>
        <v xml:space="preserve"> Ms</v>
      </c>
      <c r="D526" t="str">
        <f>VLOOKUP($A526, 'Customer Names'!$A$2:$D$2336, 4, FALSE)</f>
        <v xml:space="preserve">  Laura E</v>
      </c>
      <c r="E526">
        <f>VLOOKUP($A526, 'Medical Examinations'!$A$2:$J$2336, 2, FALSE)</f>
        <v>51.92</v>
      </c>
      <c r="F526">
        <f>VLOOKUP($A526, 'Medical Examinations'!$A$2:$J$2336, 3, FALSE)</f>
        <v>5.18</v>
      </c>
      <c r="G526" t="str">
        <f>VLOOKUP($A526, 'Medical Examinations'!$A$2:$J$2336, 4, FALSE)</f>
        <v>Yes</v>
      </c>
      <c r="H526" t="str">
        <f>VLOOKUP($A526, 'Medical Examinations'!$A$2:$J$2336, 5, FALSE)</f>
        <v>Yes</v>
      </c>
      <c r="I526" t="str">
        <f>VLOOKUP($A526, 'Medical Examinations'!$A$2:$J$2336, 6, FALSE)</f>
        <v>Yes</v>
      </c>
      <c r="J526">
        <f>VLOOKUP($A526, 'Medical Examinations'!$A$2:$J$2336, 7, FALSE)</f>
        <v>2</v>
      </c>
      <c r="K526" t="str">
        <f>VLOOKUP($A526, 'Medical Examinations'!$A$2:$J$2336, 8, FALSE)</f>
        <v>Yes</v>
      </c>
      <c r="L526" t="str">
        <f>VLOOKUP($A526, 'Medical Examinations'!$A$2:$J$2336, 9, FALSE)</f>
        <v>Obesity</v>
      </c>
      <c r="M526" t="str">
        <f>VLOOKUP($A526, 'Medical Examinations'!$A$2:$J$2336, 10, FALSE)</f>
        <v>Normal</v>
      </c>
      <c r="N526">
        <f>VLOOKUP($A526, 'Hospitalisation Details'!$A$2:$K$2344, 5, FALSE)</f>
        <v>0</v>
      </c>
      <c r="O526">
        <f>VLOOKUP($A526, 'Hospitalisation Details'!$A$2:$K$2344, 6, FALSE)</f>
        <v>18932.810000000001</v>
      </c>
      <c r="P526" t="str">
        <f>VLOOKUP($A526, 'Hospitalisation Details'!$A$2:$K$2344, 7, FALSE)</f>
        <v>tier - 1</v>
      </c>
      <c r="Q526" t="str">
        <f>VLOOKUP($A526, 'Hospitalisation Details'!$A$2:$K$2344, 8, FALSE)</f>
        <v>tier - 3</v>
      </c>
      <c r="R526" t="str">
        <f>VLOOKUP($A526, 'Hospitalisation Details'!$A$2:$K$2344, 9, FALSE)</f>
        <v>R1012</v>
      </c>
      <c r="S526" t="str">
        <f>VLOOKUP($A526, 'Hospitalisation Details'!$A$2:$K$2344, 10, FALSE)</f>
        <v>3Aug1969</v>
      </c>
      <c r="T526">
        <f>VLOOKUP($A526, 'Hospitalisation Details'!$A$2:$K$2344, 11, FALSE)</f>
        <v>53</v>
      </c>
    </row>
    <row r="527" spans="1:20" ht="15.75" x14ac:dyDescent="0.25">
      <c r="A527" s="1" t="s">
        <v>1844</v>
      </c>
      <c r="B527" t="str">
        <f>VLOOKUP($A527, 'Customer Names'!$A$2:$D$2336, 2, FALSE)</f>
        <v>Ziegler</v>
      </c>
      <c r="C527" t="str">
        <f>VLOOKUP($A527, 'Customer Names'!$A$2:$D$2336, 3, FALSE)</f>
        <v xml:space="preserve"> Ms</v>
      </c>
      <c r="D527" t="str">
        <f>VLOOKUP($A527, 'Customer Names'!$A$2:$D$2336, 4, FALSE)</f>
        <v xml:space="preserve">  Sarah</v>
      </c>
      <c r="E527">
        <f>VLOOKUP($A527, 'Medical Examinations'!$A$2:$J$2336, 2, FALSE)</f>
        <v>32.395000000000003</v>
      </c>
      <c r="F527">
        <f>VLOOKUP($A527, 'Medical Examinations'!$A$2:$J$2336, 3, FALSE)</f>
        <v>5.68</v>
      </c>
      <c r="G527" t="str">
        <f>VLOOKUP($A527, 'Medical Examinations'!$A$2:$J$2336, 4, FALSE)</f>
        <v>No</v>
      </c>
      <c r="H527" t="str">
        <f>VLOOKUP($A527, 'Medical Examinations'!$A$2:$J$2336, 5, FALSE)</f>
        <v>No</v>
      </c>
      <c r="I527" t="str">
        <f>VLOOKUP($A527, 'Medical Examinations'!$A$2:$J$2336, 6, FALSE)</f>
        <v>No</v>
      </c>
      <c r="J527">
        <f>VLOOKUP($A527, 'Medical Examinations'!$A$2:$J$2336, 7, FALSE)</f>
        <v>1</v>
      </c>
      <c r="K527" t="str">
        <f>VLOOKUP($A527, 'Medical Examinations'!$A$2:$J$2336, 8, FALSE)</f>
        <v>No</v>
      </c>
      <c r="L527" t="str">
        <f>VLOOKUP($A527, 'Medical Examinations'!$A$2:$J$2336, 9, FALSE)</f>
        <v>Obesity</v>
      </c>
      <c r="M527" t="str">
        <f>VLOOKUP($A527, 'Medical Examinations'!$A$2:$J$2336, 10, FALSE)</f>
        <v>Normal</v>
      </c>
      <c r="N527">
        <f>VLOOKUP($A527, 'Hospitalisation Details'!$A$2:$K$2344, 5, FALSE)</f>
        <v>1</v>
      </c>
      <c r="O527">
        <f>VLOOKUP($A527, 'Hospitalisation Details'!$A$2:$K$2344, 6, FALSE)</f>
        <v>18903.490000000002</v>
      </c>
      <c r="P527" t="str">
        <f>VLOOKUP($A527, 'Hospitalisation Details'!$A$2:$K$2344, 7, FALSE)</f>
        <v>tier - 1</v>
      </c>
      <c r="Q527" t="str">
        <f>VLOOKUP($A527, 'Hospitalisation Details'!$A$2:$K$2344, 8, FALSE)</f>
        <v>tier - 2</v>
      </c>
      <c r="R527" t="str">
        <f>VLOOKUP($A527, 'Hospitalisation Details'!$A$2:$K$2344, 9, FALSE)</f>
        <v>R1024</v>
      </c>
      <c r="S527" t="str">
        <f>VLOOKUP($A527, 'Hospitalisation Details'!$A$2:$K$2344, 10, FALSE)</f>
        <v>27Sep1995</v>
      </c>
      <c r="T527">
        <f>VLOOKUP($A527, 'Hospitalisation Details'!$A$2:$K$2344, 11, FALSE)</f>
        <v>27</v>
      </c>
    </row>
    <row r="528" spans="1:20" ht="15.75" x14ac:dyDescent="0.25">
      <c r="A528" s="1" t="s">
        <v>1843</v>
      </c>
      <c r="B528" t="str">
        <f>VLOOKUP($A528, 'Customer Names'!$A$2:$D$2336, 2, FALSE)</f>
        <v>Hughey</v>
      </c>
      <c r="C528" t="str">
        <f>VLOOKUP($A528, 'Customer Names'!$A$2:$D$2336, 3, FALSE)</f>
        <v xml:space="preserve"> Mrs</v>
      </c>
      <c r="D528" t="str">
        <f>VLOOKUP($A528, 'Customer Names'!$A$2:$D$2336, 4, FALSE)</f>
        <v xml:space="preserve">  Ashley E</v>
      </c>
      <c r="E528">
        <f>VLOOKUP($A528, 'Medical Examinations'!$A$2:$J$2336, 2, FALSE)</f>
        <v>46.19</v>
      </c>
      <c r="F528">
        <f>VLOOKUP($A528, 'Medical Examinations'!$A$2:$J$2336, 3, FALSE)</f>
        <v>7.31</v>
      </c>
      <c r="G528" t="str">
        <f>VLOOKUP($A528, 'Medical Examinations'!$A$2:$J$2336, 4, FALSE)</f>
        <v>Yes</v>
      </c>
      <c r="H528" t="str">
        <f>VLOOKUP($A528, 'Medical Examinations'!$A$2:$J$2336, 5, FALSE)</f>
        <v>No</v>
      </c>
      <c r="I528" t="str">
        <f>VLOOKUP($A528, 'Medical Examinations'!$A$2:$J$2336, 6, FALSE)</f>
        <v>Yes</v>
      </c>
      <c r="J528">
        <f>VLOOKUP($A528, 'Medical Examinations'!$A$2:$J$2336, 7, FALSE)</f>
        <v>2</v>
      </c>
      <c r="K528" t="str">
        <f>VLOOKUP($A528, 'Medical Examinations'!$A$2:$J$2336, 8, FALSE)</f>
        <v>Yes</v>
      </c>
      <c r="L528" t="str">
        <f>VLOOKUP($A528, 'Medical Examinations'!$A$2:$J$2336, 9, FALSE)</f>
        <v>Obesity</v>
      </c>
      <c r="M528" t="str">
        <f>VLOOKUP($A528, 'Medical Examinations'!$A$2:$J$2336, 10, FALSE)</f>
        <v>Diabetes</v>
      </c>
      <c r="N528">
        <f>VLOOKUP($A528, 'Hospitalisation Details'!$A$2:$K$2344, 5, FALSE)</f>
        <v>0</v>
      </c>
      <c r="O528">
        <f>VLOOKUP($A528, 'Hospitalisation Details'!$A$2:$K$2344, 6, FALSE)</f>
        <v>18883.330000000002</v>
      </c>
      <c r="P528" t="str">
        <f>VLOOKUP($A528, 'Hospitalisation Details'!$A$2:$K$2344, 7, FALSE)</f>
        <v>tier - 1</v>
      </c>
      <c r="Q528" t="str">
        <f>VLOOKUP($A528, 'Hospitalisation Details'!$A$2:$K$2344, 8, FALSE)</f>
        <v>tier - 1</v>
      </c>
      <c r="R528" t="str">
        <f>VLOOKUP($A528, 'Hospitalisation Details'!$A$2:$K$2344, 9, FALSE)</f>
        <v>R1026</v>
      </c>
      <c r="S528" t="str">
        <f>VLOOKUP($A528, 'Hospitalisation Details'!$A$2:$K$2344, 10, FALSE)</f>
        <v>6Dec1963</v>
      </c>
      <c r="T528">
        <f>VLOOKUP($A528, 'Hospitalisation Details'!$A$2:$K$2344, 11, FALSE)</f>
        <v>59</v>
      </c>
    </row>
    <row r="529" spans="1:20" ht="15.75" x14ac:dyDescent="0.25">
      <c r="A529" s="1" t="s">
        <v>1842</v>
      </c>
      <c r="B529" t="str">
        <f>VLOOKUP($A529, 'Customer Names'!$A$2:$D$2336, 2, FALSE)</f>
        <v>Knast</v>
      </c>
      <c r="C529" t="str">
        <f>VLOOKUP($A529, 'Customer Names'!$A$2:$D$2336, 3, FALSE)</f>
        <v xml:space="preserve"> Ms</v>
      </c>
      <c r="D529" t="str">
        <f>VLOOKUP($A529, 'Customer Names'!$A$2:$D$2336, 4, FALSE)</f>
        <v xml:space="preserve">  Lindsey</v>
      </c>
      <c r="E529">
        <f>VLOOKUP($A529, 'Medical Examinations'!$A$2:$J$2336, 2, FALSE)</f>
        <v>27.93</v>
      </c>
      <c r="F529">
        <f>VLOOKUP($A529, 'Medical Examinations'!$A$2:$J$2336, 3, FALSE)</f>
        <v>4.67</v>
      </c>
      <c r="G529" t="str">
        <f>VLOOKUP($A529, 'Medical Examinations'!$A$2:$J$2336, 4, FALSE)</f>
        <v>No</v>
      </c>
      <c r="H529" t="str">
        <f>VLOOKUP($A529, 'Medical Examinations'!$A$2:$J$2336, 5, FALSE)</f>
        <v>No</v>
      </c>
      <c r="I529" t="str">
        <f>VLOOKUP($A529, 'Medical Examinations'!$A$2:$J$2336, 6, FALSE)</f>
        <v>Yes</v>
      </c>
      <c r="J529">
        <f>VLOOKUP($A529, 'Medical Examinations'!$A$2:$J$2336, 7, FALSE)</f>
        <v>0</v>
      </c>
      <c r="K529" t="str">
        <f>VLOOKUP($A529, 'Medical Examinations'!$A$2:$J$2336, 8, FALSE)</f>
        <v>No</v>
      </c>
      <c r="L529" t="str">
        <f>VLOOKUP($A529, 'Medical Examinations'!$A$2:$J$2336, 9, FALSE)</f>
        <v>Obesity</v>
      </c>
      <c r="M529" t="str">
        <f>VLOOKUP($A529, 'Medical Examinations'!$A$2:$J$2336, 10, FALSE)</f>
        <v>Normal</v>
      </c>
      <c r="N529">
        <f>VLOOKUP($A529, 'Hospitalisation Details'!$A$2:$K$2344, 5, FALSE)</f>
        <v>3</v>
      </c>
      <c r="O529">
        <f>VLOOKUP($A529, 'Hospitalisation Details'!$A$2:$K$2344, 6, FALSE)</f>
        <v>18838.7</v>
      </c>
      <c r="P529" t="str">
        <f>VLOOKUP($A529, 'Hospitalisation Details'!$A$2:$K$2344, 7, FALSE)</f>
        <v>tier - 1</v>
      </c>
      <c r="Q529" t="str">
        <f>VLOOKUP($A529, 'Hospitalisation Details'!$A$2:$K$2344, 8, FALSE)</f>
        <v>tier - 3</v>
      </c>
      <c r="R529" t="str">
        <f>VLOOKUP($A529, 'Hospitalisation Details'!$A$2:$K$2344, 9, FALSE)</f>
        <v>R1012</v>
      </c>
      <c r="S529" t="str">
        <f>VLOOKUP($A529, 'Hospitalisation Details'!$A$2:$K$2344, 10, FALSE)</f>
        <v>24Jul2003</v>
      </c>
      <c r="T529">
        <f>VLOOKUP($A529, 'Hospitalisation Details'!$A$2:$K$2344, 11, FALSE)</f>
        <v>19</v>
      </c>
    </row>
    <row r="530" spans="1:20" ht="15.75" x14ac:dyDescent="0.25">
      <c r="A530" s="1" t="s">
        <v>1841</v>
      </c>
      <c r="B530" t="str">
        <f>VLOOKUP($A530, 'Customer Names'!$A$2:$D$2336, 2, FALSE)</f>
        <v>Stob</v>
      </c>
      <c r="C530" t="str">
        <f>VLOOKUP($A530, 'Customer Names'!$A$2:$D$2336, 3, FALSE)</f>
        <v xml:space="preserve"> Mr</v>
      </c>
      <c r="D530" t="str">
        <f>VLOOKUP($A530, 'Customer Names'!$A$2:$D$2336, 4, FALSE)</f>
        <v xml:space="preserve">  Alan</v>
      </c>
      <c r="E530">
        <f>VLOOKUP($A530, 'Medical Examinations'!$A$2:$J$2336, 2, FALSE)</f>
        <v>45.62</v>
      </c>
      <c r="F530">
        <f>VLOOKUP($A530, 'Medical Examinations'!$A$2:$J$2336, 3, FALSE)</f>
        <v>6.87</v>
      </c>
      <c r="G530" t="str">
        <f>VLOOKUP($A530, 'Medical Examinations'!$A$2:$J$2336, 4, FALSE)</f>
        <v>Yes</v>
      </c>
      <c r="H530" t="str">
        <f>VLOOKUP($A530, 'Medical Examinations'!$A$2:$J$2336, 5, FALSE)</f>
        <v>No</v>
      </c>
      <c r="I530" t="str">
        <f>VLOOKUP($A530, 'Medical Examinations'!$A$2:$J$2336, 6, FALSE)</f>
        <v>No</v>
      </c>
      <c r="J530">
        <f>VLOOKUP($A530, 'Medical Examinations'!$A$2:$J$2336, 7, FALSE)</f>
        <v>2</v>
      </c>
      <c r="K530" t="str">
        <f>VLOOKUP($A530, 'Medical Examinations'!$A$2:$J$2336, 8, FALSE)</f>
        <v>Yes</v>
      </c>
      <c r="L530" t="str">
        <f>VLOOKUP($A530, 'Medical Examinations'!$A$2:$J$2336, 9, FALSE)</f>
        <v>Obesity</v>
      </c>
      <c r="M530" t="str">
        <f>VLOOKUP($A530, 'Medical Examinations'!$A$2:$J$2336, 10, FALSE)</f>
        <v>Diabetes</v>
      </c>
      <c r="N530">
        <f>VLOOKUP($A530, 'Hospitalisation Details'!$A$2:$K$2344, 5, FALSE)</f>
        <v>0</v>
      </c>
      <c r="O530">
        <f>VLOOKUP($A530, 'Hospitalisation Details'!$A$2:$K$2344, 6, FALSE)</f>
        <v>18815.53</v>
      </c>
      <c r="P530" t="str">
        <f>VLOOKUP($A530, 'Hospitalisation Details'!$A$2:$K$2344, 7, FALSE)</f>
        <v>tier - 1</v>
      </c>
      <c r="Q530" t="str">
        <f>VLOOKUP($A530, 'Hospitalisation Details'!$A$2:$K$2344, 8, FALSE)</f>
        <v>tier - 1</v>
      </c>
      <c r="R530" t="str">
        <f>VLOOKUP($A530, 'Hospitalisation Details'!$A$2:$K$2344, 9, FALSE)</f>
        <v>R1023</v>
      </c>
      <c r="S530" t="str">
        <f>VLOOKUP($A530, 'Hospitalisation Details'!$A$2:$K$2344, 10, FALSE)</f>
        <v>18Dec1962</v>
      </c>
      <c r="T530">
        <f>VLOOKUP($A530, 'Hospitalisation Details'!$A$2:$K$2344, 11, FALSE)</f>
        <v>60</v>
      </c>
    </row>
    <row r="531" spans="1:20" ht="15.75" x14ac:dyDescent="0.25">
      <c r="A531" s="1" t="s">
        <v>1840</v>
      </c>
      <c r="B531" t="str">
        <f>VLOOKUP($A531, 'Customer Names'!$A$2:$D$2336, 2, FALSE)</f>
        <v>Jensen</v>
      </c>
      <c r="C531" t="str">
        <f>VLOOKUP($A531, 'Customer Names'!$A$2:$D$2336, 3, FALSE)</f>
        <v xml:space="preserve"> Mr</v>
      </c>
      <c r="D531" t="str">
        <f>VLOOKUP($A531, 'Customer Names'!$A$2:$D$2336, 4, FALSE)</f>
        <v xml:space="preserve">  Dan R</v>
      </c>
      <c r="E531">
        <f>VLOOKUP($A531, 'Medical Examinations'!$A$2:$J$2336, 2, FALSE)</f>
        <v>35.31</v>
      </c>
      <c r="F531">
        <f>VLOOKUP($A531, 'Medical Examinations'!$A$2:$J$2336, 3, FALSE)</f>
        <v>5.87</v>
      </c>
      <c r="G531" t="str">
        <f>VLOOKUP($A531, 'Medical Examinations'!$A$2:$J$2336, 4, FALSE)</f>
        <v>Yes</v>
      </c>
      <c r="H531" t="str">
        <f>VLOOKUP($A531, 'Medical Examinations'!$A$2:$J$2336, 5, FALSE)</f>
        <v>No</v>
      </c>
      <c r="I531" t="str">
        <f>VLOOKUP($A531, 'Medical Examinations'!$A$2:$J$2336, 6, FALSE)</f>
        <v>Yes</v>
      </c>
      <c r="J531">
        <f>VLOOKUP($A531, 'Medical Examinations'!$A$2:$J$2336, 7, FALSE)</f>
        <v>1</v>
      </c>
      <c r="K531" t="str">
        <f>VLOOKUP($A531, 'Medical Examinations'!$A$2:$J$2336, 8, FALSE)</f>
        <v>No</v>
      </c>
      <c r="L531" t="str">
        <f>VLOOKUP($A531, 'Medical Examinations'!$A$2:$J$2336, 9, FALSE)</f>
        <v>Obesity</v>
      </c>
      <c r="M531" t="str">
        <f>VLOOKUP($A531, 'Medical Examinations'!$A$2:$J$2336, 10, FALSE)</f>
        <v>Diabetes</v>
      </c>
      <c r="N531">
        <f>VLOOKUP($A531, 'Hospitalisation Details'!$A$2:$K$2344, 5, FALSE)</f>
        <v>2</v>
      </c>
      <c r="O531">
        <f>VLOOKUP($A531, 'Hospitalisation Details'!$A$2:$K$2344, 6, FALSE)</f>
        <v>18806.150000000001</v>
      </c>
      <c r="P531" t="str">
        <f>VLOOKUP($A531, 'Hospitalisation Details'!$A$2:$K$2344, 7, FALSE)</f>
        <v>tier - 1</v>
      </c>
      <c r="Q531" t="str">
        <f>VLOOKUP($A531, 'Hospitalisation Details'!$A$2:$K$2344, 8, FALSE)</f>
        <v>tier - 2</v>
      </c>
      <c r="R531" t="str">
        <f>VLOOKUP($A531, 'Hospitalisation Details'!$A$2:$K$2344, 9, FALSE)</f>
        <v>R1013</v>
      </c>
      <c r="S531" t="str">
        <f>VLOOKUP($A531, 'Hospitalisation Details'!$A$2:$K$2344, 10, FALSE)</f>
        <v>15Oct1979</v>
      </c>
      <c r="T531">
        <f>VLOOKUP($A531, 'Hospitalisation Details'!$A$2:$K$2344, 11, FALSE)</f>
        <v>43</v>
      </c>
    </row>
    <row r="532" spans="1:20" ht="15.75" x14ac:dyDescent="0.25">
      <c r="A532" s="1" t="s">
        <v>1839</v>
      </c>
      <c r="B532" t="str">
        <f>VLOOKUP($A532, 'Customer Names'!$A$2:$D$2336, 2, FALSE)</f>
        <v>Mutter</v>
      </c>
      <c r="C532" t="str">
        <f>VLOOKUP($A532, 'Customer Names'!$A$2:$D$2336, 3, FALSE)</f>
        <v xml:space="preserve"> Ms</v>
      </c>
      <c r="D532" t="str">
        <f>VLOOKUP($A532, 'Customer Names'!$A$2:$D$2336, 4, FALSE)</f>
        <v xml:space="preserve">  Katie</v>
      </c>
      <c r="E532">
        <f>VLOOKUP($A532, 'Medical Examinations'!$A$2:$J$2336, 2, FALSE)</f>
        <v>30.4</v>
      </c>
      <c r="F532">
        <f>VLOOKUP($A532, 'Medical Examinations'!$A$2:$J$2336, 3, FALSE)</f>
        <v>4.07</v>
      </c>
      <c r="G532" t="str">
        <f>VLOOKUP($A532, 'Medical Examinations'!$A$2:$J$2336, 4, FALSE)</f>
        <v>No</v>
      </c>
      <c r="H532" t="str">
        <f>VLOOKUP($A532, 'Medical Examinations'!$A$2:$J$2336, 5, FALSE)</f>
        <v>No</v>
      </c>
      <c r="I532" t="str">
        <f>VLOOKUP($A532, 'Medical Examinations'!$A$2:$J$2336, 6, FALSE)</f>
        <v>No</v>
      </c>
      <c r="J532">
        <f>VLOOKUP($A532, 'Medical Examinations'!$A$2:$J$2336, 7, FALSE)</f>
        <v>1</v>
      </c>
      <c r="K532" t="str">
        <f>VLOOKUP($A532, 'Medical Examinations'!$A$2:$J$2336, 8, FALSE)</f>
        <v>No</v>
      </c>
      <c r="L532" t="str">
        <f>VLOOKUP($A532, 'Medical Examinations'!$A$2:$J$2336, 9, FALSE)</f>
        <v>Obesity</v>
      </c>
      <c r="M532" t="str">
        <f>VLOOKUP($A532, 'Medical Examinations'!$A$2:$J$2336, 10, FALSE)</f>
        <v>Normal</v>
      </c>
      <c r="N532">
        <f>VLOOKUP($A532, 'Hospitalisation Details'!$A$2:$K$2344, 5, FALSE)</f>
        <v>3</v>
      </c>
      <c r="O532">
        <f>VLOOKUP($A532, 'Hospitalisation Details'!$A$2:$K$2344, 6, FALSE)</f>
        <v>18804.75</v>
      </c>
      <c r="P532" t="str">
        <f>VLOOKUP($A532, 'Hospitalisation Details'!$A$2:$K$2344, 7, FALSE)</f>
        <v>tier - 1</v>
      </c>
      <c r="Q532" t="str">
        <f>VLOOKUP($A532, 'Hospitalisation Details'!$A$2:$K$2344, 8, FALSE)</f>
        <v>tier - 1</v>
      </c>
      <c r="R532" t="str">
        <f>VLOOKUP($A532, 'Hospitalisation Details'!$A$2:$K$2344, 9, FALSE)</f>
        <v>R1012</v>
      </c>
      <c r="S532" t="str">
        <f>VLOOKUP($A532, 'Hospitalisation Details'!$A$2:$K$2344, 10, FALSE)</f>
        <v>28Nov1995</v>
      </c>
      <c r="T532">
        <f>VLOOKUP($A532, 'Hospitalisation Details'!$A$2:$K$2344, 11, FALSE)</f>
        <v>27</v>
      </c>
    </row>
    <row r="533" spans="1:20" ht="15.75" x14ac:dyDescent="0.25">
      <c r="A533" s="1" t="s">
        <v>1838</v>
      </c>
      <c r="B533" t="str">
        <f>VLOOKUP($A533, 'Customer Names'!$A$2:$D$2336, 2, FALSE)</f>
        <v>Ahern</v>
      </c>
      <c r="C533" t="str">
        <f>VLOOKUP($A533, 'Customer Names'!$A$2:$D$2336, 3, FALSE)</f>
        <v xml:space="preserve"> Mr</v>
      </c>
      <c r="D533" t="str">
        <f>VLOOKUP($A533, 'Customer Names'!$A$2:$D$2336, 4, FALSE)</f>
        <v xml:space="preserve">  Eric</v>
      </c>
      <c r="E533">
        <f>VLOOKUP($A533, 'Medical Examinations'!$A$2:$J$2336, 2, FALSE)</f>
        <v>20.13</v>
      </c>
      <c r="F533">
        <f>VLOOKUP($A533, 'Medical Examinations'!$A$2:$J$2336, 3, FALSE)</f>
        <v>6.47</v>
      </c>
      <c r="G533" t="str">
        <f>VLOOKUP($A533, 'Medical Examinations'!$A$2:$J$2336, 4, FALSE)</f>
        <v>No</v>
      </c>
      <c r="H533" t="str">
        <f>VLOOKUP($A533, 'Medical Examinations'!$A$2:$J$2336, 5, FALSE)</f>
        <v>No</v>
      </c>
      <c r="I533" t="str">
        <f>VLOOKUP($A533, 'Medical Examinations'!$A$2:$J$2336, 6, FALSE)</f>
        <v>Yes</v>
      </c>
      <c r="J533">
        <f>VLOOKUP($A533, 'Medical Examinations'!$A$2:$J$2336, 7, FALSE)</f>
        <v>0</v>
      </c>
      <c r="K533" t="str">
        <f>VLOOKUP($A533, 'Medical Examinations'!$A$2:$J$2336, 8, FALSE)</f>
        <v>No</v>
      </c>
      <c r="L533" t="str">
        <f>VLOOKUP($A533, 'Medical Examinations'!$A$2:$J$2336, 9, FALSE)</f>
        <v>Obesity</v>
      </c>
      <c r="M533" t="str">
        <f>VLOOKUP($A533, 'Medical Examinations'!$A$2:$J$2336, 10, FALSE)</f>
        <v>Diabetes</v>
      </c>
      <c r="N533">
        <f>VLOOKUP($A533, 'Hospitalisation Details'!$A$2:$K$2344, 5, FALSE)</f>
        <v>2</v>
      </c>
      <c r="O533">
        <f>VLOOKUP($A533, 'Hospitalisation Details'!$A$2:$K$2344, 6, FALSE)</f>
        <v>18767.740000000002</v>
      </c>
      <c r="P533" t="str">
        <f>VLOOKUP($A533, 'Hospitalisation Details'!$A$2:$K$2344, 7, FALSE)</f>
        <v>tier - 1</v>
      </c>
      <c r="Q533" t="str">
        <f>VLOOKUP($A533, 'Hospitalisation Details'!$A$2:$K$2344, 8, FALSE)</f>
        <v>tier - 1</v>
      </c>
      <c r="R533" t="str">
        <f>VLOOKUP($A533, 'Hospitalisation Details'!$A$2:$K$2344, 9, FALSE)</f>
        <v>R1013</v>
      </c>
      <c r="S533" t="str">
        <f>VLOOKUP($A533, 'Hospitalisation Details'!$A$2:$K$2344, 10, FALSE)</f>
        <v>19Nov1979</v>
      </c>
      <c r="T533">
        <f>VLOOKUP($A533, 'Hospitalisation Details'!$A$2:$K$2344, 11, FALSE)</f>
        <v>43</v>
      </c>
    </row>
    <row r="534" spans="1:20" ht="15.75" x14ac:dyDescent="0.25">
      <c r="A534" s="1" t="s">
        <v>1837</v>
      </c>
      <c r="B534" t="str">
        <f>VLOOKUP($A534, 'Customer Names'!$A$2:$D$2336, 2, FALSE)</f>
        <v>Chviruk</v>
      </c>
      <c r="C534" t="str">
        <f>VLOOKUP($A534, 'Customer Names'!$A$2:$D$2336, 3, FALSE)</f>
        <v xml:space="preserve"> Ms</v>
      </c>
      <c r="D534" t="str">
        <f>VLOOKUP($A534, 'Customer Names'!$A$2:$D$2336, 4, FALSE)</f>
        <v xml:space="preserve">  Cathryn</v>
      </c>
      <c r="E534">
        <f>VLOOKUP($A534, 'Medical Examinations'!$A$2:$J$2336, 2, FALSE)</f>
        <v>23.655000000000001</v>
      </c>
      <c r="F534">
        <f>VLOOKUP($A534, 'Medical Examinations'!$A$2:$J$2336, 3, FALSE)</f>
        <v>5.14</v>
      </c>
      <c r="G534" t="str">
        <f>VLOOKUP($A534, 'Medical Examinations'!$A$2:$J$2336, 4, FALSE)</f>
        <v>No</v>
      </c>
      <c r="H534" t="str">
        <f>VLOOKUP($A534, 'Medical Examinations'!$A$2:$J$2336, 5, FALSE)</f>
        <v>No</v>
      </c>
      <c r="I534" t="str">
        <f>VLOOKUP($A534, 'Medical Examinations'!$A$2:$J$2336, 6, FALSE)</f>
        <v>No</v>
      </c>
      <c r="J534">
        <f>VLOOKUP($A534, 'Medical Examinations'!$A$2:$J$2336, 7, FALSE)</f>
        <v>0</v>
      </c>
      <c r="K534" t="str">
        <f>VLOOKUP($A534, 'Medical Examinations'!$A$2:$J$2336, 8, FALSE)</f>
        <v>No</v>
      </c>
      <c r="L534" t="str">
        <f>VLOOKUP($A534, 'Medical Examinations'!$A$2:$J$2336, 9, FALSE)</f>
        <v>Obesity</v>
      </c>
      <c r="M534" t="str">
        <f>VLOOKUP($A534, 'Medical Examinations'!$A$2:$J$2336, 10, FALSE)</f>
        <v>Normal</v>
      </c>
      <c r="N534">
        <f>VLOOKUP($A534, 'Hospitalisation Details'!$A$2:$K$2344, 5, FALSE)</f>
        <v>3</v>
      </c>
      <c r="O534">
        <f>VLOOKUP($A534, 'Hospitalisation Details'!$A$2:$K$2344, 6, FALSE)</f>
        <v>18765.88</v>
      </c>
      <c r="P534" t="str">
        <f>VLOOKUP($A534, 'Hospitalisation Details'!$A$2:$K$2344, 7, FALSE)</f>
        <v>tier - 1</v>
      </c>
      <c r="Q534" t="str">
        <f>VLOOKUP($A534, 'Hospitalisation Details'!$A$2:$K$2344, 8, FALSE)</f>
        <v>tier - 2</v>
      </c>
      <c r="R534" t="str">
        <f>VLOOKUP($A534, 'Hospitalisation Details'!$A$2:$K$2344, 9, FALSE)</f>
        <v>R1012</v>
      </c>
      <c r="S534" t="str">
        <f>VLOOKUP($A534, 'Hospitalisation Details'!$A$2:$K$2344, 10, FALSE)</f>
        <v>27Dec1992</v>
      </c>
      <c r="T534">
        <f>VLOOKUP($A534, 'Hospitalisation Details'!$A$2:$K$2344, 11, FALSE)</f>
        <v>30</v>
      </c>
    </row>
    <row r="535" spans="1:20" ht="15.75" x14ac:dyDescent="0.25">
      <c r="A535" s="1" t="s">
        <v>1836</v>
      </c>
      <c r="B535" t="str">
        <f>VLOOKUP($A535, 'Customer Names'!$A$2:$D$2336, 2, FALSE)</f>
        <v>Meehan</v>
      </c>
      <c r="C535" t="str">
        <f>VLOOKUP($A535, 'Customer Names'!$A$2:$D$2336, 3, FALSE)</f>
        <v xml:space="preserve"> Mr</v>
      </c>
      <c r="D535" t="str">
        <f>VLOOKUP($A535, 'Customer Names'!$A$2:$D$2336, 4, FALSE)</f>
        <v xml:space="preserve">  Brendan</v>
      </c>
      <c r="E535">
        <f>VLOOKUP($A535, 'Medical Examinations'!$A$2:$J$2336, 2, FALSE)</f>
        <v>49.05</v>
      </c>
      <c r="F535">
        <f>VLOOKUP($A535, 'Medical Examinations'!$A$2:$J$2336, 3, FALSE)</f>
        <v>9.77</v>
      </c>
      <c r="G535" t="str">
        <f>VLOOKUP($A535, 'Medical Examinations'!$A$2:$J$2336, 4, FALSE)</f>
        <v>Yes</v>
      </c>
      <c r="H535" t="str">
        <f>VLOOKUP($A535, 'Medical Examinations'!$A$2:$J$2336, 5, FALSE)</f>
        <v>Yes</v>
      </c>
      <c r="I535" t="str">
        <f>VLOOKUP($A535, 'Medical Examinations'!$A$2:$J$2336, 6, FALSE)</f>
        <v>No</v>
      </c>
      <c r="J535">
        <f>VLOOKUP($A535, 'Medical Examinations'!$A$2:$J$2336, 7, FALSE)</f>
        <v>2</v>
      </c>
      <c r="K535" t="str">
        <f>VLOOKUP($A535, 'Medical Examinations'!$A$2:$J$2336, 8, FALSE)</f>
        <v>Yes</v>
      </c>
      <c r="L535" t="str">
        <f>VLOOKUP($A535, 'Medical Examinations'!$A$2:$J$2336, 9, FALSE)</f>
        <v>Obesity</v>
      </c>
      <c r="M535" t="str">
        <f>VLOOKUP($A535, 'Medical Examinations'!$A$2:$J$2336, 10, FALSE)</f>
        <v>Diabetes</v>
      </c>
      <c r="N535">
        <f>VLOOKUP($A535, 'Hospitalisation Details'!$A$2:$K$2344, 5, FALSE)</f>
        <v>0</v>
      </c>
      <c r="O535">
        <f>VLOOKUP($A535, 'Hospitalisation Details'!$A$2:$K$2344, 6, FALSE)</f>
        <v>18694.689999999999</v>
      </c>
      <c r="P535" t="str">
        <f>VLOOKUP($A535, 'Hospitalisation Details'!$A$2:$K$2344, 7, FALSE)</f>
        <v>tier - 1</v>
      </c>
      <c r="Q535" t="str">
        <f>VLOOKUP($A535, 'Hospitalisation Details'!$A$2:$K$2344, 8, FALSE)</f>
        <v>tier - 1</v>
      </c>
      <c r="R535" t="str">
        <f>VLOOKUP($A535, 'Hospitalisation Details'!$A$2:$K$2344, 9, FALSE)</f>
        <v>R1023</v>
      </c>
      <c r="S535" t="str">
        <f>VLOOKUP($A535, 'Hospitalisation Details'!$A$2:$K$2344, 10, FALSE)</f>
        <v>30Aug1967</v>
      </c>
      <c r="T535">
        <f>VLOOKUP($A535, 'Hospitalisation Details'!$A$2:$K$2344, 11, FALSE)</f>
        <v>55</v>
      </c>
    </row>
    <row r="536" spans="1:20" ht="15.75" x14ac:dyDescent="0.25">
      <c r="A536" s="1" t="s">
        <v>1835</v>
      </c>
      <c r="B536" t="str">
        <f>VLOOKUP($A536, 'Customer Names'!$A$2:$D$2336, 2, FALSE)</f>
        <v>Gammon</v>
      </c>
      <c r="C536" t="str">
        <f>VLOOKUP($A536, 'Customer Names'!$A$2:$D$2336, 3, FALSE)</f>
        <v xml:space="preserve"> Ms</v>
      </c>
      <c r="D536" t="str">
        <f>VLOOKUP($A536, 'Customer Names'!$A$2:$D$2336, 4, FALSE)</f>
        <v xml:space="preserve">  Shauna</v>
      </c>
      <c r="E536">
        <f>VLOOKUP($A536, 'Medical Examinations'!$A$2:$J$2336, 2, FALSE)</f>
        <v>51.94</v>
      </c>
      <c r="F536">
        <f>VLOOKUP($A536, 'Medical Examinations'!$A$2:$J$2336, 3, FALSE)</f>
        <v>8.8000000000000007</v>
      </c>
      <c r="G536" t="str">
        <f>VLOOKUP($A536, 'Medical Examinations'!$A$2:$J$2336, 4, FALSE)</f>
        <v>Yes</v>
      </c>
      <c r="H536" t="str">
        <f>VLOOKUP($A536, 'Medical Examinations'!$A$2:$J$2336, 5, FALSE)</f>
        <v>Yes</v>
      </c>
      <c r="I536" t="str">
        <f>VLOOKUP($A536, 'Medical Examinations'!$A$2:$J$2336, 6, FALSE)</f>
        <v>No</v>
      </c>
      <c r="J536">
        <f>VLOOKUP($A536, 'Medical Examinations'!$A$2:$J$2336, 7, FALSE)</f>
        <v>2</v>
      </c>
      <c r="K536" t="str">
        <f>VLOOKUP($A536, 'Medical Examinations'!$A$2:$J$2336, 8, FALSE)</f>
        <v>Yes</v>
      </c>
      <c r="L536" t="str">
        <f>VLOOKUP($A536, 'Medical Examinations'!$A$2:$J$2336, 9, FALSE)</f>
        <v>Obesity</v>
      </c>
      <c r="M536" t="str">
        <f>VLOOKUP($A536, 'Medical Examinations'!$A$2:$J$2336, 10, FALSE)</f>
        <v>Diabetes</v>
      </c>
      <c r="N536">
        <f>VLOOKUP($A536, 'Hospitalisation Details'!$A$2:$K$2344, 5, FALSE)</f>
        <v>0</v>
      </c>
      <c r="O536">
        <f>VLOOKUP($A536, 'Hospitalisation Details'!$A$2:$K$2344, 6, FALSE)</f>
        <v>18682.740000000002</v>
      </c>
      <c r="P536" t="str">
        <f>VLOOKUP($A536, 'Hospitalisation Details'!$A$2:$K$2344, 7, FALSE)</f>
        <v>tier - 1</v>
      </c>
      <c r="Q536" t="str">
        <f>VLOOKUP($A536, 'Hospitalisation Details'!$A$2:$K$2344, 8, FALSE)</f>
        <v>tier - 3</v>
      </c>
      <c r="R536" t="str">
        <f>VLOOKUP($A536, 'Hospitalisation Details'!$A$2:$K$2344, 9, FALSE)</f>
        <v>R1012</v>
      </c>
      <c r="S536" t="str">
        <f>VLOOKUP($A536, 'Hospitalisation Details'!$A$2:$K$2344, 10, FALSE)</f>
        <v>17Oct1970</v>
      </c>
      <c r="T536">
        <f>VLOOKUP($A536, 'Hospitalisation Details'!$A$2:$K$2344, 11, FALSE)</f>
        <v>52</v>
      </c>
    </row>
    <row r="537" spans="1:20" ht="15.75" x14ac:dyDescent="0.25">
      <c r="A537" s="1" t="s">
        <v>1834</v>
      </c>
      <c r="B537" t="str">
        <f>VLOOKUP($A537, 'Customer Names'!$A$2:$D$2336, 2, FALSE)</f>
        <v>Lee</v>
      </c>
      <c r="C537" t="str">
        <f>VLOOKUP($A537, 'Customer Names'!$A$2:$D$2336, 3, FALSE)</f>
        <v xml:space="preserve"> Mr</v>
      </c>
      <c r="D537" t="str">
        <f>VLOOKUP($A537, 'Customer Names'!$A$2:$D$2336, 4, FALSE)</f>
        <v xml:space="preserve">  Terence</v>
      </c>
      <c r="E537">
        <f>VLOOKUP($A537, 'Medical Examinations'!$A$2:$J$2336, 2, FALSE)</f>
        <v>29.83</v>
      </c>
      <c r="F537">
        <f>VLOOKUP($A537, 'Medical Examinations'!$A$2:$J$2336, 3, FALSE)</f>
        <v>5.84</v>
      </c>
      <c r="G537" t="str">
        <f>VLOOKUP($A537, 'Medical Examinations'!$A$2:$J$2336, 4, FALSE)</f>
        <v>No</v>
      </c>
      <c r="H537" t="str">
        <f>VLOOKUP($A537, 'Medical Examinations'!$A$2:$J$2336, 5, FALSE)</f>
        <v>No</v>
      </c>
      <c r="I537" t="str">
        <f>VLOOKUP($A537, 'Medical Examinations'!$A$2:$J$2336, 6, FALSE)</f>
        <v>No</v>
      </c>
      <c r="J537">
        <f>VLOOKUP($A537, 'Medical Examinations'!$A$2:$J$2336, 7, FALSE)</f>
        <v>1</v>
      </c>
      <c r="K537" t="str">
        <f>VLOOKUP($A537, 'Medical Examinations'!$A$2:$J$2336, 8, FALSE)</f>
        <v>No</v>
      </c>
      <c r="L537" t="str">
        <f>VLOOKUP($A537, 'Medical Examinations'!$A$2:$J$2336, 9, FALSE)</f>
        <v>Obesity</v>
      </c>
      <c r="M537" t="str">
        <f>VLOOKUP($A537, 'Medical Examinations'!$A$2:$J$2336, 10, FALSE)</f>
        <v>Diabetes</v>
      </c>
      <c r="N537">
        <f>VLOOKUP($A537, 'Hospitalisation Details'!$A$2:$K$2344, 5, FALSE)</f>
        <v>0</v>
      </c>
      <c r="O537">
        <f>VLOOKUP($A537, 'Hospitalisation Details'!$A$2:$K$2344, 6, FALSE)</f>
        <v>18648.419999999998</v>
      </c>
      <c r="P537" t="str">
        <f>VLOOKUP($A537, 'Hospitalisation Details'!$A$2:$K$2344, 7, FALSE)</f>
        <v>tier - 1</v>
      </c>
      <c r="Q537" t="str">
        <f>VLOOKUP($A537, 'Hospitalisation Details'!$A$2:$K$2344, 8, FALSE)</f>
        <v>tier - 1</v>
      </c>
      <c r="R537" t="str">
        <f>VLOOKUP($A537, 'Hospitalisation Details'!$A$2:$K$2344, 9, FALSE)</f>
        <v>R1019</v>
      </c>
      <c r="S537" t="str">
        <f>VLOOKUP($A537, 'Hospitalisation Details'!$A$2:$K$2344, 10, FALSE)</f>
        <v>23Sep1998</v>
      </c>
      <c r="T537">
        <f>VLOOKUP($A537, 'Hospitalisation Details'!$A$2:$K$2344, 11, FALSE)</f>
        <v>24</v>
      </c>
    </row>
    <row r="538" spans="1:20" ht="15.75" x14ac:dyDescent="0.25">
      <c r="A538" s="1" t="s">
        <v>1833</v>
      </c>
      <c r="B538" t="str">
        <f>VLOOKUP($A538, 'Customer Names'!$A$2:$D$2336, 2, FALSE)</f>
        <v>Franco</v>
      </c>
      <c r="C538" t="str">
        <f>VLOOKUP($A538, 'Customer Names'!$A$2:$D$2336, 3, FALSE)</f>
        <v xml:space="preserve"> Ms</v>
      </c>
      <c r="D538" t="str">
        <f>VLOOKUP($A538, 'Customer Names'!$A$2:$D$2336, 4, FALSE)</f>
        <v xml:space="preserve">  Marisol</v>
      </c>
      <c r="E538">
        <f>VLOOKUP($A538, 'Medical Examinations'!$A$2:$J$2336, 2, FALSE)</f>
        <v>22.6</v>
      </c>
      <c r="F538">
        <f>VLOOKUP($A538, 'Medical Examinations'!$A$2:$J$2336, 3, FALSE)</f>
        <v>10.43</v>
      </c>
      <c r="G538" t="str">
        <f>VLOOKUP($A538, 'Medical Examinations'!$A$2:$J$2336, 4, FALSE)</f>
        <v>No</v>
      </c>
      <c r="H538" t="str">
        <f>VLOOKUP($A538, 'Medical Examinations'!$A$2:$J$2336, 5, FALSE)</f>
        <v>No</v>
      </c>
      <c r="I538" t="str">
        <f>VLOOKUP($A538, 'Medical Examinations'!$A$2:$J$2336, 6, FALSE)</f>
        <v>No</v>
      </c>
      <c r="J538">
        <f>VLOOKUP($A538, 'Medical Examinations'!$A$2:$J$2336, 7, FALSE)</f>
        <v>0</v>
      </c>
      <c r="K538" t="str">
        <f>VLOOKUP($A538, 'Medical Examinations'!$A$2:$J$2336, 8, FALSE)</f>
        <v>No</v>
      </c>
      <c r="L538" t="str">
        <f>VLOOKUP($A538, 'Medical Examinations'!$A$2:$J$2336, 9, FALSE)</f>
        <v>Obesity</v>
      </c>
      <c r="M538" t="str">
        <f>VLOOKUP($A538, 'Medical Examinations'!$A$2:$J$2336, 10, FALSE)</f>
        <v>Diabetes</v>
      </c>
      <c r="N538">
        <f>VLOOKUP($A538, 'Hospitalisation Details'!$A$2:$K$2344, 5, FALSE)</f>
        <v>2</v>
      </c>
      <c r="O538">
        <f>VLOOKUP($A538, 'Hospitalisation Details'!$A$2:$K$2344, 6, FALSE)</f>
        <v>18608.259999999998</v>
      </c>
      <c r="P538" t="str">
        <f>VLOOKUP($A538, 'Hospitalisation Details'!$A$2:$K$2344, 7, FALSE)</f>
        <v>tier - 1</v>
      </c>
      <c r="Q538" t="str">
        <f>VLOOKUP($A538, 'Hospitalisation Details'!$A$2:$K$2344, 8, FALSE)</f>
        <v>tier - 3</v>
      </c>
      <c r="R538" t="str">
        <f>VLOOKUP($A538, 'Hospitalisation Details'!$A$2:$K$2344, 9, FALSE)</f>
        <v>R1011</v>
      </c>
      <c r="S538" t="str">
        <f>VLOOKUP($A538, 'Hospitalisation Details'!$A$2:$K$2344, 10, FALSE)</f>
        <v>12Aug1986</v>
      </c>
      <c r="T538">
        <f>VLOOKUP($A538, 'Hospitalisation Details'!$A$2:$K$2344, 11, FALSE)</f>
        <v>36</v>
      </c>
    </row>
    <row r="539" spans="1:20" ht="15.75" x14ac:dyDescent="0.25">
      <c r="A539" s="1" t="s">
        <v>1832</v>
      </c>
      <c r="B539" t="str">
        <f>VLOOKUP($A539, 'Customer Names'!$A$2:$D$2336, 2, FALSE)</f>
        <v>Patterson</v>
      </c>
      <c r="C539" t="str">
        <f>VLOOKUP($A539, 'Customer Names'!$A$2:$D$2336, 3, FALSE)</f>
        <v xml:space="preserve"> Ms</v>
      </c>
      <c r="D539" t="str">
        <f>VLOOKUP($A539, 'Customer Names'!$A$2:$D$2336, 4, FALSE)</f>
        <v xml:space="preserve">  Lindsay</v>
      </c>
      <c r="E539">
        <f>VLOOKUP($A539, 'Medical Examinations'!$A$2:$J$2336, 2, FALSE)</f>
        <v>46.69</v>
      </c>
      <c r="F539">
        <f>VLOOKUP($A539, 'Medical Examinations'!$A$2:$J$2336, 3, FALSE)</f>
        <v>4.25</v>
      </c>
      <c r="G539" t="str">
        <f>VLOOKUP($A539, 'Medical Examinations'!$A$2:$J$2336, 4, FALSE)</f>
        <v>Yes</v>
      </c>
      <c r="H539" t="str">
        <f>VLOOKUP($A539, 'Medical Examinations'!$A$2:$J$2336, 5, FALSE)</f>
        <v>Yes</v>
      </c>
      <c r="I539" t="str">
        <f>VLOOKUP($A539, 'Medical Examinations'!$A$2:$J$2336, 6, FALSE)</f>
        <v>No</v>
      </c>
      <c r="J539">
        <f>VLOOKUP($A539, 'Medical Examinations'!$A$2:$J$2336, 7, FALSE)</f>
        <v>2</v>
      </c>
      <c r="K539" t="str">
        <f>VLOOKUP($A539, 'Medical Examinations'!$A$2:$J$2336, 8, FALSE)</f>
        <v>Yes</v>
      </c>
      <c r="L539" t="str">
        <f>VLOOKUP($A539, 'Medical Examinations'!$A$2:$J$2336, 9, FALSE)</f>
        <v>Obesity</v>
      </c>
      <c r="M539" t="str">
        <f>VLOOKUP($A539, 'Medical Examinations'!$A$2:$J$2336, 10, FALSE)</f>
        <v>Normal</v>
      </c>
      <c r="N539">
        <f>VLOOKUP($A539, 'Hospitalisation Details'!$A$2:$K$2344, 5, FALSE)</f>
        <v>0</v>
      </c>
      <c r="O539">
        <f>VLOOKUP($A539, 'Hospitalisation Details'!$A$2:$K$2344, 6, FALSE)</f>
        <v>18443.11</v>
      </c>
      <c r="P539" t="str">
        <f>VLOOKUP($A539, 'Hospitalisation Details'!$A$2:$K$2344, 7, FALSE)</f>
        <v>tier - 1</v>
      </c>
      <c r="Q539" t="str">
        <f>VLOOKUP($A539, 'Hospitalisation Details'!$A$2:$K$2344, 8, FALSE)</f>
        <v>tier - 2</v>
      </c>
      <c r="R539" t="str">
        <f>VLOOKUP($A539, 'Hospitalisation Details'!$A$2:$K$2344, 9, FALSE)</f>
        <v>R1012</v>
      </c>
      <c r="S539" t="str">
        <f>VLOOKUP($A539, 'Hospitalisation Details'!$A$2:$K$2344, 10, FALSE)</f>
        <v>26Sep1964</v>
      </c>
      <c r="T539">
        <f>VLOOKUP($A539, 'Hospitalisation Details'!$A$2:$K$2344, 11, FALSE)</f>
        <v>58</v>
      </c>
    </row>
    <row r="540" spans="1:20" ht="15.75" x14ac:dyDescent="0.25">
      <c r="A540" s="1" t="s">
        <v>1831</v>
      </c>
      <c r="B540" t="str">
        <f>VLOOKUP($A540, 'Customer Names'!$A$2:$D$2336, 2, FALSE)</f>
        <v>Valdes</v>
      </c>
      <c r="C540" t="str">
        <f>VLOOKUP($A540, 'Customer Names'!$A$2:$D$2336, 3, FALSE)</f>
        <v xml:space="preserve"> Ms</v>
      </c>
      <c r="D540" t="str">
        <f>VLOOKUP($A540, 'Customer Names'!$A$2:$D$2336, 4, FALSE)</f>
        <v xml:space="preserve">  Katie</v>
      </c>
      <c r="E540">
        <f>VLOOKUP($A540, 'Medical Examinations'!$A$2:$J$2336, 2, FALSE)</f>
        <v>28.49</v>
      </c>
      <c r="F540">
        <f>VLOOKUP($A540, 'Medical Examinations'!$A$2:$J$2336, 3, FALSE)</f>
        <v>4.8899999999999997</v>
      </c>
      <c r="G540" t="str">
        <f>VLOOKUP($A540, 'Medical Examinations'!$A$2:$J$2336, 4, FALSE)</f>
        <v>No</v>
      </c>
      <c r="H540" t="str">
        <f>VLOOKUP($A540, 'Medical Examinations'!$A$2:$J$2336, 5, FALSE)</f>
        <v>No</v>
      </c>
      <c r="I540" t="str">
        <f>VLOOKUP($A540, 'Medical Examinations'!$A$2:$J$2336, 6, FALSE)</f>
        <v>No</v>
      </c>
      <c r="J540">
        <f>VLOOKUP($A540, 'Medical Examinations'!$A$2:$J$2336, 7, FALSE)</f>
        <v>0</v>
      </c>
      <c r="K540" t="str">
        <f>VLOOKUP($A540, 'Medical Examinations'!$A$2:$J$2336, 8, FALSE)</f>
        <v>No</v>
      </c>
      <c r="L540" t="str">
        <f>VLOOKUP($A540, 'Medical Examinations'!$A$2:$J$2336, 9, FALSE)</f>
        <v>Obesity</v>
      </c>
      <c r="M540" t="str">
        <f>VLOOKUP($A540, 'Medical Examinations'!$A$2:$J$2336, 10, FALSE)</f>
        <v>Normal</v>
      </c>
      <c r="N540">
        <f>VLOOKUP($A540, 'Hospitalisation Details'!$A$2:$K$2344, 5, FALSE)</f>
        <v>1</v>
      </c>
      <c r="O540">
        <f>VLOOKUP($A540, 'Hospitalisation Details'!$A$2:$K$2344, 6, FALSE)</f>
        <v>18328.240000000002</v>
      </c>
      <c r="P540" t="str">
        <f>VLOOKUP($A540, 'Hospitalisation Details'!$A$2:$K$2344, 7, FALSE)</f>
        <v>tier - 1</v>
      </c>
      <c r="Q540" t="str">
        <f>VLOOKUP($A540, 'Hospitalisation Details'!$A$2:$K$2344, 8, FALSE)</f>
        <v>tier - 2</v>
      </c>
      <c r="R540" t="str">
        <f>VLOOKUP($A540, 'Hospitalisation Details'!$A$2:$K$2344, 9, FALSE)</f>
        <v>R1013</v>
      </c>
      <c r="S540" t="str">
        <f>VLOOKUP($A540, 'Hospitalisation Details'!$A$2:$K$2344, 10, FALSE)</f>
        <v>15Dec1999</v>
      </c>
      <c r="T540">
        <f>VLOOKUP($A540, 'Hospitalisation Details'!$A$2:$K$2344, 11, FALSE)</f>
        <v>23</v>
      </c>
    </row>
    <row r="541" spans="1:20" ht="15.75" x14ac:dyDescent="0.25">
      <c r="A541" s="1" t="s">
        <v>1830</v>
      </c>
      <c r="B541" t="str">
        <f>VLOOKUP($A541, 'Customer Names'!$A$2:$D$2336, 2, FALSE)</f>
        <v>Craig</v>
      </c>
      <c r="C541" t="str">
        <f>VLOOKUP($A541, 'Customer Names'!$A$2:$D$2336, 3, FALSE)</f>
        <v xml:space="preserve"> Mr</v>
      </c>
      <c r="D541" t="str">
        <f>VLOOKUP($A541, 'Customer Names'!$A$2:$D$2336, 4, FALSE)</f>
        <v xml:space="preserve">  Daniel</v>
      </c>
      <c r="E541">
        <f>VLOOKUP($A541, 'Medical Examinations'!$A$2:$J$2336, 2, FALSE)</f>
        <v>28.5</v>
      </c>
      <c r="F541">
        <f>VLOOKUP($A541, 'Medical Examinations'!$A$2:$J$2336, 3, FALSE)</f>
        <v>5.55</v>
      </c>
      <c r="G541" t="str">
        <f>VLOOKUP($A541, 'Medical Examinations'!$A$2:$J$2336, 4, FALSE)</f>
        <v>No</v>
      </c>
      <c r="H541" t="str">
        <f>VLOOKUP($A541, 'Medical Examinations'!$A$2:$J$2336, 5, FALSE)</f>
        <v>No</v>
      </c>
      <c r="I541" t="str">
        <f>VLOOKUP($A541, 'Medical Examinations'!$A$2:$J$2336, 6, FALSE)</f>
        <v>No</v>
      </c>
      <c r="J541">
        <f>VLOOKUP($A541, 'Medical Examinations'!$A$2:$J$2336, 7, FALSE)</f>
        <v>0</v>
      </c>
      <c r="K541" t="str">
        <f>VLOOKUP($A541, 'Medical Examinations'!$A$2:$J$2336, 8, FALSE)</f>
        <v>No</v>
      </c>
      <c r="L541" t="str">
        <f>VLOOKUP($A541, 'Medical Examinations'!$A$2:$J$2336, 9, FALSE)</f>
        <v>Obesity</v>
      </c>
      <c r="M541" t="str">
        <f>VLOOKUP($A541, 'Medical Examinations'!$A$2:$J$2336, 10, FALSE)</f>
        <v>Normal</v>
      </c>
      <c r="N541">
        <f>VLOOKUP($A541, 'Hospitalisation Details'!$A$2:$K$2344, 5, FALSE)</f>
        <v>0</v>
      </c>
      <c r="O541">
        <f>VLOOKUP($A541, 'Hospitalisation Details'!$A$2:$K$2344, 6, FALSE)</f>
        <v>18310.740000000002</v>
      </c>
      <c r="P541" t="str">
        <f>VLOOKUP($A541, 'Hospitalisation Details'!$A$2:$K$2344, 7, FALSE)</f>
        <v>tier - 1</v>
      </c>
      <c r="Q541" t="str">
        <f>VLOOKUP($A541, 'Hospitalisation Details'!$A$2:$K$2344, 8, FALSE)</f>
        <v>tier - 3</v>
      </c>
      <c r="R541" t="str">
        <f>VLOOKUP($A541, 'Hospitalisation Details'!$A$2:$K$2344, 9, FALSE)</f>
        <v>R1012</v>
      </c>
      <c r="S541" t="str">
        <f>VLOOKUP($A541, 'Hospitalisation Details'!$A$2:$K$2344, 10, FALSE)</f>
        <v>4Jul1995</v>
      </c>
      <c r="T541">
        <f>VLOOKUP($A541, 'Hospitalisation Details'!$A$2:$K$2344, 11, FALSE)</f>
        <v>27</v>
      </c>
    </row>
    <row r="542" spans="1:20" ht="15.75" x14ac:dyDescent="0.25">
      <c r="A542" s="1" t="s">
        <v>1829</v>
      </c>
      <c r="B542" t="str">
        <f>VLOOKUP($A542, 'Customer Names'!$A$2:$D$2336, 2, FALSE)</f>
        <v>Whipple</v>
      </c>
      <c r="C542" t="str">
        <f>VLOOKUP($A542, 'Customer Names'!$A$2:$D$2336, 3, FALSE)</f>
        <v xml:space="preserve"> Mr</v>
      </c>
      <c r="D542" t="str">
        <f>VLOOKUP($A542, 'Customer Names'!$A$2:$D$2336, 4, FALSE)</f>
        <v xml:space="preserve">  Brett W</v>
      </c>
      <c r="E542">
        <f>VLOOKUP($A542, 'Medical Examinations'!$A$2:$J$2336, 2, FALSE)</f>
        <v>24.4</v>
      </c>
      <c r="F542">
        <f>VLOOKUP($A542, 'Medical Examinations'!$A$2:$J$2336, 3, FALSE)</f>
        <v>4.5199999999999996</v>
      </c>
      <c r="G542" t="str">
        <f>VLOOKUP($A542, 'Medical Examinations'!$A$2:$J$2336, 4, FALSE)</f>
        <v>No</v>
      </c>
      <c r="H542" t="str">
        <f>VLOOKUP($A542, 'Medical Examinations'!$A$2:$J$2336, 5, FALSE)</f>
        <v>No</v>
      </c>
      <c r="I542" t="str">
        <f>VLOOKUP($A542, 'Medical Examinations'!$A$2:$J$2336, 6, FALSE)</f>
        <v>No</v>
      </c>
      <c r="J542">
        <f>VLOOKUP($A542, 'Medical Examinations'!$A$2:$J$2336, 7, FALSE)</f>
        <v>0</v>
      </c>
      <c r="K542" t="str">
        <f>VLOOKUP($A542, 'Medical Examinations'!$A$2:$J$2336, 8, FALSE)</f>
        <v>No</v>
      </c>
      <c r="L542" t="str">
        <f>VLOOKUP($A542, 'Medical Examinations'!$A$2:$J$2336, 9, FALSE)</f>
        <v>Obesity</v>
      </c>
      <c r="M542" t="str">
        <f>VLOOKUP($A542, 'Medical Examinations'!$A$2:$J$2336, 10, FALSE)</f>
        <v>Normal</v>
      </c>
      <c r="N542">
        <f>VLOOKUP($A542, 'Hospitalisation Details'!$A$2:$K$2344, 5, FALSE)</f>
        <v>3</v>
      </c>
      <c r="O542">
        <f>VLOOKUP($A542, 'Hospitalisation Details'!$A$2:$K$2344, 6, FALSE)</f>
        <v>18259.22</v>
      </c>
      <c r="P542" t="str">
        <f>VLOOKUP($A542, 'Hospitalisation Details'!$A$2:$K$2344, 7, FALSE)</f>
        <v>tier - 1</v>
      </c>
      <c r="Q542" t="str">
        <f>VLOOKUP($A542, 'Hospitalisation Details'!$A$2:$K$2344, 8, FALSE)</f>
        <v>tier - 3</v>
      </c>
      <c r="R542" t="str">
        <f>VLOOKUP($A542, 'Hospitalisation Details'!$A$2:$K$2344, 9, FALSE)</f>
        <v>R1011</v>
      </c>
      <c r="S542" t="str">
        <f>VLOOKUP($A542, 'Hospitalisation Details'!$A$2:$K$2344, 10, FALSE)</f>
        <v>25Dec1992</v>
      </c>
      <c r="T542">
        <f>VLOOKUP($A542, 'Hospitalisation Details'!$A$2:$K$2344, 11, FALSE)</f>
        <v>30</v>
      </c>
    </row>
    <row r="543" spans="1:20" ht="15.75" x14ac:dyDescent="0.25">
      <c r="A543" s="1" t="s">
        <v>1828</v>
      </c>
      <c r="B543" t="str">
        <f>VLOOKUP($A543, 'Customer Names'!$A$2:$D$2336, 2, FALSE)</f>
        <v>Marton</v>
      </c>
      <c r="C543" t="str">
        <f>VLOOKUP($A543, 'Customer Names'!$A$2:$D$2336, 3, FALSE)</f>
        <v xml:space="preserve"> Mr</v>
      </c>
      <c r="D543" t="str">
        <f>VLOOKUP($A543, 'Customer Names'!$A$2:$D$2336, 4, FALSE)</f>
        <v xml:space="preserve">  Dylan J</v>
      </c>
      <c r="E543">
        <f>VLOOKUP($A543, 'Medical Examinations'!$A$2:$J$2336, 2, FALSE)</f>
        <v>29.15</v>
      </c>
      <c r="F543">
        <f>VLOOKUP($A543, 'Medical Examinations'!$A$2:$J$2336, 3, FALSE)</f>
        <v>4.45</v>
      </c>
      <c r="G543" t="str">
        <f>VLOOKUP($A543, 'Medical Examinations'!$A$2:$J$2336, 4, FALSE)</f>
        <v>No</v>
      </c>
      <c r="H543" t="str">
        <f>VLOOKUP($A543, 'Medical Examinations'!$A$2:$J$2336, 5, FALSE)</f>
        <v>No</v>
      </c>
      <c r="I543" t="str">
        <f>VLOOKUP($A543, 'Medical Examinations'!$A$2:$J$2336, 6, FALSE)</f>
        <v>No</v>
      </c>
      <c r="J543">
        <f>VLOOKUP($A543, 'Medical Examinations'!$A$2:$J$2336, 7, FALSE)</f>
        <v>0</v>
      </c>
      <c r="K543" t="str">
        <f>VLOOKUP($A543, 'Medical Examinations'!$A$2:$J$2336, 8, FALSE)</f>
        <v>No</v>
      </c>
      <c r="L543" t="str">
        <f>VLOOKUP($A543, 'Medical Examinations'!$A$2:$J$2336, 9, FALSE)</f>
        <v>Obesity</v>
      </c>
      <c r="M543" t="str">
        <f>VLOOKUP($A543, 'Medical Examinations'!$A$2:$J$2336, 10, FALSE)</f>
        <v>Normal</v>
      </c>
      <c r="N543">
        <f>VLOOKUP($A543, 'Hospitalisation Details'!$A$2:$K$2344, 5, FALSE)</f>
        <v>0</v>
      </c>
      <c r="O543">
        <f>VLOOKUP($A543, 'Hospitalisation Details'!$A$2:$K$2344, 6, FALSE)</f>
        <v>18246.5</v>
      </c>
      <c r="P543" t="str">
        <f>VLOOKUP($A543, 'Hospitalisation Details'!$A$2:$K$2344, 7, FALSE)</f>
        <v>tier - 1</v>
      </c>
      <c r="Q543" t="str">
        <f>VLOOKUP($A543, 'Hospitalisation Details'!$A$2:$K$2344, 8, FALSE)</f>
        <v>tier - 1</v>
      </c>
      <c r="R543" t="str">
        <f>VLOOKUP($A543, 'Hospitalisation Details'!$A$2:$K$2344, 9, FALSE)</f>
        <v>R1013</v>
      </c>
      <c r="S543" t="str">
        <f>VLOOKUP($A543, 'Hospitalisation Details'!$A$2:$K$2344, 10, FALSE)</f>
        <v>3Aug1995</v>
      </c>
      <c r="T543">
        <f>VLOOKUP($A543, 'Hospitalisation Details'!$A$2:$K$2344, 11, FALSE)</f>
        <v>27</v>
      </c>
    </row>
    <row r="544" spans="1:20" ht="15.75" x14ac:dyDescent="0.25">
      <c r="A544" s="1" t="s">
        <v>1827</v>
      </c>
      <c r="B544" t="str">
        <f>VLOOKUP($A544, 'Customer Names'!$A$2:$D$2336, 2, FALSE)</f>
        <v>Hildebrandt</v>
      </c>
      <c r="C544" t="str">
        <f>VLOOKUP($A544, 'Customer Names'!$A$2:$D$2336, 3, FALSE)</f>
        <v xml:space="preserve"> Ms</v>
      </c>
      <c r="D544" t="str">
        <f>VLOOKUP($A544, 'Customer Names'!$A$2:$D$2336, 4, FALSE)</f>
        <v xml:space="preserve">  Elizabeth</v>
      </c>
      <c r="E544">
        <f>VLOOKUP($A544, 'Medical Examinations'!$A$2:$J$2336, 2, FALSE)</f>
        <v>27.28</v>
      </c>
      <c r="F544">
        <f>VLOOKUP($A544, 'Medical Examinations'!$A$2:$J$2336, 3, FALSE)</f>
        <v>4.72</v>
      </c>
      <c r="G544" t="str">
        <f>VLOOKUP($A544, 'Medical Examinations'!$A$2:$J$2336, 4, FALSE)</f>
        <v>No</v>
      </c>
      <c r="H544" t="str">
        <f>VLOOKUP($A544, 'Medical Examinations'!$A$2:$J$2336, 5, FALSE)</f>
        <v>No</v>
      </c>
      <c r="I544" t="str">
        <f>VLOOKUP($A544, 'Medical Examinations'!$A$2:$J$2336, 6, FALSE)</f>
        <v>No</v>
      </c>
      <c r="J544">
        <f>VLOOKUP($A544, 'Medical Examinations'!$A$2:$J$2336, 7, FALSE)</f>
        <v>0</v>
      </c>
      <c r="K544" t="str">
        <f>VLOOKUP($A544, 'Medical Examinations'!$A$2:$J$2336, 8, FALSE)</f>
        <v>No</v>
      </c>
      <c r="L544" t="str">
        <f>VLOOKUP($A544, 'Medical Examinations'!$A$2:$J$2336, 9, FALSE)</f>
        <v>Obesity</v>
      </c>
      <c r="M544" t="str">
        <f>VLOOKUP($A544, 'Medical Examinations'!$A$2:$J$2336, 10, FALSE)</f>
        <v>Normal</v>
      </c>
      <c r="N544">
        <f>VLOOKUP($A544, 'Hospitalisation Details'!$A$2:$K$2344, 5, FALSE)</f>
        <v>3</v>
      </c>
      <c r="O544">
        <f>VLOOKUP($A544, 'Hospitalisation Details'!$A$2:$K$2344, 6, FALSE)</f>
        <v>18223.45</v>
      </c>
      <c r="P544" t="str">
        <f>VLOOKUP($A544, 'Hospitalisation Details'!$A$2:$K$2344, 7, FALSE)</f>
        <v>tier - 1</v>
      </c>
      <c r="Q544" t="str">
        <f>VLOOKUP($A544, 'Hospitalisation Details'!$A$2:$K$2344, 8, FALSE)</f>
        <v>tier - 3</v>
      </c>
      <c r="R544" t="str">
        <f>VLOOKUP($A544, 'Hospitalisation Details'!$A$2:$K$2344, 9, FALSE)</f>
        <v>R1013</v>
      </c>
      <c r="S544" t="str">
        <f>VLOOKUP($A544, 'Hospitalisation Details'!$A$2:$K$2344, 10, FALSE)</f>
        <v>10Sep2004</v>
      </c>
      <c r="T544">
        <f>VLOOKUP($A544, 'Hospitalisation Details'!$A$2:$K$2344, 11, FALSE)</f>
        <v>18</v>
      </c>
    </row>
    <row r="545" spans="1:20" ht="15.75" x14ac:dyDescent="0.25">
      <c r="A545" s="1" t="s">
        <v>1826</v>
      </c>
      <c r="B545" t="str">
        <f>VLOOKUP($A545, 'Customer Names'!$A$2:$D$2336, 2, FALSE)</f>
        <v>Biggs</v>
      </c>
      <c r="C545" t="str">
        <f>VLOOKUP($A545, 'Customer Names'!$A$2:$D$2336, 3, FALSE)</f>
        <v xml:space="preserve"> Ms</v>
      </c>
      <c r="D545" t="str">
        <f>VLOOKUP($A545, 'Customer Names'!$A$2:$D$2336, 4, FALSE)</f>
        <v xml:space="preserve">  Brooke M</v>
      </c>
      <c r="E545">
        <f>VLOOKUP($A545, 'Medical Examinations'!$A$2:$J$2336, 2, FALSE)</f>
        <v>32.229999999999997</v>
      </c>
      <c r="F545">
        <f>VLOOKUP($A545, 'Medical Examinations'!$A$2:$J$2336, 3, FALSE)</f>
        <v>4.6500000000000004</v>
      </c>
      <c r="G545" t="str">
        <f>VLOOKUP($A545, 'Medical Examinations'!$A$2:$J$2336, 4, FALSE)</f>
        <v>No</v>
      </c>
      <c r="H545" t="str">
        <f>VLOOKUP($A545, 'Medical Examinations'!$A$2:$J$2336, 5, FALSE)</f>
        <v>No</v>
      </c>
      <c r="I545" t="str">
        <f>VLOOKUP($A545, 'Medical Examinations'!$A$2:$J$2336, 6, FALSE)</f>
        <v>Yes</v>
      </c>
      <c r="J545">
        <f>VLOOKUP($A545, 'Medical Examinations'!$A$2:$J$2336, 7, FALSE)</f>
        <v>1</v>
      </c>
      <c r="K545" t="str">
        <f>VLOOKUP($A545, 'Medical Examinations'!$A$2:$J$2336, 8, FALSE)</f>
        <v>No</v>
      </c>
      <c r="L545" t="str">
        <f>VLOOKUP($A545, 'Medical Examinations'!$A$2:$J$2336, 9, FALSE)</f>
        <v>Obesity</v>
      </c>
      <c r="M545" t="str">
        <f>VLOOKUP($A545, 'Medical Examinations'!$A$2:$J$2336, 10, FALSE)</f>
        <v>Normal</v>
      </c>
      <c r="N545">
        <f>VLOOKUP($A545, 'Hospitalisation Details'!$A$2:$K$2344, 5, FALSE)</f>
        <v>1</v>
      </c>
      <c r="O545">
        <f>VLOOKUP($A545, 'Hospitalisation Details'!$A$2:$K$2344, 6, FALSE)</f>
        <v>18218.16</v>
      </c>
      <c r="P545" t="str">
        <f>VLOOKUP($A545, 'Hospitalisation Details'!$A$2:$K$2344, 7, FALSE)</f>
        <v>tier - 1</v>
      </c>
      <c r="Q545" t="str">
        <f>VLOOKUP($A545, 'Hospitalisation Details'!$A$2:$K$2344, 8, FALSE)</f>
        <v>tier - 1</v>
      </c>
      <c r="R545" t="str">
        <f>VLOOKUP($A545, 'Hospitalisation Details'!$A$2:$K$2344, 9, FALSE)</f>
        <v>R1013</v>
      </c>
      <c r="S545" t="str">
        <f>VLOOKUP($A545, 'Hospitalisation Details'!$A$2:$K$2344, 10, FALSE)</f>
        <v>15Jun1997</v>
      </c>
      <c r="T545">
        <f>VLOOKUP($A545, 'Hospitalisation Details'!$A$2:$K$2344, 11, FALSE)</f>
        <v>25</v>
      </c>
    </row>
    <row r="546" spans="1:20" ht="15.75" x14ac:dyDescent="0.25">
      <c r="A546" s="1" t="s">
        <v>1825</v>
      </c>
      <c r="B546" t="str">
        <f>VLOOKUP($A546, 'Customer Names'!$A$2:$D$2336, 2, FALSE)</f>
        <v>Shigezumi</v>
      </c>
      <c r="C546" t="str">
        <f>VLOOKUP($A546, 'Customer Names'!$A$2:$D$2336, 3, FALSE)</f>
        <v xml:space="preserve"> Mrs</v>
      </c>
      <c r="D546" t="str">
        <f>VLOOKUP($A546, 'Customer Names'!$A$2:$D$2336, 4, FALSE)</f>
        <v xml:space="preserve">  Teiko</v>
      </c>
      <c r="E546">
        <f>VLOOKUP($A546, 'Medical Examinations'!$A$2:$J$2336, 2, FALSE)</f>
        <v>44.2</v>
      </c>
      <c r="F546">
        <f>VLOOKUP($A546, 'Medical Examinations'!$A$2:$J$2336, 3, FALSE)</f>
        <v>11.34</v>
      </c>
      <c r="G546" t="str">
        <f>VLOOKUP($A546, 'Medical Examinations'!$A$2:$J$2336, 4, FALSE)</f>
        <v>Yes</v>
      </c>
      <c r="H546" t="str">
        <f>VLOOKUP($A546, 'Medical Examinations'!$A$2:$J$2336, 5, FALSE)</f>
        <v>No</v>
      </c>
      <c r="I546" t="str">
        <f>VLOOKUP($A546, 'Medical Examinations'!$A$2:$J$2336, 6, FALSE)</f>
        <v>Yes</v>
      </c>
      <c r="J546">
        <f>VLOOKUP($A546, 'Medical Examinations'!$A$2:$J$2336, 7, FALSE)</f>
        <v>2</v>
      </c>
      <c r="K546" t="str">
        <f>VLOOKUP($A546, 'Medical Examinations'!$A$2:$J$2336, 8, FALSE)</f>
        <v>Yes</v>
      </c>
      <c r="L546" t="str">
        <f>VLOOKUP($A546, 'Medical Examinations'!$A$2:$J$2336, 9, FALSE)</f>
        <v>Obesity</v>
      </c>
      <c r="M546" t="str">
        <f>VLOOKUP($A546, 'Medical Examinations'!$A$2:$J$2336, 10, FALSE)</f>
        <v>Diabetes</v>
      </c>
      <c r="N546">
        <f>VLOOKUP($A546, 'Hospitalisation Details'!$A$2:$K$2344, 5, FALSE)</f>
        <v>0</v>
      </c>
      <c r="O546">
        <f>VLOOKUP($A546, 'Hospitalisation Details'!$A$2:$K$2344, 6, FALSE)</f>
        <v>18208.34</v>
      </c>
      <c r="P546" t="str">
        <f>VLOOKUP($A546, 'Hospitalisation Details'!$A$2:$K$2344, 7, FALSE)</f>
        <v>tier - 1</v>
      </c>
      <c r="Q546" t="str">
        <f>VLOOKUP($A546, 'Hospitalisation Details'!$A$2:$K$2344, 8, FALSE)</f>
        <v>tier - 2</v>
      </c>
      <c r="R546" t="str">
        <f>VLOOKUP($A546, 'Hospitalisation Details'!$A$2:$K$2344, 9, FALSE)</f>
        <v>R1026</v>
      </c>
      <c r="S546" t="str">
        <f>VLOOKUP($A546, 'Hospitalisation Details'!$A$2:$K$2344, 10, FALSE)</f>
        <v>4Jul1963</v>
      </c>
      <c r="T546">
        <f>VLOOKUP($A546, 'Hospitalisation Details'!$A$2:$K$2344, 11, FALSE)</f>
        <v>59</v>
      </c>
    </row>
    <row r="547" spans="1:20" ht="15.75" x14ac:dyDescent="0.25">
      <c r="A547" s="1" t="s">
        <v>1824</v>
      </c>
      <c r="B547" t="str">
        <f>VLOOKUP($A547, 'Customer Names'!$A$2:$D$2336, 2, FALSE)</f>
        <v>Meineke</v>
      </c>
      <c r="C547" t="str">
        <f>VLOOKUP($A547, 'Customer Names'!$A$2:$D$2336, 3, FALSE)</f>
        <v xml:space="preserve"> Mr</v>
      </c>
      <c r="D547" t="str">
        <f>VLOOKUP($A547, 'Customer Names'!$A$2:$D$2336, 4, FALSE)</f>
        <v xml:space="preserve">  Zachary</v>
      </c>
      <c r="E547">
        <f>VLOOKUP($A547, 'Medical Examinations'!$A$2:$J$2336, 2, FALSE)</f>
        <v>29.734999999999999</v>
      </c>
      <c r="F547">
        <f>VLOOKUP($A547, 'Medical Examinations'!$A$2:$J$2336, 3, FALSE)</f>
        <v>4.53</v>
      </c>
      <c r="G547" t="str">
        <f>VLOOKUP($A547, 'Medical Examinations'!$A$2:$J$2336, 4, FALSE)</f>
        <v>No</v>
      </c>
      <c r="H547" t="str">
        <f>VLOOKUP($A547, 'Medical Examinations'!$A$2:$J$2336, 5, FALSE)</f>
        <v>No</v>
      </c>
      <c r="I547" t="str">
        <f>VLOOKUP($A547, 'Medical Examinations'!$A$2:$J$2336, 6, FALSE)</f>
        <v>Yes</v>
      </c>
      <c r="J547">
        <f>VLOOKUP($A547, 'Medical Examinations'!$A$2:$J$2336, 7, FALSE)</f>
        <v>1</v>
      </c>
      <c r="K547" t="str">
        <f>VLOOKUP($A547, 'Medical Examinations'!$A$2:$J$2336, 8, FALSE)</f>
        <v>No</v>
      </c>
      <c r="L547" t="str">
        <f>VLOOKUP($A547, 'Medical Examinations'!$A$2:$J$2336, 9, FALSE)</f>
        <v>Obesity</v>
      </c>
      <c r="M547" t="str">
        <f>VLOOKUP($A547, 'Medical Examinations'!$A$2:$J$2336, 10, FALSE)</f>
        <v>Normal</v>
      </c>
      <c r="N547">
        <f>VLOOKUP($A547, 'Hospitalisation Details'!$A$2:$K$2344, 5, FALSE)</f>
        <v>2</v>
      </c>
      <c r="O547">
        <f>VLOOKUP($A547, 'Hospitalisation Details'!$A$2:$K$2344, 6, FALSE)</f>
        <v>18157.88</v>
      </c>
      <c r="P547" t="str">
        <f>VLOOKUP($A547, 'Hospitalisation Details'!$A$2:$K$2344, 7, FALSE)</f>
        <v>tier - 1</v>
      </c>
      <c r="Q547" t="str">
        <f>VLOOKUP($A547, 'Hospitalisation Details'!$A$2:$K$2344, 8, FALSE)</f>
        <v>tier - 1</v>
      </c>
      <c r="R547" t="str">
        <f>VLOOKUP($A547, 'Hospitalisation Details'!$A$2:$K$2344, 9, FALSE)</f>
        <v>R1012</v>
      </c>
      <c r="S547" t="str">
        <f>VLOOKUP($A547, 'Hospitalisation Details'!$A$2:$K$2344, 10, FALSE)</f>
        <v>12Jul1993</v>
      </c>
      <c r="T547">
        <f>VLOOKUP($A547, 'Hospitalisation Details'!$A$2:$K$2344, 11, FALSE)</f>
        <v>29</v>
      </c>
    </row>
    <row r="548" spans="1:20" ht="15.75" x14ac:dyDescent="0.25">
      <c r="A548" s="1" t="s">
        <v>1823</v>
      </c>
      <c r="B548" t="str">
        <f>VLOOKUP($A548, 'Customer Names'!$A$2:$D$2336, 2, FALSE)</f>
        <v>Ludington</v>
      </c>
      <c r="C548" t="str">
        <f>VLOOKUP($A548, 'Customer Names'!$A$2:$D$2336, 3, FALSE)</f>
        <v xml:space="preserve"> Ms</v>
      </c>
      <c r="D548" t="str">
        <f>VLOOKUP($A548, 'Customer Names'!$A$2:$D$2336, 4, FALSE)</f>
        <v xml:space="preserve">  Johannah</v>
      </c>
      <c r="E548">
        <f>VLOOKUP($A548, 'Medical Examinations'!$A$2:$J$2336, 2, FALSE)</f>
        <v>28.31</v>
      </c>
      <c r="F548">
        <f>VLOOKUP($A548, 'Medical Examinations'!$A$2:$J$2336, 3, FALSE)</f>
        <v>6.35</v>
      </c>
      <c r="G548" t="str">
        <f>VLOOKUP($A548, 'Medical Examinations'!$A$2:$J$2336, 4, FALSE)</f>
        <v>No</v>
      </c>
      <c r="H548" t="str">
        <f>VLOOKUP($A548, 'Medical Examinations'!$A$2:$J$2336, 5, FALSE)</f>
        <v>No</v>
      </c>
      <c r="I548" t="str">
        <f>VLOOKUP($A548, 'Medical Examinations'!$A$2:$J$2336, 6, FALSE)</f>
        <v>No</v>
      </c>
      <c r="J548">
        <f>VLOOKUP($A548, 'Medical Examinations'!$A$2:$J$2336, 7, FALSE)</f>
        <v>0</v>
      </c>
      <c r="K548" t="str">
        <f>VLOOKUP($A548, 'Medical Examinations'!$A$2:$J$2336, 8, FALSE)</f>
        <v>No</v>
      </c>
      <c r="L548" t="str">
        <f>VLOOKUP($A548, 'Medical Examinations'!$A$2:$J$2336, 9, FALSE)</f>
        <v>Obesity</v>
      </c>
      <c r="M548" t="str">
        <f>VLOOKUP($A548, 'Medical Examinations'!$A$2:$J$2336, 10, FALSE)</f>
        <v>Diabetes</v>
      </c>
      <c r="N548">
        <f>VLOOKUP($A548, 'Hospitalisation Details'!$A$2:$K$2344, 5, FALSE)</f>
        <v>0</v>
      </c>
      <c r="O548">
        <f>VLOOKUP($A548, 'Hospitalisation Details'!$A$2:$K$2344, 6, FALSE)</f>
        <v>18033.97</v>
      </c>
      <c r="P548" t="str">
        <f>VLOOKUP($A548, 'Hospitalisation Details'!$A$2:$K$2344, 7, FALSE)</f>
        <v>tier - 1</v>
      </c>
      <c r="Q548" t="str">
        <f>VLOOKUP($A548, 'Hospitalisation Details'!$A$2:$K$2344, 8, FALSE)</f>
        <v>tier - 1</v>
      </c>
      <c r="R548" t="str">
        <f>VLOOKUP($A548, 'Hospitalisation Details'!$A$2:$K$2344, 9, FALSE)</f>
        <v>R1012</v>
      </c>
      <c r="S548" t="str">
        <f>VLOOKUP($A548, 'Hospitalisation Details'!$A$2:$K$2344, 10, FALSE)</f>
        <v>24Oct1999</v>
      </c>
      <c r="T548">
        <f>VLOOKUP($A548, 'Hospitalisation Details'!$A$2:$K$2344, 11, FALSE)</f>
        <v>23</v>
      </c>
    </row>
    <row r="549" spans="1:20" ht="15.75" x14ac:dyDescent="0.25">
      <c r="A549" s="1" t="s">
        <v>1822</v>
      </c>
      <c r="B549" t="str">
        <f>VLOOKUP($A549, 'Customer Names'!$A$2:$D$2336, 2, FALSE)</f>
        <v>Perrich</v>
      </c>
      <c r="C549" t="str">
        <f>VLOOKUP($A549, 'Customer Names'!$A$2:$D$2336, 3, FALSE)</f>
        <v xml:space="preserve"> Mr</v>
      </c>
      <c r="D549" t="str">
        <f>VLOOKUP($A549, 'Customer Names'!$A$2:$D$2336, 4, FALSE)</f>
        <v xml:space="preserve">  Ryan A</v>
      </c>
      <c r="E549">
        <f>VLOOKUP($A549, 'Medical Examinations'!$A$2:$J$2336, 2, FALSE)</f>
        <v>46.62</v>
      </c>
      <c r="F549">
        <f>VLOOKUP($A549, 'Medical Examinations'!$A$2:$J$2336, 3, FALSE)</f>
        <v>8.51</v>
      </c>
      <c r="G549" t="str">
        <f>VLOOKUP($A549, 'Medical Examinations'!$A$2:$J$2336, 4, FALSE)</f>
        <v>Yes</v>
      </c>
      <c r="H549" t="str">
        <f>VLOOKUP($A549, 'Medical Examinations'!$A$2:$J$2336, 5, FALSE)</f>
        <v>Yes</v>
      </c>
      <c r="I549" t="str">
        <f>VLOOKUP($A549, 'Medical Examinations'!$A$2:$J$2336, 6, FALSE)</f>
        <v>No</v>
      </c>
      <c r="J549">
        <f>VLOOKUP($A549, 'Medical Examinations'!$A$2:$J$2336, 7, FALSE)</f>
        <v>2</v>
      </c>
      <c r="K549" t="str">
        <f>VLOOKUP($A549, 'Medical Examinations'!$A$2:$J$2336, 8, FALSE)</f>
        <v>Yes</v>
      </c>
      <c r="L549" t="str">
        <f>VLOOKUP($A549, 'Medical Examinations'!$A$2:$J$2336, 9, FALSE)</f>
        <v>Obesity</v>
      </c>
      <c r="M549" t="str">
        <f>VLOOKUP($A549, 'Medical Examinations'!$A$2:$J$2336, 10, FALSE)</f>
        <v>Diabetes</v>
      </c>
      <c r="N549">
        <f>VLOOKUP($A549, 'Hospitalisation Details'!$A$2:$K$2344, 5, FALSE)</f>
        <v>0</v>
      </c>
      <c r="O549">
        <f>VLOOKUP($A549, 'Hospitalisation Details'!$A$2:$K$2344, 6, FALSE)</f>
        <v>18031.189999999999</v>
      </c>
      <c r="P549" t="str">
        <f>VLOOKUP($A549, 'Hospitalisation Details'!$A$2:$K$2344, 7, FALSE)</f>
        <v>tier - 1</v>
      </c>
      <c r="Q549" t="str">
        <f>VLOOKUP($A549, 'Hospitalisation Details'!$A$2:$K$2344, 8, FALSE)</f>
        <v>tier - 2</v>
      </c>
      <c r="R549" t="str">
        <f>VLOOKUP($A549, 'Hospitalisation Details'!$A$2:$K$2344, 9, FALSE)</f>
        <v>R1012</v>
      </c>
      <c r="S549" t="str">
        <f>VLOOKUP($A549, 'Hospitalisation Details'!$A$2:$K$2344, 10, FALSE)</f>
        <v>17Oct1965</v>
      </c>
      <c r="T549">
        <f>VLOOKUP($A549, 'Hospitalisation Details'!$A$2:$K$2344, 11, FALSE)</f>
        <v>57</v>
      </c>
    </row>
    <row r="550" spans="1:20" ht="15.75" x14ac:dyDescent="0.25">
      <c r="A550" s="1" t="s">
        <v>1821</v>
      </c>
      <c r="B550" t="str">
        <f>VLOOKUP($A550, 'Customer Names'!$A$2:$D$2336, 2, FALSE)</f>
        <v>Cervantes</v>
      </c>
      <c r="C550" t="str">
        <f>VLOOKUP($A550, 'Customer Names'!$A$2:$D$2336, 3, FALSE)</f>
        <v xml:space="preserve"> Mr</v>
      </c>
      <c r="D550" t="str">
        <f>VLOOKUP($A550, 'Customer Names'!$A$2:$D$2336, 4, FALSE)</f>
        <v xml:space="preserve">  Andres Sr</v>
      </c>
      <c r="E550">
        <f>VLOOKUP($A550, 'Medical Examinations'!$A$2:$J$2336, 2, FALSE)</f>
        <v>51.75</v>
      </c>
      <c r="F550">
        <f>VLOOKUP($A550, 'Medical Examinations'!$A$2:$J$2336, 3, FALSE)</f>
        <v>8.59</v>
      </c>
      <c r="G550" t="str">
        <f>VLOOKUP($A550, 'Medical Examinations'!$A$2:$J$2336, 4, FALSE)</f>
        <v>Yes</v>
      </c>
      <c r="H550" t="str">
        <f>VLOOKUP($A550, 'Medical Examinations'!$A$2:$J$2336, 5, FALSE)</f>
        <v>Yes</v>
      </c>
      <c r="I550" t="str">
        <f>VLOOKUP($A550, 'Medical Examinations'!$A$2:$J$2336, 6, FALSE)</f>
        <v>No</v>
      </c>
      <c r="J550">
        <f>VLOOKUP($A550, 'Medical Examinations'!$A$2:$J$2336, 7, FALSE)</f>
        <v>2</v>
      </c>
      <c r="K550" t="str">
        <f>VLOOKUP($A550, 'Medical Examinations'!$A$2:$J$2336, 8, FALSE)</f>
        <v>Yes</v>
      </c>
      <c r="L550" t="str">
        <f>VLOOKUP($A550, 'Medical Examinations'!$A$2:$J$2336, 9, FALSE)</f>
        <v>Obesity</v>
      </c>
      <c r="M550" t="str">
        <f>VLOOKUP($A550, 'Medical Examinations'!$A$2:$J$2336, 10, FALSE)</f>
        <v>Diabetes</v>
      </c>
      <c r="N550">
        <f>VLOOKUP($A550, 'Hospitalisation Details'!$A$2:$K$2344, 5, FALSE)</f>
        <v>1</v>
      </c>
      <c r="O550">
        <f>VLOOKUP($A550, 'Hospitalisation Details'!$A$2:$K$2344, 6, FALSE)</f>
        <v>18031.16</v>
      </c>
      <c r="P550" t="str">
        <f>VLOOKUP($A550, 'Hospitalisation Details'!$A$2:$K$2344, 7, FALSE)</f>
        <v>tier - 1</v>
      </c>
      <c r="Q550" t="str">
        <f>VLOOKUP($A550, 'Hospitalisation Details'!$A$2:$K$2344, 8, FALSE)</f>
        <v>tier - 3</v>
      </c>
      <c r="R550" t="str">
        <f>VLOOKUP($A550, 'Hospitalisation Details'!$A$2:$K$2344, 9, FALSE)</f>
        <v>R1023</v>
      </c>
      <c r="S550" t="str">
        <f>VLOOKUP($A550, 'Hospitalisation Details'!$A$2:$K$2344, 10, FALSE)</f>
        <v>27Jun1975</v>
      </c>
      <c r="T550">
        <f>VLOOKUP($A550, 'Hospitalisation Details'!$A$2:$K$2344, 11, FALSE)</f>
        <v>47</v>
      </c>
    </row>
    <row r="551" spans="1:20" ht="15.75" x14ac:dyDescent="0.25">
      <c r="A551" s="1" t="s">
        <v>1820</v>
      </c>
      <c r="B551" t="str">
        <f>VLOOKUP($A551, 'Customer Names'!$A$2:$D$2336, 2, FALSE)</f>
        <v>Andrews</v>
      </c>
      <c r="C551" t="str">
        <f>VLOOKUP($A551, 'Customer Names'!$A$2:$D$2336, 3, FALSE)</f>
        <v xml:space="preserve"> Mr</v>
      </c>
      <c r="D551" t="str">
        <f>VLOOKUP($A551, 'Customer Names'!$A$2:$D$2336, 4, FALSE)</f>
        <v xml:space="preserve">  Bryan</v>
      </c>
      <c r="E551">
        <f>VLOOKUP($A551, 'Medical Examinations'!$A$2:$J$2336, 2, FALSE)</f>
        <v>25.7</v>
      </c>
      <c r="F551">
        <f>VLOOKUP($A551, 'Medical Examinations'!$A$2:$J$2336, 3, FALSE)</f>
        <v>4.13</v>
      </c>
      <c r="G551" t="str">
        <f>VLOOKUP($A551, 'Medical Examinations'!$A$2:$J$2336, 4, FALSE)</f>
        <v>No</v>
      </c>
      <c r="H551" t="str">
        <f>VLOOKUP($A551, 'Medical Examinations'!$A$2:$J$2336, 5, FALSE)</f>
        <v>No</v>
      </c>
      <c r="I551" t="str">
        <f>VLOOKUP($A551, 'Medical Examinations'!$A$2:$J$2336, 6, FALSE)</f>
        <v>No</v>
      </c>
      <c r="J551">
        <f>VLOOKUP($A551, 'Medical Examinations'!$A$2:$J$2336, 7, FALSE)</f>
        <v>0</v>
      </c>
      <c r="K551" t="str">
        <f>VLOOKUP($A551, 'Medical Examinations'!$A$2:$J$2336, 8, FALSE)</f>
        <v>No</v>
      </c>
      <c r="L551" t="str">
        <f>VLOOKUP($A551, 'Medical Examinations'!$A$2:$J$2336, 9, FALSE)</f>
        <v>Obesity</v>
      </c>
      <c r="M551" t="str">
        <f>VLOOKUP($A551, 'Medical Examinations'!$A$2:$J$2336, 10, FALSE)</f>
        <v>Normal</v>
      </c>
      <c r="N551">
        <f>VLOOKUP($A551, 'Hospitalisation Details'!$A$2:$K$2344, 5, FALSE)</f>
        <v>4</v>
      </c>
      <c r="O551">
        <f>VLOOKUP($A551, 'Hospitalisation Details'!$A$2:$K$2344, 6, FALSE)</f>
        <v>17942.11</v>
      </c>
      <c r="P551" t="str">
        <f>VLOOKUP($A551, 'Hospitalisation Details'!$A$2:$K$2344, 7, FALSE)</f>
        <v>tier - 1</v>
      </c>
      <c r="Q551" t="str">
        <f>VLOOKUP($A551, 'Hospitalisation Details'!$A$2:$K$2344, 8, FALSE)</f>
        <v>tier - 2</v>
      </c>
      <c r="R551" t="str">
        <f>VLOOKUP($A551, 'Hospitalisation Details'!$A$2:$K$2344, 9, FALSE)</f>
        <v>R1011</v>
      </c>
      <c r="S551" t="str">
        <f>VLOOKUP($A551, 'Hospitalisation Details'!$A$2:$K$2344, 10, FALSE)</f>
        <v>28Sep2001</v>
      </c>
      <c r="T551">
        <f>VLOOKUP($A551, 'Hospitalisation Details'!$A$2:$K$2344, 11, FALSE)</f>
        <v>21</v>
      </c>
    </row>
    <row r="552" spans="1:20" ht="15.75" x14ac:dyDescent="0.25">
      <c r="A552" s="1" t="s">
        <v>1819</v>
      </c>
      <c r="B552" t="str">
        <f>VLOOKUP($A552, 'Customer Names'!$A$2:$D$2336, 2, FALSE)</f>
        <v>Ruvalcaba</v>
      </c>
      <c r="C552" t="str">
        <f>VLOOKUP($A552, 'Customer Names'!$A$2:$D$2336, 3, FALSE)</f>
        <v xml:space="preserve"> Ms</v>
      </c>
      <c r="D552" t="str">
        <f>VLOOKUP($A552, 'Customer Names'!$A$2:$D$2336, 4, FALSE)</f>
        <v xml:space="preserve">  Lizette</v>
      </c>
      <c r="E552">
        <f>VLOOKUP($A552, 'Medical Examinations'!$A$2:$J$2336, 2, FALSE)</f>
        <v>31.79</v>
      </c>
      <c r="F552">
        <f>VLOOKUP($A552, 'Medical Examinations'!$A$2:$J$2336, 3, FALSE)</f>
        <v>4.55</v>
      </c>
      <c r="G552" t="str">
        <f>VLOOKUP($A552, 'Medical Examinations'!$A$2:$J$2336, 4, FALSE)</f>
        <v>No</v>
      </c>
      <c r="H552" t="str">
        <f>VLOOKUP($A552, 'Medical Examinations'!$A$2:$J$2336, 5, FALSE)</f>
        <v>No</v>
      </c>
      <c r="I552" t="str">
        <f>VLOOKUP($A552, 'Medical Examinations'!$A$2:$J$2336, 6, FALSE)</f>
        <v>No</v>
      </c>
      <c r="J552">
        <f>VLOOKUP($A552, 'Medical Examinations'!$A$2:$J$2336, 7, FALSE)</f>
        <v>1</v>
      </c>
      <c r="K552" t="str">
        <f>VLOOKUP($A552, 'Medical Examinations'!$A$2:$J$2336, 8, FALSE)</f>
        <v>No</v>
      </c>
      <c r="L552" t="str">
        <f>VLOOKUP($A552, 'Medical Examinations'!$A$2:$J$2336, 9, FALSE)</f>
        <v>Obesity</v>
      </c>
      <c r="M552" t="str">
        <f>VLOOKUP($A552, 'Medical Examinations'!$A$2:$J$2336, 10, FALSE)</f>
        <v>Normal</v>
      </c>
      <c r="N552">
        <f>VLOOKUP($A552, 'Hospitalisation Details'!$A$2:$K$2344, 5, FALSE)</f>
        <v>0</v>
      </c>
      <c r="O552">
        <f>VLOOKUP($A552, 'Hospitalisation Details'!$A$2:$K$2344, 6, FALSE)</f>
        <v>17929.3</v>
      </c>
      <c r="P552" t="str">
        <f>VLOOKUP($A552, 'Hospitalisation Details'!$A$2:$K$2344, 7, FALSE)</f>
        <v>tier - 1</v>
      </c>
      <c r="Q552" t="str">
        <f>VLOOKUP($A552, 'Hospitalisation Details'!$A$2:$K$2344, 8, FALSE)</f>
        <v>tier - 2</v>
      </c>
      <c r="R552" t="str">
        <f>VLOOKUP($A552, 'Hospitalisation Details'!$A$2:$K$2344, 9, FALSE)</f>
        <v>R1013</v>
      </c>
      <c r="S552" t="str">
        <f>VLOOKUP($A552, 'Hospitalisation Details'!$A$2:$K$2344, 10, FALSE)</f>
        <v>17Oct1977</v>
      </c>
      <c r="T552">
        <f>VLOOKUP($A552, 'Hospitalisation Details'!$A$2:$K$2344, 11, FALSE)</f>
        <v>45</v>
      </c>
    </row>
    <row r="553" spans="1:20" ht="15.75" x14ac:dyDescent="0.25">
      <c r="A553" s="1" t="s">
        <v>1818</v>
      </c>
      <c r="B553" t="str">
        <f>VLOOKUP($A553, 'Customer Names'!$A$2:$D$2336, 2, FALSE)</f>
        <v>King</v>
      </c>
      <c r="C553" t="str">
        <f>VLOOKUP($A553, 'Customer Names'!$A$2:$D$2336, 3, FALSE)</f>
        <v xml:space="preserve"> Mr</v>
      </c>
      <c r="D553" t="str">
        <f>VLOOKUP($A553, 'Customer Names'!$A$2:$D$2336, 4, FALSE)</f>
        <v xml:space="preserve">  Don</v>
      </c>
      <c r="E553">
        <f>VLOOKUP($A553, 'Medical Examinations'!$A$2:$J$2336, 2, FALSE)</f>
        <v>24.795000000000002</v>
      </c>
      <c r="F553">
        <f>VLOOKUP($A553, 'Medical Examinations'!$A$2:$J$2336, 3, FALSE)</f>
        <v>4.5199999999999996</v>
      </c>
      <c r="G553" t="str">
        <f>VLOOKUP($A553, 'Medical Examinations'!$A$2:$J$2336, 4, FALSE)</f>
        <v>No</v>
      </c>
      <c r="H553" t="str">
        <f>VLOOKUP($A553, 'Medical Examinations'!$A$2:$J$2336, 5, FALSE)</f>
        <v>No</v>
      </c>
      <c r="I553" t="str">
        <f>VLOOKUP($A553, 'Medical Examinations'!$A$2:$J$2336, 6, FALSE)</f>
        <v>No</v>
      </c>
      <c r="J553">
        <f>VLOOKUP($A553, 'Medical Examinations'!$A$2:$J$2336, 7, FALSE)</f>
        <v>0</v>
      </c>
      <c r="K553" t="str">
        <f>VLOOKUP($A553, 'Medical Examinations'!$A$2:$J$2336, 8, FALSE)</f>
        <v>No</v>
      </c>
      <c r="L553" t="str">
        <f>VLOOKUP($A553, 'Medical Examinations'!$A$2:$J$2336, 9, FALSE)</f>
        <v>Obesity</v>
      </c>
      <c r="M553" t="str">
        <f>VLOOKUP($A553, 'Medical Examinations'!$A$2:$J$2336, 10, FALSE)</f>
        <v>Normal</v>
      </c>
      <c r="N553">
        <f>VLOOKUP($A553, 'Hospitalisation Details'!$A$2:$K$2344, 5, FALSE)</f>
        <v>0</v>
      </c>
      <c r="O553">
        <f>VLOOKUP($A553, 'Hospitalisation Details'!$A$2:$K$2344, 6, FALSE)</f>
        <v>17904.53</v>
      </c>
      <c r="P553" t="str">
        <f>VLOOKUP($A553, 'Hospitalisation Details'!$A$2:$K$2344, 7, FALSE)</f>
        <v>tier - 1</v>
      </c>
      <c r="Q553" t="str">
        <f>VLOOKUP($A553, 'Hospitalisation Details'!$A$2:$K$2344, 8, FALSE)</f>
        <v>tier - 2</v>
      </c>
      <c r="R553" t="str">
        <f>VLOOKUP($A553, 'Hospitalisation Details'!$A$2:$K$2344, 9, FALSE)</f>
        <v>R1017</v>
      </c>
      <c r="S553" t="str">
        <f>VLOOKUP($A553, 'Hospitalisation Details'!$A$2:$K$2344, 10, FALSE)</f>
        <v>4Dec1989</v>
      </c>
      <c r="T553">
        <f>VLOOKUP($A553, 'Hospitalisation Details'!$A$2:$K$2344, 11, FALSE)</f>
        <v>33</v>
      </c>
    </row>
    <row r="554" spans="1:20" ht="15.75" x14ac:dyDescent="0.25">
      <c r="A554" s="1" t="s">
        <v>1817</v>
      </c>
      <c r="B554" t="str">
        <f>VLOOKUP($A554, 'Customer Names'!$A$2:$D$2336, 2, FALSE)</f>
        <v>Stone</v>
      </c>
      <c r="C554" t="str">
        <f>VLOOKUP($A554, 'Customer Names'!$A$2:$D$2336, 3, FALSE)</f>
        <v xml:space="preserve"> Mr</v>
      </c>
      <c r="D554" t="str">
        <f>VLOOKUP($A554, 'Customer Names'!$A$2:$D$2336, 4, FALSE)</f>
        <v xml:space="preserve">  Jeb</v>
      </c>
      <c r="E554">
        <f>VLOOKUP($A554, 'Medical Examinations'!$A$2:$J$2336, 2, FALSE)</f>
        <v>53.98</v>
      </c>
      <c r="F554">
        <f>VLOOKUP($A554, 'Medical Examinations'!$A$2:$J$2336, 3, FALSE)</f>
        <v>5.07</v>
      </c>
      <c r="G554" t="str">
        <f>VLOOKUP($A554, 'Medical Examinations'!$A$2:$J$2336, 4, FALSE)</f>
        <v>Yes</v>
      </c>
      <c r="H554" t="str">
        <f>VLOOKUP($A554, 'Medical Examinations'!$A$2:$J$2336, 5, FALSE)</f>
        <v>Yes</v>
      </c>
      <c r="I554" t="str">
        <f>VLOOKUP($A554, 'Medical Examinations'!$A$2:$J$2336, 6, FALSE)</f>
        <v>Yes</v>
      </c>
      <c r="J554">
        <f>VLOOKUP($A554, 'Medical Examinations'!$A$2:$J$2336, 7, FALSE)</f>
        <v>3</v>
      </c>
      <c r="K554" t="str">
        <f>VLOOKUP($A554, 'Medical Examinations'!$A$2:$J$2336, 8, FALSE)</f>
        <v>Yes</v>
      </c>
      <c r="L554" t="str">
        <f>VLOOKUP($A554, 'Medical Examinations'!$A$2:$J$2336, 9, FALSE)</f>
        <v>Obesity</v>
      </c>
      <c r="M554" t="str">
        <f>VLOOKUP($A554, 'Medical Examinations'!$A$2:$J$2336, 10, FALSE)</f>
        <v>Normal</v>
      </c>
      <c r="N554">
        <f>VLOOKUP($A554, 'Hospitalisation Details'!$A$2:$K$2344, 5, FALSE)</f>
        <v>2</v>
      </c>
      <c r="O554">
        <f>VLOOKUP($A554, 'Hospitalisation Details'!$A$2:$K$2344, 6, FALSE)</f>
        <v>17882.669999999998</v>
      </c>
      <c r="P554" t="str">
        <f>VLOOKUP($A554, 'Hospitalisation Details'!$A$2:$K$2344, 7, FALSE)</f>
        <v>tier - 1</v>
      </c>
      <c r="Q554" t="str">
        <f>VLOOKUP($A554, 'Hospitalisation Details'!$A$2:$K$2344, 8, FALSE)</f>
        <v>tier - 3</v>
      </c>
      <c r="R554" t="str">
        <f>VLOOKUP($A554, 'Hospitalisation Details'!$A$2:$K$2344, 9, FALSE)</f>
        <v>R1012</v>
      </c>
      <c r="S554" t="str">
        <f>VLOOKUP($A554, 'Hospitalisation Details'!$A$2:$K$2344, 10, FALSE)</f>
        <v>12Nov1979</v>
      </c>
      <c r="T554">
        <f>VLOOKUP($A554, 'Hospitalisation Details'!$A$2:$K$2344, 11, FALSE)</f>
        <v>43</v>
      </c>
    </row>
    <row r="555" spans="1:20" ht="15.75" x14ac:dyDescent="0.25">
      <c r="A555" s="1" t="s">
        <v>1816</v>
      </c>
      <c r="B555" t="str">
        <f>VLOOKUP($A555, 'Customer Names'!$A$2:$D$2336, 2, FALSE)</f>
        <v>Campbell</v>
      </c>
      <c r="C555" t="str">
        <f>VLOOKUP($A555, 'Customer Names'!$A$2:$D$2336, 3, FALSE)</f>
        <v xml:space="preserve"> Ms</v>
      </c>
      <c r="D555" t="str">
        <f>VLOOKUP($A555, 'Customer Names'!$A$2:$D$2336, 4, FALSE)</f>
        <v xml:space="preserve">  Amy R</v>
      </c>
      <c r="E555">
        <f>VLOOKUP($A555, 'Medical Examinations'!$A$2:$J$2336, 2, FALSE)</f>
        <v>41.325000000000003</v>
      </c>
      <c r="F555">
        <f>VLOOKUP($A555, 'Medical Examinations'!$A$2:$J$2336, 3, FALSE)</f>
        <v>4.04</v>
      </c>
      <c r="G555" t="str">
        <f>VLOOKUP($A555, 'Medical Examinations'!$A$2:$J$2336, 4, FALSE)</f>
        <v>Yes</v>
      </c>
      <c r="H555" t="str">
        <f>VLOOKUP($A555, 'Medical Examinations'!$A$2:$J$2336, 5, FALSE)</f>
        <v>No</v>
      </c>
      <c r="I555" t="str">
        <f>VLOOKUP($A555, 'Medical Examinations'!$A$2:$J$2336, 6, FALSE)</f>
        <v>Yes</v>
      </c>
      <c r="J555">
        <f>VLOOKUP($A555, 'Medical Examinations'!$A$2:$J$2336, 7, FALSE)</f>
        <v>2</v>
      </c>
      <c r="K555" t="str">
        <f>VLOOKUP($A555, 'Medical Examinations'!$A$2:$J$2336, 8, FALSE)</f>
        <v>Yes</v>
      </c>
      <c r="L555" t="str">
        <f>VLOOKUP($A555, 'Medical Examinations'!$A$2:$J$2336, 9, FALSE)</f>
        <v>Obesity</v>
      </c>
      <c r="M555" t="str">
        <f>VLOOKUP($A555, 'Medical Examinations'!$A$2:$J$2336, 10, FALSE)</f>
        <v>Normal</v>
      </c>
      <c r="N555">
        <f>VLOOKUP($A555, 'Hospitalisation Details'!$A$2:$K$2344, 5, FALSE)</f>
        <v>0</v>
      </c>
      <c r="O555">
        <f>VLOOKUP($A555, 'Hospitalisation Details'!$A$2:$K$2344, 6, FALSE)</f>
        <v>17878.900000000001</v>
      </c>
      <c r="P555" t="str">
        <f>VLOOKUP($A555, 'Hospitalisation Details'!$A$2:$K$2344, 7, FALSE)</f>
        <v>tier - 1</v>
      </c>
      <c r="Q555" t="str">
        <f>VLOOKUP($A555, 'Hospitalisation Details'!$A$2:$K$2344, 8, FALSE)</f>
        <v>tier - 2</v>
      </c>
      <c r="R555" t="str">
        <f>VLOOKUP($A555, 'Hospitalisation Details'!$A$2:$K$2344, 9, FALSE)</f>
        <v>R1024</v>
      </c>
      <c r="S555" t="str">
        <f>VLOOKUP($A555, 'Hospitalisation Details'!$A$2:$K$2344, 10, FALSE)</f>
        <v>26Aug1997</v>
      </c>
      <c r="T555">
        <f>VLOOKUP($A555, 'Hospitalisation Details'!$A$2:$K$2344, 11, FALSE)</f>
        <v>25</v>
      </c>
    </row>
    <row r="556" spans="1:20" ht="15.75" x14ac:dyDescent="0.25">
      <c r="A556" s="1" t="s">
        <v>1815</v>
      </c>
      <c r="B556" t="str">
        <f>VLOOKUP($A556, 'Customer Names'!$A$2:$D$2336, 2, FALSE)</f>
        <v>Asher</v>
      </c>
      <c r="C556" t="str">
        <f>VLOOKUP($A556, 'Customer Names'!$A$2:$D$2336, 3, FALSE)</f>
        <v xml:space="preserve"> Mr</v>
      </c>
      <c r="D556" t="str">
        <f>VLOOKUP($A556, 'Customer Names'!$A$2:$D$2336, 4, FALSE)</f>
        <v xml:space="preserve">  Brian</v>
      </c>
      <c r="E556">
        <f>VLOOKUP($A556, 'Medical Examinations'!$A$2:$J$2336, 2, FALSE)</f>
        <v>51.65</v>
      </c>
      <c r="F556">
        <f>VLOOKUP($A556, 'Medical Examinations'!$A$2:$J$2336, 3, FALSE)</f>
        <v>5.3</v>
      </c>
      <c r="G556" t="str">
        <f>VLOOKUP($A556, 'Medical Examinations'!$A$2:$J$2336, 4, FALSE)</f>
        <v>Yes</v>
      </c>
      <c r="H556" t="str">
        <f>VLOOKUP($A556, 'Medical Examinations'!$A$2:$J$2336, 5, FALSE)</f>
        <v>Yes</v>
      </c>
      <c r="I556" t="str">
        <f>VLOOKUP($A556, 'Medical Examinations'!$A$2:$J$2336, 6, FALSE)</f>
        <v>No</v>
      </c>
      <c r="J556">
        <f>VLOOKUP($A556, 'Medical Examinations'!$A$2:$J$2336, 7, FALSE)</f>
        <v>2</v>
      </c>
      <c r="K556" t="str">
        <f>VLOOKUP($A556, 'Medical Examinations'!$A$2:$J$2336, 8, FALSE)</f>
        <v>Yes</v>
      </c>
      <c r="L556" t="str">
        <f>VLOOKUP($A556, 'Medical Examinations'!$A$2:$J$2336, 9, FALSE)</f>
        <v>Obesity</v>
      </c>
      <c r="M556" t="str">
        <f>VLOOKUP($A556, 'Medical Examinations'!$A$2:$J$2336, 10, FALSE)</f>
        <v>Normal</v>
      </c>
      <c r="N556">
        <f>VLOOKUP($A556, 'Hospitalisation Details'!$A$2:$K$2344, 5, FALSE)</f>
        <v>2</v>
      </c>
      <c r="O556">
        <f>VLOOKUP($A556, 'Hospitalisation Details'!$A$2:$K$2344, 6, FALSE)</f>
        <v>17862.919999999998</v>
      </c>
      <c r="P556" t="str">
        <f>VLOOKUP($A556, 'Hospitalisation Details'!$A$2:$K$2344, 7, FALSE)</f>
        <v>tier - 1</v>
      </c>
      <c r="Q556" t="str">
        <f>VLOOKUP($A556, 'Hospitalisation Details'!$A$2:$K$2344, 8, FALSE)</f>
        <v>tier - 2</v>
      </c>
      <c r="R556" t="str">
        <f>VLOOKUP($A556, 'Hospitalisation Details'!$A$2:$K$2344, 9, FALSE)</f>
        <v>R1012</v>
      </c>
      <c r="S556" t="str">
        <f>VLOOKUP($A556, 'Hospitalisation Details'!$A$2:$K$2344, 10, FALSE)</f>
        <v>12Dec1976</v>
      </c>
      <c r="T556">
        <f>VLOOKUP($A556, 'Hospitalisation Details'!$A$2:$K$2344, 11, FALSE)</f>
        <v>46</v>
      </c>
    </row>
    <row r="557" spans="1:20" ht="15.75" x14ac:dyDescent="0.25">
      <c r="A557" s="1" t="s">
        <v>1814</v>
      </c>
      <c r="B557" t="str">
        <f>VLOOKUP($A557, 'Customer Names'!$A$2:$D$2336, 2, FALSE)</f>
        <v>Mazzotta</v>
      </c>
      <c r="C557" t="str">
        <f>VLOOKUP($A557, 'Customer Names'!$A$2:$D$2336, 3, FALSE)</f>
        <v xml:space="preserve"> Mr</v>
      </c>
      <c r="D557" t="str">
        <f>VLOOKUP($A557, 'Customer Names'!$A$2:$D$2336, 4, FALSE)</f>
        <v xml:space="preserve">  Mike G</v>
      </c>
      <c r="E557">
        <f>VLOOKUP($A557, 'Medical Examinations'!$A$2:$J$2336, 2, FALSE)</f>
        <v>44.52</v>
      </c>
      <c r="F557">
        <f>VLOOKUP($A557, 'Medical Examinations'!$A$2:$J$2336, 3, FALSE)</f>
        <v>8.64</v>
      </c>
      <c r="G557" t="str">
        <f>VLOOKUP($A557, 'Medical Examinations'!$A$2:$J$2336, 4, FALSE)</f>
        <v>Yes</v>
      </c>
      <c r="H557" t="str">
        <f>VLOOKUP($A557, 'Medical Examinations'!$A$2:$J$2336, 5, FALSE)</f>
        <v>No</v>
      </c>
      <c r="I557" t="str">
        <f>VLOOKUP($A557, 'Medical Examinations'!$A$2:$J$2336, 6, FALSE)</f>
        <v>Yes</v>
      </c>
      <c r="J557">
        <f>VLOOKUP($A557, 'Medical Examinations'!$A$2:$J$2336, 7, FALSE)</f>
        <v>2</v>
      </c>
      <c r="K557" t="str">
        <f>VLOOKUP($A557, 'Medical Examinations'!$A$2:$J$2336, 8, FALSE)</f>
        <v>Yes</v>
      </c>
      <c r="L557" t="str">
        <f>VLOOKUP($A557, 'Medical Examinations'!$A$2:$J$2336, 9, FALSE)</f>
        <v>Obesity</v>
      </c>
      <c r="M557" t="str">
        <f>VLOOKUP($A557, 'Medical Examinations'!$A$2:$J$2336, 10, FALSE)</f>
        <v>Diabetes</v>
      </c>
      <c r="N557">
        <f>VLOOKUP($A557, 'Hospitalisation Details'!$A$2:$K$2344, 5, FALSE)</f>
        <v>0</v>
      </c>
      <c r="O557">
        <f>VLOOKUP($A557, 'Hospitalisation Details'!$A$2:$K$2344, 6, FALSE)</f>
        <v>17832.599999999999</v>
      </c>
      <c r="P557" t="str">
        <f>VLOOKUP($A557, 'Hospitalisation Details'!$A$2:$K$2344, 7, FALSE)</f>
        <v>tier - 1</v>
      </c>
      <c r="Q557" t="str">
        <f>VLOOKUP($A557, 'Hospitalisation Details'!$A$2:$K$2344, 8, FALSE)</f>
        <v>tier - 2</v>
      </c>
      <c r="R557" t="str">
        <f>VLOOKUP($A557, 'Hospitalisation Details'!$A$2:$K$2344, 9, FALSE)</f>
        <v>R1012</v>
      </c>
      <c r="S557" t="str">
        <f>VLOOKUP($A557, 'Hospitalisation Details'!$A$2:$K$2344, 10, FALSE)</f>
        <v>8Dec1963</v>
      </c>
      <c r="T557">
        <f>VLOOKUP($A557, 'Hospitalisation Details'!$A$2:$K$2344, 11, FALSE)</f>
        <v>59</v>
      </c>
    </row>
    <row r="558" spans="1:20" ht="15.75" x14ac:dyDescent="0.25">
      <c r="A558" s="1" t="s">
        <v>1813</v>
      </c>
      <c r="B558" t="str">
        <f>VLOOKUP($A558, 'Customer Names'!$A$2:$D$2336, 2, FALSE)</f>
        <v>Huttl</v>
      </c>
      <c r="C558" t="str">
        <f>VLOOKUP($A558, 'Customer Names'!$A$2:$D$2336, 3, FALSE)</f>
        <v xml:space="preserve"> Ms</v>
      </c>
      <c r="D558" t="str">
        <f>VLOOKUP($A558, 'Customer Names'!$A$2:$D$2336, 4, FALSE)</f>
        <v xml:space="preserve">  Simonezitrone Sr</v>
      </c>
      <c r="E558">
        <f>VLOOKUP($A558, 'Medical Examinations'!$A$2:$J$2336, 2, FALSE)</f>
        <v>53.29</v>
      </c>
      <c r="F558">
        <f>VLOOKUP($A558, 'Medical Examinations'!$A$2:$J$2336, 3, FALSE)</f>
        <v>4.03</v>
      </c>
      <c r="G558" t="str">
        <f>VLOOKUP($A558, 'Medical Examinations'!$A$2:$J$2336, 4, FALSE)</f>
        <v>Yes</v>
      </c>
      <c r="H558" t="str">
        <f>VLOOKUP($A558, 'Medical Examinations'!$A$2:$J$2336, 5, FALSE)</f>
        <v>Yes</v>
      </c>
      <c r="I558" t="str">
        <f>VLOOKUP($A558, 'Medical Examinations'!$A$2:$J$2336, 6, FALSE)</f>
        <v>Yes</v>
      </c>
      <c r="J558">
        <f>VLOOKUP($A558, 'Medical Examinations'!$A$2:$J$2336, 7, FALSE)</f>
        <v>2</v>
      </c>
      <c r="K558" t="str">
        <f>VLOOKUP($A558, 'Medical Examinations'!$A$2:$J$2336, 8, FALSE)</f>
        <v>Yes</v>
      </c>
      <c r="L558" t="str">
        <f>VLOOKUP($A558, 'Medical Examinations'!$A$2:$J$2336, 9, FALSE)</f>
        <v>Obesity</v>
      </c>
      <c r="M558" t="str">
        <f>VLOOKUP($A558, 'Medical Examinations'!$A$2:$J$2336, 10, FALSE)</f>
        <v>Normal</v>
      </c>
      <c r="N558">
        <f>VLOOKUP($A558, 'Hospitalisation Details'!$A$2:$K$2344, 5, FALSE)</f>
        <v>2</v>
      </c>
      <c r="O558">
        <f>VLOOKUP($A558, 'Hospitalisation Details'!$A$2:$K$2344, 6, FALSE)</f>
        <v>17779.939999999999</v>
      </c>
      <c r="P558" t="str">
        <f>VLOOKUP($A558, 'Hospitalisation Details'!$A$2:$K$2344, 7, FALSE)</f>
        <v>tier - 1</v>
      </c>
      <c r="Q558" t="str">
        <f>VLOOKUP($A558, 'Hospitalisation Details'!$A$2:$K$2344, 8, FALSE)</f>
        <v>tier - 2</v>
      </c>
      <c r="R558" t="str">
        <f>VLOOKUP($A558, 'Hospitalisation Details'!$A$2:$K$2344, 9, FALSE)</f>
        <v>R1012</v>
      </c>
      <c r="S558" t="str">
        <f>VLOOKUP($A558, 'Hospitalisation Details'!$A$2:$K$2344, 10, FALSE)</f>
        <v>10Oct1979</v>
      </c>
      <c r="T558">
        <f>VLOOKUP($A558, 'Hospitalisation Details'!$A$2:$K$2344, 11, FALSE)</f>
        <v>43</v>
      </c>
    </row>
    <row r="559" spans="1:20" ht="15.75" x14ac:dyDescent="0.25">
      <c r="A559" s="1" t="s">
        <v>1812</v>
      </c>
      <c r="B559" t="str">
        <f>VLOOKUP($A559, 'Customer Names'!$A$2:$D$2336, 2, FALSE)</f>
        <v>Ferron</v>
      </c>
      <c r="C559" t="str">
        <f>VLOOKUP($A559, 'Customer Names'!$A$2:$D$2336, 3, FALSE)</f>
        <v xml:space="preserve"> Mr</v>
      </c>
      <c r="D559" t="str">
        <f>VLOOKUP($A559, 'Customer Names'!$A$2:$D$2336, 4, FALSE)</f>
        <v xml:space="preserve">  Nicholas</v>
      </c>
      <c r="E559">
        <f>VLOOKUP($A559, 'Medical Examinations'!$A$2:$J$2336, 2, FALSE)</f>
        <v>46.63</v>
      </c>
      <c r="F559">
        <f>VLOOKUP($A559, 'Medical Examinations'!$A$2:$J$2336, 3, FALSE)</f>
        <v>4.26</v>
      </c>
      <c r="G559" t="str">
        <f>VLOOKUP($A559, 'Medical Examinations'!$A$2:$J$2336, 4, FALSE)</f>
        <v>Yes</v>
      </c>
      <c r="H559" t="str">
        <f>VLOOKUP($A559, 'Medical Examinations'!$A$2:$J$2336, 5, FALSE)</f>
        <v>Yes</v>
      </c>
      <c r="I559" t="str">
        <f>VLOOKUP($A559, 'Medical Examinations'!$A$2:$J$2336, 6, FALSE)</f>
        <v>No</v>
      </c>
      <c r="J559">
        <f>VLOOKUP($A559, 'Medical Examinations'!$A$2:$J$2336, 7, FALSE)</f>
        <v>2</v>
      </c>
      <c r="K559" t="str">
        <f>VLOOKUP($A559, 'Medical Examinations'!$A$2:$J$2336, 8, FALSE)</f>
        <v>Yes</v>
      </c>
      <c r="L559" t="str">
        <f>VLOOKUP($A559, 'Medical Examinations'!$A$2:$J$2336, 9, FALSE)</f>
        <v>Obesity</v>
      </c>
      <c r="M559" t="str">
        <f>VLOOKUP($A559, 'Medical Examinations'!$A$2:$J$2336, 10, FALSE)</f>
        <v>Normal</v>
      </c>
      <c r="N559">
        <f>VLOOKUP($A559, 'Hospitalisation Details'!$A$2:$K$2344, 5, FALSE)</f>
        <v>0</v>
      </c>
      <c r="O559">
        <f>VLOOKUP($A559, 'Hospitalisation Details'!$A$2:$K$2344, 6, FALSE)</f>
        <v>17777.73</v>
      </c>
      <c r="P559" t="str">
        <f>VLOOKUP($A559, 'Hospitalisation Details'!$A$2:$K$2344, 7, FALSE)</f>
        <v>tier - 1</v>
      </c>
      <c r="Q559" t="str">
        <f>VLOOKUP($A559, 'Hospitalisation Details'!$A$2:$K$2344, 8, FALSE)</f>
        <v>tier - 3</v>
      </c>
      <c r="R559" t="str">
        <f>VLOOKUP($A559, 'Hospitalisation Details'!$A$2:$K$2344, 9, FALSE)</f>
        <v>R1012</v>
      </c>
      <c r="S559" t="str">
        <f>VLOOKUP($A559, 'Hospitalisation Details'!$A$2:$K$2344, 10, FALSE)</f>
        <v>21Jun1966</v>
      </c>
      <c r="T559">
        <f>VLOOKUP($A559, 'Hospitalisation Details'!$A$2:$K$2344, 11, FALSE)</f>
        <v>56</v>
      </c>
    </row>
    <row r="560" spans="1:20" ht="15.75" x14ac:dyDescent="0.25">
      <c r="A560" s="1" t="s">
        <v>1811</v>
      </c>
      <c r="B560" t="str">
        <f>VLOOKUP($A560, 'Customer Names'!$A$2:$D$2336, 2, FALSE)</f>
        <v>Colarusso</v>
      </c>
      <c r="C560" t="str">
        <f>VLOOKUP($A560, 'Customer Names'!$A$2:$D$2336, 3, FALSE)</f>
        <v xml:space="preserve"> Ms</v>
      </c>
      <c r="D560" t="str">
        <f>VLOOKUP($A560, 'Customer Names'!$A$2:$D$2336, 4, FALSE)</f>
        <v xml:space="preserve">  Angela M</v>
      </c>
      <c r="E560">
        <f>VLOOKUP($A560, 'Medical Examinations'!$A$2:$J$2336, 2, FALSE)</f>
        <v>28.88</v>
      </c>
      <c r="F560">
        <f>VLOOKUP($A560, 'Medical Examinations'!$A$2:$J$2336, 3, FALSE)</f>
        <v>5.35</v>
      </c>
      <c r="G560" t="str">
        <f>VLOOKUP($A560, 'Medical Examinations'!$A$2:$J$2336, 4, FALSE)</f>
        <v>No</v>
      </c>
      <c r="H560" t="str">
        <f>VLOOKUP($A560, 'Medical Examinations'!$A$2:$J$2336, 5, FALSE)</f>
        <v>No</v>
      </c>
      <c r="I560" t="str">
        <f>VLOOKUP($A560, 'Medical Examinations'!$A$2:$J$2336, 6, FALSE)</f>
        <v>Yes</v>
      </c>
      <c r="J560">
        <f>VLOOKUP($A560, 'Medical Examinations'!$A$2:$J$2336, 7, FALSE)</f>
        <v>0</v>
      </c>
      <c r="K560" t="str">
        <f>VLOOKUP($A560, 'Medical Examinations'!$A$2:$J$2336, 8, FALSE)</f>
        <v>No</v>
      </c>
      <c r="L560" t="str">
        <f>VLOOKUP($A560, 'Medical Examinations'!$A$2:$J$2336, 9, FALSE)</f>
        <v>Obesity</v>
      </c>
      <c r="M560" t="str">
        <f>VLOOKUP($A560, 'Medical Examinations'!$A$2:$J$2336, 10, FALSE)</f>
        <v>Normal</v>
      </c>
      <c r="N560">
        <f>VLOOKUP($A560, 'Hospitalisation Details'!$A$2:$K$2344, 5, FALSE)</f>
        <v>0</v>
      </c>
      <c r="O560">
        <f>VLOOKUP($A560, 'Hospitalisation Details'!$A$2:$K$2344, 6, FALSE)</f>
        <v>17748.509999999998</v>
      </c>
      <c r="P560" t="str">
        <f>VLOOKUP($A560, 'Hospitalisation Details'!$A$2:$K$2344, 7, FALSE)</f>
        <v>tier - 1</v>
      </c>
      <c r="Q560" t="str">
        <f>VLOOKUP($A560, 'Hospitalisation Details'!$A$2:$K$2344, 8, FALSE)</f>
        <v>tier - 1</v>
      </c>
      <c r="R560" t="str">
        <f>VLOOKUP($A560, 'Hospitalisation Details'!$A$2:$K$2344, 9, FALSE)</f>
        <v>R1012</v>
      </c>
      <c r="S560" t="str">
        <f>VLOOKUP($A560, 'Hospitalisation Details'!$A$2:$K$2344, 10, FALSE)</f>
        <v>14Jul2003</v>
      </c>
      <c r="T560">
        <f>VLOOKUP($A560, 'Hospitalisation Details'!$A$2:$K$2344, 11, FALSE)</f>
        <v>19</v>
      </c>
    </row>
    <row r="561" spans="1:20" ht="15.75" x14ac:dyDescent="0.25">
      <c r="A561" s="1" t="s">
        <v>1810</v>
      </c>
      <c r="B561" t="str">
        <f>VLOOKUP($A561, 'Customer Names'!$A$2:$D$2336, 2, FALSE)</f>
        <v>Pearlman</v>
      </c>
      <c r="C561" t="str">
        <f>VLOOKUP($A561, 'Customer Names'!$A$2:$D$2336, 3, FALSE)</f>
        <v xml:space="preserve"> Mr</v>
      </c>
      <c r="D561" t="str">
        <f>VLOOKUP($A561, 'Customer Names'!$A$2:$D$2336, 4, FALSE)</f>
        <v xml:space="preserve">  Oz</v>
      </c>
      <c r="E561">
        <f>VLOOKUP($A561, 'Medical Examinations'!$A$2:$J$2336, 2, FALSE)</f>
        <v>23.98</v>
      </c>
      <c r="F561">
        <f>VLOOKUP($A561, 'Medical Examinations'!$A$2:$J$2336, 3, FALSE)</f>
        <v>4.9000000000000004</v>
      </c>
      <c r="G561" t="str">
        <f>VLOOKUP($A561, 'Medical Examinations'!$A$2:$J$2336, 4, FALSE)</f>
        <v>No</v>
      </c>
      <c r="H561" t="str">
        <f>VLOOKUP($A561, 'Medical Examinations'!$A$2:$J$2336, 5, FALSE)</f>
        <v>No</v>
      </c>
      <c r="I561" t="str">
        <f>VLOOKUP($A561, 'Medical Examinations'!$A$2:$J$2336, 6, FALSE)</f>
        <v>No</v>
      </c>
      <c r="J561">
        <f>VLOOKUP($A561, 'Medical Examinations'!$A$2:$J$2336, 7, FALSE)</f>
        <v>0</v>
      </c>
      <c r="K561" t="str">
        <f>VLOOKUP($A561, 'Medical Examinations'!$A$2:$J$2336, 8, FALSE)</f>
        <v>No</v>
      </c>
      <c r="L561" t="str">
        <f>VLOOKUP($A561, 'Medical Examinations'!$A$2:$J$2336, 9, FALSE)</f>
        <v>Obesity</v>
      </c>
      <c r="M561" t="str">
        <f>VLOOKUP($A561, 'Medical Examinations'!$A$2:$J$2336, 10, FALSE)</f>
        <v>Normal</v>
      </c>
      <c r="N561">
        <f>VLOOKUP($A561, 'Hospitalisation Details'!$A$2:$K$2344, 5, FALSE)</f>
        <v>3</v>
      </c>
      <c r="O561">
        <f>VLOOKUP($A561, 'Hospitalisation Details'!$A$2:$K$2344, 6, FALSE)</f>
        <v>17663.14</v>
      </c>
      <c r="P561" t="str">
        <f>VLOOKUP($A561, 'Hospitalisation Details'!$A$2:$K$2344, 7, FALSE)</f>
        <v>tier - 1</v>
      </c>
      <c r="Q561" t="str">
        <f>VLOOKUP($A561, 'Hospitalisation Details'!$A$2:$K$2344, 8, FALSE)</f>
        <v>tier - 3</v>
      </c>
      <c r="R561" t="str">
        <f>VLOOKUP($A561, 'Hospitalisation Details'!$A$2:$K$2344, 9, FALSE)</f>
        <v>R1013</v>
      </c>
      <c r="S561" t="str">
        <f>VLOOKUP($A561, 'Hospitalisation Details'!$A$2:$K$2344, 10, FALSE)</f>
        <v>1Jul1994</v>
      </c>
      <c r="T561">
        <f>VLOOKUP($A561, 'Hospitalisation Details'!$A$2:$K$2344, 11, FALSE)</f>
        <v>28</v>
      </c>
    </row>
    <row r="562" spans="1:20" ht="15.75" x14ac:dyDescent="0.25">
      <c r="A562" s="1" t="s">
        <v>1809</v>
      </c>
      <c r="B562" t="str">
        <f>VLOOKUP($A562, 'Customer Names'!$A$2:$D$2336, 2, FALSE)</f>
        <v>O'Mara</v>
      </c>
      <c r="C562" t="str">
        <f>VLOOKUP($A562, 'Customer Names'!$A$2:$D$2336, 3, FALSE)</f>
        <v xml:space="preserve"> Ms</v>
      </c>
      <c r="D562" t="str">
        <f>VLOOKUP($A562, 'Customer Names'!$A$2:$D$2336, 4, FALSE)</f>
        <v xml:space="preserve">  Erin M</v>
      </c>
      <c r="E562">
        <f>VLOOKUP($A562, 'Medical Examinations'!$A$2:$J$2336, 2, FALSE)</f>
        <v>23.65</v>
      </c>
      <c r="F562">
        <f>VLOOKUP($A562, 'Medical Examinations'!$A$2:$J$2336, 3, FALSE)</f>
        <v>4.5</v>
      </c>
      <c r="G562" t="str">
        <f>VLOOKUP($A562, 'Medical Examinations'!$A$2:$J$2336, 4, FALSE)</f>
        <v>No</v>
      </c>
      <c r="H562" t="str">
        <f>VLOOKUP($A562, 'Medical Examinations'!$A$2:$J$2336, 5, FALSE)</f>
        <v>No</v>
      </c>
      <c r="I562" t="str">
        <f>VLOOKUP($A562, 'Medical Examinations'!$A$2:$J$2336, 6, FALSE)</f>
        <v>No</v>
      </c>
      <c r="J562">
        <f>VLOOKUP($A562, 'Medical Examinations'!$A$2:$J$2336, 7, FALSE)</f>
        <v>0</v>
      </c>
      <c r="K562" t="str">
        <f>VLOOKUP($A562, 'Medical Examinations'!$A$2:$J$2336, 8, FALSE)</f>
        <v>No</v>
      </c>
      <c r="L562" t="str">
        <f>VLOOKUP($A562, 'Medical Examinations'!$A$2:$J$2336, 9, FALSE)</f>
        <v>Obesity</v>
      </c>
      <c r="M562" t="str">
        <f>VLOOKUP($A562, 'Medical Examinations'!$A$2:$J$2336, 10, FALSE)</f>
        <v>Normal</v>
      </c>
      <c r="N562">
        <f>VLOOKUP($A562, 'Hospitalisation Details'!$A$2:$K$2344, 5, FALSE)</f>
        <v>1</v>
      </c>
      <c r="O562">
        <f>VLOOKUP($A562, 'Hospitalisation Details'!$A$2:$K$2344, 6, FALSE)</f>
        <v>17626.240000000002</v>
      </c>
      <c r="P562" t="str">
        <f>VLOOKUP($A562, 'Hospitalisation Details'!$A$2:$K$2344, 7, FALSE)</f>
        <v>tier - 1</v>
      </c>
      <c r="Q562" t="str">
        <f>VLOOKUP($A562, 'Hospitalisation Details'!$A$2:$K$2344, 8, FALSE)</f>
        <v>tier - 3</v>
      </c>
      <c r="R562" t="str">
        <f>VLOOKUP($A562, 'Hospitalisation Details'!$A$2:$K$2344, 9, FALSE)</f>
        <v>R1013</v>
      </c>
      <c r="S562" t="str">
        <f>VLOOKUP($A562, 'Hospitalisation Details'!$A$2:$K$2344, 10, FALSE)</f>
        <v>25Oct1990</v>
      </c>
      <c r="T562">
        <f>VLOOKUP($A562, 'Hospitalisation Details'!$A$2:$K$2344, 11, FALSE)</f>
        <v>32</v>
      </c>
    </row>
    <row r="563" spans="1:20" ht="15.75" x14ac:dyDescent="0.25">
      <c r="A563" s="1" t="s">
        <v>1808</v>
      </c>
      <c r="B563" t="str">
        <f>VLOOKUP($A563, 'Customer Names'!$A$2:$D$2336, 2, FALSE)</f>
        <v>Niska</v>
      </c>
      <c r="C563" t="str">
        <f>VLOOKUP($A563, 'Customer Names'!$A$2:$D$2336, 3, FALSE)</f>
        <v xml:space="preserve"> Mr</v>
      </c>
      <c r="D563" t="str">
        <f>VLOOKUP($A563, 'Customer Names'!$A$2:$D$2336, 4, FALSE)</f>
        <v xml:space="preserve">  Bobby E</v>
      </c>
      <c r="E563">
        <f>VLOOKUP($A563, 'Medical Examinations'!$A$2:$J$2336, 2, FALSE)</f>
        <v>49.09</v>
      </c>
      <c r="F563">
        <f>VLOOKUP($A563, 'Medical Examinations'!$A$2:$J$2336, 3, FALSE)</f>
        <v>8.3800000000000008</v>
      </c>
      <c r="G563" t="str">
        <f>VLOOKUP($A563, 'Medical Examinations'!$A$2:$J$2336, 4, FALSE)</f>
        <v>Yes</v>
      </c>
      <c r="H563" t="str">
        <f>VLOOKUP($A563, 'Medical Examinations'!$A$2:$J$2336, 5, FALSE)</f>
        <v>Yes</v>
      </c>
      <c r="I563" t="str">
        <f>VLOOKUP($A563, 'Medical Examinations'!$A$2:$J$2336, 6, FALSE)</f>
        <v>No</v>
      </c>
      <c r="J563">
        <f>VLOOKUP($A563, 'Medical Examinations'!$A$2:$J$2336, 7, FALSE)</f>
        <v>2</v>
      </c>
      <c r="K563" t="str">
        <f>VLOOKUP($A563, 'Medical Examinations'!$A$2:$J$2336, 8, FALSE)</f>
        <v>Yes</v>
      </c>
      <c r="L563" t="str">
        <f>VLOOKUP($A563, 'Medical Examinations'!$A$2:$J$2336, 9, FALSE)</f>
        <v>Obesity</v>
      </c>
      <c r="M563" t="str">
        <f>VLOOKUP($A563, 'Medical Examinations'!$A$2:$J$2336, 10, FALSE)</f>
        <v>Diabetes</v>
      </c>
      <c r="N563">
        <f>VLOOKUP($A563, 'Hospitalisation Details'!$A$2:$K$2344, 5, FALSE)</f>
        <v>0</v>
      </c>
      <c r="O563">
        <f>VLOOKUP($A563, 'Hospitalisation Details'!$A$2:$K$2344, 6, FALSE)</f>
        <v>17584.72</v>
      </c>
      <c r="P563" t="str">
        <f>VLOOKUP($A563, 'Hospitalisation Details'!$A$2:$K$2344, 7, FALSE)</f>
        <v>tier - 1</v>
      </c>
      <c r="Q563" t="str">
        <f>VLOOKUP($A563, 'Hospitalisation Details'!$A$2:$K$2344, 8, FALSE)</f>
        <v>tier - 3</v>
      </c>
      <c r="R563" t="str">
        <f>VLOOKUP($A563, 'Hospitalisation Details'!$A$2:$K$2344, 9, FALSE)</f>
        <v>R1012</v>
      </c>
      <c r="S563" t="str">
        <f>VLOOKUP($A563, 'Hospitalisation Details'!$A$2:$K$2344, 10, FALSE)</f>
        <v>26Jul1970</v>
      </c>
      <c r="T563">
        <f>VLOOKUP($A563, 'Hospitalisation Details'!$A$2:$K$2344, 11, FALSE)</f>
        <v>52</v>
      </c>
    </row>
    <row r="564" spans="1:20" ht="15.75" x14ac:dyDescent="0.25">
      <c r="A564" s="1" t="s">
        <v>1807</v>
      </c>
      <c r="B564" t="str">
        <f>VLOOKUP($A564, 'Customer Names'!$A$2:$D$2336, 2, FALSE)</f>
        <v>Schlich</v>
      </c>
      <c r="C564" t="str">
        <f>VLOOKUP($A564, 'Customer Names'!$A$2:$D$2336, 3, FALSE)</f>
        <v xml:space="preserve"> Mr</v>
      </c>
      <c r="D564" t="str">
        <f>VLOOKUP($A564, 'Customer Names'!$A$2:$D$2336, 4, FALSE)</f>
        <v xml:space="preserve">  Daniel P</v>
      </c>
      <c r="E564">
        <f>VLOOKUP($A564, 'Medical Examinations'!$A$2:$J$2336, 2, FALSE)</f>
        <v>28.024999999999999</v>
      </c>
      <c r="F564">
        <f>VLOOKUP($A564, 'Medical Examinations'!$A$2:$J$2336, 3, FALSE)</f>
        <v>7.03</v>
      </c>
      <c r="G564" t="str">
        <f>VLOOKUP($A564, 'Medical Examinations'!$A$2:$J$2336, 4, FALSE)</f>
        <v>No</v>
      </c>
      <c r="H564" t="str">
        <f>VLOOKUP($A564, 'Medical Examinations'!$A$2:$J$2336, 5, FALSE)</f>
        <v>No</v>
      </c>
      <c r="I564" t="str">
        <f>VLOOKUP($A564, 'Medical Examinations'!$A$2:$J$2336, 6, FALSE)</f>
        <v>No</v>
      </c>
      <c r="J564">
        <f>VLOOKUP($A564, 'Medical Examinations'!$A$2:$J$2336, 7, FALSE)</f>
        <v>0</v>
      </c>
      <c r="K564" t="str">
        <f>VLOOKUP($A564, 'Medical Examinations'!$A$2:$J$2336, 8, FALSE)</f>
        <v>No</v>
      </c>
      <c r="L564" t="str">
        <f>VLOOKUP($A564, 'Medical Examinations'!$A$2:$J$2336, 9, FALSE)</f>
        <v>Obesity</v>
      </c>
      <c r="M564" t="str">
        <f>VLOOKUP($A564, 'Medical Examinations'!$A$2:$J$2336, 10, FALSE)</f>
        <v>Diabetes</v>
      </c>
      <c r="N564">
        <f>VLOOKUP($A564, 'Hospitalisation Details'!$A$2:$K$2344, 5, FALSE)</f>
        <v>1</v>
      </c>
      <c r="O564">
        <f>VLOOKUP($A564, 'Hospitalisation Details'!$A$2:$K$2344, 6, FALSE)</f>
        <v>17560.38</v>
      </c>
      <c r="P564" t="str">
        <f>VLOOKUP($A564, 'Hospitalisation Details'!$A$2:$K$2344, 7, FALSE)</f>
        <v>tier - 1</v>
      </c>
      <c r="Q564" t="str">
        <f>VLOOKUP($A564, 'Hospitalisation Details'!$A$2:$K$2344, 8, FALSE)</f>
        <v>tier - 1</v>
      </c>
      <c r="R564" t="str">
        <f>VLOOKUP($A564, 'Hospitalisation Details'!$A$2:$K$2344, 9, FALSE)</f>
        <v>R1012</v>
      </c>
      <c r="S564" t="str">
        <f>VLOOKUP($A564, 'Hospitalisation Details'!$A$2:$K$2344, 10, FALSE)</f>
        <v>25Aug2002</v>
      </c>
      <c r="T564">
        <f>VLOOKUP($A564, 'Hospitalisation Details'!$A$2:$K$2344, 11, FALSE)</f>
        <v>20</v>
      </c>
    </row>
    <row r="565" spans="1:20" ht="15.75" x14ac:dyDescent="0.25">
      <c r="A565" s="1" t="s">
        <v>1806</v>
      </c>
      <c r="B565" t="str">
        <f>VLOOKUP($A565, 'Customer Names'!$A$2:$D$2336, 2, FALSE)</f>
        <v>Zidek</v>
      </c>
      <c r="C565" t="str">
        <f>VLOOKUP($A565, 'Customer Names'!$A$2:$D$2336, 3, FALSE)</f>
        <v xml:space="preserve"> Ms</v>
      </c>
      <c r="D565" t="str">
        <f>VLOOKUP($A565, 'Customer Names'!$A$2:$D$2336, 4, FALSE)</f>
        <v xml:space="preserve">  Marie E</v>
      </c>
      <c r="E565">
        <f>VLOOKUP($A565, 'Medical Examinations'!$A$2:$J$2336, 2, FALSE)</f>
        <v>43.32</v>
      </c>
      <c r="F565">
        <f>VLOOKUP($A565, 'Medical Examinations'!$A$2:$J$2336, 3, FALSE)</f>
        <v>8.75</v>
      </c>
      <c r="G565" t="str">
        <f>VLOOKUP($A565, 'Medical Examinations'!$A$2:$J$2336, 4, FALSE)</f>
        <v>Yes</v>
      </c>
      <c r="H565" t="str">
        <f>VLOOKUP($A565, 'Medical Examinations'!$A$2:$J$2336, 5, FALSE)</f>
        <v>No</v>
      </c>
      <c r="I565" t="str">
        <f>VLOOKUP($A565, 'Medical Examinations'!$A$2:$J$2336, 6, FALSE)</f>
        <v>Yes</v>
      </c>
      <c r="J565">
        <f>VLOOKUP($A565, 'Medical Examinations'!$A$2:$J$2336, 7, FALSE)</f>
        <v>2</v>
      </c>
      <c r="K565" t="str">
        <f>VLOOKUP($A565, 'Medical Examinations'!$A$2:$J$2336, 8, FALSE)</f>
        <v>Yes</v>
      </c>
      <c r="L565" t="str">
        <f>VLOOKUP($A565, 'Medical Examinations'!$A$2:$J$2336, 9, FALSE)</f>
        <v>Obesity</v>
      </c>
      <c r="M565" t="str">
        <f>VLOOKUP($A565, 'Medical Examinations'!$A$2:$J$2336, 10, FALSE)</f>
        <v>Diabetes</v>
      </c>
      <c r="N565">
        <f>VLOOKUP($A565, 'Hospitalisation Details'!$A$2:$K$2344, 5, FALSE)</f>
        <v>0</v>
      </c>
      <c r="O565">
        <f>VLOOKUP($A565, 'Hospitalisation Details'!$A$2:$K$2344, 6, FALSE)</f>
        <v>17556.88</v>
      </c>
      <c r="P565" t="str">
        <f>VLOOKUP($A565, 'Hospitalisation Details'!$A$2:$K$2344, 7, FALSE)</f>
        <v>tier - 1</v>
      </c>
      <c r="Q565" t="str">
        <f>VLOOKUP($A565, 'Hospitalisation Details'!$A$2:$K$2344, 8, FALSE)</f>
        <v>tier - 2</v>
      </c>
      <c r="R565" t="str">
        <f>VLOOKUP($A565, 'Hospitalisation Details'!$A$2:$K$2344, 9, FALSE)</f>
        <v>R1012</v>
      </c>
      <c r="S565" t="str">
        <f>VLOOKUP($A565, 'Hospitalisation Details'!$A$2:$K$2344, 10, FALSE)</f>
        <v>16Nov1963</v>
      </c>
      <c r="T565">
        <f>VLOOKUP($A565, 'Hospitalisation Details'!$A$2:$K$2344, 11, FALSE)</f>
        <v>59</v>
      </c>
    </row>
    <row r="566" spans="1:20" ht="15.75" x14ac:dyDescent="0.25">
      <c r="A566" s="1" t="s">
        <v>1805</v>
      </c>
      <c r="B566" t="str">
        <f>VLOOKUP($A566, 'Customer Names'!$A$2:$D$2336, 2, FALSE)</f>
        <v>Ellgass</v>
      </c>
      <c r="C566" t="str">
        <f>VLOOKUP($A566, 'Customer Names'!$A$2:$D$2336, 3, FALSE)</f>
        <v xml:space="preserve"> Mrs</v>
      </c>
      <c r="D566" t="str">
        <f>VLOOKUP($A566, 'Customer Names'!$A$2:$D$2336, 4, FALSE)</f>
        <v xml:space="preserve">  Katie</v>
      </c>
      <c r="E566">
        <f>VLOOKUP($A566, 'Medical Examinations'!$A$2:$J$2336, 2, FALSE)</f>
        <v>45.92</v>
      </c>
      <c r="F566">
        <f>VLOOKUP($A566, 'Medical Examinations'!$A$2:$J$2336, 3, FALSE)</f>
        <v>9.51</v>
      </c>
      <c r="G566" t="str">
        <f>VLOOKUP($A566, 'Medical Examinations'!$A$2:$J$2336, 4, FALSE)</f>
        <v>Yes</v>
      </c>
      <c r="H566" t="str">
        <f>VLOOKUP($A566, 'Medical Examinations'!$A$2:$J$2336, 5, FALSE)</f>
        <v>No</v>
      </c>
      <c r="I566" t="str">
        <f>VLOOKUP($A566, 'Medical Examinations'!$A$2:$J$2336, 6, FALSE)</f>
        <v>No</v>
      </c>
      <c r="J566">
        <f>VLOOKUP($A566, 'Medical Examinations'!$A$2:$J$2336, 7, FALSE)</f>
        <v>2</v>
      </c>
      <c r="K566" t="str">
        <f>VLOOKUP($A566, 'Medical Examinations'!$A$2:$J$2336, 8, FALSE)</f>
        <v>Yes</v>
      </c>
      <c r="L566" t="str">
        <f>VLOOKUP($A566, 'Medical Examinations'!$A$2:$J$2336, 9, FALSE)</f>
        <v>Obesity</v>
      </c>
      <c r="M566" t="str">
        <f>VLOOKUP($A566, 'Medical Examinations'!$A$2:$J$2336, 10, FALSE)</f>
        <v>Diabetes</v>
      </c>
      <c r="N566">
        <f>VLOOKUP($A566, 'Hospitalisation Details'!$A$2:$K$2344, 5, FALSE)</f>
        <v>0</v>
      </c>
      <c r="O566">
        <f>VLOOKUP($A566, 'Hospitalisation Details'!$A$2:$K$2344, 6, FALSE)</f>
        <v>17507.47</v>
      </c>
      <c r="P566" t="str">
        <f>VLOOKUP($A566, 'Hospitalisation Details'!$A$2:$K$2344, 7, FALSE)</f>
        <v>tier - 1</v>
      </c>
      <c r="Q566" t="str">
        <f>VLOOKUP($A566, 'Hospitalisation Details'!$A$2:$K$2344, 8, FALSE)</f>
        <v>tier - 1</v>
      </c>
      <c r="R566" t="str">
        <f>VLOOKUP($A566, 'Hospitalisation Details'!$A$2:$K$2344, 9, FALSE)</f>
        <v>R1026</v>
      </c>
      <c r="S566" t="str">
        <f>VLOOKUP($A566, 'Hospitalisation Details'!$A$2:$K$2344, 10, FALSE)</f>
        <v>12Jul1968</v>
      </c>
      <c r="T566">
        <f>VLOOKUP($A566, 'Hospitalisation Details'!$A$2:$K$2344, 11, FALSE)</f>
        <v>54</v>
      </c>
    </row>
    <row r="567" spans="1:20" ht="15.75" x14ac:dyDescent="0.25">
      <c r="A567" s="1" t="s">
        <v>1804</v>
      </c>
      <c r="B567" t="str">
        <f>VLOOKUP($A567, 'Customer Names'!$A$2:$D$2336, 2, FALSE)</f>
        <v>Lowe</v>
      </c>
      <c r="C567" t="str">
        <f>VLOOKUP($A567, 'Customer Names'!$A$2:$D$2336, 3, FALSE)</f>
        <v xml:space="preserve"> Mr</v>
      </c>
      <c r="D567" t="str">
        <f>VLOOKUP($A567, 'Customer Names'!$A$2:$D$2336, 4, FALSE)</f>
        <v xml:space="preserve">  Eric D</v>
      </c>
      <c r="E567">
        <f>VLOOKUP($A567, 'Medical Examinations'!$A$2:$J$2336, 2, FALSE)</f>
        <v>44.03</v>
      </c>
      <c r="F567">
        <f>VLOOKUP($A567, 'Medical Examinations'!$A$2:$J$2336, 3, FALSE)</f>
        <v>9.36</v>
      </c>
      <c r="G567" t="str">
        <f>VLOOKUP($A567, 'Medical Examinations'!$A$2:$J$2336, 4, FALSE)</f>
        <v>Yes</v>
      </c>
      <c r="H567" t="str">
        <f>VLOOKUP($A567, 'Medical Examinations'!$A$2:$J$2336, 5, FALSE)</f>
        <v>No</v>
      </c>
      <c r="I567" t="str">
        <f>VLOOKUP($A567, 'Medical Examinations'!$A$2:$J$2336, 6, FALSE)</f>
        <v>No</v>
      </c>
      <c r="J567">
        <f>VLOOKUP($A567, 'Medical Examinations'!$A$2:$J$2336, 7, FALSE)</f>
        <v>2</v>
      </c>
      <c r="K567" t="str">
        <f>VLOOKUP($A567, 'Medical Examinations'!$A$2:$J$2336, 8, FALSE)</f>
        <v>Yes</v>
      </c>
      <c r="L567" t="str">
        <f>VLOOKUP($A567, 'Medical Examinations'!$A$2:$J$2336, 9, FALSE)</f>
        <v>Obesity</v>
      </c>
      <c r="M567" t="str">
        <f>VLOOKUP($A567, 'Medical Examinations'!$A$2:$J$2336, 10, FALSE)</f>
        <v>Diabetes</v>
      </c>
      <c r="N567">
        <f>VLOOKUP($A567, 'Hospitalisation Details'!$A$2:$K$2344, 5, FALSE)</f>
        <v>0</v>
      </c>
      <c r="O567">
        <f>VLOOKUP($A567, 'Hospitalisation Details'!$A$2:$K$2344, 6, FALSE)</f>
        <v>17505.650000000001</v>
      </c>
      <c r="P567" t="str">
        <f>VLOOKUP($A567, 'Hospitalisation Details'!$A$2:$K$2344, 7, FALSE)</f>
        <v>tier - 1</v>
      </c>
      <c r="Q567" t="str">
        <f>VLOOKUP($A567, 'Hospitalisation Details'!$A$2:$K$2344, 8, FALSE)</f>
        <v>tier - 2</v>
      </c>
      <c r="R567" t="str">
        <f>VLOOKUP($A567, 'Hospitalisation Details'!$A$2:$K$2344, 9, FALSE)</f>
        <v>R1023</v>
      </c>
      <c r="S567" t="str">
        <f>VLOOKUP($A567, 'Hospitalisation Details'!$A$2:$K$2344, 10, FALSE)</f>
        <v>16Jun1965</v>
      </c>
      <c r="T567">
        <f>VLOOKUP($A567, 'Hospitalisation Details'!$A$2:$K$2344, 11, FALSE)</f>
        <v>57</v>
      </c>
    </row>
    <row r="568" spans="1:20" ht="15.75" x14ac:dyDescent="0.25">
      <c r="A568" s="1" t="s">
        <v>1803</v>
      </c>
      <c r="B568" t="str">
        <f>VLOOKUP($A568, 'Customer Names'!$A$2:$D$2336, 2, FALSE)</f>
        <v>Malone</v>
      </c>
      <c r="C568" t="str">
        <f>VLOOKUP($A568, 'Customer Names'!$A$2:$D$2336, 3, FALSE)</f>
        <v xml:space="preserve"> Ms</v>
      </c>
      <c r="D568" t="str">
        <f>VLOOKUP($A568, 'Customer Names'!$A$2:$D$2336, 4, FALSE)</f>
        <v xml:space="preserve">  Tara</v>
      </c>
      <c r="E568">
        <f>VLOOKUP($A568, 'Medical Examinations'!$A$2:$J$2336, 2, FALSE)</f>
        <v>24.6</v>
      </c>
      <c r="F568">
        <f>VLOOKUP($A568, 'Medical Examinations'!$A$2:$J$2336, 3, FALSE)</f>
        <v>4.8099999999999996</v>
      </c>
      <c r="G568" t="str">
        <f>VLOOKUP($A568, 'Medical Examinations'!$A$2:$J$2336, 4, FALSE)</f>
        <v>No</v>
      </c>
      <c r="H568" t="str">
        <f>VLOOKUP($A568, 'Medical Examinations'!$A$2:$J$2336, 5, FALSE)</f>
        <v>No</v>
      </c>
      <c r="I568" t="str">
        <f>VLOOKUP($A568, 'Medical Examinations'!$A$2:$J$2336, 6, FALSE)</f>
        <v>No</v>
      </c>
      <c r="J568">
        <f>VLOOKUP($A568, 'Medical Examinations'!$A$2:$J$2336, 7, FALSE)</f>
        <v>0</v>
      </c>
      <c r="K568" t="str">
        <f>VLOOKUP($A568, 'Medical Examinations'!$A$2:$J$2336, 8, FALSE)</f>
        <v>No</v>
      </c>
      <c r="L568" t="str">
        <f>VLOOKUP($A568, 'Medical Examinations'!$A$2:$J$2336, 9, FALSE)</f>
        <v>Obesity</v>
      </c>
      <c r="M568" t="str">
        <f>VLOOKUP($A568, 'Medical Examinations'!$A$2:$J$2336, 10, FALSE)</f>
        <v>Normal</v>
      </c>
      <c r="N568">
        <f>VLOOKUP($A568, 'Hospitalisation Details'!$A$2:$K$2344, 5, FALSE)</f>
        <v>0</v>
      </c>
      <c r="O568">
        <f>VLOOKUP($A568, 'Hospitalisation Details'!$A$2:$K$2344, 6, FALSE)</f>
        <v>17496.310000000001</v>
      </c>
      <c r="P568" t="str">
        <f>VLOOKUP($A568, 'Hospitalisation Details'!$A$2:$K$2344, 7, FALSE)</f>
        <v>tier - 1</v>
      </c>
      <c r="Q568" t="str">
        <f>VLOOKUP($A568, 'Hospitalisation Details'!$A$2:$K$2344, 8, FALSE)</f>
        <v>tier - 2</v>
      </c>
      <c r="R568" t="str">
        <f>VLOOKUP($A568, 'Hospitalisation Details'!$A$2:$K$2344, 9, FALSE)</f>
        <v>R1011</v>
      </c>
      <c r="S568" t="str">
        <f>VLOOKUP($A568, 'Hospitalisation Details'!$A$2:$K$2344, 10, FALSE)</f>
        <v>29Dec1990</v>
      </c>
      <c r="T568">
        <f>VLOOKUP($A568, 'Hospitalisation Details'!$A$2:$K$2344, 11, FALSE)</f>
        <v>32</v>
      </c>
    </row>
    <row r="569" spans="1:20" ht="15.75" x14ac:dyDescent="0.25">
      <c r="A569" s="1" t="s">
        <v>1802</v>
      </c>
      <c r="B569" t="str">
        <f>VLOOKUP($A569, 'Customer Names'!$A$2:$D$2336, 2, FALSE)</f>
        <v>Dumke</v>
      </c>
      <c r="C569" t="str">
        <f>VLOOKUP($A569, 'Customer Names'!$A$2:$D$2336, 3, FALSE)</f>
        <v xml:space="preserve"> Ms</v>
      </c>
      <c r="D569" t="str">
        <f>VLOOKUP($A569, 'Customer Names'!$A$2:$D$2336, 4, FALSE)</f>
        <v xml:space="preserve">  Haley L</v>
      </c>
      <c r="E569">
        <f>VLOOKUP($A569, 'Medical Examinations'!$A$2:$J$2336, 2, FALSE)</f>
        <v>49.15</v>
      </c>
      <c r="F569">
        <f>VLOOKUP($A569, 'Medical Examinations'!$A$2:$J$2336, 3, FALSE)</f>
        <v>8.08</v>
      </c>
      <c r="G569" t="str">
        <f>VLOOKUP($A569, 'Medical Examinations'!$A$2:$J$2336, 4, FALSE)</f>
        <v>Yes</v>
      </c>
      <c r="H569" t="str">
        <f>VLOOKUP($A569, 'Medical Examinations'!$A$2:$J$2336, 5, FALSE)</f>
        <v>Yes</v>
      </c>
      <c r="I569" t="str">
        <f>VLOOKUP($A569, 'Medical Examinations'!$A$2:$J$2336, 6, FALSE)</f>
        <v>No</v>
      </c>
      <c r="J569">
        <f>VLOOKUP($A569, 'Medical Examinations'!$A$2:$J$2336, 7, FALSE)</f>
        <v>2</v>
      </c>
      <c r="K569" t="str">
        <f>VLOOKUP($A569, 'Medical Examinations'!$A$2:$J$2336, 8, FALSE)</f>
        <v>Yes</v>
      </c>
      <c r="L569" t="str">
        <f>VLOOKUP($A569, 'Medical Examinations'!$A$2:$J$2336, 9, FALSE)</f>
        <v>Obesity</v>
      </c>
      <c r="M569" t="str">
        <f>VLOOKUP($A569, 'Medical Examinations'!$A$2:$J$2336, 10, FALSE)</f>
        <v>Diabetes</v>
      </c>
      <c r="N569">
        <f>VLOOKUP($A569, 'Hospitalisation Details'!$A$2:$K$2344, 5, FALSE)</f>
        <v>0</v>
      </c>
      <c r="O569">
        <f>VLOOKUP($A569, 'Hospitalisation Details'!$A$2:$K$2344, 6, FALSE)</f>
        <v>17479.53</v>
      </c>
      <c r="P569" t="str">
        <f>VLOOKUP($A569, 'Hospitalisation Details'!$A$2:$K$2344, 7, FALSE)</f>
        <v>tier - 1</v>
      </c>
      <c r="Q569" t="str">
        <f>VLOOKUP($A569, 'Hospitalisation Details'!$A$2:$K$2344, 8, FALSE)</f>
        <v>tier - 1</v>
      </c>
      <c r="R569" t="str">
        <f>VLOOKUP($A569, 'Hospitalisation Details'!$A$2:$K$2344, 9, FALSE)</f>
        <v>R1012</v>
      </c>
      <c r="S569" t="str">
        <f>VLOOKUP($A569, 'Hospitalisation Details'!$A$2:$K$2344, 10, FALSE)</f>
        <v>8Jun1971</v>
      </c>
      <c r="T569">
        <f>VLOOKUP($A569, 'Hospitalisation Details'!$A$2:$K$2344, 11, FALSE)</f>
        <v>52</v>
      </c>
    </row>
    <row r="570" spans="1:20" ht="15.75" x14ac:dyDescent="0.25">
      <c r="A570" s="1" t="s">
        <v>1801</v>
      </c>
      <c r="B570" t="str">
        <f>VLOOKUP($A570, 'Customer Names'!$A$2:$D$2336, 2, FALSE)</f>
        <v>Strong</v>
      </c>
      <c r="C570" t="str">
        <f>VLOOKUP($A570, 'Customer Names'!$A$2:$D$2336, 3, FALSE)</f>
        <v xml:space="preserve"> Ms</v>
      </c>
      <c r="D570" t="str">
        <f>VLOOKUP($A570, 'Customer Names'!$A$2:$D$2336, 4, FALSE)</f>
        <v xml:space="preserve">  Kayla B</v>
      </c>
      <c r="E570">
        <f>VLOOKUP($A570, 'Medical Examinations'!$A$2:$J$2336, 2, FALSE)</f>
        <v>28.31</v>
      </c>
      <c r="F570">
        <f>VLOOKUP($A570, 'Medical Examinations'!$A$2:$J$2336, 3, FALSE)</f>
        <v>6.29</v>
      </c>
      <c r="G570" t="str">
        <f>VLOOKUP($A570, 'Medical Examinations'!$A$2:$J$2336, 4, FALSE)</f>
        <v>No</v>
      </c>
      <c r="H570" t="str">
        <f>VLOOKUP($A570, 'Medical Examinations'!$A$2:$J$2336, 5, FALSE)</f>
        <v>No</v>
      </c>
      <c r="I570" t="str">
        <f>VLOOKUP($A570, 'Medical Examinations'!$A$2:$J$2336, 6, FALSE)</f>
        <v>Yes</v>
      </c>
      <c r="J570">
        <f>VLOOKUP($A570, 'Medical Examinations'!$A$2:$J$2336, 7, FALSE)</f>
        <v>0</v>
      </c>
      <c r="K570" t="str">
        <f>VLOOKUP($A570, 'Medical Examinations'!$A$2:$J$2336, 8, FALSE)</f>
        <v>No</v>
      </c>
      <c r="L570" t="str">
        <f>VLOOKUP($A570, 'Medical Examinations'!$A$2:$J$2336, 9, FALSE)</f>
        <v>Obesity</v>
      </c>
      <c r="M570" t="str">
        <f>VLOOKUP($A570, 'Medical Examinations'!$A$2:$J$2336, 10, FALSE)</f>
        <v>Diabetes</v>
      </c>
      <c r="N570">
        <f>VLOOKUP($A570, 'Hospitalisation Details'!$A$2:$K$2344, 5, FALSE)</f>
        <v>0</v>
      </c>
      <c r="O570">
        <f>VLOOKUP($A570, 'Hospitalisation Details'!$A$2:$K$2344, 6, FALSE)</f>
        <v>17468.98</v>
      </c>
      <c r="P570" t="str">
        <f>VLOOKUP($A570, 'Hospitalisation Details'!$A$2:$K$2344, 7, FALSE)</f>
        <v>tier - 2</v>
      </c>
      <c r="Q570" t="str">
        <f>VLOOKUP($A570, 'Hospitalisation Details'!$A$2:$K$2344, 8, FALSE)</f>
        <v>tier - 1</v>
      </c>
      <c r="R570" t="str">
        <f>VLOOKUP($A570, 'Hospitalisation Details'!$A$2:$K$2344, 9, FALSE)</f>
        <v>R1012</v>
      </c>
      <c r="S570" t="str">
        <f>VLOOKUP($A570, 'Hospitalisation Details'!$A$2:$K$2344, 10, FALSE)</f>
        <v>2Nov2003</v>
      </c>
      <c r="T570">
        <f>VLOOKUP($A570, 'Hospitalisation Details'!$A$2:$K$2344, 11, FALSE)</f>
        <v>19</v>
      </c>
    </row>
    <row r="571" spans="1:20" ht="15.75" x14ac:dyDescent="0.25">
      <c r="A571" s="1" t="s">
        <v>1800</v>
      </c>
      <c r="B571" t="str">
        <f>VLOOKUP($A571, 'Customer Names'!$A$2:$D$2336, 2, FALSE)</f>
        <v>Ferguson</v>
      </c>
      <c r="C571" t="str">
        <f>VLOOKUP($A571, 'Customer Names'!$A$2:$D$2336, 3, FALSE)</f>
        <v xml:space="preserve"> Mr</v>
      </c>
      <c r="D571" t="str">
        <f>VLOOKUP($A571, 'Customer Names'!$A$2:$D$2336, 4, FALSE)</f>
        <v xml:space="preserve">  Mark D</v>
      </c>
      <c r="E571">
        <f>VLOOKUP($A571, 'Medical Examinations'!$A$2:$J$2336, 2, FALSE)</f>
        <v>22.99</v>
      </c>
      <c r="F571">
        <f>VLOOKUP($A571, 'Medical Examinations'!$A$2:$J$2336, 3, FALSE)</f>
        <v>6.29</v>
      </c>
      <c r="G571" t="str">
        <f>VLOOKUP($A571, 'Medical Examinations'!$A$2:$J$2336, 4, FALSE)</f>
        <v>No</v>
      </c>
      <c r="H571" t="str">
        <f>VLOOKUP($A571, 'Medical Examinations'!$A$2:$J$2336, 5, FALSE)</f>
        <v>No</v>
      </c>
      <c r="I571" t="str">
        <f>VLOOKUP($A571, 'Medical Examinations'!$A$2:$J$2336, 6, FALSE)</f>
        <v>No</v>
      </c>
      <c r="J571">
        <f>VLOOKUP($A571, 'Medical Examinations'!$A$2:$J$2336, 7, FALSE)</f>
        <v>0</v>
      </c>
      <c r="K571" t="str">
        <f>VLOOKUP($A571, 'Medical Examinations'!$A$2:$J$2336, 8, FALSE)</f>
        <v>No</v>
      </c>
      <c r="L571" t="str">
        <f>VLOOKUP($A571, 'Medical Examinations'!$A$2:$J$2336, 9, FALSE)</f>
        <v>Obesity</v>
      </c>
      <c r="M571" t="str">
        <f>VLOOKUP($A571, 'Medical Examinations'!$A$2:$J$2336, 10, FALSE)</f>
        <v>Diabetes</v>
      </c>
      <c r="N571">
        <f>VLOOKUP($A571, 'Hospitalisation Details'!$A$2:$K$2344, 5, FALSE)</f>
        <v>2</v>
      </c>
      <c r="O571">
        <f>VLOOKUP($A571, 'Hospitalisation Details'!$A$2:$K$2344, 6, FALSE)</f>
        <v>17361.77</v>
      </c>
      <c r="P571" t="str">
        <f>VLOOKUP($A571, 'Hospitalisation Details'!$A$2:$K$2344, 7, FALSE)</f>
        <v>tier - 2</v>
      </c>
      <c r="Q571" t="str">
        <f>VLOOKUP($A571, 'Hospitalisation Details'!$A$2:$K$2344, 8, FALSE)</f>
        <v>tier - 1</v>
      </c>
      <c r="R571" t="str">
        <f>VLOOKUP($A571, 'Hospitalisation Details'!$A$2:$K$2344, 9, FALSE)</f>
        <v>R1012</v>
      </c>
      <c r="S571" t="str">
        <f>VLOOKUP($A571, 'Hospitalisation Details'!$A$2:$K$2344, 10, FALSE)</f>
        <v>18Oct1992</v>
      </c>
      <c r="T571">
        <f>VLOOKUP($A571, 'Hospitalisation Details'!$A$2:$K$2344, 11, FALSE)</f>
        <v>30</v>
      </c>
    </row>
    <row r="572" spans="1:20" ht="15.75" x14ac:dyDescent="0.25">
      <c r="A572" s="1" t="s">
        <v>1799</v>
      </c>
      <c r="B572" t="str">
        <f>VLOOKUP($A572, 'Customer Names'!$A$2:$D$2336, 2, FALSE)</f>
        <v>Klein</v>
      </c>
      <c r="C572" t="str">
        <f>VLOOKUP($A572, 'Customer Names'!$A$2:$D$2336, 3, FALSE)</f>
        <v xml:space="preserve"> Mr</v>
      </c>
      <c r="D572" t="str">
        <f>VLOOKUP($A572, 'Customer Names'!$A$2:$D$2336, 4, FALSE)</f>
        <v xml:space="preserve">  Patrick J</v>
      </c>
      <c r="E572">
        <f>VLOOKUP($A572, 'Medical Examinations'!$A$2:$J$2336, 2, FALSE)</f>
        <v>29.07</v>
      </c>
      <c r="F572">
        <f>VLOOKUP($A572, 'Medical Examinations'!$A$2:$J$2336, 3, FALSE)</f>
        <v>5.12</v>
      </c>
      <c r="G572" t="str">
        <f>VLOOKUP($A572, 'Medical Examinations'!$A$2:$J$2336, 4, FALSE)</f>
        <v>No</v>
      </c>
      <c r="H572" t="str">
        <f>VLOOKUP($A572, 'Medical Examinations'!$A$2:$J$2336, 5, FALSE)</f>
        <v>No</v>
      </c>
      <c r="I572" t="str">
        <f>VLOOKUP($A572, 'Medical Examinations'!$A$2:$J$2336, 6, FALSE)</f>
        <v>Yes</v>
      </c>
      <c r="J572">
        <f>VLOOKUP($A572, 'Medical Examinations'!$A$2:$J$2336, 7, FALSE)</f>
        <v>0</v>
      </c>
      <c r="K572" t="str">
        <f>VLOOKUP($A572, 'Medical Examinations'!$A$2:$J$2336, 8, FALSE)</f>
        <v>No</v>
      </c>
      <c r="L572" t="str">
        <f>VLOOKUP($A572, 'Medical Examinations'!$A$2:$J$2336, 9, FALSE)</f>
        <v>Obesity</v>
      </c>
      <c r="M572" t="str">
        <f>VLOOKUP($A572, 'Medical Examinations'!$A$2:$J$2336, 10, FALSE)</f>
        <v>Normal</v>
      </c>
      <c r="N572">
        <f>VLOOKUP($A572, 'Hospitalisation Details'!$A$2:$K$2344, 5, FALSE)</f>
        <v>0</v>
      </c>
      <c r="O572">
        <f>VLOOKUP($A572, 'Hospitalisation Details'!$A$2:$K$2344, 6, FALSE)</f>
        <v>17352.68</v>
      </c>
      <c r="P572" t="str">
        <f>VLOOKUP($A572, 'Hospitalisation Details'!$A$2:$K$2344, 7, FALSE)</f>
        <v>tier - 2</v>
      </c>
      <c r="Q572" t="str">
        <f>VLOOKUP($A572, 'Hospitalisation Details'!$A$2:$K$2344, 8, FALSE)</f>
        <v>tier - 3</v>
      </c>
      <c r="R572" t="str">
        <f>VLOOKUP($A572, 'Hospitalisation Details'!$A$2:$K$2344, 9, FALSE)</f>
        <v>R1012</v>
      </c>
      <c r="S572" t="str">
        <f>VLOOKUP($A572, 'Hospitalisation Details'!$A$2:$K$2344, 10, FALSE)</f>
        <v>1Nov2003</v>
      </c>
      <c r="T572">
        <f>VLOOKUP($A572, 'Hospitalisation Details'!$A$2:$K$2344, 11, FALSE)</f>
        <v>19</v>
      </c>
    </row>
    <row r="573" spans="1:20" ht="15.75" x14ac:dyDescent="0.25">
      <c r="A573" s="1" t="s">
        <v>1798</v>
      </c>
      <c r="B573" t="str">
        <f>VLOOKUP($A573, 'Customer Names'!$A$2:$D$2336, 2, FALSE)</f>
        <v>Eusebio</v>
      </c>
      <c r="C573" t="str">
        <f>VLOOKUP($A573, 'Customer Names'!$A$2:$D$2336, 3, FALSE)</f>
        <v xml:space="preserve"> Mr</v>
      </c>
      <c r="D573" t="str">
        <f>VLOOKUP($A573, 'Customer Names'!$A$2:$D$2336, 4, FALSE)</f>
        <v xml:space="preserve">  Alejandro</v>
      </c>
      <c r="E573">
        <f>VLOOKUP($A573, 'Medical Examinations'!$A$2:$J$2336, 2, FALSE)</f>
        <v>42.02</v>
      </c>
      <c r="F573">
        <f>VLOOKUP($A573, 'Medical Examinations'!$A$2:$J$2336, 3, FALSE)</f>
        <v>9.9499999999999993</v>
      </c>
      <c r="G573" t="str">
        <f>VLOOKUP($A573, 'Medical Examinations'!$A$2:$J$2336, 4, FALSE)</f>
        <v>Yes</v>
      </c>
      <c r="H573" t="str">
        <f>VLOOKUP($A573, 'Medical Examinations'!$A$2:$J$2336, 5, FALSE)</f>
        <v>No</v>
      </c>
      <c r="I573" t="str">
        <f>VLOOKUP($A573, 'Medical Examinations'!$A$2:$J$2336, 6, FALSE)</f>
        <v>Yes</v>
      </c>
      <c r="J573">
        <f>VLOOKUP($A573, 'Medical Examinations'!$A$2:$J$2336, 7, FALSE)</f>
        <v>2</v>
      </c>
      <c r="K573" t="str">
        <f>VLOOKUP($A573, 'Medical Examinations'!$A$2:$J$2336, 8, FALSE)</f>
        <v>Yes</v>
      </c>
      <c r="L573" t="str">
        <f>VLOOKUP($A573, 'Medical Examinations'!$A$2:$J$2336, 9, FALSE)</f>
        <v>Obesity</v>
      </c>
      <c r="M573" t="str">
        <f>VLOOKUP($A573, 'Medical Examinations'!$A$2:$J$2336, 10, FALSE)</f>
        <v>Diabetes</v>
      </c>
      <c r="N573">
        <f>VLOOKUP($A573, 'Hospitalisation Details'!$A$2:$K$2344, 5, FALSE)</f>
        <v>0</v>
      </c>
      <c r="O573">
        <f>VLOOKUP($A573, 'Hospitalisation Details'!$A$2:$K$2344, 6, FALSE)</f>
        <v>17337.580000000002</v>
      </c>
      <c r="P573" t="str">
        <f>VLOOKUP($A573, 'Hospitalisation Details'!$A$2:$K$2344, 7, FALSE)</f>
        <v>tier - 2</v>
      </c>
      <c r="Q573" t="str">
        <f>VLOOKUP($A573, 'Hospitalisation Details'!$A$2:$K$2344, 8, FALSE)</f>
        <v>tier - 3</v>
      </c>
      <c r="R573" t="str">
        <f>VLOOKUP($A573, 'Hospitalisation Details'!$A$2:$K$2344, 9, FALSE)</f>
        <v>R1023</v>
      </c>
      <c r="S573" t="str">
        <f>VLOOKUP($A573, 'Hospitalisation Details'!$A$2:$K$2344, 10, FALSE)</f>
        <v>12Jul1963</v>
      </c>
      <c r="T573">
        <f>VLOOKUP($A573, 'Hospitalisation Details'!$A$2:$K$2344, 11, FALSE)</f>
        <v>59</v>
      </c>
    </row>
    <row r="574" spans="1:20" ht="15.75" x14ac:dyDescent="0.25">
      <c r="A574" s="1" t="s">
        <v>1797</v>
      </c>
      <c r="B574" t="str">
        <f>VLOOKUP($A574, 'Customer Names'!$A$2:$D$2336, 2, FALSE)</f>
        <v>Szolosi</v>
      </c>
      <c r="C574" t="str">
        <f>VLOOKUP($A574, 'Customer Names'!$A$2:$D$2336, 3, FALSE)</f>
        <v xml:space="preserve"> Mrs</v>
      </c>
      <c r="D574" t="str">
        <f>VLOOKUP($A574, 'Customer Names'!$A$2:$D$2336, 4, FALSE)</f>
        <v xml:space="preserve">  Beth A</v>
      </c>
      <c r="E574">
        <f>VLOOKUP($A574, 'Medical Examinations'!$A$2:$J$2336, 2, FALSE)</f>
        <v>49.07</v>
      </c>
      <c r="F574">
        <f>VLOOKUP($A574, 'Medical Examinations'!$A$2:$J$2336, 3, FALSE)</f>
        <v>9.08</v>
      </c>
      <c r="G574" t="str">
        <f>VLOOKUP($A574, 'Medical Examinations'!$A$2:$J$2336, 4, FALSE)</f>
        <v>Yes</v>
      </c>
      <c r="H574" t="str">
        <f>VLOOKUP($A574, 'Medical Examinations'!$A$2:$J$2336, 5, FALSE)</f>
        <v>Yes</v>
      </c>
      <c r="I574" t="str">
        <f>VLOOKUP($A574, 'Medical Examinations'!$A$2:$J$2336, 6, FALSE)</f>
        <v>No</v>
      </c>
      <c r="J574">
        <f>VLOOKUP($A574, 'Medical Examinations'!$A$2:$J$2336, 7, FALSE)</f>
        <v>2</v>
      </c>
      <c r="K574" t="str">
        <f>VLOOKUP($A574, 'Medical Examinations'!$A$2:$J$2336, 8, FALSE)</f>
        <v>Yes</v>
      </c>
      <c r="L574" t="str">
        <f>VLOOKUP($A574, 'Medical Examinations'!$A$2:$J$2336, 9, FALSE)</f>
        <v>Obesity</v>
      </c>
      <c r="M574" t="str">
        <f>VLOOKUP($A574, 'Medical Examinations'!$A$2:$J$2336, 10, FALSE)</f>
        <v>Diabetes</v>
      </c>
      <c r="N574">
        <f>VLOOKUP($A574, 'Hospitalisation Details'!$A$2:$K$2344, 5, FALSE)</f>
        <v>1</v>
      </c>
      <c r="O574">
        <f>VLOOKUP($A574, 'Hospitalisation Details'!$A$2:$K$2344, 6, FALSE)</f>
        <v>17253.43</v>
      </c>
      <c r="P574" t="str">
        <f>VLOOKUP($A574, 'Hospitalisation Details'!$A$2:$K$2344, 7, FALSE)</f>
        <v>tier - 2</v>
      </c>
      <c r="Q574" t="str">
        <f>VLOOKUP($A574, 'Hospitalisation Details'!$A$2:$K$2344, 8, FALSE)</f>
        <v>tier - 3</v>
      </c>
      <c r="R574" t="str">
        <f>VLOOKUP($A574, 'Hospitalisation Details'!$A$2:$K$2344, 9, FALSE)</f>
        <v>R1026</v>
      </c>
      <c r="S574" t="str">
        <f>VLOOKUP($A574, 'Hospitalisation Details'!$A$2:$K$2344, 10, FALSE)</f>
        <v>25Aug1975</v>
      </c>
      <c r="T574">
        <f>VLOOKUP($A574, 'Hospitalisation Details'!$A$2:$K$2344, 11, FALSE)</f>
        <v>47</v>
      </c>
    </row>
    <row r="575" spans="1:20" ht="15.75" x14ac:dyDescent="0.25">
      <c r="A575" s="1" t="s">
        <v>1796</v>
      </c>
      <c r="B575" t="str">
        <f>VLOOKUP($A575, 'Customer Names'!$A$2:$D$2336, 2, FALSE)</f>
        <v>Butler</v>
      </c>
      <c r="C575" t="str">
        <f>VLOOKUP($A575, 'Customer Names'!$A$2:$D$2336, 3, FALSE)</f>
        <v xml:space="preserve"> Mr</v>
      </c>
      <c r="D575" t="str">
        <f>VLOOKUP($A575, 'Customer Names'!$A$2:$D$2336, 4, FALSE)</f>
        <v xml:space="preserve">  Jason R</v>
      </c>
      <c r="E575">
        <f>VLOOKUP($A575, 'Medical Examinations'!$A$2:$J$2336, 2, FALSE)</f>
        <v>19.8</v>
      </c>
      <c r="F575">
        <f>VLOOKUP($A575, 'Medical Examinations'!$A$2:$J$2336, 3, FALSE)</f>
        <v>4.82</v>
      </c>
      <c r="G575" t="str">
        <f>VLOOKUP($A575, 'Medical Examinations'!$A$2:$J$2336, 4, FALSE)</f>
        <v>No</v>
      </c>
      <c r="H575" t="str">
        <f>VLOOKUP($A575, 'Medical Examinations'!$A$2:$J$2336, 5, FALSE)</f>
        <v>No</v>
      </c>
      <c r="I575" t="str">
        <f>VLOOKUP($A575, 'Medical Examinations'!$A$2:$J$2336, 6, FALSE)</f>
        <v>No</v>
      </c>
      <c r="J575">
        <f>VLOOKUP($A575, 'Medical Examinations'!$A$2:$J$2336, 7, FALSE)</f>
        <v>0</v>
      </c>
      <c r="K575" t="str">
        <f>VLOOKUP($A575, 'Medical Examinations'!$A$2:$J$2336, 8, FALSE)</f>
        <v>No</v>
      </c>
      <c r="L575" t="str">
        <f>VLOOKUP($A575, 'Medical Examinations'!$A$2:$J$2336, 9, FALSE)</f>
        <v>Obesity</v>
      </c>
      <c r="M575" t="str">
        <f>VLOOKUP($A575, 'Medical Examinations'!$A$2:$J$2336, 10, FALSE)</f>
        <v>Normal</v>
      </c>
      <c r="N575">
        <f>VLOOKUP($A575, 'Hospitalisation Details'!$A$2:$K$2344, 5, FALSE)</f>
        <v>1</v>
      </c>
      <c r="O575">
        <f>VLOOKUP($A575, 'Hospitalisation Details'!$A$2:$K$2344, 6, FALSE)</f>
        <v>17179.52</v>
      </c>
      <c r="P575" t="str">
        <f>VLOOKUP($A575, 'Hospitalisation Details'!$A$2:$K$2344, 7, FALSE)</f>
        <v>tier - 2</v>
      </c>
      <c r="Q575" t="str">
        <f>VLOOKUP($A575, 'Hospitalisation Details'!$A$2:$K$2344, 8, FALSE)</f>
        <v>tier - 1</v>
      </c>
      <c r="R575" t="str">
        <f>VLOOKUP($A575, 'Hospitalisation Details'!$A$2:$K$2344, 9, FALSE)</f>
        <v>R1013</v>
      </c>
      <c r="S575" t="str">
        <f>VLOOKUP($A575, 'Hospitalisation Details'!$A$2:$K$2344, 10, FALSE)</f>
        <v>22Oct1982</v>
      </c>
      <c r="T575">
        <f>VLOOKUP($A575, 'Hospitalisation Details'!$A$2:$K$2344, 11, FALSE)</f>
        <v>40</v>
      </c>
    </row>
    <row r="576" spans="1:20" ht="15.75" x14ac:dyDescent="0.25">
      <c r="A576" s="1" t="s">
        <v>1795</v>
      </c>
      <c r="B576" t="str">
        <f>VLOOKUP($A576, 'Customer Names'!$A$2:$D$2336, 2, FALSE)</f>
        <v>Fukuchi</v>
      </c>
      <c r="C576" t="str">
        <f>VLOOKUP($A576, 'Customer Names'!$A$2:$D$2336, 3, FALSE)</f>
        <v xml:space="preserve"> Mr</v>
      </c>
      <c r="D576" t="str">
        <f>VLOOKUP($A576, 'Customer Names'!$A$2:$D$2336, 4, FALSE)</f>
        <v xml:space="preserve">  Yoshinori</v>
      </c>
      <c r="E576">
        <f>VLOOKUP($A576, 'Medical Examinations'!$A$2:$J$2336, 2, FALSE)</f>
        <v>27.36</v>
      </c>
      <c r="F576">
        <f>VLOOKUP($A576, 'Medical Examinations'!$A$2:$J$2336, 3, FALSE)</f>
        <v>4.6500000000000004</v>
      </c>
      <c r="G576" t="str">
        <f>VLOOKUP($A576, 'Medical Examinations'!$A$2:$J$2336, 4, FALSE)</f>
        <v>No</v>
      </c>
      <c r="H576" t="str">
        <f>VLOOKUP($A576, 'Medical Examinations'!$A$2:$J$2336, 5, FALSE)</f>
        <v>No</v>
      </c>
      <c r="I576" t="str">
        <f>VLOOKUP($A576, 'Medical Examinations'!$A$2:$J$2336, 6, FALSE)</f>
        <v>No</v>
      </c>
      <c r="J576">
        <f>VLOOKUP($A576, 'Medical Examinations'!$A$2:$J$2336, 7, FALSE)</f>
        <v>0</v>
      </c>
      <c r="K576" t="str">
        <f>VLOOKUP($A576, 'Medical Examinations'!$A$2:$J$2336, 8, FALSE)</f>
        <v>No</v>
      </c>
      <c r="L576" t="str">
        <f>VLOOKUP($A576, 'Medical Examinations'!$A$2:$J$2336, 9, FALSE)</f>
        <v>Obesity</v>
      </c>
      <c r="M576" t="str">
        <f>VLOOKUP($A576, 'Medical Examinations'!$A$2:$J$2336, 10, FALSE)</f>
        <v>Normal</v>
      </c>
      <c r="N576">
        <f>VLOOKUP($A576, 'Hospitalisation Details'!$A$2:$K$2344, 5, FALSE)</f>
        <v>1</v>
      </c>
      <c r="O576">
        <f>VLOOKUP($A576, 'Hospitalisation Details'!$A$2:$K$2344, 6, FALSE)</f>
        <v>17178.68</v>
      </c>
      <c r="P576" t="str">
        <f>VLOOKUP($A576, 'Hospitalisation Details'!$A$2:$K$2344, 7, FALSE)</f>
        <v>tier - 2</v>
      </c>
      <c r="Q576" t="str">
        <f>VLOOKUP($A576, 'Hospitalisation Details'!$A$2:$K$2344, 8, FALSE)</f>
        <v>tier - 2</v>
      </c>
      <c r="R576" t="str">
        <f>VLOOKUP($A576, 'Hospitalisation Details'!$A$2:$K$2344, 9, FALSE)</f>
        <v>R1019</v>
      </c>
      <c r="S576" t="str">
        <f>VLOOKUP($A576, 'Hospitalisation Details'!$A$2:$K$2344, 10, FALSE)</f>
        <v>18Aug2004</v>
      </c>
      <c r="T576">
        <f>VLOOKUP($A576, 'Hospitalisation Details'!$A$2:$K$2344, 11, FALSE)</f>
        <v>18</v>
      </c>
    </row>
    <row r="577" spans="1:20" ht="15.75" x14ac:dyDescent="0.25">
      <c r="A577" s="1" t="s">
        <v>1794</v>
      </c>
      <c r="B577" t="str">
        <f>VLOOKUP($A577, 'Customer Names'!$A$2:$D$2336, 2, FALSE)</f>
        <v>Drucker</v>
      </c>
      <c r="C577" t="str">
        <f>VLOOKUP($A577, 'Customer Names'!$A$2:$D$2336, 3, FALSE)</f>
        <v xml:space="preserve"> Ms</v>
      </c>
      <c r="D577" t="str">
        <f>VLOOKUP($A577, 'Customer Names'!$A$2:$D$2336, 4, FALSE)</f>
        <v xml:space="preserve">  Adrienne G</v>
      </c>
      <c r="E577">
        <f>VLOOKUP($A577, 'Medical Examinations'!$A$2:$J$2336, 2, FALSE)</f>
        <v>42.95</v>
      </c>
      <c r="F577">
        <f>VLOOKUP($A577, 'Medical Examinations'!$A$2:$J$2336, 3, FALSE)</f>
        <v>5.16</v>
      </c>
      <c r="G577" t="str">
        <f>VLOOKUP($A577, 'Medical Examinations'!$A$2:$J$2336, 4, FALSE)</f>
        <v>Yes</v>
      </c>
      <c r="H577" t="str">
        <f>VLOOKUP($A577, 'Medical Examinations'!$A$2:$J$2336, 5, FALSE)</f>
        <v>No</v>
      </c>
      <c r="I577" t="str">
        <f>VLOOKUP($A577, 'Medical Examinations'!$A$2:$J$2336, 6, FALSE)</f>
        <v>No</v>
      </c>
      <c r="J577">
        <f>VLOOKUP($A577, 'Medical Examinations'!$A$2:$J$2336, 7, FALSE)</f>
        <v>2</v>
      </c>
      <c r="K577" t="str">
        <f>VLOOKUP($A577, 'Medical Examinations'!$A$2:$J$2336, 8, FALSE)</f>
        <v>Yes</v>
      </c>
      <c r="L577" t="str">
        <f>VLOOKUP($A577, 'Medical Examinations'!$A$2:$J$2336, 9, FALSE)</f>
        <v>Obesity</v>
      </c>
      <c r="M577" t="str">
        <f>VLOOKUP($A577, 'Medical Examinations'!$A$2:$J$2336, 10, FALSE)</f>
        <v>Normal</v>
      </c>
      <c r="N577">
        <f>VLOOKUP($A577, 'Hospitalisation Details'!$A$2:$K$2344, 5, FALSE)</f>
        <v>0</v>
      </c>
      <c r="O577">
        <f>VLOOKUP($A577, 'Hospitalisation Details'!$A$2:$K$2344, 6, FALSE)</f>
        <v>17174.52</v>
      </c>
      <c r="P577" t="str">
        <f>VLOOKUP($A577, 'Hospitalisation Details'!$A$2:$K$2344, 7, FALSE)</f>
        <v>tier - 2</v>
      </c>
      <c r="Q577" t="str">
        <f>VLOOKUP($A577, 'Hospitalisation Details'!$A$2:$K$2344, 8, FALSE)</f>
        <v>tier - 2</v>
      </c>
      <c r="R577" t="str">
        <f>VLOOKUP($A577, 'Hospitalisation Details'!$A$2:$K$2344, 9, FALSE)</f>
        <v>R1012</v>
      </c>
      <c r="S577" t="str">
        <f>VLOOKUP($A577, 'Hospitalisation Details'!$A$2:$K$2344, 10, FALSE)</f>
        <v>7Jun1964</v>
      </c>
      <c r="T577">
        <f>VLOOKUP($A577, 'Hospitalisation Details'!$A$2:$K$2344, 11, FALSE)</f>
        <v>59</v>
      </c>
    </row>
    <row r="578" spans="1:20" ht="15.75" x14ac:dyDescent="0.25">
      <c r="A578" s="1" t="s">
        <v>1793</v>
      </c>
      <c r="B578" t="str">
        <f>VLOOKUP($A578, 'Customer Names'!$A$2:$D$2336, 2, FALSE)</f>
        <v>Aziz</v>
      </c>
      <c r="C578" t="str">
        <f>VLOOKUP($A578, 'Customer Names'!$A$2:$D$2336, 3, FALSE)</f>
        <v xml:space="preserve"> Mrs</v>
      </c>
      <c r="D578" t="str">
        <f>VLOOKUP($A578, 'Customer Names'!$A$2:$D$2336, 4, FALSE)</f>
        <v xml:space="preserve">  Meredith</v>
      </c>
      <c r="E578">
        <f>VLOOKUP($A578, 'Medical Examinations'!$A$2:$J$2336, 2, FALSE)</f>
        <v>42.66</v>
      </c>
      <c r="F578">
        <f>VLOOKUP($A578, 'Medical Examinations'!$A$2:$J$2336, 3, FALSE)</f>
        <v>10.44</v>
      </c>
      <c r="G578" t="str">
        <f>VLOOKUP($A578, 'Medical Examinations'!$A$2:$J$2336, 4, FALSE)</f>
        <v>Yes</v>
      </c>
      <c r="H578" t="str">
        <f>VLOOKUP($A578, 'Medical Examinations'!$A$2:$J$2336, 5, FALSE)</f>
        <v>No</v>
      </c>
      <c r="I578" t="str">
        <f>VLOOKUP($A578, 'Medical Examinations'!$A$2:$J$2336, 6, FALSE)</f>
        <v>No</v>
      </c>
      <c r="J578">
        <f>VLOOKUP($A578, 'Medical Examinations'!$A$2:$J$2336, 7, FALSE)</f>
        <v>2</v>
      </c>
      <c r="K578" t="str">
        <f>VLOOKUP($A578, 'Medical Examinations'!$A$2:$J$2336, 8, FALSE)</f>
        <v>Yes</v>
      </c>
      <c r="L578" t="str">
        <f>VLOOKUP($A578, 'Medical Examinations'!$A$2:$J$2336, 9, FALSE)</f>
        <v>Obesity</v>
      </c>
      <c r="M578" t="str">
        <f>VLOOKUP($A578, 'Medical Examinations'!$A$2:$J$2336, 10, FALSE)</f>
        <v>Diabetes</v>
      </c>
      <c r="N578">
        <f>VLOOKUP($A578, 'Hospitalisation Details'!$A$2:$K$2344, 5, FALSE)</f>
        <v>0</v>
      </c>
      <c r="O578">
        <f>VLOOKUP($A578, 'Hospitalisation Details'!$A$2:$K$2344, 6, FALSE)</f>
        <v>17172.27</v>
      </c>
      <c r="P578" t="str">
        <f>VLOOKUP($A578, 'Hospitalisation Details'!$A$2:$K$2344, 7, FALSE)</f>
        <v>tier - 2</v>
      </c>
      <c r="Q578" t="str">
        <f>VLOOKUP($A578, 'Hospitalisation Details'!$A$2:$K$2344, 8, FALSE)</f>
        <v>tier - 2</v>
      </c>
      <c r="R578" t="str">
        <f>VLOOKUP($A578, 'Hospitalisation Details'!$A$2:$K$2344, 9, FALSE)</f>
        <v>R1026</v>
      </c>
      <c r="S578" t="str">
        <f>VLOOKUP($A578, 'Hospitalisation Details'!$A$2:$K$2344, 10, FALSE)</f>
        <v>16Sep1965</v>
      </c>
      <c r="T578">
        <f>VLOOKUP($A578, 'Hospitalisation Details'!$A$2:$K$2344, 11, FALSE)</f>
        <v>57</v>
      </c>
    </row>
    <row r="579" spans="1:20" ht="15.75" x14ac:dyDescent="0.25">
      <c r="A579" s="1" t="s">
        <v>1792</v>
      </c>
      <c r="B579" t="str">
        <f>VLOOKUP($A579, 'Customer Names'!$A$2:$D$2336, 2, FALSE)</f>
        <v>Pak</v>
      </c>
      <c r="C579" t="str">
        <f>VLOOKUP($A579, 'Customer Names'!$A$2:$D$2336, 3, FALSE)</f>
        <v xml:space="preserve"> Mr</v>
      </c>
      <c r="D579" t="str">
        <f>VLOOKUP($A579, 'Customer Names'!$A$2:$D$2336, 4, FALSE)</f>
        <v xml:space="preserve">  Junyong</v>
      </c>
      <c r="E579">
        <f>VLOOKUP($A579, 'Medical Examinations'!$A$2:$J$2336, 2, FALSE)</f>
        <v>33.630000000000003</v>
      </c>
      <c r="F579">
        <f>VLOOKUP($A579, 'Medical Examinations'!$A$2:$J$2336, 3, FALSE)</f>
        <v>5.69</v>
      </c>
      <c r="G579" t="str">
        <f>VLOOKUP($A579, 'Medical Examinations'!$A$2:$J$2336, 4, FALSE)</f>
        <v>Yes</v>
      </c>
      <c r="H579" t="str">
        <f>VLOOKUP($A579, 'Medical Examinations'!$A$2:$J$2336, 5, FALSE)</f>
        <v>No</v>
      </c>
      <c r="I579" t="str">
        <f>VLOOKUP($A579, 'Medical Examinations'!$A$2:$J$2336, 6, FALSE)</f>
        <v>No</v>
      </c>
      <c r="J579">
        <f>VLOOKUP($A579, 'Medical Examinations'!$A$2:$J$2336, 7, FALSE)</f>
        <v>1</v>
      </c>
      <c r="K579" t="str">
        <f>VLOOKUP($A579, 'Medical Examinations'!$A$2:$J$2336, 8, FALSE)</f>
        <v>No</v>
      </c>
      <c r="L579" t="str">
        <f>VLOOKUP($A579, 'Medical Examinations'!$A$2:$J$2336, 9, FALSE)</f>
        <v>Obesity</v>
      </c>
      <c r="M579" t="str">
        <f>VLOOKUP($A579, 'Medical Examinations'!$A$2:$J$2336, 10, FALSE)</f>
        <v>Normal</v>
      </c>
      <c r="N579">
        <f>VLOOKUP($A579, 'Hospitalisation Details'!$A$2:$K$2344, 5, FALSE)</f>
        <v>4</v>
      </c>
      <c r="O579">
        <f>VLOOKUP($A579, 'Hospitalisation Details'!$A$2:$K$2344, 6, FALSE)</f>
        <v>17128.43</v>
      </c>
      <c r="P579" t="str">
        <f>VLOOKUP($A579, 'Hospitalisation Details'!$A$2:$K$2344, 7, FALSE)</f>
        <v>tier - 2</v>
      </c>
      <c r="Q579" t="str">
        <f>VLOOKUP($A579, 'Hospitalisation Details'!$A$2:$K$2344, 8, FALSE)</f>
        <v>tier - 3</v>
      </c>
      <c r="R579" t="str">
        <f>VLOOKUP($A579, 'Hospitalisation Details'!$A$2:$K$2344, 9, FALSE)</f>
        <v>R1016</v>
      </c>
      <c r="S579" t="str">
        <f>VLOOKUP($A579, 'Hospitalisation Details'!$A$2:$K$2344, 10, FALSE)</f>
        <v>3Jun1998</v>
      </c>
      <c r="T579">
        <f>VLOOKUP($A579, 'Hospitalisation Details'!$A$2:$K$2344, 11, FALSE)</f>
        <v>25</v>
      </c>
    </row>
    <row r="580" spans="1:20" ht="15.75" x14ac:dyDescent="0.25">
      <c r="A580" s="1" t="s">
        <v>1791</v>
      </c>
      <c r="B580" t="str">
        <f>VLOOKUP($A580, 'Customer Names'!$A$2:$D$2336, 2, FALSE)</f>
        <v>Kieta</v>
      </c>
      <c r="C580" t="str">
        <f>VLOOKUP($A580, 'Customer Names'!$A$2:$D$2336, 3, FALSE)</f>
        <v xml:space="preserve"> Ms</v>
      </c>
      <c r="D580" t="str">
        <f>VLOOKUP($A580, 'Customer Names'!$A$2:$D$2336, 4, FALSE)</f>
        <v xml:space="preserve">  Kristen A</v>
      </c>
      <c r="E580">
        <f>VLOOKUP($A580, 'Medical Examinations'!$A$2:$J$2336, 2, FALSE)</f>
        <v>26.84</v>
      </c>
      <c r="F580">
        <f>VLOOKUP($A580, 'Medical Examinations'!$A$2:$J$2336, 3, FALSE)</f>
        <v>6.5</v>
      </c>
      <c r="G580" t="str">
        <f>VLOOKUP($A580, 'Medical Examinations'!$A$2:$J$2336, 4, FALSE)</f>
        <v>No</v>
      </c>
      <c r="H580" t="str">
        <f>VLOOKUP($A580, 'Medical Examinations'!$A$2:$J$2336, 5, FALSE)</f>
        <v>No</v>
      </c>
      <c r="I580" t="str">
        <f>VLOOKUP($A580, 'Medical Examinations'!$A$2:$J$2336, 6, FALSE)</f>
        <v>No</v>
      </c>
      <c r="J580">
        <f>VLOOKUP($A580, 'Medical Examinations'!$A$2:$J$2336, 7, FALSE)</f>
        <v>0</v>
      </c>
      <c r="K580" t="str">
        <f>VLOOKUP($A580, 'Medical Examinations'!$A$2:$J$2336, 8, FALSE)</f>
        <v>No</v>
      </c>
      <c r="L580" t="str">
        <f>VLOOKUP($A580, 'Medical Examinations'!$A$2:$J$2336, 9, FALSE)</f>
        <v>Obesity</v>
      </c>
      <c r="M580" t="str">
        <f>VLOOKUP($A580, 'Medical Examinations'!$A$2:$J$2336, 10, FALSE)</f>
        <v>Diabetes</v>
      </c>
      <c r="N580">
        <f>VLOOKUP($A580, 'Hospitalisation Details'!$A$2:$K$2344, 5, FALSE)</f>
        <v>1</v>
      </c>
      <c r="O580">
        <f>VLOOKUP($A580, 'Hospitalisation Details'!$A$2:$K$2344, 6, FALSE)</f>
        <v>17085.27</v>
      </c>
      <c r="P580" t="str">
        <f>VLOOKUP($A580, 'Hospitalisation Details'!$A$2:$K$2344, 7, FALSE)</f>
        <v>tier - 2</v>
      </c>
      <c r="Q580" t="str">
        <f>VLOOKUP($A580, 'Hospitalisation Details'!$A$2:$K$2344, 8, FALSE)</f>
        <v>tier - 3</v>
      </c>
      <c r="R580" t="str">
        <f>VLOOKUP($A580, 'Hospitalisation Details'!$A$2:$K$2344, 9, FALSE)</f>
        <v>R1013</v>
      </c>
      <c r="S580" t="str">
        <f>VLOOKUP($A580, 'Hospitalisation Details'!$A$2:$K$2344, 10, FALSE)</f>
        <v>28Jun2002</v>
      </c>
      <c r="T580">
        <f>VLOOKUP($A580, 'Hospitalisation Details'!$A$2:$K$2344, 11, FALSE)</f>
        <v>20</v>
      </c>
    </row>
    <row r="581" spans="1:20" ht="15.75" x14ac:dyDescent="0.25">
      <c r="A581" s="1" t="s">
        <v>1790</v>
      </c>
      <c r="B581" t="str">
        <f>VLOOKUP($A581, 'Customer Names'!$A$2:$D$2336, 2, FALSE)</f>
        <v>Velez</v>
      </c>
      <c r="C581" t="str">
        <f>VLOOKUP($A581, 'Customer Names'!$A$2:$D$2336, 3, FALSE)</f>
        <v xml:space="preserve"> Ms</v>
      </c>
      <c r="D581" t="str">
        <f>VLOOKUP($A581, 'Customer Names'!$A$2:$D$2336, 4, FALSE)</f>
        <v xml:space="preserve">  Maria I</v>
      </c>
      <c r="E581">
        <f>VLOOKUP($A581, 'Medical Examinations'!$A$2:$J$2336, 2, FALSE)</f>
        <v>28.3</v>
      </c>
      <c r="F581">
        <f>VLOOKUP($A581, 'Medical Examinations'!$A$2:$J$2336, 3, FALSE)</f>
        <v>5.73</v>
      </c>
      <c r="G581" t="str">
        <f>VLOOKUP($A581, 'Medical Examinations'!$A$2:$J$2336, 4, FALSE)</f>
        <v>No</v>
      </c>
      <c r="H581" t="str">
        <f>VLOOKUP($A581, 'Medical Examinations'!$A$2:$J$2336, 5, FALSE)</f>
        <v>No</v>
      </c>
      <c r="I581" t="str">
        <f>VLOOKUP($A581, 'Medical Examinations'!$A$2:$J$2336, 6, FALSE)</f>
        <v>Yes</v>
      </c>
      <c r="J581">
        <f>VLOOKUP($A581, 'Medical Examinations'!$A$2:$J$2336, 7, FALSE)</f>
        <v>0</v>
      </c>
      <c r="K581" t="str">
        <f>VLOOKUP($A581, 'Medical Examinations'!$A$2:$J$2336, 8, FALSE)</f>
        <v>No</v>
      </c>
      <c r="L581" t="str">
        <f>VLOOKUP($A581, 'Medical Examinations'!$A$2:$J$2336, 9, FALSE)</f>
        <v>Obesity</v>
      </c>
      <c r="M581" t="str">
        <f>VLOOKUP($A581, 'Medical Examinations'!$A$2:$J$2336, 10, FALSE)</f>
        <v>Diabetes</v>
      </c>
      <c r="N581">
        <f>VLOOKUP($A581, 'Hospitalisation Details'!$A$2:$K$2344, 5, FALSE)</f>
        <v>0</v>
      </c>
      <c r="O581">
        <f>VLOOKUP($A581, 'Hospitalisation Details'!$A$2:$K$2344, 6, FALSE)</f>
        <v>17081.080000000002</v>
      </c>
      <c r="P581" t="str">
        <f>VLOOKUP($A581, 'Hospitalisation Details'!$A$2:$K$2344, 7, FALSE)</f>
        <v>tier - 2</v>
      </c>
      <c r="Q581" t="str">
        <f>VLOOKUP($A581, 'Hospitalisation Details'!$A$2:$K$2344, 8, FALSE)</f>
        <v>tier - 2</v>
      </c>
      <c r="R581" t="str">
        <f>VLOOKUP($A581, 'Hospitalisation Details'!$A$2:$K$2344, 9, FALSE)</f>
        <v>R1011</v>
      </c>
      <c r="S581" t="str">
        <f>VLOOKUP($A581, 'Hospitalisation Details'!$A$2:$K$2344, 10, FALSE)</f>
        <v>26Dec2003</v>
      </c>
      <c r="T581">
        <f>VLOOKUP($A581, 'Hospitalisation Details'!$A$2:$K$2344, 11, FALSE)</f>
        <v>19</v>
      </c>
    </row>
    <row r="582" spans="1:20" ht="15.75" x14ac:dyDescent="0.25">
      <c r="A582" s="1" t="s">
        <v>1789</v>
      </c>
      <c r="B582" t="str">
        <f>VLOOKUP($A582, 'Customer Names'!$A$2:$D$2336, 2, FALSE)</f>
        <v>Bussiere</v>
      </c>
      <c r="C582" t="str">
        <f>VLOOKUP($A582, 'Customer Names'!$A$2:$D$2336, 3, FALSE)</f>
        <v xml:space="preserve"> Mr</v>
      </c>
      <c r="D582" t="str">
        <f>VLOOKUP($A582, 'Customer Names'!$A$2:$D$2336, 4, FALSE)</f>
        <v xml:space="preserve">  Jonathan</v>
      </c>
      <c r="E582">
        <f>VLOOKUP($A582, 'Medical Examinations'!$A$2:$J$2336, 2, FALSE)</f>
        <v>27.06</v>
      </c>
      <c r="F582">
        <f>VLOOKUP($A582, 'Medical Examinations'!$A$2:$J$2336, 3, FALSE)</f>
        <v>5.74</v>
      </c>
      <c r="G582" t="str">
        <f>VLOOKUP($A582, 'Medical Examinations'!$A$2:$J$2336, 4, FALSE)</f>
        <v>No</v>
      </c>
      <c r="H582" t="str">
        <f>VLOOKUP($A582, 'Medical Examinations'!$A$2:$J$2336, 5, FALSE)</f>
        <v>No</v>
      </c>
      <c r="I582" t="str">
        <f>VLOOKUP($A582, 'Medical Examinations'!$A$2:$J$2336, 6, FALSE)</f>
        <v>No</v>
      </c>
      <c r="J582">
        <f>VLOOKUP($A582, 'Medical Examinations'!$A$2:$J$2336, 7, FALSE)</f>
        <v>0</v>
      </c>
      <c r="K582" t="str">
        <f>VLOOKUP($A582, 'Medical Examinations'!$A$2:$J$2336, 8, FALSE)</f>
        <v>No</v>
      </c>
      <c r="L582" t="str">
        <f>VLOOKUP($A582, 'Medical Examinations'!$A$2:$J$2336, 9, FALSE)</f>
        <v>Obesity</v>
      </c>
      <c r="M582" t="str">
        <f>VLOOKUP($A582, 'Medical Examinations'!$A$2:$J$2336, 10, FALSE)</f>
        <v>Diabetes</v>
      </c>
      <c r="N582">
        <f>VLOOKUP($A582, 'Hospitalisation Details'!$A$2:$K$2344, 5, FALSE)</f>
        <v>0</v>
      </c>
      <c r="O582">
        <f>VLOOKUP($A582, 'Hospitalisation Details'!$A$2:$K$2344, 6, FALSE)</f>
        <v>17043.34</v>
      </c>
      <c r="P582" t="str">
        <f>VLOOKUP($A582, 'Hospitalisation Details'!$A$2:$K$2344, 7, FALSE)</f>
        <v>tier - 2</v>
      </c>
      <c r="Q582" t="str">
        <f>VLOOKUP($A582, 'Hospitalisation Details'!$A$2:$K$2344, 8, FALSE)</f>
        <v>tier - 3</v>
      </c>
      <c r="R582" t="str">
        <f>VLOOKUP($A582, 'Hospitalisation Details'!$A$2:$K$2344, 9, FALSE)</f>
        <v>R1013</v>
      </c>
      <c r="S582" t="str">
        <f>VLOOKUP($A582, 'Hospitalisation Details'!$A$2:$K$2344, 10, FALSE)</f>
        <v>10Jun1996</v>
      </c>
      <c r="T582">
        <f>VLOOKUP($A582, 'Hospitalisation Details'!$A$2:$K$2344, 11, FALSE)</f>
        <v>26</v>
      </c>
    </row>
    <row r="583" spans="1:20" ht="15.75" x14ac:dyDescent="0.25">
      <c r="A583" s="1" t="s">
        <v>1788</v>
      </c>
      <c r="B583" t="str">
        <f>VLOOKUP($A583, 'Customer Names'!$A$2:$D$2336, 2, FALSE)</f>
        <v>McCartney</v>
      </c>
      <c r="C583" t="str">
        <f>VLOOKUP($A583, 'Customer Names'!$A$2:$D$2336, 3, FALSE)</f>
        <v xml:space="preserve"> Mr</v>
      </c>
      <c r="D583" t="str">
        <f>VLOOKUP($A583, 'Customer Names'!$A$2:$D$2336, 4, FALSE)</f>
        <v xml:space="preserve">  Phil</v>
      </c>
      <c r="E583">
        <f>VLOOKUP($A583, 'Medical Examinations'!$A$2:$J$2336, 2, FALSE)</f>
        <v>47.13</v>
      </c>
      <c r="F583">
        <f>VLOOKUP($A583, 'Medical Examinations'!$A$2:$J$2336, 3, FALSE)</f>
        <v>8.6999999999999993</v>
      </c>
      <c r="G583" t="str">
        <f>VLOOKUP($A583, 'Medical Examinations'!$A$2:$J$2336, 4, FALSE)</f>
        <v>Yes</v>
      </c>
      <c r="H583" t="str">
        <f>VLOOKUP($A583, 'Medical Examinations'!$A$2:$J$2336, 5, FALSE)</f>
        <v>Yes</v>
      </c>
      <c r="I583" t="str">
        <f>VLOOKUP($A583, 'Medical Examinations'!$A$2:$J$2336, 6, FALSE)</f>
        <v>No</v>
      </c>
      <c r="J583">
        <f>VLOOKUP($A583, 'Medical Examinations'!$A$2:$J$2336, 7, FALSE)</f>
        <v>2</v>
      </c>
      <c r="K583" t="str">
        <f>VLOOKUP($A583, 'Medical Examinations'!$A$2:$J$2336, 8, FALSE)</f>
        <v>Yes</v>
      </c>
      <c r="L583" t="str">
        <f>VLOOKUP($A583, 'Medical Examinations'!$A$2:$J$2336, 9, FALSE)</f>
        <v>Obesity</v>
      </c>
      <c r="M583" t="str">
        <f>VLOOKUP($A583, 'Medical Examinations'!$A$2:$J$2336, 10, FALSE)</f>
        <v>Diabetes</v>
      </c>
      <c r="N583">
        <f>VLOOKUP($A583, 'Hospitalisation Details'!$A$2:$K$2344, 5, FALSE)</f>
        <v>0</v>
      </c>
      <c r="O583">
        <f>VLOOKUP($A583, 'Hospitalisation Details'!$A$2:$K$2344, 6, FALSE)</f>
        <v>17016.009999999998</v>
      </c>
      <c r="P583" t="str">
        <f>VLOOKUP($A583, 'Hospitalisation Details'!$A$2:$K$2344, 7, FALSE)</f>
        <v>tier - 2</v>
      </c>
      <c r="Q583" t="str">
        <f>VLOOKUP($A583, 'Hospitalisation Details'!$A$2:$K$2344, 8, FALSE)</f>
        <v>tier - 2</v>
      </c>
      <c r="R583" t="str">
        <f>VLOOKUP($A583, 'Hospitalisation Details'!$A$2:$K$2344, 9, FALSE)</f>
        <v>R1023</v>
      </c>
      <c r="S583" t="str">
        <f>VLOOKUP($A583, 'Hospitalisation Details'!$A$2:$K$2344, 10, FALSE)</f>
        <v>22Aug1971</v>
      </c>
      <c r="T583">
        <f>VLOOKUP($A583, 'Hospitalisation Details'!$A$2:$K$2344, 11, FALSE)</f>
        <v>51</v>
      </c>
    </row>
    <row r="584" spans="1:20" ht="15.75" x14ac:dyDescent="0.25">
      <c r="A584" s="1" t="s">
        <v>1787</v>
      </c>
      <c r="B584" t="str">
        <f>VLOOKUP($A584, 'Customer Names'!$A$2:$D$2336, 2, FALSE)</f>
        <v>Bambauer</v>
      </c>
      <c r="C584" t="str">
        <f>VLOOKUP($A584, 'Customer Names'!$A$2:$D$2336, 3, FALSE)</f>
        <v xml:space="preserve"> Ms</v>
      </c>
      <c r="D584" t="str">
        <f>VLOOKUP($A584, 'Customer Names'!$A$2:$D$2336, 4, FALSE)</f>
        <v xml:space="preserve">  Benjamina C</v>
      </c>
      <c r="E584">
        <f>VLOOKUP($A584, 'Medical Examinations'!$A$2:$J$2336, 2, FALSE)</f>
        <v>51.72</v>
      </c>
      <c r="F584">
        <f>VLOOKUP($A584, 'Medical Examinations'!$A$2:$J$2336, 3, FALSE)</f>
        <v>5.09</v>
      </c>
      <c r="G584" t="str">
        <f>VLOOKUP($A584, 'Medical Examinations'!$A$2:$J$2336, 4, FALSE)</f>
        <v>Yes</v>
      </c>
      <c r="H584" t="str">
        <f>VLOOKUP($A584, 'Medical Examinations'!$A$2:$J$2336, 5, FALSE)</f>
        <v>Yes</v>
      </c>
      <c r="I584" t="str">
        <f>VLOOKUP($A584, 'Medical Examinations'!$A$2:$J$2336, 6, FALSE)</f>
        <v>No</v>
      </c>
      <c r="J584">
        <f>VLOOKUP($A584, 'Medical Examinations'!$A$2:$J$2336, 7, FALSE)</f>
        <v>2</v>
      </c>
      <c r="K584" t="str">
        <f>VLOOKUP($A584, 'Medical Examinations'!$A$2:$J$2336, 8, FALSE)</f>
        <v>Yes</v>
      </c>
      <c r="L584" t="str">
        <f>VLOOKUP($A584, 'Medical Examinations'!$A$2:$J$2336, 9, FALSE)</f>
        <v>Obesity</v>
      </c>
      <c r="M584" t="str">
        <f>VLOOKUP($A584, 'Medical Examinations'!$A$2:$J$2336, 10, FALSE)</f>
        <v>Normal</v>
      </c>
      <c r="N584">
        <f>VLOOKUP($A584, 'Hospitalisation Details'!$A$2:$K$2344, 5, FALSE)</f>
        <v>2</v>
      </c>
      <c r="O584">
        <f>VLOOKUP($A584, 'Hospitalisation Details'!$A$2:$K$2344, 6, FALSE)</f>
        <v>16990.55</v>
      </c>
      <c r="P584" t="str">
        <f>VLOOKUP($A584, 'Hospitalisation Details'!$A$2:$K$2344, 7, FALSE)</f>
        <v>tier - 2</v>
      </c>
      <c r="Q584" t="str">
        <f>VLOOKUP($A584, 'Hospitalisation Details'!$A$2:$K$2344, 8, FALSE)</f>
        <v>tier - 3</v>
      </c>
      <c r="R584" t="str">
        <f>VLOOKUP($A584, 'Hospitalisation Details'!$A$2:$K$2344, 9, FALSE)</f>
        <v>R1012</v>
      </c>
      <c r="S584" t="str">
        <f>VLOOKUP($A584, 'Hospitalisation Details'!$A$2:$K$2344, 10, FALSE)</f>
        <v>16Jul1980</v>
      </c>
      <c r="T584">
        <f>VLOOKUP($A584, 'Hospitalisation Details'!$A$2:$K$2344, 11, FALSE)</f>
        <v>42</v>
      </c>
    </row>
    <row r="585" spans="1:20" ht="15.75" x14ac:dyDescent="0.25">
      <c r="A585" s="1" t="s">
        <v>1786</v>
      </c>
      <c r="B585" t="str">
        <f>VLOOKUP($A585, 'Customer Names'!$A$2:$D$2336, 2, FALSE)</f>
        <v>Mertz</v>
      </c>
      <c r="C585" t="str">
        <f>VLOOKUP($A585, 'Customer Names'!$A$2:$D$2336, 3, FALSE)</f>
        <v xml:space="preserve"> Mr</v>
      </c>
      <c r="D585" t="str">
        <f>VLOOKUP($A585, 'Customer Names'!$A$2:$D$2336, 4, FALSE)</f>
        <v xml:space="preserve">  Christopher</v>
      </c>
      <c r="E585">
        <f>VLOOKUP($A585, 'Medical Examinations'!$A$2:$J$2336, 2, FALSE)</f>
        <v>48.59</v>
      </c>
      <c r="F585">
        <f>VLOOKUP($A585, 'Medical Examinations'!$A$2:$J$2336, 3, FALSE)</f>
        <v>5.57</v>
      </c>
      <c r="G585" t="str">
        <f>VLOOKUP($A585, 'Medical Examinations'!$A$2:$J$2336, 4, FALSE)</f>
        <v>Yes</v>
      </c>
      <c r="H585" t="str">
        <f>VLOOKUP($A585, 'Medical Examinations'!$A$2:$J$2336, 5, FALSE)</f>
        <v>Yes</v>
      </c>
      <c r="I585" t="str">
        <f>VLOOKUP($A585, 'Medical Examinations'!$A$2:$J$2336, 6, FALSE)</f>
        <v>No</v>
      </c>
      <c r="J585">
        <f>VLOOKUP($A585, 'Medical Examinations'!$A$2:$J$2336, 7, FALSE)</f>
        <v>2</v>
      </c>
      <c r="K585" t="str">
        <f>VLOOKUP($A585, 'Medical Examinations'!$A$2:$J$2336, 8, FALSE)</f>
        <v>Yes</v>
      </c>
      <c r="L585" t="str">
        <f>VLOOKUP($A585, 'Medical Examinations'!$A$2:$J$2336, 9, FALSE)</f>
        <v>Obesity</v>
      </c>
      <c r="M585" t="str">
        <f>VLOOKUP($A585, 'Medical Examinations'!$A$2:$J$2336, 10, FALSE)</f>
        <v>Normal</v>
      </c>
      <c r="N585">
        <f>VLOOKUP($A585, 'Hospitalisation Details'!$A$2:$K$2344, 5, FALSE)</f>
        <v>2</v>
      </c>
      <c r="O585">
        <f>VLOOKUP($A585, 'Hospitalisation Details'!$A$2:$K$2344, 6, FALSE)</f>
        <v>16921.09</v>
      </c>
      <c r="P585" t="str">
        <f>VLOOKUP($A585, 'Hospitalisation Details'!$A$2:$K$2344, 7, FALSE)</f>
        <v>tier - 2</v>
      </c>
      <c r="Q585" t="str">
        <f>VLOOKUP($A585, 'Hospitalisation Details'!$A$2:$K$2344, 8, FALSE)</f>
        <v>tier - 3</v>
      </c>
      <c r="R585" t="str">
        <f>VLOOKUP($A585, 'Hospitalisation Details'!$A$2:$K$2344, 9, FALSE)</f>
        <v>R1023</v>
      </c>
      <c r="S585" t="str">
        <f>VLOOKUP($A585, 'Hospitalisation Details'!$A$2:$K$2344, 10, FALSE)</f>
        <v>25Aug1977</v>
      </c>
      <c r="T585">
        <f>VLOOKUP($A585, 'Hospitalisation Details'!$A$2:$K$2344, 11, FALSE)</f>
        <v>45</v>
      </c>
    </row>
    <row r="586" spans="1:20" ht="15.75" x14ac:dyDescent="0.25">
      <c r="A586" s="1" t="s">
        <v>1785</v>
      </c>
      <c r="B586" t="str">
        <f>VLOOKUP($A586, 'Customer Names'!$A$2:$D$2336, 2, FALSE)</f>
        <v>Mason</v>
      </c>
      <c r="C586" t="str">
        <f>VLOOKUP($A586, 'Customer Names'!$A$2:$D$2336, 3, FALSE)</f>
        <v xml:space="preserve"> Ms</v>
      </c>
      <c r="D586" t="str">
        <f>VLOOKUP($A586, 'Customer Names'!$A$2:$D$2336, 4, FALSE)</f>
        <v xml:space="preserve">  Alison B</v>
      </c>
      <c r="E586">
        <f>VLOOKUP($A586, 'Medical Examinations'!$A$2:$J$2336, 2, FALSE)</f>
        <v>45.18</v>
      </c>
      <c r="F586">
        <f>VLOOKUP($A586, 'Medical Examinations'!$A$2:$J$2336, 3, FALSE)</f>
        <v>10.87</v>
      </c>
      <c r="G586" t="str">
        <f>VLOOKUP($A586, 'Medical Examinations'!$A$2:$J$2336, 4, FALSE)</f>
        <v>Yes</v>
      </c>
      <c r="H586" t="str">
        <f>VLOOKUP($A586, 'Medical Examinations'!$A$2:$J$2336, 5, FALSE)</f>
        <v>No</v>
      </c>
      <c r="I586" t="str">
        <f>VLOOKUP($A586, 'Medical Examinations'!$A$2:$J$2336, 6, FALSE)</f>
        <v>No</v>
      </c>
      <c r="J586">
        <f>VLOOKUP($A586, 'Medical Examinations'!$A$2:$J$2336, 7, FALSE)</f>
        <v>2</v>
      </c>
      <c r="K586" t="str">
        <f>VLOOKUP($A586, 'Medical Examinations'!$A$2:$J$2336, 8, FALSE)</f>
        <v>Yes</v>
      </c>
      <c r="L586" t="str">
        <f>VLOOKUP($A586, 'Medical Examinations'!$A$2:$J$2336, 9, FALSE)</f>
        <v>Obesity</v>
      </c>
      <c r="M586" t="str">
        <f>VLOOKUP($A586, 'Medical Examinations'!$A$2:$J$2336, 10, FALSE)</f>
        <v>Diabetes</v>
      </c>
      <c r="N586">
        <f>VLOOKUP($A586, 'Hospitalisation Details'!$A$2:$K$2344, 5, FALSE)</f>
        <v>0</v>
      </c>
      <c r="O586">
        <f>VLOOKUP($A586, 'Hospitalisation Details'!$A$2:$K$2344, 6, FALSE)</f>
        <v>16903.5</v>
      </c>
      <c r="P586" t="str">
        <f>VLOOKUP($A586, 'Hospitalisation Details'!$A$2:$K$2344, 7, FALSE)</f>
        <v>tier - 2</v>
      </c>
      <c r="Q586" t="str">
        <f>VLOOKUP($A586, 'Hospitalisation Details'!$A$2:$K$2344, 8, FALSE)</f>
        <v>tier - 3</v>
      </c>
      <c r="R586" t="str">
        <f>VLOOKUP($A586, 'Hospitalisation Details'!$A$2:$K$2344, 9, FALSE)</f>
        <v>R1012</v>
      </c>
      <c r="S586" t="str">
        <f>VLOOKUP($A586, 'Hospitalisation Details'!$A$2:$K$2344, 10, FALSE)</f>
        <v>21Oct1968</v>
      </c>
      <c r="T586">
        <f>VLOOKUP($A586, 'Hospitalisation Details'!$A$2:$K$2344, 11, FALSE)</f>
        <v>54</v>
      </c>
    </row>
    <row r="587" spans="1:20" ht="15.75" x14ac:dyDescent="0.25">
      <c r="A587" s="1" t="s">
        <v>1784</v>
      </c>
      <c r="B587" t="str">
        <f>VLOOKUP($A587, 'Customer Names'!$A$2:$D$2336, 2, FALSE)</f>
        <v>Rotich</v>
      </c>
      <c r="C587" t="str">
        <f>VLOOKUP($A587, 'Customer Names'!$A$2:$D$2336, 3, FALSE)</f>
        <v xml:space="preserve"> Ms</v>
      </c>
      <c r="D587" t="str">
        <f>VLOOKUP($A587, 'Customer Names'!$A$2:$D$2336, 4, FALSE)</f>
        <v xml:space="preserve">  Caroline</v>
      </c>
      <c r="E587">
        <f>VLOOKUP($A587, 'Medical Examinations'!$A$2:$J$2336, 2, FALSE)</f>
        <v>27.9</v>
      </c>
      <c r="F587">
        <f>VLOOKUP($A587, 'Medical Examinations'!$A$2:$J$2336, 3, FALSE)</f>
        <v>6.02</v>
      </c>
      <c r="G587" t="str">
        <f>VLOOKUP($A587, 'Medical Examinations'!$A$2:$J$2336, 4, FALSE)</f>
        <v>No</v>
      </c>
      <c r="H587" t="str">
        <f>VLOOKUP($A587, 'Medical Examinations'!$A$2:$J$2336, 5, FALSE)</f>
        <v>No</v>
      </c>
      <c r="I587" t="str">
        <f>VLOOKUP($A587, 'Medical Examinations'!$A$2:$J$2336, 6, FALSE)</f>
        <v>Yes</v>
      </c>
      <c r="J587">
        <f>VLOOKUP($A587, 'Medical Examinations'!$A$2:$J$2336, 7, FALSE)</f>
        <v>0</v>
      </c>
      <c r="K587" t="str">
        <f>VLOOKUP($A587, 'Medical Examinations'!$A$2:$J$2336, 8, FALSE)</f>
        <v>No</v>
      </c>
      <c r="L587" t="str">
        <f>VLOOKUP($A587, 'Medical Examinations'!$A$2:$J$2336, 9, FALSE)</f>
        <v>Obesity</v>
      </c>
      <c r="M587" t="str">
        <f>VLOOKUP($A587, 'Medical Examinations'!$A$2:$J$2336, 10, FALSE)</f>
        <v>Diabetes</v>
      </c>
      <c r="N587">
        <f>VLOOKUP($A587, 'Hospitalisation Details'!$A$2:$K$2344, 5, FALSE)</f>
        <v>0</v>
      </c>
      <c r="O587">
        <f>VLOOKUP($A587, 'Hospitalisation Details'!$A$2:$K$2344, 6, FALSE)</f>
        <v>16884.919999999998</v>
      </c>
      <c r="P587" t="str">
        <f>VLOOKUP($A587, 'Hospitalisation Details'!$A$2:$K$2344, 7, FALSE)</f>
        <v>tier - 2</v>
      </c>
      <c r="Q587" t="str">
        <f>VLOOKUP($A587, 'Hospitalisation Details'!$A$2:$K$2344, 8, FALSE)</f>
        <v>tier - 2</v>
      </c>
      <c r="R587" t="str">
        <f>VLOOKUP($A587, 'Hospitalisation Details'!$A$2:$K$2344, 9, FALSE)</f>
        <v>R1011</v>
      </c>
      <c r="S587" t="str">
        <f>VLOOKUP($A587, 'Hospitalisation Details'!$A$2:$K$2344, 10, FALSE)</f>
        <v>10Sep2003</v>
      </c>
      <c r="T587">
        <f>VLOOKUP($A587, 'Hospitalisation Details'!$A$2:$K$2344, 11, FALSE)</f>
        <v>19</v>
      </c>
    </row>
    <row r="588" spans="1:20" ht="15.75" x14ac:dyDescent="0.25">
      <c r="A588" s="1" t="s">
        <v>1783</v>
      </c>
      <c r="B588" t="str">
        <f>VLOOKUP($A588, 'Customer Names'!$A$2:$D$2336, 2, FALSE)</f>
        <v>Fetzer</v>
      </c>
      <c r="C588" t="str">
        <f>VLOOKUP($A588, 'Customer Names'!$A$2:$D$2336, 3, FALSE)</f>
        <v xml:space="preserve"> Ms</v>
      </c>
      <c r="D588" t="str">
        <f>VLOOKUP($A588, 'Customer Names'!$A$2:$D$2336, 4, FALSE)</f>
        <v xml:space="preserve">  Alexis N</v>
      </c>
      <c r="E588">
        <f>VLOOKUP($A588, 'Medical Examinations'!$A$2:$J$2336, 2, FALSE)</f>
        <v>51.33</v>
      </c>
      <c r="F588">
        <f>VLOOKUP($A588, 'Medical Examinations'!$A$2:$J$2336, 3, FALSE)</f>
        <v>7</v>
      </c>
      <c r="G588" t="str">
        <f>VLOOKUP($A588, 'Medical Examinations'!$A$2:$J$2336, 4, FALSE)</f>
        <v>Yes</v>
      </c>
      <c r="H588" t="str">
        <f>VLOOKUP($A588, 'Medical Examinations'!$A$2:$J$2336, 5, FALSE)</f>
        <v>Yes</v>
      </c>
      <c r="I588" t="str">
        <f>VLOOKUP($A588, 'Medical Examinations'!$A$2:$J$2336, 6, FALSE)</f>
        <v>No</v>
      </c>
      <c r="J588">
        <f>VLOOKUP($A588, 'Medical Examinations'!$A$2:$J$2336, 7, FALSE)</f>
        <v>2</v>
      </c>
      <c r="K588" t="str">
        <f>VLOOKUP($A588, 'Medical Examinations'!$A$2:$J$2336, 8, FALSE)</f>
        <v>Yes</v>
      </c>
      <c r="L588" t="str">
        <f>VLOOKUP($A588, 'Medical Examinations'!$A$2:$J$2336, 9, FALSE)</f>
        <v>Obesity</v>
      </c>
      <c r="M588" t="str">
        <f>VLOOKUP($A588, 'Medical Examinations'!$A$2:$J$2336, 10, FALSE)</f>
        <v>Diabetes</v>
      </c>
      <c r="N588">
        <f>VLOOKUP($A588, 'Hospitalisation Details'!$A$2:$K$2344, 5, FALSE)</f>
        <v>0</v>
      </c>
      <c r="O588">
        <f>VLOOKUP($A588, 'Hospitalisation Details'!$A$2:$K$2344, 6, FALSE)</f>
        <v>16841.32</v>
      </c>
      <c r="P588" t="str">
        <f>VLOOKUP($A588, 'Hospitalisation Details'!$A$2:$K$2344, 7, FALSE)</f>
        <v>tier - 2</v>
      </c>
      <c r="Q588" t="str">
        <f>VLOOKUP($A588, 'Hospitalisation Details'!$A$2:$K$2344, 8, FALSE)</f>
        <v>tier - 3</v>
      </c>
      <c r="R588" t="str">
        <f>VLOOKUP($A588, 'Hospitalisation Details'!$A$2:$K$2344, 9, FALSE)</f>
        <v>R1011</v>
      </c>
      <c r="S588" t="str">
        <f>VLOOKUP($A588, 'Hospitalisation Details'!$A$2:$K$2344, 10, FALSE)</f>
        <v>8Aug1974</v>
      </c>
      <c r="T588">
        <f>VLOOKUP($A588, 'Hospitalisation Details'!$A$2:$K$2344, 11, FALSE)</f>
        <v>48</v>
      </c>
    </row>
    <row r="589" spans="1:20" ht="15.75" x14ac:dyDescent="0.25">
      <c r="A589" s="1" t="s">
        <v>1782</v>
      </c>
      <c r="B589" t="str">
        <f>VLOOKUP($A589, 'Customer Names'!$A$2:$D$2336, 2, FALSE)</f>
        <v>Mattis</v>
      </c>
      <c r="C589" t="str">
        <f>VLOOKUP($A589, 'Customer Names'!$A$2:$D$2336, 3, FALSE)</f>
        <v xml:space="preserve"> Ms</v>
      </c>
      <c r="D589" t="str">
        <f>VLOOKUP($A589, 'Customer Names'!$A$2:$D$2336, 4, FALSE)</f>
        <v xml:space="preserve">  Shanda L</v>
      </c>
      <c r="E589">
        <f>VLOOKUP($A589, 'Medical Examinations'!$A$2:$J$2336, 2, FALSE)</f>
        <v>30.59</v>
      </c>
      <c r="F589">
        <f>VLOOKUP($A589, 'Medical Examinations'!$A$2:$J$2336, 3, FALSE)</f>
        <v>5.56</v>
      </c>
      <c r="G589" t="str">
        <f>VLOOKUP($A589, 'Medical Examinations'!$A$2:$J$2336, 4, FALSE)</f>
        <v>No</v>
      </c>
      <c r="H589" t="str">
        <f>VLOOKUP($A589, 'Medical Examinations'!$A$2:$J$2336, 5, FALSE)</f>
        <v>No</v>
      </c>
      <c r="I589" t="str">
        <f>VLOOKUP($A589, 'Medical Examinations'!$A$2:$J$2336, 6, FALSE)</f>
        <v>No</v>
      </c>
      <c r="J589">
        <f>VLOOKUP($A589, 'Medical Examinations'!$A$2:$J$2336, 7, FALSE)</f>
        <v>1</v>
      </c>
      <c r="K589" t="str">
        <f>VLOOKUP($A589, 'Medical Examinations'!$A$2:$J$2336, 8, FALSE)</f>
        <v>No</v>
      </c>
      <c r="L589" t="str">
        <f>VLOOKUP($A589, 'Medical Examinations'!$A$2:$J$2336, 9, FALSE)</f>
        <v>Obesity</v>
      </c>
      <c r="M589" t="str">
        <f>VLOOKUP($A589, 'Medical Examinations'!$A$2:$J$2336, 10, FALSE)</f>
        <v>Normal</v>
      </c>
      <c r="N589">
        <f>VLOOKUP($A589, 'Hospitalisation Details'!$A$2:$K$2344, 5, FALSE)</f>
        <v>1</v>
      </c>
      <c r="O589">
        <f>VLOOKUP($A589, 'Hospitalisation Details'!$A$2:$K$2344, 6, FALSE)</f>
        <v>16796.41</v>
      </c>
      <c r="P589" t="str">
        <f>VLOOKUP($A589, 'Hospitalisation Details'!$A$2:$K$2344, 7, FALSE)</f>
        <v>tier - 2</v>
      </c>
      <c r="Q589" t="str">
        <f>VLOOKUP($A589, 'Hospitalisation Details'!$A$2:$K$2344, 8, FALSE)</f>
        <v>tier - 3</v>
      </c>
      <c r="R589" t="str">
        <f>VLOOKUP($A589, 'Hospitalisation Details'!$A$2:$K$2344, 9, FALSE)</f>
        <v>R1024</v>
      </c>
      <c r="S589" t="str">
        <f>VLOOKUP($A589, 'Hospitalisation Details'!$A$2:$K$2344, 10, FALSE)</f>
        <v>19Oct1995</v>
      </c>
      <c r="T589">
        <f>VLOOKUP($A589, 'Hospitalisation Details'!$A$2:$K$2344, 11, FALSE)</f>
        <v>27</v>
      </c>
    </row>
    <row r="590" spans="1:20" ht="15.75" x14ac:dyDescent="0.25">
      <c r="A590" s="1" t="s">
        <v>1781</v>
      </c>
      <c r="B590" t="str">
        <f>VLOOKUP($A590, 'Customer Names'!$A$2:$D$2336, 2, FALSE)</f>
        <v>Cochran</v>
      </c>
      <c r="C590" t="str">
        <f>VLOOKUP($A590, 'Customer Names'!$A$2:$D$2336, 3, FALSE)</f>
        <v xml:space="preserve"> Mrs</v>
      </c>
      <c r="D590" t="str">
        <f>VLOOKUP($A590, 'Customer Names'!$A$2:$D$2336, 4, FALSE)</f>
        <v xml:space="preserve">  Lacey</v>
      </c>
      <c r="E590">
        <f>VLOOKUP($A590, 'Medical Examinations'!$A$2:$J$2336, 2, FALSE)</f>
        <v>39.229999999999997</v>
      </c>
      <c r="F590">
        <f>VLOOKUP($A590, 'Medical Examinations'!$A$2:$J$2336, 3, FALSE)</f>
        <v>8.4499999999999993</v>
      </c>
      <c r="G590" t="str">
        <f>VLOOKUP($A590, 'Medical Examinations'!$A$2:$J$2336, 4, FALSE)</f>
        <v>Yes</v>
      </c>
      <c r="H590" t="str">
        <f>VLOOKUP($A590, 'Medical Examinations'!$A$2:$J$2336, 5, FALSE)</f>
        <v>No</v>
      </c>
      <c r="I590" t="str">
        <f>VLOOKUP($A590, 'Medical Examinations'!$A$2:$J$2336, 6, FALSE)</f>
        <v>No</v>
      </c>
      <c r="J590">
        <f>VLOOKUP($A590, 'Medical Examinations'!$A$2:$J$2336, 7, FALSE)</f>
        <v>1</v>
      </c>
      <c r="K590" t="str">
        <f>VLOOKUP($A590, 'Medical Examinations'!$A$2:$J$2336, 8, FALSE)</f>
        <v>Yes</v>
      </c>
      <c r="L590" t="str">
        <f>VLOOKUP($A590, 'Medical Examinations'!$A$2:$J$2336, 9, FALSE)</f>
        <v>Obesity</v>
      </c>
      <c r="M590" t="str">
        <f>VLOOKUP($A590, 'Medical Examinations'!$A$2:$J$2336, 10, FALSE)</f>
        <v>Diabetes</v>
      </c>
      <c r="N590">
        <f>VLOOKUP($A590, 'Hospitalisation Details'!$A$2:$K$2344, 5, FALSE)</f>
        <v>0</v>
      </c>
      <c r="O590">
        <f>VLOOKUP($A590, 'Hospitalisation Details'!$A$2:$K$2344, 6, FALSE)</f>
        <v>16779.400000000001</v>
      </c>
      <c r="P590" t="str">
        <f>VLOOKUP($A590, 'Hospitalisation Details'!$A$2:$K$2344, 7, FALSE)</f>
        <v>tier - 2</v>
      </c>
      <c r="Q590" t="str">
        <f>VLOOKUP($A590, 'Hospitalisation Details'!$A$2:$K$2344, 8, FALSE)</f>
        <v>tier - 2</v>
      </c>
      <c r="R590" t="str">
        <f>VLOOKUP($A590, 'Hospitalisation Details'!$A$2:$K$2344, 9, FALSE)</f>
        <v>R1026</v>
      </c>
      <c r="S590" t="str">
        <f>VLOOKUP($A590, 'Hospitalisation Details'!$A$2:$K$2344, 10, FALSE)</f>
        <v>29Jul1962</v>
      </c>
      <c r="T590">
        <f>VLOOKUP($A590, 'Hospitalisation Details'!$A$2:$K$2344, 11, FALSE)</f>
        <v>60</v>
      </c>
    </row>
    <row r="591" spans="1:20" ht="15.75" x14ac:dyDescent="0.25">
      <c r="A591" s="1" t="s">
        <v>1780</v>
      </c>
      <c r="B591" t="str">
        <f>VLOOKUP($A591, 'Customer Names'!$A$2:$D$2336, 2, FALSE)</f>
        <v>Balinsky</v>
      </c>
      <c r="C591" t="str">
        <f>VLOOKUP($A591, 'Customer Names'!$A$2:$D$2336, 3, FALSE)</f>
        <v xml:space="preserve"> Ms</v>
      </c>
      <c r="D591" t="str">
        <f>VLOOKUP($A591, 'Customer Names'!$A$2:$D$2336, 4, FALSE)</f>
        <v xml:space="preserve">  Laurette</v>
      </c>
      <c r="E591">
        <f>VLOOKUP($A591, 'Medical Examinations'!$A$2:$J$2336, 2, FALSE)</f>
        <v>19.094999999999999</v>
      </c>
      <c r="F591">
        <f>VLOOKUP($A591, 'Medical Examinations'!$A$2:$J$2336, 3, FALSE)</f>
        <v>6.19</v>
      </c>
      <c r="G591" t="str">
        <f>VLOOKUP($A591, 'Medical Examinations'!$A$2:$J$2336, 4, FALSE)</f>
        <v>No</v>
      </c>
      <c r="H591" t="str">
        <f>VLOOKUP($A591, 'Medical Examinations'!$A$2:$J$2336, 5, FALSE)</f>
        <v>No</v>
      </c>
      <c r="I591" t="str">
        <f>VLOOKUP($A591, 'Medical Examinations'!$A$2:$J$2336, 6, FALSE)</f>
        <v>No</v>
      </c>
      <c r="J591">
        <f>VLOOKUP($A591, 'Medical Examinations'!$A$2:$J$2336, 7, FALSE)</f>
        <v>0</v>
      </c>
      <c r="K591" t="str">
        <f>VLOOKUP($A591, 'Medical Examinations'!$A$2:$J$2336, 8, FALSE)</f>
        <v>No</v>
      </c>
      <c r="L591" t="str">
        <f>VLOOKUP($A591, 'Medical Examinations'!$A$2:$J$2336, 9, FALSE)</f>
        <v>Obesity</v>
      </c>
      <c r="M591" t="str">
        <f>VLOOKUP($A591, 'Medical Examinations'!$A$2:$J$2336, 10, FALSE)</f>
        <v>Diabetes</v>
      </c>
      <c r="N591">
        <f>VLOOKUP($A591, 'Hospitalisation Details'!$A$2:$K$2344, 5, FALSE)</f>
        <v>2</v>
      </c>
      <c r="O591">
        <f>VLOOKUP($A591, 'Hospitalisation Details'!$A$2:$K$2344, 6, FALSE)</f>
        <v>16776.3</v>
      </c>
      <c r="P591" t="str">
        <f>VLOOKUP($A591, 'Hospitalisation Details'!$A$2:$K$2344, 7, FALSE)</f>
        <v>tier - 2</v>
      </c>
      <c r="Q591" t="str">
        <f>VLOOKUP($A591, 'Hospitalisation Details'!$A$2:$K$2344, 8, FALSE)</f>
        <v>tier - 2</v>
      </c>
      <c r="R591" t="str">
        <f>VLOOKUP($A591, 'Hospitalisation Details'!$A$2:$K$2344, 9, FALSE)</f>
        <v>R1024</v>
      </c>
      <c r="S591" t="str">
        <f>VLOOKUP($A591, 'Hospitalisation Details'!$A$2:$K$2344, 10, FALSE)</f>
        <v>23Sep1989</v>
      </c>
      <c r="T591">
        <f>VLOOKUP($A591, 'Hospitalisation Details'!$A$2:$K$2344, 11, FALSE)</f>
        <v>33</v>
      </c>
    </row>
    <row r="592" spans="1:20" ht="15.75" x14ac:dyDescent="0.25">
      <c r="A592" s="1" t="s">
        <v>1779</v>
      </c>
      <c r="B592" t="str">
        <f>VLOOKUP($A592, 'Customer Names'!$A$2:$D$2336, 2, FALSE)</f>
        <v>Reilly</v>
      </c>
      <c r="C592" t="str">
        <f>VLOOKUP($A592, 'Customer Names'!$A$2:$D$2336, 3, FALSE)</f>
        <v xml:space="preserve"> Mr</v>
      </c>
      <c r="D592" t="str">
        <f>VLOOKUP($A592, 'Customer Names'!$A$2:$D$2336, 4, FALSE)</f>
        <v xml:space="preserve">  Jason</v>
      </c>
      <c r="E592">
        <f>VLOOKUP($A592, 'Medical Examinations'!$A$2:$J$2336, 2, FALSE)</f>
        <v>49.72</v>
      </c>
      <c r="F592">
        <f>VLOOKUP($A592, 'Medical Examinations'!$A$2:$J$2336, 3, FALSE)</f>
        <v>7.71</v>
      </c>
      <c r="G592" t="str">
        <f>VLOOKUP($A592, 'Medical Examinations'!$A$2:$J$2336, 4, FALSE)</f>
        <v>Yes</v>
      </c>
      <c r="H592" t="str">
        <f>VLOOKUP($A592, 'Medical Examinations'!$A$2:$J$2336, 5, FALSE)</f>
        <v>Yes</v>
      </c>
      <c r="I592" t="str">
        <f>VLOOKUP($A592, 'Medical Examinations'!$A$2:$J$2336, 6, FALSE)</f>
        <v>No</v>
      </c>
      <c r="J592">
        <f>VLOOKUP($A592, 'Medical Examinations'!$A$2:$J$2336, 7, FALSE)</f>
        <v>2</v>
      </c>
      <c r="K592" t="str">
        <f>VLOOKUP($A592, 'Medical Examinations'!$A$2:$J$2336, 8, FALSE)</f>
        <v>Yes</v>
      </c>
      <c r="L592" t="str">
        <f>VLOOKUP($A592, 'Medical Examinations'!$A$2:$J$2336, 9, FALSE)</f>
        <v>Obesity</v>
      </c>
      <c r="M592" t="str">
        <f>VLOOKUP($A592, 'Medical Examinations'!$A$2:$J$2336, 10, FALSE)</f>
        <v>Diabetes</v>
      </c>
      <c r="N592">
        <f>VLOOKUP($A592, 'Hospitalisation Details'!$A$2:$K$2344, 5, FALSE)</f>
        <v>0</v>
      </c>
      <c r="O592">
        <f>VLOOKUP($A592, 'Hospitalisation Details'!$A$2:$K$2344, 6, FALSE)</f>
        <v>16770.990000000002</v>
      </c>
      <c r="P592" t="str">
        <f>VLOOKUP($A592, 'Hospitalisation Details'!$A$2:$K$2344, 7, FALSE)</f>
        <v>tier - 2</v>
      </c>
      <c r="Q592" t="str">
        <f>VLOOKUP($A592, 'Hospitalisation Details'!$A$2:$K$2344, 8, FALSE)</f>
        <v>tier - 1</v>
      </c>
      <c r="R592" t="str">
        <f>VLOOKUP($A592, 'Hospitalisation Details'!$A$2:$K$2344, 9, FALSE)</f>
        <v>R1012</v>
      </c>
      <c r="S592" t="str">
        <f>VLOOKUP($A592, 'Hospitalisation Details'!$A$2:$K$2344, 10, FALSE)</f>
        <v>28Aug1974</v>
      </c>
      <c r="T592">
        <f>VLOOKUP($A592, 'Hospitalisation Details'!$A$2:$K$2344, 11, FALSE)</f>
        <v>48</v>
      </c>
    </row>
    <row r="593" spans="1:20" ht="15.75" x14ac:dyDescent="0.25">
      <c r="A593" s="1" t="s">
        <v>1778</v>
      </c>
      <c r="B593" t="str">
        <f>VLOOKUP($A593, 'Customer Names'!$A$2:$D$2336, 2, FALSE)</f>
        <v>Johnson</v>
      </c>
      <c r="C593" t="str">
        <f>VLOOKUP($A593, 'Customer Names'!$A$2:$D$2336, 3, FALSE)</f>
        <v xml:space="preserve"> Ms</v>
      </c>
      <c r="D593" t="str">
        <f>VLOOKUP($A593, 'Customer Names'!$A$2:$D$2336, 4, FALSE)</f>
        <v xml:space="preserve">  Mary</v>
      </c>
      <c r="E593">
        <f>VLOOKUP($A593, 'Medical Examinations'!$A$2:$J$2336, 2, FALSE)</f>
        <v>21.754999999999999</v>
      </c>
      <c r="F593">
        <f>VLOOKUP($A593, 'Medical Examinations'!$A$2:$J$2336, 3, FALSE)</f>
        <v>4.63</v>
      </c>
      <c r="G593" t="str">
        <f>VLOOKUP($A593, 'Medical Examinations'!$A$2:$J$2336, 4, FALSE)</f>
        <v>No</v>
      </c>
      <c r="H593" t="str">
        <f>VLOOKUP($A593, 'Medical Examinations'!$A$2:$J$2336, 5, FALSE)</f>
        <v>No</v>
      </c>
      <c r="I593" t="str">
        <f>VLOOKUP($A593, 'Medical Examinations'!$A$2:$J$2336, 6, FALSE)</f>
        <v>Yes</v>
      </c>
      <c r="J593">
        <f>VLOOKUP($A593, 'Medical Examinations'!$A$2:$J$2336, 7, FALSE)</f>
        <v>0</v>
      </c>
      <c r="K593" t="str">
        <f>VLOOKUP($A593, 'Medical Examinations'!$A$2:$J$2336, 8, FALSE)</f>
        <v>No</v>
      </c>
      <c r="L593" t="str">
        <f>VLOOKUP($A593, 'Medical Examinations'!$A$2:$J$2336, 9, FALSE)</f>
        <v>Obesity</v>
      </c>
      <c r="M593" t="str">
        <f>VLOOKUP($A593, 'Medical Examinations'!$A$2:$J$2336, 10, FALSE)</f>
        <v>Normal</v>
      </c>
      <c r="N593">
        <f>VLOOKUP($A593, 'Hospitalisation Details'!$A$2:$K$2344, 5, FALSE)</f>
        <v>1</v>
      </c>
      <c r="O593">
        <f>VLOOKUP($A593, 'Hospitalisation Details'!$A$2:$K$2344, 6, FALSE)</f>
        <v>16657.72</v>
      </c>
      <c r="P593" t="str">
        <f>VLOOKUP($A593, 'Hospitalisation Details'!$A$2:$K$2344, 7, FALSE)</f>
        <v>tier - 2</v>
      </c>
      <c r="Q593" t="str">
        <f>VLOOKUP($A593, 'Hospitalisation Details'!$A$2:$K$2344, 8, FALSE)</f>
        <v>tier - 1</v>
      </c>
      <c r="R593" t="str">
        <f>VLOOKUP($A593, 'Hospitalisation Details'!$A$2:$K$2344, 9, FALSE)</f>
        <v>R1024</v>
      </c>
      <c r="S593" t="str">
        <f>VLOOKUP($A593, 'Hospitalisation Details'!$A$2:$K$2344, 10, FALSE)</f>
        <v>5Nov1993</v>
      </c>
      <c r="T593">
        <f>VLOOKUP($A593, 'Hospitalisation Details'!$A$2:$K$2344, 11, FALSE)</f>
        <v>29</v>
      </c>
    </row>
    <row r="594" spans="1:20" ht="15.75" x14ac:dyDescent="0.25">
      <c r="A594" s="1" t="s">
        <v>1777</v>
      </c>
      <c r="B594" t="str">
        <f>VLOOKUP($A594, 'Customer Names'!$A$2:$D$2336, 2, FALSE)</f>
        <v>Petry</v>
      </c>
      <c r="C594" t="str">
        <f>VLOOKUP($A594, 'Customer Names'!$A$2:$D$2336, 3, FALSE)</f>
        <v xml:space="preserve"> Ms</v>
      </c>
      <c r="D594" t="str">
        <f>VLOOKUP($A594, 'Customer Names'!$A$2:$D$2336, 4, FALSE)</f>
        <v xml:space="preserve">  Kati A</v>
      </c>
      <c r="E594">
        <f>VLOOKUP($A594, 'Medical Examinations'!$A$2:$J$2336, 2, FALSE)</f>
        <v>48.39</v>
      </c>
      <c r="F594">
        <f>VLOOKUP($A594, 'Medical Examinations'!$A$2:$J$2336, 3, FALSE)</f>
        <v>4.6100000000000003</v>
      </c>
      <c r="G594" t="str">
        <f>VLOOKUP($A594, 'Medical Examinations'!$A$2:$J$2336, 4, FALSE)</f>
        <v>Yes</v>
      </c>
      <c r="H594" t="str">
        <f>VLOOKUP($A594, 'Medical Examinations'!$A$2:$J$2336, 5, FALSE)</f>
        <v>Yes</v>
      </c>
      <c r="I594" t="str">
        <f>VLOOKUP($A594, 'Medical Examinations'!$A$2:$J$2336, 6, FALSE)</f>
        <v>No</v>
      </c>
      <c r="J594">
        <f>VLOOKUP($A594, 'Medical Examinations'!$A$2:$J$2336, 7, FALSE)</f>
        <v>2</v>
      </c>
      <c r="K594" t="str">
        <f>VLOOKUP($A594, 'Medical Examinations'!$A$2:$J$2336, 8, FALSE)</f>
        <v>Yes</v>
      </c>
      <c r="L594" t="str">
        <f>VLOOKUP($A594, 'Medical Examinations'!$A$2:$J$2336, 9, FALSE)</f>
        <v>Obesity</v>
      </c>
      <c r="M594" t="str">
        <f>VLOOKUP($A594, 'Medical Examinations'!$A$2:$J$2336, 10, FALSE)</f>
        <v>Normal</v>
      </c>
      <c r="N594">
        <f>VLOOKUP($A594, 'Hospitalisation Details'!$A$2:$K$2344, 5, FALSE)</f>
        <v>2</v>
      </c>
      <c r="O594">
        <f>VLOOKUP($A594, 'Hospitalisation Details'!$A$2:$K$2344, 6, FALSE)</f>
        <v>16631.61</v>
      </c>
      <c r="P594" t="str">
        <f>VLOOKUP($A594, 'Hospitalisation Details'!$A$2:$K$2344, 7, FALSE)</f>
        <v>tier - 2</v>
      </c>
      <c r="Q594" t="str">
        <f>VLOOKUP($A594, 'Hospitalisation Details'!$A$2:$K$2344, 8, FALSE)</f>
        <v>tier - 1</v>
      </c>
      <c r="R594" t="str">
        <f>VLOOKUP($A594, 'Hospitalisation Details'!$A$2:$K$2344, 9, FALSE)</f>
        <v>R1012</v>
      </c>
      <c r="S594" t="str">
        <f>VLOOKUP($A594, 'Hospitalisation Details'!$A$2:$K$2344, 10, FALSE)</f>
        <v>25Sep1977</v>
      </c>
      <c r="T594">
        <f>VLOOKUP($A594, 'Hospitalisation Details'!$A$2:$K$2344, 11, FALSE)</f>
        <v>45</v>
      </c>
    </row>
    <row r="595" spans="1:20" ht="15.75" x14ac:dyDescent="0.25">
      <c r="A595" s="1" t="s">
        <v>1776</v>
      </c>
      <c r="B595" t="str">
        <f>VLOOKUP($A595, 'Customer Names'!$A$2:$D$2336, 2, FALSE)</f>
        <v>Laleman</v>
      </c>
      <c r="C595" t="str">
        <f>VLOOKUP($A595, 'Customer Names'!$A$2:$D$2336, 3, FALSE)</f>
        <v xml:space="preserve"> Mrs</v>
      </c>
      <c r="D595" t="str">
        <f>VLOOKUP($A595, 'Customer Names'!$A$2:$D$2336, 4, FALSE)</f>
        <v xml:space="preserve">  Kelly J</v>
      </c>
      <c r="E595">
        <f>VLOOKUP($A595, 'Medical Examinations'!$A$2:$J$2336, 2, FALSE)</f>
        <v>47.15</v>
      </c>
      <c r="F595">
        <f>VLOOKUP($A595, 'Medical Examinations'!$A$2:$J$2336, 3, FALSE)</f>
        <v>9.5299999999999994</v>
      </c>
      <c r="G595" t="str">
        <f>VLOOKUP($A595, 'Medical Examinations'!$A$2:$J$2336, 4, FALSE)</f>
        <v>Yes</v>
      </c>
      <c r="H595" t="str">
        <f>VLOOKUP($A595, 'Medical Examinations'!$A$2:$J$2336, 5, FALSE)</f>
        <v>Yes</v>
      </c>
      <c r="I595" t="str">
        <f>VLOOKUP($A595, 'Medical Examinations'!$A$2:$J$2336, 6, FALSE)</f>
        <v>No</v>
      </c>
      <c r="J595">
        <f>VLOOKUP($A595, 'Medical Examinations'!$A$2:$J$2336, 7, FALSE)</f>
        <v>2</v>
      </c>
      <c r="K595" t="str">
        <f>VLOOKUP($A595, 'Medical Examinations'!$A$2:$J$2336, 8, FALSE)</f>
        <v>Yes</v>
      </c>
      <c r="L595" t="str">
        <f>VLOOKUP($A595, 'Medical Examinations'!$A$2:$J$2336, 9, FALSE)</f>
        <v>Obesity</v>
      </c>
      <c r="M595" t="str">
        <f>VLOOKUP($A595, 'Medical Examinations'!$A$2:$J$2336, 10, FALSE)</f>
        <v>Diabetes</v>
      </c>
      <c r="N595">
        <f>VLOOKUP($A595, 'Hospitalisation Details'!$A$2:$K$2344, 5, FALSE)</f>
        <v>1</v>
      </c>
      <c r="O595">
        <f>VLOOKUP($A595, 'Hospitalisation Details'!$A$2:$K$2344, 6, FALSE)</f>
        <v>16602.18</v>
      </c>
      <c r="P595" t="str">
        <f>VLOOKUP($A595, 'Hospitalisation Details'!$A$2:$K$2344, 7, FALSE)</f>
        <v>tier - 2</v>
      </c>
      <c r="Q595" t="str">
        <f>VLOOKUP($A595, 'Hospitalisation Details'!$A$2:$K$2344, 8, FALSE)</f>
        <v>tier - 1</v>
      </c>
      <c r="R595" t="str">
        <f>VLOOKUP($A595, 'Hospitalisation Details'!$A$2:$K$2344, 9, FALSE)</f>
        <v>R1026</v>
      </c>
      <c r="S595" t="str">
        <f>VLOOKUP($A595, 'Hospitalisation Details'!$A$2:$K$2344, 10, FALSE)</f>
        <v>24Jul1975</v>
      </c>
      <c r="T595">
        <f>VLOOKUP($A595, 'Hospitalisation Details'!$A$2:$K$2344, 11, FALSE)</f>
        <v>47</v>
      </c>
    </row>
    <row r="596" spans="1:20" ht="15.75" x14ac:dyDescent="0.25">
      <c r="A596" s="1" t="s">
        <v>1775</v>
      </c>
      <c r="B596" t="str">
        <f>VLOOKUP($A596, 'Customer Names'!$A$2:$D$2336, 2, FALSE)</f>
        <v>Colby</v>
      </c>
      <c r="C596" t="str">
        <f>VLOOKUP($A596, 'Customer Names'!$A$2:$D$2336, 3, FALSE)</f>
        <v xml:space="preserve"> Ms</v>
      </c>
      <c r="D596" t="str">
        <f>VLOOKUP($A596, 'Customer Names'!$A$2:$D$2336, 4, FALSE)</f>
        <v xml:space="preserve">  Greer D</v>
      </c>
      <c r="E596">
        <f>VLOOKUP($A596, 'Medical Examinations'!$A$2:$J$2336, 2, FALSE)</f>
        <v>47.59</v>
      </c>
      <c r="F596">
        <f>VLOOKUP($A596, 'Medical Examinations'!$A$2:$J$2336, 3, FALSE)</f>
        <v>11.43</v>
      </c>
      <c r="G596" t="str">
        <f>VLOOKUP($A596, 'Medical Examinations'!$A$2:$J$2336, 4, FALSE)</f>
        <v>Yes</v>
      </c>
      <c r="H596" t="str">
        <f>VLOOKUP($A596, 'Medical Examinations'!$A$2:$J$2336, 5, FALSE)</f>
        <v>Yes</v>
      </c>
      <c r="I596" t="str">
        <f>VLOOKUP($A596, 'Medical Examinations'!$A$2:$J$2336, 6, FALSE)</f>
        <v>No</v>
      </c>
      <c r="J596">
        <f>VLOOKUP($A596, 'Medical Examinations'!$A$2:$J$2336, 7, FALSE)</f>
        <v>2</v>
      </c>
      <c r="K596" t="str">
        <f>VLOOKUP($A596, 'Medical Examinations'!$A$2:$J$2336, 8, FALSE)</f>
        <v>Yes</v>
      </c>
      <c r="L596" t="str">
        <f>VLOOKUP($A596, 'Medical Examinations'!$A$2:$J$2336, 9, FALSE)</f>
        <v>Obesity</v>
      </c>
      <c r="M596" t="str">
        <f>VLOOKUP($A596, 'Medical Examinations'!$A$2:$J$2336, 10, FALSE)</f>
        <v>Diabetes</v>
      </c>
      <c r="N596">
        <f>VLOOKUP($A596, 'Hospitalisation Details'!$A$2:$K$2344, 5, FALSE)</f>
        <v>0</v>
      </c>
      <c r="O596">
        <f>VLOOKUP($A596, 'Hospitalisation Details'!$A$2:$K$2344, 6, FALSE)</f>
        <v>16600.16</v>
      </c>
      <c r="P596" t="str">
        <f>VLOOKUP($A596, 'Hospitalisation Details'!$A$2:$K$2344, 7, FALSE)</f>
        <v>tier - 2</v>
      </c>
      <c r="Q596" t="str">
        <f>VLOOKUP($A596, 'Hospitalisation Details'!$A$2:$K$2344, 8, FALSE)</f>
        <v>tier - 2</v>
      </c>
      <c r="R596" t="str">
        <f>VLOOKUP($A596, 'Hospitalisation Details'!$A$2:$K$2344, 9, FALSE)</f>
        <v>R1011</v>
      </c>
      <c r="S596" t="str">
        <f>VLOOKUP($A596, 'Hospitalisation Details'!$A$2:$K$2344, 10, FALSE)</f>
        <v>10Jul1970</v>
      </c>
      <c r="T596">
        <f>VLOOKUP($A596, 'Hospitalisation Details'!$A$2:$K$2344, 11, FALSE)</f>
        <v>52</v>
      </c>
    </row>
    <row r="597" spans="1:20" ht="15.75" x14ac:dyDescent="0.25">
      <c r="A597" s="1" t="s">
        <v>1774</v>
      </c>
      <c r="B597" t="str">
        <f>VLOOKUP($A597, 'Customer Names'!$A$2:$D$2336, 2, FALSE)</f>
        <v>Wathke</v>
      </c>
      <c r="C597" t="str">
        <f>VLOOKUP($A597, 'Customer Names'!$A$2:$D$2336, 3, FALSE)</f>
        <v xml:space="preserve"> Mr</v>
      </c>
      <c r="D597" t="str">
        <f>VLOOKUP($A597, 'Customer Names'!$A$2:$D$2336, 4, FALSE)</f>
        <v xml:space="preserve">  Brent</v>
      </c>
      <c r="E597">
        <f>VLOOKUP($A597, 'Medical Examinations'!$A$2:$J$2336, 2, FALSE)</f>
        <v>39.81</v>
      </c>
      <c r="F597">
        <f>VLOOKUP($A597, 'Medical Examinations'!$A$2:$J$2336, 3, FALSE)</f>
        <v>7.65</v>
      </c>
      <c r="G597" t="str">
        <f>VLOOKUP($A597, 'Medical Examinations'!$A$2:$J$2336, 4, FALSE)</f>
        <v>Yes</v>
      </c>
      <c r="H597" t="str">
        <f>VLOOKUP($A597, 'Medical Examinations'!$A$2:$J$2336, 5, FALSE)</f>
        <v>No</v>
      </c>
      <c r="I597" t="str">
        <f>VLOOKUP($A597, 'Medical Examinations'!$A$2:$J$2336, 6, FALSE)</f>
        <v>Yes</v>
      </c>
      <c r="J597">
        <f>VLOOKUP($A597, 'Medical Examinations'!$A$2:$J$2336, 7, FALSE)</f>
        <v>1</v>
      </c>
      <c r="K597" t="str">
        <f>VLOOKUP($A597, 'Medical Examinations'!$A$2:$J$2336, 8, FALSE)</f>
        <v>Yes</v>
      </c>
      <c r="L597" t="str">
        <f>VLOOKUP($A597, 'Medical Examinations'!$A$2:$J$2336, 9, FALSE)</f>
        <v>Obesity</v>
      </c>
      <c r="M597" t="str">
        <f>VLOOKUP($A597, 'Medical Examinations'!$A$2:$J$2336, 10, FALSE)</f>
        <v>Diabetes</v>
      </c>
      <c r="N597">
        <f>VLOOKUP($A597, 'Hospitalisation Details'!$A$2:$K$2344, 5, FALSE)</f>
        <v>0</v>
      </c>
      <c r="O597">
        <f>VLOOKUP($A597, 'Hospitalisation Details'!$A$2:$K$2344, 6, FALSE)</f>
        <v>16587.96</v>
      </c>
      <c r="P597" t="str">
        <f>VLOOKUP($A597, 'Hospitalisation Details'!$A$2:$K$2344, 7, FALSE)</f>
        <v>tier - 2</v>
      </c>
      <c r="Q597" t="str">
        <f>VLOOKUP($A597, 'Hospitalisation Details'!$A$2:$K$2344, 8, FALSE)</f>
        <v>tier - 2</v>
      </c>
      <c r="R597" t="str">
        <f>VLOOKUP($A597, 'Hospitalisation Details'!$A$2:$K$2344, 9, FALSE)</f>
        <v>R1023</v>
      </c>
      <c r="S597" t="str">
        <f>VLOOKUP($A597, 'Hospitalisation Details'!$A$2:$K$2344, 10, FALSE)</f>
        <v>25Jun1963</v>
      </c>
      <c r="T597">
        <f>VLOOKUP($A597, 'Hospitalisation Details'!$A$2:$K$2344, 11, FALSE)</f>
        <v>59</v>
      </c>
    </row>
    <row r="598" spans="1:20" ht="15.75" x14ac:dyDescent="0.25">
      <c r="A598" s="1" t="s">
        <v>1773</v>
      </c>
      <c r="B598" t="str">
        <f>VLOOKUP($A598, 'Customer Names'!$A$2:$D$2336, 2, FALSE)</f>
        <v>Daly</v>
      </c>
      <c r="C598" t="str">
        <f>VLOOKUP($A598, 'Customer Names'!$A$2:$D$2336, 3, FALSE)</f>
        <v xml:space="preserve"> Mr</v>
      </c>
      <c r="D598" t="str">
        <f>VLOOKUP($A598, 'Customer Names'!$A$2:$D$2336, 4, FALSE)</f>
        <v xml:space="preserve">  Eugene M</v>
      </c>
      <c r="E598">
        <f>VLOOKUP($A598, 'Medical Examinations'!$A$2:$J$2336, 2, FALSE)</f>
        <v>31.02</v>
      </c>
      <c r="F598">
        <f>VLOOKUP($A598, 'Medical Examinations'!$A$2:$J$2336, 3, FALSE)</f>
        <v>5.87</v>
      </c>
      <c r="G598" t="str">
        <f>VLOOKUP($A598, 'Medical Examinations'!$A$2:$J$2336, 4, FALSE)</f>
        <v>No</v>
      </c>
      <c r="H598" t="str">
        <f>VLOOKUP($A598, 'Medical Examinations'!$A$2:$J$2336, 5, FALSE)</f>
        <v>No</v>
      </c>
      <c r="I598" t="str">
        <f>VLOOKUP($A598, 'Medical Examinations'!$A$2:$J$2336, 6, FALSE)</f>
        <v>No</v>
      </c>
      <c r="J598">
        <f>VLOOKUP($A598, 'Medical Examinations'!$A$2:$J$2336, 7, FALSE)</f>
        <v>1</v>
      </c>
      <c r="K598" t="str">
        <f>VLOOKUP($A598, 'Medical Examinations'!$A$2:$J$2336, 8, FALSE)</f>
        <v>No</v>
      </c>
      <c r="L598" t="str">
        <f>VLOOKUP($A598, 'Medical Examinations'!$A$2:$J$2336, 9, FALSE)</f>
        <v>Obesity</v>
      </c>
      <c r="M598" t="str">
        <f>VLOOKUP($A598, 'Medical Examinations'!$A$2:$J$2336, 10, FALSE)</f>
        <v>Diabetes</v>
      </c>
      <c r="N598">
        <f>VLOOKUP($A598, 'Hospitalisation Details'!$A$2:$K$2344, 5, FALSE)</f>
        <v>0</v>
      </c>
      <c r="O598">
        <f>VLOOKUP($A598, 'Hospitalisation Details'!$A$2:$K$2344, 6, FALSE)</f>
        <v>16586.5</v>
      </c>
      <c r="P598" t="str">
        <f>VLOOKUP($A598, 'Hospitalisation Details'!$A$2:$K$2344, 7, FALSE)</f>
        <v>tier - 2</v>
      </c>
      <c r="Q598" t="str">
        <f>VLOOKUP($A598, 'Hospitalisation Details'!$A$2:$K$2344, 8, FALSE)</f>
        <v>tier - 1</v>
      </c>
      <c r="R598" t="str">
        <f>VLOOKUP($A598, 'Hospitalisation Details'!$A$2:$K$2344, 9, FALSE)</f>
        <v>R1013</v>
      </c>
      <c r="S598" t="str">
        <f>VLOOKUP($A598, 'Hospitalisation Details'!$A$2:$K$2344, 10, FALSE)</f>
        <v>25Jun2001</v>
      </c>
      <c r="T598">
        <f>VLOOKUP($A598, 'Hospitalisation Details'!$A$2:$K$2344, 11, FALSE)</f>
        <v>21</v>
      </c>
    </row>
    <row r="599" spans="1:20" ht="15.75" x14ac:dyDescent="0.25">
      <c r="A599" s="1" t="s">
        <v>1772</v>
      </c>
      <c r="B599" t="str">
        <f>VLOOKUP($A599, 'Customer Names'!$A$2:$D$2336, 2, FALSE)</f>
        <v>Dillon</v>
      </c>
      <c r="C599" t="str">
        <f>VLOOKUP($A599, 'Customer Names'!$A$2:$D$2336, 3, FALSE)</f>
        <v xml:space="preserve"> Ms</v>
      </c>
      <c r="D599" t="str">
        <f>VLOOKUP($A599, 'Customer Names'!$A$2:$D$2336, 4, FALSE)</f>
        <v xml:space="preserve">  Erin D</v>
      </c>
      <c r="E599">
        <f>VLOOKUP($A599, 'Medical Examinations'!$A$2:$J$2336, 2, FALSE)</f>
        <v>24.75</v>
      </c>
      <c r="F599">
        <f>VLOOKUP($A599, 'Medical Examinations'!$A$2:$J$2336, 3, FALSE)</f>
        <v>4.3600000000000003</v>
      </c>
      <c r="G599" t="str">
        <f>VLOOKUP($A599, 'Medical Examinations'!$A$2:$J$2336, 4, FALSE)</f>
        <v>No</v>
      </c>
      <c r="H599" t="str">
        <f>VLOOKUP($A599, 'Medical Examinations'!$A$2:$J$2336, 5, FALSE)</f>
        <v>No</v>
      </c>
      <c r="I599" t="str">
        <f>VLOOKUP($A599, 'Medical Examinations'!$A$2:$J$2336, 6, FALSE)</f>
        <v>No</v>
      </c>
      <c r="J599">
        <f>VLOOKUP($A599, 'Medical Examinations'!$A$2:$J$2336, 7, FALSE)</f>
        <v>0</v>
      </c>
      <c r="K599" t="str">
        <f>VLOOKUP($A599, 'Medical Examinations'!$A$2:$J$2336, 8, FALSE)</f>
        <v>No</v>
      </c>
      <c r="L599" t="str">
        <f>VLOOKUP($A599, 'Medical Examinations'!$A$2:$J$2336, 9, FALSE)</f>
        <v>Obesity</v>
      </c>
      <c r="M599" t="str">
        <f>VLOOKUP($A599, 'Medical Examinations'!$A$2:$J$2336, 10, FALSE)</f>
        <v>Normal</v>
      </c>
      <c r="N599">
        <f>VLOOKUP($A599, 'Hospitalisation Details'!$A$2:$K$2344, 5, FALSE)</f>
        <v>0</v>
      </c>
      <c r="O599">
        <f>VLOOKUP($A599, 'Hospitalisation Details'!$A$2:$K$2344, 6, FALSE)</f>
        <v>16577.78</v>
      </c>
      <c r="P599" t="str">
        <f>VLOOKUP($A599, 'Hospitalisation Details'!$A$2:$K$2344, 7, FALSE)</f>
        <v>tier - 2</v>
      </c>
      <c r="Q599" t="str">
        <f>VLOOKUP($A599, 'Hospitalisation Details'!$A$2:$K$2344, 8, FALSE)</f>
        <v>tier - 1</v>
      </c>
      <c r="R599" t="str">
        <f>VLOOKUP($A599, 'Hospitalisation Details'!$A$2:$K$2344, 9, FALSE)</f>
        <v>R1013</v>
      </c>
      <c r="S599" t="str">
        <f>VLOOKUP($A599, 'Hospitalisation Details'!$A$2:$K$2344, 10, FALSE)</f>
        <v>23Dec1995</v>
      </c>
      <c r="T599">
        <f>VLOOKUP($A599, 'Hospitalisation Details'!$A$2:$K$2344, 11, FALSE)</f>
        <v>27</v>
      </c>
    </row>
    <row r="600" spans="1:20" ht="15.75" x14ac:dyDescent="0.25">
      <c r="A600" s="1" t="s">
        <v>1771</v>
      </c>
      <c r="B600" t="str">
        <f>VLOOKUP($A600, 'Customer Names'!$A$2:$D$2336, 2, FALSE)</f>
        <v>Pontes</v>
      </c>
      <c r="C600" t="str">
        <f>VLOOKUP($A600, 'Customer Names'!$A$2:$D$2336, 3, FALSE)</f>
        <v xml:space="preserve"> Ms</v>
      </c>
      <c r="D600" t="str">
        <f>VLOOKUP($A600, 'Customer Names'!$A$2:$D$2336, 4, FALSE)</f>
        <v xml:space="preserve">  Kamilla</v>
      </c>
      <c r="E600">
        <f>VLOOKUP($A600, 'Medical Examinations'!$A$2:$J$2336, 2, FALSE)</f>
        <v>30.114999999999998</v>
      </c>
      <c r="F600">
        <f>VLOOKUP($A600, 'Medical Examinations'!$A$2:$J$2336, 3, FALSE)</f>
        <v>10.119999999999999</v>
      </c>
      <c r="G600" t="str">
        <f>VLOOKUP($A600, 'Medical Examinations'!$A$2:$J$2336, 4, FALSE)</f>
        <v>No</v>
      </c>
      <c r="H600" t="str">
        <f>VLOOKUP($A600, 'Medical Examinations'!$A$2:$J$2336, 5, FALSE)</f>
        <v>No</v>
      </c>
      <c r="I600" t="str">
        <f>VLOOKUP($A600, 'Medical Examinations'!$A$2:$J$2336, 6, FALSE)</f>
        <v>No</v>
      </c>
      <c r="J600">
        <f>VLOOKUP($A600, 'Medical Examinations'!$A$2:$J$2336, 7, FALSE)</f>
        <v>1</v>
      </c>
      <c r="K600" t="str">
        <f>VLOOKUP($A600, 'Medical Examinations'!$A$2:$J$2336, 8, FALSE)</f>
        <v>No</v>
      </c>
      <c r="L600" t="str">
        <f>VLOOKUP($A600, 'Medical Examinations'!$A$2:$J$2336, 9, FALSE)</f>
        <v>Obesity</v>
      </c>
      <c r="M600" t="str">
        <f>VLOOKUP($A600, 'Medical Examinations'!$A$2:$J$2336, 10, FALSE)</f>
        <v>Diabetes</v>
      </c>
      <c r="N600">
        <f>VLOOKUP($A600, 'Hospitalisation Details'!$A$2:$K$2344, 5, FALSE)</f>
        <v>3</v>
      </c>
      <c r="O600">
        <f>VLOOKUP($A600, 'Hospitalisation Details'!$A$2:$K$2344, 6, FALSE)</f>
        <v>16455.71</v>
      </c>
      <c r="P600" t="str">
        <f>VLOOKUP($A600, 'Hospitalisation Details'!$A$2:$K$2344, 7, FALSE)</f>
        <v>tier - 2</v>
      </c>
      <c r="Q600" t="str">
        <f>VLOOKUP($A600, 'Hospitalisation Details'!$A$2:$K$2344, 8, FALSE)</f>
        <v>tier - 2</v>
      </c>
      <c r="R600" t="str">
        <f>VLOOKUP($A600, 'Hospitalisation Details'!$A$2:$K$2344, 9, FALSE)</f>
        <v>R1012</v>
      </c>
      <c r="S600" t="str">
        <f>VLOOKUP($A600, 'Hospitalisation Details'!$A$2:$K$2344, 10, FALSE)</f>
        <v>10Oct1958</v>
      </c>
      <c r="T600">
        <f>VLOOKUP($A600, 'Hospitalisation Details'!$A$2:$K$2344, 11, FALSE)</f>
        <v>64</v>
      </c>
    </row>
    <row r="601" spans="1:20" ht="15.75" x14ac:dyDescent="0.25">
      <c r="A601" s="1" t="s">
        <v>1770</v>
      </c>
      <c r="B601" t="str">
        <f>VLOOKUP($A601, 'Customer Names'!$A$2:$D$2336, 2, FALSE)</f>
        <v>Spies</v>
      </c>
      <c r="C601" t="str">
        <f>VLOOKUP($A601, 'Customer Names'!$A$2:$D$2336, 3, FALSE)</f>
        <v xml:space="preserve"> Mr</v>
      </c>
      <c r="D601" t="str">
        <f>VLOOKUP($A601, 'Customer Names'!$A$2:$D$2336, 4, FALSE)</f>
        <v xml:space="preserve">  Wayne I</v>
      </c>
      <c r="E601">
        <f>VLOOKUP($A601, 'Medical Examinations'!$A$2:$J$2336, 2, FALSE)</f>
        <v>26.03</v>
      </c>
      <c r="F601">
        <f>VLOOKUP($A601, 'Medical Examinations'!$A$2:$J$2336, 3, FALSE)</f>
        <v>4.01</v>
      </c>
      <c r="G601" t="str">
        <f>VLOOKUP($A601, 'Medical Examinations'!$A$2:$J$2336, 4, FALSE)</f>
        <v>No</v>
      </c>
      <c r="H601" t="str">
        <f>VLOOKUP($A601, 'Medical Examinations'!$A$2:$J$2336, 5, FALSE)</f>
        <v>No</v>
      </c>
      <c r="I601" t="str">
        <f>VLOOKUP($A601, 'Medical Examinations'!$A$2:$J$2336, 6, FALSE)</f>
        <v>Yes</v>
      </c>
      <c r="J601">
        <f>VLOOKUP($A601, 'Medical Examinations'!$A$2:$J$2336, 7, FALSE)</f>
        <v>0</v>
      </c>
      <c r="K601" t="str">
        <f>VLOOKUP($A601, 'Medical Examinations'!$A$2:$J$2336, 8, FALSE)</f>
        <v>No</v>
      </c>
      <c r="L601" t="str">
        <f>VLOOKUP($A601, 'Medical Examinations'!$A$2:$J$2336, 9, FALSE)</f>
        <v>Obesity</v>
      </c>
      <c r="M601" t="str">
        <f>VLOOKUP($A601, 'Medical Examinations'!$A$2:$J$2336, 10, FALSE)</f>
        <v>Normal</v>
      </c>
      <c r="N601">
        <f>VLOOKUP($A601, 'Hospitalisation Details'!$A$2:$K$2344, 5, FALSE)</f>
        <v>1</v>
      </c>
      <c r="O601">
        <f>VLOOKUP($A601, 'Hospitalisation Details'!$A$2:$K$2344, 6, FALSE)</f>
        <v>16450.89</v>
      </c>
      <c r="P601" t="str">
        <f>VLOOKUP($A601, 'Hospitalisation Details'!$A$2:$K$2344, 7, FALSE)</f>
        <v>tier - 2</v>
      </c>
      <c r="Q601" t="str">
        <f>VLOOKUP($A601, 'Hospitalisation Details'!$A$2:$K$2344, 8, FALSE)</f>
        <v>tier - 1</v>
      </c>
      <c r="R601" t="str">
        <f>VLOOKUP($A601, 'Hospitalisation Details'!$A$2:$K$2344, 9, FALSE)</f>
        <v>R1012</v>
      </c>
      <c r="S601" t="str">
        <f>VLOOKUP($A601, 'Hospitalisation Details'!$A$2:$K$2344, 10, FALSE)</f>
        <v>20Dec2003</v>
      </c>
      <c r="T601">
        <f>VLOOKUP($A601, 'Hospitalisation Details'!$A$2:$K$2344, 11, FALSE)</f>
        <v>19</v>
      </c>
    </row>
    <row r="602" spans="1:20" ht="15.75" x14ac:dyDescent="0.25">
      <c r="A602" s="1" t="s">
        <v>1769</v>
      </c>
      <c r="B602" t="str">
        <f>VLOOKUP($A602, 'Customer Names'!$A$2:$D$2336, 2, FALSE)</f>
        <v>Greig</v>
      </c>
      <c r="C602" t="str">
        <f>VLOOKUP($A602, 'Customer Names'!$A$2:$D$2336, 3, FALSE)</f>
        <v xml:space="preserve"> Ms</v>
      </c>
      <c r="D602" t="str">
        <f>VLOOKUP($A602, 'Customer Names'!$A$2:$D$2336, 4, FALSE)</f>
        <v xml:space="preserve">  Tracy L</v>
      </c>
      <c r="E602">
        <f>VLOOKUP($A602, 'Medical Examinations'!$A$2:$J$2336, 2, FALSE)</f>
        <v>20.045000000000002</v>
      </c>
      <c r="F602">
        <f>VLOOKUP($A602, 'Medical Examinations'!$A$2:$J$2336, 3, FALSE)</f>
        <v>4.7699999999999996</v>
      </c>
      <c r="G602" t="str">
        <f>VLOOKUP($A602, 'Medical Examinations'!$A$2:$J$2336, 4, FALSE)</f>
        <v>No</v>
      </c>
      <c r="H602" t="str">
        <f>VLOOKUP($A602, 'Medical Examinations'!$A$2:$J$2336, 5, FALSE)</f>
        <v>No</v>
      </c>
      <c r="I602" t="str">
        <f>VLOOKUP($A602, 'Medical Examinations'!$A$2:$J$2336, 6, FALSE)</f>
        <v>No</v>
      </c>
      <c r="J602">
        <f>VLOOKUP($A602, 'Medical Examinations'!$A$2:$J$2336, 7, FALSE)</f>
        <v>0</v>
      </c>
      <c r="K602" t="str">
        <f>VLOOKUP($A602, 'Medical Examinations'!$A$2:$J$2336, 8, FALSE)</f>
        <v>No</v>
      </c>
      <c r="L602" t="str">
        <f>VLOOKUP($A602, 'Medical Examinations'!$A$2:$J$2336, 9, FALSE)</f>
        <v>Obesity</v>
      </c>
      <c r="M602" t="str">
        <f>VLOOKUP($A602, 'Medical Examinations'!$A$2:$J$2336, 10, FALSE)</f>
        <v>Normal</v>
      </c>
      <c r="N602">
        <f>VLOOKUP($A602, 'Hospitalisation Details'!$A$2:$K$2344, 5, FALSE)</f>
        <v>3</v>
      </c>
      <c r="O602">
        <f>VLOOKUP($A602, 'Hospitalisation Details'!$A$2:$K$2344, 6, FALSE)</f>
        <v>16420.490000000002</v>
      </c>
      <c r="P602" t="str">
        <f>VLOOKUP($A602, 'Hospitalisation Details'!$A$2:$K$2344, 7, FALSE)</f>
        <v>tier - 2</v>
      </c>
      <c r="Q602" t="str">
        <f>VLOOKUP($A602, 'Hospitalisation Details'!$A$2:$K$2344, 8, FALSE)</f>
        <v>tier - 3</v>
      </c>
      <c r="R602" t="str">
        <f>VLOOKUP($A602, 'Hospitalisation Details'!$A$2:$K$2344, 9, FALSE)</f>
        <v>R1012</v>
      </c>
      <c r="S602" t="str">
        <f>VLOOKUP($A602, 'Hospitalisation Details'!$A$2:$K$2344, 10, FALSE)</f>
        <v>28Sep1995</v>
      </c>
      <c r="T602">
        <f>VLOOKUP($A602, 'Hospitalisation Details'!$A$2:$K$2344, 11, FALSE)</f>
        <v>27</v>
      </c>
    </row>
    <row r="603" spans="1:20" ht="15.75" x14ac:dyDescent="0.25">
      <c r="A603" s="1" t="s">
        <v>1768</v>
      </c>
      <c r="B603" t="str">
        <f>VLOOKUP($A603, 'Customer Names'!$A$2:$D$2336, 2, FALSE)</f>
        <v>Scott</v>
      </c>
      <c r="C603" t="str">
        <f>VLOOKUP($A603, 'Customer Names'!$A$2:$D$2336, 3, FALSE)</f>
        <v xml:space="preserve"> Mrs</v>
      </c>
      <c r="D603" t="str">
        <f>VLOOKUP($A603, 'Customer Names'!$A$2:$D$2336, 4, FALSE)</f>
        <v xml:space="preserve">  Heather</v>
      </c>
      <c r="E603">
        <f>VLOOKUP($A603, 'Medical Examinations'!$A$2:$J$2336, 2, FALSE)</f>
        <v>40.24</v>
      </c>
      <c r="F603">
        <f>VLOOKUP($A603, 'Medical Examinations'!$A$2:$J$2336, 3, FALSE)</f>
        <v>6.83</v>
      </c>
      <c r="G603" t="str">
        <f>VLOOKUP($A603, 'Medical Examinations'!$A$2:$J$2336, 4, FALSE)</f>
        <v>Yes</v>
      </c>
      <c r="H603" t="str">
        <f>VLOOKUP($A603, 'Medical Examinations'!$A$2:$J$2336, 5, FALSE)</f>
        <v>No</v>
      </c>
      <c r="I603" t="str">
        <f>VLOOKUP($A603, 'Medical Examinations'!$A$2:$J$2336, 6, FALSE)</f>
        <v>No</v>
      </c>
      <c r="J603">
        <f>VLOOKUP($A603, 'Medical Examinations'!$A$2:$J$2336, 7, FALSE)</f>
        <v>1</v>
      </c>
      <c r="K603" t="str">
        <f>VLOOKUP($A603, 'Medical Examinations'!$A$2:$J$2336, 8, FALSE)</f>
        <v>Yes</v>
      </c>
      <c r="L603" t="str">
        <f>VLOOKUP($A603, 'Medical Examinations'!$A$2:$J$2336, 9, FALSE)</f>
        <v>Obesity</v>
      </c>
      <c r="M603" t="str">
        <f>VLOOKUP($A603, 'Medical Examinations'!$A$2:$J$2336, 10, FALSE)</f>
        <v>Diabetes</v>
      </c>
      <c r="N603">
        <f>VLOOKUP($A603, 'Hospitalisation Details'!$A$2:$K$2344, 5, FALSE)</f>
        <v>0</v>
      </c>
      <c r="O603">
        <f>VLOOKUP($A603, 'Hospitalisation Details'!$A$2:$K$2344, 6, FALSE)</f>
        <v>16351.42</v>
      </c>
      <c r="P603" t="str">
        <f>VLOOKUP($A603, 'Hospitalisation Details'!$A$2:$K$2344, 7, FALSE)</f>
        <v>tier - 2</v>
      </c>
      <c r="Q603" t="str">
        <f>VLOOKUP($A603, 'Hospitalisation Details'!$A$2:$K$2344, 8, FALSE)</f>
        <v>tier - 3</v>
      </c>
      <c r="R603" t="str">
        <f>VLOOKUP($A603, 'Hospitalisation Details'!$A$2:$K$2344, 9, FALSE)</f>
        <v>R1026</v>
      </c>
      <c r="S603" t="str">
        <f>VLOOKUP($A603, 'Hospitalisation Details'!$A$2:$K$2344, 10, FALSE)</f>
        <v>5Dec1965</v>
      </c>
      <c r="T603">
        <f>VLOOKUP($A603, 'Hospitalisation Details'!$A$2:$K$2344, 11, FALSE)</f>
        <v>57</v>
      </c>
    </row>
    <row r="604" spans="1:20" ht="15.75" x14ac:dyDescent="0.25">
      <c r="A604" s="1" t="s">
        <v>1767</v>
      </c>
      <c r="B604" t="str">
        <f>VLOOKUP($A604, 'Customer Names'!$A$2:$D$2336, 2, FALSE)</f>
        <v>Erlandson</v>
      </c>
      <c r="C604" t="str">
        <f>VLOOKUP($A604, 'Customer Names'!$A$2:$D$2336, 3, FALSE)</f>
        <v xml:space="preserve"> Mrs</v>
      </c>
      <c r="D604" t="str">
        <f>VLOOKUP($A604, 'Customer Names'!$A$2:$D$2336, 4, FALSE)</f>
        <v xml:space="preserve">  Megan C</v>
      </c>
      <c r="E604">
        <f>VLOOKUP($A604, 'Medical Examinations'!$A$2:$J$2336, 2, FALSE)</f>
        <v>43.15</v>
      </c>
      <c r="F604">
        <f>VLOOKUP($A604, 'Medical Examinations'!$A$2:$J$2336, 3, FALSE)</f>
        <v>6.14</v>
      </c>
      <c r="G604" t="str">
        <f>VLOOKUP($A604, 'Medical Examinations'!$A$2:$J$2336, 4, FALSE)</f>
        <v>Yes</v>
      </c>
      <c r="H604" t="str">
        <f>VLOOKUP($A604, 'Medical Examinations'!$A$2:$J$2336, 5, FALSE)</f>
        <v>No</v>
      </c>
      <c r="I604" t="str">
        <f>VLOOKUP($A604, 'Medical Examinations'!$A$2:$J$2336, 6, FALSE)</f>
        <v>Yes</v>
      </c>
      <c r="J604">
        <f>VLOOKUP($A604, 'Medical Examinations'!$A$2:$J$2336, 7, FALSE)</f>
        <v>2</v>
      </c>
      <c r="K604" t="str">
        <f>VLOOKUP($A604, 'Medical Examinations'!$A$2:$J$2336, 8, FALSE)</f>
        <v>Yes</v>
      </c>
      <c r="L604" t="str">
        <f>VLOOKUP($A604, 'Medical Examinations'!$A$2:$J$2336, 9, FALSE)</f>
        <v>Obesity</v>
      </c>
      <c r="M604" t="str">
        <f>VLOOKUP($A604, 'Medical Examinations'!$A$2:$J$2336, 10, FALSE)</f>
        <v>Diabetes</v>
      </c>
      <c r="N604">
        <f>VLOOKUP($A604, 'Hospitalisation Details'!$A$2:$K$2344, 5, FALSE)</f>
        <v>0</v>
      </c>
      <c r="O604">
        <f>VLOOKUP($A604, 'Hospitalisation Details'!$A$2:$K$2344, 6, FALSE)</f>
        <v>16311.05</v>
      </c>
      <c r="P604" t="str">
        <f>VLOOKUP($A604, 'Hospitalisation Details'!$A$2:$K$2344, 7, FALSE)</f>
        <v>tier - 2</v>
      </c>
      <c r="Q604" t="str">
        <f>VLOOKUP($A604, 'Hospitalisation Details'!$A$2:$K$2344, 8, FALSE)</f>
        <v>tier - 3</v>
      </c>
      <c r="R604" t="str">
        <f>VLOOKUP($A604, 'Hospitalisation Details'!$A$2:$K$2344, 9, FALSE)</f>
        <v>R1026</v>
      </c>
      <c r="S604" t="str">
        <f>VLOOKUP($A604, 'Hospitalisation Details'!$A$2:$K$2344, 10, FALSE)</f>
        <v>8Aug1969</v>
      </c>
      <c r="T604">
        <f>VLOOKUP($A604, 'Hospitalisation Details'!$A$2:$K$2344, 11, FALSE)</f>
        <v>53</v>
      </c>
    </row>
    <row r="605" spans="1:20" ht="15.75" x14ac:dyDescent="0.25">
      <c r="A605" s="1" t="s">
        <v>1766</v>
      </c>
      <c r="B605" t="str">
        <f>VLOOKUP($A605, 'Customer Names'!$A$2:$D$2336, 2, FALSE)</f>
        <v>Autrey</v>
      </c>
      <c r="C605" t="str">
        <f>VLOOKUP($A605, 'Customer Names'!$A$2:$D$2336, 3, FALSE)</f>
        <v xml:space="preserve"> Mr</v>
      </c>
      <c r="D605" t="str">
        <f>VLOOKUP($A605, 'Customer Names'!$A$2:$D$2336, 4, FALSE)</f>
        <v xml:space="preserve">  Jonathan</v>
      </c>
      <c r="E605">
        <f>VLOOKUP($A605, 'Medical Examinations'!$A$2:$J$2336, 2, FALSE)</f>
        <v>27.7</v>
      </c>
      <c r="F605">
        <f>VLOOKUP($A605, 'Medical Examinations'!$A$2:$J$2336, 3, FALSE)</f>
        <v>5.6</v>
      </c>
      <c r="G605" t="str">
        <f>VLOOKUP($A605, 'Medical Examinations'!$A$2:$J$2336, 4, FALSE)</f>
        <v>No</v>
      </c>
      <c r="H605" t="str">
        <f>VLOOKUP($A605, 'Medical Examinations'!$A$2:$J$2336, 5, FALSE)</f>
        <v>No</v>
      </c>
      <c r="I605" t="str">
        <f>VLOOKUP($A605, 'Medical Examinations'!$A$2:$J$2336, 6, FALSE)</f>
        <v>Yes</v>
      </c>
      <c r="J605">
        <f>VLOOKUP($A605, 'Medical Examinations'!$A$2:$J$2336, 7, FALSE)</f>
        <v>0</v>
      </c>
      <c r="K605" t="str">
        <f>VLOOKUP($A605, 'Medical Examinations'!$A$2:$J$2336, 8, FALSE)</f>
        <v>No</v>
      </c>
      <c r="L605" t="str">
        <f>VLOOKUP($A605, 'Medical Examinations'!$A$2:$J$2336, 9, FALSE)</f>
        <v>Obesity</v>
      </c>
      <c r="M605" t="str">
        <f>VLOOKUP($A605, 'Medical Examinations'!$A$2:$J$2336, 10, FALSE)</f>
        <v>Normal</v>
      </c>
      <c r="N605">
        <f>VLOOKUP($A605, 'Hospitalisation Details'!$A$2:$K$2344, 5, FALSE)</f>
        <v>0</v>
      </c>
      <c r="O605">
        <f>VLOOKUP($A605, 'Hospitalisation Details'!$A$2:$K$2344, 6, FALSE)</f>
        <v>16297.85</v>
      </c>
      <c r="P605" t="str">
        <f>VLOOKUP($A605, 'Hospitalisation Details'!$A$2:$K$2344, 7, FALSE)</f>
        <v>tier - 2</v>
      </c>
      <c r="Q605" t="str">
        <f>VLOOKUP($A605, 'Hospitalisation Details'!$A$2:$K$2344, 8, FALSE)</f>
        <v>tier - 3</v>
      </c>
      <c r="R605" t="str">
        <f>VLOOKUP($A605, 'Hospitalisation Details'!$A$2:$K$2344, 9, FALSE)</f>
        <v>R1011</v>
      </c>
      <c r="S605" t="str">
        <f>VLOOKUP($A605, 'Hospitalisation Details'!$A$2:$K$2344, 10, FALSE)</f>
        <v>24Aug2003</v>
      </c>
      <c r="T605">
        <f>VLOOKUP($A605, 'Hospitalisation Details'!$A$2:$K$2344, 11, FALSE)</f>
        <v>19</v>
      </c>
    </row>
    <row r="606" spans="1:20" ht="15.75" x14ac:dyDescent="0.25">
      <c r="A606" s="1" t="s">
        <v>1765</v>
      </c>
      <c r="B606" t="str">
        <f>VLOOKUP($A606, 'Customer Names'!$A$2:$D$2336, 2, FALSE)</f>
        <v>Alleman</v>
      </c>
      <c r="C606" t="str">
        <f>VLOOKUP($A606, 'Customer Names'!$A$2:$D$2336, 3, FALSE)</f>
        <v xml:space="preserve"> Mr</v>
      </c>
      <c r="D606" t="str">
        <f>VLOOKUP($A606, 'Customer Names'!$A$2:$D$2336, 4, FALSE)</f>
        <v xml:space="preserve">  Greg D</v>
      </c>
      <c r="E606">
        <f>VLOOKUP($A606, 'Medical Examinations'!$A$2:$J$2336, 2, FALSE)</f>
        <v>45.68</v>
      </c>
      <c r="F606">
        <f>VLOOKUP($A606, 'Medical Examinations'!$A$2:$J$2336, 3, FALSE)</f>
        <v>4.8</v>
      </c>
      <c r="G606" t="str">
        <f>VLOOKUP($A606, 'Medical Examinations'!$A$2:$J$2336, 4, FALSE)</f>
        <v>Yes</v>
      </c>
      <c r="H606" t="str">
        <f>VLOOKUP($A606, 'Medical Examinations'!$A$2:$J$2336, 5, FALSE)</f>
        <v>No</v>
      </c>
      <c r="I606" t="str">
        <f>VLOOKUP($A606, 'Medical Examinations'!$A$2:$J$2336, 6, FALSE)</f>
        <v>No</v>
      </c>
      <c r="J606">
        <f>VLOOKUP($A606, 'Medical Examinations'!$A$2:$J$2336, 7, FALSE)</f>
        <v>2</v>
      </c>
      <c r="K606" t="str">
        <f>VLOOKUP($A606, 'Medical Examinations'!$A$2:$J$2336, 8, FALSE)</f>
        <v>Yes</v>
      </c>
      <c r="L606" t="str">
        <f>VLOOKUP($A606, 'Medical Examinations'!$A$2:$J$2336, 9, FALSE)</f>
        <v>Obesity</v>
      </c>
      <c r="M606" t="str">
        <f>VLOOKUP($A606, 'Medical Examinations'!$A$2:$J$2336, 10, FALSE)</f>
        <v>Normal</v>
      </c>
      <c r="N606">
        <f>VLOOKUP($A606, 'Hospitalisation Details'!$A$2:$K$2344, 5, FALSE)</f>
        <v>0</v>
      </c>
      <c r="O606">
        <f>VLOOKUP($A606, 'Hospitalisation Details'!$A$2:$K$2344, 6, FALSE)</f>
        <v>16267.32</v>
      </c>
      <c r="P606" t="str">
        <f>VLOOKUP($A606, 'Hospitalisation Details'!$A$2:$K$2344, 7, FALSE)</f>
        <v>tier - 2</v>
      </c>
      <c r="Q606" t="str">
        <f>VLOOKUP($A606, 'Hospitalisation Details'!$A$2:$K$2344, 8, FALSE)</f>
        <v>tier - 2</v>
      </c>
      <c r="R606" t="str">
        <f>VLOOKUP($A606, 'Hospitalisation Details'!$A$2:$K$2344, 9, FALSE)</f>
        <v>R1023</v>
      </c>
      <c r="S606" t="str">
        <f>VLOOKUP($A606, 'Hospitalisation Details'!$A$2:$K$2344, 10, FALSE)</f>
        <v>30Jul1972</v>
      </c>
      <c r="T606">
        <f>VLOOKUP($A606, 'Hospitalisation Details'!$A$2:$K$2344, 11, FALSE)</f>
        <v>50</v>
      </c>
    </row>
    <row r="607" spans="1:20" ht="15.75" x14ac:dyDescent="0.25">
      <c r="A607" s="1" t="s">
        <v>1764</v>
      </c>
      <c r="B607" t="str">
        <f>VLOOKUP($A607, 'Customer Names'!$A$2:$D$2336, 2, FALSE)</f>
        <v>Michalski</v>
      </c>
      <c r="C607" t="str">
        <f>VLOOKUP($A607, 'Customer Names'!$A$2:$D$2336, 3, FALSE)</f>
        <v xml:space="preserve"> Mr</v>
      </c>
      <c r="D607" t="str">
        <f>VLOOKUP($A607, 'Customer Names'!$A$2:$D$2336, 4, FALSE)</f>
        <v xml:space="preserve">  Steven L</v>
      </c>
      <c r="E607">
        <f>VLOOKUP($A607, 'Medical Examinations'!$A$2:$J$2336, 2, FALSE)</f>
        <v>27.3</v>
      </c>
      <c r="F607">
        <f>VLOOKUP($A607, 'Medical Examinations'!$A$2:$J$2336, 3, FALSE)</f>
        <v>11.89</v>
      </c>
      <c r="G607" t="str">
        <f>VLOOKUP($A607, 'Medical Examinations'!$A$2:$J$2336, 4, FALSE)</f>
        <v>No</v>
      </c>
      <c r="H607" t="str">
        <f>VLOOKUP($A607, 'Medical Examinations'!$A$2:$J$2336, 5, FALSE)</f>
        <v>No</v>
      </c>
      <c r="I607" t="str">
        <f>VLOOKUP($A607, 'Medical Examinations'!$A$2:$J$2336, 6, FALSE)</f>
        <v>No</v>
      </c>
      <c r="J607">
        <f>VLOOKUP($A607, 'Medical Examinations'!$A$2:$J$2336, 7, FALSE)</f>
        <v>0</v>
      </c>
      <c r="K607" t="str">
        <f>VLOOKUP($A607, 'Medical Examinations'!$A$2:$J$2336, 8, FALSE)</f>
        <v>No</v>
      </c>
      <c r="L607" t="str">
        <f>VLOOKUP($A607, 'Medical Examinations'!$A$2:$J$2336, 9, FALSE)</f>
        <v>Obesity</v>
      </c>
      <c r="M607" t="str">
        <f>VLOOKUP($A607, 'Medical Examinations'!$A$2:$J$2336, 10, FALSE)</f>
        <v>Diabetes</v>
      </c>
      <c r="N607">
        <f>VLOOKUP($A607, 'Hospitalisation Details'!$A$2:$K$2344, 5, FALSE)</f>
        <v>0</v>
      </c>
      <c r="O607">
        <f>VLOOKUP($A607, 'Hospitalisation Details'!$A$2:$K$2344, 6, FALSE)</f>
        <v>16232.85</v>
      </c>
      <c r="P607" t="str">
        <f>VLOOKUP($A607, 'Hospitalisation Details'!$A$2:$K$2344, 7, FALSE)</f>
        <v>tier - 2</v>
      </c>
      <c r="Q607" t="str">
        <f>VLOOKUP($A607, 'Hospitalisation Details'!$A$2:$K$2344, 8, FALSE)</f>
        <v>tier - 1</v>
      </c>
      <c r="R607" t="str">
        <f>VLOOKUP($A607, 'Hospitalisation Details'!$A$2:$K$2344, 9, FALSE)</f>
        <v>R1011</v>
      </c>
      <c r="S607" t="str">
        <f>VLOOKUP($A607, 'Hospitalisation Details'!$A$2:$K$2344, 10, FALSE)</f>
        <v>8Sep2002</v>
      </c>
      <c r="T607">
        <f>VLOOKUP($A607, 'Hospitalisation Details'!$A$2:$K$2344, 11, FALSE)</f>
        <v>20</v>
      </c>
    </row>
    <row r="608" spans="1:20" ht="15.75" x14ac:dyDescent="0.25">
      <c r="A608" s="1" t="s">
        <v>1763</v>
      </c>
      <c r="B608" t="str">
        <f>VLOOKUP($A608, 'Customer Names'!$A$2:$D$2336, 2, FALSE)</f>
        <v>Grillo</v>
      </c>
      <c r="C608" t="str">
        <f>VLOOKUP($A608, 'Customer Names'!$A$2:$D$2336, 3, FALSE)</f>
        <v xml:space="preserve"> Mr</v>
      </c>
      <c r="D608" t="str">
        <f>VLOOKUP($A608, 'Customer Names'!$A$2:$D$2336, 4, FALSE)</f>
        <v xml:space="preserve">  Gianfilippo</v>
      </c>
      <c r="E608">
        <f>VLOOKUP($A608, 'Medical Examinations'!$A$2:$J$2336, 2, FALSE)</f>
        <v>54.45</v>
      </c>
      <c r="F608">
        <f>VLOOKUP($A608, 'Medical Examinations'!$A$2:$J$2336, 3, FALSE)</f>
        <v>4.7300000000000004</v>
      </c>
      <c r="G608" t="str">
        <f>VLOOKUP($A608, 'Medical Examinations'!$A$2:$J$2336, 4, FALSE)</f>
        <v>Yes</v>
      </c>
      <c r="H608" t="str">
        <f>VLOOKUP($A608, 'Medical Examinations'!$A$2:$J$2336, 5, FALSE)</f>
        <v>Yes</v>
      </c>
      <c r="I608" t="str">
        <f>VLOOKUP($A608, 'Medical Examinations'!$A$2:$J$2336, 6, FALSE)</f>
        <v>No</v>
      </c>
      <c r="J608">
        <f>VLOOKUP($A608, 'Medical Examinations'!$A$2:$J$2336, 7, FALSE)</f>
        <v>3</v>
      </c>
      <c r="K608" t="str">
        <f>VLOOKUP($A608, 'Medical Examinations'!$A$2:$J$2336, 8, FALSE)</f>
        <v>Yes</v>
      </c>
      <c r="L608" t="str">
        <f>VLOOKUP($A608, 'Medical Examinations'!$A$2:$J$2336, 9, FALSE)</f>
        <v>Obesity</v>
      </c>
      <c r="M608" t="str">
        <f>VLOOKUP($A608, 'Medical Examinations'!$A$2:$J$2336, 10, FALSE)</f>
        <v>Normal</v>
      </c>
      <c r="N608">
        <f>VLOOKUP($A608, 'Hospitalisation Details'!$A$2:$K$2344, 5, FALSE)</f>
        <v>3</v>
      </c>
      <c r="O608">
        <f>VLOOKUP($A608, 'Hospitalisation Details'!$A$2:$K$2344, 6, FALSE)</f>
        <v>16205.88</v>
      </c>
      <c r="P608" t="str">
        <f>VLOOKUP($A608, 'Hospitalisation Details'!$A$2:$K$2344, 7, FALSE)</f>
        <v>tier - 2</v>
      </c>
      <c r="Q608" t="str">
        <f>VLOOKUP($A608, 'Hospitalisation Details'!$A$2:$K$2344, 8, FALSE)</f>
        <v>tier - 1</v>
      </c>
      <c r="R608" t="str">
        <f>VLOOKUP($A608, 'Hospitalisation Details'!$A$2:$K$2344, 9, FALSE)</f>
        <v>R1012</v>
      </c>
      <c r="S608" t="str">
        <f>VLOOKUP($A608, 'Hospitalisation Details'!$A$2:$K$2344, 10, FALSE)</f>
        <v>21Aug1988</v>
      </c>
      <c r="T608">
        <f>VLOOKUP($A608, 'Hospitalisation Details'!$A$2:$K$2344, 11, FALSE)</f>
        <v>34</v>
      </c>
    </row>
    <row r="609" spans="1:20" ht="15.75" x14ac:dyDescent="0.25">
      <c r="A609" s="1" t="s">
        <v>1762</v>
      </c>
      <c r="B609" t="str">
        <f>VLOOKUP($A609, 'Customer Names'!$A$2:$D$2336, 2, FALSE)</f>
        <v>Coronado</v>
      </c>
      <c r="C609" t="str">
        <f>VLOOKUP($A609, 'Customer Names'!$A$2:$D$2336, 3, FALSE)</f>
        <v xml:space="preserve"> Mr</v>
      </c>
      <c r="D609" t="str">
        <f>VLOOKUP($A609, 'Customer Names'!$A$2:$D$2336, 4, FALSE)</f>
        <v xml:space="preserve">  Hector</v>
      </c>
      <c r="E609">
        <f>VLOOKUP($A609, 'Medical Examinations'!$A$2:$J$2336, 2, FALSE)</f>
        <v>54.43</v>
      </c>
      <c r="F609">
        <f>VLOOKUP($A609, 'Medical Examinations'!$A$2:$J$2336, 3, FALSE)</f>
        <v>4.6100000000000003</v>
      </c>
      <c r="G609" t="str">
        <f>VLOOKUP($A609, 'Medical Examinations'!$A$2:$J$2336, 4, FALSE)</f>
        <v>Yes</v>
      </c>
      <c r="H609" t="str">
        <f>VLOOKUP($A609, 'Medical Examinations'!$A$2:$J$2336, 5, FALSE)</f>
        <v>Yes</v>
      </c>
      <c r="I609" t="str">
        <f>VLOOKUP($A609, 'Medical Examinations'!$A$2:$J$2336, 6, FALSE)</f>
        <v>No</v>
      </c>
      <c r="J609">
        <f>VLOOKUP($A609, 'Medical Examinations'!$A$2:$J$2336, 7, FALSE)</f>
        <v>3</v>
      </c>
      <c r="K609" t="str">
        <f>VLOOKUP($A609, 'Medical Examinations'!$A$2:$J$2336, 8, FALSE)</f>
        <v>Yes</v>
      </c>
      <c r="L609" t="str">
        <f>VLOOKUP($A609, 'Medical Examinations'!$A$2:$J$2336, 9, FALSE)</f>
        <v>Obesity</v>
      </c>
      <c r="M609" t="str">
        <f>VLOOKUP($A609, 'Medical Examinations'!$A$2:$J$2336, 10, FALSE)</f>
        <v>Normal</v>
      </c>
      <c r="N609">
        <f>VLOOKUP($A609, 'Hospitalisation Details'!$A$2:$K$2344, 5, FALSE)</f>
        <v>3</v>
      </c>
      <c r="O609">
        <f>VLOOKUP($A609, 'Hospitalisation Details'!$A$2:$K$2344, 6, FALSE)</f>
        <v>16199.1</v>
      </c>
      <c r="P609" t="str">
        <f>VLOOKUP($A609, 'Hospitalisation Details'!$A$2:$K$2344, 7, FALSE)</f>
        <v>tier - 2</v>
      </c>
      <c r="Q609" t="str">
        <f>VLOOKUP($A609, 'Hospitalisation Details'!$A$2:$K$2344, 8, FALSE)</f>
        <v>tier - 2</v>
      </c>
      <c r="R609" t="str">
        <f>VLOOKUP($A609, 'Hospitalisation Details'!$A$2:$K$2344, 9, FALSE)</f>
        <v>R1012</v>
      </c>
      <c r="S609" t="str">
        <f>VLOOKUP($A609, 'Hospitalisation Details'!$A$2:$K$2344, 10, FALSE)</f>
        <v>6Aug1988</v>
      </c>
      <c r="T609">
        <f>VLOOKUP($A609, 'Hospitalisation Details'!$A$2:$K$2344, 11, FALSE)</f>
        <v>34</v>
      </c>
    </row>
    <row r="610" spans="1:20" ht="15.75" x14ac:dyDescent="0.25">
      <c r="A610" s="1" t="s">
        <v>1761</v>
      </c>
      <c r="B610" t="str">
        <f>VLOOKUP($A610, 'Customer Names'!$A$2:$D$2336, 2, FALSE)</f>
        <v>Dewine</v>
      </c>
      <c r="C610" t="str">
        <f>VLOOKUP($A610, 'Customer Names'!$A$2:$D$2336, 3, FALSE)</f>
        <v xml:space="preserve"> Mr</v>
      </c>
      <c r="D610" t="str">
        <f>VLOOKUP($A610, 'Customer Names'!$A$2:$D$2336, 4, FALSE)</f>
        <v xml:space="preserve">  Mark W</v>
      </c>
      <c r="E610">
        <f>VLOOKUP($A610, 'Medical Examinations'!$A$2:$J$2336, 2, FALSE)</f>
        <v>48.01</v>
      </c>
      <c r="F610">
        <f>VLOOKUP($A610, 'Medical Examinations'!$A$2:$J$2336, 3, FALSE)</f>
        <v>7.3</v>
      </c>
      <c r="G610" t="str">
        <f>VLOOKUP($A610, 'Medical Examinations'!$A$2:$J$2336, 4, FALSE)</f>
        <v>Yes</v>
      </c>
      <c r="H610" t="str">
        <f>VLOOKUP($A610, 'Medical Examinations'!$A$2:$J$2336, 5, FALSE)</f>
        <v>Yes</v>
      </c>
      <c r="I610" t="str">
        <f>VLOOKUP($A610, 'Medical Examinations'!$A$2:$J$2336, 6, FALSE)</f>
        <v>No</v>
      </c>
      <c r="J610">
        <f>VLOOKUP($A610, 'Medical Examinations'!$A$2:$J$2336, 7, FALSE)</f>
        <v>2</v>
      </c>
      <c r="K610" t="str">
        <f>VLOOKUP($A610, 'Medical Examinations'!$A$2:$J$2336, 8, FALSE)</f>
        <v>Yes</v>
      </c>
      <c r="L610" t="str">
        <f>VLOOKUP($A610, 'Medical Examinations'!$A$2:$J$2336, 9, FALSE)</f>
        <v>Obesity</v>
      </c>
      <c r="M610" t="str">
        <f>VLOOKUP($A610, 'Medical Examinations'!$A$2:$J$2336, 10, FALSE)</f>
        <v>Diabetes</v>
      </c>
      <c r="N610">
        <f>VLOOKUP($A610, 'Hospitalisation Details'!$A$2:$K$2344, 5, FALSE)</f>
        <v>0</v>
      </c>
      <c r="O610">
        <f>VLOOKUP($A610, 'Hospitalisation Details'!$A$2:$K$2344, 6, FALSE)</f>
        <v>16190.97</v>
      </c>
      <c r="P610" t="str">
        <f>VLOOKUP($A610, 'Hospitalisation Details'!$A$2:$K$2344, 7, FALSE)</f>
        <v>tier - 2</v>
      </c>
      <c r="Q610" t="str">
        <f>VLOOKUP($A610, 'Hospitalisation Details'!$A$2:$K$2344, 8, FALSE)</f>
        <v>tier - 3</v>
      </c>
      <c r="R610" t="str">
        <f>VLOOKUP($A610, 'Hospitalisation Details'!$A$2:$K$2344, 9, FALSE)</f>
        <v>R1012</v>
      </c>
      <c r="S610" t="str">
        <f>VLOOKUP($A610, 'Hospitalisation Details'!$A$2:$K$2344, 10, FALSE)</f>
        <v>11Sep1974</v>
      </c>
      <c r="T610">
        <f>VLOOKUP($A610, 'Hospitalisation Details'!$A$2:$K$2344, 11, FALSE)</f>
        <v>48</v>
      </c>
    </row>
    <row r="611" spans="1:20" ht="15.75" x14ac:dyDescent="0.25">
      <c r="A611" s="1" t="s">
        <v>1760</v>
      </c>
      <c r="B611" t="str">
        <f>VLOOKUP($A611, 'Customer Names'!$A$2:$D$2336, 2, FALSE)</f>
        <v>Carman</v>
      </c>
      <c r="C611" t="str">
        <f>VLOOKUP($A611, 'Customer Names'!$A$2:$D$2336, 3, FALSE)</f>
        <v xml:space="preserve"> Mrs</v>
      </c>
      <c r="D611" t="str">
        <f>VLOOKUP($A611, 'Customer Names'!$A$2:$D$2336, 4, FALSE)</f>
        <v xml:space="preserve">  Aubri</v>
      </c>
      <c r="E611">
        <f>VLOOKUP($A611, 'Medical Examinations'!$A$2:$J$2336, 2, FALSE)</f>
        <v>48.32</v>
      </c>
      <c r="F611">
        <f>VLOOKUP($A611, 'Medical Examinations'!$A$2:$J$2336, 3, FALSE)</f>
        <v>5.88</v>
      </c>
      <c r="G611" t="str">
        <f>VLOOKUP($A611, 'Medical Examinations'!$A$2:$J$2336, 4, FALSE)</f>
        <v>Yes</v>
      </c>
      <c r="H611" t="str">
        <f>VLOOKUP($A611, 'Medical Examinations'!$A$2:$J$2336, 5, FALSE)</f>
        <v>Yes</v>
      </c>
      <c r="I611" t="str">
        <f>VLOOKUP($A611, 'Medical Examinations'!$A$2:$J$2336, 6, FALSE)</f>
        <v>No</v>
      </c>
      <c r="J611">
        <f>VLOOKUP($A611, 'Medical Examinations'!$A$2:$J$2336, 7, FALSE)</f>
        <v>2</v>
      </c>
      <c r="K611" t="str">
        <f>VLOOKUP($A611, 'Medical Examinations'!$A$2:$J$2336, 8, FALSE)</f>
        <v>Yes</v>
      </c>
      <c r="L611" t="str">
        <f>VLOOKUP($A611, 'Medical Examinations'!$A$2:$J$2336, 9, FALSE)</f>
        <v>Obesity</v>
      </c>
      <c r="M611" t="str">
        <f>VLOOKUP($A611, 'Medical Examinations'!$A$2:$J$2336, 10, FALSE)</f>
        <v>Diabetes</v>
      </c>
      <c r="N611">
        <f>VLOOKUP($A611, 'Hospitalisation Details'!$A$2:$K$2344, 5, FALSE)</f>
        <v>3</v>
      </c>
      <c r="O611">
        <f>VLOOKUP($A611, 'Hospitalisation Details'!$A$2:$K$2344, 6, FALSE)</f>
        <v>16152.04</v>
      </c>
      <c r="P611" t="str">
        <f>VLOOKUP($A611, 'Hospitalisation Details'!$A$2:$K$2344, 7, FALSE)</f>
        <v>tier - 2</v>
      </c>
      <c r="Q611" t="str">
        <f>VLOOKUP($A611, 'Hospitalisation Details'!$A$2:$K$2344, 8, FALSE)</f>
        <v>tier - 1</v>
      </c>
      <c r="R611" t="str">
        <f>VLOOKUP($A611, 'Hospitalisation Details'!$A$2:$K$2344, 9, FALSE)</f>
        <v>R1026</v>
      </c>
      <c r="S611" t="str">
        <f>VLOOKUP($A611, 'Hospitalisation Details'!$A$2:$K$2344, 10, FALSE)</f>
        <v>6Jul1982</v>
      </c>
      <c r="T611">
        <f>VLOOKUP($A611, 'Hospitalisation Details'!$A$2:$K$2344, 11, FALSE)</f>
        <v>40</v>
      </c>
    </row>
    <row r="612" spans="1:20" ht="15.75" x14ac:dyDescent="0.25">
      <c r="A612" s="1" t="s">
        <v>1759</v>
      </c>
      <c r="B612" t="str">
        <f>VLOOKUP($A612, 'Customer Names'!$A$2:$D$2336, 2, FALSE)</f>
        <v>Neems</v>
      </c>
      <c r="C612" t="str">
        <f>VLOOKUP($A612, 'Customer Names'!$A$2:$D$2336, 3, FALSE)</f>
        <v xml:space="preserve"> Mr</v>
      </c>
      <c r="D612" t="str">
        <f>VLOOKUP($A612, 'Customer Names'!$A$2:$D$2336, 4, FALSE)</f>
        <v xml:space="preserve">  Justin</v>
      </c>
      <c r="E612">
        <f>VLOOKUP($A612, 'Medical Examinations'!$A$2:$J$2336, 2, FALSE)</f>
        <v>22.895</v>
      </c>
      <c r="F612">
        <f>VLOOKUP($A612, 'Medical Examinations'!$A$2:$J$2336, 3, FALSE)</f>
        <v>4.0599999999999996</v>
      </c>
      <c r="G612" t="str">
        <f>VLOOKUP($A612, 'Medical Examinations'!$A$2:$J$2336, 4, FALSE)</f>
        <v>No</v>
      </c>
      <c r="H612" t="str">
        <f>VLOOKUP($A612, 'Medical Examinations'!$A$2:$J$2336, 5, FALSE)</f>
        <v>No</v>
      </c>
      <c r="I612" t="str">
        <f>VLOOKUP($A612, 'Medical Examinations'!$A$2:$J$2336, 6, FALSE)</f>
        <v>Yes</v>
      </c>
      <c r="J612">
        <f>VLOOKUP($A612, 'Medical Examinations'!$A$2:$J$2336, 7, FALSE)</f>
        <v>0</v>
      </c>
      <c r="K612" t="str">
        <f>VLOOKUP($A612, 'Medical Examinations'!$A$2:$J$2336, 8, FALSE)</f>
        <v>No</v>
      </c>
      <c r="L612" t="str">
        <f>VLOOKUP($A612, 'Medical Examinations'!$A$2:$J$2336, 9, FALSE)</f>
        <v>Obesity</v>
      </c>
      <c r="M612" t="str">
        <f>VLOOKUP($A612, 'Medical Examinations'!$A$2:$J$2336, 10, FALSE)</f>
        <v>Normal</v>
      </c>
      <c r="N612">
        <f>VLOOKUP($A612, 'Hospitalisation Details'!$A$2:$K$2344, 5, FALSE)</f>
        <v>0</v>
      </c>
      <c r="O612">
        <f>VLOOKUP($A612, 'Hospitalisation Details'!$A$2:$K$2344, 6, FALSE)</f>
        <v>16138.76</v>
      </c>
      <c r="P612" t="str">
        <f>VLOOKUP($A612, 'Hospitalisation Details'!$A$2:$K$2344, 7, FALSE)</f>
        <v>tier - 2</v>
      </c>
      <c r="Q612" t="str">
        <f>VLOOKUP($A612, 'Hospitalisation Details'!$A$2:$K$2344, 8, FALSE)</f>
        <v>tier - 3</v>
      </c>
      <c r="R612" t="str">
        <f>VLOOKUP($A612, 'Hospitalisation Details'!$A$2:$K$2344, 9, FALSE)</f>
        <v>R1017</v>
      </c>
      <c r="S612" t="str">
        <f>VLOOKUP($A612, 'Hospitalisation Details'!$A$2:$K$2344, 10, FALSE)</f>
        <v>12Dec1993</v>
      </c>
      <c r="T612">
        <f>VLOOKUP($A612, 'Hospitalisation Details'!$A$2:$K$2344, 11, FALSE)</f>
        <v>29</v>
      </c>
    </row>
    <row r="613" spans="1:20" ht="15.75" x14ac:dyDescent="0.25">
      <c r="A613" s="1" t="s">
        <v>1758</v>
      </c>
      <c r="B613" t="str">
        <f>VLOOKUP($A613, 'Customer Names'!$A$2:$D$2336, 2, FALSE)</f>
        <v>Pesyna</v>
      </c>
      <c r="C613" t="str">
        <f>VLOOKUP($A613, 'Customer Names'!$A$2:$D$2336, 3, FALSE)</f>
        <v xml:space="preserve"> Ms</v>
      </c>
      <c r="D613" t="str">
        <f>VLOOKUP($A613, 'Customer Names'!$A$2:$D$2336, 4, FALSE)</f>
        <v xml:space="preserve">  Megan A</v>
      </c>
      <c r="E613">
        <f>VLOOKUP($A613, 'Medical Examinations'!$A$2:$J$2336, 2, FALSE)</f>
        <v>54.85</v>
      </c>
      <c r="F613">
        <f>VLOOKUP($A613, 'Medical Examinations'!$A$2:$J$2336, 3, FALSE)</f>
        <v>4.9000000000000004</v>
      </c>
      <c r="G613" t="str">
        <f>VLOOKUP($A613, 'Medical Examinations'!$A$2:$J$2336, 4, FALSE)</f>
        <v>Yes</v>
      </c>
      <c r="H613" t="str">
        <f>VLOOKUP($A613, 'Medical Examinations'!$A$2:$J$2336, 5, FALSE)</f>
        <v>Yes</v>
      </c>
      <c r="I613" t="str">
        <f>VLOOKUP($A613, 'Medical Examinations'!$A$2:$J$2336, 6, FALSE)</f>
        <v>No</v>
      </c>
      <c r="J613">
        <f>VLOOKUP($A613, 'Medical Examinations'!$A$2:$J$2336, 7, FALSE)</f>
        <v>3</v>
      </c>
      <c r="K613" t="str">
        <f>VLOOKUP($A613, 'Medical Examinations'!$A$2:$J$2336, 8, FALSE)</f>
        <v>Yes</v>
      </c>
      <c r="L613" t="str">
        <f>VLOOKUP($A613, 'Medical Examinations'!$A$2:$J$2336, 9, FALSE)</f>
        <v>Obesity</v>
      </c>
      <c r="M613" t="str">
        <f>VLOOKUP($A613, 'Medical Examinations'!$A$2:$J$2336, 10, FALSE)</f>
        <v>Normal</v>
      </c>
      <c r="N613">
        <f>VLOOKUP($A613, 'Hospitalisation Details'!$A$2:$K$2344, 5, FALSE)</f>
        <v>3</v>
      </c>
      <c r="O613">
        <f>VLOOKUP($A613, 'Hospitalisation Details'!$A$2:$K$2344, 6, FALSE)</f>
        <v>16122.65</v>
      </c>
      <c r="P613" t="str">
        <f>VLOOKUP($A613, 'Hospitalisation Details'!$A$2:$K$2344, 7, FALSE)</f>
        <v>tier - 2</v>
      </c>
      <c r="Q613" t="str">
        <f>VLOOKUP($A613, 'Hospitalisation Details'!$A$2:$K$2344, 8, FALSE)</f>
        <v>tier - 1</v>
      </c>
      <c r="R613" t="str">
        <f>VLOOKUP($A613, 'Hospitalisation Details'!$A$2:$K$2344, 9, FALSE)</f>
        <v>R1011</v>
      </c>
      <c r="S613" t="str">
        <f>VLOOKUP($A613, 'Hospitalisation Details'!$A$2:$K$2344, 10, FALSE)</f>
        <v>6Oct1987</v>
      </c>
      <c r="T613">
        <f>VLOOKUP($A613, 'Hospitalisation Details'!$A$2:$K$2344, 11, FALSE)</f>
        <v>35</v>
      </c>
    </row>
    <row r="614" spans="1:20" ht="15.75" x14ac:dyDescent="0.25">
      <c r="A614" s="1" t="s">
        <v>1757</v>
      </c>
      <c r="B614" t="str">
        <f>VLOOKUP($A614, 'Customer Names'!$A$2:$D$2336, 2, FALSE)</f>
        <v>Meling</v>
      </c>
      <c r="C614" t="str">
        <f>VLOOKUP($A614, 'Customer Names'!$A$2:$D$2336, 3, FALSE)</f>
        <v xml:space="preserve"> Ms</v>
      </c>
      <c r="D614" t="str">
        <f>VLOOKUP($A614, 'Customer Names'!$A$2:$D$2336, 4, FALSE)</f>
        <v xml:space="preserve">  Erika M</v>
      </c>
      <c r="E614">
        <f>VLOOKUP($A614, 'Medical Examinations'!$A$2:$J$2336, 2, FALSE)</f>
        <v>21.85</v>
      </c>
      <c r="F614">
        <f>VLOOKUP($A614, 'Medical Examinations'!$A$2:$J$2336, 3, FALSE)</f>
        <v>5.52</v>
      </c>
      <c r="G614" t="str">
        <f>VLOOKUP($A614, 'Medical Examinations'!$A$2:$J$2336, 4, FALSE)</f>
        <v>No</v>
      </c>
      <c r="H614" t="str">
        <f>VLOOKUP($A614, 'Medical Examinations'!$A$2:$J$2336, 5, FALSE)</f>
        <v>No</v>
      </c>
      <c r="I614" t="str">
        <f>VLOOKUP($A614, 'Medical Examinations'!$A$2:$J$2336, 6, FALSE)</f>
        <v>Yes</v>
      </c>
      <c r="J614">
        <f>VLOOKUP($A614, 'Medical Examinations'!$A$2:$J$2336, 7, FALSE)</f>
        <v>0</v>
      </c>
      <c r="K614" t="str">
        <f>VLOOKUP($A614, 'Medical Examinations'!$A$2:$J$2336, 8, FALSE)</f>
        <v>No</v>
      </c>
      <c r="L614" t="str">
        <f>VLOOKUP($A614, 'Medical Examinations'!$A$2:$J$2336, 9, FALSE)</f>
        <v>Obesity</v>
      </c>
      <c r="M614" t="str">
        <f>VLOOKUP($A614, 'Medical Examinations'!$A$2:$J$2336, 10, FALSE)</f>
        <v>Normal</v>
      </c>
      <c r="N614">
        <f>VLOOKUP($A614, 'Hospitalisation Details'!$A$2:$K$2344, 5, FALSE)</f>
        <v>0</v>
      </c>
      <c r="O614">
        <f>VLOOKUP($A614, 'Hospitalisation Details'!$A$2:$K$2344, 6, FALSE)</f>
        <v>16115.3</v>
      </c>
      <c r="P614" t="str">
        <f>VLOOKUP($A614, 'Hospitalisation Details'!$A$2:$K$2344, 7, FALSE)</f>
        <v>tier - 2</v>
      </c>
      <c r="Q614" t="str">
        <f>VLOOKUP($A614, 'Hospitalisation Details'!$A$2:$K$2344, 8, FALSE)</f>
        <v>tier - 1</v>
      </c>
      <c r="R614" t="str">
        <f>VLOOKUP($A614, 'Hospitalisation Details'!$A$2:$K$2344, 9, FALSE)</f>
        <v>R1024</v>
      </c>
      <c r="S614" t="str">
        <f>VLOOKUP($A614, 'Hospitalisation Details'!$A$2:$K$2344, 10, FALSE)</f>
        <v>8Aug1993</v>
      </c>
      <c r="T614">
        <f>VLOOKUP($A614, 'Hospitalisation Details'!$A$2:$K$2344, 11, FALSE)</f>
        <v>29</v>
      </c>
    </row>
    <row r="615" spans="1:20" ht="15.75" x14ac:dyDescent="0.25">
      <c r="A615" s="1" t="s">
        <v>1756</v>
      </c>
      <c r="B615" t="str">
        <f>VLOOKUP($A615, 'Customer Names'!$A$2:$D$2336, 2, FALSE)</f>
        <v>Widlowski</v>
      </c>
      <c r="C615" t="str">
        <f>VLOOKUP($A615, 'Customer Names'!$A$2:$D$2336, 3, FALSE)</f>
        <v xml:space="preserve"> Mr</v>
      </c>
      <c r="D615" t="str">
        <f>VLOOKUP($A615, 'Customer Names'!$A$2:$D$2336, 4, FALSE)</f>
        <v xml:space="preserve">  Daniel G</v>
      </c>
      <c r="E615">
        <f>VLOOKUP($A615, 'Medical Examinations'!$A$2:$J$2336, 2, FALSE)</f>
        <v>51.86</v>
      </c>
      <c r="F615">
        <f>VLOOKUP($A615, 'Medical Examinations'!$A$2:$J$2336, 3, FALSE)</f>
        <v>5.2</v>
      </c>
      <c r="G615" t="str">
        <f>VLOOKUP($A615, 'Medical Examinations'!$A$2:$J$2336, 4, FALSE)</f>
        <v>Yes</v>
      </c>
      <c r="H615" t="str">
        <f>VLOOKUP($A615, 'Medical Examinations'!$A$2:$J$2336, 5, FALSE)</f>
        <v>Yes</v>
      </c>
      <c r="I615" t="str">
        <f>VLOOKUP($A615, 'Medical Examinations'!$A$2:$J$2336, 6, FALSE)</f>
        <v>No</v>
      </c>
      <c r="J615">
        <f>VLOOKUP($A615, 'Medical Examinations'!$A$2:$J$2336, 7, FALSE)</f>
        <v>2</v>
      </c>
      <c r="K615" t="str">
        <f>VLOOKUP($A615, 'Medical Examinations'!$A$2:$J$2336, 8, FALSE)</f>
        <v>Yes</v>
      </c>
      <c r="L615" t="str">
        <f>VLOOKUP($A615, 'Medical Examinations'!$A$2:$J$2336, 9, FALSE)</f>
        <v>Obesity</v>
      </c>
      <c r="M615" t="str">
        <f>VLOOKUP($A615, 'Medical Examinations'!$A$2:$J$2336, 10, FALSE)</f>
        <v>Normal</v>
      </c>
      <c r="N615">
        <f>VLOOKUP($A615, 'Hospitalisation Details'!$A$2:$K$2344, 5, FALSE)</f>
        <v>3</v>
      </c>
      <c r="O615">
        <f>VLOOKUP($A615, 'Hospitalisation Details'!$A$2:$K$2344, 6, FALSE)</f>
        <v>16097.94</v>
      </c>
      <c r="P615" t="str">
        <f>VLOOKUP($A615, 'Hospitalisation Details'!$A$2:$K$2344, 7, FALSE)</f>
        <v>tier - 2</v>
      </c>
      <c r="Q615" t="str">
        <f>VLOOKUP($A615, 'Hospitalisation Details'!$A$2:$K$2344, 8, FALSE)</f>
        <v>tier - 3</v>
      </c>
      <c r="R615" t="str">
        <f>VLOOKUP($A615, 'Hospitalisation Details'!$A$2:$K$2344, 9, FALSE)</f>
        <v>R1012</v>
      </c>
      <c r="S615" t="str">
        <f>VLOOKUP($A615, 'Hospitalisation Details'!$A$2:$K$2344, 10, FALSE)</f>
        <v>27Aug1985</v>
      </c>
      <c r="T615">
        <f>VLOOKUP($A615, 'Hospitalisation Details'!$A$2:$K$2344, 11, FALSE)</f>
        <v>37</v>
      </c>
    </row>
    <row r="616" spans="1:20" ht="15.75" x14ac:dyDescent="0.25">
      <c r="A616" s="1" t="s">
        <v>1755</v>
      </c>
      <c r="B616" t="str">
        <f>VLOOKUP($A616, 'Customer Names'!$A$2:$D$2336, 2, FALSE)</f>
        <v>Nadar</v>
      </c>
      <c r="C616" t="str">
        <f>VLOOKUP($A616, 'Customer Names'!$A$2:$D$2336, 3, FALSE)</f>
        <v xml:space="preserve"> Ms</v>
      </c>
      <c r="D616" t="str">
        <f>VLOOKUP($A616, 'Customer Names'!$A$2:$D$2336, 4, FALSE)</f>
        <v xml:space="preserve">  Devin C</v>
      </c>
      <c r="E616">
        <f>VLOOKUP($A616, 'Medical Examinations'!$A$2:$J$2336, 2, FALSE)</f>
        <v>39.049999999999997</v>
      </c>
      <c r="F616">
        <f>VLOOKUP($A616, 'Medical Examinations'!$A$2:$J$2336, 3, FALSE)</f>
        <v>7.59</v>
      </c>
      <c r="G616" t="str">
        <f>VLOOKUP($A616, 'Medical Examinations'!$A$2:$J$2336, 4, FALSE)</f>
        <v>Yes</v>
      </c>
      <c r="H616" t="str">
        <f>VLOOKUP($A616, 'Medical Examinations'!$A$2:$J$2336, 5, FALSE)</f>
        <v>No</v>
      </c>
      <c r="I616" t="str">
        <f>VLOOKUP($A616, 'Medical Examinations'!$A$2:$J$2336, 6, FALSE)</f>
        <v>No</v>
      </c>
      <c r="J616">
        <f>VLOOKUP($A616, 'Medical Examinations'!$A$2:$J$2336, 7, FALSE)</f>
        <v>1</v>
      </c>
      <c r="K616" t="str">
        <f>VLOOKUP($A616, 'Medical Examinations'!$A$2:$J$2336, 8, FALSE)</f>
        <v>Yes</v>
      </c>
      <c r="L616" t="str">
        <f>VLOOKUP($A616, 'Medical Examinations'!$A$2:$J$2336, 9, FALSE)</f>
        <v>Obesity</v>
      </c>
      <c r="M616" t="str">
        <f>VLOOKUP($A616, 'Medical Examinations'!$A$2:$J$2336, 10, FALSE)</f>
        <v>Diabetes</v>
      </c>
      <c r="N616">
        <f>VLOOKUP($A616, 'Hospitalisation Details'!$A$2:$K$2344, 5, FALSE)</f>
        <v>3</v>
      </c>
      <c r="O616">
        <f>VLOOKUP($A616, 'Hospitalisation Details'!$A$2:$K$2344, 6, FALSE)</f>
        <v>16085.13</v>
      </c>
      <c r="P616" t="str">
        <f>VLOOKUP($A616, 'Hospitalisation Details'!$A$2:$K$2344, 7, FALSE)</f>
        <v>tier - 2</v>
      </c>
      <c r="Q616" t="str">
        <f>VLOOKUP($A616, 'Hospitalisation Details'!$A$2:$K$2344, 8, FALSE)</f>
        <v>tier - 2</v>
      </c>
      <c r="R616" t="str">
        <f>VLOOKUP($A616, 'Hospitalisation Details'!$A$2:$K$2344, 9, FALSE)</f>
        <v>R1013</v>
      </c>
      <c r="S616" t="str">
        <f>VLOOKUP($A616, 'Hospitalisation Details'!$A$2:$K$2344, 10, FALSE)</f>
        <v>21Jun1958</v>
      </c>
      <c r="T616">
        <f>VLOOKUP($A616, 'Hospitalisation Details'!$A$2:$K$2344, 11, FALSE)</f>
        <v>64</v>
      </c>
    </row>
    <row r="617" spans="1:20" ht="15.75" x14ac:dyDescent="0.25">
      <c r="A617" s="1" t="s">
        <v>1754</v>
      </c>
      <c r="B617" t="str">
        <f>VLOOKUP($A617, 'Customer Names'!$A$2:$D$2336, 2, FALSE)</f>
        <v>Turner</v>
      </c>
      <c r="C617" t="str">
        <f>VLOOKUP($A617, 'Customer Names'!$A$2:$D$2336, 3, FALSE)</f>
        <v xml:space="preserve"> Ms</v>
      </c>
      <c r="D617" t="str">
        <f>VLOOKUP($A617, 'Customer Names'!$A$2:$D$2336, 4, FALSE)</f>
        <v xml:space="preserve">  Louise A</v>
      </c>
      <c r="E617">
        <f>VLOOKUP($A617, 'Medical Examinations'!$A$2:$J$2336, 2, FALSE)</f>
        <v>31.824999999999999</v>
      </c>
      <c r="F617">
        <f>VLOOKUP($A617, 'Medical Examinations'!$A$2:$J$2336, 3, FALSE)</f>
        <v>8.2799999999999994</v>
      </c>
      <c r="G617" t="str">
        <f>VLOOKUP($A617, 'Medical Examinations'!$A$2:$J$2336, 4, FALSE)</f>
        <v>No</v>
      </c>
      <c r="H617" t="str">
        <f>VLOOKUP($A617, 'Medical Examinations'!$A$2:$J$2336, 5, FALSE)</f>
        <v>No</v>
      </c>
      <c r="I617" t="str">
        <f>VLOOKUP($A617, 'Medical Examinations'!$A$2:$J$2336, 6, FALSE)</f>
        <v>No</v>
      </c>
      <c r="J617">
        <f>VLOOKUP($A617, 'Medical Examinations'!$A$2:$J$2336, 7, FALSE)</f>
        <v>1</v>
      </c>
      <c r="K617" t="str">
        <f>VLOOKUP($A617, 'Medical Examinations'!$A$2:$J$2336, 8, FALSE)</f>
        <v>No</v>
      </c>
      <c r="L617" t="str">
        <f>VLOOKUP($A617, 'Medical Examinations'!$A$2:$J$2336, 9, FALSE)</f>
        <v>Obesity</v>
      </c>
      <c r="M617" t="str">
        <f>VLOOKUP($A617, 'Medical Examinations'!$A$2:$J$2336, 10, FALSE)</f>
        <v>Diabetes</v>
      </c>
      <c r="N617">
        <f>VLOOKUP($A617, 'Hospitalisation Details'!$A$2:$K$2344, 5, FALSE)</f>
        <v>2</v>
      </c>
      <c r="O617">
        <f>VLOOKUP($A617, 'Hospitalisation Details'!$A$2:$K$2344, 6, FALSE)</f>
        <v>16069.08</v>
      </c>
      <c r="P617" t="str">
        <f>VLOOKUP($A617, 'Hospitalisation Details'!$A$2:$K$2344, 7, FALSE)</f>
        <v>tier - 2</v>
      </c>
      <c r="Q617" t="str">
        <f>VLOOKUP($A617, 'Hospitalisation Details'!$A$2:$K$2344, 8, FALSE)</f>
        <v>tier - 2</v>
      </c>
      <c r="R617" t="str">
        <f>VLOOKUP($A617, 'Hospitalisation Details'!$A$2:$K$2344, 9, FALSE)</f>
        <v>R1024</v>
      </c>
      <c r="S617" t="str">
        <f>VLOOKUP($A617, 'Hospitalisation Details'!$A$2:$K$2344, 10, FALSE)</f>
        <v>22Oct1958</v>
      </c>
      <c r="T617">
        <f>VLOOKUP($A617, 'Hospitalisation Details'!$A$2:$K$2344, 11, FALSE)</f>
        <v>64</v>
      </c>
    </row>
    <row r="618" spans="1:20" ht="15.75" x14ac:dyDescent="0.25">
      <c r="A618" s="1" t="s">
        <v>1753</v>
      </c>
      <c r="B618" t="str">
        <f>VLOOKUP($A618, 'Customer Names'!$A$2:$D$2336, 2, FALSE)</f>
        <v>Walker</v>
      </c>
      <c r="C618" t="str">
        <f>VLOOKUP($A618, 'Customer Names'!$A$2:$D$2336, 3, FALSE)</f>
        <v xml:space="preserve"> Mrs</v>
      </c>
      <c r="D618" t="str">
        <f>VLOOKUP($A618, 'Customer Names'!$A$2:$D$2336, 4, FALSE)</f>
        <v xml:space="preserve">  Sarah</v>
      </c>
      <c r="E618">
        <f>VLOOKUP($A618, 'Medical Examinations'!$A$2:$J$2336, 2, FALSE)</f>
        <v>46.43</v>
      </c>
      <c r="F618">
        <f>VLOOKUP($A618, 'Medical Examinations'!$A$2:$J$2336, 3, FALSE)</f>
        <v>6.72</v>
      </c>
      <c r="G618" t="str">
        <f>VLOOKUP($A618, 'Medical Examinations'!$A$2:$J$2336, 4, FALSE)</f>
        <v>Yes</v>
      </c>
      <c r="H618" t="str">
        <f>VLOOKUP($A618, 'Medical Examinations'!$A$2:$J$2336, 5, FALSE)</f>
        <v>Yes</v>
      </c>
      <c r="I618" t="str">
        <f>VLOOKUP($A618, 'Medical Examinations'!$A$2:$J$2336, 6, FALSE)</f>
        <v>No</v>
      </c>
      <c r="J618">
        <f>VLOOKUP($A618, 'Medical Examinations'!$A$2:$J$2336, 7, FALSE)</f>
        <v>2</v>
      </c>
      <c r="K618" t="str">
        <f>VLOOKUP($A618, 'Medical Examinations'!$A$2:$J$2336, 8, FALSE)</f>
        <v>Yes</v>
      </c>
      <c r="L618" t="str">
        <f>VLOOKUP($A618, 'Medical Examinations'!$A$2:$J$2336, 9, FALSE)</f>
        <v>Obesity</v>
      </c>
      <c r="M618" t="str">
        <f>VLOOKUP($A618, 'Medical Examinations'!$A$2:$J$2336, 10, FALSE)</f>
        <v>Diabetes</v>
      </c>
      <c r="N618">
        <f>VLOOKUP($A618, 'Hospitalisation Details'!$A$2:$K$2344, 5, FALSE)</f>
        <v>2</v>
      </c>
      <c r="O618">
        <f>VLOOKUP($A618, 'Hospitalisation Details'!$A$2:$K$2344, 6, FALSE)</f>
        <v>16062.89</v>
      </c>
      <c r="P618" t="str">
        <f>VLOOKUP($A618, 'Hospitalisation Details'!$A$2:$K$2344, 7, FALSE)</f>
        <v>tier - 2</v>
      </c>
      <c r="Q618" t="str">
        <f>VLOOKUP($A618, 'Hospitalisation Details'!$A$2:$K$2344, 8, FALSE)</f>
        <v>tier - 2</v>
      </c>
      <c r="R618" t="str">
        <f>VLOOKUP($A618, 'Hospitalisation Details'!$A$2:$K$2344, 9, FALSE)</f>
        <v>R1026</v>
      </c>
      <c r="S618" t="str">
        <f>VLOOKUP($A618, 'Hospitalisation Details'!$A$2:$K$2344, 10, FALSE)</f>
        <v>16Sep1978</v>
      </c>
      <c r="T618">
        <f>VLOOKUP($A618, 'Hospitalisation Details'!$A$2:$K$2344, 11, FALSE)</f>
        <v>44</v>
      </c>
    </row>
    <row r="619" spans="1:20" ht="15.75" x14ac:dyDescent="0.25">
      <c r="A619" s="1" t="s">
        <v>1752</v>
      </c>
      <c r="B619" t="str">
        <f>VLOOKUP($A619, 'Customer Names'!$A$2:$D$2336, 2, FALSE)</f>
        <v>Leedham</v>
      </c>
      <c r="C619" t="str">
        <f>VLOOKUP($A619, 'Customer Names'!$A$2:$D$2336, 3, FALSE)</f>
        <v xml:space="preserve"> Ms</v>
      </c>
      <c r="D619" t="str">
        <f>VLOOKUP($A619, 'Customer Names'!$A$2:$D$2336, 4, FALSE)</f>
        <v xml:space="preserve">  Amy</v>
      </c>
      <c r="E619">
        <f>VLOOKUP($A619, 'Medical Examinations'!$A$2:$J$2336, 2, FALSE)</f>
        <v>53.63</v>
      </c>
      <c r="F619">
        <f>VLOOKUP($A619, 'Medical Examinations'!$A$2:$J$2336, 3, FALSE)</f>
        <v>5.47</v>
      </c>
      <c r="G619" t="str">
        <f>VLOOKUP($A619, 'Medical Examinations'!$A$2:$J$2336, 4, FALSE)</f>
        <v>Yes</v>
      </c>
      <c r="H619" t="str">
        <f>VLOOKUP($A619, 'Medical Examinations'!$A$2:$J$2336, 5, FALSE)</f>
        <v>Yes</v>
      </c>
      <c r="I619" t="str">
        <f>VLOOKUP($A619, 'Medical Examinations'!$A$2:$J$2336, 6, FALSE)</f>
        <v>No</v>
      </c>
      <c r="J619">
        <f>VLOOKUP($A619, 'Medical Examinations'!$A$2:$J$2336, 7, FALSE)</f>
        <v>3</v>
      </c>
      <c r="K619" t="str">
        <f>VLOOKUP($A619, 'Medical Examinations'!$A$2:$J$2336, 8, FALSE)</f>
        <v>Yes</v>
      </c>
      <c r="L619" t="str">
        <f>VLOOKUP($A619, 'Medical Examinations'!$A$2:$J$2336, 9, FALSE)</f>
        <v>Obesity</v>
      </c>
      <c r="M619" t="str">
        <f>VLOOKUP($A619, 'Medical Examinations'!$A$2:$J$2336, 10, FALSE)</f>
        <v>Normal</v>
      </c>
      <c r="N619">
        <f>VLOOKUP($A619, 'Hospitalisation Details'!$A$2:$K$2344, 5, FALSE)</f>
        <v>3</v>
      </c>
      <c r="O619">
        <f>VLOOKUP($A619, 'Hospitalisation Details'!$A$2:$K$2344, 6, FALSE)</f>
        <v>16059.06</v>
      </c>
      <c r="P619" t="str">
        <f>VLOOKUP($A619, 'Hospitalisation Details'!$A$2:$K$2344, 7, FALSE)</f>
        <v>tier - 2</v>
      </c>
      <c r="Q619" t="str">
        <f>VLOOKUP($A619, 'Hospitalisation Details'!$A$2:$K$2344, 8, FALSE)</f>
        <v>tier - 3</v>
      </c>
      <c r="R619" t="str">
        <f>VLOOKUP($A619, 'Hospitalisation Details'!$A$2:$K$2344, 9, FALSE)</f>
        <v>R1012</v>
      </c>
      <c r="S619" t="str">
        <f>VLOOKUP($A619, 'Hospitalisation Details'!$A$2:$K$2344, 10, FALSE)</f>
        <v>5Dec1988</v>
      </c>
      <c r="T619">
        <f>VLOOKUP($A619, 'Hospitalisation Details'!$A$2:$K$2344, 11, FALSE)</f>
        <v>34</v>
      </c>
    </row>
    <row r="620" spans="1:20" ht="15.75" x14ac:dyDescent="0.25">
      <c r="A620" s="1" t="s">
        <v>1751</v>
      </c>
      <c r="B620" t="str">
        <f>VLOOKUP($A620, 'Customer Names'!$A$2:$D$2336, 2, FALSE)</f>
        <v>Haglund</v>
      </c>
      <c r="C620" t="str">
        <f>VLOOKUP($A620, 'Customer Names'!$A$2:$D$2336, 3, FALSE)</f>
        <v xml:space="preserve"> Ms</v>
      </c>
      <c r="D620" t="str">
        <f>VLOOKUP($A620, 'Customer Names'!$A$2:$D$2336, 4, FALSE)</f>
        <v xml:space="preserve">  Brittany L</v>
      </c>
      <c r="E620">
        <f>VLOOKUP($A620, 'Medical Examinations'!$A$2:$J$2336, 2, FALSE)</f>
        <v>48.7</v>
      </c>
      <c r="F620">
        <f>VLOOKUP($A620, 'Medical Examinations'!$A$2:$J$2336, 3, FALSE)</f>
        <v>4.71</v>
      </c>
      <c r="G620" t="str">
        <f>VLOOKUP($A620, 'Medical Examinations'!$A$2:$J$2336, 4, FALSE)</f>
        <v>Yes</v>
      </c>
      <c r="H620" t="str">
        <f>VLOOKUP($A620, 'Medical Examinations'!$A$2:$J$2336, 5, FALSE)</f>
        <v>Yes</v>
      </c>
      <c r="I620" t="str">
        <f>VLOOKUP($A620, 'Medical Examinations'!$A$2:$J$2336, 6, FALSE)</f>
        <v>No</v>
      </c>
      <c r="J620">
        <f>VLOOKUP($A620, 'Medical Examinations'!$A$2:$J$2336, 7, FALSE)</f>
        <v>2</v>
      </c>
      <c r="K620" t="str">
        <f>VLOOKUP($A620, 'Medical Examinations'!$A$2:$J$2336, 8, FALSE)</f>
        <v>Yes</v>
      </c>
      <c r="L620" t="str">
        <f>VLOOKUP($A620, 'Medical Examinations'!$A$2:$J$2336, 9, FALSE)</f>
        <v>Obesity</v>
      </c>
      <c r="M620" t="str">
        <f>VLOOKUP($A620, 'Medical Examinations'!$A$2:$J$2336, 10, FALSE)</f>
        <v>Normal</v>
      </c>
      <c r="N620">
        <f>VLOOKUP($A620, 'Hospitalisation Details'!$A$2:$K$2344, 5, FALSE)</f>
        <v>2</v>
      </c>
      <c r="O620">
        <f>VLOOKUP($A620, 'Hospitalisation Details'!$A$2:$K$2344, 6, FALSE)</f>
        <v>15966.19</v>
      </c>
      <c r="P620" t="str">
        <f>VLOOKUP($A620, 'Hospitalisation Details'!$A$2:$K$2344, 7, FALSE)</f>
        <v>tier - 2</v>
      </c>
      <c r="Q620" t="str">
        <f>VLOOKUP($A620, 'Hospitalisation Details'!$A$2:$K$2344, 8, FALSE)</f>
        <v>tier - 2</v>
      </c>
      <c r="R620" t="str">
        <f>VLOOKUP($A620, 'Hospitalisation Details'!$A$2:$K$2344, 9, FALSE)</f>
        <v>R1012</v>
      </c>
      <c r="S620" t="str">
        <f>VLOOKUP($A620, 'Hospitalisation Details'!$A$2:$K$2344, 10, FALSE)</f>
        <v>19Sep1980</v>
      </c>
      <c r="T620">
        <f>VLOOKUP($A620, 'Hospitalisation Details'!$A$2:$K$2344, 11, FALSE)</f>
        <v>42</v>
      </c>
    </row>
    <row r="621" spans="1:20" ht="15.75" x14ac:dyDescent="0.25">
      <c r="A621" s="1" t="s">
        <v>1750</v>
      </c>
      <c r="B621" t="str">
        <f>VLOOKUP($A621, 'Customer Names'!$A$2:$D$2336, 2, FALSE)</f>
        <v>Mills</v>
      </c>
      <c r="C621" t="str">
        <f>VLOOKUP($A621, 'Customer Names'!$A$2:$D$2336, 3, FALSE)</f>
        <v xml:space="preserve"> Ms</v>
      </c>
      <c r="D621" t="str">
        <f>VLOOKUP($A621, 'Customer Names'!$A$2:$D$2336, 4, FALSE)</f>
        <v xml:space="preserve">  Jessica L</v>
      </c>
      <c r="E621">
        <f>VLOOKUP($A621, 'Medical Examinations'!$A$2:$J$2336, 2, FALSE)</f>
        <v>48.81</v>
      </c>
      <c r="F621">
        <f>VLOOKUP($A621, 'Medical Examinations'!$A$2:$J$2336, 3, FALSE)</f>
        <v>5.49</v>
      </c>
      <c r="G621" t="str">
        <f>VLOOKUP($A621, 'Medical Examinations'!$A$2:$J$2336, 4, FALSE)</f>
        <v>Yes</v>
      </c>
      <c r="H621" t="str">
        <f>VLOOKUP($A621, 'Medical Examinations'!$A$2:$J$2336, 5, FALSE)</f>
        <v>Yes</v>
      </c>
      <c r="I621" t="str">
        <f>VLOOKUP($A621, 'Medical Examinations'!$A$2:$J$2336, 6, FALSE)</f>
        <v>No</v>
      </c>
      <c r="J621">
        <f>VLOOKUP($A621, 'Medical Examinations'!$A$2:$J$2336, 7, FALSE)</f>
        <v>2</v>
      </c>
      <c r="K621" t="str">
        <f>VLOOKUP($A621, 'Medical Examinations'!$A$2:$J$2336, 8, FALSE)</f>
        <v>Yes</v>
      </c>
      <c r="L621" t="str">
        <f>VLOOKUP($A621, 'Medical Examinations'!$A$2:$J$2336, 9, FALSE)</f>
        <v>Obesity</v>
      </c>
      <c r="M621" t="str">
        <f>VLOOKUP($A621, 'Medical Examinations'!$A$2:$J$2336, 10, FALSE)</f>
        <v>Normal</v>
      </c>
      <c r="N621">
        <f>VLOOKUP($A621, 'Hospitalisation Details'!$A$2:$K$2344, 5, FALSE)</f>
        <v>3</v>
      </c>
      <c r="O621">
        <f>VLOOKUP($A621, 'Hospitalisation Details'!$A$2:$K$2344, 6, FALSE)</f>
        <v>15965.29</v>
      </c>
      <c r="P621" t="str">
        <f>VLOOKUP($A621, 'Hospitalisation Details'!$A$2:$K$2344, 7, FALSE)</f>
        <v>tier - 2</v>
      </c>
      <c r="Q621" t="str">
        <f>VLOOKUP($A621, 'Hospitalisation Details'!$A$2:$K$2344, 8, FALSE)</f>
        <v>tier - 1</v>
      </c>
      <c r="R621" t="str">
        <f>VLOOKUP($A621, 'Hospitalisation Details'!$A$2:$K$2344, 9, FALSE)</f>
        <v>R1012</v>
      </c>
      <c r="S621" t="str">
        <f>VLOOKUP($A621, 'Hospitalisation Details'!$A$2:$K$2344, 10, FALSE)</f>
        <v>24Jul1982</v>
      </c>
      <c r="T621">
        <f>VLOOKUP($A621, 'Hospitalisation Details'!$A$2:$K$2344, 11, FALSE)</f>
        <v>40</v>
      </c>
    </row>
    <row r="622" spans="1:20" ht="15.75" x14ac:dyDescent="0.25">
      <c r="A622" s="1" t="s">
        <v>1749</v>
      </c>
      <c r="B622" t="str">
        <f>VLOOKUP($A622, 'Customer Names'!$A$2:$D$2336, 2, FALSE)</f>
        <v>Drnjevich</v>
      </c>
      <c r="C622" t="str">
        <f>VLOOKUP($A622, 'Customer Names'!$A$2:$D$2336, 3, FALSE)</f>
        <v xml:space="preserve"> Mrs</v>
      </c>
      <c r="D622" t="str">
        <f>VLOOKUP($A622, 'Customer Names'!$A$2:$D$2336, 4, FALSE)</f>
        <v xml:space="preserve">  Kristina K</v>
      </c>
      <c r="E622">
        <f>VLOOKUP($A622, 'Medical Examinations'!$A$2:$J$2336, 2, FALSE)</f>
        <v>47.53</v>
      </c>
      <c r="F622">
        <f>VLOOKUP($A622, 'Medical Examinations'!$A$2:$J$2336, 3, FALSE)</f>
        <v>4.72</v>
      </c>
      <c r="G622" t="str">
        <f>VLOOKUP($A622, 'Medical Examinations'!$A$2:$J$2336, 4, FALSE)</f>
        <v>Yes</v>
      </c>
      <c r="H622" t="str">
        <f>VLOOKUP($A622, 'Medical Examinations'!$A$2:$J$2336, 5, FALSE)</f>
        <v>Yes</v>
      </c>
      <c r="I622" t="str">
        <f>VLOOKUP($A622, 'Medical Examinations'!$A$2:$J$2336, 6, FALSE)</f>
        <v>No</v>
      </c>
      <c r="J622">
        <f>VLOOKUP($A622, 'Medical Examinations'!$A$2:$J$2336, 7, FALSE)</f>
        <v>2</v>
      </c>
      <c r="K622" t="str">
        <f>VLOOKUP($A622, 'Medical Examinations'!$A$2:$J$2336, 8, FALSE)</f>
        <v>Yes</v>
      </c>
      <c r="L622" t="str">
        <f>VLOOKUP($A622, 'Medical Examinations'!$A$2:$J$2336, 9, FALSE)</f>
        <v>Obesity</v>
      </c>
      <c r="M622" t="str">
        <f>VLOOKUP($A622, 'Medical Examinations'!$A$2:$J$2336, 10, FALSE)</f>
        <v>Normal</v>
      </c>
      <c r="N622">
        <f>VLOOKUP($A622, 'Hospitalisation Details'!$A$2:$K$2344, 5, FALSE)</f>
        <v>2</v>
      </c>
      <c r="O622">
        <f>VLOOKUP($A622, 'Hospitalisation Details'!$A$2:$K$2344, 6, FALSE)</f>
        <v>15922.29</v>
      </c>
      <c r="P622" t="str">
        <f>VLOOKUP($A622, 'Hospitalisation Details'!$A$2:$K$2344, 7, FALSE)</f>
        <v>tier - 2</v>
      </c>
      <c r="Q622" t="str">
        <f>VLOOKUP($A622, 'Hospitalisation Details'!$A$2:$K$2344, 8, FALSE)</f>
        <v>tier - 3</v>
      </c>
      <c r="R622" t="str">
        <f>VLOOKUP($A622, 'Hospitalisation Details'!$A$2:$K$2344, 9, FALSE)</f>
        <v>R1026</v>
      </c>
      <c r="S622" t="str">
        <f>VLOOKUP($A622, 'Hospitalisation Details'!$A$2:$K$2344, 10, FALSE)</f>
        <v>12Oct1980</v>
      </c>
      <c r="T622">
        <f>VLOOKUP($A622, 'Hospitalisation Details'!$A$2:$K$2344, 11, FALSE)</f>
        <v>42</v>
      </c>
    </row>
    <row r="623" spans="1:20" ht="15.75" x14ac:dyDescent="0.25">
      <c r="A623" s="1" t="s">
        <v>1748</v>
      </c>
      <c r="B623" t="str">
        <f>VLOOKUP($A623, 'Customer Names'!$A$2:$D$2336, 2, FALSE)</f>
        <v>Clay</v>
      </c>
      <c r="C623" t="str">
        <f>VLOOKUP($A623, 'Customer Names'!$A$2:$D$2336, 3, FALSE)</f>
        <v xml:space="preserve"> Mr</v>
      </c>
      <c r="D623" t="str">
        <f>VLOOKUP($A623, 'Customer Names'!$A$2:$D$2336, 4, FALSE)</f>
        <v xml:space="preserve">  Brad</v>
      </c>
      <c r="E623">
        <f>VLOOKUP($A623, 'Medical Examinations'!$A$2:$J$2336, 2, FALSE)</f>
        <v>36.85</v>
      </c>
      <c r="F623">
        <f>VLOOKUP($A623, 'Medical Examinations'!$A$2:$J$2336, 3, FALSE)</f>
        <v>6.7</v>
      </c>
      <c r="G623" t="str">
        <f>VLOOKUP($A623, 'Medical Examinations'!$A$2:$J$2336, 4, FALSE)</f>
        <v>Yes</v>
      </c>
      <c r="H623" t="str">
        <f>VLOOKUP($A623, 'Medical Examinations'!$A$2:$J$2336, 5, FALSE)</f>
        <v>No</v>
      </c>
      <c r="I623" t="str">
        <f>VLOOKUP($A623, 'Medical Examinations'!$A$2:$J$2336, 6, FALSE)</f>
        <v>No</v>
      </c>
      <c r="J623">
        <f>VLOOKUP($A623, 'Medical Examinations'!$A$2:$J$2336, 7, FALSE)</f>
        <v>1</v>
      </c>
      <c r="K623" t="str">
        <f>VLOOKUP($A623, 'Medical Examinations'!$A$2:$J$2336, 8, FALSE)</f>
        <v>No</v>
      </c>
      <c r="L623" t="str">
        <f>VLOOKUP($A623, 'Medical Examinations'!$A$2:$J$2336, 9, FALSE)</f>
        <v>Obesity</v>
      </c>
      <c r="M623" t="str">
        <f>VLOOKUP($A623, 'Medical Examinations'!$A$2:$J$2336, 10, FALSE)</f>
        <v>Diabetes</v>
      </c>
      <c r="N623">
        <f>VLOOKUP($A623, 'Hospitalisation Details'!$A$2:$K$2344, 5, FALSE)</f>
        <v>0</v>
      </c>
      <c r="O623">
        <f>VLOOKUP($A623, 'Hospitalisation Details'!$A$2:$K$2344, 6, FALSE)</f>
        <v>15840.81</v>
      </c>
      <c r="P623" t="str">
        <f>VLOOKUP($A623, 'Hospitalisation Details'!$A$2:$K$2344, 7, FALSE)</f>
        <v>tier - 2</v>
      </c>
      <c r="Q623" t="str">
        <f>VLOOKUP($A623, 'Hospitalisation Details'!$A$2:$K$2344, 8, FALSE)</f>
        <v>tier - 1</v>
      </c>
      <c r="R623" t="str">
        <f>VLOOKUP($A623, 'Hospitalisation Details'!$A$2:$K$2344, 9, FALSE)</f>
        <v>R1022</v>
      </c>
      <c r="S623" t="str">
        <f>VLOOKUP($A623, 'Hospitalisation Details'!$A$2:$K$2344, 10, FALSE)</f>
        <v>25Dec1962</v>
      </c>
      <c r="T623">
        <f>VLOOKUP($A623, 'Hospitalisation Details'!$A$2:$K$2344, 11, FALSE)</f>
        <v>60</v>
      </c>
    </row>
    <row r="624" spans="1:20" ht="15.75" x14ac:dyDescent="0.25">
      <c r="A624" s="1" t="s">
        <v>1747</v>
      </c>
      <c r="B624" t="str">
        <f>VLOOKUP($A624, 'Customer Names'!$A$2:$D$2336, 2, FALSE)</f>
        <v>Marbury</v>
      </c>
      <c r="C624" t="str">
        <f>VLOOKUP($A624, 'Customer Names'!$A$2:$D$2336, 3, FALSE)</f>
        <v xml:space="preserve"> Ms</v>
      </c>
      <c r="D624" t="str">
        <f>VLOOKUP($A624, 'Customer Names'!$A$2:$D$2336, 4, FALSE)</f>
        <v xml:space="preserve">  Margaret O</v>
      </c>
      <c r="E624">
        <f>VLOOKUP($A624, 'Medical Examinations'!$A$2:$J$2336, 2, FALSE)</f>
        <v>29.3</v>
      </c>
      <c r="F624">
        <f>VLOOKUP($A624, 'Medical Examinations'!$A$2:$J$2336, 3, FALSE)</f>
        <v>5.5</v>
      </c>
      <c r="G624" t="str">
        <f>VLOOKUP($A624, 'Medical Examinations'!$A$2:$J$2336, 4, FALSE)</f>
        <v>No</v>
      </c>
      <c r="H624" t="str">
        <f>VLOOKUP($A624, 'Medical Examinations'!$A$2:$J$2336, 5, FALSE)</f>
        <v>No</v>
      </c>
      <c r="I624" t="str">
        <f>VLOOKUP($A624, 'Medical Examinations'!$A$2:$J$2336, 6, FALSE)</f>
        <v>No</v>
      </c>
      <c r="J624">
        <f>VLOOKUP($A624, 'Medical Examinations'!$A$2:$J$2336, 7, FALSE)</f>
        <v>0</v>
      </c>
      <c r="K624" t="str">
        <f>VLOOKUP($A624, 'Medical Examinations'!$A$2:$J$2336, 8, FALSE)</f>
        <v>No</v>
      </c>
      <c r="L624" t="str">
        <f>VLOOKUP($A624, 'Medical Examinations'!$A$2:$J$2336, 9, FALSE)</f>
        <v>Obesity</v>
      </c>
      <c r="M624" t="str">
        <f>VLOOKUP($A624, 'Medical Examinations'!$A$2:$J$2336, 10, FALSE)</f>
        <v>Normal</v>
      </c>
      <c r="N624">
        <f>VLOOKUP($A624, 'Hospitalisation Details'!$A$2:$K$2344, 5, FALSE)</f>
        <v>4</v>
      </c>
      <c r="O624">
        <f>VLOOKUP($A624, 'Hospitalisation Details'!$A$2:$K$2344, 6, FALSE)</f>
        <v>15828.82</v>
      </c>
      <c r="P624" t="str">
        <f>VLOOKUP($A624, 'Hospitalisation Details'!$A$2:$K$2344, 7, FALSE)</f>
        <v>tier - 2</v>
      </c>
      <c r="Q624" t="str">
        <f>VLOOKUP($A624, 'Hospitalisation Details'!$A$2:$K$2344, 8, FALSE)</f>
        <v>tier - 3</v>
      </c>
      <c r="R624" t="str">
        <f>VLOOKUP($A624, 'Hospitalisation Details'!$A$2:$K$2344, 9, FALSE)</f>
        <v>R1011</v>
      </c>
      <c r="S624" t="str">
        <f>VLOOKUP($A624, 'Hospitalisation Details'!$A$2:$K$2344, 10, FALSE)</f>
        <v>11Nov1982</v>
      </c>
      <c r="T624">
        <f>VLOOKUP($A624, 'Hospitalisation Details'!$A$2:$K$2344, 11, FALSE)</f>
        <v>40</v>
      </c>
    </row>
    <row r="625" spans="1:20" ht="15.75" x14ac:dyDescent="0.25">
      <c r="A625" s="1" t="s">
        <v>1746</v>
      </c>
      <c r="B625" t="str">
        <f>VLOOKUP($A625, 'Customer Names'!$A$2:$D$2336, 2, FALSE)</f>
        <v>Coon</v>
      </c>
      <c r="C625" t="str">
        <f>VLOOKUP($A625, 'Customer Names'!$A$2:$D$2336, 3, FALSE)</f>
        <v xml:space="preserve"> Mr</v>
      </c>
      <c r="D625" t="str">
        <f>VLOOKUP($A625, 'Customer Names'!$A$2:$D$2336, 4, FALSE)</f>
        <v xml:space="preserve">  Craig R</v>
      </c>
      <c r="E625">
        <f>VLOOKUP($A625, 'Medical Examinations'!$A$2:$J$2336, 2, FALSE)</f>
        <v>19.3</v>
      </c>
      <c r="F625">
        <f>VLOOKUP($A625, 'Medical Examinations'!$A$2:$J$2336, 3, FALSE)</f>
        <v>4.46</v>
      </c>
      <c r="G625" t="str">
        <f>VLOOKUP($A625, 'Medical Examinations'!$A$2:$J$2336, 4, FALSE)</f>
        <v>No</v>
      </c>
      <c r="H625" t="str">
        <f>VLOOKUP($A625, 'Medical Examinations'!$A$2:$J$2336, 5, FALSE)</f>
        <v>No</v>
      </c>
      <c r="I625" t="str">
        <f>VLOOKUP($A625, 'Medical Examinations'!$A$2:$J$2336, 6, FALSE)</f>
        <v>No</v>
      </c>
      <c r="J625">
        <f>VLOOKUP($A625, 'Medical Examinations'!$A$2:$J$2336, 7, FALSE)</f>
        <v>0</v>
      </c>
      <c r="K625" t="str">
        <f>VLOOKUP($A625, 'Medical Examinations'!$A$2:$J$2336, 8, FALSE)</f>
        <v>No</v>
      </c>
      <c r="L625" t="str">
        <f>VLOOKUP($A625, 'Medical Examinations'!$A$2:$J$2336, 9, FALSE)</f>
        <v>Obesity</v>
      </c>
      <c r="M625" t="str">
        <f>VLOOKUP($A625, 'Medical Examinations'!$A$2:$J$2336, 10, FALSE)</f>
        <v>Normal</v>
      </c>
      <c r="N625">
        <f>VLOOKUP($A625, 'Hospitalisation Details'!$A$2:$K$2344, 5, FALSE)</f>
        <v>0</v>
      </c>
      <c r="O625">
        <f>VLOOKUP($A625, 'Hospitalisation Details'!$A$2:$K$2344, 6, FALSE)</f>
        <v>15820.7</v>
      </c>
      <c r="P625" t="str">
        <f>VLOOKUP($A625, 'Hospitalisation Details'!$A$2:$K$2344, 7, FALSE)</f>
        <v>tier - 2</v>
      </c>
      <c r="Q625" t="str">
        <f>VLOOKUP($A625, 'Hospitalisation Details'!$A$2:$K$2344, 8, FALSE)</f>
        <v>tier - 3</v>
      </c>
      <c r="R625" t="str">
        <f>VLOOKUP($A625, 'Hospitalisation Details'!$A$2:$K$2344, 9, FALSE)</f>
        <v>R1011</v>
      </c>
      <c r="S625" t="str">
        <f>VLOOKUP($A625, 'Hospitalisation Details'!$A$2:$K$2344, 10, FALSE)</f>
        <v>26Jun1984</v>
      </c>
      <c r="T625">
        <f>VLOOKUP($A625, 'Hospitalisation Details'!$A$2:$K$2344, 11, FALSE)</f>
        <v>38</v>
      </c>
    </row>
    <row r="626" spans="1:20" ht="15.75" x14ac:dyDescent="0.25">
      <c r="A626" s="1" t="s">
        <v>1745</v>
      </c>
      <c r="B626" t="str">
        <f>VLOOKUP($A626, 'Customer Names'!$A$2:$D$2336, 2, FALSE)</f>
        <v>Vanttinen</v>
      </c>
      <c r="C626" t="str">
        <f>VLOOKUP($A626, 'Customer Names'!$A$2:$D$2336, 3, FALSE)</f>
        <v xml:space="preserve"> Mr</v>
      </c>
      <c r="D626" t="str">
        <f>VLOOKUP($A626, 'Customer Names'!$A$2:$D$2336, 4, FALSE)</f>
        <v xml:space="preserve">  Simo</v>
      </c>
      <c r="E626">
        <f>VLOOKUP($A626, 'Medical Examinations'!$A$2:$J$2336, 2, FALSE)</f>
        <v>24.13</v>
      </c>
      <c r="F626">
        <f>VLOOKUP($A626, 'Medical Examinations'!$A$2:$J$2336, 3, FALSE)</f>
        <v>5.29</v>
      </c>
      <c r="G626" t="str">
        <f>VLOOKUP($A626, 'Medical Examinations'!$A$2:$J$2336, 4, FALSE)</f>
        <v>No</v>
      </c>
      <c r="H626" t="str">
        <f>VLOOKUP($A626, 'Medical Examinations'!$A$2:$J$2336, 5, FALSE)</f>
        <v>No</v>
      </c>
      <c r="I626" t="str">
        <f>VLOOKUP($A626, 'Medical Examinations'!$A$2:$J$2336, 6, FALSE)</f>
        <v>Yes</v>
      </c>
      <c r="J626">
        <f>VLOOKUP($A626, 'Medical Examinations'!$A$2:$J$2336, 7, FALSE)</f>
        <v>0</v>
      </c>
      <c r="K626" t="str">
        <f>VLOOKUP($A626, 'Medical Examinations'!$A$2:$J$2336, 8, FALSE)</f>
        <v>No</v>
      </c>
      <c r="L626" t="str">
        <f>VLOOKUP($A626, 'Medical Examinations'!$A$2:$J$2336, 9, FALSE)</f>
        <v>Obesity</v>
      </c>
      <c r="M626" t="str">
        <f>VLOOKUP($A626, 'Medical Examinations'!$A$2:$J$2336, 10, FALSE)</f>
        <v>Normal</v>
      </c>
      <c r="N626">
        <f>VLOOKUP($A626, 'Hospitalisation Details'!$A$2:$K$2344, 5, FALSE)</f>
        <v>0</v>
      </c>
      <c r="O626">
        <f>VLOOKUP($A626, 'Hospitalisation Details'!$A$2:$K$2344, 6, FALSE)</f>
        <v>15817.99</v>
      </c>
      <c r="P626" t="str">
        <f>VLOOKUP($A626, 'Hospitalisation Details'!$A$2:$K$2344, 7, FALSE)</f>
        <v>tier - 2</v>
      </c>
      <c r="Q626" t="str">
        <f>VLOOKUP($A626, 'Hospitalisation Details'!$A$2:$K$2344, 8, FALSE)</f>
        <v>tier - 2</v>
      </c>
      <c r="R626" t="str">
        <f>VLOOKUP($A626, 'Hospitalisation Details'!$A$2:$K$2344, 9, FALSE)</f>
        <v>R1012</v>
      </c>
      <c r="S626" t="str">
        <f>VLOOKUP($A626, 'Hospitalisation Details'!$A$2:$K$2344, 10, FALSE)</f>
        <v>9Oct1997</v>
      </c>
      <c r="T626">
        <f>VLOOKUP($A626, 'Hospitalisation Details'!$A$2:$K$2344, 11, FALSE)</f>
        <v>25</v>
      </c>
    </row>
    <row r="627" spans="1:20" ht="15.75" x14ac:dyDescent="0.25">
      <c r="A627" s="1" t="s">
        <v>1744</v>
      </c>
      <c r="B627" t="str">
        <f>VLOOKUP($A627, 'Customer Names'!$A$2:$D$2336, 2, FALSE)</f>
        <v>Garges</v>
      </c>
      <c r="C627" t="str">
        <f>VLOOKUP($A627, 'Customer Names'!$A$2:$D$2336, 3, FALSE)</f>
        <v xml:space="preserve"> Mr</v>
      </c>
      <c r="D627" t="str">
        <f>VLOOKUP($A627, 'Customer Names'!$A$2:$D$2336, 4, FALSE)</f>
        <v xml:space="preserve">  Christopher J</v>
      </c>
      <c r="E627">
        <f>VLOOKUP($A627, 'Medical Examinations'!$A$2:$J$2336, 2, FALSE)</f>
        <v>46.7</v>
      </c>
      <c r="F627">
        <f>VLOOKUP($A627, 'Medical Examinations'!$A$2:$J$2336, 3, FALSE)</f>
        <v>10.99</v>
      </c>
      <c r="G627" t="str">
        <f>VLOOKUP($A627, 'Medical Examinations'!$A$2:$J$2336, 4, FALSE)</f>
        <v>Yes</v>
      </c>
      <c r="H627" t="str">
        <f>VLOOKUP($A627, 'Medical Examinations'!$A$2:$J$2336, 5, FALSE)</f>
        <v>Yes</v>
      </c>
      <c r="I627" t="str">
        <f>VLOOKUP($A627, 'Medical Examinations'!$A$2:$J$2336, 6, FALSE)</f>
        <v>No</v>
      </c>
      <c r="J627">
        <f>VLOOKUP($A627, 'Medical Examinations'!$A$2:$J$2336, 7, FALSE)</f>
        <v>2</v>
      </c>
      <c r="K627" t="str">
        <f>VLOOKUP($A627, 'Medical Examinations'!$A$2:$J$2336, 8, FALSE)</f>
        <v>Yes</v>
      </c>
      <c r="L627" t="str">
        <f>VLOOKUP($A627, 'Medical Examinations'!$A$2:$J$2336, 9, FALSE)</f>
        <v>Obesity</v>
      </c>
      <c r="M627" t="str">
        <f>VLOOKUP($A627, 'Medical Examinations'!$A$2:$J$2336, 10, FALSE)</f>
        <v>Diabetes</v>
      </c>
      <c r="N627">
        <f>VLOOKUP($A627, 'Hospitalisation Details'!$A$2:$K$2344, 5, FALSE)</f>
        <v>0</v>
      </c>
      <c r="O627">
        <f>VLOOKUP($A627, 'Hospitalisation Details'!$A$2:$K$2344, 6, FALSE)</f>
        <v>15746.62</v>
      </c>
      <c r="P627" t="str">
        <f>VLOOKUP($A627, 'Hospitalisation Details'!$A$2:$K$2344, 7, FALSE)</f>
        <v>tier - 2</v>
      </c>
      <c r="Q627" t="str">
        <f>VLOOKUP($A627, 'Hospitalisation Details'!$A$2:$K$2344, 8, FALSE)</f>
        <v>tier - 1</v>
      </c>
      <c r="R627" t="str">
        <f>VLOOKUP($A627, 'Hospitalisation Details'!$A$2:$K$2344, 9, FALSE)</f>
        <v>R1012</v>
      </c>
      <c r="S627" t="str">
        <f>VLOOKUP($A627, 'Hospitalisation Details'!$A$2:$K$2344, 10, FALSE)</f>
        <v>29Aug1974</v>
      </c>
      <c r="T627">
        <f>VLOOKUP($A627, 'Hospitalisation Details'!$A$2:$K$2344, 11, FALSE)</f>
        <v>48</v>
      </c>
    </row>
    <row r="628" spans="1:20" ht="15.75" x14ac:dyDescent="0.25">
      <c r="A628" s="1" t="s">
        <v>1743</v>
      </c>
      <c r="B628" t="str">
        <f>VLOOKUP($A628, 'Customer Names'!$A$2:$D$2336, 2, FALSE)</f>
        <v>Rivel</v>
      </c>
      <c r="C628" t="str">
        <f>VLOOKUP($A628, 'Customer Names'!$A$2:$D$2336, 3, FALSE)</f>
        <v xml:space="preserve"> Mr</v>
      </c>
      <c r="D628" t="str">
        <f>VLOOKUP($A628, 'Customer Names'!$A$2:$D$2336, 4, FALSE)</f>
        <v xml:space="preserve">  Mario Sr</v>
      </c>
      <c r="E628">
        <f>VLOOKUP($A628, 'Medical Examinations'!$A$2:$J$2336, 2, FALSE)</f>
        <v>45.27</v>
      </c>
      <c r="F628">
        <f>VLOOKUP($A628, 'Medical Examinations'!$A$2:$J$2336, 3, FALSE)</f>
        <v>5.2</v>
      </c>
      <c r="G628" t="str">
        <f>VLOOKUP($A628, 'Medical Examinations'!$A$2:$J$2336, 4, FALSE)</f>
        <v>Yes</v>
      </c>
      <c r="H628" t="str">
        <f>VLOOKUP($A628, 'Medical Examinations'!$A$2:$J$2336, 5, FALSE)</f>
        <v>No</v>
      </c>
      <c r="I628" t="str">
        <f>VLOOKUP($A628, 'Medical Examinations'!$A$2:$J$2336, 6, FALSE)</f>
        <v>No</v>
      </c>
      <c r="J628">
        <f>VLOOKUP($A628, 'Medical Examinations'!$A$2:$J$2336, 7, FALSE)</f>
        <v>2</v>
      </c>
      <c r="K628" t="str">
        <f>VLOOKUP($A628, 'Medical Examinations'!$A$2:$J$2336, 8, FALSE)</f>
        <v>Yes</v>
      </c>
      <c r="L628" t="str">
        <f>VLOOKUP($A628, 'Medical Examinations'!$A$2:$J$2336, 9, FALSE)</f>
        <v>Obesity</v>
      </c>
      <c r="M628" t="str">
        <f>VLOOKUP($A628, 'Medical Examinations'!$A$2:$J$2336, 10, FALSE)</f>
        <v>Normal</v>
      </c>
      <c r="N628">
        <f>VLOOKUP($A628, 'Hospitalisation Details'!$A$2:$K$2344, 5, FALSE)</f>
        <v>2</v>
      </c>
      <c r="O628">
        <f>VLOOKUP($A628, 'Hospitalisation Details'!$A$2:$K$2344, 6, FALSE)</f>
        <v>15698.86</v>
      </c>
      <c r="P628" t="str">
        <f>VLOOKUP($A628, 'Hospitalisation Details'!$A$2:$K$2344, 7, FALSE)</f>
        <v>tier - 2</v>
      </c>
      <c r="Q628" t="str">
        <f>VLOOKUP($A628, 'Hospitalisation Details'!$A$2:$K$2344, 8, FALSE)</f>
        <v>tier - 2</v>
      </c>
      <c r="R628" t="str">
        <f>VLOOKUP($A628, 'Hospitalisation Details'!$A$2:$K$2344, 9, FALSE)</f>
        <v>R1012</v>
      </c>
      <c r="S628" t="str">
        <f>VLOOKUP($A628, 'Hospitalisation Details'!$A$2:$K$2344, 10, FALSE)</f>
        <v>20Sep1976</v>
      </c>
      <c r="T628">
        <f>VLOOKUP($A628, 'Hospitalisation Details'!$A$2:$K$2344, 11, FALSE)</f>
        <v>46</v>
      </c>
    </row>
    <row r="629" spans="1:20" ht="15.75" x14ac:dyDescent="0.25">
      <c r="A629" s="1" t="s">
        <v>1742</v>
      </c>
      <c r="B629" t="str">
        <f>VLOOKUP($A629, 'Customer Names'!$A$2:$D$2336, 2, FALSE)</f>
        <v>Lawson</v>
      </c>
      <c r="C629" t="str">
        <f>VLOOKUP($A629, 'Customer Names'!$A$2:$D$2336, 3, FALSE)</f>
        <v xml:space="preserve"> Mrs</v>
      </c>
      <c r="D629" t="str">
        <f>VLOOKUP($A629, 'Customer Names'!$A$2:$D$2336, 4, FALSE)</f>
        <v xml:space="preserve">  Meghann R</v>
      </c>
      <c r="E629">
        <f>VLOOKUP($A629, 'Medical Examinations'!$A$2:$J$2336, 2, FALSE)</f>
        <v>44.29</v>
      </c>
      <c r="F629">
        <f>VLOOKUP($A629, 'Medical Examinations'!$A$2:$J$2336, 3, FALSE)</f>
        <v>9.66</v>
      </c>
      <c r="G629" t="str">
        <f>VLOOKUP($A629, 'Medical Examinations'!$A$2:$J$2336, 4, FALSE)</f>
        <v>Yes</v>
      </c>
      <c r="H629" t="str">
        <f>VLOOKUP($A629, 'Medical Examinations'!$A$2:$J$2336, 5, FALSE)</f>
        <v>No</v>
      </c>
      <c r="I629" t="str">
        <f>VLOOKUP($A629, 'Medical Examinations'!$A$2:$J$2336, 6, FALSE)</f>
        <v>No</v>
      </c>
      <c r="J629">
        <f>VLOOKUP($A629, 'Medical Examinations'!$A$2:$J$2336, 7, FALSE)</f>
        <v>2</v>
      </c>
      <c r="K629" t="str">
        <f>VLOOKUP($A629, 'Medical Examinations'!$A$2:$J$2336, 8, FALSE)</f>
        <v>Yes</v>
      </c>
      <c r="L629" t="str">
        <f>VLOOKUP($A629, 'Medical Examinations'!$A$2:$J$2336, 9, FALSE)</f>
        <v>Obesity</v>
      </c>
      <c r="M629" t="str">
        <f>VLOOKUP($A629, 'Medical Examinations'!$A$2:$J$2336, 10, FALSE)</f>
        <v>Diabetes</v>
      </c>
      <c r="N629">
        <f>VLOOKUP($A629, 'Hospitalisation Details'!$A$2:$K$2344, 5, FALSE)</f>
        <v>0</v>
      </c>
      <c r="O629">
        <f>VLOOKUP($A629, 'Hospitalisation Details'!$A$2:$K$2344, 6, FALSE)</f>
        <v>15670.3</v>
      </c>
      <c r="P629" t="str">
        <f>VLOOKUP($A629, 'Hospitalisation Details'!$A$2:$K$2344, 7, FALSE)</f>
        <v>tier - 2</v>
      </c>
      <c r="Q629" t="str">
        <f>VLOOKUP($A629, 'Hospitalisation Details'!$A$2:$K$2344, 8, FALSE)</f>
        <v>tier - 2</v>
      </c>
      <c r="R629" t="str">
        <f>VLOOKUP($A629, 'Hospitalisation Details'!$A$2:$K$2344, 9, FALSE)</f>
        <v>R1026</v>
      </c>
      <c r="S629" t="str">
        <f>VLOOKUP($A629, 'Hospitalisation Details'!$A$2:$K$2344, 10, FALSE)</f>
        <v>26Jun1973</v>
      </c>
      <c r="T629">
        <f>VLOOKUP($A629, 'Hospitalisation Details'!$A$2:$K$2344, 11, FALSE)</f>
        <v>49</v>
      </c>
    </row>
    <row r="630" spans="1:20" ht="15.75" x14ac:dyDescent="0.25">
      <c r="A630" s="1" t="s">
        <v>1741</v>
      </c>
      <c r="B630" t="str">
        <f>VLOOKUP($A630, 'Customer Names'!$A$2:$D$2336, 2, FALSE)</f>
        <v>Cale</v>
      </c>
      <c r="C630" t="str">
        <f>VLOOKUP($A630, 'Customer Names'!$A$2:$D$2336, 3, FALSE)</f>
        <v xml:space="preserve"> Mr</v>
      </c>
      <c r="D630" t="str">
        <f>VLOOKUP($A630, 'Customer Names'!$A$2:$D$2336, 4, FALSE)</f>
        <v xml:space="preserve">  Scott M</v>
      </c>
      <c r="E630">
        <f>VLOOKUP($A630, 'Medical Examinations'!$A$2:$J$2336, 2, FALSE)</f>
        <v>54.59</v>
      </c>
      <c r="F630">
        <f>VLOOKUP($A630, 'Medical Examinations'!$A$2:$J$2336, 3, FALSE)</f>
        <v>4.22</v>
      </c>
      <c r="G630" t="str">
        <f>VLOOKUP($A630, 'Medical Examinations'!$A$2:$J$2336, 4, FALSE)</f>
        <v>Yes</v>
      </c>
      <c r="H630" t="str">
        <f>VLOOKUP($A630, 'Medical Examinations'!$A$2:$J$2336, 5, FALSE)</f>
        <v>Yes</v>
      </c>
      <c r="I630" t="str">
        <f>VLOOKUP($A630, 'Medical Examinations'!$A$2:$J$2336, 6, FALSE)</f>
        <v>No</v>
      </c>
      <c r="J630">
        <f>VLOOKUP($A630, 'Medical Examinations'!$A$2:$J$2336, 7, FALSE)</f>
        <v>3</v>
      </c>
      <c r="K630" t="str">
        <f>VLOOKUP($A630, 'Medical Examinations'!$A$2:$J$2336, 8, FALSE)</f>
        <v>Yes</v>
      </c>
      <c r="L630" t="str">
        <f>VLOOKUP($A630, 'Medical Examinations'!$A$2:$J$2336, 9, FALSE)</f>
        <v>Obesity</v>
      </c>
      <c r="M630" t="str">
        <f>VLOOKUP($A630, 'Medical Examinations'!$A$2:$J$2336, 10, FALSE)</f>
        <v>Normal</v>
      </c>
      <c r="N630">
        <f>VLOOKUP($A630, 'Hospitalisation Details'!$A$2:$K$2344, 5, FALSE)</f>
        <v>3</v>
      </c>
      <c r="O630">
        <f>VLOOKUP($A630, 'Hospitalisation Details'!$A$2:$K$2344, 6, FALSE)</f>
        <v>15646.28</v>
      </c>
      <c r="P630" t="str">
        <f>VLOOKUP($A630, 'Hospitalisation Details'!$A$2:$K$2344, 7, FALSE)</f>
        <v>tier - 2</v>
      </c>
      <c r="Q630" t="str">
        <f>VLOOKUP($A630, 'Hospitalisation Details'!$A$2:$K$2344, 8, FALSE)</f>
        <v>tier - 2</v>
      </c>
      <c r="R630" t="str">
        <f>VLOOKUP($A630, 'Hospitalisation Details'!$A$2:$K$2344, 9, FALSE)</f>
        <v>R1011</v>
      </c>
      <c r="S630" t="str">
        <f>VLOOKUP($A630, 'Hospitalisation Details'!$A$2:$K$2344, 10, FALSE)</f>
        <v>22Dec1988</v>
      </c>
      <c r="T630">
        <f>VLOOKUP($A630, 'Hospitalisation Details'!$A$2:$K$2344, 11, FALSE)</f>
        <v>34</v>
      </c>
    </row>
    <row r="631" spans="1:20" ht="15.75" x14ac:dyDescent="0.25">
      <c r="A631" s="1" t="s">
        <v>1740</v>
      </c>
      <c r="B631" t="str">
        <f>VLOOKUP($A631, 'Customer Names'!$A$2:$D$2336, 2, FALSE)</f>
        <v>Phillips</v>
      </c>
      <c r="C631" t="str">
        <f>VLOOKUP($A631, 'Customer Names'!$A$2:$D$2336, 3, FALSE)</f>
        <v xml:space="preserve"> Ms</v>
      </c>
      <c r="D631" t="str">
        <f>VLOOKUP($A631, 'Customer Names'!$A$2:$D$2336, 4, FALSE)</f>
        <v xml:space="preserve">  Caitlin E</v>
      </c>
      <c r="E631">
        <f>VLOOKUP($A631, 'Medical Examinations'!$A$2:$J$2336, 2, FALSE)</f>
        <v>32.965000000000003</v>
      </c>
      <c r="F631">
        <f>VLOOKUP($A631, 'Medical Examinations'!$A$2:$J$2336, 3, FALSE)</f>
        <v>11.78</v>
      </c>
      <c r="G631" t="str">
        <f>VLOOKUP($A631, 'Medical Examinations'!$A$2:$J$2336, 4, FALSE)</f>
        <v>Yes</v>
      </c>
      <c r="H631" t="str">
        <f>VLOOKUP($A631, 'Medical Examinations'!$A$2:$J$2336, 5, FALSE)</f>
        <v>No</v>
      </c>
      <c r="I631" t="str">
        <f>VLOOKUP($A631, 'Medical Examinations'!$A$2:$J$2336, 6, FALSE)</f>
        <v>No</v>
      </c>
      <c r="J631">
        <f>VLOOKUP($A631, 'Medical Examinations'!$A$2:$J$2336, 7, FALSE)</f>
        <v>1</v>
      </c>
      <c r="K631" t="str">
        <f>VLOOKUP($A631, 'Medical Examinations'!$A$2:$J$2336, 8, FALSE)</f>
        <v>No</v>
      </c>
      <c r="L631" t="str">
        <f>VLOOKUP($A631, 'Medical Examinations'!$A$2:$J$2336, 9, FALSE)</f>
        <v>Obesity</v>
      </c>
      <c r="M631" t="str">
        <f>VLOOKUP($A631, 'Medical Examinations'!$A$2:$J$2336, 10, FALSE)</f>
        <v>Diabetes</v>
      </c>
      <c r="N631">
        <f>VLOOKUP($A631, 'Hospitalisation Details'!$A$2:$K$2344, 5, FALSE)</f>
        <v>3</v>
      </c>
      <c r="O631">
        <f>VLOOKUP($A631, 'Hospitalisation Details'!$A$2:$K$2344, 6, FALSE)</f>
        <v>15612.19</v>
      </c>
      <c r="P631" t="str">
        <f>VLOOKUP($A631, 'Hospitalisation Details'!$A$2:$K$2344, 7, FALSE)</f>
        <v>tier - 2</v>
      </c>
      <c r="Q631" t="str">
        <f>VLOOKUP($A631, 'Hospitalisation Details'!$A$2:$K$2344, 8, FALSE)</f>
        <v>tier - 2</v>
      </c>
      <c r="R631" t="str">
        <f>VLOOKUP($A631, 'Hospitalisation Details'!$A$2:$K$2344, 9, FALSE)</f>
        <v>R1012</v>
      </c>
      <c r="S631" t="str">
        <f>VLOOKUP($A631, 'Hospitalisation Details'!$A$2:$K$2344, 10, FALSE)</f>
        <v>6Jun1960</v>
      </c>
      <c r="T631">
        <f>VLOOKUP($A631, 'Hospitalisation Details'!$A$2:$K$2344, 11, FALSE)</f>
        <v>63</v>
      </c>
    </row>
    <row r="632" spans="1:20" ht="15.75" x14ac:dyDescent="0.25">
      <c r="A632" s="1" t="s">
        <v>1739</v>
      </c>
      <c r="B632" t="str">
        <f>VLOOKUP($A632, 'Customer Names'!$A$2:$D$2336, 2, FALSE)</f>
        <v>Stewart</v>
      </c>
      <c r="C632" t="str">
        <f>VLOOKUP($A632, 'Customer Names'!$A$2:$D$2336, 3, FALSE)</f>
        <v xml:space="preserve"> Mrs</v>
      </c>
      <c r="D632" t="str">
        <f>VLOOKUP($A632, 'Customer Names'!$A$2:$D$2336, 4, FALSE)</f>
        <v xml:space="preserve">  Samantha A</v>
      </c>
      <c r="E632">
        <f>VLOOKUP($A632, 'Medical Examinations'!$A$2:$J$2336, 2, FALSE)</f>
        <v>38.049999999999997</v>
      </c>
      <c r="F632">
        <f>VLOOKUP($A632, 'Medical Examinations'!$A$2:$J$2336, 3, FALSE)</f>
        <v>9.6199999999999992</v>
      </c>
      <c r="G632" t="str">
        <f>VLOOKUP($A632, 'Medical Examinations'!$A$2:$J$2336, 4, FALSE)</f>
        <v>Yes</v>
      </c>
      <c r="H632" t="str">
        <f>VLOOKUP($A632, 'Medical Examinations'!$A$2:$J$2336, 5, FALSE)</f>
        <v>No</v>
      </c>
      <c r="I632" t="str">
        <f>VLOOKUP($A632, 'Medical Examinations'!$A$2:$J$2336, 6, FALSE)</f>
        <v>No</v>
      </c>
      <c r="J632">
        <f>VLOOKUP($A632, 'Medical Examinations'!$A$2:$J$2336, 7, FALSE)</f>
        <v>1</v>
      </c>
      <c r="K632" t="str">
        <f>VLOOKUP($A632, 'Medical Examinations'!$A$2:$J$2336, 8, FALSE)</f>
        <v>Yes</v>
      </c>
      <c r="L632" t="str">
        <f>VLOOKUP($A632, 'Medical Examinations'!$A$2:$J$2336, 9, FALSE)</f>
        <v>Obesity</v>
      </c>
      <c r="M632" t="str">
        <f>VLOOKUP($A632, 'Medical Examinations'!$A$2:$J$2336, 10, FALSE)</f>
        <v>Diabetes</v>
      </c>
      <c r="N632">
        <f>VLOOKUP($A632, 'Hospitalisation Details'!$A$2:$K$2344, 5, FALSE)</f>
        <v>0</v>
      </c>
      <c r="O632">
        <f>VLOOKUP($A632, 'Hospitalisation Details'!$A$2:$K$2344, 6, FALSE)</f>
        <v>15608.58</v>
      </c>
      <c r="P632" t="str">
        <f>VLOOKUP($A632, 'Hospitalisation Details'!$A$2:$K$2344, 7, FALSE)</f>
        <v>tier - 2</v>
      </c>
      <c r="Q632" t="str">
        <f>VLOOKUP($A632, 'Hospitalisation Details'!$A$2:$K$2344, 8, FALSE)</f>
        <v>tier - 2</v>
      </c>
      <c r="R632" t="str">
        <f>VLOOKUP($A632, 'Hospitalisation Details'!$A$2:$K$2344, 9, FALSE)</f>
        <v>R1026</v>
      </c>
      <c r="S632" t="str">
        <f>VLOOKUP($A632, 'Hospitalisation Details'!$A$2:$K$2344, 10, FALSE)</f>
        <v>28Oct1965</v>
      </c>
      <c r="T632">
        <f>VLOOKUP($A632, 'Hospitalisation Details'!$A$2:$K$2344, 11, FALSE)</f>
        <v>57</v>
      </c>
    </row>
    <row r="633" spans="1:20" ht="15.75" x14ac:dyDescent="0.25">
      <c r="A633" s="1" t="s">
        <v>1738</v>
      </c>
      <c r="B633" t="str">
        <f>VLOOKUP($A633, 'Customer Names'!$A$2:$D$2336, 2, FALSE)</f>
        <v>Drotz</v>
      </c>
      <c r="C633" t="str">
        <f>VLOOKUP($A633, 'Customer Names'!$A$2:$D$2336, 3, FALSE)</f>
        <v xml:space="preserve"> Mr</v>
      </c>
      <c r="D633" t="str">
        <f>VLOOKUP($A633, 'Customer Names'!$A$2:$D$2336, 4, FALSE)</f>
        <v xml:space="preserve">  Erik</v>
      </c>
      <c r="E633">
        <f>VLOOKUP($A633, 'Medical Examinations'!$A$2:$J$2336, 2, FALSE)</f>
        <v>46.14</v>
      </c>
      <c r="F633">
        <f>VLOOKUP($A633, 'Medical Examinations'!$A$2:$J$2336, 3, FALSE)</f>
        <v>10.78</v>
      </c>
      <c r="G633" t="str">
        <f>VLOOKUP($A633, 'Medical Examinations'!$A$2:$J$2336, 4, FALSE)</f>
        <v>Yes</v>
      </c>
      <c r="H633" t="str">
        <f>VLOOKUP($A633, 'Medical Examinations'!$A$2:$J$2336, 5, FALSE)</f>
        <v>No</v>
      </c>
      <c r="I633" t="str">
        <f>VLOOKUP($A633, 'Medical Examinations'!$A$2:$J$2336, 6, FALSE)</f>
        <v>No</v>
      </c>
      <c r="J633">
        <f>VLOOKUP($A633, 'Medical Examinations'!$A$2:$J$2336, 7, FALSE)</f>
        <v>2</v>
      </c>
      <c r="K633" t="str">
        <f>VLOOKUP($A633, 'Medical Examinations'!$A$2:$J$2336, 8, FALSE)</f>
        <v>Yes</v>
      </c>
      <c r="L633" t="str">
        <f>VLOOKUP($A633, 'Medical Examinations'!$A$2:$J$2336, 9, FALSE)</f>
        <v>Obesity</v>
      </c>
      <c r="M633" t="str">
        <f>VLOOKUP($A633, 'Medical Examinations'!$A$2:$J$2336, 10, FALSE)</f>
        <v>Diabetes</v>
      </c>
      <c r="N633">
        <f>VLOOKUP($A633, 'Hospitalisation Details'!$A$2:$K$2344, 5, FALSE)</f>
        <v>0</v>
      </c>
      <c r="O633">
        <f>VLOOKUP($A633, 'Hospitalisation Details'!$A$2:$K$2344, 6, FALSE)</f>
        <v>15556.67</v>
      </c>
      <c r="P633" t="str">
        <f>VLOOKUP($A633, 'Hospitalisation Details'!$A$2:$K$2344, 7, FALSE)</f>
        <v>tier - 2</v>
      </c>
      <c r="Q633" t="str">
        <f>VLOOKUP($A633, 'Hospitalisation Details'!$A$2:$K$2344, 8, FALSE)</f>
        <v>tier - 2</v>
      </c>
      <c r="R633" t="str">
        <f>VLOOKUP($A633, 'Hospitalisation Details'!$A$2:$K$2344, 9, FALSE)</f>
        <v>R1012</v>
      </c>
      <c r="S633" t="str">
        <f>VLOOKUP($A633, 'Hospitalisation Details'!$A$2:$K$2344, 10, FALSE)</f>
        <v>30Jul1974</v>
      </c>
      <c r="T633">
        <f>VLOOKUP($A633, 'Hospitalisation Details'!$A$2:$K$2344, 11, FALSE)</f>
        <v>48</v>
      </c>
    </row>
    <row r="634" spans="1:20" ht="15.75" x14ac:dyDescent="0.25">
      <c r="A634" s="1" t="s">
        <v>1737</v>
      </c>
      <c r="B634" t="str">
        <f>VLOOKUP($A634, 'Customer Names'!$A$2:$D$2336, 2, FALSE)</f>
        <v>Mutai</v>
      </c>
      <c r="C634" t="str">
        <f>VLOOKUP($A634, 'Customer Names'!$A$2:$D$2336, 3, FALSE)</f>
        <v xml:space="preserve"> Mr</v>
      </c>
      <c r="D634" t="str">
        <f>VLOOKUP($A634, 'Customer Names'!$A$2:$D$2336, 4, FALSE)</f>
        <v xml:space="preserve">  Christopher</v>
      </c>
      <c r="E634">
        <f>VLOOKUP($A634, 'Medical Examinations'!$A$2:$J$2336, 2, FALSE)</f>
        <v>41.325000000000003</v>
      </c>
      <c r="F634">
        <f>VLOOKUP($A634, 'Medical Examinations'!$A$2:$J$2336, 3, FALSE)</f>
        <v>5.1100000000000003</v>
      </c>
      <c r="G634" t="str">
        <f>VLOOKUP($A634, 'Medical Examinations'!$A$2:$J$2336, 4, FALSE)</f>
        <v>Yes</v>
      </c>
      <c r="H634" t="str">
        <f>VLOOKUP($A634, 'Medical Examinations'!$A$2:$J$2336, 5, FALSE)</f>
        <v>No</v>
      </c>
      <c r="I634" t="str">
        <f>VLOOKUP($A634, 'Medical Examinations'!$A$2:$J$2336, 6, FALSE)</f>
        <v>No</v>
      </c>
      <c r="J634">
        <f>VLOOKUP($A634, 'Medical Examinations'!$A$2:$J$2336, 7, FALSE)</f>
        <v>2</v>
      </c>
      <c r="K634" t="str">
        <f>VLOOKUP($A634, 'Medical Examinations'!$A$2:$J$2336, 8, FALSE)</f>
        <v>Yes</v>
      </c>
      <c r="L634" t="str">
        <f>VLOOKUP($A634, 'Medical Examinations'!$A$2:$J$2336, 9, FALSE)</f>
        <v>Obesity</v>
      </c>
      <c r="M634" t="str">
        <f>VLOOKUP($A634, 'Medical Examinations'!$A$2:$J$2336, 10, FALSE)</f>
        <v>Normal</v>
      </c>
      <c r="N634">
        <f>VLOOKUP($A634, 'Hospitalisation Details'!$A$2:$K$2344, 5, FALSE)</f>
        <v>3</v>
      </c>
      <c r="O634">
        <f>VLOOKUP($A634, 'Hospitalisation Details'!$A$2:$K$2344, 6, FALSE)</f>
        <v>15555.19</v>
      </c>
      <c r="P634" t="str">
        <f>VLOOKUP($A634, 'Hospitalisation Details'!$A$2:$K$2344, 7, FALSE)</f>
        <v>tier - 2</v>
      </c>
      <c r="Q634" t="str">
        <f>VLOOKUP($A634, 'Hospitalisation Details'!$A$2:$K$2344, 8, FALSE)</f>
        <v>tier - 3</v>
      </c>
      <c r="R634" t="str">
        <f>VLOOKUP($A634, 'Hospitalisation Details'!$A$2:$K$2344, 9, FALSE)</f>
        <v>R1012</v>
      </c>
      <c r="S634" t="str">
        <f>VLOOKUP($A634, 'Hospitalisation Details'!$A$2:$K$2344, 10, FALSE)</f>
        <v>2Oct1959</v>
      </c>
      <c r="T634">
        <f>VLOOKUP($A634, 'Hospitalisation Details'!$A$2:$K$2344, 11, FALSE)</f>
        <v>63</v>
      </c>
    </row>
    <row r="635" spans="1:20" ht="15.75" x14ac:dyDescent="0.25">
      <c r="A635" s="1" t="s">
        <v>1736</v>
      </c>
      <c r="B635" t="str">
        <f>VLOOKUP($A635, 'Customer Names'!$A$2:$D$2336, 2, FALSE)</f>
        <v>Lovlien</v>
      </c>
      <c r="C635" t="str">
        <f>VLOOKUP($A635, 'Customer Names'!$A$2:$D$2336, 3, FALSE)</f>
        <v xml:space="preserve"> Mrs</v>
      </c>
      <c r="D635" t="str">
        <f>VLOOKUP($A635, 'Customer Names'!$A$2:$D$2336, 4, FALSE)</f>
        <v xml:space="preserve">  Maya</v>
      </c>
      <c r="E635">
        <f>VLOOKUP($A635, 'Medical Examinations'!$A$2:$J$2336, 2, FALSE)</f>
        <v>44.64</v>
      </c>
      <c r="F635">
        <f>VLOOKUP($A635, 'Medical Examinations'!$A$2:$J$2336, 3, FALSE)</f>
        <v>7.18</v>
      </c>
      <c r="G635" t="str">
        <f>VLOOKUP($A635, 'Medical Examinations'!$A$2:$J$2336, 4, FALSE)</f>
        <v>Yes</v>
      </c>
      <c r="H635" t="str">
        <f>VLOOKUP($A635, 'Medical Examinations'!$A$2:$J$2336, 5, FALSE)</f>
        <v>No</v>
      </c>
      <c r="I635" t="str">
        <f>VLOOKUP($A635, 'Medical Examinations'!$A$2:$J$2336, 6, FALSE)</f>
        <v>No</v>
      </c>
      <c r="J635">
        <f>VLOOKUP($A635, 'Medical Examinations'!$A$2:$J$2336, 7, FALSE)</f>
        <v>2</v>
      </c>
      <c r="K635" t="str">
        <f>VLOOKUP($A635, 'Medical Examinations'!$A$2:$J$2336, 8, FALSE)</f>
        <v>Yes</v>
      </c>
      <c r="L635" t="str">
        <f>VLOOKUP($A635, 'Medical Examinations'!$A$2:$J$2336, 9, FALSE)</f>
        <v>Obesity</v>
      </c>
      <c r="M635" t="str">
        <f>VLOOKUP($A635, 'Medical Examinations'!$A$2:$J$2336, 10, FALSE)</f>
        <v>Diabetes</v>
      </c>
      <c r="N635">
        <f>VLOOKUP($A635, 'Hospitalisation Details'!$A$2:$K$2344, 5, FALSE)</f>
        <v>0</v>
      </c>
      <c r="O635">
        <f>VLOOKUP($A635, 'Hospitalisation Details'!$A$2:$K$2344, 6, FALSE)</f>
        <v>15532.16</v>
      </c>
      <c r="P635" t="str">
        <f>VLOOKUP($A635, 'Hospitalisation Details'!$A$2:$K$2344, 7, FALSE)</f>
        <v>tier - 2</v>
      </c>
      <c r="Q635" t="str">
        <f>VLOOKUP($A635, 'Hospitalisation Details'!$A$2:$K$2344, 8, FALSE)</f>
        <v>tier - 2</v>
      </c>
      <c r="R635" t="str">
        <f>VLOOKUP($A635, 'Hospitalisation Details'!$A$2:$K$2344, 9, FALSE)</f>
        <v>R1026</v>
      </c>
      <c r="S635" t="str">
        <f>VLOOKUP($A635, 'Hospitalisation Details'!$A$2:$K$2344, 10, FALSE)</f>
        <v>28Jun1974</v>
      </c>
      <c r="T635">
        <f>VLOOKUP($A635, 'Hospitalisation Details'!$A$2:$K$2344, 11, FALSE)</f>
        <v>48</v>
      </c>
    </row>
    <row r="636" spans="1:20" ht="15.75" x14ac:dyDescent="0.25">
      <c r="A636" s="1" t="s">
        <v>1735</v>
      </c>
      <c r="B636" t="str">
        <f>VLOOKUP($A636, 'Customer Names'!$A$2:$D$2336, 2, FALSE)</f>
        <v>Bruns</v>
      </c>
      <c r="C636" t="str">
        <f>VLOOKUP($A636, 'Customer Names'!$A$2:$D$2336, 3, FALSE)</f>
        <v xml:space="preserve"> Mr</v>
      </c>
      <c r="D636" t="str">
        <f>VLOOKUP($A636, 'Customer Names'!$A$2:$D$2336, 4, FALSE)</f>
        <v xml:space="preserve">  Zachary T</v>
      </c>
      <c r="E636">
        <f>VLOOKUP($A636, 'Medical Examinations'!$A$2:$J$2336, 2, FALSE)</f>
        <v>25.175000000000001</v>
      </c>
      <c r="F636">
        <f>VLOOKUP($A636, 'Medical Examinations'!$A$2:$J$2336, 3, FALSE)</f>
        <v>4.96</v>
      </c>
      <c r="G636" t="str">
        <f>VLOOKUP($A636, 'Medical Examinations'!$A$2:$J$2336, 4, FALSE)</f>
        <v>No</v>
      </c>
      <c r="H636" t="str">
        <f>VLOOKUP($A636, 'Medical Examinations'!$A$2:$J$2336, 5, FALSE)</f>
        <v>No</v>
      </c>
      <c r="I636" t="str">
        <f>VLOOKUP($A636, 'Medical Examinations'!$A$2:$J$2336, 6, FALSE)</f>
        <v>No</v>
      </c>
      <c r="J636">
        <f>VLOOKUP($A636, 'Medical Examinations'!$A$2:$J$2336, 7, FALSE)</f>
        <v>0</v>
      </c>
      <c r="K636" t="str">
        <f>VLOOKUP($A636, 'Medical Examinations'!$A$2:$J$2336, 8, FALSE)</f>
        <v>No</v>
      </c>
      <c r="L636" t="str">
        <f>VLOOKUP($A636, 'Medical Examinations'!$A$2:$J$2336, 9, FALSE)</f>
        <v>Obesity</v>
      </c>
      <c r="M636" t="str">
        <f>VLOOKUP($A636, 'Medical Examinations'!$A$2:$J$2336, 10, FALSE)</f>
        <v>Normal</v>
      </c>
      <c r="N636">
        <f>VLOOKUP($A636, 'Hospitalisation Details'!$A$2:$K$2344, 5, FALSE)</f>
        <v>0</v>
      </c>
      <c r="O636">
        <f>VLOOKUP($A636, 'Hospitalisation Details'!$A$2:$K$2344, 6, FALSE)</f>
        <v>15518.18</v>
      </c>
      <c r="P636" t="str">
        <f>VLOOKUP($A636, 'Hospitalisation Details'!$A$2:$K$2344, 7, FALSE)</f>
        <v>tier - 2</v>
      </c>
      <c r="Q636" t="str">
        <f>VLOOKUP($A636, 'Hospitalisation Details'!$A$2:$K$2344, 8, FALSE)</f>
        <v>tier - 3</v>
      </c>
      <c r="R636" t="str">
        <f>VLOOKUP($A636, 'Hospitalisation Details'!$A$2:$K$2344, 9, FALSE)</f>
        <v>R1015</v>
      </c>
      <c r="S636" t="str">
        <f>VLOOKUP($A636, 'Hospitalisation Details'!$A$2:$K$2344, 10, FALSE)</f>
        <v>17Jul2004</v>
      </c>
      <c r="T636">
        <f>VLOOKUP($A636, 'Hospitalisation Details'!$A$2:$K$2344, 11, FALSE)</f>
        <v>18</v>
      </c>
    </row>
    <row r="637" spans="1:20" ht="15.75" x14ac:dyDescent="0.25">
      <c r="A637" s="1" t="s">
        <v>1734</v>
      </c>
      <c r="B637" t="str">
        <f>VLOOKUP($A637, 'Customer Names'!$A$2:$D$2336, 2, FALSE)</f>
        <v>Stoney</v>
      </c>
      <c r="C637" t="str">
        <f>VLOOKUP($A637, 'Customer Names'!$A$2:$D$2336, 3, FALSE)</f>
        <v xml:space="preserve"> Mrs</v>
      </c>
      <c r="D637" t="str">
        <f>VLOOKUP($A637, 'Customer Names'!$A$2:$D$2336, 4, FALSE)</f>
        <v xml:space="preserve">  Hilda</v>
      </c>
      <c r="E637">
        <f>VLOOKUP($A637, 'Medical Examinations'!$A$2:$J$2336, 2, FALSE)</f>
        <v>43.11</v>
      </c>
      <c r="F637">
        <f>VLOOKUP($A637, 'Medical Examinations'!$A$2:$J$2336, 3, FALSE)</f>
        <v>4.67</v>
      </c>
      <c r="G637" t="str">
        <f>VLOOKUP($A637, 'Medical Examinations'!$A$2:$J$2336, 4, FALSE)</f>
        <v>Yes</v>
      </c>
      <c r="H637" t="str">
        <f>VLOOKUP($A637, 'Medical Examinations'!$A$2:$J$2336, 5, FALSE)</f>
        <v>No</v>
      </c>
      <c r="I637" t="str">
        <f>VLOOKUP($A637, 'Medical Examinations'!$A$2:$J$2336, 6, FALSE)</f>
        <v>No</v>
      </c>
      <c r="J637">
        <f>VLOOKUP($A637, 'Medical Examinations'!$A$2:$J$2336, 7, FALSE)</f>
        <v>2</v>
      </c>
      <c r="K637" t="str">
        <f>VLOOKUP($A637, 'Medical Examinations'!$A$2:$J$2336, 8, FALSE)</f>
        <v>Yes</v>
      </c>
      <c r="L637" t="str">
        <f>VLOOKUP($A637, 'Medical Examinations'!$A$2:$J$2336, 9, FALSE)</f>
        <v>Obesity</v>
      </c>
      <c r="M637" t="str">
        <f>VLOOKUP($A637, 'Medical Examinations'!$A$2:$J$2336, 10, FALSE)</f>
        <v>Normal</v>
      </c>
      <c r="N637">
        <f>VLOOKUP($A637, 'Hospitalisation Details'!$A$2:$K$2344, 5, FALSE)</f>
        <v>2</v>
      </c>
      <c r="O637">
        <f>VLOOKUP($A637, 'Hospitalisation Details'!$A$2:$K$2344, 6, FALSE)</f>
        <v>15450.48</v>
      </c>
      <c r="P637" t="str">
        <f>VLOOKUP($A637, 'Hospitalisation Details'!$A$2:$K$2344, 7, FALSE)</f>
        <v>tier - 2</v>
      </c>
      <c r="Q637" t="str">
        <f>VLOOKUP($A637, 'Hospitalisation Details'!$A$2:$K$2344, 8, FALSE)</f>
        <v>tier - 1</v>
      </c>
      <c r="R637" t="str">
        <f>VLOOKUP($A637, 'Hospitalisation Details'!$A$2:$K$2344, 9, FALSE)</f>
        <v>R1026</v>
      </c>
      <c r="S637" t="str">
        <f>VLOOKUP($A637, 'Hospitalisation Details'!$A$2:$K$2344, 10, FALSE)</f>
        <v>20Jul1976</v>
      </c>
      <c r="T637">
        <f>VLOOKUP($A637, 'Hospitalisation Details'!$A$2:$K$2344, 11, FALSE)</f>
        <v>46</v>
      </c>
    </row>
    <row r="638" spans="1:20" ht="15.75" x14ac:dyDescent="0.25">
      <c r="A638" s="1" t="s">
        <v>1733</v>
      </c>
      <c r="B638" t="str">
        <f>VLOOKUP($A638, 'Customer Names'!$A$2:$D$2336, 2, FALSE)</f>
        <v>Markert</v>
      </c>
      <c r="C638" t="str">
        <f>VLOOKUP($A638, 'Customer Names'!$A$2:$D$2336, 3, FALSE)</f>
        <v xml:space="preserve"> Ms</v>
      </c>
      <c r="D638" t="str">
        <f>VLOOKUP($A638, 'Customer Names'!$A$2:$D$2336, 4, FALSE)</f>
        <v xml:space="preserve">  Stephanie</v>
      </c>
      <c r="E638">
        <f>VLOOKUP($A638, 'Medical Examinations'!$A$2:$J$2336, 2, FALSE)</f>
        <v>53.32</v>
      </c>
      <c r="F638">
        <f>VLOOKUP($A638, 'Medical Examinations'!$A$2:$J$2336, 3, FALSE)</f>
        <v>5.0599999999999996</v>
      </c>
      <c r="G638" t="str">
        <f>VLOOKUP($A638, 'Medical Examinations'!$A$2:$J$2336, 4, FALSE)</f>
        <v>Yes</v>
      </c>
      <c r="H638" t="str">
        <f>VLOOKUP($A638, 'Medical Examinations'!$A$2:$J$2336, 5, FALSE)</f>
        <v>Yes</v>
      </c>
      <c r="I638" t="str">
        <f>VLOOKUP($A638, 'Medical Examinations'!$A$2:$J$2336, 6, FALSE)</f>
        <v>No</v>
      </c>
      <c r="J638">
        <f>VLOOKUP($A638, 'Medical Examinations'!$A$2:$J$2336, 7, FALSE)</f>
        <v>2</v>
      </c>
      <c r="K638" t="str">
        <f>VLOOKUP($A638, 'Medical Examinations'!$A$2:$J$2336, 8, FALSE)</f>
        <v>Yes</v>
      </c>
      <c r="L638" t="str">
        <f>VLOOKUP($A638, 'Medical Examinations'!$A$2:$J$2336, 9, FALSE)</f>
        <v>Obesity</v>
      </c>
      <c r="M638" t="str">
        <f>VLOOKUP($A638, 'Medical Examinations'!$A$2:$J$2336, 10, FALSE)</f>
        <v>Normal</v>
      </c>
      <c r="N638">
        <f>VLOOKUP($A638, 'Hospitalisation Details'!$A$2:$K$2344, 5, FALSE)</f>
        <v>3</v>
      </c>
      <c r="O638">
        <f>VLOOKUP($A638, 'Hospitalisation Details'!$A$2:$K$2344, 6, FALSE)</f>
        <v>15440.2</v>
      </c>
      <c r="P638" t="str">
        <f>VLOOKUP($A638, 'Hospitalisation Details'!$A$2:$K$2344, 7, FALSE)</f>
        <v>tier - 2</v>
      </c>
      <c r="Q638" t="str">
        <f>VLOOKUP($A638, 'Hospitalisation Details'!$A$2:$K$2344, 8, FALSE)</f>
        <v>tier - 1</v>
      </c>
      <c r="R638" t="str">
        <f>VLOOKUP($A638, 'Hospitalisation Details'!$A$2:$K$2344, 9, FALSE)</f>
        <v>R1012</v>
      </c>
      <c r="S638" t="str">
        <f>VLOOKUP($A638, 'Hospitalisation Details'!$A$2:$K$2344, 10, FALSE)</f>
        <v>25Oct1990</v>
      </c>
      <c r="T638">
        <f>VLOOKUP($A638, 'Hospitalisation Details'!$A$2:$K$2344, 11, FALSE)</f>
        <v>32</v>
      </c>
    </row>
    <row r="639" spans="1:20" ht="15.75" x14ac:dyDescent="0.25">
      <c r="A639" s="1" t="s">
        <v>1732</v>
      </c>
      <c r="B639" t="str">
        <f>VLOOKUP($A639, 'Customer Names'!$A$2:$D$2336, 2, FALSE)</f>
        <v>McLucas</v>
      </c>
      <c r="C639" t="str">
        <f>VLOOKUP($A639, 'Customer Names'!$A$2:$D$2336, 3, FALSE)</f>
        <v xml:space="preserve"> Mr</v>
      </c>
      <c r="D639" t="str">
        <f>VLOOKUP($A639, 'Customer Names'!$A$2:$D$2336, 4, FALSE)</f>
        <v xml:space="preserve">  Doug</v>
      </c>
      <c r="E639">
        <f>VLOOKUP($A639, 'Medical Examinations'!$A$2:$J$2336, 2, FALSE)</f>
        <v>38.04</v>
      </c>
      <c r="F639">
        <f>VLOOKUP($A639, 'Medical Examinations'!$A$2:$J$2336, 3, FALSE)</f>
        <v>5.0199999999999996</v>
      </c>
      <c r="G639" t="str">
        <f>VLOOKUP($A639, 'Medical Examinations'!$A$2:$J$2336, 4, FALSE)</f>
        <v>Yes</v>
      </c>
      <c r="H639" t="str">
        <f>VLOOKUP($A639, 'Medical Examinations'!$A$2:$J$2336, 5, FALSE)</f>
        <v>No</v>
      </c>
      <c r="I639" t="str">
        <f>VLOOKUP($A639, 'Medical Examinations'!$A$2:$J$2336, 6, FALSE)</f>
        <v>No</v>
      </c>
      <c r="J639">
        <f>VLOOKUP($A639, 'Medical Examinations'!$A$2:$J$2336, 7, FALSE)</f>
        <v>1</v>
      </c>
      <c r="K639" t="str">
        <f>VLOOKUP($A639, 'Medical Examinations'!$A$2:$J$2336, 8, FALSE)</f>
        <v>Yes</v>
      </c>
      <c r="L639" t="str">
        <f>VLOOKUP($A639, 'Medical Examinations'!$A$2:$J$2336, 9, FALSE)</f>
        <v>Obesity</v>
      </c>
      <c r="M639" t="str">
        <f>VLOOKUP($A639, 'Medical Examinations'!$A$2:$J$2336, 10, FALSE)</f>
        <v>Normal</v>
      </c>
      <c r="N639">
        <f>VLOOKUP($A639, 'Hospitalisation Details'!$A$2:$K$2344, 5, FALSE)</f>
        <v>0</v>
      </c>
      <c r="O639">
        <f>VLOOKUP($A639, 'Hospitalisation Details'!$A$2:$K$2344, 6, FALSE)</f>
        <v>15377.77</v>
      </c>
      <c r="P639" t="str">
        <f>VLOOKUP($A639, 'Hospitalisation Details'!$A$2:$K$2344, 7, FALSE)</f>
        <v>tier - 2</v>
      </c>
      <c r="Q639" t="str">
        <f>VLOOKUP($A639, 'Hospitalisation Details'!$A$2:$K$2344, 8, FALSE)</f>
        <v>tier - 2</v>
      </c>
      <c r="R639" t="str">
        <f>VLOOKUP($A639, 'Hospitalisation Details'!$A$2:$K$2344, 9, FALSE)</f>
        <v>R1012</v>
      </c>
      <c r="S639" t="str">
        <f>VLOOKUP($A639, 'Hospitalisation Details'!$A$2:$K$2344, 10, FALSE)</f>
        <v>4Sep1964</v>
      </c>
      <c r="T639">
        <f>VLOOKUP($A639, 'Hospitalisation Details'!$A$2:$K$2344, 11, FALSE)</f>
        <v>58</v>
      </c>
    </row>
    <row r="640" spans="1:20" ht="15.75" x14ac:dyDescent="0.25">
      <c r="A640" s="1" t="s">
        <v>1731</v>
      </c>
      <c r="B640" t="str">
        <f>VLOOKUP($A640, 'Customer Names'!$A$2:$D$2336, 2, FALSE)</f>
        <v>Erwin</v>
      </c>
      <c r="C640" t="str">
        <f>VLOOKUP($A640, 'Customer Names'!$A$2:$D$2336, 3, FALSE)</f>
        <v xml:space="preserve"> Ms</v>
      </c>
      <c r="D640" t="str">
        <f>VLOOKUP($A640, 'Customer Names'!$A$2:$D$2336, 4, FALSE)</f>
        <v xml:space="preserve">  Bethany N</v>
      </c>
      <c r="E640">
        <f>VLOOKUP($A640, 'Medical Examinations'!$A$2:$J$2336, 2, FALSE)</f>
        <v>37.9</v>
      </c>
      <c r="F640">
        <f>VLOOKUP($A640, 'Medical Examinations'!$A$2:$J$2336, 3, FALSE)</f>
        <v>7.76</v>
      </c>
      <c r="G640" t="str">
        <f>VLOOKUP($A640, 'Medical Examinations'!$A$2:$J$2336, 4, FALSE)</f>
        <v>Yes</v>
      </c>
      <c r="H640" t="str">
        <f>VLOOKUP($A640, 'Medical Examinations'!$A$2:$J$2336, 5, FALSE)</f>
        <v>No</v>
      </c>
      <c r="I640" t="str">
        <f>VLOOKUP($A640, 'Medical Examinations'!$A$2:$J$2336, 6, FALSE)</f>
        <v>No</v>
      </c>
      <c r="J640">
        <f>VLOOKUP($A640, 'Medical Examinations'!$A$2:$J$2336, 7, FALSE)</f>
        <v>1</v>
      </c>
      <c r="K640" t="str">
        <f>VLOOKUP($A640, 'Medical Examinations'!$A$2:$J$2336, 8, FALSE)</f>
        <v>Yes</v>
      </c>
      <c r="L640" t="str">
        <f>VLOOKUP($A640, 'Medical Examinations'!$A$2:$J$2336, 9, FALSE)</f>
        <v>Obesity</v>
      </c>
      <c r="M640" t="str">
        <f>VLOOKUP($A640, 'Medical Examinations'!$A$2:$J$2336, 10, FALSE)</f>
        <v>Diabetes</v>
      </c>
      <c r="N640">
        <f>VLOOKUP($A640, 'Hospitalisation Details'!$A$2:$K$2344, 5, FALSE)</f>
        <v>0</v>
      </c>
      <c r="O640">
        <f>VLOOKUP($A640, 'Hospitalisation Details'!$A$2:$K$2344, 6, FALSE)</f>
        <v>15368.22</v>
      </c>
      <c r="P640" t="str">
        <f>VLOOKUP($A640, 'Hospitalisation Details'!$A$2:$K$2344, 7, FALSE)</f>
        <v>tier - 2</v>
      </c>
      <c r="Q640" t="str">
        <f>VLOOKUP($A640, 'Hospitalisation Details'!$A$2:$K$2344, 8, FALSE)</f>
        <v>tier - 2</v>
      </c>
      <c r="R640" t="str">
        <f>VLOOKUP($A640, 'Hospitalisation Details'!$A$2:$K$2344, 9, FALSE)</f>
        <v>R1011</v>
      </c>
      <c r="S640" t="str">
        <f>VLOOKUP($A640, 'Hospitalisation Details'!$A$2:$K$2344, 10, FALSE)</f>
        <v>6Sep1962</v>
      </c>
      <c r="T640">
        <f>VLOOKUP($A640, 'Hospitalisation Details'!$A$2:$K$2344, 11, FALSE)</f>
        <v>60</v>
      </c>
    </row>
    <row r="641" spans="1:20" ht="15.75" x14ac:dyDescent="0.25">
      <c r="A641" s="1" t="s">
        <v>1730</v>
      </c>
      <c r="B641" t="str">
        <f>VLOOKUP($A641, 'Customer Names'!$A$2:$D$2336, 2, FALSE)</f>
        <v>Osborne</v>
      </c>
      <c r="C641" t="str">
        <f>VLOOKUP($A641, 'Customer Names'!$A$2:$D$2336, 3, FALSE)</f>
        <v xml:space="preserve"> Mrs</v>
      </c>
      <c r="D641" t="str">
        <f>VLOOKUP($A641, 'Customer Names'!$A$2:$D$2336, 4, FALSE)</f>
        <v xml:space="preserve">  Sandra H</v>
      </c>
      <c r="E641">
        <f>VLOOKUP($A641, 'Medical Examinations'!$A$2:$J$2336, 2, FALSE)</f>
        <v>39.6</v>
      </c>
      <c r="F641">
        <f>VLOOKUP($A641, 'Medical Examinations'!$A$2:$J$2336, 3, FALSE)</f>
        <v>9.32</v>
      </c>
      <c r="G641" t="str">
        <f>VLOOKUP($A641, 'Medical Examinations'!$A$2:$J$2336, 4, FALSE)</f>
        <v>Yes</v>
      </c>
      <c r="H641" t="str">
        <f>VLOOKUP($A641, 'Medical Examinations'!$A$2:$J$2336, 5, FALSE)</f>
        <v>No</v>
      </c>
      <c r="I641" t="str">
        <f>VLOOKUP($A641, 'Medical Examinations'!$A$2:$J$2336, 6, FALSE)</f>
        <v>No</v>
      </c>
      <c r="J641">
        <f>VLOOKUP($A641, 'Medical Examinations'!$A$2:$J$2336, 7, FALSE)</f>
        <v>1</v>
      </c>
      <c r="K641" t="str">
        <f>VLOOKUP($A641, 'Medical Examinations'!$A$2:$J$2336, 8, FALSE)</f>
        <v>Yes</v>
      </c>
      <c r="L641" t="str">
        <f>VLOOKUP($A641, 'Medical Examinations'!$A$2:$J$2336, 9, FALSE)</f>
        <v>Obesity</v>
      </c>
      <c r="M641" t="str">
        <f>VLOOKUP($A641, 'Medical Examinations'!$A$2:$J$2336, 10, FALSE)</f>
        <v>Diabetes</v>
      </c>
      <c r="N641">
        <f>VLOOKUP($A641, 'Hospitalisation Details'!$A$2:$K$2344, 5, FALSE)</f>
        <v>0</v>
      </c>
      <c r="O641">
        <f>VLOOKUP($A641, 'Hospitalisation Details'!$A$2:$K$2344, 6, FALSE)</f>
        <v>15363.77</v>
      </c>
      <c r="P641" t="str">
        <f>VLOOKUP($A641, 'Hospitalisation Details'!$A$2:$K$2344, 7, FALSE)</f>
        <v>tier - 2</v>
      </c>
      <c r="Q641" t="str">
        <f>VLOOKUP($A641, 'Hospitalisation Details'!$A$2:$K$2344, 8, FALSE)</f>
        <v>tier - 1</v>
      </c>
      <c r="R641" t="str">
        <f>VLOOKUP($A641, 'Hospitalisation Details'!$A$2:$K$2344, 9, FALSE)</f>
        <v>R1026</v>
      </c>
      <c r="S641" t="str">
        <f>VLOOKUP($A641, 'Hospitalisation Details'!$A$2:$K$2344, 10, FALSE)</f>
        <v>18Jul1968</v>
      </c>
      <c r="T641">
        <f>VLOOKUP($A641, 'Hospitalisation Details'!$A$2:$K$2344, 11, FALSE)</f>
        <v>54</v>
      </c>
    </row>
    <row r="642" spans="1:20" ht="15.75" x14ac:dyDescent="0.25">
      <c r="A642" s="1" t="s">
        <v>1729</v>
      </c>
      <c r="B642" t="str">
        <f>VLOOKUP($A642, 'Customer Names'!$A$2:$D$2336, 2, FALSE)</f>
        <v>Otsuka</v>
      </c>
      <c r="C642" t="str">
        <f>VLOOKUP($A642, 'Customer Names'!$A$2:$D$2336, 3, FALSE)</f>
        <v xml:space="preserve"> Mr</v>
      </c>
      <c r="D642" t="str">
        <f>VLOOKUP($A642, 'Customer Names'!$A$2:$D$2336, 4, FALSE)</f>
        <v xml:space="preserve">  Takuo</v>
      </c>
      <c r="E642">
        <f>VLOOKUP($A642, 'Medical Examinations'!$A$2:$J$2336, 2, FALSE)</f>
        <v>50.92</v>
      </c>
      <c r="F642">
        <f>VLOOKUP($A642, 'Medical Examinations'!$A$2:$J$2336, 3, FALSE)</f>
        <v>5.31</v>
      </c>
      <c r="G642" t="str">
        <f>VLOOKUP($A642, 'Medical Examinations'!$A$2:$J$2336, 4, FALSE)</f>
        <v>Yes</v>
      </c>
      <c r="H642" t="str">
        <f>VLOOKUP($A642, 'Medical Examinations'!$A$2:$J$2336, 5, FALSE)</f>
        <v>Yes</v>
      </c>
      <c r="I642" t="str">
        <f>VLOOKUP($A642, 'Medical Examinations'!$A$2:$J$2336, 6, FALSE)</f>
        <v>No</v>
      </c>
      <c r="J642">
        <f>VLOOKUP($A642, 'Medical Examinations'!$A$2:$J$2336, 7, FALSE)</f>
        <v>2</v>
      </c>
      <c r="K642" t="str">
        <f>VLOOKUP($A642, 'Medical Examinations'!$A$2:$J$2336, 8, FALSE)</f>
        <v>Yes</v>
      </c>
      <c r="L642" t="str">
        <f>VLOOKUP($A642, 'Medical Examinations'!$A$2:$J$2336, 9, FALSE)</f>
        <v>Obesity</v>
      </c>
      <c r="M642" t="str">
        <f>VLOOKUP($A642, 'Medical Examinations'!$A$2:$J$2336, 10, FALSE)</f>
        <v>Normal</v>
      </c>
      <c r="N642">
        <f>VLOOKUP($A642, 'Hospitalisation Details'!$A$2:$K$2344, 5, FALSE)</f>
        <v>3</v>
      </c>
      <c r="O642">
        <f>VLOOKUP($A642, 'Hospitalisation Details'!$A$2:$K$2344, 6, FALSE)</f>
        <v>15361.5</v>
      </c>
      <c r="P642" t="str">
        <f>VLOOKUP($A642, 'Hospitalisation Details'!$A$2:$K$2344, 7, FALSE)</f>
        <v>tier - 2</v>
      </c>
      <c r="Q642" t="str">
        <f>VLOOKUP($A642, 'Hospitalisation Details'!$A$2:$K$2344, 8, FALSE)</f>
        <v>tier - 3</v>
      </c>
      <c r="R642" t="str">
        <f>VLOOKUP($A642, 'Hospitalisation Details'!$A$2:$K$2344, 9, FALSE)</f>
        <v>R1023</v>
      </c>
      <c r="S642" t="str">
        <f>VLOOKUP($A642, 'Hospitalisation Details'!$A$2:$K$2344, 10, FALSE)</f>
        <v>17Dec1988</v>
      </c>
      <c r="T642">
        <f>VLOOKUP($A642, 'Hospitalisation Details'!$A$2:$K$2344, 11, FALSE)</f>
        <v>34</v>
      </c>
    </row>
    <row r="643" spans="1:20" ht="15.75" x14ac:dyDescent="0.25">
      <c r="A643" s="1" t="s">
        <v>1728</v>
      </c>
      <c r="B643" t="str">
        <f>VLOOKUP($A643, 'Customer Names'!$A$2:$D$2336, 2, FALSE)</f>
        <v>Smith</v>
      </c>
      <c r="C643" t="str">
        <f>VLOOKUP($A643, 'Customer Names'!$A$2:$D$2336, 3, FALSE)</f>
        <v xml:space="preserve"> Ms</v>
      </c>
      <c r="D643" t="str">
        <f>VLOOKUP($A643, 'Customer Names'!$A$2:$D$2336, 4, FALSE)</f>
        <v xml:space="preserve">  Kelly A</v>
      </c>
      <c r="E643">
        <f>VLOOKUP($A643, 'Medical Examinations'!$A$2:$J$2336, 2, FALSE)</f>
        <v>21.85</v>
      </c>
      <c r="F643">
        <f>VLOOKUP($A643, 'Medical Examinations'!$A$2:$J$2336, 3, FALSE)</f>
        <v>5.56</v>
      </c>
      <c r="G643" t="str">
        <f>VLOOKUP($A643, 'Medical Examinations'!$A$2:$J$2336, 4, FALSE)</f>
        <v>No</v>
      </c>
      <c r="H643" t="str">
        <f>VLOOKUP($A643, 'Medical Examinations'!$A$2:$J$2336, 5, FALSE)</f>
        <v>No</v>
      </c>
      <c r="I643" t="str">
        <f>VLOOKUP($A643, 'Medical Examinations'!$A$2:$J$2336, 6, FALSE)</f>
        <v>No</v>
      </c>
      <c r="J643">
        <f>VLOOKUP($A643, 'Medical Examinations'!$A$2:$J$2336, 7, FALSE)</f>
        <v>0</v>
      </c>
      <c r="K643" t="str">
        <f>VLOOKUP($A643, 'Medical Examinations'!$A$2:$J$2336, 8, FALSE)</f>
        <v>No</v>
      </c>
      <c r="L643" t="str">
        <f>VLOOKUP($A643, 'Medical Examinations'!$A$2:$J$2336, 9, FALSE)</f>
        <v>Obesity</v>
      </c>
      <c r="M643" t="str">
        <f>VLOOKUP($A643, 'Medical Examinations'!$A$2:$J$2336, 10, FALSE)</f>
        <v>Normal</v>
      </c>
      <c r="N643">
        <f>VLOOKUP($A643, 'Hospitalisation Details'!$A$2:$K$2344, 5, FALSE)</f>
        <v>1</v>
      </c>
      <c r="O643">
        <f>VLOOKUP($A643, 'Hospitalisation Details'!$A$2:$K$2344, 6, FALSE)</f>
        <v>15359.1</v>
      </c>
      <c r="P643" t="str">
        <f>VLOOKUP($A643, 'Hospitalisation Details'!$A$2:$K$2344, 7, FALSE)</f>
        <v>tier - 2</v>
      </c>
      <c r="Q643" t="str">
        <f>VLOOKUP($A643, 'Hospitalisation Details'!$A$2:$K$2344, 8, FALSE)</f>
        <v>tier - 3</v>
      </c>
      <c r="R643" t="str">
        <f>VLOOKUP($A643, 'Hospitalisation Details'!$A$2:$K$2344, 9, FALSE)</f>
        <v>R1024</v>
      </c>
      <c r="S643" t="str">
        <f>VLOOKUP($A643, 'Hospitalisation Details'!$A$2:$K$2344, 10, FALSE)</f>
        <v>14Jul2001</v>
      </c>
      <c r="T643">
        <f>VLOOKUP($A643, 'Hospitalisation Details'!$A$2:$K$2344, 11, FALSE)</f>
        <v>21</v>
      </c>
    </row>
    <row r="644" spans="1:20" ht="15.75" x14ac:dyDescent="0.25">
      <c r="A644" s="1" t="s">
        <v>1727</v>
      </c>
      <c r="B644" t="str">
        <f>VLOOKUP($A644, 'Customer Names'!$A$2:$D$2336, 2, FALSE)</f>
        <v>Myers</v>
      </c>
      <c r="C644" t="str">
        <f>VLOOKUP($A644, 'Customer Names'!$A$2:$D$2336, 3, FALSE)</f>
        <v xml:space="preserve"> Mr</v>
      </c>
      <c r="D644" t="str">
        <f>VLOOKUP($A644, 'Customer Names'!$A$2:$D$2336, 4, FALSE)</f>
        <v xml:space="preserve">  Scott</v>
      </c>
      <c r="E644">
        <f>VLOOKUP($A644, 'Medical Examinations'!$A$2:$J$2336, 2, FALSE)</f>
        <v>36.08</v>
      </c>
      <c r="F644">
        <f>VLOOKUP($A644, 'Medical Examinations'!$A$2:$J$2336, 3, FALSE)</f>
        <v>7.11</v>
      </c>
      <c r="G644" t="str">
        <f>VLOOKUP($A644, 'Medical Examinations'!$A$2:$J$2336, 4, FALSE)</f>
        <v>Yes</v>
      </c>
      <c r="H644" t="str">
        <f>VLOOKUP($A644, 'Medical Examinations'!$A$2:$J$2336, 5, FALSE)</f>
        <v>No</v>
      </c>
      <c r="I644" t="str">
        <f>VLOOKUP($A644, 'Medical Examinations'!$A$2:$J$2336, 6, FALSE)</f>
        <v>Yes</v>
      </c>
      <c r="J644">
        <f>VLOOKUP($A644, 'Medical Examinations'!$A$2:$J$2336, 7, FALSE)</f>
        <v>1</v>
      </c>
      <c r="K644" t="str">
        <f>VLOOKUP($A644, 'Medical Examinations'!$A$2:$J$2336, 8, FALSE)</f>
        <v>No</v>
      </c>
      <c r="L644" t="str">
        <f>VLOOKUP($A644, 'Medical Examinations'!$A$2:$J$2336, 9, FALSE)</f>
        <v>Obesity</v>
      </c>
      <c r="M644" t="str">
        <f>VLOOKUP($A644, 'Medical Examinations'!$A$2:$J$2336, 10, FALSE)</f>
        <v>Diabetes</v>
      </c>
      <c r="N644">
        <f>VLOOKUP($A644, 'Hospitalisation Details'!$A$2:$K$2344, 5, FALSE)</f>
        <v>0</v>
      </c>
      <c r="O644">
        <f>VLOOKUP($A644, 'Hospitalisation Details'!$A$2:$K$2344, 6, FALSE)</f>
        <v>15322.77</v>
      </c>
      <c r="P644" t="str">
        <f>VLOOKUP($A644, 'Hospitalisation Details'!$A$2:$K$2344, 7, FALSE)</f>
        <v>tier - 2</v>
      </c>
      <c r="Q644" t="str">
        <f>VLOOKUP($A644, 'Hospitalisation Details'!$A$2:$K$2344, 8, FALSE)</f>
        <v>tier - 3</v>
      </c>
      <c r="R644" t="str">
        <f>VLOOKUP($A644, 'Hospitalisation Details'!$A$2:$K$2344, 9, FALSE)</f>
        <v>R1021</v>
      </c>
      <c r="S644" t="str">
        <f>VLOOKUP($A644, 'Hospitalisation Details'!$A$2:$K$2344, 10, FALSE)</f>
        <v>13Dec1963</v>
      </c>
      <c r="T644">
        <f>VLOOKUP($A644, 'Hospitalisation Details'!$A$2:$K$2344, 11, FALSE)</f>
        <v>59</v>
      </c>
    </row>
    <row r="645" spans="1:20" ht="15.75" x14ac:dyDescent="0.25">
      <c r="A645" s="1" t="s">
        <v>1726</v>
      </c>
      <c r="B645" t="str">
        <f>VLOOKUP($A645, 'Customer Names'!$A$2:$D$2336, 2, FALSE)</f>
        <v>Cote</v>
      </c>
      <c r="C645" t="str">
        <f>VLOOKUP($A645, 'Customer Names'!$A$2:$D$2336, 3, FALSE)</f>
        <v xml:space="preserve"> Mr</v>
      </c>
      <c r="D645" t="str">
        <f>VLOOKUP($A645, 'Customer Names'!$A$2:$D$2336, 4, FALSE)</f>
        <v xml:space="preserve">  Benoit</v>
      </c>
      <c r="E645">
        <f>VLOOKUP($A645, 'Medical Examinations'!$A$2:$J$2336, 2, FALSE)</f>
        <v>40.44</v>
      </c>
      <c r="F645">
        <f>VLOOKUP($A645, 'Medical Examinations'!$A$2:$J$2336, 3, FALSE)</f>
        <v>5.13</v>
      </c>
      <c r="G645" t="str">
        <f>VLOOKUP($A645, 'Medical Examinations'!$A$2:$J$2336, 4, FALSE)</f>
        <v>Yes</v>
      </c>
      <c r="H645" t="str">
        <f>VLOOKUP($A645, 'Medical Examinations'!$A$2:$J$2336, 5, FALSE)</f>
        <v>No</v>
      </c>
      <c r="I645" t="str">
        <f>VLOOKUP($A645, 'Medical Examinations'!$A$2:$J$2336, 6, FALSE)</f>
        <v>Yes</v>
      </c>
      <c r="J645">
        <f>VLOOKUP($A645, 'Medical Examinations'!$A$2:$J$2336, 7, FALSE)</f>
        <v>1</v>
      </c>
      <c r="K645" t="str">
        <f>VLOOKUP($A645, 'Medical Examinations'!$A$2:$J$2336, 8, FALSE)</f>
        <v>Yes</v>
      </c>
      <c r="L645" t="str">
        <f>VLOOKUP($A645, 'Medical Examinations'!$A$2:$J$2336, 9, FALSE)</f>
        <v>Obesity</v>
      </c>
      <c r="M645" t="str">
        <f>VLOOKUP($A645, 'Medical Examinations'!$A$2:$J$2336, 10, FALSE)</f>
        <v>Normal</v>
      </c>
      <c r="N645">
        <f>VLOOKUP($A645, 'Hospitalisation Details'!$A$2:$K$2344, 5, FALSE)</f>
        <v>0</v>
      </c>
      <c r="O645">
        <f>VLOOKUP($A645, 'Hospitalisation Details'!$A$2:$K$2344, 6, FALSE)</f>
        <v>15260.52</v>
      </c>
      <c r="P645" t="str">
        <f>VLOOKUP($A645, 'Hospitalisation Details'!$A$2:$K$2344, 7, FALSE)</f>
        <v>tier - 2</v>
      </c>
      <c r="Q645" t="str">
        <f>VLOOKUP($A645, 'Hospitalisation Details'!$A$2:$K$2344, 8, FALSE)</f>
        <v>tier - 2</v>
      </c>
      <c r="R645" t="str">
        <f>VLOOKUP($A645, 'Hospitalisation Details'!$A$2:$K$2344, 9, FALSE)</f>
        <v>R1023</v>
      </c>
      <c r="S645" t="str">
        <f>VLOOKUP($A645, 'Hospitalisation Details'!$A$2:$K$2344, 10, FALSE)</f>
        <v>16Sep1969</v>
      </c>
      <c r="T645">
        <f>VLOOKUP($A645, 'Hospitalisation Details'!$A$2:$K$2344, 11, FALSE)</f>
        <v>53</v>
      </c>
    </row>
    <row r="646" spans="1:20" ht="15.75" x14ac:dyDescent="0.25">
      <c r="A646" s="1" t="s">
        <v>1725</v>
      </c>
      <c r="B646" t="str">
        <f>VLOOKUP($A646, 'Customer Names'!$A$2:$D$2336, 2, FALSE)</f>
        <v>Ehrhardt</v>
      </c>
      <c r="C646" t="str">
        <f>VLOOKUP($A646, 'Customer Names'!$A$2:$D$2336, 3, FALSE)</f>
        <v xml:space="preserve"> Ms</v>
      </c>
      <c r="D646" t="str">
        <f>VLOOKUP($A646, 'Customer Names'!$A$2:$D$2336, 4, FALSE)</f>
        <v xml:space="preserve">  Elizabeth M</v>
      </c>
      <c r="E646">
        <f>VLOOKUP($A646, 'Medical Examinations'!$A$2:$J$2336, 2, FALSE)</f>
        <v>38.094999999999999</v>
      </c>
      <c r="F646">
        <f>VLOOKUP($A646, 'Medical Examinations'!$A$2:$J$2336, 3, FALSE)</f>
        <v>10.199999999999999</v>
      </c>
      <c r="G646" t="str">
        <f>VLOOKUP($A646, 'Medical Examinations'!$A$2:$J$2336, 4, FALSE)</f>
        <v>Yes</v>
      </c>
      <c r="H646" t="str">
        <f>VLOOKUP($A646, 'Medical Examinations'!$A$2:$J$2336, 5, FALSE)</f>
        <v>No</v>
      </c>
      <c r="I646" t="str">
        <f>VLOOKUP($A646, 'Medical Examinations'!$A$2:$J$2336, 6, FALSE)</f>
        <v>No</v>
      </c>
      <c r="J646">
        <f>VLOOKUP($A646, 'Medical Examinations'!$A$2:$J$2336, 7, FALSE)</f>
        <v>1</v>
      </c>
      <c r="K646" t="str">
        <f>VLOOKUP($A646, 'Medical Examinations'!$A$2:$J$2336, 8, FALSE)</f>
        <v>Yes</v>
      </c>
      <c r="L646" t="str">
        <f>VLOOKUP($A646, 'Medical Examinations'!$A$2:$J$2336, 9, FALSE)</f>
        <v>Obesity</v>
      </c>
      <c r="M646" t="str">
        <f>VLOOKUP($A646, 'Medical Examinations'!$A$2:$J$2336, 10, FALSE)</f>
        <v>Diabetes</v>
      </c>
      <c r="N646">
        <f>VLOOKUP($A646, 'Hospitalisation Details'!$A$2:$K$2344, 5, FALSE)</f>
        <v>2</v>
      </c>
      <c r="O646">
        <f>VLOOKUP($A646, 'Hospitalisation Details'!$A$2:$K$2344, 6, FALSE)</f>
        <v>15230.32</v>
      </c>
      <c r="P646" t="str">
        <f>VLOOKUP($A646, 'Hospitalisation Details'!$A$2:$K$2344, 7, FALSE)</f>
        <v>tier - 2</v>
      </c>
      <c r="Q646" t="str">
        <f>VLOOKUP($A646, 'Hospitalisation Details'!$A$2:$K$2344, 8, FALSE)</f>
        <v>tier - 2</v>
      </c>
      <c r="R646" t="str">
        <f>VLOOKUP($A646, 'Hospitalisation Details'!$A$2:$K$2344, 9, FALSE)</f>
        <v>R1024</v>
      </c>
      <c r="S646" t="str">
        <f>VLOOKUP($A646, 'Hospitalisation Details'!$A$2:$K$2344, 10, FALSE)</f>
        <v>25Jul1960</v>
      </c>
      <c r="T646">
        <f>VLOOKUP($A646, 'Hospitalisation Details'!$A$2:$K$2344, 11, FALSE)</f>
        <v>62</v>
      </c>
    </row>
    <row r="647" spans="1:20" ht="15.75" x14ac:dyDescent="0.25">
      <c r="A647" s="1" t="s">
        <v>1724</v>
      </c>
      <c r="B647" t="str">
        <f>VLOOKUP($A647, 'Customer Names'!$A$2:$D$2336, 2, FALSE)</f>
        <v>Petersen</v>
      </c>
      <c r="C647" t="str">
        <f>VLOOKUP($A647, 'Customer Names'!$A$2:$D$2336, 3, FALSE)</f>
        <v xml:space="preserve"> Ms</v>
      </c>
      <c r="D647" t="str">
        <f>VLOOKUP($A647, 'Customer Names'!$A$2:$D$2336, 4, FALSE)</f>
        <v xml:space="preserve">  Jessica A</v>
      </c>
      <c r="E647">
        <f>VLOOKUP($A647, 'Medical Examinations'!$A$2:$J$2336, 2, FALSE)</f>
        <v>44.95</v>
      </c>
      <c r="F647">
        <f>VLOOKUP($A647, 'Medical Examinations'!$A$2:$J$2336, 3, FALSE)</f>
        <v>10.4</v>
      </c>
      <c r="G647" t="str">
        <f>VLOOKUP($A647, 'Medical Examinations'!$A$2:$J$2336, 4, FALSE)</f>
        <v>Yes</v>
      </c>
      <c r="H647" t="str">
        <f>VLOOKUP($A647, 'Medical Examinations'!$A$2:$J$2336, 5, FALSE)</f>
        <v>No</v>
      </c>
      <c r="I647" t="str">
        <f>VLOOKUP($A647, 'Medical Examinations'!$A$2:$J$2336, 6, FALSE)</f>
        <v>No</v>
      </c>
      <c r="J647">
        <f>VLOOKUP($A647, 'Medical Examinations'!$A$2:$J$2336, 7, FALSE)</f>
        <v>2</v>
      </c>
      <c r="K647" t="str">
        <f>VLOOKUP($A647, 'Medical Examinations'!$A$2:$J$2336, 8, FALSE)</f>
        <v>Yes</v>
      </c>
      <c r="L647" t="str">
        <f>VLOOKUP($A647, 'Medical Examinations'!$A$2:$J$2336, 9, FALSE)</f>
        <v>Obesity</v>
      </c>
      <c r="M647" t="str">
        <f>VLOOKUP($A647, 'Medical Examinations'!$A$2:$J$2336, 10, FALSE)</f>
        <v>Diabetes</v>
      </c>
      <c r="N647">
        <f>VLOOKUP($A647, 'Hospitalisation Details'!$A$2:$K$2344, 5, FALSE)</f>
        <v>2</v>
      </c>
      <c r="O647">
        <f>VLOOKUP($A647, 'Hospitalisation Details'!$A$2:$K$2344, 6, FALSE)</f>
        <v>15207.92</v>
      </c>
      <c r="P647" t="str">
        <f>VLOOKUP($A647, 'Hospitalisation Details'!$A$2:$K$2344, 7, FALSE)</f>
        <v>tier - 2</v>
      </c>
      <c r="Q647" t="str">
        <f>VLOOKUP($A647, 'Hospitalisation Details'!$A$2:$K$2344, 8, FALSE)</f>
        <v>tier - 1</v>
      </c>
      <c r="R647" t="str">
        <f>VLOOKUP($A647, 'Hospitalisation Details'!$A$2:$K$2344, 9, FALSE)</f>
        <v>R1012</v>
      </c>
      <c r="S647" t="str">
        <f>VLOOKUP($A647, 'Hospitalisation Details'!$A$2:$K$2344, 10, FALSE)</f>
        <v>23Nov1978</v>
      </c>
      <c r="T647">
        <f>VLOOKUP($A647, 'Hospitalisation Details'!$A$2:$K$2344, 11, FALSE)</f>
        <v>44</v>
      </c>
    </row>
    <row r="648" spans="1:20" ht="15.75" x14ac:dyDescent="0.25">
      <c r="A648" s="1" t="s">
        <v>1723</v>
      </c>
      <c r="B648" t="str">
        <f>VLOOKUP($A648, 'Customer Names'!$A$2:$D$2336, 2, FALSE)</f>
        <v>Ertel</v>
      </c>
      <c r="C648" t="str">
        <f>VLOOKUP($A648, 'Customer Names'!$A$2:$D$2336, 3, FALSE)</f>
        <v xml:space="preserve"> Ms</v>
      </c>
      <c r="D648" t="str">
        <f>VLOOKUP($A648, 'Customer Names'!$A$2:$D$2336, 4, FALSE)</f>
        <v xml:space="preserve">  Monica K</v>
      </c>
      <c r="E648">
        <f>VLOOKUP($A648, 'Medical Examinations'!$A$2:$J$2336, 2, FALSE)</f>
        <v>35.54</v>
      </c>
      <c r="F648">
        <f>VLOOKUP($A648, 'Medical Examinations'!$A$2:$J$2336, 3, FALSE)</f>
        <v>10.67</v>
      </c>
      <c r="G648" t="str">
        <f>VLOOKUP($A648, 'Medical Examinations'!$A$2:$J$2336, 4, FALSE)</f>
        <v>Yes</v>
      </c>
      <c r="H648" t="str">
        <f>VLOOKUP($A648, 'Medical Examinations'!$A$2:$J$2336, 5, FALSE)</f>
        <v>No</v>
      </c>
      <c r="I648" t="str">
        <f>VLOOKUP($A648, 'Medical Examinations'!$A$2:$J$2336, 6, FALSE)</f>
        <v>No</v>
      </c>
      <c r="J648">
        <f>VLOOKUP($A648, 'Medical Examinations'!$A$2:$J$2336, 7, FALSE)</f>
        <v>1</v>
      </c>
      <c r="K648" t="str">
        <f>VLOOKUP($A648, 'Medical Examinations'!$A$2:$J$2336, 8, FALSE)</f>
        <v>No</v>
      </c>
      <c r="L648" t="str">
        <f>VLOOKUP($A648, 'Medical Examinations'!$A$2:$J$2336, 9, FALSE)</f>
        <v>Obesity</v>
      </c>
      <c r="M648" t="str">
        <f>VLOOKUP($A648, 'Medical Examinations'!$A$2:$J$2336, 10, FALSE)</f>
        <v>Diabetes</v>
      </c>
      <c r="N648">
        <f>VLOOKUP($A648, 'Hospitalisation Details'!$A$2:$K$2344, 5, FALSE)</f>
        <v>0</v>
      </c>
      <c r="O648">
        <f>VLOOKUP($A648, 'Hospitalisation Details'!$A$2:$K$2344, 6, FALSE)</f>
        <v>15174.81</v>
      </c>
      <c r="P648" t="str">
        <f>VLOOKUP($A648, 'Hospitalisation Details'!$A$2:$K$2344, 7, FALSE)</f>
        <v>tier - 2</v>
      </c>
      <c r="Q648" t="str">
        <f>VLOOKUP($A648, 'Hospitalisation Details'!$A$2:$K$2344, 8, FALSE)</f>
        <v>tier - 1</v>
      </c>
      <c r="R648" t="str">
        <f>VLOOKUP($A648, 'Hospitalisation Details'!$A$2:$K$2344, 9, FALSE)</f>
        <v>R1012</v>
      </c>
      <c r="S648" t="str">
        <f>VLOOKUP($A648, 'Hospitalisation Details'!$A$2:$K$2344, 10, FALSE)</f>
        <v>17Jun1962</v>
      </c>
      <c r="T648">
        <f>VLOOKUP($A648, 'Hospitalisation Details'!$A$2:$K$2344, 11, FALSE)</f>
        <v>60</v>
      </c>
    </row>
    <row r="649" spans="1:20" ht="15.75" x14ac:dyDescent="0.25">
      <c r="A649" s="1" t="s">
        <v>1722</v>
      </c>
      <c r="B649" t="str">
        <f>VLOOKUP($A649, 'Customer Names'!$A$2:$D$2336, 2, FALSE)</f>
        <v>Lanza</v>
      </c>
      <c r="C649" t="str">
        <f>VLOOKUP($A649, 'Customer Names'!$A$2:$D$2336, 3, FALSE)</f>
        <v xml:space="preserve"> Mr</v>
      </c>
      <c r="D649" t="str">
        <f>VLOOKUP($A649, 'Customer Names'!$A$2:$D$2336, 4, FALSE)</f>
        <v xml:space="preserve">  Kevin L</v>
      </c>
      <c r="E649">
        <f>VLOOKUP($A649, 'Medical Examinations'!$A$2:$J$2336, 2, FALSE)</f>
        <v>39.799999999999997</v>
      </c>
      <c r="F649">
        <f>VLOOKUP($A649, 'Medical Examinations'!$A$2:$J$2336, 3, FALSE)</f>
        <v>4.6500000000000004</v>
      </c>
      <c r="G649" t="str">
        <f>VLOOKUP($A649, 'Medical Examinations'!$A$2:$J$2336, 4, FALSE)</f>
        <v>Yes</v>
      </c>
      <c r="H649" t="str">
        <f>VLOOKUP($A649, 'Medical Examinations'!$A$2:$J$2336, 5, FALSE)</f>
        <v>No</v>
      </c>
      <c r="I649" t="str">
        <f>VLOOKUP($A649, 'Medical Examinations'!$A$2:$J$2336, 6, FALSE)</f>
        <v>No</v>
      </c>
      <c r="J649">
        <f>VLOOKUP($A649, 'Medical Examinations'!$A$2:$J$2336, 7, FALSE)</f>
        <v>1</v>
      </c>
      <c r="K649" t="str">
        <f>VLOOKUP($A649, 'Medical Examinations'!$A$2:$J$2336, 8, FALSE)</f>
        <v>Yes</v>
      </c>
      <c r="L649" t="str">
        <f>VLOOKUP($A649, 'Medical Examinations'!$A$2:$J$2336, 9, FALSE)</f>
        <v>Obesity</v>
      </c>
      <c r="M649" t="str">
        <f>VLOOKUP($A649, 'Medical Examinations'!$A$2:$J$2336, 10, FALSE)</f>
        <v>Normal</v>
      </c>
      <c r="N649">
        <f>VLOOKUP($A649, 'Hospitalisation Details'!$A$2:$K$2344, 5, FALSE)</f>
        <v>3</v>
      </c>
      <c r="O649">
        <f>VLOOKUP($A649, 'Hospitalisation Details'!$A$2:$K$2344, 6, FALSE)</f>
        <v>15170.07</v>
      </c>
      <c r="P649" t="str">
        <f>VLOOKUP($A649, 'Hospitalisation Details'!$A$2:$K$2344, 7, FALSE)</f>
        <v>tier - 2</v>
      </c>
      <c r="Q649" t="str">
        <f>VLOOKUP($A649, 'Hospitalisation Details'!$A$2:$K$2344, 8, FALSE)</f>
        <v>tier - 3</v>
      </c>
      <c r="R649" t="str">
        <f>VLOOKUP($A649, 'Hospitalisation Details'!$A$2:$K$2344, 9, FALSE)</f>
        <v>R1011</v>
      </c>
      <c r="S649" t="str">
        <f>VLOOKUP($A649, 'Hospitalisation Details'!$A$2:$K$2344, 10, FALSE)</f>
        <v>3Dec1959</v>
      </c>
      <c r="T649">
        <f>VLOOKUP($A649, 'Hospitalisation Details'!$A$2:$K$2344, 11, FALSE)</f>
        <v>63</v>
      </c>
    </row>
    <row r="650" spans="1:20" ht="15.75" x14ac:dyDescent="0.25">
      <c r="A650" s="1" t="s">
        <v>1721</v>
      </c>
      <c r="B650" t="str">
        <f>VLOOKUP($A650, 'Customer Names'!$A$2:$D$2336, 2, FALSE)</f>
        <v>Picklesimer</v>
      </c>
      <c r="C650" t="str">
        <f>VLOOKUP($A650, 'Customer Names'!$A$2:$D$2336, 3, FALSE)</f>
        <v xml:space="preserve"> Mr</v>
      </c>
      <c r="D650" t="str">
        <f>VLOOKUP($A650, 'Customer Names'!$A$2:$D$2336, 4, FALSE)</f>
        <v xml:space="preserve">  Gregory</v>
      </c>
      <c r="E650">
        <f>VLOOKUP($A650, 'Medical Examinations'!$A$2:$J$2336, 2, FALSE)</f>
        <v>33.659999999999997</v>
      </c>
      <c r="F650">
        <f>VLOOKUP($A650, 'Medical Examinations'!$A$2:$J$2336, 3, FALSE)</f>
        <v>5.65</v>
      </c>
      <c r="G650" t="str">
        <f>VLOOKUP($A650, 'Medical Examinations'!$A$2:$J$2336, 4, FALSE)</f>
        <v>Yes</v>
      </c>
      <c r="H650" t="str">
        <f>VLOOKUP($A650, 'Medical Examinations'!$A$2:$J$2336, 5, FALSE)</f>
        <v>No</v>
      </c>
      <c r="I650" t="str">
        <f>VLOOKUP($A650, 'Medical Examinations'!$A$2:$J$2336, 6, FALSE)</f>
        <v>No</v>
      </c>
      <c r="J650">
        <f>VLOOKUP($A650, 'Medical Examinations'!$A$2:$J$2336, 7, FALSE)</f>
        <v>1</v>
      </c>
      <c r="K650" t="str">
        <f>VLOOKUP($A650, 'Medical Examinations'!$A$2:$J$2336, 8, FALSE)</f>
        <v>No</v>
      </c>
      <c r="L650" t="str">
        <f>VLOOKUP($A650, 'Medical Examinations'!$A$2:$J$2336, 9, FALSE)</f>
        <v>Obesity</v>
      </c>
      <c r="M650" t="str">
        <f>VLOOKUP($A650, 'Medical Examinations'!$A$2:$J$2336, 10, FALSE)</f>
        <v>Normal</v>
      </c>
      <c r="N650">
        <f>VLOOKUP($A650, 'Hospitalisation Details'!$A$2:$K$2344, 5, FALSE)</f>
        <v>3</v>
      </c>
      <c r="O650">
        <f>VLOOKUP($A650, 'Hospitalisation Details'!$A$2:$K$2344, 6, FALSE)</f>
        <v>15161.53</v>
      </c>
      <c r="P650" t="str">
        <f>VLOOKUP($A650, 'Hospitalisation Details'!$A$2:$K$2344, 7, FALSE)</f>
        <v>tier - 2</v>
      </c>
      <c r="Q650" t="str">
        <f>VLOOKUP($A650, 'Hospitalisation Details'!$A$2:$K$2344, 8, FALSE)</f>
        <v>tier - 1</v>
      </c>
      <c r="R650" t="str">
        <f>VLOOKUP($A650, 'Hospitalisation Details'!$A$2:$K$2344, 9, FALSE)</f>
        <v>R1013</v>
      </c>
      <c r="S650" t="str">
        <f>VLOOKUP($A650, 'Hospitalisation Details'!$A$2:$K$2344, 10, FALSE)</f>
        <v>4Jun1959</v>
      </c>
      <c r="T650">
        <f>VLOOKUP($A650, 'Hospitalisation Details'!$A$2:$K$2344, 11, FALSE)</f>
        <v>64</v>
      </c>
    </row>
    <row r="651" spans="1:20" ht="15.75" x14ac:dyDescent="0.25">
      <c r="A651" s="1" t="s">
        <v>1720</v>
      </c>
      <c r="B651" t="str">
        <f>VLOOKUP($A651, 'Customer Names'!$A$2:$D$2336, 2, FALSE)</f>
        <v>Giles</v>
      </c>
      <c r="C651" t="str">
        <f>VLOOKUP($A651, 'Customer Names'!$A$2:$D$2336, 3, FALSE)</f>
        <v xml:space="preserve"> Ms</v>
      </c>
      <c r="D651" t="str">
        <f>VLOOKUP($A651, 'Customer Names'!$A$2:$D$2336, 4, FALSE)</f>
        <v xml:space="preserve">  Della</v>
      </c>
      <c r="E651">
        <f>VLOOKUP($A651, 'Medical Examinations'!$A$2:$J$2336, 2, FALSE)</f>
        <v>35.5</v>
      </c>
      <c r="F651">
        <f>VLOOKUP($A651, 'Medical Examinations'!$A$2:$J$2336, 3, FALSE)</f>
        <v>11.97</v>
      </c>
      <c r="G651" t="str">
        <f>VLOOKUP($A651, 'Medical Examinations'!$A$2:$J$2336, 4, FALSE)</f>
        <v>Yes</v>
      </c>
      <c r="H651" t="str">
        <f>VLOOKUP($A651, 'Medical Examinations'!$A$2:$J$2336, 5, FALSE)</f>
        <v>No</v>
      </c>
      <c r="I651" t="str">
        <f>VLOOKUP($A651, 'Medical Examinations'!$A$2:$J$2336, 6, FALSE)</f>
        <v>No</v>
      </c>
      <c r="J651">
        <f>VLOOKUP($A651, 'Medical Examinations'!$A$2:$J$2336, 7, FALSE)</f>
        <v>1</v>
      </c>
      <c r="K651" t="str">
        <f>VLOOKUP($A651, 'Medical Examinations'!$A$2:$J$2336, 8, FALSE)</f>
        <v>No</v>
      </c>
      <c r="L651" t="str">
        <f>VLOOKUP($A651, 'Medical Examinations'!$A$2:$J$2336, 9, FALSE)</f>
        <v>Obesity</v>
      </c>
      <c r="M651" t="str">
        <f>VLOOKUP($A651, 'Medical Examinations'!$A$2:$J$2336, 10, FALSE)</f>
        <v>Diabetes</v>
      </c>
      <c r="N651">
        <f>VLOOKUP($A651, 'Hospitalisation Details'!$A$2:$K$2344, 5, FALSE)</f>
        <v>0</v>
      </c>
      <c r="O651">
        <f>VLOOKUP($A651, 'Hospitalisation Details'!$A$2:$K$2344, 6, FALSE)</f>
        <v>15161.25</v>
      </c>
      <c r="P651" t="str">
        <f>VLOOKUP($A651, 'Hospitalisation Details'!$A$2:$K$2344, 7, FALSE)</f>
        <v>tier - 2</v>
      </c>
      <c r="Q651" t="str">
        <f>VLOOKUP($A651, 'Hospitalisation Details'!$A$2:$K$2344, 8, FALSE)</f>
        <v>tier - 2</v>
      </c>
      <c r="R651" t="str">
        <f>VLOOKUP($A651, 'Hospitalisation Details'!$A$2:$K$2344, 9, FALSE)</f>
        <v>R1012</v>
      </c>
      <c r="S651" t="str">
        <f>VLOOKUP($A651, 'Hospitalisation Details'!$A$2:$K$2344, 10, FALSE)</f>
        <v>25Oct1962</v>
      </c>
      <c r="T651">
        <f>VLOOKUP($A651, 'Hospitalisation Details'!$A$2:$K$2344, 11, FALSE)</f>
        <v>60</v>
      </c>
    </row>
    <row r="652" spans="1:20" ht="15.75" x14ac:dyDescent="0.25">
      <c r="A652" s="1" t="s">
        <v>1719</v>
      </c>
      <c r="B652" t="str">
        <f>VLOOKUP($A652, 'Customer Names'!$A$2:$D$2336, 2, FALSE)</f>
        <v>Harmon</v>
      </c>
      <c r="C652" t="str">
        <f>VLOOKUP($A652, 'Customer Names'!$A$2:$D$2336, 3, FALSE)</f>
        <v xml:space="preserve"> Mr</v>
      </c>
      <c r="D652" t="str">
        <f>VLOOKUP($A652, 'Customer Names'!$A$2:$D$2336, 4, FALSE)</f>
        <v xml:space="preserve">  David</v>
      </c>
      <c r="E652">
        <f>VLOOKUP($A652, 'Medical Examinations'!$A$2:$J$2336, 2, FALSE)</f>
        <v>41.63</v>
      </c>
      <c r="F652">
        <f>VLOOKUP($A652, 'Medical Examinations'!$A$2:$J$2336, 3, FALSE)</f>
        <v>6.71</v>
      </c>
      <c r="G652" t="str">
        <f>VLOOKUP($A652, 'Medical Examinations'!$A$2:$J$2336, 4, FALSE)</f>
        <v>Yes</v>
      </c>
      <c r="H652" t="str">
        <f>VLOOKUP($A652, 'Medical Examinations'!$A$2:$J$2336, 5, FALSE)</f>
        <v>No</v>
      </c>
      <c r="I652" t="str">
        <f>VLOOKUP($A652, 'Medical Examinations'!$A$2:$J$2336, 6, FALSE)</f>
        <v>No</v>
      </c>
      <c r="J652">
        <f>VLOOKUP($A652, 'Medical Examinations'!$A$2:$J$2336, 7, FALSE)</f>
        <v>2</v>
      </c>
      <c r="K652" t="str">
        <f>VLOOKUP($A652, 'Medical Examinations'!$A$2:$J$2336, 8, FALSE)</f>
        <v>Yes</v>
      </c>
      <c r="L652" t="str">
        <f>VLOOKUP($A652, 'Medical Examinations'!$A$2:$J$2336, 9, FALSE)</f>
        <v>Obesity</v>
      </c>
      <c r="M652" t="str">
        <f>VLOOKUP($A652, 'Medical Examinations'!$A$2:$J$2336, 10, FALSE)</f>
        <v>Diabetes</v>
      </c>
      <c r="N652">
        <f>VLOOKUP($A652, 'Hospitalisation Details'!$A$2:$K$2344, 5, FALSE)</f>
        <v>0</v>
      </c>
      <c r="O652">
        <f>VLOOKUP($A652, 'Hospitalisation Details'!$A$2:$K$2344, 6, FALSE)</f>
        <v>15150.44</v>
      </c>
      <c r="P652" t="str">
        <f>VLOOKUP($A652, 'Hospitalisation Details'!$A$2:$K$2344, 7, FALSE)</f>
        <v>tier - 2</v>
      </c>
      <c r="Q652" t="str">
        <f>VLOOKUP($A652, 'Hospitalisation Details'!$A$2:$K$2344, 8, FALSE)</f>
        <v>tier - 1</v>
      </c>
      <c r="R652" t="str">
        <f>VLOOKUP($A652, 'Hospitalisation Details'!$A$2:$K$2344, 9, FALSE)</f>
        <v>R1023</v>
      </c>
      <c r="S652" t="str">
        <f>VLOOKUP($A652, 'Hospitalisation Details'!$A$2:$K$2344, 10, FALSE)</f>
        <v>25Nov1971</v>
      </c>
      <c r="T652">
        <f>VLOOKUP($A652, 'Hospitalisation Details'!$A$2:$K$2344, 11, FALSE)</f>
        <v>51</v>
      </c>
    </row>
    <row r="653" spans="1:20" ht="15.75" x14ac:dyDescent="0.25">
      <c r="A653" s="1" t="s">
        <v>1718</v>
      </c>
      <c r="B653" t="str">
        <f>VLOOKUP($A653, 'Customer Names'!$A$2:$D$2336, 2, FALSE)</f>
        <v>Pennings</v>
      </c>
      <c r="C653" t="str">
        <f>VLOOKUP($A653, 'Customer Names'!$A$2:$D$2336, 3, FALSE)</f>
        <v xml:space="preserve"> Ms</v>
      </c>
      <c r="D653" t="str">
        <f>VLOOKUP($A653, 'Customer Names'!$A$2:$D$2336, 4, FALSE)</f>
        <v xml:space="preserve">  Victoria</v>
      </c>
      <c r="E653">
        <f>VLOOKUP($A653, 'Medical Examinations'!$A$2:$J$2336, 2, FALSE)</f>
        <v>46.49</v>
      </c>
      <c r="F653">
        <f>VLOOKUP($A653, 'Medical Examinations'!$A$2:$J$2336, 3, FALSE)</f>
        <v>11.92</v>
      </c>
      <c r="G653" t="str">
        <f>VLOOKUP($A653, 'Medical Examinations'!$A$2:$J$2336, 4, FALSE)</f>
        <v>Yes</v>
      </c>
      <c r="H653" t="str">
        <f>VLOOKUP($A653, 'Medical Examinations'!$A$2:$J$2336, 5, FALSE)</f>
        <v>Yes</v>
      </c>
      <c r="I653" t="str">
        <f>VLOOKUP($A653, 'Medical Examinations'!$A$2:$J$2336, 6, FALSE)</f>
        <v>No</v>
      </c>
      <c r="J653">
        <f>VLOOKUP($A653, 'Medical Examinations'!$A$2:$J$2336, 7, FALSE)</f>
        <v>2</v>
      </c>
      <c r="K653" t="str">
        <f>VLOOKUP($A653, 'Medical Examinations'!$A$2:$J$2336, 8, FALSE)</f>
        <v>Yes</v>
      </c>
      <c r="L653" t="str">
        <f>VLOOKUP($A653, 'Medical Examinations'!$A$2:$J$2336, 9, FALSE)</f>
        <v>Obesity</v>
      </c>
      <c r="M653" t="str">
        <f>VLOOKUP($A653, 'Medical Examinations'!$A$2:$J$2336, 10, FALSE)</f>
        <v>Diabetes</v>
      </c>
      <c r="N653">
        <f>VLOOKUP($A653, 'Hospitalisation Details'!$A$2:$K$2344, 5, FALSE)</f>
        <v>2</v>
      </c>
      <c r="O653">
        <f>VLOOKUP($A653, 'Hospitalisation Details'!$A$2:$K$2344, 6, FALSE)</f>
        <v>15123.19</v>
      </c>
      <c r="P653" t="str">
        <f>VLOOKUP($A653, 'Hospitalisation Details'!$A$2:$K$2344, 7, FALSE)</f>
        <v>tier - 2</v>
      </c>
      <c r="Q653" t="str">
        <f>VLOOKUP($A653, 'Hospitalisation Details'!$A$2:$K$2344, 8, FALSE)</f>
        <v>tier - 1</v>
      </c>
      <c r="R653" t="str">
        <f>VLOOKUP($A653, 'Hospitalisation Details'!$A$2:$K$2344, 9, FALSE)</f>
        <v>R1011</v>
      </c>
      <c r="S653" t="str">
        <f>VLOOKUP($A653, 'Hospitalisation Details'!$A$2:$K$2344, 10, FALSE)</f>
        <v>5Sep1978</v>
      </c>
      <c r="T653">
        <f>VLOOKUP($A653, 'Hospitalisation Details'!$A$2:$K$2344, 11, FALSE)</f>
        <v>44</v>
      </c>
    </row>
    <row r="654" spans="1:20" ht="15.75" x14ac:dyDescent="0.25">
      <c r="A654" s="1" t="s">
        <v>1717</v>
      </c>
      <c r="B654" t="str">
        <f>VLOOKUP($A654, 'Customer Names'!$A$2:$D$2336, 2, FALSE)</f>
        <v>Tseronis</v>
      </c>
      <c r="C654" t="str">
        <f>VLOOKUP($A654, 'Customer Names'!$A$2:$D$2336, 3, FALSE)</f>
        <v xml:space="preserve"> Mr</v>
      </c>
      <c r="D654" t="str">
        <f>VLOOKUP($A654, 'Customer Names'!$A$2:$D$2336, 4, FALSE)</f>
        <v xml:space="preserve">  Tasos</v>
      </c>
      <c r="E654">
        <f>VLOOKUP($A654, 'Medical Examinations'!$A$2:$J$2336, 2, FALSE)</f>
        <v>43.29</v>
      </c>
      <c r="F654">
        <f>VLOOKUP($A654, 'Medical Examinations'!$A$2:$J$2336, 3, FALSE)</f>
        <v>5.35</v>
      </c>
      <c r="G654" t="str">
        <f>VLOOKUP($A654, 'Medical Examinations'!$A$2:$J$2336, 4, FALSE)</f>
        <v>Yes</v>
      </c>
      <c r="H654" t="str">
        <f>VLOOKUP($A654, 'Medical Examinations'!$A$2:$J$2336, 5, FALSE)</f>
        <v>No</v>
      </c>
      <c r="I654" t="str">
        <f>VLOOKUP($A654, 'Medical Examinations'!$A$2:$J$2336, 6, FALSE)</f>
        <v>No</v>
      </c>
      <c r="J654">
        <f>VLOOKUP($A654, 'Medical Examinations'!$A$2:$J$2336, 7, FALSE)</f>
        <v>2</v>
      </c>
      <c r="K654" t="str">
        <f>VLOOKUP($A654, 'Medical Examinations'!$A$2:$J$2336, 8, FALSE)</f>
        <v>Yes</v>
      </c>
      <c r="L654" t="str">
        <f>VLOOKUP($A654, 'Medical Examinations'!$A$2:$J$2336, 9, FALSE)</f>
        <v>Obesity</v>
      </c>
      <c r="M654" t="str">
        <f>VLOOKUP($A654, 'Medical Examinations'!$A$2:$J$2336, 10, FALSE)</f>
        <v>Normal</v>
      </c>
      <c r="N654">
        <f>VLOOKUP($A654, 'Hospitalisation Details'!$A$2:$K$2344, 5, FALSE)</f>
        <v>0</v>
      </c>
      <c r="O654">
        <f>VLOOKUP($A654, 'Hospitalisation Details'!$A$2:$K$2344, 6, FALSE)</f>
        <v>15103.69</v>
      </c>
      <c r="P654" t="str">
        <f>VLOOKUP($A654, 'Hospitalisation Details'!$A$2:$K$2344, 7, FALSE)</f>
        <v>tier - 2</v>
      </c>
      <c r="Q654" t="str">
        <f>VLOOKUP($A654, 'Hospitalisation Details'!$A$2:$K$2344, 8, FALSE)</f>
        <v>tier - 1</v>
      </c>
      <c r="R654" t="str">
        <f>VLOOKUP($A654, 'Hospitalisation Details'!$A$2:$K$2344, 9, FALSE)</f>
        <v>R1012</v>
      </c>
      <c r="S654" t="str">
        <f>VLOOKUP($A654, 'Hospitalisation Details'!$A$2:$K$2344, 10, FALSE)</f>
        <v>7Nov1972</v>
      </c>
      <c r="T654">
        <f>VLOOKUP($A654, 'Hospitalisation Details'!$A$2:$K$2344, 11, FALSE)</f>
        <v>50</v>
      </c>
    </row>
    <row r="655" spans="1:20" ht="15.75" x14ac:dyDescent="0.25">
      <c r="A655" s="1" t="s">
        <v>1716</v>
      </c>
      <c r="B655" t="str">
        <f>VLOOKUP($A655, 'Customer Names'!$A$2:$D$2336, 2, FALSE)</f>
        <v>Aliff</v>
      </c>
      <c r="C655" t="str">
        <f>VLOOKUP($A655, 'Customer Names'!$A$2:$D$2336, 3, FALSE)</f>
        <v xml:space="preserve"> Mr</v>
      </c>
      <c r="D655" t="str">
        <f>VLOOKUP($A655, 'Customer Names'!$A$2:$D$2336, 4, FALSE)</f>
        <v xml:space="preserve">  Thomas</v>
      </c>
      <c r="E655">
        <f>VLOOKUP($A655, 'Medical Examinations'!$A$2:$J$2336, 2, FALSE)</f>
        <v>43.08</v>
      </c>
      <c r="F655">
        <f>VLOOKUP($A655, 'Medical Examinations'!$A$2:$J$2336, 3, FALSE)</f>
        <v>8.9600000000000009</v>
      </c>
      <c r="G655" t="str">
        <f>VLOOKUP($A655, 'Medical Examinations'!$A$2:$J$2336, 4, FALSE)</f>
        <v>Yes</v>
      </c>
      <c r="H655" t="str">
        <f>VLOOKUP($A655, 'Medical Examinations'!$A$2:$J$2336, 5, FALSE)</f>
        <v>No</v>
      </c>
      <c r="I655" t="str">
        <f>VLOOKUP($A655, 'Medical Examinations'!$A$2:$J$2336, 6, FALSE)</f>
        <v>No</v>
      </c>
      <c r="J655">
        <f>VLOOKUP($A655, 'Medical Examinations'!$A$2:$J$2336, 7, FALSE)</f>
        <v>2</v>
      </c>
      <c r="K655" t="str">
        <f>VLOOKUP($A655, 'Medical Examinations'!$A$2:$J$2336, 8, FALSE)</f>
        <v>Yes</v>
      </c>
      <c r="L655" t="str">
        <f>VLOOKUP($A655, 'Medical Examinations'!$A$2:$J$2336, 9, FALSE)</f>
        <v>Obesity</v>
      </c>
      <c r="M655" t="str">
        <f>VLOOKUP($A655, 'Medical Examinations'!$A$2:$J$2336, 10, FALSE)</f>
        <v>Diabetes</v>
      </c>
      <c r="N655">
        <f>VLOOKUP($A655, 'Hospitalisation Details'!$A$2:$K$2344, 5, FALSE)</f>
        <v>1</v>
      </c>
      <c r="O655">
        <f>VLOOKUP($A655, 'Hospitalisation Details'!$A$2:$K$2344, 6, FALSE)</f>
        <v>15090.35</v>
      </c>
      <c r="P655" t="str">
        <f>VLOOKUP($A655, 'Hospitalisation Details'!$A$2:$K$2344, 7, FALSE)</f>
        <v>tier - 2</v>
      </c>
      <c r="Q655" t="str">
        <f>VLOOKUP($A655, 'Hospitalisation Details'!$A$2:$K$2344, 8, FALSE)</f>
        <v>tier - 1</v>
      </c>
      <c r="R655" t="str">
        <f>VLOOKUP($A655, 'Hospitalisation Details'!$A$2:$K$2344, 9, FALSE)</f>
        <v>R1023</v>
      </c>
      <c r="S655" t="str">
        <f>VLOOKUP($A655, 'Hospitalisation Details'!$A$2:$K$2344, 10, FALSE)</f>
        <v>26Oct1975</v>
      </c>
      <c r="T655">
        <f>VLOOKUP($A655, 'Hospitalisation Details'!$A$2:$K$2344, 11, FALSE)</f>
        <v>47</v>
      </c>
    </row>
    <row r="656" spans="1:20" ht="15.75" x14ac:dyDescent="0.25">
      <c r="A656" s="1" t="s">
        <v>1715</v>
      </c>
      <c r="B656" t="str">
        <f>VLOOKUP($A656, 'Customer Names'!$A$2:$D$2336, 2, FALSE)</f>
        <v>Willenberg</v>
      </c>
      <c r="C656" t="str">
        <f>VLOOKUP($A656, 'Customer Names'!$A$2:$D$2336, 3, FALSE)</f>
        <v xml:space="preserve"> Mr</v>
      </c>
      <c r="D656" t="str">
        <f>VLOOKUP($A656, 'Customer Names'!$A$2:$D$2336, 4, FALSE)</f>
        <v xml:space="preserve">  Lukasz</v>
      </c>
      <c r="E656">
        <f>VLOOKUP($A656, 'Medical Examinations'!$A$2:$J$2336, 2, FALSE)</f>
        <v>39.07</v>
      </c>
      <c r="F656">
        <f>VLOOKUP($A656, 'Medical Examinations'!$A$2:$J$2336, 3, FALSE)</f>
        <v>11.93</v>
      </c>
      <c r="G656" t="str">
        <f>VLOOKUP($A656, 'Medical Examinations'!$A$2:$J$2336, 4, FALSE)</f>
        <v>Yes</v>
      </c>
      <c r="H656" t="str">
        <f>VLOOKUP($A656, 'Medical Examinations'!$A$2:$J$2336, 5, FALSE)</f>
        <v>No</v>
      </c>
      <c r="I656" t="str">
        <f>VLOOKUP($A656, 'Medical Examinations'!$A$2:$J$2336, 6, FALSE)</f>
        <v>No</v>
      </c>
      <c r="J656">
        <f>VLOOKUP($A656, 'Medical Examinations'!$A$2:$J$2336, 7, FALSE)</f>
        <v>1</v>
      </c>
      <c r="K656" t="str">
        <f>VLOOKUP($A656, 'Medical Examinations'!$A$2:$J$2336, 8, FALSE)</f>
        <v>Yes</v>
      </c>
      <c r="L656" t="str">
        <f>VLOOKUP($A656, 'Medical Examinations'!$A$2:$J$2336, 9, FALSE)</f>
        <v>Obesity</v>
      </c>
      <c r="M656" t="str">
        <f>VLOOKUP($A656, 'Medical Examinations'!$A$2:$J$2336, 10, FALSE)</f>
        <v>Diabetes</v>
      </c>
      <c r="N656">
        <f>VLOOKUP($A656, 'Hospitalisation Details'!$A$2:$K$2344, 5, FALSE)</f>
        <v>0</v>
      </c>
      <c r="O656">
        <f>VLOOKUP($A656, 'Hospitalisation Details'!$A$2:$K$2344, 6, FALSE)</f>
        <v>15052.68</v>
      </c>
      <c r="P656" t="str">
        <f>VLOOKUP($A656, 'Hospitalisation Details'!$A$2:$K$2344, 7, FALSE)</f>
        <v>tier - 2</v>
      </c>
      <c r="Q656" t="str">
        <f>VLOOKUP($A656, 'Hospitalisation Details'!$A$2:$K$2344, 8, FALSE)</f>
        <v>tier - 2</v>
      </c>
      <c r="R656" t="str">
        <f>VLOOKUP($A656, 'Hospitalisation Details'!$A$2:$K$2344, 9, FALSE)</f>
        <v>R1022</v>
      </c>
      <c r="S656" t="str">
        <f>VLOOKUP($A656, 'Hospitalisation Details'!$A$2:$K$2344, 10, FALSE)</f>
        <v>12Jun1968</v>
      </c>
      <c r="T656">
        <f>VLOOKUP($A656, 'Hospitalisation Details'!$A$2:$K$2344, 11, FALSE)</f>
        <v>54</v>
      </c>
    </row>
    <row r="657" spans="1:20" ht="15.75" x14ac:dyDescent="0.25">
      <c r="A657" s="1" t="s">
        <v>1714</v>
      </c>
      <c r="B657" t="str">
        <f>VLOOKUP($A657, 'Customer Names'!$A$2:$D$2336, 2, FALSE)</f>
        <v>Millett</v>
      </c>
      <c r="C657" t="str">
        <f>VLOOKUP($A657, 'Customer Names'!$A$2:$D$2336, 3, FALSE)</f>
        <v xml:space="preserve"> Mr</v>
      </c>
      <c r="D657" t="str">
        <f>VLOOKUP($A657, 'Customer Names'!$A$2:$D$2336, 4, FALSE)</f>
        <v xml:space="preserve">  Matthew A</v>
      </c>
      <c r="E657">
        <f>VLOOKUP($A657, 'Medical Examinations'!$A$2:$J$2336, 2, FALSE)</f>
        <v>41.3</v>
      </c>
      <c r="F657">
        <f>VLOOKUP($A657, 'Medical Examinations'!$A$2:$J$2336, 3, FALSE)</f>
        <v>9.59</v>
      </c>
      <c r="G657" t="str">
        <f>VLOOKUP($A657, 'Medical Examinations'!$A$2:$J$2336, 4, FALSE)</f>
        <v>Yes</v>
      </c>
      <c r="H657" t="str">
        <f>VLOOKUP($A657, 'Medical Examinations'!$A$2:$J$2336, 5, FALSE)</f>
        <v>No</v>
      </c>
      <c r="I657" t="str">
        <f>VLOOKUP($A657, 'Medical Examinations'!$A$2:$J$2336, 6, FALSE)</f>
        <v>No</v>
      </c>
      <c r="J657">
        <f>VLOOKUP($A657, 'Medical Examinations'!$A$2:$J$2336, 7, FALSE)</f>
        <v>2</v>
      </c>
      <c r="K657" t="str">
        <f>VLOOKUP($A657, 'Medical Examinations'!$A$2:$J$2336, 8, FALSE)</f>
        <v>Yes</v>
      </c>
      <c r="L657" t="str">
        <f>VLOOKUP($A657, 'Medical Examinations'!$A$2:$J$2336, 9, FALSE)</f>
        <v>Obesity</v>
      </c>
      <c r="M657" t="str">
        <f>VLOOKUP($A657, 'Medical Examinations'!$A$2:$J$2336, 10, FALSE)</f>
        <v>Diabetes</v>
      </c>
      <c r="N657">
        <f>VLOOKUP($A657, 'Hospitalisation Details'!$A$2:$K$2344, 5, FALSE)</f>
        <v>0</v>
      </c>
      <c r="O657">
        <f>VLOOKUP($A657, 'Hospitalisation Details'!$A$2:$K$2344, 6, FALSE)</f>
        <v>15038.51</v>
      </c>
      <c r="P657" t="str">
        <f>VLOOKUP($A657, 'Hospitalisation Details'!$A$2:$K$2344, 7, FALSE)</f>
        <v>tier - 2</v>
      </c>
      <c r="Q657" t="str">
        <f>VLOOKUP($A657, 'Hospitalisation Details'!$A$2:$K$2344, 8, FALSE)</f>
        <v>tier - 3</v>
      </c>
      <c r="R657" t="str">
        <f>VLOOKUP($A657, 'Hospitalisation Details'!$A$2:$K$2344, 9, FALSE)</f>
        <v>R1023</v>
      </c>
      <c r="S657" t="str">
        <f>VLOOKUP($A657, 'Hospitalisation Details'!$A$2:$K$2344, 10, FALSE)</f>
        <v>15Aug1971</v>
      </c>
      <c r="T657">
        <f>VLOOKUP($A657, 'Hospitalisation Details'!$A$2:$K$2344, 11, FALSE)</f>
        <v>51</v>
      </c>
    </row>
    <row r="658" spans="1:20" ht="15.75" x14ac:dyDescent="0.25">
      <c r="A658" s="1" t="s">
        <v>1713</v>
      </c>
      <c r="B658" t="str">
        <f>VLOOKUP($A658, 'Customer Names'!$A$2:$D$2336, 2, FALSE)</f>
        <v>Haley</v>
      </c>
      <c r="C658" t="str">
        <f>VLOOKUP($A658, 'Customer Names'!$A$2:$D$2336, 3, FALSE)</f>
        <v xml:space="preserve"> Ms</v>
      </c>
      <c r="D658" t="str">
        <f>VLOOKUP($A658, 'Customer Names'!$A$2:$D$2336, 4, FALSE)</f>
        <v xml:space="preserve">  Meta</v>
      </c>
      <c r="E658">
        <f>VLOOKUP($A658, 'Medical Examinations'!$A$2:$J$2336, 2, FALSE)</f>
        <v>42.95</v>
      </c>
      <c r="F658">
        <f>VLOOKUP($A658, 'Medical Examinations'!$A$2:$J$2336, 3, FALSE)</f>
        <v>11.88</v>
      </c>
      <c r="G658" t="str">
        <f>VLOOKUP($A658, 'Medical Examinations'!$A$2:$J$2336, 4, FALSE)</f>
        <v>Yes</v>
      </c>
      <c r="H658" t="str">
        <f>VLOOKUP($A658, 'Medical Examinations'!$A$2:$J$2336, 5, FALSE)</f>
        <v>No</v>
      </c>
      <c r="I658" t="str">
        <f>VLOOKUP($A658, 'Medical Examinations'!$A$2:$J$2336, 6, FALSE)</f>
        <v>No</v>
      </c>
      <c r="J658">
        <f>VLOOKUP($A658, 'Medical Examinations'!$A$2:$J$2336, 7, FALSE)</f>
        <v>2</v>
      </c>
      <c r="K658" t="str">
        <f>VLOOKUP($A658, 'Medical Examinations'!$A$2:$J$2336, 8, FALSE)</f>
        <v>Yes</v>
      </c>
      <c r="L658" t="str">
        <f>VLOOKUP($A658, 'Medical Examinations'!$A$2:$J$2336, 9, FALSE)</f>
        <v>Obesity</v>
      </c>
      <c r="M658" t="str">
        <f>VLOOKUP($A658, 'Medical Examinations'!$A$2:$J$2336, 10, FALSE)</f>
        <v>Diabetes</v>
      </c>
      <c r="N658">
        <f>VLOOKUP($A658, 'Hospitalisation Details'!$A$2:$K$2344, 5, FALSE)</f>
        <v>0</v>
      </c>
      <c r="O658">
        <f>VLOOKUP($A658, 'Hospitalisation Details'!$A$2:$K$2344, 6, FALSE)</f>
        <v>15026.3</v>
      </c>
      <c r="P658" t="str">
        <f>VLOOKUP($A658, 'Hospitalisation Details'!$A$2:$K$2344, 7, FALSE)</f>
        <v>tier - 2</v>
      </c>
      <c r="Q658" t="str">
        <f>VLOOKUP($A658, 'Hospitalisation Details'!$A$2:$K$2344, 8, FALSE)</f>
        <v>tier - 3</v>
      </c>
      <c r="R658" t="str">
        <f>VLOOKUP($A658, 'Hospitalisation Details'!$A$2:$K$2344, 9, FALSE)</f>
        <v>R1011</v>
      </c>
      <c r="S658" t="str">
        <f>VLOOKUP($A658, 'Hospitalisation Details'!$A$2:$K$2344, 10, FALSE)</f>
        <v>11Sep1970</v>
      </c>
      <c r="T658">
        <f>VLOOKUP($A658, 'Hospitalisation Details'!$A$2:$K$2344, 11, FALSE)</f>
        <v>52</v>
      </c>
    </row>
    <row r="659" spans="1:20" ht="15.75" x14ac:dyDescent="0.25">
      <c r="A659" s="1" t="s">
        <v>1712</v>
      </c>
      <c r="B659" t="str">
        <f>VLOOKUP($A659, 'Customer Names'!$A$2:$D$2336, 2, FALSE)</f>
        <v>Ackerman</v>
      </c>
      <c r="C659" t="str">
        <f>VLOOKUP($A659, 'Customer Names'!$A$2:$D$2336, 3, FALSE)</f>
        <v xml:space="preserve"> Ms</v>
      </c>
      <c r="D659" t="str">
        <f>VLOOKUP($A659, 'Customer Names'!$A$2:$D$2336, 4, FALSE)</f>
        <v xml:space="preserve">  Rachel E</v>
      </c>
      <c r="E659">
        <f>VLOOKUP($A659, 'Medical Examinations'!$A$2:$J$2336, 2, FALSE)</f>
        <v>46.96</v>
      </c>
      <c r="F659">
        <f>VLOOKUP($A659, 'Medical Examinations'!$A$2:$J$2336, 3, FALSE)</f>
        <v>4.6399999999999997</v>
      </c>
      <c r="G659" t="str">
        <f>VLOOKUP($A659, 'Medical Examinations'!$A$2:$J$2336, 4, FALSE)</f>
        <v>Yes</v>
      </c>
      <c r="H659" t="str">
        <f>VLOOKUP($A659, 'Medical Examinations'!$A$2:$J$2336, 5, FALSE)</f>
        <v>Yes</v>
      </c>
      <c r="I659" t="str">
        <f>VLOOKUP($A659, 'Medical Examinations'!$A$2:$J$2336, 6, FALSE)</f>
        <v>Yes</v>
      </c>
      <c r="J659">
        <f>VLOOKUP($A659, 'Medical Examinations'!$A$2:$J$2336, 7, FALSE)</f>
        <v>2</v>
      </c>
      <c r="K659" t="str">
        <f>VLOOKUP($A659, 'Medical Examinations'!$A$2:$J$2336, 8, FALSE)</f>
        <v>Yes</v>
      </c>
      <c r="L659" t="str">
        <f>VLOOKUP($A659, 'Medical Examinations'!$A$2:$J$2336, 9, FALSE)</f>
        <v>Obesity</v>
      </c>
      <c r="M659" t="str">
        <f>VLOOKUP($A659, 'Medical Examinations'!$A$2:$J$2336, 10, FALSE)</f>
        <v>Normal</v>
      </c>
      <c r="N659">
        <f>VLOOKUP($A659, 'Hospitalisation Details'!$A$2:$K$2344, 5, FALSE)</f>
        <v>2</v>
      </c>
      <c r="O659">
        <f>VLOOKUP($A659, 'Hospitalisation Details'!$A$2:$K$2344, 6, FALSE)</f>
        <v>15025.76</v>
      </c>
      <c r="P659" t="str">
        <f>VLOOKUP($A659, 'Hospitalisation Details'!$A$2:$K$2344, 7, FALSE)</f>
        <v>tier - 2</v>
      </c>
      <c r="Q659" t="str">
        <f>VLOOKUP($A659, 'Hospitalisation Details'!$A$2:$K$2344, 8, FALSE)</f>
        <v>tier - 1</v>
      </c>
      <c r="R659" t="str">
        <f>VLOOKUP($A659, 'Hospitalisation Details'!$A$2:$K$2344, 9, FALSE)</f>
        <v>R1011</v>
      </c>
      <c r="S659" t="str">
        <f>VLOOKUP($A659, 'Hospitalisation Details'!$A$2:$K$2344, 10, FALSE)</f>
        <v>25Nov1979</v>
      </c>
      <c r="T659">
        <f>VLOOKUP($A659, 'Hospitalisation Details'!$A$2:$K$2344, 11, FALSE)</f>
        <v>43</v>
      </c>
    </row>
    <row r="660" spans="1:20" ht="15.75" x14ac:dyDescent="0.25">
      <c r="A660" s="1" t="s">
        <v>1711</v>
      </c>
      <c r="B660" t="str">
        <f>VLOOKUP($A660, 'Customer Names'!$A$2:$D$2336, 2, FALSE)</f>
        <v>Valdez</v>
      </c>
      <c r="C660" t="str">
        <f>VLOOKUP($A660, 'Customer Names'!$A$2:$D$2336, 3, FALSE)</f>
        <v xml:space="preserve"> Ms</v>
      </c>
      <c r="D660" t="str">
        <f>VLOOKUP($A660, 'Customer Names'!$A$2:$D$2336, 4, FALSE)</f>
        <v xml:space="preserve">  Angelica</v>
      </c>
      <c r="E660">
        <f>VLOOKUP($A660, 'Medical Examinations'!$A$2:$J$2336, 2, FALSE)</f>
        <v>30.495000000000001</v>
      </c>
      <c r="F660">
        <f>VLOOKUP($A660, 'Medical Examinations'!$A$2:$J$2336, 3, FALSE)</f>
        <v>9.5299999999999994</v>
      </c>
      <c r="G660" t="str">
        <f>VLOOKUP($A660, 'Medical Examinations'!$A$2:$J$2336, 4, FALSE)</f>
        <v>No</v>
      </c>
      <c r="H660" t="str">
        <f>VLOOKUP($A660, 'Medical Examinations'!$A$2:$J$2336, 5, FALSE)</f>
        <v>No</v>
      </c>
      <c r="I660" t="str">
        <f>VLOOKUP($A660, 'Medical Examinations'!$A$2:$J$2336, 6, FALSE)</f>
        <v>No</v>
      </c>
      <c r="J660">
        <f>VLOOKUP($A660, 'Medical Examinations'!$A$2:$J$2336, 7, FALSE)</f>
        <v>1</v>
      </c>
      <c r="K660" t="str">
        <f>VLOOKUP($A660, 'Medical Examinations'!$A$2:$J$2336, 8, FALSE)</f>
        <v>No</v>
      </c>
      <c r="L660" t="str">
        <f>VLOOKUP($A660, 'Medical Examinations'!$A$2:$J$2336, 9, FALSE)</f>
        <v>Obesity</v>
      </c>
      <c r="M660" t="str">
        <f>VLOOKUP($A660, 'Medical Examinations'!$A$2:$J$2336, 10, FALSE)</f>
        <v>Diabetes</v>
      </c>
      <c r="N660">
        <f>VLOOKUP($A660, 'Hospitalisation Details'!$A$2:$K$2344, 5, FALSE)</f>
        <v>2</v>
      </c>
      <c r="O660">
        <f>VLOOKUP($A660, 'Hospitalisation Details'!$A$2:$K$2344, 6, FALSE)</f>
        <v>15019.76</v>
      </c>
      <c r="P660" t="str">
        <f>VLOOKUP($A660, 'Hospitalisation Details'!$A$2:$K$2344, 7, FALSE)</f>
        <v>tier - 2</v>
      </c>
      <c r="Q660" t="str">
        <f>VLOOKUP($A660, 'Hospitalisation Details'!$A$2:$K$2344, 8, FALSE)</f>
        <v>tier - 2</v>
      </c>
      <c r="R660" t="str">
        <f>VLOOKUP($A660, 'Hospitalisation Details'!$A$2:$K$2344, 9, FALSE)</f>
        <v>R1012</v>
      </c>
      <c r="S660" t="str">
        <f>VLOOKUP($A660, 'Hospitalisation Details'!$A$2:$K$2344, 10, FALSE)</f>
        <v>8Aug1960</v>
      </c>
      <c r="T660">
        <f>VLOOKUP($A660, 'Hospitalisation Details'!$A$2:$K$2344, 11, FALSE)</f>
        <v>62</v>
      </c>
    </row>
    <row r="661" spans="1:20" ht="15.75" x14ac:dyDescent="0.25">
      <c r="A661" s="1" t="s">
        <v>1710</v>
      </c>
      <c r="B661" t="str">
        <f>VLOOKUP($A661, 'Customer Names'!$A$2:$D$2336, 2, FALSE)</f>
        <v>Michaud</v>
      </c>
      <c r="C661" t="str">
        <f>VLOOKUP($A661, 'Customer Names'!$A$2:$D$2336, 3, FALSE)</f>
        <v xml:space="preserve"> Ms</v>
      </c>
      <c r="D661" t="str">
        <f>VLOOKUP($A661, 'Customer Names'!$A$2:$D$2336, 4, FALSE)</f>
        <v xml:space="preserve">  Kathleen</v>
      </c>
      <c r="E661">
        <f>VLOOKUP($A661, 'Medical Examinations'!$A$2:$J$2336, 2, FALSE)</f>
        <v>17.954999999999998</v>
      </c>
      <c r="F661">
        <f>VLOOKUP($A661, 'Medical Examinations'!$A$2:$J$2336, 3, FALSE)</f>
        <v>5.29</v>
      </c>
      <c r="G661" t="str">
        <f>VLOOKUP($A661, 'Medical Examinations'!$A$2:$J$2336, 4, FALSE)</f>
        <v>No</v>
      </c>
      <c r="H661" t="str">
        <f>VLOOKUP($A661, 'Medical Examinations'!$A$2:$J$2336, 5, FALSE)</f>
        <v>No</v>
      </c>
      <c r="I661" t="str">
        <f>VLOOKUP($A661, 'Medical Examinations'!$A$2:$J$2336, 6, FALSE)</f>
        <v>No</v>
      </c>
      <c r="J661">
        <f>VLOOKUP($A661, 'Medical Examinations'!$A$2:$J$2336, 7, FALSE)</f>
        <v>0</v>
      </c>
      <c r="K661" t="str">
        <f>VLOOKUP($A661, 'Medical Examinations'!$A$2:$J$2336, 8, FALSE)</f>
        <v>No</v>
      </c>
      <c r="L661" t="str">
        <f>VLOOKUP($A661, 'Medical Examinations'!$A$2:$J$2336, 9, FALSE)</f>
        <v>Underweight</v>
      </c>
      <c r="M661" t="str">
        <f>VLOOKUP($A661, 'Medical Examinations'!$A$2:$J$2336, 10, FALSE)</f>
        <v>Normal</v>
      </c>
      <c r="N661">
        <f>VLOOKUP($A661, 'Hospitalisation Details'!$A$2:$K$2344, 5, FALSE)</f>
        <v>2</v>
      </c>
      <c r="O661">
        <f>VLOOKUP($A661, 'Hospitalisation Details'!$A$2:$K$2344, 6, FALSE)</f>
        <v>15006.58</v>
      </c>
      <c r="P661" t="str">
        <f>VLOOKUP($A661, 'Hospitalisation Details'!$A$2:$K$2344, 7, FALSE)</f>
        <v>tier - 2</v>
      </c>
      <c r="Q661" t="str">
        <f>VLOOKUP($A661, 'Hospitalisation Details'!$A$2:$K$2344, 8, FALSE)</f>
        <v>tier - 2</v>
      </c>
      <c r="R661" t="str">
        <f>VLOOKUP($A661, 'Hospitalisation Details'!$A$2:$K$2344, 9, FALSE)</f>
        <v>R1024</v>
      </c>
      <c r="S661" t="str">
        <f>VLOOKUP($A661, 'Hospitalisation Details'!$A$2:$K$2344, 10, FALSE)</f>
        <v>2Aug1995</v>
      </c>
      <c r="T661">
        <f>VLOOKUP($A661, 'Hospitalisation Details'!$A$2:$K$2344, 11, FALSE)</f>
        <v>27</v>
      </c>
    </row>
    <row r="662" spans="1:20" ht="15.75" x14ac:dyDescent="0.25">
      <c r="A662" s="1" t="s">
        <v>1709</v>
      </c>
      <c r="B662" t="str">
        <f>VLOOKUP($A662, 'Customer Names'!$A$2:$D$2336, 2, FALSE)</f>
        <v>Gunnink</v>
      </c>
      <c r="C662" t="str">
        <f>VLOOKUP($A662, 'Customer Names'!$A$2:$D$2336, 3, FALSE)</f>
        <v xml:space="preserve"> Mr</v>
      </c>
      <c r="D662" t="str">
        <f>VLOOKUP($A662, 'Customer Names'!$A$2:$D$2336, 4, FALSE)</f>
        <v xml:space="preserve">  Gabriel D</v>
      </c>
      <c r="E662">
        <f>VLOOKUP($A662, 'Medical Examinations'!$A$2:$J$2336, 2, FALSE)</f>
        <v>25.6</v>
      </c>
      <c r="F662">
        <f>VLOOKUP($A662, 'Medical Examinations'!$A$2:$J$2336, 3, FALSE)</f>
        <v>10.95</v>
      </c>
      <c r="G662" t="str">
        <f>VLOOKUP($A662, 'Medical Examinations'!$A$2:$J$2336, 4, FALSE)</f>
        <v>No</v>
      </c>
      <c r="H662" t="str">
        <f>VLOOKUP($A662, 'Medical Examinations'!$A$2:$J$2336, 5, FALSE)</f>
        <v>No</v>
      </c>
      <c r="I662" t="str">
        <f>VLOOKUP($A662, 'Medical Examinations'!$A$2:$J$2336, 6, FALSE)</f>
        <v>No</v>
      </c>
      <c r="J662">
        <f>VLOOKUP($A662, 'Medical Examinations'!$A$2:$J$2336, 7, FALSE)</f>
        <v>0</v>
      </c>
      <c r="K662" t="str">
        <f>VLOOKUP($A662, 'Medical Examinations'!$A$2:$J$2336, 8, FALSE)</f>
        <v>No</v>
      </c>
      <c r="L662" t="str">
        <f>VLOOKUP($A662, 'Medical Examinations'!$A$2:$J$2336, 9, FALSE)</f>
        <v>Obesity</v>
      </c>
      <c r="M662" t="str">
        <f>VLOOKUP($A662, 'Medical Examinations'!$A$2:$J$2336, 10, FALSE)</f>
        <v>Diabetes</v>
      </c>
      <c r="N662">
        <f>VLOOKUP($A662, 'Hospitalisation Details'!$A$2:$K$2344, 5, FALSE)</f>
        <v>2</v>
      </c>
      <c r="O662">
        <f>VLOOKUP($A662, 'Hospitalisation Details'!$A$2:$K$2344, 6, FALSE)</f>
        <v>14988.43</v>
      </c>
      <c r="P662" t="str">
        <f>VLOOKUP($A662, 'Hospitalisation Details'!$A$2:$K$2344, 7, FALSE)</f>
        <v>tier - 2</v>
      </c>
      <c r="Q662" t="str">
        <f>VLOOKUP($A662, 'Hospitalisation Details'!$A$2:$K$2344, 8, FALSE)</f>
        <v>tier - 3</v>
      </c>
      <c r="R662" t="str">
        <f>VLOOKUP($A662, 'Hospitalisation Details'!$A$2:$K$2344, 9, FALSE)</f>
        <v>R1011</v>
      </c>
      <c r="S662" t="str">
        <f>VLOOKUP($A662, 'Hospitalisation Details'!$A$2:$K$2344, 10, FALSE)</f>
        <v>29Jul1958</v>
      </c>
      <c r="T662">
        <f>VLOOKUP($A662, 'Hospitalisation Details'!$A$2:$K$2344, 11, FALSE)</f>
        <v>64</v>
      </c>
    </row>
    <row r="663" spans="1:20" ht="15.75" x14ac:dyDescent="0.25">
      <c r="A663" s="1" t="s">
        <v>1708</v>
      </c>
      <c r="B663" t="str">
        <f>VLOOKUP($A663, 'Customer Names'!$A$2:$D$2336, 2, FALSE)</f>
        <v>Knight</v>
      </c>
      <c r="C663" t="str">
        <f>VLOOKUP($A663, 'Customer Names'!$A$2:$D$2336, 3, FALSE)</f>
        <v xml:space="preserve"> Mr</v>
      </c>
      <c r="D663" t="str">
        <f>VLOOKUP($A663, 'Customer Names'!$A$2:$D$2336, 4, FALSE)</f>
        <v xml:space="preserve">  Jeff T</v>
      </c>
      <c r="E663">
        <f>VLOOKUP($A663, 'Medical Examinations'!$A$2:$J$2336, 2, FALSE)</f>
        <v>34.21</v>
      </c>
      <c r="F663">
        <f>VLOOKUP($A663, 'Medical Examinations'!$A$2:$J$2336, 3, FALSE)</f>
        <v>9.17</v>
      </c>
      <c r="G663" t="str">
        <f>VLOOKUP($A663, 'Medical Examinations'!$A$2:$J$2336, 4, FALSE)</f>
        <v>Yes</v>
      </c>
      <c r="H663" t="str">
        <f>VLOOKUP($A663, 'Medical Examinations'!$A$2:$J$2336, 5, FALSE)</f>
        <v>No</v>
      </c>
      <c r="I663" t="str">
        <f>VLOOKUP($A663, 'Medical Examinations'!$A$2:$J$2336, 6, FALSE)</f>
        <v>No</v>
      </c>
      <c r="J663">
        <f>VLOOKUP($A663, 'Medical Examinations'!$A$2:$J$2336, 7, FALSE)</f>
        <v>1</v>
      </c>
      <c r="K663" t="str">
        <f>VLOOKUP($A663, 'Medical Examinations'!$A$2:$J$2336, 8, FALSE)</f>
        <v>No</v>
      </c>
      <c r="L663" t="str">
        <f>VLOOKUP($A663, 'Medical Examinations'!$A$2:$J$2336, 9, FALSE)</f>
        <v>Obesity</v>
      </c>
      <c r="M663" t="str">
        <f>VLOOKUP($A663, 'Medical Examinations'!$A$2:$J$2336, 10, FALSE)</f>
        <v>Diabetes</v>
      </c>
      <c r="N663">
        <f>VLOOKUP($A663, 'Hospitalisation Details'!$A$2:$K$2344, 5, FALSE)</f>
        <v>0</v>
      </c>
      <c r="O663">
        <f>VLOOKUP($A663, 'Hospitalisation Details'!$A$2:$K$2344, 6, FALSE)</f>
        <v>14945.34</v>
      </c>
      <c r="P663" t="str">
        <f>VLOOKUP($A663, 'Hospitalisation Details'!$A$2:$K$2344, 7, FALSE)</f>
        <v>tier - 2</v>
      </c>
      <c r="Q663" t="str">
        <f>VLOOKUP($A663, 'Hospitalisation Details'!$A$2:$K$2344, 8, FALSE)</f>
        <v>tier - 1</v>
      </c>
      <c r="R663" t="str">
        <f>VLOOKUP($A663, 'Hospitalisation Details'!$A$2:$K$2344, 9, FALSE)</f>
        <v>R1021</v>
      </c>
      <c r="S663" t="str">
        <f>VLOOKUP($A663, 'Hospitalisation Details'!$A$2:$K$2344, 10, FALSE)</f>
        <v>29Nov1962</v>
      </c>
      <c r="T663">
        <f>VLOOKUP($A663, 'Hospitalisation Details'!$A$2:$K$2344, 11, FALSE)</f>
        <v>60</v>
      </c>
    </row>
    <row r="664" spans="1:20" ht="15.75" x14ac:dyDescent="0.25">
      <c r="A664" s="1" t="s">
        <v>1707</v>
      </c>
      <c r="B664" t="str">
        <f>VLOOKUP($A664, 'Customer Names'!$A$2:$D$2336, 2, FALSE)</f>
        <v>Grosscup</v>
      </c>
      <c r="C664" t="str">
        <f>VLOOKUP($A664, 'Customer Names'!$A$2:$D$2336, 3, FALSE)</f>
        <v xml:space="preserve"> Mr</v>
      </c>
      <c r="D664" t="str">
        <f>VLOOKUP($A664, 'Customer Names'!$A$2:$D$2336, 4, FALSE)</f>
        <v xml:space="preserve">  Neil D</v>
      </c>
      <c r="E664">
        <f>VLOOKUP($A664, 'Medical Examinations'!$A$2:$J$2336, 2, FALSE)</f>
        <v>39.74</v>
      </c>
      <c r="F664">
        <f>VLOOKUP($A664, 'Medical Examinations'!$A$2:$J$2336, 3, FALSE)</f>
        <v>7.39</v>
      </c>
      <c r="G664" t="str">
        <f>VLOOKUP($A664, 'Medical Examinations'!$A$2:$J$2336, 4, FALSE)</f>
        <v>Yes</v>
      </c>
      <c r="H664" t="str">
        <f>VLOOKUP($A664, 'Medical Examinations'!$A$2:$J$2336, 5, FALSE)</f>
        <v>No</v>
      </c>
      <c r="I664" t="str">
        <f>VLOOKUP($A664, 'Medical Examinations'!$A$2:$J$2336, 6, FALSE)</f>
        <v>No</v>
      </c>
      <c r="J664">
        <f>VLOOKUP($A664, 'Medical Examinations'!$A$2:$J$2336, 7, FALSE)</f>
        <v>1</v>
      </c>
      <c r="K664" t="str">
        <f>VLOOKUP($A664, 'Medical Examinations'!$A$2:$J$2336, 8, FALSE)</f>
        <v>Yes</v>
      </c>
      <c r="L664" t="str">
        <f>VLOOKUP($A664, 'Medical Examinations'!$A$2:$J$2336, 9, FALSE)</f>
        <v>Obesity</v>
      </c>
      <c r="M664" t="str">
        <f>VLOOKUP($A664, 'Medical Examinations'!$A$2:$J$2336, 10, FALSE)</f>
        <v>Diabetes</v>
      </c>
      <c r="N664">
        <f>VLOOKUP($A664, 'Hospitalisation Details'!$A$2:$K$2344, 5, FALSE)</f>
        <v>0</v>
      </c>
      <c r="O664">
        <f>VLOOKUP($A664, 'Hospitalisation Details'!$A$2:$K$2344, 6, FALSE)</f>
        <v>14926.97</v>
      </c>
      <c r="P664" t="str">
        <f>VLOOKUP($A664, 'Hospitalisation Details'!$A$2:$K$2344, 7, FALSE)</f>
        <v>tier - 2</v>
      </c>
      <c r="Q664" t="str">
        <f>VLOOKUP($A664, 'Hospitalisation Details'!$A$2:$K$2344, 8, FALSE)</f>
        <v>tier - 2</v>
      </c>
      <c r="R664" t="str">
        <f>VLOOKUP($A664, 'Hospitalisation Details'!$A$2:$K$2344, 9, FALSE)</f>
        <v>R1012</v>
      </c>
      <c r="S664" t="str">
        <f>VLOOKUP($A664, 'Hospitalisation Details'!$A$2:$K$2344, 10, FALSE)</f>
        <v>8Nov1968</v>
      </c>
      <c r="T664">
        <f>VLOOKUP($A664, 'Hospitalisation Details'!$A$2:$K$2344, 11, FALSE)</f>
        <v>54</v>
      </c>
    </row>
    <row r="665" spans="1:20" ht="15.75" x14ac:dyDescent="0.25">
      <c r="A665" s="1" t="s">
        <v>1706</v>
      </c>
      <c r="B665" t="str">
        <f>VLOOKUP($A665, 'Customer Names'!$A$2:$D$2336, 2, FALSE)</f>
        <v>Koniuch</v>
      </c>
      <c r="C665" t="str">
        <f>VLOOKUP($A665, 'Customer Names'!$A$2:$D$2336, 3, FALSE)</f>
        <v xml:space="preserve"> Ms</v>
      </c>
      <c r="D665" t="str">
        <f>VLOOKUP($A665, 'Customer Names'!$A$2:$D$2336, 4, FALSE)</f>
        <v xml:space="preserve">  Katherine L</v>
      </c>
      <c r="E665">
        <f>VLOOKUP($A665, 'Medical Examinations'!$A$2:$J$2336, 2, FALSE)</f>
        <v>49.53</v>
      </c>
      <c r="F665">
        <f>VLOOKUP($A665, 'Medical Examinations'!$A$2:$J$2336, 3, FALSE)</f>
        <v>9.1300000000000008</v>
      </c>
      <c r="G665" t="str">
        <f>VLOOKUP($A665, 'Medical Examinations'!$A$2:$J$2336, 4, FALSE)</f>
        <v>Yes</v>
      </c>
      <c r="H665" t="str">
        <f>VLOOKUP($A665, 'Medical Examinations'!$A$2:$J$2336, 5, FALSE)</f>
        <v>Yes</v>
      </c>
      <c r="I665" t="str">
        <f>VLOOKUP($A665, 'Medical Examinations'!$A$2:$J$2336, 6, FALSE)</f>
        <v>No</v>
      </c>
      <c r="J665">
        <f>VLOOKUP($A665, 'Medical Examinations'!$A$2:$J$2336, 7, FALSE)</f>
        <v>2</v>
      </c>
      <c r="K665" t="str">
        <f>VLOOKUP($A665, 'Medical Examinations'!$A$2:$J$2336, 8, FALSE)</f>
        <v>Yes</v>
      </c>
      <c r="L665" t="str">
        <f>VLOOKUP($A665, 'Medical Examinations'!$A$2:$J$2336, 9, FALSE)</f>
        <v>Obesity</v>
      </c>
      <c r="M665" t="str">
        <f>VLOOKUP($A665, 'Medical Examinations'!$A$2:$J$2336, 10, FALSE)</f>
        <v>Diabetes</v>
      </c>
      <c r="N665">
        <f>VLOOKUP($A665, 'Hospitalisation Details'!$A$2:$K$2344, 5, FALSE)</f>
        <v>1</v>
      </c>
      <c r="O665">
        <f>VLOOKUP($A665, 'Hospitalisation Details'!$A$2:$K$2344, 6, FALSE)</f>
        <v>14908.27</v>
      </c>
      <c r="P665" t="str">
        <f>VLOOKUP($A665, 'Hospitalisation Details'!$A$2:$K$2344, 7, FALSE)</f>
        <v>tier - 2</v>
      </c>
      <c r="Q665" t="str">
        <f>VLOOKUP($A665, 'Hospitalisation Details'!$A$2:$K$2344, 8, FALSE)</f>
        <v>tier - 1</v>
      </c>
      <c r="R665" t="str">
        <f>VLOOKUP($A665, 'Hospitalisation Details'!$A$2:$K$2344, 9, FALSE)</f>
        <v>R1011</v>
      </c>
      <c r="S665" t="str">
        <f>VLOOKUP($A665, 'Hospitalisation Details'!$A$2:$K$2344, 10, FALSE)</f>
        <v>4Jul1981</v>
      </c>
      <c r="T665">
        <f>VLOOKUP($A665, 'Hospitalisation Details'!$A$2:$K$2344, 11, FALSE)</f>
        <v>41</v>
      </c>
    </row>
    <row r="666" spans="1:20" ht="15.75" x14ac:dyDescent="0.25">
      <c r="A666" s="1" t="s">
        <v>1705</v>
      </c>
      <c r="B666" t="str">
        <f>VLOOKUP($A666, 'Customer Names'!$A$2:$D$2336, 2, FALSE)</f>
        <v>Heitzman</v>
      </c>
      <c r="C666" t="str">
        <f>VLOOKUP($A666, 'Customer Names'!$A$2:$D$2336, 3, FALSE)</f>
        <v xml:space="preserve"> Ms</v>
      </c>
      <c r="D666" t="str">
        <f>VLOOKUP($A666, 'Customer Names'!$A$2:$D$2336, 4, FALSE)</f>
        <v xml:space="preserve">  Ariel E</v>
      </c>
      <c r="E666">
        <f>VLOOKUP($A666, 'Medical Examinations'!$A$2:$J$2336, 2, FALSE)</f>
        <v>39.33</v>
      </c>
      <c r="F666">
        <f>VLOOKUP($A666, 'Medical Examinations'!$A$2:$J$2336, 3, FALSE)</f>
        <v>10.4</v>
      </c>
      <c r="G666" t="str">
        <f>VLOOKUP($A666, 'Medical Examinations'!$A$2:$J$2336, 4, FALSE)</f>
        <v>Yes</v>
      </c>
      <c r="H666" t="str">
        <f>VLOOKUP($A666, 'Medical Examinations'!$A$2:$J$2336, 5, FALSE)</f>
        <v>No</v>
      </c>
      <c r="I666" t="str">
        <f>VLOOKUP($A666, 'Medical Examinations'!$A$2:$J$2336, 6, FALSE)</f>
        <v>No</v>
      </c>
      <c r="J666">
        <f>VLOOKUP($A666, 'Medical Examinations'!$A$2:$J$2336, 7, FALSE)</f>
        <v>1</v>
      </c>
      <c r="K666" t="str">
        <f>VLOOKUP($A666, 'Medical Examinations'!$A$2:$J$2336, 8, FALSE)</f>
        <v>Yes</v>
      </c>
      <c r="L666" t="str">
        <f>VLOOKUP($A666, 'Medical Examinations'!$A$2:$J$2336, 9, FALSE)</f>
        <v>Obesity</v>
      </c>
      <c r="M666" t="str">
        <f>VLOOKUP($A666, 'Medical Examinations'!$A$2:$J$2336, 10, FALSE)</f>
        <v>Diabetes</v>
      </c>
      <c r="N666">
        <f>VLOOKUP($A666, 'Hospitalisation Details'!$A$2:$K$2344, 5, FALSE)</f>
        <v>0</v>
      </c>
      <c r="O666">
        <f>VLOOKUP($A666, 'Hospitalisation Details'!$A$2:$K$2344, 6, FALSE)</f>
        <v>14901.52</v>
      </c>
      <c r="P666" t="str">
        <f>VLOOKUP($A666, 'Hospitalisation Details'!$A$2:$K$2344, 7, FALSE)</f>
        <v>tier - 2</v>
      </c>
      <c r="Q666" t="str">
        <f>VLOOKUP($A666, 'Hospitalisation Details'!$A$2:$K$2344, 8, FALSE)</f>
        <v>tier - 2</v>
      </c>
      <c r="R666" t="str">
        <f>VLOOKUP($A666, 'Hospitalisation Details'!$A$2:$K$2344, 9, FALSE)</f>
        <v>R1024</v>
      </c>
      <c r="S666" t="str">
        <f>VLOOKUP($A666, 'Hospitalisation Details'!$A$2:$K$2344, 10, FALSE)</f>
        <v>17Oct1958</v>
      </c>
      <c r="T666">
        <f>VLOOKUP($A666, 'Hospitalisation Details'!$A$2:$K$2344, 11, FALSE)</f>
        <v>64</v>
      </c>
    </row>
    <row r="667" spans="1:20" ht="15.75" x14ac:dyDescent="0.25">
      <c r="A667" s="1" t="s">
        <v>1704</v>
      </c>
      <c r="B667" t="str">
        <f>VLOOKUP($A667, 'Customer Names'!$A$2:$D$2336, 2, FALSE)</f>
        <v>Tatton</v>
      </c>
      <c r="C667" t="str">
        <f>VLOOKUP($A667, 'Customer Names'!$A$2:$D$2336, 3, FALSE)</f>
        <v xml:space="preserve"> Mr</v>
      </c>
      <c r="D667" t="str">
        <f>VLOOKUP($A667, 'Customer Names'!$A$2:$D$2336, 4, FALSE)</f>
        <v xml:space="preserve">  Christopher P</v>
      </c>
      <c r="E667">
        <f>VLOOKUP($A667, 'Medical Examinations'!$A$2:$J$2336, 2, FALSE)</f>
        <v>39.979999999999997</v>
      </c>
      <c r="F667">
        <f>VLOOKUP($A667, 'Medical Examinations'!$A$2:$J$2336, 3, FALSE)</f>
        <v>9.4600000000000009</v>
      </c>
      <c r="G667" t="str">
        <f>VLOOKUP($A667, 'Medical Examinations'!$A$2:$J$2336, 4, FALSE)</f>
        <v>Yes</v>
      </c>
      <c r="H667" t="str">
        <f>VLOOKUP($A667, 'Medical Examinations'!$A$2:$J$2336, 5, FALSE)</f>
        <v>No</v>
      </c>
      <c r="I667" t="str">
        <f>VLOOKUP($A667, 'Medical Examinations'!$A$2:$J$2336, 6, FALSE)</f>
        <v>No</v>
      </c>
      <c r="J667">
        <f>VLOOKUP($A667, 'Medical Examinations'!$A$2:$J$2336, 7, FALSE)</f>
        <v>1</v>
      </c>
      <c r="K667" t="str">
        <f>VLOOKUP($A667, 'Medical Examinations'!$A$2:$J$2336, 8, FALSE)</f>
        <v>Yes</v>
      </c>
      <c r="L667" t="str">
        <f>VLOOKUP($A667, 'Medical Examinations'!$A$2:$J$2336, 9, FALSE)</f>
        <v>Obesity</v>
      </c>
      <c r="M667" t="str">
        <f>VLOOKUP($A667, 'Medical Examinations'!$A$2:$J$2336, 10, FALSE)</f>
        <v>Diabetes</v>
      </c>
      <c r="N667">
        <f>VLOOKUP($A667, 'Hospitalisation Details'!$A$2:$K$2344, 5, FALSE)</f>
        <v>0</v>
      </c>
      <c r="O667">
        <f>VLOOKUP($A667, 'Hospitalisation Details'!$A$2:$K$2344, 6, FALSE)</f>
        <v>14847.63</v>
      </c>
      <c r="P667" t="str">
        <f>VLOOKUP($A667, 'Hospitalisation Details'!$A$2:$K$2344, 7, FALSE)</f>
        <v>tier - 2</v>
      </c>
      <c r="Q667" t="str">
        <f>VLOOKUP($A667, 'Hospitalisation Details'!$A$2:$K$2344, 8, FALSE)</f>
        <v>tier - 2</v>
      </c>
      <c r="R667" t="str">
        <f>VLOOKUP($A667, 'Hospitalisation Details'!$A$2:$K$2344, 9, FALSE)</f>
        <v>R1023</v>
      </c>
      <c r="S667" t="str">
        <f>VLOOKUP($A667, 'Hospitalisation Details'!$A$2:$K$2344, 10, FALSE)</f>
        <v>11Nov1970</v>
      </c>
      <c r="T667">
        <f>VLOOKUP($A667, 'Hospitalisation Details'!$A$2:$K$2344, 11, FALSE)</f>
        <v>52</v>
      </c>
    </row>
    <row r="668" spans="1:20" ht="15.75" x14ac:dyDescent="0.25">
      <c r="A668" s="1" t="s">
        <v>1703</v>
      </c>
      <c r="B668" t="str">
        <f>VLOOKUP($A668, 'Customer Names'!$A$2:$D$2336, 2, FALSE)</f>
        <v>Flanagan</v>
      </c>
      <c r="C668" t="str">
        <f>VLOOKUP($A668, 'Customer Names'!$A$2:$D$2336, 3, FALSE)</f>
        <v xml:space="preserve"> Mrs</v>
      </c>
      <c r="D668" t="str">
        <f>VLOOKUP($A668, 'Customer Names'!$A$2:$D$2336, 4, FALSE)</f>
        <v xml:space="preserve">  Erin M</v>
      </c>
      <c r="E668">
        <f>VLOOKUP($A668, 'Medical Examinations'!$A$2:$J$2336, 2, FALSE)</f>
        <v>46.51</v>
      </c>
      <c r="F668">
        <f>VLOOKUP($A668, 'Medical Examinations'!$A$2:$J$2336, 3, FALSE)</f>
        <v>8.69</v>
      </c>
      <c r="G668" t="str">
        <f>VLOOKUP($A668, 'Medical Examinations'!$A$2:$J$2336, 4, FALSE)</f>
        <v>Yes</v>
      </c>
      <c r="H668" t="str">
        <f>VLOOKUP($A668, 'Medical Examinations'!$A$2:$J$2336, 5, FALSE)</f>
        <v>Yes</v>
      </c>
      <c r="I668" t="str">
        <f>VLOOKUP($A668, 'Medical Examinations'!$A$2:$J$2336, 6, FALSE)</f>
        <v>No</v>
      </c>
      <c r="J668">
        <f>VLOOKUP($A668, 'Medical Examinations'!$A$2:$J$2336, 7, FALSE)</f>
        <v>2</v>
      </c>
      <c r="K668" t="str">
        <f>VLOOKUP($A668, 'Medical Examinations'!$A$2:$J$2336, 8, FALSE)</f>
        <v>Yes</v>
      </c>
      <c r="L668" t="str">
        <f>VLOOKUP($A668, 'Medical Examinations'!$A$2:$J$2336, 9, FALSE)</f>
        <v>Obesity</v>
      </c>
      <c r="M668" t="str">
        <f>VLOOKUP($A668, 'Medical Examinations'!$A$2:$J$2336, 10, FALSE)</f>
        <v>Diabetes</v>
      </c>
      <c r="N668">
        <f>VLOOKUP($A668, 'Hospitalisation Details'!$A$2:$K$2344, 5, FALSE)</f>
        <v>1</v>
      </c>
      <c r="O668">
        <f>VLOOKUP($A668, 'Hospitalisation Details'!$A$2:$K$2344, 6, FALSE)</f>
        <v>14843.96</v>
      </c>
      <c r="P668" t="str">
        <f>VLOOKUP($A668, 'Hospitalisation Details'!$A$2:$K$2344, 7, FALSE)</f>
        <v>tier - 2</v>
      </c>
      <c r="Q668" t="str">
        <f>VLOOKUP($A668, 'Hospitalisation Details'!$A$2:$K$2344, 8, FALSE)</f>
        <v>tier - 3</v>
      </c>
      <c r="R668" t="str">
        <f>VLOOKUP($A668, 'Hospitalisation Details'!$A$2:$K$2344, 9, FALSE)</f>
        <v>R1026</v>
      </c>
      <c r="S668" t="str">
        <f>VLOOKUP($A668, 'Hospitalisation Details'!$A$2:$K$2344, 10, FALSE)</f>
        <v>5Jun1981</v>
      </c>
      <c r="T668">
        <f>VLOOKUP($A668, 'Hospitalisation Details'!$A$2:$K$2344, 11, FALSE)</f>
        <v>42</v>
      </c>
    </row>
    <row r="669" spans="1:20" ht="15.75" x14ac:dyDescent="0.25">
      <c r="A669" s="1" t="s">
        <v>1702</v>
      </c>
      <c r="B669" t="str">
        <f>VLOOKUP($A669, 'Customer Names'!$A$2:$D$2336, 2, FALSE)</f>
        <v>Funk</v>
      </c>
      <c r="C669" t="str">
        <f>VLOOKUP($A669, 'Customer Names'!$A$2:$D$2336, 3, FALSE)</f>
        <v xml:space="preserve"> Mrs</v>
      </c>
      <c r="D669" t="str">
        <f>VLOOKUP($A669, 'Customer Names'!$A$2:$D$2336, 4, FALSE)</f>
        <v xml:space="preserve">  Molly K</v>
      </c>
      <c r="E669">
        <f>VLOOKUP($A669, 'Medical Examinations'!$A$2:$J$2336, 2, FALSE)</f>
        <v>43.58</v>
      </c>
      <c r="F669">
        <f>VLOOKUP($A669, 'Medical Examinations'!$A$2:$J$2336, 3, FALSE)</f>
        <v>4.2300000000000004</v>
      </c>
      <c r="G669" t="str">
        <f>VLOOKUP($A669, 'Medical Examinations'!$A$2:$J$2336, 4, FALSE)</f>
        <v>Yes</v>
      </c>
      <c r="H669" t="str">
        <f>VLOOKUP($A669, 'Medical Examinations'!$A$2:$J$2336, 5, FALSE)</f>
        <v>No</v>
      </c>
      <c r="I669" t="str">
        <f>VLOOKUP($A669, 'Medical Examinations'!$A$2:$J$2336, 6, FALSE)</f>
        <v>Yes</v>
      </c>
      <c r="J669">
        <f>VLOOKUP($A669, 'Medical Examinations'!$A$2:$J$2336, 7, FALSE)</f>
        <v>2</v>
      </c>
      <c r="K669" t="str">
        <f>VLOOKUP($A669, 'Medical Examinations'!$A$2:$J$2336, 8, FALSE)</f>
        <v>Yes</v>
      </c>
      <c r="L669" t="str">
        <f>VLOOKUP($A669, 'Medical Examinations'!$A$2:$J$2336, 9, FALSE)</f>
        <v>Obesity</v>
      </c>
      <c r="M669" t="str">
        <f>VLOOKUP($A669, 'Medical Examinations'!$A$2:$J$2336, 10, FALSE)</f>
        <v>Normal</v>
      </c>
      <c r="N669">
        <f>VLOOKUP($A669, 'Hospitalisation Details'!$A$2:$K$2344, 5, FALSE)</f>
        <v>2</v>
      </c>
      <c r="O669">
        <f>VLOOKUP($A669, 'Hospitalisation Details'!$A$2:$K$2344, 6, FALSE)</f>
        <v>14839.34</v>
      </c>
      <c r="P669" t="str">
        <f>VLOOKUP($A669, 'Hospitalisation Details'!$A$2:$K$2344, 7, FALSE)</f>
        <v>tier - 2</v>
      </c>
      <c r="Q669" t="str">
        <f>VLOOKUP($A669, 'Hospitalisation Details'!$A$2:$K$2344, 8, FALSE)</f>
        <v>tier - 3</v>
      </c>
      <c r="R669" t="str">
        <f>VLOOKUP($A669, 'Hospitalisation Details'!$A$2:$K$2344, 9, FALSE)</f>
        <v>R1026</v>
      </c>
      <c r="S669" t="str">
        <f>VLOOKUP($A669, 'Hospitalisation Details'!$A$2:$K$2344, 10, FALSE)</f>
        <v>18Oct1979</v>
      </c>
      <c r="T669">
        <f>VLOOKUP($A669, 'Hospitalisation Details'!$A$2:$K$2344, 11, FALSE)</f>
        <v>43</v>
      </c>
    </row>
    <row r="670" spans="1:20" ht="15.75" x14ac:dyDescent="0.25">
      <c r="A670" s="1" t="s">
        <v>1701</v>
      </c>
      <c r="B670" t="str">
        <f>VLOOKUP($A670, 'Customer Names'!$A$2:$D$2336, 2, FALSE)</f>
        <v>Davenport</v>
      </c>
      <c r="C670" t="str">
        <f>VLOOKUP($A670, 'Customer Names'!$A$2:$D$2336, 3, FALSE)</f>
        <v xml:space="preserve"> Mr</v>
      </c>
      <c r="D670" t="str">
        <f>VLOOKUP($A670, 'Customer Names'!$A$2:$D$2336, 4, FALSE)</f>
        <v xml:space="preserve">  Ryan J</v>
      </c>
      <c r="E670">
        <f>VLOOKUP($A670, 'Medical Examinations'!$A$2:$J$2336, 2, FALSE)</f>
        <v>42.28</v>
      </c>
      <c r="F670">
        <f>VLOOKUP($A670, 'Medical Examinations'!$A$2:$J$2336, 3, FALSE)</f>
        <v>9.16</v>
      </c>
      <c r="G670" t="str">
        <f>VLOOKUP($A670, 'Medical Examinations'!$A$2:$J$2336, 4, FALSE)</f>
        <v>Yes</v>
      </c>
      <c r="H670" t="str">
        <f>VLOOKUP($A670, 'Medical Examinations'!$A$2:$J$2336, 5, FALSE)</f>
        <v>No</v>
      </c>
      <c r="I670" t="str">
        <f>VLOOKUP($A670, 'Medical Examinations'!$A$2:$J$2336, 6, FALSE)</f>
        <v>No</v>
      </c>
      <c r="J670">
        <f>VLOOKUP($A670, 'Medical Examinations'!$A$2:$J$2336, 7, FALSE)</f>
        <v>2</v>
      </c>
      <c r="K670" t="str">
        <f>VLOOKUP($A670, 'Medical Examinations'!$A$2:$J$2336, 8, FALSE)</f>
        <v>Yes</v>
      </c>
      <c r="L670" t="str">
        <f>VLOOKUP($A670, 'Medical Examinations'!$A$2:$J$2336, 9, FALSE)</f>
        <v>Obesity</v>
      </c>
      <c r="M670" t="str">
        <f>VLOOKUP($A670, 'Medical Examinations'!$A$2:$J$2336, 10, FALSE)</f>
        <v>Diabetes</v>
      </c>
      <c r="N670">
        <f>VLOOKUP($A670, 'Hospitalisation Details'!$A$2:$K$2344, 5, FALSE)</f>
        <v>1</v>
      </c>
      <c r="O670">
        <f>VLOOKUP($A670, 'Hospitalisation Details'!$A$2:$K$2344, 6, FALSE)</f>
        <v>14819</v>
      </c>
      <c r="P670" t="str">
        <f>VLOOKUP($A670, 'Hospitalisation Details'!$A$2:$K$2344, 7, FALSE)</f>
        <v>tier - 2</v>
      </c>
      <c r="Q670" t="str">
        <f>VLOOKUP($A670, 'Hospitalisation Details'!$A$2:$K$2344, 8, FALSE)</f>
        <v>tier - 3</v>
      </c>
      <c r="R670" t="str">
        <f>VLOOKUP($A670, 'Hospitalisation Details'!$A$2:$K$2344, 9, FALSE)</f>
        <v>R1023</v>
      </c>
      <c r="S670" t="str">
        <f>VLOOKUP($A670, 'Hospitalisation Details'!$A$2:$K$2344, 10, FALSE)</f>
        <v>10Dec1975</v>
      </c>
      <c r="T670">
        <f>VLOOKUP($A670, 'Hospitalisation Details'!$A$2:$K$2344, 11, FALSE)</f>
        <v>47</v>
      </c>
    </row>
    <row r="671" spans="1:20" ht="15.75" x14ac:dyDescent="0.25">
      <c r="A671" s="1" t="s">
        <v>1700</v>
      </c>
      <c r="B671" t="str">
        <f>VLOOKUP($A671, 'Customer Names'!$A$2:$D$2336, 2, FALSE)</f>
        <v>Nicholson</v>
      </c>
      <c r="C671" t="str">
        <f>VLOOKUP($A671, 'Customer Names'!$A$2:$D$2336, 3, FALSE)</f>
        <v xml:space="preserve"> Mrs</v>
      </c>
      <c r="D671" t="str">
        <f>VLOOKUP($A671, 'Customer Names'!$A$2:$D$2336, 4, FALSE)</f>
        <v xml:space="preserve">  Jennifer</v>
      </c>
      <c r="E671">
        <f>VLOOKUP($A671, 'Medical Examinations'!$A$2:$J$2336, 2, FALSE)</f>
        <v>35.520000000000003</v>
      </c>
      <c r="F671">
        <f>VLOOKUP($A671, 'Medical Examinations'!$A$2:$J$2336, 3, FALSE)</f>
        <v>8.26</v>
      </c>
      <c r="G671" t="str">
        <f>VLOOKUP($A671, 'Medical Examinations'!$A$2:$J$2336, 4, FALSE)</f>
        <v>Yes</v>
      </c>
      <c r="H671" t="str">
        <f>VLOOKUP($A671, 'Medical Examinations'!$A$2:$J$2336, 5, FALSE)</f>
        <v>No</v>
      </c>
      <c r="I671" t="str">
        <f>VLOOKUP($A671, 'Medical Examinations'!$A$2:$J$2336, 6, FALSE)</f>
        <v>No</v>
      </c>
      <c r="J671">
        <f>VLOOKUP($A671, 'Medical Examinations'!$A$2:$J$2336, 7, FALSE)</f>
        <v>1</v>
      </c>
      <c r="K671" t="str">
        <f>VLOOKUP($A671, 'Medical Examinations'!$A$2:$J$2336, 8, FALSE)</f>
        <v>No</v>
      </c>
      <c r="L671" t="str">
        <f>VLOOKUP($A671, 'Medical Examinations'!$A$2:$J$2336, 9, FALSE)</f>
        <v>Obesity</v>
      </c>
      <c r="M671" t="str">
        <f>VLOOKUP($A671, 'Medical Examinations'!$A$2:$J$2336, 10, FALSE)</f>
        <v>Diabetes</v>
      </c>
      <c r="N671">
        <f>VLOOKUP($A671, 'Hospitalisation Details'!$A$2:$K$2344, 5, FALSE)</f>
        <v>0</v>
      </c>
      <c r="O671">
        <f>VLOOKUP($A671, 'Hospitalisation Details'!$A$2:$K$2344, 6, FALSE)</f>
        <v>14750.42</v>
      </c>
      <c r="P671" t="str">
        <f>VLOOKUP($A671, 'Hospitalisation Details'!$A$2:$K$2344, 7, FALSE)</f>
        <v>tier - 2</v>
      </c>
      <c r="Q671" t="str">
        <f>VLOOKUP($A671, 'Hospitalisation Details'!$A$2:$K$2344, 8, FALSE)</f>
        <v>tier - 2</v>
      </c>
      <c r="R671" t="str">
        <f>VLOOKUP($A671, 'Hospitalisation Details'!$A$2:$K$2344, 9, FALSE)</f>
        <v>R1026</v>
      </c>
      <c r="S671" t="str">
        <f>VLOOKUP($A671, 'Hospitalisation Details'!$A$2:$K$2344, 10, FALSE)</f>
        <v>27Jul1965</v>
      </c>
      <c r="T671">
        <f>VLOOKUP($A671, 'Hospitalisation Details'!$A$2:$K$2344, 11, FALSE)</f>
        <v>57</v>
      </c>
    </row>
    <row r="672" spans="1:20" ht="15.75" x14ac:dyDescent="0.25">
      <c r="A672" s="1" t="s">
        <v>1699</v>
      </c>
      <c r="B672" t="str">
        <f>VLOOKUP($A672, 'Customer Names'!$A$2:$D$2336, 2, FALSE)</f>
        <v>Lindbloom</v>
      </c>
      <c r="C672" t="str">
        <f>VLOOKUP($A672, 'Customer Names'!$A$2:$D$2336, 3, FALSE)</f>
        <v xml:space="preserve"> Mr</v>
      </c>
      <c r="D672" t="str">
        <f>VLOOKUP($A672, 'Customer Names'!$A$2:$D$2336, 4, FALSE)</f>
        <v xml:space="preserve">  Daniel M</v>
      </c>
      <c r="E672">
        <f>VLOOKUP($A672, 'Medical Examinations'!$A$2:$J$2336, 2, FALSE)</f>
        <v>33.6</v>
      </c>
      <c r="F672">
        <f>VLOOKUP($A672, 'Medical Examinations'!$A$2:$J$2336, 3, FALSE)</f>
        <v>11.25</v>
      </c>
      <c r="G672" t="str">
        <f>VLOOKUP($A672, 'Medical Examinations'!$A$2:$J$2336, 4, FALSE)</f>
        <v>Yes</v>
      </c>
      <c r="H672" t="str">
        <f>VLOOKUP($A672, 'Medical Examinations'!$A$2:$J$2336, 5, FALSE)</f>
        <v>No</v>
      </c>
      <c r="I672" t="str">
        <f>VLOOKUP($A672, 'Medical Examinations'!$A$2:$J$2336, 6, FALSE)</f>
        <v>No</v>
      </c>
      <c r="J672">
        <f>VLOOKUP($A672, 'Medical Examinations'!$A$2:$J$2336, 7, FALSE)</f>
        <v>1</v>
      </c>
      <c r="K672" t="str">
        <f>VLOOKUP($A672, 'Medical Examinations'!$A$2:$J$2336, 8, FALSE)</f>
        <v>No</v>
      </c>
      <c r="L672" t="str">
        <f>VLOOKUP($A672, 'Medical Examinations'!$A$2:$J$2336, 9, FALSE)</f>
        <v>Obesity</v>
      </c>
      <c r="M672" t="str">
        <f>VLOOKUP($A672, 'Medical Examinations'!$A$2:$J$2336, 10, FALSE)</f>
        <v>Diabetes</v>
      </c>
      <c r="N672">
        <f>VLOOKUP($A672, 'Hospitalisation Details'!$A$2:$K$2344, 5, FALSE)</f>
        <v>0</v>
      </c>
      <c r="O672">
        <f>VLOOKUP($A672, 'Hospitalisation Details'!$A$2:$K$2344, 6, FALSE)</f>
        <v>14738.43</v>
      </c>
      <c r="P672" t="str">
        <f>VLOOKUP($A672, 'Hospitalisation Details'!$A$2:$K$2344, 7, FALSE)</f>
        <v>tier - 2</v>
      </c>
      <c r="Q672" t="str">
        <f>VLOOKUP($A672, 'Hospitalisation Details'!$A$2:$K$2344, 8, FALSE)</f>
        <v>tier - 3</v>
      </c>
      <c r="R672" t="str">
        <f>VLOOKUP($A672, 'Hospitalisation Details'!$A$2:$K$2344, 9, FALSE)</f>
        <v>R1021</v>
      </c>
      <c r="S672" t="str">
        <f>VLOOKUP($A672, 'Hospitalisation Details'!$A$2:$K$2344, 10, FALSE)</f>
        <v>29Jul1962</v>
      </c>
      <c r="T672">
        <f>VLOOKUP($A672, 'Hospitalisation Details'!$A$2:$K$2344, 11, FALSE)</f>
        <v>60</v>
      </c>
    </row>
    <row r="673" spans="1:20" ht="15.75" x14ac:dyDescent="0.25">
      <c r="A673" s="1" t="s">
        <v>1698</v>
      </c>
      <c r="B673" t="str">
        <f>VLOOKUP($A673, 'Customer Names'!$A$2:$D$2336, 2, FALSE)</f>
        <v>Wijayaratne</v>
      </c>
      <c r="C673" t="str">
        <f>VLOOKUP($A673, 'Customer Names'!$A$2:$D$2336, 3, FALSE)</f>
        <v xml:space="preserve"> Ms</v>
      </c>
      <c r="D673" t="str">
        <f>VLOOKUP($A673, 'Customer Names'!$A$2:$D$2336, 4, FALSE)</f>
        <v xml:space="preserve">  Hiruni</v>
      </c>
      <c r="E673">
        <f>VLOOKUP($A673, 'Medical Examinations'!$A$2:$J$2336, 2, FALSE)</f>
        <v>22.42</v>
      </c>
      <c r="F673">
        <f>VLOOKUP($A673, 'Medical Examinations'!$A$2:$J$2336, 3, FALSE)</f>
        <v>6.74</v>
      </c>
      <c r="G673" t="str">
        <f>VLOOKUP($A673, 'Medical Examinations'!$A$2:$J$2336, 4, FALSE)</f>
        <v>No</v>
      </c>
      <c r="H673" t="str">
        <f>VLOOKUP($A673, 'Medical Examinations'!$A$2:$J$2336, 5, FALSE)</f>
        <v>No</v>
      </c>
      <c r="I673" t="str">
        <f>VLOOKUP($A673, 'Medical Examinations'!$A$2:$J$2336, 6, FALSE)</f>
        <v>No</v>
      </c>
      <c r="J673">
        <f>VLOOKUP($A673, 'Medical Examinations'!$A$2:$J$2336, 7, FALSE)</f>
        <v>0</v>
      </c>
      <c r="K673" t="str">
        <f>VLOOKUP($A673, 'Medical Examinations'!$A$2:$J$2336, 8, FALSE)</f>
        <v>No</v>
      </c>
      <c r="L673" t="str">
        <f>VLOOKUP($A673, 'Medical Examinations'!$A$2:$J$2336, 9, FALSE)</f>
        <v>Obesity</v>
      </c>
      <c r="M673" t="str">
        <f>VLOOKUP($A673, 'Medical Examinations'!$A$2:$J$2336, 10, FALSE)</f>
        <v>Diabetes</v>
      </c>
      <c r="N673">
        <f>VLOOKUP($A673, 'Hospitalisation Details'!$A$2:$K$2344, 5, FALSE)</f>
        <v>0</v>
      </c>
      <c r="O673">
        <f>VLOOKUP($A673, 'Hospitalisation Details'!$A$2:$K$2344, 6, FALSE)</f>
        <v>14711.74</v>
      </c>
      <c r="P673" t="str">
        <f>VLOOKUP($A673, 'Hospitalisation Details'!$A$2:$K$2344, 7, FALSE)</f>
        <v>tier - 2</v>
      </c>
      <c r="Q673" t="str">
        <f>VLOOKUP($A673, 'Hospitalisation Details'!$A$2:$K$2344, 8, FALSE)</f>
        <v>tier - 2</v>
      </c>
      <c r="R673" t="str">
        <f>VLOOKUP($A673, 'Hospitalisation Details'!$A$2:$K$2344, 9, FALSE)</f>
        <v>R1012</v>
      </c>
      <c r="S673" t="str">
        <f>VLOOKUP($A673, 'Hospitalisation Details'!$A$2:$K$2344, 10, FALSE)</f>
        <v>24Sep2002</v>
      </c>
      <c r="T673">
        <f>VLOOKUP($A673, 'Hospitalisation Details'!$A$2:$K$2344, 11, FALSE)</f>
        <v>20</v>
      </c>
    </row>
    <row r="674" spans="1:20" ht="15.75" x14ac:dyDescent="0.25">
      <c r="A674" s="1" t="s">
        <v>1697</v>
      </c>
      <c r="B674" t="str">
        <f>VLOOKUP($A674, 'Customer Names'!$A$2:$D$2336, 2, FALSE)</f>
        <v>Ainsworth</v>
      </c>
      <c r="C674" t="str">
        <f>VLOOKUP($A674, 'Customer Names'!$A$2:$D$2336, 3, FALSE)</f>
        <v xml:space="preserve"> Ms</v>
      </c>
      <c r="D674" t="str">
        <f>VLOOKUP($A674, 'Customer Names'!$A$2:$D$2336, 4, FALSE)</f>
        <v xml:space="preserve">  Reina H</v>
      </c>
      <c r="E674">
        <f>VLOOKUP($A674, 'Medical Examinations'!$A$2:$J$2336, 2, FALSE)</f>
        <v>46.86</v>
      </c>
      <c r="F674">
        <f>VLOOKUP($A674, 'Medical Examinations'!$A$2:$J$2336, 3, FALSE)</f>
        <v>4.87</v>
      </c>
      <c r="G674" t="str">
        <f>VLOOKUP($A674, 'Medical Examinations'!$A$2:$J$2336, 4, FALSE)</f>
        <v>Yes</v>
      </c>
      <c r="H674" t="str">
        <f>VLOOKUP($A674, 'Medical Examinations'!$A$2:$J$2336, 5, FALSE)</f>
        <v>Yes</v>
      </c>
      <c r="I674" t="str">
        <f>VLOOKUP($A674, 'Medical Examinations'!$A$2:$J$2336, 6, FALSE)</f>
        <v>No</v>
      </c>
      <c r="J674">
        <f>VLOOKUP($A674, 'Medical Examinations'!$A$2:$J$2336, 7, FALSE)</f>
        <v>2</v>
      </c>
      <c r="K674" t="str">
        <f>VLOOKUP($A674, 'Medical Examinations'!$A$2:$J$2336, 8, FALSE)</f>
        <v>Yes</v>
      </c>
      <c r="L674" t="str">
        <f>VLOOKUP($A674, 'Medical Examinations'!$A$2:$J$2336, 9, FALSE)</f>
        <v>Obesity</v>
      </c>
      <c r="M674" t="str">
        <f>VLOOKUP($A674, 'Medical Examinations'!$A$2:$J$2336, 10, FALSE)</f>
        <v>Normal</v>
      </c>
      <c r="N674">
        <f>VLOOKUP($A674, 'Hospitalisation Details'!$A$2:$K$2344, 5, FALSE)</f>
        <v>3</v>
      </c>
      <c r="O674">
        <f>VLOOKUP($A674, 'Hospitalisation Details'!$A$2:$K$2344, 6, FALSE)</f>
        <v>14696.77</v>
      </c>
      <c r="P674" t="str">
        <f>VLOOKUP($A674, 'Hospitalisation Details'!$A$2:$K$2344, 7, FALSE)</f>
        <v>tier - 2</v>
      </c>
      <c r="Q674" t="str">
        <f>VLOOKUP($A674, 'Hospitalisation Details'!$A$2:$K$2344, 8, FALSE)</f>
        <v>tier - 2</v>
      </c>
      <c r="R674" t="str">
        <f>VLOOKUP($A674, 'Hospitalisation Details'!$A$2:$K$2344, 9, FALSE)</f>
        <v>R1011</v>
      </c>
      <c r="S674" t="str">
        <f>VLOOKUP($A674, 'Hospitalisation Details'!$A$2:$K$2344, 10, FALSE)</f>
        <v>4Sep1982</v>
      </c>
      <c r="T674">
        <f>VLOOKUP($A674, 'Hospitalisation Details'!$A$2:$K$2344, 11, FALSE)</f>
        <v>40</v>
      </c>
    </row>
    <row r="675" spans="1:20" ht="15.75" x14ac:dyDescent="0.25">
      <c r="A675" s="1" t="s">
        <v>1696</v>
      </c>
      <c r="B675" t="str">
        <f>VLOOKUP($A675, 'Customer Names'!$A$2:$D$2336, 2, FALSE)</f>
        <v>Gayagoy</v>
      </c>
      <c r="C675" t="str">
        <f>VLOOKUP($A675, 'Customer Names'!$A$2:$D$2336, 3, FALSE)</f>
        <v xml:space="preserve"> Ms</v>
      </c>
      <c r="D675" t="str">
        <f>VLOOKUP($A675, 'Customer Names'!$A$2:$D$2336, 4, FALSE)</f>
        <v xml:space="preserve">  Kristi</v>
      </c>
      <c r="E675">
        <f>VLOOKUP($A675, 'Medical Examinations'!$A$2:$J$2336, 2, FALSE)</f>
        <v>32.965000000000003</v>
      </c>
      <c r="F675">
        <f>VLOOKUP($A675, 'Medical Examinations'!$A$2:$J$2336, 3, FALSE)</f>
        <v>6.68</v>
      </c>
      <c r="G675" t="str">
        <f>VLOOKUP($A675, 'Medical Examinations'!$A$2:$J$2336, 4, FALSE)</f>
        <v>Yes</v>
      </c>
      <c r="H675" t="str">
        <f>VLOOKUP($A675, 'Medical Examinations'!$A$2:$J$2336, 5, FALSE)</f>
        <v>No</v>
      </c>
      <c r="I675" t="str">
        <f>VLOOKUP($A675, 'Medical Examinations'!$A$2:$J$2336, 6, FALSE)</f>
        <v>No</v>
      </c>
      <c r="J675">
        <f>VLOOKUP($A675, 'Medical Examinations'!$A$2:$J$2336, 7, FALSE)</f>
        <v>1</v>
      </c>
      <c r="K675" t="str">
        <f>VLOOKUP($A675, 'Medical Examinations'!$A$2:$J$2336, 8, FALSE)</f>
        <v>No</v>
      </c>
      <c r="L675" t="str">
        <f>VLOOKUP($A675, 'Medical Examinations'!$A$2:$J$2336, 9, FALSE)</f>
        <v>Obesity</v>
      </c>
      <c r="M675" t="str">
        <f>VLOOKUP($A675, 'Medical Examinations'!$A$2:$J$2336, 10, FALSE)</f>
        <v>Diabetes</v>
      </c>
      <c r="N675">
        <f>VLOOKUP($A675, 'Hospitalisation Details'!$A$2:$K$2344, 5, FALSE)</f>
        <v>0</v>
      </c>
      <c r="O675">
        <f>VLOOKUP($A675, 'Hospitalisation Details'!$A$2:$K$2344, 6, FALSE)</f>
        <v>14692.67</v>
      </c>
      <c r="P675" t="str">
        <f>VLOOKUP($A675, 'Hospitalisation Details'!$A$2:$K$2344, 7, FALSE)</f>
        <v>tier - 2</v>
      </c>
      <c r="Q675" t="str">
        <f>VLOOKUP($A675, 'Hospitalisation Details'!$A$2:$K$2344, 8, FALSE)</f>
        <v>tier - 1</v>
      </c>
      <c r="R675" t="str">
        <f>VLOOKUP($A675, 'Hospitalisation Details'!$A$2:$K$2344, 9, FALSE)</f>
        <v>R1012</v>
      </c>
      <c r="S675" t="str">
        <f>VLOOKUP($A675, 'Hospitalisation Details'!$A$2:$K$2344, 10, FALSE)</f>
        <v>23Jul1958</v>
      </c>
      <c r="T675">
        <f>VLOOKUP($A675, 'Hospitalisation Details'!$A$2:$K$2344, 11, FALSE)</f>
        <v>64</v>
      </c>
    </row>
    <row r="676" spans="1:20" ht="15.75" x14ac:dyDescent="0.25">
      <c r="A676" s="1" t="s">
        <v>1695</v>
      </c>
      <c r="B676" t="str">
        <f>VLOOKUP($A676, 'Customer Names'!$A$2:$D$2336, 2, FALSE)</f>
        <v>Fitzmaurice</v>
      </c>
      <c r="C676" t="str">
        <f>VLOOKUP($A676, 'Customer Names'!$A$2:$D$2336, 3, FALSE)</f>
        <v xml:space="preserve"> Ms</v>
      </c>
      <c r="D676" t="str">
        <f>VLOOKUP($A676, 'Customer Names'!$A$2:$D$2336, 4, FALSE)</f>
        <v xml:space="preserve">  Meredith L</v>
      </c>
      <c r="E676">
        <f>VLOOKUP($A676, 'Medical Examinations'!$A$2:$J$2336, 2, FALSE)</f>
        <v>39.340000000000003</v>
      </c>
      <c r="F676">
        <f>VLOOKUP($A676, 'Medical Examinations'!$A$2:$J$2336, 3, FALSE)</f>
        <v>5.0199999999999996</v>
      </c>
      <c r="G676" t="str">
        <f>VLOOKUP($A676, 'Medical Examinations'!$A$2:$J$2336, 4, FALSE)</f>
        <v>Yes</v>
      </c>
      <c r="H676" t="str">
        <f>VLOOKUP($A676, 'Medical Examinations'!$A$2:$J$2336, 5, FALSE)</f>
        <v>No</v>
      </c>
      <c r="I676" t="str">
        <f>VLOOKUP($A676, 'Medical Examinations'!$A$2:$J$2336, 6, FALSE)</f>
        <v>Yes</v>
      </c>
      <c r="J676">
        <f>VLOOKUP($A676, 'Medical Examinations'!$A$2:$J$2336, 7, FALSE)</f>
        <v>1</v>
      </c>
      <c r="K676" t="str">
        <f>VLOOKUP($A676, 'Medical Examinations'!$A$2:$J$2336, 8, FALSE)</f>
        <v>Yes</v>
      </c>
      <c r="L676" t="str">
        <f>VLOOKUP($A676, 'Medical Examinations'!$A$2:$J$2336, 9, FALSE)</f>
        <v>Obesity</v>
      </c>
      <c r="M676" t="str">
        <f>VLOOKUP($A676, 'Medical Examinations'!$A$2:$J$2336, 10, FALSE)</f>
        <v>Normal</v>
      </c>
      <c r="N676">
        <f>VLOOKUP($A676, 'Hospitalisation Details'!$A$2:$K$2344, 5, FALSE)</f>
        <v>0</v>
      </c>
      <c r="O676">
        <f>VLOOKUP($A676, 'Hospitalisation Details'!$A$2:$K$2344, 6, FALSE)</f>
        <v>14665.75</v>
      </c>
      <c r="P676" t="str">
        <f>VLOOKUP($A676, 'Hospitalisation Details'!$A$2:$K$2344, 7, FALSE)</f>
        <v>tier - 2</v>
      </c>
      <c r="Q676" t="str">
        <f>VLOOKUP($A676, 'Hospitalisation Details'!$A$2:$K$2344, 8, FALSE)</f>
        <v>tier - 1</v>
      </c>
      <c r="R676" t="str">
        <f>VLOOKUP($A676, 'Hospitalisation Details'!$A$2:$K$2344, 9, FALSE)</f>
        <v>R1012</v>
      </c>
      <c r="S676" t="str">
        <f>VLOOKUP($A676, 'Hospitalisation Details'!$A$2:$K$2344, 10, FALSE)</f>
        <v>20Oct1969</v>
      </c>
      <c r="T676">
        <f>VLOOKUP($A676, 'Hospitalisation Details'!$A$2:$K$2344, 11, FALSE)</f>
        <v>53</v>
      </c>
    </row>
    <row r="677" spans="1:20" ht="15.75" x14ac:dyDescent="0.25">
      <c r="A677" s="1" t="s">
        <v>1694</v>
      </c>
      <c r="B677" t="str">
        <f>VLOOKUP($A677, 'Customer Names'!$A$2:$D$2336, 2, FALSE)</f>
        <v>Rodriguez</v>
      </c>
      <c r="C677" t="str">
        <f>VLOOKUP($A677, 'Customer Names'!$A$2:$D$2336, 3, FALSE)</f>
        <v xml:space="preserve"> Ms</v>
      </c>
      <c r="D677" t="str">
        <f>VLOOKUP($A677, 'Customer Names'!$A$2:$D$2336, 4, FALSE)</f>
        <v xml:space="preserve">  Jocelyn</v>
      </c>
      <c r="E677">
        <f>VLOOKUP($A677, 'Medical Examinations'!$A$2:$J$2336, 2, FALSE)</f>
        <v>47</v>
      </c>
      <c r="F677">
        <f>VLOOKUP($A677, 'Medical Examinations'!$A$2:$J$2336, 3, FALSE)</f>
        <v>10.64</v>
      </c>
      <c r="G677" t="str">
        <f>VLOOKUP($A677, 'Medical Examinations'!$A$2:$J$2336, 4, FALSE)</f>
        <v>Yes</v>
      </c>
      <c r="H677" t="str">
        <f>VLOOKUP($A677, 'Medical Examinations'!$A$2:$J$2336, 5, FALSE)</f>
        <v>Yes</v>
      </c>
      <c r="I677" t="str">
        <f>VLOOKUP($A677, 'Medical Examinations'!$A$2:$J$2336, 6, FALSE)</f>
        <v>No</v>
      </c>
      <c r="J677">
        <f>VLOOKUP($A677, 'Medical Examinations'!$A$2:$J$2336, 7, FALSE)</f>
        <v>2</v>
      </c>
      <c r="K677" t="str">
        <f>VLOOKUP($A677, 'Medical Examinations'!$A$2:$J$2336, 8, FALSE)</f>
        <v>Yes</v>
      </c>
      <c r="L677" t="str">
        <f>VLOOKUP($A677, 'Medical Examinations'!$A$2:$J$2336, 9, FALSE)</f>
        <v>Obesity</v>
      </c>
      <c r="M677" t="str">
        <f>VLOOKUP($A677, 'Medical Examinations'!$A$2:$J$2336, 10, FALSE)</f>
        <v>Diabetes</v>
      </c>
      <c r="N677">
        <f>VLOOKUP($A677, 'Hospitalisation Details'!$A$2:$K$2344, 5, FALSE)</f>
        <v>1</v>
      </c>
      <c r="O677">
        <f>VLOOKUP($A677, 'Hospitalisation Details'!$A$2:$K$2344, 6, FALSE)</f>
        <v>14657.2</v>
      </c>
      <c r="P677" t="str">
        <f>VLOOKUP($A677, 'Hospitalisation Details'!$A$2:$K$2344, 7, FALSE)</f>
        <v>tier - 2</v>
      </c>
      <c r="Q677" t="str">
        <f>VLOOKUP($A677, 'Hospitalisation Details'!$A$2:$K$2344, 8, FALSE)</f>
        <v>tier - 1</v>
      </c>
      <c r="R677" t="str">
        <f>VLOOKUP($A677, 'Hospitalisation Details'!$A$2:$K$2344, 9, FALSE)</f>
        <v>R1012</v>
      </c>
      <c r="S677" t="str">
        <f>VLOOKUP($A677, 'Hospitalisation Details'!$A$2:$K$2344, 10, FALSE)</f>
        <v>13Nov1981</v>
      </c>
      <c r="T677">
        <f>VLOOKUP($A677, 'Hospitalisation Details'!$A$2:$K$2344, 11, FALSE)</f>
        <v>41</v>
      </c>
    </row>
    <row r="678" spans="1:20" ht="15.75" x14ac:dyDescent="0.25">
      <c r="A678" s="1" t="s">
        <v>1693</v>
      </c>
      <c r="B678" t="str">
        <f>VLOOKUP($A678, 'Customer Names'!$A$2:$D$2336, 2, FALSE)</f>
        <v>Tsoucas</v>
      </c>
      <c r="C678" t="str">
        <f>VLOOKUP($A678, 'Customer Names'!$A$2:$D$2336, 3, FALSE)</f>
        <v xml:space="preserve"> Mrs</v>
      </c>
      <c r="D678" t="str">
        <f>VLOOKUP($A678, 'Customer Names'!$A$2:$D$2336, 4, FALSE)</f>
        <v xml:space="preserve">  Daphne</v>
      </c>
      <c r="E678">
        <f>VLOOKUP($A678, 'Medical Examinations'!$A$2:$J$2336, 2, FALSE)</f>
        <v>36.71</v>
      </c>
      <c r="F678">
        <f>VLOOKUP($A678, 'Medical Examinations'!$A$2:$J$2336, 3, FALSE)</f>
        <v>8.74</v>
      </c>
      <c r="G678" t="str">
        <f>VLOOKUP($A678, 'Medical Examinations'!$A$2:$J$2336, 4, FALSE)</f>
        <v>Yes</v>
      </c>
      <c r="H678" t="str">
        <f>VLOOKUP($A678, 'Medical Examinations'!$A$2:$J$2336, 5, FALSE)</f>
        <v>No</v>
      </c>
      <c r="I678" t="str">
        <f>VLOOKUP($A678, 'Medical Examinations'!$A$2:$J$2336, 6, FALSE)</f>
        <v>No</v>
      </c>
      <c r="J678">
        <f>VLOOKUP($A678, 'Medical Examinations'!$A$2:$J$2336, 7, FALSE)</f>
        <v>1</v>
      </c>
      <c r="K678" t="str">
        <f>VLOOKUP($A678, 'Medical Examinations'!$A$2:$J$2336, 8, FALSE)</f>
        <v>No</v>
      </c>
      <c r="L678" t="str">
        <f>VLOOKUP($A678, 'Medical Examinations'!$A$2:$J$2336, 9, FALSE)</f>
        <v>Obesity</v>
      </c>
      <c r="M678" t="str">
        <f>VLOOKUP($A678, 'Medical Examinations'!$A$2:$J$2336, 10, FALSE)</f>
        <v>Diabetes</v>
      </c>
      <c r="N678">
        <f>VLOOKUP($A678, 'Hospitalisation Details'!$A$2:$K$2344, 5, FALSE)</f>
        <v>0</v>
      </c>
      <c r="O678">
        <f>VLOOKUP($A678, 'Hospitalisation Details'!$A$2:$K$2344, 6, FALSE)</f>
        <v>14640.35</v>
      </c>
      <c r="P678" t="str">
        <f>VLOOKUP($A678, 'Hospitalisation Details'!$A$2:$K$2344, 7, FALSE)</f>
        <v>tier - 2</v>
      </c>
      <c r="Q678" t="str">
        <f>VLOOKUP($A678, 'Hospitalisation Details'!$A$2:$K$2344, 8, FALSE)</f>
        <v>tier - 3</v>
      </c>
      <c r="R678" t="str">
        <f>VLOOKUP($A678, 'Hospitalisation Details'!$A$2:$K$2344, 9, FALSE)</f>
        <v>R1026</v>
      </c>
      <c r="S678" t="str">
        <f>VLOOKUP($A678, 'Hospitalisation Details'!$A$2:$K$2344, 10, FALSE)</f>
        <v>1Sep1967</v>
      </c>
      <c r="T678">
        <f>VLOOKUP($A678, 'Hospitalisation Details'!$A$2:$K$2344, 11, FALSE)</f>
        <v>55</v>
      </c>
    </row>
    <row r="679" spans="1:20" ht="15.75" x14ac:dyDescent="0.25">
      <c r="A679" s="1" t="s">
        <v>1692</v>
      </c>
      <c r="B679" t="str">
        <f>VLOOKUP($A679, 'Customer Names'!$A$2:$D$2336, 2, FALSE)</f>
        <v>Muhly</v>
      </c>
      <c r="C679" t="str">
        <f>VLOOKUP($A679, 'Customer Names'!$A$2:$D$2336, 3, FALSE)</f>
        <v xml:space="preserve"> Ms</v>
      </c>
      <c r="D679" t="str">
        <f>VLOOKUP($A679, 'Customer Names'!$A$2:$D$2336, 4, FALSE)</f>
        <v xml:space="preserve">  Margaret E</v>
      </c>
      <c r="E679">
        <f>VLOOKUP($A679, 'Medical Examinations'!$A$2:$J$2336, 2, FALSE)</f>
        <v>53.48</v>
      </c>
      <c r="F679">
        <f>VLOOKUP($A679, 'Medical Examinations'!$A$2:$J$2336, 3, FALSE)</f>
        <v>5.64</v>
      </c>
      <c r="G679" t="str">
        <f>VLOOKUP($A679, 'Medical Examinations'!$A$2:$J$2336, 4, FALSE)</f>
        <v>Yes</v>
      </c>
      <c r="H679" t="str">
        <f>VLOOKUP($A679, 'Medical Examinations'!$A$2:$J$2336, 5, FALSE)</f>
        <v>Yes</v>
      </c>
      <c r="I679" t="str">
        <f>VLOOKUP($A679, 'Medical Examinations'!$A$2:$J$2336, 6, FALSE)</f>
        <v>No</v>
      </c>
      <c r="J679">
        <f>VLOOKUP($A679, 'Medical Examinations'!$A$2:$J$2336, 7, FALSE)</f>
        <v>2</v>
      </c>
      <c r="K679" t="str">
        <f>VLOOKUP($A679, 'Medical Examinations'!$A$2:$J$2336, 8, FALSE)</f>
        <v>Yes</v>
      </c>
      <c r="L679" t="str">
        <f>VLOOKUP($A679, 'Medical Examinations'!$A$2:$J$2336, 9, FALSE)</f>
        <v>Obesity</v>
      </c>
      <c r="M679" t="str">
        <f>VLOOKUP($A679, 'Medical Examinations'!$A$2:$J$2336, 10, FALSE)</f>
        <v>Normal</v>
      </c>
      <c r="N679">
        <f>VLOOKUP($A679, 'Hospitalisation Details'!$A$2:$K$2344, 5, FALSE)</f>
        <v>3</v>
      </c>
      <c r="O679">
        <f>VLOOKUP($A679, 'Hospitalisation Details'!$A$2:$K$2344, 6, FALSE)</f>
        <v>14630.52</v>
      </c>
      <c r="P679" t="str">
        <f>VLOOKUP($A679, 'Hospitalisation Details'!$A$2:$K$2344, 7, FALSE)</f>
        <v>tier - 2</v>
      </c>
      <c r="Q679" t="str">
        <f>VLOOKUP($A679, 'Hospitalisation Details'!$A$2:$K$2344, 8, FALSE)</f>
        <v>tier - 3</v>
      </c>
      <c r="R679" t="str">
        <f>VLOOKUP($A679, 'Hospitalisation Details'!$A$2:$K$2344, 9, FALSE)</f>
        <v>R1011</v>
      </c>
      <c r="S679" t="str">
        <f>VLOOKUP($A679, 'Hospitalisation Details'!$A$2:$K$2344, 10, FALSE)</f>
        <v>21Aug1991</v>
      </c>
      <c r="T679">
        <f>VLOOKUP($A679, 'Hospitalisation Details'!$A$2:$K$2344, 11, FALSE)</f>
        <v>31</v>
      </c>
    </row>
    <row r="680" spans="1:20" ht="15.75" x14ac:dyDescent="0.25">
      <c r="A680" s="1" t="s">
        <v>1691</v>
      </c>
      <c r="B680" t="str">
        <f>VLOOKUP($A680, 'Customer Names'!$A$2:$D$2336, 2, FALSE)</f>
        <v>Lund</v>
      </c>
      <c r="C680" t="str">
        <f>VLOOKUP($A680, 'Customer Names'!$A$2:$D$2336, 3, FALSE)</f>
        <v xml:space="preserve"> Mr</v>
      </c>
      <c r="D680" t="str">
        <f>VLOOKUP($A680, 'Customer Names'!$A$2:$D$2336, 4, FALSE)</f>
        <v xml:space="preserve">  Mario J</v>
      </c>
      <c r="E680">
        <f>VLOOKUP($A680, 'Medical Examinations'!$A$2:$J$2336, 2, FALSE)</f>
        <v>35.5</v>
      </c>
      <c r="F680">
        <f>VLOOKUP($A680, 'Medical Examinations'!$A$2:$J$2336, 3, FALSE)</f>
        <v>10.37</v>
      </c>
      <c r="G680" t="str">
        <f>VLOOKUP($A680, 'Medical Examinations'!$A$2:$J$2336, 4, FALSE)</f>
        <v>Yes</v>
      </c>
      <c r="H680" t="str">
        <f>VLOOKUP($A680, 'Medical Examinations'!$A$2:$J$2336, 5, FALSE)</f>
        <v>No</v>
      </c>
      <c r="I680" t="str">
        <f>VLOOKUP($A680, 'Medical Examinations'!$A$2:$J$2336, 6, FALSE)</f>
        <v>No</v>
      </c>
      <c r="J680">
        <f>VLOOKUP($A680, 'Medical Examinations'!$A$2:$J$2336, 7, FALSE)</f>
        <v>1</v>
      </c>
      <c r="K680" t="str">
        <f>VLOOKUP($A680, 'Medical Examinations'!$A$2:$J$2336, 8, FALSE)</f>
        <v>No</v>
      </c>
      <c r="L680" t="str">
        <f>VLOOKUP($A680, 'Medical Examinations'!$A$2:$J$2336, 9, FALSE)</f>
        <v>Obesity</v>
      </c>
      <c r="M680" t="str">
        <f>VLOOKUP($A680, 'Medical Examinations'!$A$2:$J$2336, 10, FALSE)</f>
        <v>Diabetes</v>
      </c>
      <c r="N680">
        <f>VLOOKUP($A680, 'Hospitalisation Details'!$A$2:$K$2344, 5, FALSE)</f>
        <v>0</v>
      </c>
      <c r="O680">
        <f>VLOOKUP($A680, 'Hospitalisation Details'!$A$2:$K$2344, 6, FALSE)</f>
        <v>14612.33</v>
      </c>
      <c r="P680" t="str">
        <f>VLOOKUP($A680, 'Hospitalisation Details'!$A$2:$K$2344, 7, FALSE)</f>
        <v>tier - 2</v>
      </c>
      <c r="Q680" t="str">
        <f>VLOOKUP($A680, 'Hospitalisation Details'!$A$2:$K$2344, 8, FALSE)</f>
        <v>tier - 3</v>
      </c>
      <c r="R680" t="str">
        <f>VLOOKUP($A680, 'Hospitalisation Details'!$A$2:$K$2344, 9, FALSE)</f>
        <v>R1021</v>
      </c>
      <c r="S680" t="str">
        <f>VLOOKUP($A680, 'Hospitalisation Details'!$A$2:$K$2344, 10, FALSE)</f>
        <v>8Nov1965</v>
      </c>
      <c r="T680">
        <f>VLOOKUP($A680, 'Hospitalisation Details'!$A$2:$K$2344, 11, FALSE)</f>
        <v>57</v>
      </c>
    </row>
    <row r="681" spans="1:20" ht="15.75" x14ac:dyDescent="0.25">
      <c r="A681" s="1" t="s">
        <v>1690</v>
      </c>
      <c r="B681" t="str">
        <f>VLOOKUP($A681, 'Customer Names'!$A$2:$D$2336, 2, FALSE)</f>
        <v>Battaglino</v>
      </c>
      <c r="C681" t="str">
        <f>VLOOKUP($A681, 'Customer Names'!$A$2:$D$2336, 3, FALSE)</f>
        <v xml:space="preserve"> Mr</v>
      </c>
      <c r="D681" t="str">
        <f>VLOOKUP($A681, 'Customer Names'!$A$2:$D$2336, 4, FALSE)</f>
        <v xml:space="preserve">  Peter</v>
      </c>
      <c r="E681">
        <f>VLOOKUP($A681, 'Medical Examinations'!$A$2:$J$2336, 2, FALSE)</f>
        <v>36.979999999999997</v>
      </c>
      <c r="F681">
        <f>VLOOKUP($A681, 'Medical Examinations'!$A$2:$J$2336, 3, FALSE)</f>
        <v>9.56</v>
      </c>
      <c r="G681" t="str">
        <f>VLOOKUP($A681, 'Medical Examinations'!$A$2:$J$2336, 4, FALSE)</f>
        <v>Yes</v>
      </c>
      <c r="H681" t="str">
        <f>VLOOKUP($A681, 'Medical Examinations'!$A$2:$J$2336, 5, FALSE)</f>
        <v>No</v>
      </c>
      <c r="I681" t="str">
        <f>VLOOKUP($A681, 'Medical Examinations'!$A$2:$J$2336, 6, FALSE)</f>
        <v>No</v>
      </c>
      <c r="J681">
        <f>VLOOKUP($A681, 'Medical Examinations'!$A$2:$J$2336, 7, FALSE)</f>
        <v>1</v>
      </c>
      <c r="K681" t="str">
        <f>VLOOKUP($A681, 'Medical Examinations'!$A$2:$J$2336, 8, FALSE)</f>
        <v>No</v>
      </c>
      <c r="L681" t="str">
        <f>VLOOKUP($A681, 'Medical Examinations'!$A$2:$J$2336, 9, FALSE)</f>
        <v>Obesity</v>
      </c>
      <c r="M681" t="str">
        <f>VLOOKUP($A681, 'Medical Examinations'!$A$2:$J$2336, 10, FALSE)</f>
        <v>Diabetes</v>
      </c>
      <c r="N681">
        <f>VLOOKUP($A681, 'Hospitalisation Details'!$A$2:$K$2344, 5, FALSE)</f>
        <v>0</v>
      </c>
      <c r="O681">
        <f>VLOOKUP($A681, 'Hospitalisation Details'!$A$2:$K$2344, 6, FALSE)</f>
        <v>14600.62</v>
      </c>
      <c r="P681" t="str">
        <f>VLOOKUP($A681, 'Hospitalisation Details'!$A$2:$K$2344, 7, FALSE)</f>
        <v>tier - 2</v>
      </c>
      <c r="Q681" t="str">
        <f>VLOOKUP($A681, 'Hospitalisation Details'!$A$2:$K$2344, 8, FALSE)</f>
        <v>tier - 3</v>
      </c>
      <c r="R681" t="str">
        <f>VLOOKUP($A681, 'Hospitalisation Details'!$A$2:$K$2344, 9, FALSE)</f>
        <v>R1022</v>
      </c>
      <c r="S681" t="str">
        <f>VLOOKUP($A681, 'Hospitalisation Details'!$A$2:$K$2344, 10, FALSE)</f>
        <v>18Jul1967</v>
      </c>
      <c r="T681">
        <f>VLOOKUP($A681, 'Hospitalisation Details'!$A$2:$K$2344, 11, FALSE)</f>
        <v>55</v>
      </c>
    </row>
    <row r="682" spans="1:20" ht="15.75" x14ac:dyDescent="0.25">
      <c r="A682" s="1" t="s">
        <v>1689</v>
      </c>
      <c r="B682" t="str">
        <f>VLOOKUP($A682, 'Customer Names'!$A$2:$D$2336, 2, FALSE)</f>
        <v>Pena</v>
      </c>
      <c r="C682" t="str">
        <f>VLOOKUP($A682, 'Customer Names'!$A$2:$D$2336, 3, FALSE)</f>
        <v xml:space="preserve"> Ms</v>
      </c>
      <c r="D682" t="str">
        <f>VLOOKUP($A682, 'Customer Names'!$A$2:$D$2336, 4, FALSE)</f>
        <v xml:space="preserve">  Carolina</v>
      </c>
      <c r="E682">
        <f>VLOOKUP($A682, 'Medical Examinations'!$A$2:$J$2336, 2, FALSE)</f>
        <v>32.395000000000003</v>
      </c>
      <c r="F682">
        <f>VLOOKUP($A682, 'Medical Examinations'!$A$2:$J$2336, 3, FALSE)</f>
        <v>8.23</v>
      </c>
      <c r="G682" t="str">
        <f>VLOOKUP($A682, 'Medical Examinations'!$A$2:$J$2336, 4, FALSE)</f>
        <v>No</v>
      </c>
      <c r="H682" t="str">
        <f>VLOOKUP($A682, 'Medical Examinations'!$A$2:$J$2336, 5, FALSE)</f>
        <v>No</v>
      </c>
      <c r="I682" t="str">
        <f>VLOOKUP($A682, 'Medical Examinations'!$A$2:$J$2336, 6, FALSE)</f>
        <v>Yes</v>
      </c>
      <c r="J682">
        <f>VLOOKUP($A682, 'Medical Examinations'!$A$2:$J$2336, 7, FALSE)</f>
        <v>1</v>
      </c>
      <c r="K682" t="str">
        <f>VLOOKUP($A682, 'Medical Examinations'!$A$2:$J$2336, 8, FALSE)</f>
        <v>No</v>
      </c>
      <c r="L682" t="str">
        <f>VLOOKUP($A682, 'Medical Examinations'!$A$2:$J$2336, 9, FALSE)</f>
        <v>Obesity</v>
      </c>
      <c r="M682" t="str">
        <f>VLOOKUP($A682, 'Medical Examinations'!$A$2:$J$2336, 10, FALSE)</f>
        <v>Diabetes</v>
      </c>
      <c r="N682">
        <f>VLOOKUP($A682, 'Hospitalisation Details'!$A$2:$K$2344, 5, FALSE)</f>
        <v>3</v>
      </c>
      <c r="O682">
        <f>VLOOKUP($A682, 'Hospitalisation Details'!$A$2:$K$2344, 6, FALSE)</f>
        <v>14590.63</v>
      </c>
      <c r="P682" t="str">
        <f>VLOOKUP($A682, 'Hospitalisation Details'!$A$2:$K$2344, 7, FALSE)</f>
        <v>tier - 2</v>
      </c>
      <c r="Q682" t="str">
        <f>VLOOKUP($A682, 'Hospitalisation Details'!$A$2:$K$2344, 8, FALSE)</f>
        <v>tier - 1</v>
      </c>
      <c r="R682" t="str">
        <f>VLOOKUP($A682, 'Hospitalisation Details'!$A$2:$K$2344, 9, FALSE)</f>
        <v>R1024</v>
      </c>
      <c r="S682" t="str">
        <f>VLOOKUP($A682, 'Hospitalisation Details'!$A$2:$K$2344, 10, FALSE)</f>
        <v>14Oct1963</v>
      </c>
      <c r="T682">
        <f>VLOOKUP($A682, 'Hospitalisation Details'!$A$2:$K$2344, 11, FALSE)</f>
        <v>59</v>
      </c>
    </row>
    <row r="683" spans="1:20" ht="15.75" x14ac:dyDescent="0.25">
      <c r="A683" s="1" t="s">
        <v>1688</v>
      </c>
      <c r="B683" t="str">
        <f>VLOOKUP($A683, 'Customer Names'!$A$2:$D$2336, 2, FALSE)</f>
        <v>Thomason</v>
      </c>
      <c r="C683" t="str">
        <f>VLOOKUP($A683, 'Customer Names'!$A$2:$D$2336, 3, FALSE)</f>
        <v xml:space="preserve"> Mrs</v>
      </c>
      <c r="D683" t="str">
        <f>VLOOKUP($A683, 'Customer Names'!$A$2:$D$2336, 4, FALSE)</f>
        <v xml:space="preserve">  Jenny K</v>
      </c>
      <c r="E683">
        <f>VLOOKUP($A683, 'Medical Examinations'!$A$2:$J$2336, 2, FALSE)</f>
        <v>32.729999999999997</v>
      </c>
      <c r="F683">
        <f>VLOOKUP($A683, 'Medical Examinations'!$A$2:$J$2336, 3, FALSE)</f>
        <v>7.03</v>
      </c>
      <c r="G683" t="str">
        <f>VLOOKUP($A683, 'Medical Examinations'!$A$2:$J$2336, 4, FALSE)</f>
        <v>Yes</v>
      </c>
      <c r="H683" t="str">
        <f>VLOOKUP($A683, 'Medical Examinations'!$A$2:$J$2336, 5, FALSE)</f>
        <v>No</v>
      </c>
      <c r="I683" t="str">
        <f>VLOOKUP($A683, 'Medical Examinations'!$A$2:$J$2336, 6, FALSE)</f>
        <v>No</v>
      </c>
      <c r="J683">
        <f>VLOOKUP($A683, 'Medical Examinations'!$A$2:$J$2336, 7, FALSE)</f>
        <v>1</v>
      </c>
      <c r="K683" t="str">
        <f>VLOOKUP($A683, 'Medical Examinations'!$A$2:$J$2336, 8, FALSE)</f>
        <v>No</v>
      </c>
      <c r="L683" t="str">
        <f>VLOOKUP($A683, 'Medical Examinations'!$A$2:$J$2336, 9, FALSE)</f>
        <v>Obesity</v>
      </c>
      <c r="M683" t="str">
        <f>VLOOKUP($A683, 'Medical Examinations'!$A$2:$J$2336, 10, FALSE)</f>
        <v>Diabetes</v>
      </c>
      <c r="N683">
        <f>VLOOKUP($A683, 'Hospitalisation Details'!$A$2:$K$2344, 5, FALSE)</f>
        <v>0</v>
      </c>
      <c r="O683">
        <f>VLOOKUP($A683, 'Hospitalisation Details'!$A$2:$K$2344, 6, FALSE)</f>
        <v>14574.64</v>
      </c>
      <c r="P683" t="str">
        <f>VLOOKUP($A683, 'Hospitalisation Details'!$A$2:$K$2344, 7, FALSE)</f>
        <v>tier - 2</v>
      </c>
      <c r="Q683" t="str">
        <f>VLOOKUP($A683, 'Hospitalisation Details'!$A$2:$K$2344, 8, FALSE)</f>
        <v>tier - 1</v>
      </c>
      <c r="R683" t="str">
        <f>VLOOKUP($A683, 'Hospitalisation Details'!$A$2:$K$2344, 9, FALSE)</f>
        <v>R1025</v>
      </c>
      <c r="S683" t="str">
        <f>VLOOKUP($A683, 'Hospitalisation Details'!$A$2:$K$2344, 10, FALSE)</f>
        <v>3Dec1962</v>
      </c>
      <c r="T683">
        <f>VLOOKUP($A683, 'Hospitalisation Details'!$A$2:$K$2344, 11, FALSE)</f>
        <v>60</v>
      </c>
    </row>
    <row r="684" spans="1:20" ht="15.75" x14ac:dyDescent="0.25">
      <c r="A684" s="1" t="s">
        <v>1687</v>
      </c>
      <c r="B684" t="str">
        <f>VLOOKUP($A684, 'Customer Names'!$A$2:$D$2336, 2, FALSE)</f>
        <v>Hancox</v>
      </c>
      <c r="C684" t="str">
        <f>VLOOKUP($A684, 'Customer Names'!$A$2:$D$2336, 3, FALSE)</f>
        <v xml:space="preserve"> Ms</v>
      </c>
      <c r="D684" t="str">
        <f>VLOOKUP($A684, 'Customer Names'!$A$2:$D$2336, 4, FALSE)</f>
        <v xml:space="preserve">  Jessica</v>
      </c>
      <c r="E684">
        <f>VLOOKUP($A684, 'Medical Examinations'!$A$2:$J$2336, 2, FALSE)</f>
        <v>20.52</v>
      </c>
      <c r="F684">
        <f>VLOOKUP($A684, 'Medical Examinations'!$A$2:$J$2336, 3, FALSE)</f>
        <v>5.45</v>
      </c>
      <c r="G684" t="str">
        <f>VLOOKUP($A684, 'Medical Examinations'!$A$2:$J$2336, 4, FALSE)</f>
        <v>No</v>
      </c>
      <c r="H684" t="str">
        <f>VLOOKUP($A684, 'Medical Examinations'!$A$2:$J$2336, 5, FALSE)</f>
        <v>No</v>
      </c>
      <c r="I684" t="str">
        <f>VLOOKUP($A684, 'Medical Examinations'!$A$2:$J$2336, 6, FALSE)</f>
        <v>No</v>
      </c>
      <c r="J684">
        <f>VLOOKUP($A684, 'Medical Examinations'!$A$2:$J$2336, 7, FALSE)</f>
        <v>0</v>
      </c>
      <c r="K684" t="str">
        <f>VLOOKUP($A684, 'Medical Examinations'!$A$2:$J$2336, 8, FALSE)</f>
        <v>No</v>
      </c>
      <c r="L684" t="str">
        <f>VLOOKUP($A684, 'Medical Examinations'!$A$2:$J$2336, 9, FALSE)</f>
        <v>Obesity</v>
      </c>
      <c r="M684" t="str">
        <f>VLOOKUP($A684, 'Medical Examinations'!$A$2:$J$2336, 10, FALSE)</f>
        <v>Normal</v>
      </c>
      <c r="N684">
        <f>VLOOKUP($A684, 'Hospitalisation Details'!$A$2:$K$2344, 5, FALSE)</f>
        <v>0</v>
      </c>
      <c r="O684">
        <f>VLOOKUP($A684, 'Hospitalisation Details'!$A$2:$K$2344, 6, FALSE)</f>
        <v>14571.89</v>
      </c>
      <c r="P684" t="str">
        <f>VLOOKUP($A684, 'Hospitalisation Details'!$A$2:$K$2344, 7, FALSE)</f>
        <v>tier - 2</v>
      </c>
      <c r="Q684" t="str">
        <f>VLOOKUP($A684, 'Hospitalisation Details'!$A$2:$K$2344, 8, FALSE)</f>
        <v>tier - 1</v>
      </c>
      <c r="R684" t="str">
        <f>VLOOKUP($A684, 'Hospitalisation Details'!$A$2:$K$2344, 9, FALSE)</f>
        <v>R1024</v>
      </c>
      <c r="S684" t="str">
        <f>VLOOKUP($A684, 'Hospitalisation Details'!$A$2:$K$2344, 10, FALSE)</f>
        <v>12Sep1998</v>
      </c>
      <c r="T684">
        <f>VLOOKUP($A684, 'Hospitalisation Details'!$A$2:$K$2344, 11, FALSE)</f>
        <v>24</v>
      </c>
    </row>
    <row r="685" spans="1:20" ht="15.75" x14ac:dyDescent="0.25">
      <c r="A685" s="1" t="s">
        <v>1686</v>
      </c>
      <c r="B685" t="str">
        <f>VLOOKUP($A685, 'Customer Names'!$A$2:$D$2336, 2, FALSE)</f>
        <v>Canarecci</v>
      </c>
      <c r="C685" t="str">
        <f>VLOOKUP($A685, 'Customer Names'!$A$2:$D$2336, 3, FALSE)</f>
        <v xml:space="preserve"> Ms</v>
      </c>
      <c r="D685" t="str">
        <f>VLOOKUP($A685, 'Customer Names'!$A$2:$D$2336, 4, FALSE)</f>
        <v xml:space="preserve">  Kimberly D</v>
      </c>
      <c r="E685">
        <f>VLOOKUP($A685, 'Medical Examinations'!$A$2:$J$2336, 2, FALSE)</f>
        <v>51.72</v>
      </c>
      <c r="F685">
        <f>VLOOKUP($A685, 'Medical Examinations'!$A$2:$J$2336, 3, FALSE)</f>
        <v>5.76</v>
      </c>
      <c r="G685" t="str">
        <f>VLOOKUP($A685, 'Medical Examinations'!$A$2:$J$2336, 4, FALSE)</f>
        <v>Yes</v>
      </c>
      <c r="H685" t="str">
        <f>VLOOKUP($A685, 'Medical Examinations'!$A$2:$J$2336, 5, FALSE)</f>
        <v>Yes</v>
      </c>
      <c r="I685" t="str">
        <f>VLOOKUP($A685, 'Medical Examinations'!$A$2:$J$2336, 6, FALSE)</f>
        <v>No</v>
      </c>
      <c r="J685">
        <f>VLOOKUP($A685, 'Medical Examinations'!$A$2:$J$2336, 7, FALSE)</f>
        <v>2</v>
      </c>
      <c r="K685" t="str">
        <f>VLOOKUP($A685, 'Medical Examinations'!$A$2:$J$2336, 8, FALSE)</f>
        <v>Yes</v>
      </c>
      <c r="L685" t="str">
        <f>VLOOKUP($A685, 'Medical Examinations'!$A$2:$J$2336, 9, FALSE)</f>
        <v>Obesity</v>
      </c>
      <c r="M685" t="str">
        <f>VLOOKUP($A685, 'Medical Examinations'!$A$2:$J$2336, 10, FALSE)</f>
        <v>Diabetes</v>
      </c>
      <c r="N685">
        <f>VLOOKUP($A685, 'Hospitalisation Details'!$A$2:$K$2344, 5, FALSE)</f>
        <v>3</v>
      </c>
      <c r="O685">
        <f>VLOOKUP($A685, 'Hospitalisation Details'!$A$2:$K$2344, 6, FALSE)</f>
        <v>14547.26</v>
      </c>
      <c r="P685" t="str">
        <f>VLOOKUP($A685, 'Hospitalisation Details'!$A$2:$K$2344, 7, FALSE)</f>
        <v>tier - 2</v>
      </c>
      <c r="Q685" t="str">
        <f>VLOOKUP($A685, 'Hospitalisation Details'!$A$2:$K$2344, 8, FALSE)</f>
        <v>tier - 3</v>
      </c>
      <c r="R685" t="str">
        <f>VLOOKUP($A685, 'Hospitalisation Details'!$A$2:$K$2344, 9, FALSE)</f>
        <v>R1011</v>
      </c>
      <c r="S685" t="str">
        <f>VLOOKUP($A685, 'Hospitalisation Details'!$A$2:$K$2344, 10, FALSE)</f>
        <v>14Jul1989</v>
      </c>
      <c r="T685">
        <f>VLOOKUP($A685, 'Hospitalisation Details'!$A$2:$K$2344, 11, FALSE)</f>
        <v>33</v>
      </c>
    </row>
    <row r="686" spans="1:20" ht="15.75" x14ac:dyDescent="0.25">
      <c r="A686" s="1" t="s">
        <v>1685</v>
      </c>
      <c r="B686" t="str">
        <f>VLOOKUP($A686, 'Customer Names'!$A$2:$D$2336, 2, FALSE)</f>
        <v>Toupin</v>
      </c>
      <c r="C686" t="str">
        <f>VLOOKUP($A686, 'Customer Names'!$A$2:$D$2336, 3, FALSE)</f>
        <v xml:space="preserve"> Mr</v>
      </c>
      <c r="D686" t="str">
        <f>VLOOKUP($A686, 'Customer Names'!$A$2:$D$2336, 4, FALSE)</f>
        <v xml:space="preserve">  Marc-Olivier</v>
      </c>
      <c r="E686">
        <f>VLOOKUP($A686, 'Medical Examinations'!$A$2:$J$2336, 2, FALSE)</f>
        <v>50.2</v>
      </c>
      <c r="F686">
        <f>VLOOKUP($A686, 'Medical Examinations'!$A$2:$J$2336, 3, FALSE)</f>
        <v>5.4</v>
      </c>
      <c r="G686" t="str">
        <f>VLOOKUP($A686, 'Medical Examinations'!$A$2:$J$2336, 4, FALSE)</f>
        <v>Yes</v>
      </c>
      <c r="H686" t="str">
        <f>VLOOKUP($A686, 'Medical Examinations'!$A$2:$J$2336, 5, FALSE)</f>
        <v>Yes</v>
      </c>
      <c r="I686" t="str">
        <f>VLOOKUP($A686, 'Medical Examinations'!$A$2:$J$2336, 6, FALSE)</f>
        <v>No</v>
      </c>
      <c r="J686">
        <f>VLOOKUP($A686, 'Medical Examinations'!$A$2:$J$2336, 7, FALSE)</f>
        <v>2</v>
      </c>
      <c r="K686" t="str">
        <f>VLOOKUP($A686, 'Medical Examinations'!$A$2:$J$2336, 8, FALSE)</f>
        <v>Yes</v>
      </c>
      <c r="L686" t="str">
        <f>VLOOKUP($A686, 'Medical Examinations'!$A$2:$J$2336, 9, FALSE)</f>
        <v>Obesity</v>
      </c>
      <c r="M686" t="str">
        <f>VLOOKUP($A686, 'Medical Examinations'!$A$2:$J$2336, 10, FALSE)</f>
        <v>Normal</v>
      </c>
      <c r="N686">
        <f>VLOOKUP($A686, 'Hospitalisation Details'!$A$2:$K$2344, 5, FALSE)</f>
        <v>3</v>
      </c>
      <c r="O686">
        <f>VLOOKUP($A686, 'Hospitalisation Details'!$A$2:$K$2344, 6, FALSE)</f>
        <v>14507.46</v>
      </c>
      <c r="P686" t="str">
        <f>VLOOKUP($A686, 'Hospitalisation Details'!$A$2:$K$2344, 7, FALSE)</f>
        <v>tier - 2</v>
      </c>
      <c r="Q686" t="str">
        <f>VLOOKUP($A686, 'Hospitalisation Details'!$A$2:$K$2344, 8, FALSE)</f>
        <v>tier - 3</v>
      </c>
      <c r="R686" t="str">
        <f>VLOOKUP($A686, 'Hospitalisation Details'!$A$2:$K$2344, 9, FALSE)</f>
        <v>R1012</v>
      </c>
      <c r="S686" t="str">
        <f>VLOOKUP($A686, 'Hospitalisation Details'!$A$2:$K$2344, 10, FALSE)</f>
        <v>22Jul1989</v>
      </c>
      <c r="T686">
        <f>VLOOKUP($A686, 'Hospitalisation Details'!$A$2:$K$2344, 11, FALSE)</f>
        <v>33</v>
      </c>
    </row>
    <row r="687" spans="1:20" ht="15.75" x14ac:dyDescent="0.25">
      <c r="A687" s="1" t="s">
        <v>1684</v>
      </c>
      <c r="B687" t="str">
        <f>VLOOKUP($A687, 'Customer Names'!$A$2:$D$2336, 2, FALSE)</f>
        <v>Mulley</v>
      </c>
      <c r="C687" t="str">
        <f>VLOOKUP($A687, 'Customer Names'!$A$2:$D$2336, 3, FALSE)</f>
        <v xml:space="preserve"> Mr</v>
      </c>
      <c r="D687" t="str">
        <f>VLOOKUP($A687, 'Customer Names'!$A$2:$D$2336, 4, FALSE)</f>
        <v xml:space="preserve">  Russell J</v>
      </c>
      <c r="E687">
        <f>VLOOKUP($A687, 'Medical Examinations'!$A$2:$J$2336, 2, FALSE)</f>
        <v>25.52</v>
      </c>
      <c r="F687">
        <f>VLOOKUP($A687, 'Medical Examinations'!$A$2:$J$2336, 3, FALSE)</f>
        <v>6.35</v>
      </c>
      <c r="G687" t="str">
        <f>VLOOKUP($A687, 'Medical Examinations'!$A$2:$J$2336, 4, FALSE)</f>
        <v>No</v>
      </c>
      <c r="H687" t="str">
        <f>VLOOKUP($A687, 'Medical Examinations'!$A$2:$J$2336, 5, FALSE)</f>
        <v>No</v>
      </c>
      <c r="I687" t="str">
        <f>VLOOKUP($A687, 'Medical Examinations'!$A$2:$J$2336, 6, FALSE)</f>
        <v>Yes</v>
      </c>
      <c r="J687">
        <f>VLOOKUP($A687, 'Medical Examinations'!$A$2:$J$2336, 7, FALSE)</f>
        <v>0</v>
      </c>
      <c r="K687" t="str">
        <f>VLOOKUP($A687, 'Medical Examinations'!$A$2:$J$2336, 8, FALSE)</f>
        <v>No</v>
      </c>
      <c r="L687" t="str">
        <f>VLOOKUP($A687, 'Medical Examinations'!$A$2:$J$2336, 9, FALSE)</f>
        <v>Obesity</v>
      </c>
      <c r="M687" t="str">
        <f>VLOOKUP($A687, 'Medical Examinations'!$A$2:$J$2336, 10, FALSE)</f>
        <v>Diabetes</v>
      </c>
      <c r="N687">
        <f>VLOOKUP($A687, 'Hospitalisation Details'!$A$2:$K$2344, 5, FALSE)</f>
        <v>5</v>
      </c>
      <c r="O687">
        <f>VLOOKUP($A687, 'Hospitalisation Details'!$A$2:$K$2344, 6, FALSE)</f>
        <v>14478.33</v>
      </c>
      <c r="P687" t="str">
        <f>VLOOKUP($A687, 'Hospitalisation Details'!$A$2:$K$2344, 7, FALSE)</f>
        <v>tier - 2</v>
      </c>
      <c r="Q687" t="str">
        <f>VLOOKUP($A687, 'Hospitalisation Details'!$A$2:$K$2344, 8, FALSE)</f>
        <v>tier - 2</v>
      </c>
      <c r="R687" t="str">
        <f>VLOOKUP($A687, 'Hospitalisation Details'!$A$2:$K$2344, 9, FALSE)</f>
        <v>R1013</v>
      </c>
      <c r="S687" t="str">
        <f>VLOOKUP($A687, 'Hospitalisation Details'!$A$2:$K$2344, 10, FALSE)</f>
        <v>20Oct1979</v>
      </c>
      <c r="T687">
        <f>VLOOKUP($A687, 'Hospitalisation Details'!$A$2:$K$2344, 11, FALSE)</f>
        <v>43</v>
      </c>
    </row>
    <row r="688" spans="1:20" ht="15.75" x14ac:dyDescent="0.25">
      <c r="A688" s="1" t="s">
        <v>1683</v>
      </c>
      <c r="B688" t="str">
        <f>VLOOKUP($A688, 'Customer Names'!$A$2:$D$2336, 2, FALSE)</f>
        <v>Parry</v>
      </c>
      <c r="C688" t="str">
        <f>VLOOKUP($A688, 'Customer Names'!$A$2:$D$2336, 3, FALSE)</f>
        <v xml:space="preserve"> Ms</v>
      </c>
      <c r="D688" t="str">
        <f>VLOOKUP($A688, 'Customer Names'!$A$2:$D$2336, 4, FALSE)</f>
        <v xml:space="preserve">  Karine</v>
      </c>
      <c r="E688">
        <f>VLOOKUP($A688, 'Medical Examinations'!$A$2:$J$2336, 2, FALSE)</f>
        <v>35.200000000000003</v>
      </c>
      <c r="F688">
        <f>VLOOKUP($A688, 'Medical Examinations'!$A$2:$J$2336, 3, FALSE)</f>
        <v>6.26</v>
      </c>
      <c r="G688" t="str">
        <f>VLOOKUP($A688, 'Medical Examinations'!$A$2:$J$2336, 4, FALSE)</f>
        <v>Yes</v>
      </c>
      <c r="H688" t="str">
        <f>VLOOKUP($A688, 'Medical Examinations'!$A$2:$J$2336, 5, FALSE)</f>
        <v>No</v>
      </c>
      <c r="I688" t="str">
        <f>VLOOKUP($A688, 'Medical Examinations'!$A$2:$J$2336, 6, FALSE)</f>
        <v>No</v>
      </c>
      <c r="J688">
        <f>VLOOKUP($A688, 'Medical Examinations'!$A$2:$J$2336, 7, FALSE)</f>
        <v>1</v>
      </c>
      <c r="K688" t="str">
        <f>VLOOKUP($A688, 'Medical Examinations'!$A$2:$J$2336, 8, FALSE)</f>
        <v>No</v>
      </c>
      <c r="L688" t="str">
        <f>VLOOKUP($A688, 'Medical Examinations'!$A$2:$J$2336, 9, FALSE)</f>
        <v>Obesity</v>
      </c>
      <c r="M688" t="str">
        <f>VLOOKUP($A688, 'Medical Examinations'!$A$2:$J$2336, 10, FALSE)</f>
        <v>Diabetes</v>
      </c>
      <c r="N688">
        <f>VLOOKUP($A688, 'Hospitalisation Details'!$A$2:$K$2344, 5, FALSE)</f>
        <v>1</v>
      </c>
      <c r="O688">
        <f>VLOOKUP($A688, 'Hospitalisation Details'!$A$2:$K$2344, 6, FALSE)</f>
        <v>14474.68</v>
      </c>
      <c r="P688" t="str">
        <f>VLOOKUP($A688, 'Hospitalisation Details'!$A$2:$K$2344, 7, FALSE)</f>
        <v>tier - 2</v>
      </c>
      <c r="Q688" t="str">
        <f>VLOOKUP($A688, 'Hospitalisation Details'!$A$2:$K$2344, 8, FALSE)</f>
        <v>tier - 2</v>
      </c>
      <c r="R688" t="str">
        <f>VLOOKUP($A688, 'Hospitalisation Details'!$A$2:$K$2344, 9, FALSE)</f>
        <v>R1013</v>
      </c>
      <c r="S688" t="str">
        <f>VLOOKUP($A688, 'Hospitalisation Details'!$A$2:$K$2344, 10, FALSE)</f>
        <v>20Nov1959</v>
      </c>
      <c r="T688">
        <f>VLOOKUP($A688, 'Hospitalisation Details'!$A$2:$K$2344, 11, FALSE)</f>
        <v>63</v>
      </c>
    </row>
    <row r="689" spans="1:20" ht="15.75" x14ac:dyDescent="0.25">
      <c r="A689" s="1" t="s">
        <v>1682</v>
      </c>
      <c r="B689" t="str">
        <f>VLOOKUP($A689, 'Customer Names'!$A$2:$D$2336, 2, FALSE)</f>
        <v>Mason Cox</v>
      </c>
      <c r="C689" t="str">
        <f>VLOOKUP($A689, 'Customer Names'!$A$2:$D$2336, 3, FALSE)</f>
        <v xml:space="preserve"> Ms</v>
      </c>
      <c r="D689" t="str">
        <f>VLOOKUP($A689, 'Customer Names'!$A$2:$D$2336, 4, FALSE)</f>
        <v xml:space="preserve">  Cheryl</v>
      </c>
      <c r="E689">
        <f>VLOOKUP($A689, 'Medical Examinations'!$A$2:$J$2336, 2, FALSE)</f>
        <v>41.26</v>
      </c>
      <c r="F689">
        <f>VLOOKUP($A689, 'Medical Examinations'!$A$2:$J$2336, 3, FALSE)</f>
        <v>5.97</v>
      </c>
      <c r="G689" t="str">
        <f>VLOOKUP($A689, 'Medical Examinations'!$A$2:$J$2336, 4, FALSE)</f>
        <v>Yes</v>
      </c>
      <c r="H689" t="str">
        <f>VLOOKUP($A689, 'Medical Examinations'!$A$2:$J$2336, 5, FALSE)</f>
        <v>No</v>
      </c>
      <c r="I689" t="str">
        <f>VLOOKUP($A689, 'Medical Examinations'!$A$2:$J$2336, 6, FALSE)</f>
        <v>No</v>
      </c>
      <c r="J689">
        <f>VLOOKUP($A689, 'Medical Examinations'!$A$2:$J$2336, 7, FALSE)</f>
        <v>2</v>
      </c>
      <c r="K689" t="str">
        <f>VLOOKUP($A689, 'Medical Examinations'!$A$2:$J$2336, 8, FALSE)</f>
        <v>Yes</v>
      </c>
      <c r="L689" t="str">
        <f>VLOOKUP($A689, 'Medical Examinations'!$A$2:$J$2336, 9, FALSE)</f>
        <v>Obesity</v>
      </c>
      <c r="M689" t="str">
        <f>VLOOKUP($A689, 'Medical Examinations'!$A$2:$J$2336, 10, FALSE)</f>
        <v>Diabetes</v>
      </c>
      <c r="N689">
        <f>VLOOKUP($A689, 'Hospitalisation Details'!$A$2:$K$2344, 5, FALSE)</f>
        <v>2</v>
      </c>
      <c r="O689">
        <f>VLOOKUP($A689, 'Hospitalisation Details'!$A$2:$K$2344, 6, FALSE)</f>
        <v>14470.01</v>
      </c>
      <c r="P689" t="str">
        <f>VLOOKUP($A689, 'Hospitalisation Details'!$A$2:$K$2344, 7, FALSE)</f>
        <v>tier - 2</v>
      </c>
      <c r="Q689" t="str">
        <f>VLOOKUP($A689, 'Hospitalisation Details'!$A$2:$K$2344, 8, FALSE)</f>
        <v>tier - 3</v>
      </c>
      <c r="R689" t="str">
        <f>VLOOKUP($A689, 'Hospitalisation Details'!$A$2:$K$2344, 9, FALSE)</f>
        <v>R1012</v>
      </c>
      <c r="S689" t="str">
        <f>VLOOKUP($A689, 'Hospitalisation Details'!$A$2:$K$2344, 10, FALSE)</f>
        <v>27Nov1976</v>
      </c>
      <c r="T689">
        <f>VLOOKUP($A689, 'Hospitalisation Details'!$A$2:$K$2344, 11, FALSE)</f>
        <v>46</v>
      </c>
    </row>
    <row r="690" spans="1:20" ht="15.75" x14ac:dyDescent="0.25">
      <c r="A690" s="1" t="s">
        <v>1681</v>
      </c>
      <c r="B690" t="str">
        <f>VLOOKUP($A690, 'Customer Names'!$A$2:$D$2336, 2, FALSE)</f>
        <v>Thompson</v>
      </c>
      <c r="C690" t="str">
        <f>VLOOKUP($A690, 'Customer Names'!$A$2:$D$2336, 3, FALSE)</f>
        <v xml:space="preserve"> Ms</v>
      </c>
      <c r="D690" t="str">
        <f>VLOOKUP($A690, 'Customer Names'!$A$2:$D$2336, 4, FALSE)</f>
        <v xml:space="preserve">  Allison M</v>
      </c>
      <c r="E690">
        <f>VLOOKUP($A690, 'Medical Examinations'!$A$2:$J$2336, 2, FALSE)</f>
        <v>17.195</v>
      </c>
      <c r="F690">
        <f>VLOOKUP($A690, 'Medical Examinations'!$A$2:$J$2336, 3, FALSE)</f>
        <v>5.29</v>
      </c>
      <c r="G690" t="str">
        <f>VLOOKUP($A690, 'Medical Examinations'!$A$2:$J$2336, 4, FALSE)</f>
        <v>No</v>
      </c>
      <c r="H690" t="str">
        <f>VLOOKUP($A690, 'Medical Examinations'!$A$2:$J$2336, 5, FALSE)</f>
        <v>No</v>
      </c>
      <c r="I690" t="str">
        <f>VLOOKUP($A690, 'Medical Examinations'!$A$2:$J$2336, 6, FALSE)</f>
        <v>No</v>
      </c>
      <c r="J690">
        <f>VLOOKUP($A690, 'Medical Examinations'!$A$2:$J$2336, 7, FALSE)</f>
        <v>0</v>
      </c>
      <c r="K690" t="str">
        <f>VLOOKUP($A690, 'Medical Examinations'!$A$2:$J$2336, 8, FALSE)</f>
        <v>No</v>
      </c>
      <c r="L690" t="str">
        <f>VLOOKUP($A690, 'Medical Examinations'!$A$2:$J$2336, 9, FALSE)</f>
        <v>Underweight</v>
      </c>
      <c r="M690" t="str">
        <f>VLOOKUP($A690, 'Medical Examinations'!$A$2:$J$2336, 10, FALSE)</f>
        <v>Normal</v>
      </c>
      <c r="N690">
        <f>VLOOKUP($A690, 'Hospitalisation Details'!$A$2:$K$2344, 5, FALSE)</f>
        <v>2</v>
      </c>
      <c r="O690">
        <f>VLOOKUP($A690, 'Hospitalisation Details'!$A$2:$K$2344, 6, FALSE)</f>
        <v>14455.64</v>
      </c>
      <c r="P690" t="str">
        <f>VLOOKUP($A690, 'Hospitalisation Details'!$A$2:$K$2344, 7, FALSE)</f>
        <v>tier - 2</v>
      </c>
      <c r="Q690" t="str">
        <f>VLOOKUP($A690, 'Hospitalisation Details'!$A$2:$K$2344, 8, FALSE)</f>
        <v>tier - 3</v>
      </c>
      <c r="R690" t="str">
        <f>VLOOKUP($A690, 'Hospitalisation Details'!$A$2:$K$2344, 9, FALSE)</f>
        <v>R1024</v>
      </c>
      <c r="S690" t="str">
        <f>VLOOKUP($A690, 'Hospitalisation Details'!$A$2:$K$2344, 10, FALSE)</f>
        <v>10Nov1996</v>
      </c>
      <c r="T690">
        <f>VLOOKUP($A690, 'Hospitalisation Details'!$A$2:$K$2344, 11, FALSE)</f>
        <v>26</v>
      </c>
    </row>
    <row r="691" spans="1:20" ht="15.75" x14ac:dyDescent="0.25">
      <c r="A691" s="1" t="s">
        <v>1680</v>
      </c>
      <c r="B691" t="str">
        <f>VLOOKUP($A691, 'Customer Names'!$A$2:$D$2336, 2, FALSE)</f>
        <v>Nelson</v>
      </c>
      <c r="C691" t="str">
        <f>VLOOKUP($A691, 'Customer Names'!$A$2:$D$2336, 3, FALSE)</f>
        <v xml:space="preserve"> Ms</v>
      </c>
      <c r="D691" t="str">
        <f>VLOOKUP($A691, 'Customer Names'!$A$2:$D$2336, 4, FALSE)</f>
        <v xml:space="preserve">  Adriana</v>
      </c>
      <c r="E691">
        <f>VLOOKUP($A691, 'Medical Examinations'!$A$2:$J$2336, 2, FALSE)</f>
        <v>23.085000000000001</v>
      </c>
      <c r="F691">
        <f>VLOOKUP($A691, 'Medical Examinations'!$A$2:$J$2336, 3, FALSE)</f>
        <v>4.2699999999999996</v>
      </c>
      <c r="G691" t="str">
        <f>VLOOKUP($A691, 'Medical Examinations'!$A$2:$J$2336, 4, FALSE)</f>
        <v>No</v>
      </c>
      <c r="H691" t="str">
        <f>VLOOKUP($A691, 'Medical Examinations'!$A$2:$J$2336, 5, FALSE)</f>
        <v>No</v>
      </c>
      <c r="I691" t="str">
        <f>VLOOKUP($A691, 'Medical Examinations'!$A$2:$J$2336, 6, FALSE)</f>
        <v>No</v>
      </c>
      <c r="J691">
        <f>VLOOKUP($A691, 'Medical Examinations'!$A$2:$J$2336, 7, FALSE)</f>
        <v>0</v>
      </c>
      <c r="K691" t="str">
        <f>VLOOKUP($A691, 'Medical Examinations'!$A$2:$J$2336, 8, FALSE)</f>
        <v>No</v>
      </c>
      <c r="L691" t="str">
        <f>VLOOKUP($A691, 'Medical Examinations'!$A$2:$J$2336, 9, FALSE)</f>
        <v>Obesity</v>
      </c>
      <c r="M691" t="str">
        <f>VLOOKUP($A691, 'Medical Examinations'!$A$2:$J$2336, 10, FALSE)</f>
        <v>Normal</v>
      </c>
      <c r="N691">
        <f>VLOOKUP($A691, 'Hospitalisation Details'!$A$2:$K$2344, 5, FALSE)</f>
        <v>0</v>
      </c>
      <c r="O691">
        <f>VLOOKUP($A691, 'Hospitalisation Details'!$A$2:$K$2344, 6, FALSE)</f>
        <v>14451.84</v>
      </c>
      <c r="P691" t="str">
        <f>VLOOKUP($A691, 'Hospitalisation Details'!$A$2:$K$2344, 7, FALSE)</f>
        <v>tier - 2</v>
      </c>
      <c r="Q691" t="str">
        <f>VLOOKUP($A691, 'Hospitalisation Details'!$A$2:$K$2344, 8, FALSE)</f>
        <v>tier - 3</v>
      </c>
      <c r="R691" t="str">
        <f>VLOOKUP($A691, 'Hospitalisation Details'!$A$2:$K$2344, 9, FALSE)</f>
        <v>R1023</v>
      </c>
      <c r="S691" t="str">
        <f>VLOOKUP($A691, 'Hospitalisation Details'!$A$2:$K$2344, 10, FALSE)</f>
        <v>3Aug1959</v>
      </c>
      <c r="T691">
        <f>VLOOKUP($A691, 'Hospitalisation Details'!$A$2:$K$2344, 11, FALSE)</f>
        <v>63</v>
      </c>
    </row>
    <row r="692" spans="1:20" ht="15.75" x14ac:dyDescent="0.25">
      <c r="A692" s="1" t="s">
        <v>1679</v>
      </c>
      <c r="B692" t="str">
        <f>VLOOKUP($A692, 'Customer Names'!$A$2:$D$2336, 2, FALSE)</f>
        <v>Forte</v>
      </c>
      <c r="C692" t="str">
        <f>VLOOKUP($A692, 'Customer Names'!$A$2:$D$2336, 3, FALSE)</f>
        <v xml:space="preserve"> Ms</v>
      </c>
      <c r="D692" t="str">
        <f>VLOOKUP($A692, 'Customer Names'!$A$2:$D$2336, 4, FALSE)</f>
        <v xml:space="preserve">  Miranda J</v>
      </c>
      <c r="E692">
        <f>VLOOKUP($A692, 'Medical Examinations'!$A$2:$J$2336, 2, FALSE)</f>
        <v>21.66</v>
      </c>
      <c r="F692">
        <f>VLOOKUP($A692, 'Medical Examinations'!$A$2:$J$2336, 3, FALSE)</f>
        <v>5.2</v>
      </c>
      <c r="G692" t="str">
        <f>VLOOKUP($A692, 'Medical Examinations'!$A$2:$J$2336, 4, FALSE)</f>
        <v>No</v>
      </c>
      <c r="H692" t="str">
        <f>VLOOKUP($A692, 'Medical Examinations'!$A$2:$J$2336, 5, FALSE)</f>
        <v>No</v>
      </c>
      <c r="I692" t="str">
        <f>VLOOKUP($A692, 'Medical Examinations'!$A$2:$J$2336, 6, FALSE)</f>
        <v>No</v>
      </c>
      <c r="J692">
        <f>VLOOKUP($A692, 'Medical Examinations'!$A$2:$J$2336, 7, FALSE)</f>
        <v>0</v>
      </c>
      <c r="K692" t="str">
        <f>VLOOKUP($A692, 'Medical Examinations'!$A$2:$J$2336, 8, FALSE)</f>
        <v>No</v>
      </c>
      <c r="L692" t="str">
        <f>VLOOKUP($A692, 'Medical Examinations'!$A$2:$J$2336, 9, FALSE)</f>
        <v>Obesity</v>
      </c>
      <c r="M692" t="str">
        <f>VLOOKUP($A692, 'Medical Examinations'!$A$2:$J$2336, 10, FALSE)</f>
        <v>Normal</v>
      </c>
      <c r="N692">
        <f>VLOOKUP($A692, 'Hospitalisation Details'!$A$2:$K$2344, 5, FALSE)</f>
        <v>0</v>
      </c>
      <c r="O692">
        <f>VLOOKUP($A692, 'Hospitalisation Details'!$A$2:$K$2344, 6, FALSE)</f>
        <v>14449.85</v>
      </c>
      <c r="P692" t="str">
        <f>VLOOKUP($A692, 'Hospitalisation Details'!$A$2:$K$2344, 7, FALSE)</f>
        <v>tier - 2</v>
      </c>
      <c r="Q692" t="str">
        <f>VLOOKUP($A692, 'Hospitalisation Details'!$A$2:$K$2344, 8, FALSE)</f>
        <v>tier - 1</v>
      </c>
      <c r="R692" t="str">
        <f>VLOOKUP($A692, 'Hospitalisation Details'!$A$2:$K$2344, 9, FALSE)</f>
        <v>R1024</v>
      </c>
      <c r="S692" t="str">
        <f>VLOOKUP($A692, 'Hospitalisation Details'!$A$2:$K$2344, 10, FALSE)</f>
        <v>29Jun1959</v>
      </c>
      <c r="T692">
        <f>VLOOKUP($A692, 'Hospitalisation Details'!$A$2:$K$2344, 11, FALSE)</f>
        <v>63</v>
      </c>
    </row>
    <row r="693" spans="1:20" ht="15.75" x14ac:dyDescent="0.25">
      <c r="A693" s="1" t="s">
        <v>1678</v>
      </c>
      <c r="B693" t="str">
        <f>VLOOKUP($A693, 'Customer Names'!$A$2:$D$2336, 2, FALSE)</f>
        <v>Corona Iturriaga</v>
      </c>
      <c r="C693" t="str">
        <f>VLOOKUP($A693, 'Customer Names'!$A$2:$D$2336, 3, FALSE)</f>
        <v xml:space="preserve"> Mr</v>
      </c>
      <c r="D693" t="str">
        <f>VLOOKUP($A693, 'Customer Names'!$A$2:$D$2336, 4, FALSE)</f>
        <v xml:space="preserve">  Roberto</v>
      </c>
      <c r="E693">
        <f>VLOOKUP($A693, 'Medical Examinations'!$A$2:$J$2336, 2, FALSE)</f>
        <v>36.47</v>
      </c>
      <c r="F693">
        <f>VLOOKUP($A693, 'Medical Examinations'!$A$2:$J$2336, 3, FALSE)</f>
        <v>8.23</v>
      </c>
      <c r="G693" t="str">
        <f>VLOOKUP($A693, 'Medical Examinations'!$A$2:$J$2336, 4, FALSE)</f>
        <v>Yes</v>
      </c>
      <c r="H693" t="str">
        <f>VLOOKUP($A693, 'Medical Examinations'!$A$2:$J$2336, 5, FALSE)</f>
        <v>No</v>
      </c>
      <c r="I693" t="str">
        <f>VLOOKUP($A693, 'Medical Examinations'!$A$2:$J$2336, 6, FALSE)</f>
        <v>No</v>
      </c>
      <c r="J693">
        <f>VLOOKUP($A693, 'Medical Examinations'!$A$2:$J$2336, 7, FALSE)</f>
        <v>1</v>
      </c>
      <c r="K693" t="str">
        <f>VLOOKUP($A693, 'Medical Examinations'!$A$2:$J$2336, 8, FALSE)</f>
        <v>No</v>
      </c>
      <c r="L693" t="str">
        <f>VLOOKUP($A693, 'Medical Examinations'!$A$2:$J$2336, 9, FALSE)</f>
        <v>Obesity</v>
      </c>
      <c r="M693" t="str">
        <f>VLOOKUP($A693, 'Medical Examinations'!$A$2:$J$2336, 10, FALSE)</f>
        <v>Diabetes</v>
      </c>
      <c r="N693">
        <f>VLOOKUP($A693, 'Hospitalisation Details'!$A$2:$K$2344, 5, FALSE)</f>
        <v>0</v>
      </c>
      <c r="O693">
        <f>VLOOKUP($A693, 'Hospitalisation Details'!$A$2:$K$2344, 6, FALSE)</f>
        <v>14427.63</v>
      </c>
      <c r="P693" t="str">
        <f>VLOOKUP($A693, 'Hospitalisation Details'!$A$2:$K$2344, 7, FALSE)</f>
        <v>tier - 2</v>
      </c>
      <c r="Q693" t="str">
        <f>VLOOKUP($A693, 'Hospitalisation Details'!$A$2:$K$2344, 8, FALSE)</f>
        <v>tier - 2</v>
      </c>
      <c r="R693" t="str">
        <f>VLOOKUP($A693, 'Hospitalisation Details'!$A$2:$K$2344, 9, FALSE)</f>
        <v>R1021</v>
      </c>
      <c r="S693" t="str">
        <f>VLOOKUP($A693, 'Hospitalisation Details'!$A$2:$K$2344, 10, FALSE)</f>
        <v>4Nov1967</v>
      </c>
      <c r="T693">
        <f>VLOOKUP($A693, 'Hospitalisation Details'!$A$2:$K$2344, 11, FALSE)</f>
        <v>55</v>
      </c>
    </row>
    <row r="694" spans="1:20" ht="15.75" x14ac:dyDescent="0.25">
      <c r="A694" s="1" t="s">
        <v>1677</v>
      </c>
      <c r="B694" t="str">
        <f>VLOOKUP($A694, 'Customer Names'!$A$2:$D$2336, 2, FALSE)</f>
        <v>McCollum</v>
      </c>
      <c r="C694" t="str">
        <f>VLOOKUP($A694, 'Customer Names'!$A$2:$D$2336, 3, FALSE)</f>
        <v xml:space="preserve"> Mrs</v>
      </c>
      <c r="D694" t="str">
        <f>VLOOKUP($A694, 'Customer Names'!$A$2:$D$2336, 4, FALSE)</f>
        <v xml:space="preserve">  Rebecca B</v>
      </c>
      <c r="E694">
        <f>VLOOKUP($A694, 'Medical Examinations'!$A$2:$J$2336, 2, FALSE)</f>
        <v>36.08</v>
      </c>
      <c r="F694">
        <f>VLOOKUP($A694, 'Medical Examinations'!$A$2:$J$2336, 3, FALSE)</f>
        <v>10.33</v>
      </c>
      <c r="G694" t="str">
        <f>VLOOKUP($A694, 'Medical Examinations'!$A$2:$J$2336, 4, FALSE)</f>
        <v>Yes</v>
      </c>
      <c r="H694" t="str">
        <f>VLOOKUP($A694, 'Medical Examinations'!$A$2:$J$2336, 5, FALSE)</f>
        <v>No</v>
      </c>
      <c r="I694" t="str">
        <f>VLOOKUP($A694, 'Medical Examinations'!$A$2:$J$2336, 6, FALSE)</f>
        <v>No</v>
      </c>
      <c r="J694">
        <f>VLOOKUP($A694, 'Medical Examinations'!$A$2:$J$2336, 7, FALSE)</f>
        <v>1</v>
      </c>
      <c r="K694" t="str">
        <f>VLOOKUP($A694, 'Medical Examinations'!$A$2:$J$2336, 8, FALSE)</f>
        <v>No</v>
      </c>
      <c r="L694" t="str">
        <f>VLOOKUP($A694, 'Medical Examinations'!$A$2:$J$2336, 9, FALSE)</f>
        <v>Obesity</v>
      </c>
      <c r="M694" t="str">
        <f>VLOOKUP($A694, 'Medical Examinations'!$A$2:$J$2336, 10, FALSE)</f>
        <v>Diabetes</v>
      </c>
      <c r="N694">
        <f>VLOOKUP($A694, 'Hospitalisation Details'!$A$2:$K$2344, 5, FALSE)</f>
        <v>0</v>
      </c>
      <c r="O694">
        <f>VLOOKUP($A694, 'Hospitalisation Details'!$A$2:$K$2344, 6, FALSE)</f>
        <v>14426.66</v>
      </c>
      <c r="P694" t="str">
        <f>VLOOKUP($A694, 'Hospitalisation Details'!$A$2:$K$2344, 7, FALSE)</f>
        <v>tier - 2</v>
      </c>
      <c r="Q694" t="str">
        <f>VLOOKUP($A694, 'Hospitalisation Details'!$A$2:$K$2344, 8, FALSE)</f>
        <v>tier - 2</v>
      </c>
      <c r="R694" t="str">
        <f>VLOOKUP($A694, 'Hospitalisation Details'!$A$2:$K$2344, 9, FALSE)</f>
        <v>R1026</v>
      </c>
      <c r="S694" t="str">
        <f>VLOOKUP($A694, 'Hospitalisation Details'!$A$2:$K$2344, 10, FALSE)</f>
        <v>15Aug1967</v>
      </c>
      <c r="T694">
        <f>VLOOKUP($A694, 'Hospitalisation Details'!$A$2:$K$2344, 11, FALSE)</f>
        <v>55</v>
      </c>
    </row>
    <row r="695" spans="1:20" ht="15.75" x14ac:dyDescent="0.25">
      <c r="A695" s="1" t="s">
        <v>1676</v>
      </c>
      <c r="B695" t="str">
        <f>VLOOKUP($A695, 'Customer Names'!$A$2:$D$2336, 2, FALSE)</f>
        <v>Hevner</v>
      </c>
      <c r="C695" t="str">
        <f>VLOOKUP($A695, 'Customer Names'!$A$2:$D$2336, 3, FALSE)</f>
        <v xml:space="preserve"> Ms</v>
      </c>
      <c r="D695" t="str">
        <f>VLOOKUP($A695, 'Customer Names'!$A$2:$D$2336, 4, FALSE)</f>
        <v xml:space="preserve">  Tiffany</v>
      </c>
      <c r="E695">
        <f>VLOOKUP($A695, 'Medical Examinations'!$A$2:$J$2336, 2, FALSE)</f>
        <v>23.18</v>
      </c>
      <c r="F695">
        <f>VLOOKUP($A695, 'Medical Examinations'!$A$2:$J$2336, 3, FALSE)</f>
        <v>6.13</v>
      </c>
      <c r="G695" t="str">
        <f>VLOOKUP($A695, 'Medical Examinations'!$A$2:$J$2336, 4, FALSE)</f>
        <v>No</v>
      </c>
      <c r="H695" t="str">
        <f>VLOOKUP($A695, 'Medical Examinations'!$A$2:$J$2336, 5, FALSE)</f>
        <v>No</v>
      </c>
      <c r="I695" t="str">
        <f>VLOOKUP($A695, 'Medical Examinations'!$A$2:$J$2336, 6, FALSE)</f>
        <v>No</v>
      </c>
      <c r="J695">
        <f>VLOOKUP($A695, 'Medical Examinations'!$A$2:$J$2336, 7, FALSE)</f>
        <v>0</v>
      </c>
      <c r="K695" t="str">
        <f>VLOOKUP($A695, 'Medical Examinations'!$A$2:$J$2336, 8, FALSE)</f>
        <v>No</v>
      </c>
      <c r="L695" t="str">
        <f>VLOOKUP($A695, 'Medical Examinations'!$A$2:$J$2336, 9, FALSE)</f>
        <v>Obesity</v>
      </c>
      <c r="M695" t="str">
        <f>VLOOKUP($A695, 'Medical Examinations'!$A$2:$J$2336, 10, FALSE)</f>
        <v>Diabetes</v>
      </c>
      <c r="N695">
        <f>VLOOKUP($A695, 'Hospitalisation Details'!$A$2:$K$2344, 5, FALSE)</f>
        <v>2</v>
      </c>
      <c r="O695">
        <f>VLOOKUP($A695, 'Hospitalisation Details'!$A$2:$K$2344, 6, FALSE)</f>
        <v>14426.07</v>
      </c>
      <c r="P695" t="str">
        <f>VLOOKUP($A695, 'Hospitalisation Details'!$A$2:$K$2344, 7, FALSE)</f>
        <v>tier - 2</v>
      </c>
      <c r="Q695" t="str">
        <f>VLOOKUP($A695, 'Hospitalisation Details'!$A$2:$K$2344, 8, FALSE)</f>
        <v>tier - 1</v>
      </c>
      <c r="R695" t="str">
        <f>VLOOKUP($A695, 'Hospitalisation Details'!$A$2:$K$2344, 9, FALSE)</f>
        <v>R1012</v>
      </c>
      <c r="S695" t="str">
        <f>VLOOKUP($A695, 'Hospitalisation Details'!$A$2:$K$2344, 10, FALSE)</f>
        <v>10Aug1999</v>
      </c>
      <c r="T695">
        <f>VLOOKUP($A695, 'Hospitalisation Details'!$A$2:$K$2344, 11, FALSE)</f>
        <v>23</v>
      </c>
    </row>
    <row r="696" spans="1:20" ht="15.75" x14ac:dyDescent="0.25">
      <c r="A696" s="1" t="s">
        <v>1675</v>
      </c>
      <c r="B696" t="str">
        <f>VLOOKUP($A696, 'Customer Names'!$A$2:$D$2336, 2, FALSE)</f>
        <v>Looi</v>
      </c>
      <c r="C696" t="str">
        <f>VLOOKUP($A696, 'Customer Names'!$A$2:$D$2336, 3, FALSE)</f>
        <v xml:space="preserve"> Mr</v>
      </c>
      <c r="D696" t="str">
        <f>VLOOKUP($A696, 'Customer Names'!$A$2:$D$2336, 4, FALSE)</f>
        <v xml:space="preserve">  Alexander</v>
      </c>
      <c r="E696">
        <f>VLOOKUP($A696, 'Medical Examinations'!$A$2:$J$2336, 2, FALSE)</f>
        <v>39.159999999999997</v>
      </c>
      <c r="F696">
        <f>VLOOKUP($A696, 'Medical Examinations'!$A$2:$J$2336, 3, FALSE)</f>
        <v>8.08</v>
      </c>
      <c r="G696" t="str">
        <f>VLOOKUP($A696, 'Medical Examinations'!$A$2:$J$2336, 4, FALSE)</f>
        <v>Yes</v>
      </c>
      <c r="H696" t="str">
        <f>VLOOKUP($A696, 'Medical Examinations'!$A$2:$J$2336, 5, FALSE)</f>
        <v>No</v>
      </c>
      <c r="I696" t="str">
        <f>VLOOKUP($A696, 'Medical Examinations'!$A$2:$J$2336, 6, FALSE)</f>
        <v>No</v>
      </c>
      <c r="J696">
        <f>VLOOKUP($A696, 'Medical Examinations'!$A$2:$J$2336, 7, FALSE)</f>
        <v>1</v>
      </c>
      <c r="K696" t="str">
        <f>VLOOKUP($A696, 'Medical Examinations'!$A$2:$J$2336, 8, FALSE)</f>
        <v>Yes</v>
      </c>
      <c r="L696" t="str">
        <f>VLOOKUP($A696, 'Medical Examinations'!$A$2:$J$2336, 9, FALSE)</f>
        <v>Obesity</v>
      </c>
      <c r="M696" t="str">
        <f>VLOOKUP($A696, 'Medical Examinations'!$A$2:$J$2336, 10, FALSE)</f>
        <v>Diabetes</v>
      </c>
      <c r="N696">
        <f>VLOOKUP($A696, 'Hospitalisation Details'!$A$2:$K$2344, 5, FALSE)</f>
        <v>1</v>
      </c>
      <c r="O696">
        <f>VLOOKUP($A696, 'Hospitalisation Details'!$A$2:$K$2344, 6, FALSE)</f>
        <v>14418.28</v>
      </c>
      <c r="P696" t="str">
        <f>VLOOKUP($A696, 'Hospitalisation Details'!$A$2:$K$2344, 7, FALSE)</f>
        <v>tier - 2</v>
      </c>
      <c r="Q696" t="str">
        <f>VLOOKUP($A696, 'Hospitalisation Details'!$A$2:$K$2344, 8, FALSE)</f>
        <v>tier - 3</v>
      </c>
      <c r="R696" t="str">
        <f>VLOOKUP($A696, 'Hospitalisation Details'!$A$2:$K$2344, 9, FALSE)</f>
        <v>R1013</v>
      </c>
      <c r="S696" t="str">
        <f>VLOOKUP($A696, 'Hospitalisation Details'!$A$2:$K$2344, 10, FALSE)</f>
        <v>20Sep1958</v>
      </c>
      <c r="T696">
        <f>VLOOKUP($A696, 'Hospitalisation Details'!$A$2:$K$2344, 11, FALSE)</f>
        <v>64</v>
      </c>
    </row>
    <row r="697" spans="1:20" ht="15.75" x14ac:dyDescent="0.25">
      <c r="A697" s="1" t="s">
        <v>1674</v>
      </c>
      <c r="B697" t="str">
        <f>VLOOKUP($A697, 'Customer Names'!$A$2:$D$2336, 2, FALSE)</f>
        <v>Power</v>
      </c>
      <c r="C697" t="str">
        <f>VLOOKUP($A697, 'Customer Names'!$A$2:$D$2336, 3, FALSE)</f>
        <v xml:space="preserve"> Mr</v>
      </c>
      <c r="D697" t="str">
        <f>VLOOKUP($A697, 'Customer Names'!$A$2:$D$2336, 4, FALSE)</f>
        <v xml:space="preserve">  Rich M</v>
      </c>
      <c r="E697">
        <f>VLOOKUP($A697, 'Medical Examinations'!$A$2:$J$2336, 2, FALSE)</f>
        <v>38.19</v>
      </c>
      <c r="F697">
        <f>VLOOKUP($A697, 'Medical Examinations'!$A$2:$J$2336, 3, FALSE)</f>
        <v>10.49</v>
      </c>
      <c r="G697" t="str">
        <f>VLOOKUP($A697, 'Medical Examinations'!$A$2:$J$2336, 4, FALSE)</f>
        <v>Yes</v>
      </c>
      <c r="H697" t="str">
        <f>VLOOKUP($A697, 'Medical Examinations'!$A$2:$J$2336, 5, FALSE)</f>
        <v>No</v>
      </c>
      <c r="I697" t="str">
        <f>VLOOKUP($A697, 'Medical Examinations'!$A$2:$J$2336, 6, FALSE)</f>
        <v>No</v>
      </c>
      <c r="J697">
        <f>VLOOKUP($A697, 'Medical Examinations'!$A$2:$J$2336, 7, FALSE)</f>
        <v>1</v>
      </c>
      <c r="K697" t="str">
        <f>VLOOKUP($A697, 'Medical Examinations'!$A$2:$J$2336, 8, FALSE)</f>
        <v>Yes</v>
      </c>
      <c r="L697" t="str">
        <f>VLOOKUP($A697, 'Medical Examinations'!$A$2:$J$2336, 9, FALSE)</f>
        <v>Obesity</v>
      </c>
      <c r="M697" t="str">
        <f>VLOOKUP($A697, 'Medical Examinations'!$A$2:$J$2336, 10, FALSE)</f>
        <v>Diabetes</v>
      </c>
      <c r="N697">
        <f>VLOOKUP($A697, 'Hospitalisation Details'!$A$2:$K$2344, 5, FALSE)</f>
        <v>0</v>
      </c>
      <c r="O697">
        <f>VLOOKUP($A697, 'Hospitalisation Details'!$A$2:$K$2344, 6, FALSE)</f>
        <v>14410.93</v>
      </c>
      <c r="P697" t="str">
        <f>VLOOKUP($A697, 'Hospitalisation Details'!$A$2:$K$2344, 7, FALSE)</f>
        <v>tier - 2</v>
      </c>
      <c r="Q697" t="str">
        <f>VLOOKUP($A697, 'Hospitalisation Details'!$A$2:$K$2344, 8, FALSE)</f>
        <v>tier - 2</v>
      </c>
      <c r="R697" t="str">
        <f>VLOOKUP($A697, 'Hospitalisation Details'!$A$2:$K$2344, 9, FALSE)</f>
        <v>R1016</v>
      </c>
      <c r="S697" t="str">
        <f>VLOOKUP($A697, 'Hospitalisation Details'!$A$2:$K$2344, 10, FALSE)</f>
        <v>29Jul1958</v>
      </c>
      <c r="T697">
        <f>VLOOKUP($A697, 'Hospitalisation Details'!$A$2:$K$2344, 11, FALSE)</f>
        <v>64</v>
      </c>
    </row>
    <row r="698" spans="1:20" ht="15.75" x14ac:dyDescent="0.25">
      <c r="A698" s="1" t="s">
        <v>1673</v>
      </c>
      <c r="B698" t="str">
        <f>VLOOKUP($A698, 'Customer Names'!$A$2:$D$2336, 2, FALSE)</f>
        <v>Routon</v>
      </c>
      <c r="C698" t="str">
        <f>VLOOKUP($A698, 'Customer Names'!$A$2:$D$2336, 3, FALSE)</f>
        <v xml:space="preserve"> Mr</v>
      </c>
      <c r="D698" t="str">
        <f>VLOOKUP($A698, 'Customer Names'!$A$2:$D$2336, 4, FALSE)</f>
        <v xml:space="preserve">  Aaron C</v>
      </c>
      <c r="E698">
        <f>VLOOKUP($A698, 'Medical Examinations'!$A$2:$J$2336, 2, FALSE)</f>
        <v>26.41</v>
      </c>
      <c r="F698">
        <f>VLOOKUP($A698, 'Medical Examinations'!$A$2:$J$2336, 3, FALSE)</f>
        <v>8.11</v>
      </c>
      <c r="G698" t="str">
        <f>VLOOKUP($A698, 'Medical Examinations'!$A$2:$J$2336, 4, FALSE)</f>
        <v>No</v>
      </c>
      <c r="H698" t="str">
        <f>VLOOKUP($A698, 'Medical Examinations'!$A$2:$J$2336, 5, FALSE)</f>
        <v>No</v>
      </c>
      <c r="I698" t="str">
        <f>VLOOKUP($A698, 'Medical Examinations'!$A$2:$J$2336, 6, FALSE)</f>
        <v>No</v>
      </c>
      <c r="J698">
        <f>VLOOKUP($A698, 'Medical Examinations'!$A$2:$J$2336, 7, FALSE)</f>
        <v>0</v>
      </c>
      <c r="K698" t="str">
        <f>VLOOKUP($A698, 'Medical Examinations'!$A$2:$J$2336, 8, FALSE)</f>
        <v>No</v>
      </c>
      <c r="L698" t="str">
        <f>VLOOKUP($A698, 'Medical Examinations'!$A$2:$J$2336, 9, FALSE)</f>
        <v>Obesity</v>
      </c>
      <c r="M698" t="str">
        <f>VLOOKUP($A698, 'Medical Examinations'!$A$2:$J$2336, 10, FALSE)</f>
        <v>Diabetes</v>
      </c>
      <c r="N698">
        <f>VLOOKUP($A698, 'Hospitalisation Details'!$A$2:$K$2344, 5, FALSE)</f>
        <v>0</v>
      </c>
      <c r="O698">
        <f>VLOOKUP($A698, 'Hospitalisation Details'!$A$2:$K$2344, 6, FALSE)</f>
        <v>14394.56</v>
      </c>
      <c r="P698" t="str">
        <f>VLOOKUP($A698, 'Hospitalisation Details'!$A$2:$K$2344, 7, FALSE)</f>
        <v>tier - 2</v>
      </c>
      <c r="Q698" t="str">
        <f>VLOOKUP($A698, 'Hospitalisation Details'!$A$2:$K$2344, 8, FALSE)</f>
        <v>tier - 1</v>
      </c>
      <c r="R698" t="str">
        <f>VLOOKUP($A698, 'Hospitalisation Details'!$A$2:$K$2344, 9, FALSE)</f>
        <v>R1018</v>
      </c>
      <c r="S698" t="str">
        <f>VLOOKUP($A698, 'Hospitalisation Details'!$A$2:$K$2344, 10, FALSE)</f>
        <v>14Sep1958</v>
      </c>
      <c r="T698">
        <f>VLOOKUP($A698, 'Hospitalisation Details'!$A$2:$K$2344, 11, FALSE)</f>
        <v>64</v>
      </c>
    </row>
    <row r="699" spans="1:20" ht="15.75" x14ac:dyDescent="0.25">
      <c r="A699" s="1" t="s">
        <v>1672</v>
      </c>
      <c r="B699" t="str">
        <f>VLOOKUP($A699, 'Customer Names'!$A$2:$D$2336, 2, FALSE)</f>
        <v>Dochelli</v>
      </c>
      <c r="C699" t="str">
        <f>VLOOKUP($A699, 'Customer Names'!$A$2:$D$2336, 3, FALSE)</f>
        <v xml:space="preserve"> Ms</v>
      </c>
      <c r="D699" t="str">
        <f>VLOOKUP($A699, 'Customer Names'!$A$2:$D$2336, 4, FALSE)</f>
        <v xml:space="preserve">  Kate</v>
      </c>
      <c r="E699">
        <f>VLOOKUP($A699, 'Medical Examinations'!$A$2:$J$2336, 2, FALSE)</f>
        <v>28.785</v>
      </c>
      <c r="F699">
        <f>VLOOKUP($A699, 'Medical Examinations'!$A$2:$J$2336, 3, FALSE)</f>
        <v>6.6</v>
      </c>
      <c r="G699" t="str">
        <f>VLOOKUP($A699, 'Medical Examinations'!$A$2:$J$2336, 4, FALSE)</f>
        <v>No</v>
      </c>
      <c r="H699" t="str">
        <f>VLOOKUP($A699, 'Medical Examinations'!$A$2:$J$2336, 5, FALSE)</f>
        <v>No</v>
      </c>
      <c r="I699" t="str">
        <f>VLOOKUP($A699, 'Medical Examinations'!$A$2:$J$2336, 6, FALSE)</f>
        <v>No</v>
      </c>
      <c r="J699">
        <f>VLOOKUP($A699, 'Medical Examinations'!$A$2:$J$2336, 7, FALSE)</f>
        <v>0</v>
      </c>
      <c r="K699" t="str">
        <f>VLOOKUP($A699, 'Medical Examinations'!$A$2:$J$2336, 8, FALSE)</f>
        <v>No</v>
      </c>
      <c r="L699" t="str">
        <f>VLOOKUP($A699, 'Medical Examinations'!$A$2:$J$2336, 9, FALSE)</f>
        <v>Obesity</v>
      </c>
      <c r="M699" t="str">
        <f>VLOOKUP($A699, 'Medical Examinations'!$A$2:$J$2336, 10, FALSE)</f>
        <v>Diabetes</v>
      </c>
      <c r="N699">
        <f>VLOOKUP($A699, 'Hospitalisation Details'!$A$2:$K$2344, 5, FALSE)</f>
        <v>4</v>
      </c>
      <c r="O699">
        <f>VLOOKUP($A699, 'Hospitalisation Details'!$A$2:$K$2344, 6, FALSE)</f>
        <v>14394.4</v>
      </c>
      <c r="P699" t="str">
        <f>VLOOKUP($A699, 'Hospitalisation Details'!$A$2:$K$2344, 7, FALSE)</f>
        <v>tier - 2</v>
      </c>
      <c r="Q699" t="str">
        <f>VLOOKUP($A699, 'Hospitalisation Details'!$A$2:$K$2344, 8, FALSE)</f>
        <v>tier - 3</v>
      </c>
      <c r="R699" t="str">
        <f>VLOOKUP($A699, 'Hospitalisation Details'!$A$2:$K$2344, 9, FALSE)</f>
        <v>R1024</v>
      </c>
      <c r="S699" t="str">
        <f>VLOOKUP($A699, 'Hospitalisation Details'!$A$2:$K$2344, 10, FALSE)</f>
        <v>22Jun1965</v>
      </c>
      <c r="T699">
        <f>VLOOKUP($A699, 'Hospitalisation Details'!$A$2:$K$2344, 11, FALSE)</f>
        <v>57</v>
      </c>
    </row>
    <row r="700" spans="1:20" ht="15.75" x14ac:dyDescent="0.25">
      <c r="A700" s="1" t="s">
        <v>1671</v>
      </c>
      <c r="B700" t="str">
        <f>VLOOKUP($A700, 'Customer Names'!$A$2:$D$2336, 2, FALSE)</f>
        <v>Gillespie</v>
      </c>
      <c r="C700" t="str">
        <f>VLOOKUP($A700, 'Customer Names'!$A$2:$D$2336, 3, FALSE)</f>
        <v xml:space="preserve"> Ms</v>
      </c>
      <c r="D700" t="str">
        <f>VLOOKUP($A700, 'Customer Names'!$A$2:$D$2336, 4, FALSE)</f>
        <v xml:space="preserve">  Maria M</v>
      </c>
      <c r="E700">
        <f>VLOOKUP($A700, 'Medical Examinations'!$A$2:$J$2336, 2, FALSE)</f>
        <v>26.695</v>
      </c>
      <c r="F700">
        <f>VLOOKUP($A700, 'Medical Examinations'!$A$2:$J$2336, 3, FALSE)</f>
        <v>10.14</v>
      </c>
      <c r="G700" t="str">
        <f>VLOOKUP($A700, 'Medical Examinations'!$A$2:$J$2336, 4, FALSE)</f>
        <v>No</v>
      </c>
      <c r="H700" t="str">
        <f>VLOOKUP($A700, 'Medical Examinations'!$A$2:$J$2336, 5, FALSE)</f>
        <v>No</v>
      </c>
      <c r="I700" t="str">
        <f>VLOOKUP($A700, 'Medical Examinations'!$A$2:$J$2336, 6, FALSE)</f>
        <v>Yes</v>
      </c>
      <c r="J700">
        <f>VLOOKUP($A700, 'Medical Examinations'!$A$2:$J$2336, 7, FALSE)</f>
        <v>0</v>
      </c>
      <c r="K700" t="str">
        <f>VLOOKUP($A700, 'Medical Examinations'!$A$2:$J$2336, 8, FALSE)</f>
        <v>No</v>
      </c>
      <c r="L700" t="str">
        <f>VLOOKUP($A700, 'Medical Examinations'!$A$2:$J$2336, 9, FALSE)</f>
        <v>Obesity</v>
      </c>
      <c r="M700" t="str">
        <f>VLOOKUP($A700, 'Medical Examinations'!$A$2:$J$2336, 10, FALSE)</f>
        <v>Diabetes</v>
      </c>
      <c r="N700">
        <f>VLOOKUP($A700, 'Hospitalisation Details'!$A$2:$K$2344, 5, FALSE)</f>
        <v>3</v>
      </c>
      <c r="O700">
        <f>VLOOKUP($A700, 'Hospitalisation Details'!$A$2:$K$2344, 6, FALSE)</f>
        <v>14382.71</v>
      </c>
      <c r="P700" t="str">
        <f>VLOOKUP($A700, 'Hospitalisation Details'!$A$2:$K$2344, 7, FALSE)</f>
        <v>tier - 2</v>
      </c>
      <c r="Q700" t="str">
        <f>VLOOKUP($A700, 'Hospitalisation Details'!$A$2:$K$2344, 8, FALSE)</f>
        <v>tier - 2</v>
      </c>
      <c r="R700" t="str">
        <f>VLOOKUP($A700, 'Hospitalisation Details'!$A$2:$K$2344, 9, FALSE)</f>
        <v>R1012</v>
      </c>
      <c r="S700" t="str">
        <f>VLOOKUP($A700, 'Hospitalisation Details'!$A$2:$K$2344, 10, FALSE)</f>
        <v>16Jul1963</v>
      </c>
      <c r="T700">
        <f>VLOOKUP($A700, 'Hospitalisation Details'!$A$2:$K$2344, 11, FALSE)</f>
        <v>59</v>
      </c>
    </row>
    <row r="701" spans="1:20" ht="15.75" x14ac:dyDescent="0.25">
      <c r="A701" s="1" t="s">
        <v>1670</v>
      </c>
      <c r="B701" t="str">
        <f>VLOOKUP($A701, 'Customer Names'!$A$2:$D$2336, 2, FALSE)</f>
        <v>Oskvig</v>
      </c>
      <c r="C701" t="str">
        <f>VLOOKUP($A701, 'Customer Names'!$A$2:$D$2336, 3, FALSE)</f>
        <v xml:space="preserve"> Mr</v>
      </c>
      <c r="D701" t="str">
        <f>VLOOKUP($A701, 'Customer Names'!$A$2:$D$2336, 4, FALSE)</f>
        <v xml:space="preserve">  Daven W</v>
      </c>
      <c r="E701">
        <f>VLOOKUP($A701, 'Medical Examinations'!$A$2:$J$2336, 2, FALSE)</f>
        <v>32.799999999999997</v>
      </c>
      <c r="F701">
        <f>VLOOKUP($A701, 'Medical Examinations'!$A$2:$J$2336, 3, FALSE)</f>
        <v>6.06</v>
      </c>
      <c r="G701" t="str">
        <f>VLOOKUP($A701, 'Medical Examinations'!$A$2:$J$2336, 4, FALSE)</f>
        <v>Yes</v>
      </c>
      <c r="H701" t="str">
        <f>VLOOKUP($A701, 'Medical Examinations'!$A$2:$J$2336, 5, FALSE)</f>
        <v>No</v>
      </c>
      <c r="I701" t="str">
        <f>VLOOKUP($A701, 'Medical Examinations'!$A$2:$J$2336, 6, FALSE)</f>
        <v>No</v>
      </c>
      <c r="J701">
        <f>VLOOKUP($A701, 'Medical Examinations'!$A$2:$J$2336, 7, FALSE)</f>
        <v>1</v>
      </c>
      <c r="K701" t="str">
        <f>VLOOKUP($A701, 'Medical Examinations'!$A$2:$J$2336, 8, FALSE)</f>
        <v>No</v>
      </c>
      <c r="L701" t="str">
        <f>VLOOKUP($A701, 'Medical Examinations'!$A$2:$J$2336, 9, FALSE)</f>
        <v>Obesity</v>
      </c>
      <c r="M701" t="str">
        <f>VLOOKUP($A701, 'Medical Examinations'!$A$2:$J$2336, 10, FALSE)</f>
        <v>Diabetes</v>
      </c>
      <c r="N701">
        <f>VLOOKUP($A701, 'Hospitalisation Details'!$A$2:$K$2344, 5, FALSE)</f>
        <v>1</v>
      </c>
      <c r="O701">
        <f>VLOOKUP($A701, 'Hospitalisation Details'!$A$2:$K$2344, 6, FALSE)</f>
        <v>14358.36</v>
      </c>
      <c r="P701" t="str">
        <f>VLOOKUP($A701, 'Hospitalisation Details'!$A$2:$K$2344, 7, FALSE)</f>
        <v>tier - 2</v>
      </c>
      <c r="Q701" t="str">
        <f>VLOOKUP($A701, 'Hospitalisation Details'!$A$2:$K$2344, 8, FALSE)</f>
        <v>tier - 2</v>
      </c>
      <c r="R701" t="str">
        <f>VLOOKUP($A701, 'Hospitalisation Details'!$A$2:$K$2344, 9, FALSE)</f>
        <v>R1011</v>
      </c>
      <c r="S701" t="str">
        <f>VLOOKUP($A701, 'Hospitalisation Details'!$A$2:$K$2344, 10, FALSE)</f>
        <v>16Nov1988</v>
      </c>
      <c r="T701">
        <f>VLOOKUP($A701, 'Hospitalisation Details'!$A$2:$K$2344, 11, FALSE)</f>
        <v>34</v>
      </c>
    </row>
    <row r="702" spans="1:20" ht="15.75" x14ac:dyDescent="0.25">
      <c r="A702" s="1" t="s">
        <v>1669</v>
      </c>
      <c r="B702" t="str">
        <f>VLOOKUP($A702, 'Customer Names'!$A$2:$D$2336, 2, FALSE)</f>
        <v>Holland-Stergar</v>
      </c>
      <c r="C702" t="str">
        <f>VLOOKUP($A702, 'Customer Names'!$A$2:$D$2336, 3, FALSE)</f>
        <v xml:space="preserve"> Mrs</v>
      </c>
      <c r="D702" t="str">
        <f>VLOOKUP($A702, 'Customer Names'!$A$2:$D$2336, 4, FALSE)</f>
        <v xml:space="preserve">  Brianne</v>
      </c>
      <c r="E702">
        <f>VLOOKUP($A702, 'Medical Examinations'!$A$2:$J$2336, 2, FALSE)</f>
        <v>35.869999999999997</v>
      </c>
      <c r="F702">
        <f>VLOOKUP($A702, 'Medical Examinations'!$A$2:$J$2336, 3, FALSE)</f>
        <v>9.91</v>
      </c>
      <c r="G702" t="str">
        <f>VLOOKUP($A702, 'Medical Examinations'!$A$2:$J$2336, 4, FALSE)</f>
        <v>Yes</v>
      </c>
      <c r="H702" t="str">
        <f>VLOOKUP($A702, 'Medical Examinations'!$A$2:$J$2336, 5, FALSE)</f>
        <v>No</v>
      </c>
      <c r="I702" t="str">
        <f>VLOOKUP($A702, 'Medical Examinations'!$A$2:$J$2336, 6, FALSE)</f>
        <v>No</v>
      </c>
      <c r="J702">
        <f>VLOOKUP($A702, 'Medical Examinations'!$A$2:$J$2336, 7, FALSE)</f>
        <v>1</v>
      </c>
      <c r="K702" t="str">
        <f>VLOOKUP($A702, 'Medical Examinations'!$A$2:$J$2336, 8, FALSE)</f>
        <v>No</v>
      </c>
      <c r="L702" t="str">
        <f>VLOOKUP($A702, 'Medical Examinations'!$A$2:$J$2336, 9, FALSE)</f>
        <v>Obesity</v>
      </c>
      <c r="M702" t="str">
        <f>VLOOKUP($A702, 'Medical Examinations'!$A$2:$J$2336, 10, FALSE)</f>
        <v>Diabetes</v>
      </c>
      <c r="N702">
        <f>VLOOKUP($A702, 'Hospitalisation Details'!$A$2:$K$2344, 5, FALSE)</f>
        <v>0</v>
      </c>
      <c r="O702">
        <f>VLOOKUP($A702, 'Hospitalisation Details'!$A$2:$K$2344, 6, FALSE)</f>
        <v>14355.43</v>
      </c>
      <c r="P702" t="str">
        <f>VLOOKUP($A702, 'Hospitalisation Details'!$A$2:$K$2344, 7, FALSE)</f>
        <v>tier - 2</v>
      </c>
      <c r="Q702" t="str">
        <f>VLOOKUP($A702, 'Hospitalisation Details'!$A$2:$K$2344, 8, FALSE)</f>
        <v>tier - 1</v>
      </c>
      <c r="R702" t="str">
        <f>VLOOKUP($A702, 'Hospitalisation Details'!$A$2:$K$2344, 9, FALSE)</f>
        <v>R1026</v>
      </c>
      <c r="S702" t="str">
        <f>VLOOKUP($A702, 'Hospitalisation Details'!$A$2:$K$2344, 10, FALSE)</f>
        <v>10Oct1967</v>
      </c>
      <c r="T702">
        <f>VLOOKUP($A702, 'Hospitalisation Details'!$A$2:$K$2344, 11, FALSE)</f>
        <v>55</v>
      </c>
    </row>
    <row r="703" spans="1:20" ht="15.75" x14ac:dyDescent="0.25">
      <c r="A703" s="1" t="s">
        <v>1668</v>
      </c>
      <c r="B703" t="str">
        <f>VLOOKUP($A703, 'Customer Names'!$A$2:$D$2336, 2, FALSE)</f>
        <v>Arai</v>
      </c>
      <c r="C703" t="str">
        <f>VLOOKUP($A703, 'Customer Names'!$A$2:$D$2336, 3, FALSE)</f>
        <v xml:space="preserve"> Mr</v>
      </c>
      <c r="D703" t="str">
        <f>VLOOKUP($A703, 'Customer Names'!$A$2:$D$2336, 4, FALSE)</f>
        <v xml:space="preserve">  Hiroki</v>
      </c>
      <c r="E703">
        <f>VLOOKUP($A703, 'Medical Examinations'!$A$2:$J$2336, 2, FALSE)</f>
        <v>21.66</v>
      </c>
      <c r="F703">
        <f>VLOOKUP($A703, 'Medical Examinations'!$A$2:$J$2336, 3, FALSE)</f>
        <v>4.1399999999999997</v>
      </c>
      <c r="G703" t="str">
        <f>VLOOKUP($A703, 'Medical Examinations'!$A$2:$J$2336, 4, FALSE)</f>
        <v>No</v>
      </c>
      <c r="H703" t="str">
        <f>VLOOKUP($A703, 'Medical Examinations'!$A$2:$J$2336, 5, FALSE)</f>
        <v>No</v>
      </c>
      <c r="I703" t="str">
        <f>VLOOKUP($A703, 'Medical Examinations'!$A$2:$J$2336, 6, FALSE)</f>
        <v>No</v>
      </c>
      <c r="J703">
        <f>VLOOKUP($A703, 'Medical Examinations'!$A$2:$J$2336, 7, FALSE)</f>
        <v>0</v>
      </c>
      <c r="K703" t="str">
        <f>VLOOKUP($A703, 'Medical Examinations'!$A$2:$J$2336, 8, FALSE)</f>
        <v>No</v>
      </c>
      <c r="L703" t="str">
        <f>VLOOKUP($A703, 'Medical Examinations'!$A$2:$J$2336, 9, FALSE)</f>
        <v>Obesity</v>
      </c>
      <c r="M703" t="str">
        <f>VLOOKUP($A703, 'Medical Examinations'!$A$2:$J$2336, 10, FALSE)</f>
        <v>Normal</v>
      </c>
      <c r="N703">
        <f>VLOOKUP($A703, 'Hospitalisation Details'!$A$2:$K$2344, 5, FALSE)</f>
        <v>1</v>
      </c>
      <c r="O703">
        <f>VLOOKUP($A703, 'Hospitalisation Details'!$A$2:$K$2344, 6, FALSE)</f>
        <v>14349.85</v>
      </c>
      <c r="P703" t="str">
        <f>VLOOKUP($A703, 'Hospitalisation Details'!$A$2:$K$2344, 7, FALSE)</f>
        <v>tier - 2</v>
      </c>
      <c r="Q703" t="str">
        <f>VLOOKUP($A703, 'Hospitalisation Details'!$A$2:$K$2344, 8, FALSE)</f>
        <v>tier - 2</v>
      </c>
      <c r="R703" t="str">
        <f>VLOOKUP($A703, 'Hospitalisation Details'!$A$2:$K$2344, 9, FALSE)</f>
        <v>R1012</v>
      </c>
      <c r="S703" t="str">
        <f>VLOOKUP($A703, 'Hospitalisation Details'!$A$2:$K$2344, 10, FALSE)</f>
        <v>24Dec1959</v>
      </c>
      <c r="T703">
        <f>VLOOKUP($A703, 'Hospitalisation Details'!$A$2:$K$2344, 11, FALSE)</f>
        <v>63</v>
      </c>
    </row>
    <row r="704" spans="1:20" ht="15.75" x14ac:dyDescent="0.25">
      <c r="A704" s="1" t="s">
        <v>1667</v>
      </c>
      <c r="B704" t="str">
        <f>VLOOKUP($A704, 'Customer Names'!$A$2:$D$2336, 2, FALSE)</f>
        <v>Olausson</v>
      </c>
      <c r="C704" t="str">
        <f>VLOOKUP($A704, 'Customer Names'!$A$2:$D$2336, 3, FALSE)</f>
        <v xml:space="preserve"> Mr</v>
      </c>
      <c r="D704" t="str">
        <f>VLOOKUP($A704, 'Customer Names'!$A$2:$D$2336, 4, FALSE)</f>
        <v xml:space="preserve">  Anders</v>
      </c>
      <c r="E704">
        <f>VLOOKUP($A704, 'Medical Examinations'!$A$2:$J$2336, 2, FALSE)</f>
        <v>37.72</v>
      </c>
      <c r="F704">
        <f>VLOOKUP($A704, 'Medical Examinations'!$A$2:$J$2336, 3, FALSE)</f>
        <v>4.38</v>
      </c>
      <c r="G704" t="str">
        <f>VLOOKUP($A704, 'Medical Examinations'!$A$2:$J$2336, 4, FALSE)</f>
        <v>Yes</v>
      </c>
      <c r="H704" t="str">
        <f>VLOOKUP($A704, 'Medical Examinations'!$A$2:$J$2336, 5, FALSE)</f>
        <v>No</v>
      </c>
      <c r="I704" t="str">
        <f>VLOOKUP($A704, 'Medical Examinations'!$A$2:$J$2336, 6, FALSE)</f>
        <v>Yes</v>
      </c>
      <c r="J704">
        <f>VLOOKUP($A704, 'Medical Examinations'!$A$2:$J$2336, 7, FALSE)</f>
        <v>1</v>
      </c>
      <c r="K704" t="str">
        <f>VLOOKUP($A704, 'Medical Examinations'!$A$2:$J$2336, 8, FALSE)</f>
        <v>Yes</v>
      </c>
      <c r="L704" t="str">
        <f>VLOOKUP($A704, 'Medical Examinations'!$A$2:$J$2336, 9, FALSE)</f>
        <v>Obesity</v>
      </c>
      <c r="M704" t="str">
        <f>VLOOKUP($A704, 'Medical Examinations'!$A$2:$J$2336, 10, FALSE)</f>
        <v>Normal</v>
      </c>
      <c r="N704">
        <f>VLOOKUP($A704, 'Hospitalisation Details'!$A$2:$K$2344, 5, FALSE)</f>
        <v>0</v>
      </c>
      <c r="O704">
        <f>VLOOKUP($A704, 'Hospitalisation Details'!$A$2:$K$2344, 6, FALSE)</f>
        <v>14337.91</v>
      </c>
      <c r="P704" t="str">
        <f>VLOOKUP($A704, 'Hospitalisation Details'!$A$2:$K$2344, 7, FALSE)</f>
        <v>tier - 2</v>
      </c>
      <c r="Q704" t="str">
        <f>VLOOKUP($A704, 'Hospitalisation Details'!$A$2:$K$2344, 8, FALSE)</f>
        <v>tier - 3</v>
      </c>
      <c r="R704" t="str">
        <f>VLOOKUP($A704, 'Hospitalisation Details'!$A$2:$K$2344, 9, FALSE)</f>
        <v>R1022</v>
      </c>
      <c r="S704" t="str">
        <f>VLOOKUP($A704, 'Hospitalisation Details'!$A$2:$K$2344, 10, FALSE)</f>
        <v>26Sep1969</v>
      </c>
      <c r="T704">
        <f>VLOOKUP($A704, 'Hospitalisation Details'!$A$2:$K$2344, 11, FALSE)</f>
        <v>53</v>
      </c>
    </row>
    <row r="705" spans="1:20" ht="15.75" x14ac:dyDescent="0.25">
      <c r="A705" s="1" t="s">
        <v>1666</v>
      </c>
      <c r="B705" t="str">
        <f>VLOOKUP($A705, 'Customer Names'!$A$2:$D$2336, 2, FALSE)</f>
        <v>Wagner</v>
      </c>
      <c r="C705" t="str">
        <f>VLOOKUP($A705, 'Customer Names'!$A$2:$D$2336, 3, FALSE)</f>
        <v xml:space="preserve"> Ms</v>
      </c>
      <c r="D705" t="str">
        <f>VLOOKUP($A705, 'Customer Names'!$A$2:$D$2336, 4, FALSE)</f>
        <v xml:space="preserve">  Danielle</v>
      </c>
      <c r="E705">
        <f>VLOOKUP($A705, 'Medical Examinations'!$A$2:$J$2336, 2, FALSE)</f>
        <v>39.700000000000003</v>
      </c>
      <c r="F705">
        <f>VLOOKUP($A705, 'Medical Examinations'!$A$2:$J$2336, 3, FALSE)</f>
        <v>9.83</v>
      </c>
      <c r="G705" t="str">
        <f>VLOOKUP($A705, 'Medical Examinations'!$A$2:$J$2336, 4, FALSE)</f>
        <v>Yes</v>
      </c>
      <c r="H705" t="str">
        <f>VLOOKUP($A705, 'Medical Examinations'!$A$2:$J$2336, 5, FALSE)</f>
        <v>No</v>
      </c>
      <c r="I705" t="str">
        <f>VLOOKUP($A705, 'Medical Examinations'!$A$2:$J$2336, 6, FALSE)</f>
        <v>No</v>
      </c>
      <c r="J705">
        <f>VLOOKUP($A705, 'Medical Examinations'!$A$2:$J$2336, 7, FALSE)</f>
        <v>1</v>
      </c>
      <c r="K705" t="str">
        <f>VLOOKUP($A705, 'Medical Examinations'!$A$2:$J$2336, 8, FALSE)</f>
        <v>Yes</v>
      </c>
      <c r="L705" t="str">
        <f>VLOOKUP($A705, 'Medical Examinations'!$A$2:$J$2336, 9, FALSE)</f>
        <v>Obesity</v>
      </c>
      <c r="M705" t="str">
        <f>VLOOKUP($A705, 'Medical Examinations'!$A$2:$J$2336, 10, FALSE)</f>
        <v>Diabetes</v>
      </c>
      <c r="N705">
        <f>VLOOKUP($A705, 'Hospitalisation Details'!$A$2:$K$2344, 5, FALSE)</f>
        <v>0</v>
      </c>
      <c r="O705">
        <f>VLOOKUP($A705, 'Hospitalisation Details'!$A$2:$K$2344, 6, FALSE)</f>
        <v>14319.03</v>
      </c>
      <c r="P705" t="str">
        <f>VLOOKUP($A705, 'Hospitalisation Details'!$A$2:$K$2344, 7, FALSE)</f>
        <v>tier - 2</v>
      </c>
      <c r="Q705" t="str">
        <f>VLOOKUP($A705, 'Hospitalisation Details'!$A$2:$K$2344, 8, FALSE)</f>
        <v>tier - 2</v>
      </c>
      <c r="R705" t="str">
        <f>VLOOKUP($A705, 'Hospitalisation Details'!$A$2:$K$2344, 9, FALSE)</f>
        <v>R1011</v>
      </c>
      <c r="S705" t="str">
        <f>VLOOKUP($A705, 'Hospitalisation Details'!$A$2:$K$2344, 10, FALSE)</f>
        <v>10Jul1958</v>
      </c>
      <c r="T705">
        <f>VLOOKUP($A705, 'Hospitalisation Details'!$A$2:$K$2344, 11, FALSE)</f>
        <v>64</v>
      </c>
    </row>
    <row r="706" spans="1:20" ht="15.75" x14ac:dyDescent="0.25">
      <c r="A706" s="1" t="s">
        <v>1665</v>
      </c>
      <c r="B706" t="str">
        <f>VLOOKUP($A706, 'Customer Names'!$A$2:$D$2336, 2, FALSE)</f>
        <v>Delong</v>
      </c>
      <c r="C706" t="str">
        <f>VLOOKUP($A706, 'Customer Names'!$A$2:$D$2336, 3, FALSE)</f>
        <v xml:space="preserve"> Ms</v>
      </c>
      <c r="D706" t="str">
        <f>VLOOKUP($A706, 'Customer Names'!$A$2:$D$2336, 4, FALSE)</f>
        <v xml:space="preserve">  Candace N</v>
      </c>
      <c r="E706">
        <f>VLOOKUP($A706, 'Medical Examinations'!$A$2:$J$2336, 2, FALSE)</f>
        <v>35.97</v>
      </c>
      <c r="F706">
        <f>VLOOKUP($A706, 'Medical Examinations'!$A$2:$J$2336, 3, FALSE)</f>
        <v>11.08</v>
      </c>
      <c r="G706" t="str">
        <f>VLOOKUP($A706, 'Medical Examinations'!$A$2:$J$2336, 4, FALSE)</f>
        <v>Yes</v>
      </c>
      <c r="H706" t="str">
        <f>VLOOKUP($A706, 'Medical Examinations'!$A$2:$J$2336, 5, FALSE)</f>
        <v>No</v>
      </c>
      <c r="I706" t="str">
        <f>VLOOKUP($A706, 'Medical Examinations'!$A$2:$J$2336, 6, FALSE)</f>
        <v>No</v>
      </c>
      <c r="J706">
        <f>VLOOKUP($A706, 'Medical Examinations'!$A$2:$J$2336, 7, FALSE)</f>
        <v>1</v>
      </c>
      <c r="K706" t="str">
        <f>VLOOKUP($A706, 'Medical Examinations'!$A$2:$J$2336, 8, FALSE)</f>
        <v>No</v>
      </c>
      <c r="L706" t="str">
        <f>VLOOKUP($A706, 'Medical Examinations'!$A$2:$J$2336, 9, FALSE)</f>
        <v>Obesity</v>
      </c>
      <c r="M706" t="str">
        <f>VLOOKUP($A706, 'Medical Examinations'!$A$2:$J$2336, 10, FALSE)</f>
        <v>Diabetes</v>
      </c>
      <c r="N706">
        <f>VLOOKUP($A706, 'Hospitalisation Details'!$A$2:$K$2344, 5, FALSE)</f>
        <v>0</v>
      </c>
      <c r="O706">
        <f>VLOOKUP($A706, 'Hospitalisation Details'!$A$2:$K$2344, 6, FALSE)</f>
        <v>14313.85</v>
      </c>
      <c r="P706" t="str">
        <f>VLOOKUP($A706, 'Hospitalisation Details'!$A$2:$K$2344, 7, FALSE)</f>
        <v>tier - 2</v>
      </c>
      <c r="Q706" t="str">
        <f>VLOOKUP($A706, 'Hospitalisation Details'!$A$2:$K$2344, 8, FALSE)</f>
        <v>tier - 3</v>
      </c>
      <c r="R706" t="str">
        <f>VLOOKUP($A706, 'Hospitalisation Details'!$A$2:$K$2344, 9, FALSE)</f>
        <v>R1013</v>
      </c>
      <c r="S706" t="str">
        <f>VLOOKUP($A706, 'Hospitalisation Details'!$A$2:$K$2344, 10, FALSE)</f>
        <v>15Oct1958</v>
      </c>
      <c r="T706">
        <f>VLOOKUP($A706, 'Hospitalisation Details'!$A$2:$K$2344, 11, FALSE)</f>
        <v>64</v>
      </c>
    </row>
    <row r="707" spans="1:20" ht="15.75" x14ac:dyDescent="0.25">
      <c r="A707" s="1" t="s">
        <v>1664</v>
      </c>
      <c r="B707" t="str">
        <f>VLOOKUP($A707, 'Customer Names'!$A$2:$D$2336, 2, FALSE)</f>
        <v>Mehech</v>
      </c>
      <c r="C707" t="str">
        <f>VLOOKUP($A707, 'Customer Names'!$A$2:$D$2336, 3, FALSE)</f>
        <v xml:space="preserve"> Mr</v>
      </c>
      <c r="D707" t="str">
        <f>VLOOKUP($A707, 'Customer Names'!$A$2:$D$2336, 4, FALSE)</f>
        <v xml:space="preserve">  Bruno F</v>
      </c>
      <c r="E707">
        <f>VLOOKUP($A707, 'Medical Examinations'!$A$2:$J$2336, 2, FALSE)</f>
        <v>37.85</v>
      </c>
      <c r="F707">
        <f>VLOOKUP($A707, 'Medical Examinations'!$A$2:$J$2336, 3, FALSE)</f>
        <v>11.01</v>
      </c>
      <c r="G707" t="str">
        <f>VLOOKUP($A707, 'Medical Examinations'!$A$2:$J$2336, 4, FALSE)</f>
        <v>Yes</v>
      </c>
      <c r="H707" t="str">
        <f>VLOOKUP($A707, 'Medical Examinations'!$A$2:$J$2336, 5, FALSE)</f>
        <v>No</v>
      </c>
      <c r="I707" t="str">
        <f>VLOOKUP($A707, 'Medical Examinations'!$A$2:$J$2336, 6, FALSE)</f>
        <v>No</v>
      </c>
      <c r="J707">
        <f>VLOOKUP($A707, 'Medical Examinations'!$A$2:$J$2336, 7, FALSE)</f>
        <v>1</v>
      </c>
      <c r="K707" t="str">
        <f>VLOOKUP($A707, 'Medical Examinations'!$A$2:$J$2336, 8, FALSE)</f>
        <v>Yes</v>
      </c>
      <c r="L707" t="str">
        <f>VLOOKUP($A707, 'Medical Examinations'!$A$2:$J$2336, 9, FALSE)</f>
        <v>Obesity</v>
      </c>
      <c r="M707" t="str">
        <f>VLOOKUP($A707, 'Medical Examinations'!$A$2:$J$2336, 10, FALSE)</f>
        <v>Diabetes</v>
      </c>
      <c r="N707">
        <f>VLOOKUP($A707, 'Hospitalisation Details'!$A$2:$K$2344, 5, FALSE)</f>
        <v>0</v>
      </c>
      <c r="O707">
        <f>VLOOKUP($A707, 'Hospitalisation Details'!$A$2:$K$2344, 6, FALSE)</f>
        <v>14285.9</v>
      </c>
      <c r="P707" t="str">
        <f>VLOOKUP($A707, 'Hospitalisation Details'!$A$2:$K$2344, 7, FALSE)</f>
        <v>tier - 2</v>
      </c>
      <c r="Q707" t="str">
        <f>VLOOKUP($A707, 'Hospitalisation Details'!$A$2:$K$2344, 8, FALSE)</f>
        <v>tier - 3</v>
      </c>
      <c r="R707" t="str">
        <f>VLOOKUP($A707, 'Hospitalisation Details'!$A$2:$K$2344, 9, FALSE)</f>
        <v>R1012</v>
      </c>
      <c r="S707" t="str">
        <f>VLOOKUP($A707, 'Hospitalisation Details'!$A$2:$K$2344, 10, FALSE)</f>
        <v>15Dec1968</v>
      </c>
      <c r="T707">
        <f>VLOOKUP($A707, 'Hospitalisation Details'!$A$2:$K$2344, 11, FALSE)</f>
        <v>54</v>
      </c>
    </row>
    <row r="708" spans="1:20" ht="15.75" x14ac:dyDescent="0.25">
      <c r="A708" s="1" t="s">
        <v>1663</v>
      </c>
      <c r="B708" t="str">
        <f>VLOOKUP($A708, 'Customer Names'!$A$2:$D$2336, 2, FALSE)</f>
        <v>Machiela</v>
      </c>
      <c r="C708" t="str">
        <f>VLOOKUP($A708, 'Customer Names'!$A$2:$D$2336, 3, FALSE)</f>
        <v xml:space="preserve"> Ms</v>
      </c>
      <c r="D708" t="str">
        <f>VLOOKUP($A708, 'Customer Names'!$A$2:$D$2336, 4, FALSE)</f>
        <v xml:space="preserve">  Emily</v>
      </c>
      <c r="E708">
        <f>VLOOKUP($A708, 'Medical Examinations'!$A$2:$J$2336, 2, FALSE)</f>
        <v>21.66</v>
      </c>
      <c r="F708">
        <f>VLOOKUP($A708, 'Medical Examinations'!$A$2:$J$2336, 3, FALSE)</f>
        <v>4.37</v>
      </c>
      <c r="G708" t="str">
        <f>VLOOKUP($A708, 'Medical Examinations'!$A$2:$J$2336, 4, FALSE)</f>
        <v>No</v>
      </c>
      <c r="H708" t="str">
        <f>VLOOKUP($A708, 'Medical Examinations'!$A$2:$J$2336, 5, FALSE)</f>
        <v>No</v>
      </c>
      <c r="I708" t="str">
        <f>VLOOKUP($A708, 'Medical Examinations'!$A$2:$J$2336, 6, FALSE)</f>
        <v>No</v>
      </c>
      <c r="J708">
        <f>VLOOKUP($A708, 'Medical Examinations'!$A$2:$J$2336, 7, FALSE)</f>
        <v>0</v>
      </c>
      <c r="K708" t="str">
        <f>VLOOKUP($A708, 'Medical Examinations'!$A$2:$J$2336, 8, FALSE)</f>
        <v>No</v>
      </c>
      <c r="L708" t="str">
        <f>VLOOKUP($A708, 'Medical Examinations'!$A$2:$J$2336, 9, FALSE)</f>
        <v>Obesity</v>
      </c>
      <c r="M708" t="str">
        <f>VLOOKUP($A708, 'Medical Examinations'!$A$2:$J$2336, 10, FALSE)</f>
        <v>Normal</v>
      </c>
      <c r="N708">
        <f>VLOOKUP($A708, 'Hospitalisation Details'!$A$2:$K$2344, 5, FALSE)</f>
        <v>0</v>
      </c>
      <c r="O708">
        <f>VLOOKUP($A708, 'Hospitalisation Details'!$A$2:$K$2344, 6, FALSE)</f>
        <v>14283.46</v>
      </c>
      <c r="P708" t="str">
        <f>VLOOKUP($A708, 'Hospitalisation Details'!$A$2:$K$2344, 7, FALSE)</f>
        <v>tier - 2</v>
      </c>
      <c r="Q708" t="str">
        <f>VLOOKUP($A708, 'Hospitalisation Details'!$A$2:$K$2344, 8, FALSE)</f>
        <v>tier - 2</v>
      </c>
      <c r="R708" t="str">
        <f>VLOOKUP($A708, 'Hospitalisation Details'!$A$2:$K$2344, 9, FALSE)</f>
        <v>R1024</v>
      </c>
      <c r="S708" t="str">
        <f>VLOOKUP($A708, 'Hospitalisation Details'!$A$2:$K$2344, 10, FALSE)</f>
        <v>6Sep2004</v>
      </c>
      <c r="T708">
        <f>VLOOKUP($A708, 'Hospitalisation Details'!$A$2:$K$2344, 11, FALSE)</f>
        <v>18</v>
      </c>
    </row>
    <row r="709" spans="1:20" ht="15.75" x14ac:dyDescent="0.25">
      <c r="A709" s="1" t="s">
        <v>1662</v>
      </c>
      <c r="B709" t="str">
        <f>VLOOKUP($A709, 'Customer Names'!$A$2:$D$2336, 2, FALSE)</f>
        <v>Young</v>
      </c>
      <c r="C709" t="str">
        <f>VLOOKUP($A709, 'Customer Names'!$A$2:$D$2336, 3, FALSE)</f>
        <v xml:space="preserve"> Mrs</v>
      </c>
      <c r="D709" t="str">
        <f>VLOOKUP($A709, 'Customer Names'!$A$2:$D$2336, 4, FALSE)</f>
        <v xml:space="preserve">  Katie</v>
      </c>
      <c r="E709">
        <f>VLOOKUP($A709, 'Medical Examinations'!$A$2:$J$2336, 2, FALSE)</f>
        <v>39.369999999999997</v>
      </c>
      <c r="F709">
        <f>VLOOKUP($A709, 'Medical Examinations'!$A$2:$J$2336, 3, FALSE)</f>
        <v>5.91</v>
      </c>
      <c r="G709" t="str">
        <f>VLOOKUP($A709, 'Medical Examinations'!$A$2:$J$2336, 4, FALSE)</f>
        <v>Yes</v>
      </c>
      <c r="H709" t="str">
        <f>VLOOKUP($A709, 'Medical Examinations'!$A$2:$J$2336, 5, FALSE)</f>
        <v>No</v>
      </c>
      <c r="I709" t="str">
        <f>VLOOKUP($A709, 'Medical Examinations'!$A$2:$J$2336, 6, FALSE)</f>
        <v>No</v>
      </c>
      <c r="J709">
        <f>VLOOKUP($A709, 'Medical Examinations'!$A$2:$J$2336, 7, FALSE)</f>
        <v>1</v>
      </c>
      <c r="K709" t="str">
        <f>VLOOKUP($A709, 'Medical Examinations'!$A$2:$J$2336, 8, FALSE)</f>
        <v>Yes</v>
      </c>
      <c r="L709" t="str">
        <f>VLOOKUP($A709, 'Medical Examinations'!$A$2:$J$2336, 9, FALSE)</f>
        <v>Obesity</v>
      </c>
      <c r="M709" t="str">
        <f>VLOOKUP($A709, 'Medical Examinations'!$A$2:$J$2336, 10, FALSE)</f>
        <v>Diabetes</v>
      </c>
      <c r="N709">
        <f>VLOOKUP($A709, 'Hospitalisation Details'!$A$2:$K$2344, 5, FALSE)</f>
        <v>0</v>
      </c>
      <c r="O709">
        <f>VLOOKUP($A709, 'Hospitalisation Details'!$A$2:$K$2344, 6, FALSE)</f>
        <v>14258.33</v>
      </c>
      <c r="P709" t="str">
        <f>VLOOKUP($A709, 'Hospitalisation Details'!$A$2:$K$2344, 7, FALSE)</f>
        <v>tier - 2</v>
      </c>
      <c r="Q709" t="str">
        <f>VLOOKUP($A709, 'Hospitalisation Details'!$A$2:$K$2344, 8, FALSE)</f>
        <v>tier - 2</v>
      </c>
      <c r="R709" t="str">
        <f>VLOOKUP($A709, 'Hospitalisation Details'!$A$2:$K$2344, 9, FALSE)</f>
        <v>R1026</v>
      </c>
      <c r="S709" t="str">
        <f>VLOOKUP($A709, 'Hospitalisation Details'!$A$2:$K$2344, 10, FALSE)</f>
        <v>13Jul1972</v>
      </c>
      <c r="T709">
        <f>VLOOKUP($A709, 'Hospitalisation Details'!$A$2:$K$2344, 11, FALSE)</f>
        <v>50</v>
      </c>
    </row>
    <row r="710" spans="1:20" ht="15.75" x14ac:dyDescent="0.25">
      <c r="A710" s="1" t="s">
        <v>1661</v>
      </c>
      <c r="B710" t="str">
        <f>VLOOKUP($A710, 'Customer Names'!$A$2:$D$2336, 2, FALSE)</f>
        <v>Dupere</v>
      </c>
      <c r="C710" t="str">
        <f>VLOOKUP($A710, 'Customer Names'!$A$2:$D$2336, 3, FALSE)</f>
        <v xml:space="preserve"> Mrs</v>
      </c>
      <c r="D710" t="str">
        <f>VLOOKUP($A710, 'Customer Names'!$A$2:$D$2336, 4, FALSE)</f>
        <v xml:space="preserve">  Sally</v>
      </c>
      <c r="E710">
        <f>VLOOKUP($A710, 'Medical Examinations'!$A$2:$J$2336, 2, FALSE)</f>
        <v>40.880000000000003</v>
      </c>
      <c r="F710">
        <f>VLOOKUP($A710, 'Medical Examinations'!$A$2:$J$2336, 3, FALSE)</f>
        <v>7.65</v>
      </c>
      <c r="G710" t="str">
        <f>VLOOKUP($A710, 'Medical Examinations'!$A$2:$J$2336, 4, FALSE)</f>
        <v>Yes</v>
      </c>
      <c r="H710" t="str">
        <f>VLOOKUP($A710, 'Medical Examinations'!$A$2:$J$2336, 5, FALSE)</f>
        <v>No</v>
      </c>
      <c r="I710" t="str">
        <f>VLOOKUP($A710, 'Medical Examinations'!$A$2:$J$2336, 6, FALSE)</f>
        <v>No</v>
      </c>
      <c r="J710">
        <f>VLOOKUP($A710, 'Medical Examinations'!$A$2:$J$2336, 7, FALSE)</f>
        <v>1</v>
      </c>
      <c r="K710" t="str">
        <f>VLOOKUP($A710, 'Medical Examinations'!$A$2:$J$2336, 8, FALSE)</f>
        <v>Yes</v>
      </c>
      <c r="L710" t="str">
        <f>VLOOKUP($A710, 'Medical Examinations'!$A$2:$J$2336, 9, FALSE)</f>
        <v>Obesity</v>
      </c>
      <c r="M710" t="str">
        <f>VLOOKUP($A710, 'Medical Examinations'!$A$2:$J$2336, 10, FALSE)</f>
        <v>Diabetes</v>
      </c>
      <c r="N710">
        <f>VLOOKUP($A710, 'Hospitalisation Details'!$A$2:$K$2344, 5, FALSE)</f>
        <v>0</v>
      </c>
      <c r="O710">
        <f>VLOOKUP($A710, 'Hospitalisation Details'!$A$2:$K$2344, 6, FALSE)</f>
        <v>14256.79</v>
      </c>
      <c r="P710" t="str">
        <f>VLOOKUP($A710, 'Hospitalisation Details'!$A$2:$K$2344, 7, FALSE)</f>
        <v>tier - 2</v>
      </c>
      <c r="Q710" t="str">
        <f>VLOOKUP($A710, 'Hospitalisation Details'!$A$2:$K$2344, 8, FALSE)</f>
        <v>tier - 2</v>
      </c>
      <c r="R710" t="str">
        <f>VLOOKUP($A710, 'Hospitalisation Details'!$A$2:$K$2344, 9, FALSE)</f>
        <v>R1026</v>
      </c>
      <c r="S710" t="str">
        <f>VLOOKUP($A710, 'Hospitalisation Details'!$A$2:$K$2344, 10, FALSE)</f>
        <v>26Dec1974</v>
      </c>
      <c r="T710">
        <f>VLOOKUP($A710, 'Hospitalisation Details'!$A$2:$K$2344, 11, FALSE)</f>
        <v>48</v>
      </c>
    </row>
    <row r="711" spans="1:20" ht="15.75" x14ac:dyDescent="0.25">
      <c r="A711" s="1" t="s">
        <v>1660</v>
      </c>
      <c r="B711" t="str">
        <f>VLOOKUP($A711, 'Customer Names'!$A$2:$D$2336, 2, FALSE)</f>
        <v>Iandolo</v>
      </c>
      <c r="C711" t="str">
        <f>VLOOKUP($A711, 'Customer Names'!$A$2:$D$2336, 3, FALSE)</f>
        <v xml:space="preserve"> Ms</v>
      </c>
      <c r="D711" t="str">
        <f>VLOOKUP($A711, 'Customer Names'!$A$2:$D$2336, 4, FALSE)</f>
        <v xml:space="preserve">  Meaghan J</v>
      </c>
      <c r="E711">
        <f>VLOOKUP($A711, 'Medical Examinations'!$A$2:$J$2336, 2, FALSE)</f>
        <v>26.22</v>
      </c>
      <c r="F711">
        <f>VLOOKUP($A711, 'Medical Examinations'!$A$2:$J$2336, 3, FALSE)</f>
        <v>5.37</v>
      </c>
      <c r="G711" t="str">
        <f>VLOOKUP($A711, 'Medical Examinations'!$A$2:$J$2336, 4, FALSE)</f>
        <v>No</v>
      </c>
      <c r="H711" t="str">
        <f>VLOOKUP($A711, 'Medical Examinations'!$A$2:$J$2336, 5, FALSE)</f>
        <v>No</v>
      </c>
      <c r="I711" t="str">
        <f>VLOOKUP($A711, 'Medical Examinations'!$A$2:$J$2336, 6, FALSE)</f>
        <v>No</v>
      </c>
      <c r="J711">
        <f>VLOOKUP($A711, 'Medical Examinations'!$A$2:$J$2336, 7, FALSE)</f>
        <v>0</v>
      </c>
      <c r="K711" t="str">
        <f>VLOOKUP($A711, 'Medical Examinations'!$A$2:$J$2336, 8, FALSE)</f>
        <v>No</v>
      </c>
      <c r="L711" t="str">
        <f>VLOOKUP($A711, 'Medical Examinations'!$A$2:$J$2336, 9, FALSE)</f>
        <v>Obesity</v>
      </c>
      <c r="M711" t="str">
        <f>VLOOKUP($A711, 'Medical Examinations'!$A$2:$J$2336, 10, FALSE)</f>
        <v>Normal</v>
      </c>
      <c r="N711">
        <f>VLOOKUP($A711, 'Hospitalisation Details'!$A$2:$K$2344, 5, FALSE)</f>
        <v>0</v>
      </c>
      <c r="O711">
        <f>VLOOKUP($A711, 'Hospitalisation Details'!$A$2:$K$2344, 6, FALSE)</f>
        <v>14256.19</v>
      </c>
      <c r="P711" t="str">
        <f>VLOOKUP($A711, 'Hospitalisation Details'!$A$2:$K$2344, 7, FALSE)</f>
        <v>tier - 2</v>
      </c>
      <c r="Q711" t="str">
        <f>VLOOKUP($A711, 'Hospitalisation Details'!$A$2:$K$2344, 8, FALSE)</f>
        <v>tier - 3</v>
      </c>
      <c r="R711" t="str">
        <f>VLOOKUP($A711, 'Hospitalisation Details'!$A$2:$K$2344, 9, FALSE)</f>
        <v>R1012</v>
      </c>
      <c r="S711" t="str">
        <f>VLOOKUP($A711, 'Hospitalisation Details'!$A$2:$K$2344, 10, FALSE)</f>
        <v>8Nov1959</v>
      </c>
      <c r="T711">
        <f>VLOOKUP($A711, 'Hospitalisation Details'!$A$2:$K$2344, 11, FALSE)</f>
        <v>63</v>
      </c>
    </row>
    <row r="712" spans="1:20" ht="15.75" x14ac:dyDescent="0.25">
      <c r="A712" s="1" t="s">
        <v>1659</v>
      </c>
      <c r="B712" t="str">
        <f>VLOOKUP($A712, 'Customer Names'!$A$2:$D$2336, 2, FALSE)</f>
        <v>Ito</v>
      </c>
      <c r="C712" t="str">
        <f>VLOOKUP($A712, 'Customer Names'!$A$2:$D$2336, 3, FALSE)</f>
        <v xml:space="preserve"> Ms</v>
      </c>
      <c r="D712" t="str">
        <f>VLOOKUP($A712, 'Customer Names'!$A$2:$D$2336, 4, FALSE)</f>
        <v xml:space="preserve">  Rina</v>
      </c>
      <c r="E712">
        <f>VLOOKUP($A712, 'Medical Examinations'!$A$2:$J$2336, 2, FALSE)</f>
        <v>25.08</v>
      </c>
      <c r="F712">
        <f>VLOOKUP($A712, 'Medical Examinations'!$A$2:$J$2336, 3, FALSE)</f>
        <v>5.75</v>
      </c>
      <c r="G712" t="str">
        <f>VLOOKUP($A712, 'Medical Examinations'!$A$2:$J$2336, 4, FALSE)</f>
        <v>No</v>
      </c>
      <c r="H712" t="str">
        <f>VLOOKUP($A712, 'Medical Examinations'!$A$2:$J$2336, 5, FALSE)</f>
        <v>No</v>
      </c>
      <c r="I712" t="str">
        <f>VLOOKUP($A712, 'Medical Examinations'!$A$2:$J$2336, 6, FALSE)</f>
        <v>No</v>
      </c>
      <c r="J712">
        <f>VLOOKUP($A712, 'Medical Examinations'!$A$2:$J$2336, 7, FALSE)</f>
        <v>0</v>
      </c>
      <c r="K712" t="str">
        <f>VLOOKUP($A712, 'Medical Examinations'!$A$2:$J$2336, 8, FALSE)</f>
        <v>No</v>
      </c>
      <c r="L712" t="str">
        <f>VLOOKUP($A712, 'Medical Examinations'!$A$2:$J$2336, 9, FALSE)</f>
        <v>Obesity</v>
      </c>
      <c r="M712" t="str">
        <f>VLOOKUP($A712, 'Medical Examinations'!$A$2:$J$2336, 10, FALSE)</f>
        <v>Diabetes</v>
      </c>
      <c r="N712">
        <f>VLOOKUP($A712, 'Hospitalisation Details'!$A$2:$K$2344, 5, FALSE)</f>
        <v>0</v>
      </c>
      <c r="O712">
        <f>VLOOKUP($A712, 'Hospitalisation Details'!$A$2:$K$2344, 6, FALSE)</f>
        <v>14254.61</v>
      </c>
      <c r="P712" t="str">
        <f>VLOOKUP($A712, 'Hospitalisation Details'!$A$2:$K$2344, 7, FALSE)</f>
        <v>tier - 2</v>
      </c>
      <c r="Q712" t="str">
        <f>VLOOKUP($A712, 'Hospitalisation Details'!$A$2:$K$2344, 8, FALSE)</f>
        <v>tier - 1</v>
      </c>
      <c r="R712" t="str">
        <f>VLOOKUP($A712, 'Hospitalisation Details'!$A$2:$K$2344, 9, FALSE)</f>
        <v>R1012</v>
      </c>
      <c r="S712" t="str">
        <f>VLOOKUP($A712, 'Hospitalisation Details'!$A$2:$K$2344, 10, FALSE)</f>
        <v>10Oct1959</v>
      </c>
      <c r="T712">
        <f>VLOOKUP($A712, 'Hospitalisation Details'!$A$2:$K$2344, 11, FALSE)</f>
        <v>63</v>
      </c>
    </row>
    <row r="713" spans="1:20" ht="15.75" x14ac:dyDescent="0.25">
      <c r="A713" s="1" t="s">
        <v>1658</v>
      </c>
      <c r="B713" t="str">
        <f>VLOOKUP($A713, 'Customer Names'!$A$2:$D$2336, 2, FALSE)</f>
        <v>Barry</v>
      </c>
      <c r="C713" t="str">
        <f>VLOOKUP($A713, 'Customer Names'!$A$2:$D$2336, 3, FALSE)</f>
        <v xml:space="preserve"> Ms</v>
      </c>
      <c r="D713" t="str">
        <f>VLOOKUP($A713, 'Customer Names'!$A$2:$D$2336, 4, FALSE)</f>
        <v xml:space="preserve">  Kristin P</v>
      </c>
      <c r="E713">
        <f>VLOOKUP($A713, 'Medical Examinations'!$A$2:$J$2336, 2, FALSE)</f>
        <v>39.1</v>
      </c>
      <c r="F713">
        <f>VLOOKUP($A713, 'Medical Examinations'!$A$2:$J$2336, 3, FALSE)</f>
        <v>6.79</v>
      </c>
      <c r="G713" t="str">
        <f>VLOOKUP($A713, 'Medical Examinations'!$A$2:$J$2336, 4, FALSE)</f>
        <v>Yes</v>
      </c>
      <c r="H713" t="str">
        <f>VLOOKUP($A713, 'Medical Examinations'!$A$2:$J$2336, 5, FALSE)</f>
        <v>No</v>
      </c>
      <c r="I713" t="str">
        <f>VLOOKUP($A713, 'Medical Examinations'!$A$2:$J$2336, 6, FALSE)</f>
        <v>No</v>
      </c>
      <c r="J713">
        <f>VLOOKUP($A713, 'Medical Examinations'!$A$2:$J$2336, 7, FALSE)</f>
        <v>1</v>
      </c>
      <c r="K713" t="str">
        <f>VLOOKUP($A713, 'Medical Examinations'!$A$2:$J$2336, 8, FALSE)</f>
        <v>Yes</v>
      </c>
      <c r="L713" t="str">
        <f>VLOOKUP($A713, 'Medical Examinations'!$A$2:$J$2336, 9, FALSE)</f>
        <v>Obesity</v>
      </c>
      <c r="M713" t="str">
        <f>VLOOKUP($A713, 'Medical Examinations'!$A$2:$J$2336, 10, FALSE)</f>
        <v>Diabetes</v>
      </c>
      <c r="N713">
        <f>VLOOKUP($A713, 'Hospitalisation Details'!$A$2:$K$2344, 5, FALSE)</f>
        <v>2</v>
      </c>
      <c r="O713">
        <f>VLOOKUP($A713, 'Hospitalisation Details'!$A$2:$K$2344, 6, FALSE)</f>
        <v>14235.07</v>
      </c>
      <c r="P713" t="str">
        <f>VLOOKUP($A713, 'Hospitalisation Details'!$A$2:$K$2344, 7, FALSE)</f>
        <v>tier - 2</v>
      </c>
      <c r="Q713" t="str">
        <f>VLOOKUP($A713, 'Hospitalisation Details'!$A$2:$K$2344, 8, FALSE)</f>
        <v>tier - 1</v>
      </c>
      <c r="R713" t="str">
        <f>VLOOKUP($A713, 'Hospitalisation Details'!$A$2:$K$2344, 9, FALSE)</f>
        <v>R1011</v>
      </c>
      <c r="S713" t="str">
        <f>VLOOKUP($A713, 'Hospitalisation Details'!$A$2:$K$2344, 10, FALSE)</f>
        <v>25Sep1961</v>
      </c>
      <c r="T713">
        <f>VLOOKUP($A713, 'Hospitalisation Details'!$A$2:$K$2344, 11, FALSE)</f>
        <v>61</v>
      </c>
    </row>
    <row r="714" spans="1:20" ht="15.75" x14ac:dyDescent="0.25">
      <c r="A714" s="1" t="s">
        <v>1657</v>
      </c>
      <c r="B714" t="str">
        <f>VLOOKUP($A714, 'Customer Names'!$A$2:$D$2336, 2, FALSE)</f>
        <v>Boyce</v>
      </c>
      <c r="C714" t="str">
        <f>VLOOKUP($A714, 'Customer Names'!$A$2:$D$2336, 3, FALSE)</f>
        <v xml:space="preserve"> Mr</v>
      </c>
      <c r="D714" t="str">
        <f>VLOOKUP($A714, 'Customer Names'!$A$2:$D$2336, 4, FALSE)</f>
        <v xml:space="preserve">  Albert</v>
      </c>
      <c r="E714">
        <f>VLOOKUP($A714, 'Medical Examinations'!$A$2:$J$2336, 2, FALSE)</f>
        <v>37.905000000000001</v>
      </c>
      <c r="F714">
        <f>VLOOKUP($A714, 'Medical Examinations'!$A$2:$J$2336, 3, FALSE)</f>
        <v>7.03</v>
      </c>
      <c r="G714" t="str">
        <f>VLOOKUP($A714, 'Medical Examinations'!$A$2:$J$2336, 4, FALSE)</f>
        <v>Yes</v>
      </c>
      <c r="H714" t="str">
        <f>VLOOKUP($A714, 'Medical Examinations'!$A$2:$J$2336, 5, FALSE)</f>
        <v>No</v>
      </c>
      <c r="I714" t="str">
        <f>VLOOKUP($A714, 'Medical Examinations'!$A$2:$J$2336, 6, FALSE)</f>
        <v>No</v>
      </c>
      <c r="J714">
        <f>VLOOKUP($A714, 'Medical Examinations'!$A$2:$J$2336, 7, FALSE)</f>
        <v>1</v>
      </c>
      <c r="K714" t="str">
        <f>VLOOKUP($A714, 'Medical Examinations'!$A$2:$J$2336, 8, FALSE)</f>
        <v>Yes</v>
      </c>
      <c r="L714" t="str">
        <f>VLOOKUP($A714, 'Medical Examinations'!$A$2:$J$2336, 9, FALSE)</f>
        <v>Obesity</v>
      </c>
      <c r="M714" t="str">
        <f>VLOOKUP($A714, 'Medical Examinations'!$A$2:$J$2336, 10, FALSE)</f>
        <v>Diabetes</v>
      </c>
      <c r="N714">
        <f>VLOOKUP($A714, 'Hospitalisation Details'!$A$2:$K$2344, 5, FALSE)</f>
        <v>0</v>
      </c>
      <c r="O714">
        <f>VLOOKUP($A714, 'Hospitalisation Details'!$A$2:$K$2344, 6, FALSE)</f>
        <v>14210.54</v>
      </c>
      <c r="P714" t="str">
        <f>VLOOKUP($A714, 'Hospitalisation Details'!$A$2:$K$2344, 7, FALSE)</f>
        <v>tier - 2</v>
      </c>
      <c r="Q714" t="str">
        <f>VLOOKUP($A714, 'Hospitalisation Details'!$A$2:$K$2344, 8, FALSE)</f>
        <v>tier - 2</v>
      </c>
      <c r="R714" t="str">
        <f>VLOOKUP($A714, 'Hospitalisation Details'!$A$2:$K$2344, 9, FALSE)</f>
        <v>R1012</v>
      </c>
      <c r="S714" t="str">
        <f>VLOOKUP($A714, 'Hospitalisation Details'!$A$2:$K$2344, 10, FALSE)</f>
        <v>21Sep1958</v>
      </c>
      <c r="T714">
        <f>VLOOKUP($A714, 'Hospitalisation Details'!$A$2:$K$2344, 11, FALSE)</f>
        <v>64</v>
      </c>
    </row>
    <row r="715" spans="1:20" ht="15.75" x14ac:dyDescent="0.25">
      <c r="A715" s="1" t="s">
        <v>1656</v>
      </c>
      <c r="B715" t="str">
        <f>VLOOKUP($A715, 'Customer Names'!$A$2:$D$2336, 2, FALSE)</f>
        <v>Lin</v>
      </c>
      <c r="C715" t="str">
        <f>VLOOKUP($A715, 'Customer Names'!$A$2:$D$2336, 3, FALSE)</f>
        <v xml:space="preserve"> Mrs</v>
      </c>
      <c r="D715" t="str">
        <f>VLOOKUP($A715, 'Customer Names'!$A$2:$D$2336, 4, FALSE)</f>
        <v xml:space="preserve">  Ashley</v>
      </c>
      <c r="E715">
        <f>VLOOKUP($A715, 'Medical Examinations'!$A$2:$J$2336, 2, FALSE)</f>
        <v>43.35</v>
      </c>
      <c r="F715">
        <f>VLOOKUP($A715, 'Medical Examinations'!$A$2:$J$2336, 3, FALSE)</f>
        <v>5.41</v>
      </c>
      <c r="G715" t="str">
        <f>VLOOKUP($A715, 'Medical Examinations'!$A$2:$J$2336, 4, FALSE)</f>
        <v>Yes</v>
      </c>
      <c r="H715" t="str">
        <f>VLOOKUP($A715, 'Medical Examinations'!$A$2:$J$2336, 5, FALSE)</f>
        <v>No</v>
      </c>
      <c r="I715" t="str">
        <f>VLOOKUP($A715, 'Medical Examinations'!$A$2:$J$2336, 6, FALSE)</f>
        <v>Yes</v>
      </c>
      <c r="J715">
        <f>VLOOKUP($A715, 'Medical Examinations'!$A$2:$J$2336, 7, FALSE)</f>
        <v>2</v>
      </c>
      <c r="K715" t="str">
        <f>VLOOKUP($A715, 'Medical Examinations'!$A$2:$J$2336, 8, FALSE)</f>
        <v>Yes</v>
      </c>
      <c r="L715" t="str">
        <f>VLOOKUP($A715, 'Medical Examinations'!$A$2:$J$2336, 9, FALSE)</f>
        <v>Obesity</v>
      </c>
      <c r="M715" t="str">
        <f>VLOOKUP($A715, 'Medical Examinations'!$A$2:$J$2336, 10, FALSE)</f>
        <v>Normal</v>
      </c>
      <c r="N715">
        <f>VLOOKUP($A715, 'Hospitalisation Details'!$A$2:$K$2344, 5, FALSE)</f>
        <v>3</v>
      </c>
      <c r="O715">
        <f>VLOOKUP($A715, 'Hospitalisation Details'!$A$2:$K$2344, 6, FALSE)</f>
        <v>14209.4</v>
      </c>
      <c r="P715" t="str">
        <f>VLOOKUP($A715, 'Hospitalisation Details'!$A$2:$K$2344, 7, FALSE)</f>
        <v>tier - 2</v>
      </c>
      <c r="Q715" t="str">
        <f>VLOOKUP($A715, 'Hospitalisation Details'!$A$2:$K$2344, 8, FALSE)</f>
        <v>tier - 1</v>
      </c>
      <c r="R715" t="str">
        <f>VLOOKUP($A715, 'Hospitalisation Details'!$A$2:$K$2344, 9, FALSE)</f>
        <v>R1026</v>
      </c>
      <c r="S715" t="str">
        <f>VLOOKUP($A715, 'Hospitalisation Details'!$A$2:$K$2344, 10, FALSE)</f>
        <v>17Nov1983</v>
      </c>
      <c r="T715">
        <f>VLOOKUP($A715, 'Hospitalisation Details'!$A$2:$K$2344, 11, FALSE)</f>
        <v>39</v>
      </c>
    </row>
    <row r="716" spans="1:20" ht="15.75" x14ac:dyDescent="0.25">
      <c r="A716" s="1" t="s">
        <v>1655</v>
      </c>
      <c r="B716" t="str">
        <f>VLOOKUP($A716, 'Customer Names'!$A$2:$D$2336, 2, FALSE)</f>
        <v>Smith</v>
      </c>
      <c r="C716" t="str">
        <f>VLOOKUP($A716, 'Customer Names'!$A$2:$D$2336, 3, FALSE)</f>
        <v xml:space="preserve"> Mrs</v>
      </c>
      <c r="D716" t="str">
        <f>VLOOKUP($A716, 'Customer Names'!$A$2:$D$2336, 4, FALSE)</f>
        <v xml:space="preserve">  Shannon L</v>
      </c>
      <c r="E716">
        <f>VLOOKUP($A716, 'Medical Examinations'!$A$2:$J$2336, 2, FALSE)</f>
        <v>36.15</v>
      </c>
      <c r="F716">
        <f>VLOOKUP($A716, 'Medical Examinations'!$A$2:$J$2336, 3, FALSE)</f>
        <v>8.0500000000000007</v>
      </c>
      <c r="G716" t="str">
        <f>VLOOKUP($A716, 'Medical Examinations'!$A$2:$J$2336, 4, FALSE)</f>
        <v>Yes</v>
      </c>
      <c r="H716" t="str">
        <f>VLOOKUP($A716, 'Medical Examinations'!$A$2:$J$2336, 5, FALSE)</f>
        <v>No</v>
      </c>
      <c r="I716" t="str">
        <f>VLOOKUP($A716, 'Medical Examinations'!$A$2:$J$2336, 6, FALSE)</f>
        <v>No</v>
      </c>
      <c r="J716">
        <f>VLOOKUP($A716, 'Medical Examinations'!$A$2:$J$2336, 7, FALSE)</f>
        <v>1</v>
      </c>
      <c r="K716" t="str">
        <f>VLOOKUP($A716, 'Medical Examinations'!$A$2:$J$2336, 8, FALSE)</f>
        <v>No</v>
      </c>
      <c r="L716" t="str">
        <f>VLOOKUP($A716, 'Medical Examinations'!$A$2:$J$2336, 9, FALSE)</f>
        <v>Obesity</v>
      </c>
      <c r="M716" t="str">
        <f>VLOOKUP($A716, 'Medical Examinations'!$A$2:$J$2336, 10, FALSE)</f>
        <v>Diabetes</v>
      </c>
      <c r="N716">
        <f>VLOOKUP($A716, 'Hospitalisation Details'!$A$2:$K$2344, 5, FALSE)</f>
        <v>0</v>
      </c>
      <c r="O716">
        <f>VLOOKUP($A716, 'Hospitalisation Details'!$A$2:$K$2344, 6, FALSE)</f>
        <v>14193.55</v>
      </c>
      <c r="P716" t="str">
        <f>VLOOKUP($A716, 'Hospitalisation Details'!$A$2:$K$2344, 7, FALSE)</f>
        <v>tier - 2</v>
      </c>
      <c r="Q716" t="str">
        <f>VLOOKUP($A716, 'Hospitalisation Details'!$A$2:$K$2344, 8, FALSE)</f>
        <v>tier - 1</v>
      </c>
      <c r="R716" t="str">
        <f>VLOOKUP($A716, 'Hospitalisation Details'!$A$2:$K$2344, 9, FALSE)</f>
        <v>R1026</v>
      </c>
      <c r="S716" t="str">
        <f>VLOOKUP($A716, 'Hospitalisation Details'!$A$2:$K$2344, 10, FALSE)</f>
        <v>25Dec1968</v>
      </c>
      <c r="T716">
        <f>VLOOKUP($A716, 'Hospitalisation Details'!$A$2:$K$2344, 11, FALSE)</f>
        <v>54</v>
      </c>
    </row>
    <row r="717" spans="1:20" ht="15.75" x14ac:dyDescent="0.25">
      <c r="A717" s="1" t="s">
        <v>1654</v>
      </c>
      <c r="B717" t="str">
        <f>VLOOKUP($A717, 'Customer Names'!$A$2:$D$2336, 2, FALSE)</f>
        <v>Nalven</v>
      </c>
      <c r="C717" t="str">
        <f>VLOOKUP($A717, 'Customer Names'!$A$2:$D$2336, 3, FALSE)</f>
        <v xml:space="preserve"> Ms</v>
      </c>
      <c r="D717" t="str">
        <f>VLOOKUP($A717, 'Customer Names'!$A$2:$D$2336, 4, FALSE)</f>
        <v xml:space="preserve">  Amy B</v>
      </c>
      <c r="E717">
        <f>VLOOKUP($A717, 'Medical Examinations'!$A$2:$J$2336, 2, FALSE)</f>
        <v>44.98</v>
      </c>
      <c r="F717">
        <f>VLOOKUP($A717, 'Medical Examinations'!$A$2:$J$2336, 3, FALSE)</f>
        <v>5.94</v>
      </c>
      <c r="G717" t="str">
        <f>VLOOKUP($A717, 'Medical Examinations'!$A$2:$J$2336, 4, FALSE)</f>
        <v>Yes</v>
      </c>
      <c r="H717" t="str">
        <f>VLOOKUP($A717, 'Medical Examinations'!$A$2:$J$2336, 5, FALSE)</f>
        <v>No</v>
      </c>
      <c r="I717" t="str">
        <f>VLOOKUP($A717, 'Medical Examinations'!$A$2:$J$2336, 6, FALSE)</f>
        <v>No</v>
      </c>
      <c r="J717">
        <f>VLOOKUP($A717, 'Medical Examinations'!$A$2:$J$2336, 7, FALSE)</f>
        <v>2</v>
      </c>
      <c r="K717" t="str">
        <f>VLOOKUP($A717, 'Medical Examinations'!$A$2:$J$2336, 8, FALSE)</f>
        <v>Yes</v>
      </c>
      <c r="L717" t="str">
        <f>VLOOKUP($A717, 'Medical Examinations'!$A$2:$J$2336, 9, FALSE)</f>
        <v>Obesity</v>
      </c>
      <c r="M717" t="str">
        <f>VLOOKUP($A717, 'Medical Examinations'!$A$2:$J$2336, 10, FALSE)</f>
        <v>Diabetes</v>
      </c>
      <c r="N717">
        <f>VLOOKUP($A717, 'Hospitalisation Details'!$A$2:$K$2344, 5, FALSE)</f>
        <v>3</v>
      </c>
      <c r="O717">
        <f>VLOOKUP($A717, 'Hospitalisation Details'!$A$2:$K$2344, 6, FALSE)</f>
        <v>14152.46</v>
      </c>
      <c r="P717" t="str">
        <f>VLOOKUP($A717, 'Hospitalisation Details'!$A$2:$K$2344, 7, FALSE)</f>
        <v>tier - 2</v>
      </c>
      <c r="Q717" t="str">
        <f>VLOOKUP($A717, 'Hospitalisation Details'!$A$2:$K$2344, 8, FALSE)</f>
        <v>tier - 1</v>
      </c>
      <c r="R717" t="str">
        <f>VLOOKUP($A717, 'Hospitalisation Details'!$A$2:$K$2344, 9, FALSE)</f>
        <v>R1012</v>
      </c>
      <c r="S717" t="str">
        <f>VLOOKUP($A717, 'Hospitalisation Details'!$A$2:$K$2344, 10, FALSE)</f>
        <v>7Jul1984</v>
      </c>
      <c r="T717">
        <f>VLOOKUP($A717, 'Hospitalisation Details'!$A$2:$K$2344, 11, FALSE)</f>
        <v>38</v>
      </c>
    </row>
    <row r="718" spans="1:20" ht="15.75" x14ac:dyDescent="0.25">
      <c r="A718" s="1" t="s">
        <v>1653</v>
      </c>
      <c r="B718" t="str">
        <f>VLOOKUP($A718, 'Customer Names'!$A$2:$D$2336, 2, FALSE)</f>
        <v>Bourgeois</v>
      </c>
      <c r="C718" t="str">
        <f>VLOOKUP($A718, 'Customer Names'!$A$2:$D$2336, 3, FALSE)</f>
        <v xml:space="preserve"> Ms</v>
      </c>
      <c r="D718" t="str">
        <f>VLOOKUP($A718, 'Customer Names'!$A$2:$D$2336, 4, FALSE)</f>
        <v xml:space="preserve">  A Danielle</v>
      </c>
      <c r="E718">
        <f>VLOOKUP($A718, 'Medical Examinations'!$A$2:$J$2336, 2, FALSE)</f>
        <v>38.28</v>
      </c>
      <c r="F718">
        <f>VLOOKUP($A718, 'Medical Examinations'!$A$2:$J$2336, 3, FALSE)</f>
        <v>5.51</v>
      </c>
      <c r="G718" t="str">
        <f>VLOOKUP($A718, 'Medical Examinations'!$A$2:$J$2336, 4, FALSE)</f>
        <v>Yes</v>
      </c>
      <c r="H718" t="str">
        <f>VLOOKUP($A718, 'Medical Examinations'!$A$2:$J$2336, 5, FALSE)</f>
        <v>No</v>
      </c>
      <c r="I718" t="str">
        <f>VLOOKUP($A718, 'Medical Examinations'!$A$2:$J$2336, 6, FALSE)</f>
        <v>No</v>
      </c>
      <c r="J718">
        <f>VLOOKUP($A718, 'Medical Examinations'!$A$2:$J$2336, 7, FALSE)</f>
        <v>1</v>
      </c>
      <c r="K718" t="str">
        <f>VLOOKUP($A718, 'Medical Examinations'!$A$2:$J$2336, 8, FALSE)</f>
        <v>Yes</v>
      </c>
      <c r="L718" t="str">
        <f>VLOOKUP($A718, 'Medical Examinations'!$A$2:$J$2336, 9, FALSE)</f>
        <v>Obesity</v>
      </c>
      <c r="M718" t="str">
        <f>VLOOKUP($A718, 'Medical Examinations'!$A$2:$J$2336, 10, FALSE)</f>
        <v>Normal</v>
      </c>
      <c r="N718">
        <f>VLOOKUP($A718, 'Hospitalisation Details'!$A$2:$K$2344, 5, FALSE)</f>
        <v>0</v>
      </c>
      <c r="O718">
        <f>VLOOKUP($A718, 'Hospitalisation Details'!$A$2:$K$2344, 6, FALSE)</f>
        <v>14133.04</v>
      </c>
      <c r="P718" t="str">
        <f>VLOOKUP($A718, 'Hospitalisation Details'!$A$2:$K$2344, 7, FALSE)</f>
        <v>tier - 2</v>
      </c>
      <c r="Q718" t="str">
        <f>VLOOKUP($A718, 'Hospitalisation Details'!$A$2:$K$2344, 8, FALSE)</f>
        <v>tier - 3</v>
      </c>
      <c r="R718" t="str">
        <f>VLOOKUP($A718, 'Hospitalisation Details'!$A$2:$K$2344, 9, FALSE)</f>
        <v>R1013</v>
      </c>
      <c r="S718" t="str">
        <f>VLOOKUP($A718, 'Hospitalisation Details'!$A$2:$K$2344, 10, FALSE)</f>
        <v>6Jul2004</v>
      </c>
      <c r="T718">
        <f>VLOOKUP($A718, 'Hospitalisation Details'!$A$2:$K$2344, 11, FALSE)</f>
        <v>18</v>
      </c>
    </row>
    <row r="719" spans="1:20" ht="15.75" x14ac:dyDescent="0.25">
      <c r="A719" s="1" t="s">
        <v>1652</v>
      </c>
      <c r="B719" t="str">
        <f>VLOOKUP($A719, 'Customer Names'!$A$2:$D$2336, 2, FALSE)</f>
        <v>Orloff</v>
      </c>
      <c r="C719" t="str">
        <f>VLOOKUP($A719, 'Customer Names'!$A$2:$D$2336, 3, FALSE)</f>
        <v xml:space="preserve"> Mr</v>
      </c>
      <c r="D719" t="str">
        <f>VLOOKUP($A719, 'Customer Names'!$A$2:$D$2336, 4, FALSE)</f>
        <v xml:space="preserve">  Conrad F</v>
      </c>
      <c r="E719">
        <f>VLOOKUP($A719, 'Medical Examinations'!$A$2:$J$2336, 2, FALSE)</f>
        <v>32.299999999999997</v>
      </c>
      <c r="F719">
        <f>VLOOKUP($A719, 'Medical Examinations'!$A$2:$J$2336, 3, FALSE)</f>
        <v>6.55</v>
      </c>
      <c r="G719" t="str">
        <f>VLOOKUP($A719, 'Medical Examinations'!$A$2:$J$2336, 4, FALSE)</f>
        <v>No</v>
      </c>
      <c r="H719" t="str">
        <f>VLOOKUP($A719, 'Medical Examinations'!$A$2:$J$2336, 5, FALSE)</f>
        <v>No</v>
      </c>
      <c r="I719" t="str">
        <f>VLOOKUP($A719, 'Medical Examinations'!$A$2:$J$2336, 6, FALSE)</f>
        <v>No</v>
      </c>
      <c r="J719">
        <f>VLOOKUP($A719, 'Medical Examinations'!$A$2:$J$2336, 7, FALSE)</f>
        <v>1</v>
      </c>
      <c r="K719" t="str">
        <f>VLOOKUP($A719, 'Medical Examinations'!$A$2:$J$2336, 8, FALSE)</f>
        <v>No</v>
      </c>
      <c r="L719" t="str">
        <f>VLOOKUP($A719, 'Medical Examinations'!$A$2:$J$2336, 9, FALSE)</f>
        <v>Obesity</v>
      </c>
      <c r="M719" t="str">
        <f>VLOOKUP($A719, 'Medical Examinations'!$A$2:$J$2336, 10, FALSE)</f>
        <v>Diabetes</v>
      </c>
      <c r="N719">
        <f>VLOOKUP($A719, 'Hospitalisation Details'!$A$2:$K$2344, 5, FALSE)</f>
        <v>2</v>
      </c>
      <c r="O719">
        <f>VLOOKUP($A719, 'Hospitalisation Details'!$A$2:$K$2344, 6, FALSE)</f>
        <v>14119.62</v>
      </c>
      <c r="P719" t="str">
        <f>VLOOKUP($A719, 'Hospitalisation Details'!$A$2:$K$2344, 7, FALSE)</f>
        <v>tier - 2</v>
      </c>
      <c r="Q719" t="str">
        <f>VLOOKUP($A719, 'Hospitalisation Details'!$A$2:$K$2344, 8, FALSE)</f>
        <v>tier - 1</v>
      </c>
      <c r="R719" t="str">
        <f>VLOOKUP($A719, 'Hospitalisation Details'!$A$2:$K$2344, 9, FALSE)</f>
        <v>R1012</v>
      </c>
      <c r="S719" t="str">
        <f>VLOOKUP($A719, 'Hospitalisation Details'!$A$2:$K$2344, 10, FALSE)</f>
        <v>14Jun1961</v>
      </c>
      <c r="T719">
        <f>VLOOKUP($A719, 'Hospitalisation Details'!$A$2:$K$2344, 11, FALSE)</f>
        <v>61</v>
      </c>
    </row>
    <row r="720" spans="1:20" ht="15.75" x14ac:dyDescent="0.25">
      <c r="A720" s="1" t="s">
        <v>1651</v>
      </c>
      <c r="B720" t="str">
        <f>VLOOKUP($A720, 'Customer Names'!$A$2:$D$2336, 2, FALSE)</f>
        <v>Ramirez</v>
      </c>
      <c r="C720" t="str">
        <f>VLOOKUP($A720, 'Customer Names'!$A$2:$D$2336, 3, FALSE)</f>
        <v xml:space="preserve"> Mr</v>
      </c>
      <c r="D720" t="str">
        <f>VLOOKUP($A720, 'Customer Names'!$A$2:$D$2336, 4, FALSE)</f>
        <v xml:space="preserve">  Josh</v>
      </c>
      <c r="E720">
        <f>VLOOKUP($A720, 'Medical Examinations'!$A$2:$J$2336, 2, FALSE)</f>
        <v>39.51</v>
      </c>
      <c r="F720">
        <f>VLOOKUP($A720, 'Medical Examinations'!$A$2:$J$2336, 3, FALSE)</f>
        <v>5.79</v>
      </c>
      <c r="G720" t="str">
        <f>VLOOKUP($A720, 'Medical Examinations'!$A$2:$J$2336, 4, FALSE)</f>
        <v>Yes</v>
      </c>
      <c r="H720" t="str">
        <f>VLOOKUP($A720, 'Medical Examinations'!$A$2:$J$2336, 5, FALSE)</f>
        <v>No</v>
      </c>
      <c r="I720" t="str">
        <f>VLOOKUP($A720, 'Medical Examinations'!$A$2:$J$2336, 6, FALSE)</f>
        <v>No</v>
      </c>
      <c r="J720">
        <f>VLOOKUP($A720, 'Medical Examinations'!$A$2:$J$2336, 7, FALSE)</f>
        <v>1</v>
      </c>
      <c r="K720" t="str">
        <f>VLOOKUP($A720, 'Medical Examinations'!$A$2:$J$2336, 8, FALSE)</f>
        <v>Yes</v>
      </c>
      <c r="L720" t="str">
        <f>VLOOKUP($A720, 'Medical Examinations'!$A$2:$J$2336, 9, FALSE)</f>
        <v>Obesity</v>
      </c>
      <c r="M720" t="str">
        <f>VLOOKUP($A720, 'Medical Examinations'!$A$2:$J$2336, 10, FALSE)</f>
        <v>Diabetes</v>
      </c>
      <c r="N720">
        <f>VLOOKUP($A720, 'Hospitalisation Details'!$A$2:$K$2344, 5, FALSE)</f>
        <v>2</v>
      </c>
      <c r="O720">
        <f>VLOOKUP($A720, 'Hospitalisation Details'!$A$2:$K$2344, 6, FALSE)</f>
        <v>14098.07</v>
      </c>
      <c r="P720" t="str">
        <f>VLOOKUP($A720, 'Hospitalisation Details'!$A$2:$K$2344, 7, FALSE)</f>
        <v>tier - 2</v>
      </c>
      <c r="Q720" t="str">
        <f>VLOOKUP($A720, 'Hospitalisation Details'!$A$2:$K$2344, 8, FALSE)</f>
        <v>tier - 3</v>
      </c>
      <c r="R720" t="str">
        <f>VLOOKUP($A720, 'Hospitalisation Details'!$A$2:$K$2344, 9, FALSE)</f>
        <v>R1023</v>
      </c>
      <c r="S720" t="str">
        <f>VLOOKUP($A720, 'Hospitalisation Details'!$A$2:$K$2344, 10, FALSE)</f>
        <v>26Sep1976</v>
      </c>
      <c r="T720">
        <f>VLOOKUP($A720, 'Hospitalisation Details'!$A$2:$K$2344, 11, FALSE)</f>
        <v>46</v>
      </c>
    </row>
    <row r="721" spans="1:20" ht="15.75" x14ac:dyDescent="0.25">
      <c r="A721" s="1" t="s">
        <v>1650</v>
      </c>
      <c r="B721" t="str">
        <f>VLOOKUP($A721, 'Customer Names'!$A$2:$D$2336, 2, FALSE)</f>
        <v>Fouquet</v>
      </c>
      <c r="C721" t="str">
        <f>VLOOKUP($A721, 'Customer Names'!$A$2:$D$2336, 3, FALSE)</f>
        <v xml:space="preserve"> Mr</v>
      </c>
      <c r="D721" t="str">
        <f>VLOOKUP($A721, 'Customer Names'!$A$2:$D$2336, 4, FALSE)</f>
        <v xml:space="preserve">  Maxime</v>
      </c>
      <c r="E721">
        <f>VLOOKUP($A721, 'Medical Examinations'!$A$2:$J$2336, 2, FALSE)</f>
        <v>50.46</v>
      </c>
      <c r="F721">
        <f>VLOOKUP($A721, 'Medical Examinations'!$A$2:$J$2336, 3, FALSE)</f>
        <v>4.5599999999999996</v>
      </c>
      <c r="G721" t="str">
        <f>VLOOKUP($A721, 'Medical Examinations'!$A$2:$J$2336, 4, FALSE)</f>
        <v>Yes</v>
      </c>
      <c r="H721" t="str">
        <f>VLOOKUP($A721, 'Medical Examinations'!$A$2:$J$2336, 5, FALSE)</f>
        <v>Yes</v>
      </c>
      <c r="I721" t="str">
        <f>VLOOKUP($A721, 'Medical Examinations'!$A$2:$J$2336, 6, FALSE)</f>
        <v>No</v>
      </c>
      <c r="J721">
        <f>VLOOKUP($A721, 'Medical Examinations'!$A$2:$J$2336, 7, FALSE)</f>
        <v>2</v>
      </c>
      <c r="K721" t="str">
        <f>VLOOKUP($A721, 'Medical Examinations'!$A$2:$J$2336, 8, FALSE)</f>
        <v>Yes</v>
      </c>
      <c r="L721" t="str">
        <f>VLOOKUP($A721, 'Medical Examinations'!$A$2:$J$2336, 9, FALSE)</f>
        <v>Obesity</v>
      </c>
      <c r="M721" t="str">
        <f>VLOOKUP($A721, 'Medical Examinations'!$A$2:$J$2336, 10, FALSE)</f>
        <v>Normal</v>
      </c>
      <c r="N721">
        <f>VLOOKUP($A721, 'Hospitalisation Details'!$A$2:$K$2344, 5, FALSE)</f>
        <v>3</v>
      </c>
      <c r="O721">
        <f>VLOOKUP($A721, 'Hospitalisation Details'!$A$2:$K$2344, 6, FALSE)</f>
        <v>14081.93</v>
      </c>
      <c r="P721" t="str">
        <f>VLOOKUP($A721, 'Hospitalisation Details'!$A$2:$K$2344, 7, FALSE)</f>
        <v>tier - 2</v>
      </c>
      <c r="Q721" t="str">
        <f>VLOOKUP($A721, 'Hospitalisation Details'!$A$2:$K$2344, 8, FALSE)</f>
        <v>tier - 3</v>
      </c>
      <c r="R721" t="str">
        <f>VLOOKUP($A721, 'Hospitalisation Details'!$A$2:$K$2344, 9, FALSE)</f>
        <v>R1012</v>
      </c>
      <c r="S721" t="str">
        <f>VLOOKUP($A721, 'Hospitalisation Details'!$A$2:$K$2344, 10, FALSE)</f>
        <v>12Sep1991</v>
      </c>
      <c r="T721">
        <f>VLOOKUP($A721, 'Hospitalisation Details'!$A$2:$K$2344, 11, FALSE)</f>
        <v>31</v>
      </c>
    </row>
    <row r="722" spans="1:20" ht="15.75" x14ac:dyDescent="0.25">
      <c r="A722" s="1" t="s">
        <v>1649</v>
      </c>
      <c r="B722" t="str">
        <f>VLOOKUP($A722, 'Customer Names'!$A$2:$D$2336, 2, FALSE)</f>
        <v>McPhillips</v>
      </c>
      <c r="C722" t="str">
        <f>VLOOKUP($A722, 'Customer Names'!$A$2:$D$2336, 3, FALSE)</f>
        <v xml:space="preserve"> Ms</v>
      </c>
      <c r="D722" t="str">
        <f>VLOOKUP($A722, 'Customer Names'!$A$2:$D$2336, 4, FALSE)</f>
        <v xml:space="preserve">  Natalie</v>
      </c>
      <c r="E722">
        <f>VLOOKUP($A722, 'Medical Examinations'!$A$2:$J$2336, 2, FALSE)</f>
        <v>31.73</v>
      </c>
      <c r="F722">
        <f>VLOOKUP($A722, 'Medical Examinations'!$A$2:$J$2336, 3, FALSE)</f>
        <v>7</v>
      </c>
      <c r="G722" t="str">
        <f>VLOOKUP($A722, 'Medical Examinations'!$A$2:$J$2336, 4, FALSE)</f>
        <v>No</v>
      </c>
      <c r="H722" t="str">
        <f>VLOOKUP($A722, 'Medical Examinations'!$A$2:$J$2336, 5, FALSE)</f>
        <v>No</v>
      </c>
      <c r="I722" t="str">
        <f>VLOOKUP($A722, 'Medical Examinations'!$A$2:$J$2336, 6, FALSE)</f>
        <v>No</v>
      </c>
      <c r="J722">
        <f>VLOOKUP($A722, 'Medical Examinations'!$A$2:$J$2336, 7, FALSE)</f>
        <v>1</v>
      </c>
      <c r="K722" t="str">
        <f>VLOOKUP($A722, 'Medical Examinations'!$A$2:$J$2336, 8, FALSE)</f>
        <v>No</v>
      </c>
      <c r="L722" t="str">
        <f>VLOOKUP($A722, 'Medical Examinations'!$A$2:$J$2336, 9, FALSE)</f>
        <v>Obesity</v>
      </c>
      <c r="M722" t="str">
        <f>VLOOKUP($A722, 'Medical Examinations'!$A$2:$J$2336, 10, FALSE)</f>
        <v>Diabetes</v>
      </c>
      <c r="N722">
        <f>VLOOKUP($A722, 'Hospitalisation Details'!$A$2:$K$2344, 5, FALSE)</f>
        <v>0</v>
      </c>
      <c r="O722">
        <f>VLOOKUP($A722, 'Hospitalisation Details'!$A$2:$K$2344, 6, FALSE)</f>
        <v>14043.48</v>
      </c>
      <c r="P722" t="str">
        <f>VLOOKUP($A722, 'Hospitalisation Details'!$A$2:$K$2344, 7, FALSE)</f>
        <v>tier - 2</v>
      </c>
      <c r="Q722" t="str">
        <f>VLOOKUP($A722, 'Hospitalisation Details'!$A$2:$K$2344, 8, FALSE)</f>
        <v>tier - 3</v>
      </c>
      <c r="R722" t="str">
        <f>VLOOKUP($A722, 'Hospitalisation Details'!$A$2:$K$2344, 9, FALSE)</f>
        <v>R1024</v>
      </c>
      <c r="S722" t="str">
        <f>VLOOKUP($A722, 'Hospitalisation Details'!$A$2:$K$2344, 10, FALSE)</f>
        <v>8Nov1960</v>
      </c>
      <c r="T722">
        <f>VLOOKUP($A722, 'Hospitalisation Details'!$A$2:$K$2344, 11, FALSE)</f>
        <v>62</v>
      </c>
    </row>
    <row r="723" spans="1:20" ht="15.75" x14ac:dyDescent="0.25">
      <c r="A723" s="1" t="s">
        <v>1648</v>
      </c>
      <c r="B723" t="str">
        <f>VLOOKUP($A723, 'Customer Names'!$A$2:$D$2336, 2, FALSE)</f>
        <v>Burgin</v>
      </c>
      <c r="C723" t="str">
        <f>VLOOKUP($A723, 'Customer Names'!$A$2:$D$2336, 3, FALSE)</f>
        <v xml:space="preserve"> Ms</v>
      </c>
      <c r="D723" t="str">
        <f>VLOOKUP($A723, 'Customer Names'!$A$2:$D$2336, 4, FALSE)</f>
        <v xml:space="preserve">  Melissa</v>
      </c>
      <c r="E723">
        <f>VLOOKUP($A723, 'Medical Examinations'!$A$2:$J$2336, 2, FALSE)</f>
        <v>32.1</v>
      </c>
      <c r="F723">
        <f>VLOOKUP($A723, 'Medical Examinations'!$A$2:$J$2336, 3, FALSE)</f>
        <v>6.57</v>
      </c>
      <c r="G723" t="str">
        <f>VLOOKUP($A723, 'Medical Examinations'!$A$2:$J$2336, 4, FALSE)</f>
        <v>No</v>
      </c>
      <c r="H723" t="str">
        <f>VLOOKUP($A723, 'Medical Examinations'!$A$2:$J$2336, 5, FALSE)</f>
        <v>No</v>
      </c>
      <c r="I723" t="str">
        <f>VLOOKUP($A723, 'Medical Examinations'!$A$2:$J$2336, 6, FALSE)</f>
        <v>Yes</v>
      </c>
      <c r="J723">
        <f>VLOOKUP($A723, 'Medical Examinations'!$A$2:$J$2336, 7, FALSE)</f>
        <v>1</v>
      </c>
      <c r="K723" t="str">
        <f>VLOOKUP($A723, 'Medical Examinations'!$A$2:$J$2336, 8, FALSE)</f>
        <v>No</v>
      </c>
      <c r="L723" t="str">
        <f>VLOOKUP($A723, 'Medical Examinations'!$A$2:$J$2336, 9, FALSE)</f>
        <v>Obesity</v>
      </c>
      <c r="M723" t="str">
        <f>VLOOKUP($A723, 'Medical Examinations'!$A$2:$J$2336, 10, FALSE)</f>
        <v>Diabetes</v>
      </c>
      <c r="N723">
        <f>VLOOKUP($A723, 'Hospitalisation Details'!$A$2:$K$2344, 5, FALSE)</f>
        <v>3</v>
      </c>
      <c r="O723">
        <f>VLOOKUP($A723, 'Hospitalisation Details'!$A$2:$K$2344, 6, FALSE)</f>
        <v>14007.22</v>
      </c>
      <c r="P723" t="str">
        <f>VLOOKUP($A723, 'Hospitalisation Details'!$A$2:$K$2344, 7, FALSE)</f>
        <v>tier - 2</v>
      </c>
      <c r="Q723" t="str">
        <f>VLOOKUP($A723, 'Hospitalisation Details'!$A$2:$K$2344, 8, FALSE)</f>
        <v>tier - 3</v>
      </c>
      <c r="R723" t="str">
        <f>VLOOKUP($A723, 'Hospitalisation Details'!$A$2:$K$2344, 9, FALSE)</f>
        <v>R1011</v>
      </c>
      <c r="S723" t="str">
        <f>VLOOKUP($A723, 'Hospitalisation Details'!$A$2:$K$2344, 10, FALSE)</f>
        <v>8Jul1963</v>
      </c>
      <c r="T723">
        <f>VLOOKUP($A723, 'Hospitalisation Details'!$A$2:$K$2344, 11, FALSE)</f>
        <v>59</v>
      </c>
    </row>
    <row r="724" spans="1:20" ht="15.75" x14ac:dyDescent="0.25">
      <c r="A724" s="1" t="s">
        <v>1647</v>
      </c>
      <c r="B724" t="str">
        <f>VLOOKUP($A724, 'Customer Names'!$A$2:$D$2336, 2, FALSE)</f>
        <v>Roberts</v>
      </c>
      <c r="C724" t="str">
        <f>VLOOKUP($A724, 'Customer Names'!$A$2:$D$2336, 3, FALSE)</f>
        <v xml:space="preserve"> Ms</v>
      </c>
      <c r="D724" t="str">
        <f>VLOOKUP($A724, 'Customer Names'!$A$2:$D$2336, 4, FALSE)</f>
        <v xml:space="preserve">  Laura P</v>
      </c>
      <c r="E724">
        <f>VLOOKUP($A724, 'Medical Examinations'!$A$2:$J$2336, 2, FALSE)</f>
        <v>27.83</v>
      </c>
      <c r="F724">
        <f>VLOOKUP($A724, 'Medical Examinations'!$A$2:$J$2336, 3, FALSE)</f>
        <v>11.61</v>
      </c>
      <c r="G724" t="str">
        <f>VLOOKUP($A724, 'Medical Examinations'!$A$2:$J$2336, 4, FALSE)</f>
        <v>No</v>
      </c>
      <c r="H724" t="str">
        <f>VLOOKUP($A724, 'Medical Examinations'!$A$2:$J$2336, 5, FALSE)</f>
        <v>No</v>
      </c>
      <c r="I724" t="str">
        <f>VLOOKUP($A724, 'Medical Examinations'!$A$2:$J$2336, 6, FALSE)</f>
        <v>Yes</v>
      </c>
      <c r="J724">
        <f>VLOOKUP($A724, 'Medical Examinations'!$A$2:$J$2336, 7, FALSE)</f>
        <v>0</v>
      </c>
      <c r="K724" t="str">
        <f>VLOOKUP($A724, 'Medical Examinations'!$A$2:$J$2336, 8, FALSE)</f>
        <v>No</v>
      </c>
      <c r="L724" t="str">
        <f>VLOOKUP($A724, 'Medical Examinations'!$A$2:$J$2336, 9, FALSE)</f>
        <v>Obesity</v>
      </c>
      <c r="M724" t="str">
        <f>VLOOKUP($A724, 'Medical Examinations'!$A$2:$J$2336, 10, FALSE)</f>
        <v>Diabetes</v>
      </c>
      <c r="N724">
        <f>VLOOKUP($A724, 'Hospitalisation Details'!$A$2:$K$2344, 5, FALSE)</f>
        <v>3</v>
      </c>
      <c r="O724">
        <f>VLOOKUP($A724, 'Hospitalisation Details'!$A$2:$K$2344, 6, FALSE)</f>
        <v>14001.29</v>
      </c>
      <c r="P724" t="str">
        <f>VLOOKUP($A724, 'Hospitalisation Details'!$A$2:$K$2344, 7, FALSE)</f>
        <v>tier - 2</v>
      </c>
      <c r="Q724" t="str">
        <f>VLOOKUP($A724, 'Hospitalisation Details'!$A$2:$K$2344, 8, FALSE)</f>
        <v>tier - 2</v>
      </c>
      <c r="R724" t="str">
        <f>VLOOKUP($A724, 'Hospitalisation Details'!$A$2:$K$2344, 9, FALSE)</f>
        <v>R1013</v>
      </c>
      <c r="S724" t="str">
        <f>VLOOKUP($A724, 'Hospitalisation Details'!$A$2:$K$2344, 10, FALSE)</f>
        <v>6Jul1963</v>
      </c>
      <c r="T724">
        <f>VLOOKUP($A724, 'Hospitalisation Details'!$A$2:$K$2344, 11, FALSE)</f>
        <v>59</v>
      </c>
    </row>
    <row r="725" spans="1:20" ht="15.75" x14ac:dyDescent="0.25">
      <c r="A725" s="1" t="s">
        <v>1646</v>
      </c>
      <c r="B725" t="str">
        <f>VLOOKUP($A725, 'Customer Names'!$A$2:$D$2336, 2, FALSE)</f>
        <v>Nemec</v>
      </c>
      <c r="C725" t="str">
        <f>VLOOKUP($A725, 'Customer Names'!$A$2:$D$2336, 3, FALSE)</f>
        <v xml:space="preserve"> Mrs</v>
      </c>
      <c r="D725" t="str">
        <f>VLOOKUP($A725, 'Customer Names'!$A$2:$D$2336, 4, FALSE)</f>
        <v xml:space="preserve">  Lisa</v>
      </c>
      <c r="E725">
        <f>VLOOKUP($A725, 'Medical Examinations'!$A$2:$J$2336, 2, FALSE)</f>
        <v>27.72</v>
      </c>
      <c r="F725">
        <f>VLOOKUP($A725, 'Medical Examinations'!$A$2:$J$2336, 3, FALSE)</f>
        <v>8.16</v>
      </c>
      <c r="G725" t="str">
        <f>VLOOKUP($A725, 'Medical Examinations'!$A$2:$J$2336, 4, FALSE)</f>
        <v>No</v>
      </c>
      <c r="H725" t="str">
        <f>VLOOKUP($A725, 'Medical Examinations'!$A$2:$J$2336, 5, FALSE)</f>
        <v>No</v>
      </c>
      <c r="I725" t="str">
        <f>VLOOKUP($A725, 'Medical Examinations'!$A$2:$J$2336, 6, FALSE)</f>
        <v>Yes</v>
      </c>
      <c r="J725">
        <f>VLOOKUP($A725, 'Medical Examinations'!$A$2:$J$2336, 7, FALSE)</f>
        <v>0</v>
      </c>
      <c r="K725" t="str">
        <f>VLOOKUP($A725, 'Medical Examinations'!$A$2:$J$2336, 8, FALSE)</f>
        <v>No</v>
      </c>
      <c r="L725" t="str">
        <f>VLOOKUP($A725, 'Medical Examinations'!$A$2:$J$2336, 9, FALSE)</f>
        <v>Obesity</v>
      </c>
      <c r="M725" t="str">
        <f>VLOOKUP($A725, 'Medical Examinations'!$A$2:$J$2336, 10, FALSE)</f>
        <v>Diabetes</v>
      </c>
      <c r="N725">
        <f>VLOOKUP($A725, 'Hospitalisation Details'!$A$2:$K$2344, 5, FALSE)</f>
        <v>3</v>
      </c>
      <c r="O725">
        <f>VLOOKUP($A725, 'Hospitalisation Details'!$A$2:$K$2344, 6, FALSE)</f>
        <v>14001.13</v>
      </c>
      <c r="P725" t="str">
        <f>VLOOKUP($A725, 'Hospitalisation Details'!$A$2:$K$2344, 7, FALSE)</f>
        <v>tier - 2</v>
      </c>
      <c r="Q725" t="str">
        <f>VLOOKUP($A725, 'Hospitalisation Details'!$A$2:$K$2344, 8, FALSE)</f>
        <v>tier - 1</v>
      </c>
      <c r="R725" t="str">
        <f>VLOOKUP($A725, 'Hospitalisation Details'!$A$2:$K$2344, 9, FALSE)</f>
        <v>R1013</v>
      </c>
      <c r="S725" t="str">
        <f>VLOOKUP($A725, 'Hospitalisation Details'!$A$2:$K$2344, 10, FALSE)</f>
        <v>23Dec1963</v>
      </c>
      <c r="T725">
        <f>VLOOKUP($A725, 'Hospitalisation Details'!$A$2:$K$2344, 11, FALSE)</f>
        <v>59</v>
      </c>
    </row>
    <row r="726" spans="1:20" ht="15.75" x14ac:dyDescent="0.25">
      <c r="A726" s="1" t="s">
        <v>1645</v>
      </c>
      <c r="B726" t="str">
        <f>VLOOKUP($A726, 'Customer Names'!$A$2:$D$2336, 2, FALSE)</f>
        <v>Appman</v>
      </c>
      <c r="C726" t="str">
        <f>VLOOKUP($A726, 'Customer Names'!$A$2:$D$2336, 3, FALSE)</f>
        <v xml:space="preserve"> Mr</v>
      </c>
      <c r="D726" t="str">
        <f>VLOOKUP($A726, 'Customer Names'!$A$2:$D$2336, 4, FALSE)</f>
        <v xml:space="preserve">  William D Jr</v>
      </c>
      <c r="E726">
        <f>VLOOKUP($A726, 'Medical Examinations'!$A$2:$J$2336, 2, FALSE)</f>
        <v>36.765000000000001</v>
      </c>
      <c r="F726">
        <f>VLOOKUP($A726, 'Medical Examinations'!$A$2:$J$2336, 3, FALSE)</f>
        <v>4.4800000000000004</v>
      </c>
      <c r="G726" t="str">
        <f>VLOOKUP($A726, 'Medical Examinations'!$A$2:$J$2336, 4, FALSE)</f>
        <v>Yes</v>
      </c>
      <c r="H726" t="str">
        <f>VLOOKUP($A726, 'Medical Examinations'!$A$2:$J$2336, 5, FALSE)</f>
        <v>No</v>
      </c>
      <c r="I726" t="str">
        <f>VLOOKUP($A726, 'Medical Examinations'!$A$2:$J$2336, 6, FALSE)</f>
        <v>No</v>
      </c>
      <c r="J726">
        <f>VLOOKUP($A726, 'Medical Examinations'!$A$2:$J$2336, 7, FALSE)</f>
        <v>1</v>
      </c>
      <c r="K726" t="str">
        <f>VLOOKUP($A726, 'Medical Examinations'!$A$2:$J$2336, 8, FALSE)</f>
        <v>No</v>
      </c>
      <c r="L726" t="str">
        <f>VLOOKUP($A726, 'Medical Examinations'!$A$2:$J$2336, 9, FALSE)</f>
        <v>Obesity</v>
      </c>
      <c r="M726" t="str">
        <f>VLOOKUP($A726, 'Medical Examinations'!$A$2:$J$2336, 10, FALSE)</f>
        <v>Normal</v>
      </c>
      <c r="N726">
        <f>VLOOKUP($A726, 'Hospitalisation Details'!$A$2:$K$2344, 5, FALSE)</f>
        <v>0</v>
      </c>
      <c r="O726">
        <f>VLOOKUP($A726, 'Hospitalisation Details'!$A$2:$K$2344, 6, FALSE)</f>
        <v>13981.85</v>
      </c>
      <c r="P726" t="str">
        <f>VLOOKUP($A726, 'Hospitalisation Details'!$A$2:$K$2344, 7, FALSE)</f>
        <v>tier - 2</v>
      </c>
      <c r="Q726" t="str">
        <f>VLOOKUP($A726, 'Hospitalisation Details'!$A$2:$K$2344, 8, FALSE)</f>
        <v>tier - 1</v>
      </c>
      <c r="R726" t="str">
        <f>VLOOKUP($A726, 'Hospitalisation Details'!$A$2:$K$2344, 9, FALSE)</f>
        <v>R1016</v>
      </c>
      <c r="S726" t="str">
        <f>VLOOKUP($A726, 'Hospitalisation Details'!$A$2:$K$2344, 10, FALSE)</f>
        <v>6Sep1959</v>
      </c>
      <c r="T726">
        <f>VLOOKUP($A726, 'Hospitalisation Details'!$A$2:$K$2344, 11, FALSE)</f>
        <v>63</v>
      </c>
    </row>
    <row r="727" spans="1:20" ht="15.75" x14ac:dyDescent="0.25">
      <c r="A727" s="1" t="s">
        <v>1644</v>
      </c>
      <c r="B727" t="str">
        <f>VLOOKUP($A727, 'Customer Names'!$A$2:$D$2336, 2, FALSE)</f>
        <v>Driscoll</v>
      </c>
      <c r="C727" t="str">
        <f>VLOOKUP($A727, 'Customer Names'!$A$2:$D$2336, 3, FALSE)</f>
        <v xml:space="preserve"> Mr</v>
      </c>
      <c r="D727" t="str">
        <f>VLOOKUP($A727, 'Customer Names'!$A$2:$D$2336, 4, FALSE)</f>
        <v xml:space="preserve">  James</v>
      </c>
      <c r="E727">
        <f>VLOOKUP($A727, 'Medical Examinations'!$A$2:$J$2336, 2, FALSE)</f>
        <v>48.36</v>
      </c>
      <c r="F727">
        <f>VLOOKUP($A727, 'Medical Examinations'!$A$2:$J$2336, 3, FALSE)</f>
        <v>4.08</v>
      </c>
      <c r="G727" t="str">
        <f>VLOOKUP($A727, 'Medical Examinations'!$A$2:$J$2336, 4, FALSE)</f>
        <v>Yes</v>
      </c>
      <c r="H727" t="str">
        <f>VLOOKUP($A727, 'Medical Examinations'!$A$2:$J$2336, 5, FALSE)</f>
        <v>Yes</v>
      </c>
      <c r="I727" t="str">
        <f>VLOOKUP($A727, 'Medical Examinations'!$A$2:$J$2336, 6, FALSE)</f>
        <v>No</v>
      </c>
      <c r="J727">
        <f>VLOOKUP($A727, 'Medical Examinations'!$A$2:$J$2336, 7, FALSE)</f>
        <v>2</v>
      </c>
      <c r="K727" t="str">
        <f>VLOOKUP($A727, 'Medical Examinations'!$A$2:$J$2336, 8, FALSE)</f>
        <v>Yes</v>
      </c>
      <c r="L727" t="str">
        <f>VLOOKUP($A727, 'Medical Examinations'!$A$2:$J$2336, 9, FALSE)</f>
        <v>Obesity</v>
      </c>
      <c r="M727" t="str">
        <f>VLOOKUP($A727, 'Medical Examinations'!$A$2:$J$2336, 10, FALSE)</f>
        <v>Normal</v>
      </c>
      <c r="N727">
        <f>VLOOKUP($A727, 'Hospitalisation Details'!$A$2:$K$2344, 5, FALSE)</f>
        <v>3</v>
      </c>
      <c r="O727">
        <f>VLOOKUP($A727, 'Hospitalisation Details'!$A$2:$K$2344, 6, FALSE)</f>
        <v>13979.45</v>
      </c>
      <c r="P727" t="str">
        <f>VLOOKUP($A727, 'Hospitalisation Details'!$A$2:$K$2344, 7, FALSE)</f>
        <v>tier - 2</v>
      </c>
      <c r="Q727" t="str">
        <f>VLOOKUP($A727, 'Hospitalisation Details'!$A$2:$K$2344, 8, FALSE)</f>
        <v>tier - 1</v>
      </c>
      <c r="R727" t="str">
        <f>VLOOKUP($A727, 'Hospitalisation Details'!$A$2:$K$2344, 9, FALSE)</f>
        <v>R1023</v>
      </c>
      <c r="S727" t="str">
        <f>VLOOKUP($A727, 'Hospitalisation Details'!$A$2:$K$2344, 10, FALSE)</f>
        <v>13Jul1990</v>
      </c>
      <c r="T727">
        <f>VLOOKUP($A727, 'Hospitalisation Details'!$A$2:$K$2344, 11, FALSE)</f>
        <v>32</v>
      </c>
    </row>
    <row r="728" spans="1:20" ht="15.75" x14ac:dyDescent="0.25">
      <c r="A728" s="1" t="s">
        <v>1643</v>
      </c>
      <c r="B728" t="str">
        <f>VLOOKUP($A728, 'Customer Names'!$A$2:$D$2336, 2, FALSE)</f>
        <v>Glotzbach</v>
      </c>
      <c r="C728" t="str">
        <f>VLOOKUP($A728, 'Customer Names'!$A$2:$D$2336, 3, FALSE)</f>
        <v xml:space="preserve"> Mr</v>
      </c>
      <c r="D728" t="str">
        <f>VLOOKUP($A728, 'Customer Names'!$A$2:$D$2336, 4, FALSE)</f>
        <v xml:space="preserve">  John</v>
      </c>
      <c r="E728">
        <f>VLOOKUP($A728, 'Medical Examinations'!$A$2:$J$2336, 2, FALSE)</f>
        <v>31.445</v>
      </c>
      <c r="F728">
        <f>VLOOKUP($A728, 'Medical Examinations'!$A$2:$J$2336, 3, FALSE)</f>
        <v>4.4000000000000004</v>
      </c>
      <c r="G728" t="str">
        <f>VLOOKUP($A728, 'Medical Examinations'!$A$2:$J$2336, 4, FALSE)</f>
        <v>No</v>
      </c>
      <c r="H728" t="str">
        <f>VLOOKUP($A728, 'Medical Examinations'!$A$2:$J$2336, 5, FALSE)</f>
        <v>No</v>
      </c>
      <c r="I728" t="str">
        <f>VLOOKUP($A728, 'Medical Examinations'!$A$2:$J$2336, 6, FALSE)</f>
        <v>No</v>
      </c>
      <c r="J728">
        <f>VLOOKUP($A728, 'Medical Examinations'!$A$2:$J$2336, 7, FALSE)</f>
        <v>1</v>
      </c>
      <c r="K728" t="str">
        <f>VLOOKUP($A728, 'Medical Examinations'!$A$2:$J$2336, 8, FALSE)</f>
        <v>No</v>
      </c>
      <c r="L728" t="str">
        <f>VLOOKUP($A728, 'Medical Examinations'!$A$2:$J$2336, 9, FALSE)</f>
        <v>Obesity</v>
      </c>
      <c r="M728" t="str">
        <f>VLOOKUP($A728, 'Medical Examinations'!$A$2:$J$2336, 10, FALSE)</f>
        <v>Normal</v>
      </c>
      <c r="N728">
        <f>VLOOKUP($A728, 'Hospitalisation Details'!$A$2:$K$2344, 5, FALSE)</f>
        <v>0</v>
      </c>
      <c r="O728">
        <f>VLOOKUP($A728, 'Hospitalisation Details'!$A$2:$K$2344, 6, FALSE)</f>
        <v>13974.46</v>
      </c>
      <c r="P728" t="str">
        <f>VLOOKUP($A728, 'Hospitalisation Details'!$A$2:$K$2344, 7, FALSE)</f>
        <v>tier - 2</v>
      </c>
      <c r="Q728" t="str">
        <f>VLOOKUP($A728, 'Hospitalisation Details'!$A$2:$K$2344, 8, FALSE)</f>
        <v>tier - 2</v>
      </c>
      <c r="R728" t="str">
        <f>VLOOKUP($A728, 'Hospitalisation Details'!$A$2:$K$2344, 9, FALSE)</f>
        <v>R1019</v>
      </c>
      <c r="S728" t="str">
        <f>VLOOKUP($A728, 'Hospitalisation Details'!$A$2:$K$2344, 10, FALSE)</f>
        <v>29Aug1959</v>
      </c>
      <c r="T728">
        <f>VLOOKUP($A728, 'Hospitalisation Details'!$A$2:$K$2344, 11, FALSE)</f>
        <v>63</v>
      </c>
    </row>
    <row r="729" spans="1:20" ht="15.75" x14ac:dyDescent="0.25">
      <c r="A729" s="1" t="s">
        <v>1642</v>
      </c>
      <c r="B729" t="str">
        <f>VLOOKUP($A729, 'Customer Names'!$A$2:$D$2336, 2, FALSE)</f>
        <v>Tenforde</v>
      </c>
      <c r="C729" t="str">
        <f>VLOOKUP($A729, 'Customer Names'!$A$2:$D$2336, 3, FALSE)</f>
        <v xml:space="preserve"> Mr</v>
      </c>
      <c r="D729" t="str">
        <f>VLOOKUP($A729, 'Customer Names'!$A$2:$D$2336, 4, FALSE)</f>
        <v xml:space="preserve">  Adam S</v>
      </c>
      <c r="E729">
        <f>VLOOKUP($A729, 'Medical Examinations'!$A$2:$J$2336, 2, FALSE)</f>
        <v>27.55</v>
      </c>
      <c r="F729">
        <f>VLOOKUP($A729, 'Medical Examinations'!$A$2:$J$2336, 3, FALSE)</f>
        <v>9.02</v>
      </c>
      <c r="G729" t="str">
        <f>VLOOKUP($A729, 'Medical Examinations'!$A$2:$J$2336, 4, FALSE)</f>
        <v>No</v>
      </c>
      <c r="H729" t="str">
        <f>VLOOKUP($A729, 'Medical Examinations'!$A$2:$J$2336, 5, FALSE)</f>
        <v>No</v>
      </c>
      <c r="I729" t="str">
        <f>VLOOKUP($A729, 'Medical Examinations'!$A$2:$J$2336, 6, FALSE)</f>
        <v>No</v>
      </c>
      <c r="J729">
        <f>VLOOKUP($A729, 'Medical Examinations'!$A$2:$J$2336, 7, FALSE)</f>
        <v>0</v>
      </c>
      <c r="K729" t="str">
        <f>VLOOKUP($A729, 'Medical Examinations'!$A$2:$J$2336, 8, FALSE)</f>
        <v>No</v>
      </c>
      <c r="L729" t="str">
        <f>VLOOKUP($A729, 'Medical Examinations'!$A$2:$J$2336, 9, FALSE)</f>
        <v>Obesity</v>
      </c>
      <c r="M729" t="str">
        <f>VLOOKUP($A729, 'Medical Examinations'!$A$2:$J$2336, 10, FALSE)</f>
        <v>Diabetes</v>
      </c>
      <c r="N729">
        <f>VLOOKUP($A729, 'Hospitalisation Details'!$A$2:$K$2344, 5, FALSE)</f>
        <v>1</v>
      </c>
      <c r="O729">
        <f>VLOOKUP($A729, 'Hospitalisation Details'!$A$2:$K$2344, 6, FALSE)</f>
        <v>13937.67</v>
      </c>
      <c r="P729" t="str">
        <f>VLOOKUP($A729, 'Hospitalisation Details'!$A$2:$K$2344, 7, FALSE)</f>
        <v>tier - 2</v>
      </c>
      <c r="Q729" t="str">
        <f>VLOOKUP($A729, 'Hospitalisation Details'!$A$2:$K$2344, 8, FALSE)</f>
        <v>tier - 1</v>
      </c>
      <c r="R729" t="str">
        <f>VLOOKUP($A729, 'Hospitalisation Details'!$A$2:$K$2344, 9, FALSE)</f>
        <v>R1012</v>
      </c>
      <c r="S729" t="str">
        <f>VLOOKUP($A729, 'Hospitalisation Details'!$A$2:$K$2344, 10, FALSE)</f>
        <v>18Jun1960</v>
      </c>
      <c r="T729">
        <f>VLOOKUP($A729, 'Hospitalisation Details'!$A$2:$K$2344, 11, FALSE)</f>
        <v>62</v>
      </c>
    </row>
    <row r="730" spans="1:20" ht="15.75" x14ac:dyDescent="0.25">
      <c r="A730" s="1" t="s">
        <v>1641</v>
      </c>
      <c r="B730" t="str">
        <f>VLOOKUP($A730, 'Customer Names'!$A$2:$D$2336, 2, FALSE)</f>
        <v>Ramirez</v>
      </c>
      <c r="C730" t="str">
        <f>VLOOKUP($A730, 'Customer Names'!$A$2:$D$2336, 3, FALSE)</f>
        <v xml:space="preserve"> Mr</v>
      </c>
      <c r="D730" t="str">
        <f>VLOOKUP($A730, 'Customer Names'!$A$2:$D$2336, 4, FALSE)</f>
        <v xml:space="preserve">  Armando</v>
      </c>
      <c r="E730">
        <f>VLOOKUP($A730, 'Medical Examinations'!$A$2:$J$2336, 2, FALSE)</f>
        <v>33.11</v>
      </c>
      <c r="F730">
        <f>VLOOKUP($A730, 'Medical Examinations'!$A$2:$J$2336, 3, FALSE)</f>
        <v>8.06</v>
      </c>
      <c r="G730" t="str">
        <f>VLOOKUP($A730, 'Medical Examinations'!$A$2:$J$2336, 4, FALSE)</f>
        <v>Yes</v>
      </c>
      <c r="H730" t="str">
        <f>VLOOKUP($A730, 'Medical Examinations'!$A$2:$J$2336, 5, FALSE)</f>
        <v>No</v>
      </c>
      <c r="I730" t="str">
        <f>VLOOKUP($A730, 'Medical Examinations'!$A$2:$J$2336, 6, FALSE)</f>
        <v>No</v>
      </c>
      <c r="J730">
        <f>VLOOKUP($A730, 'Medical Examinations'!$A$2:$J$2336, 7, FALSE)</f>
        <v>1</v>
      </c>
      <c r="K730" t="str">
        <f>VLOOKUP($A730, 'Medical Examinations'!$A$2:$J$2336, 8, FALSE)</f>
        <v>No</v>
      </c>
      <c r="L730" t="str">
        <f>VLOOKUP($A730, 'Medical Examinations'!$A$2:$J$2336, 9, FALSE)</f>
        <v>Obesity</v>
      </c>
      <c r="M730" t="str">
        <f>VLOOKUP($A730, 'Medical Examinations'!$A$2:$J$2336, 10, FALSE)</f>
        <v>Diabetes</v>
      </c>
      <c r="N730">
        <f>VLOOKUP($A730, 'Hospitalisation Details'!$A$2:$K$2344, 5, FALSE)</f>
        <v>3</v>
      </c>
      <c r="O730">
        <f>VLOOKUP($A730, 'Hospitalisation Details'!$A$2:$K$2344, 6, FALSE)</f>
        <v>13919.82</v>
      </c>
      <c r="P730" t="str">
        <f>VLOOKUP($A730, 'Hospitalisation Details'!$A$2:$K$2344, 7, FALSE)</f>
        <v>tier - 2</v>
      </c>
      <c r="Q730" t="str">
        <f>VLOOKUP($A730, 'Hospitalisation Details'!$A$2:$K$2344, 8, FALSE)</f>
        <v>tier - 2</v>
      </c>
      <c r="R730" t="str">
        <f>VLOOKUP($A730, 'Hospitalisation Details'!$A$2:$K$2344, 9, FALSE)</f>
        <v>R1013</v>
      </c>
      <c r="S730" t="str">
        <f>VLOOKUP($A730, 'Hospitalisation Details'!$A$2:$K$2344, 10, FALSE)</f>
        <v>27Jul1962</v>
      </c>
      <c r="T730">
        <f>VLOOKUP($A730, 'Hospitalisation Details'!$A$2:$K$2344, 11, FALSE)</f>
        <v>60</v>
      </c>
    </row>
    <row r="731" spans="1:20" ht="15.75" x14ac:dyDescent="0.25">
      <c r="A731" s="1" t="s">
        <v>1640</v>
      </c>
      <c r="B731" t="str">
        <f>VLOOKUP($A731, 'Customer Names'!$A$2:$D$2336, 2, FALSE)</f>
        <v>Stanley Torres</v>
      </c>
      <c r="C731" t="str">
        <f>VLOOKUP($A731, 'Customer Names'!$A$2:$D$2336, 3, FALSE)</f>
        <v xml:space="preserve"> Ms</v>
      </c>
      <c r="D731" t="str">
        <f>VLOOKUP($A731, 'Customer Names'!$A$2:$D$2336, 4, FALSE)</f>
        <v xml:space="preserve">  Dana</v>
      </c>
      <c r="E731">
        <f>VLOOKUP($A731, 'Medical Examinations'!$A$2:$J$2336, 2, FALSE)</f>
        <v>36.85</v>
      </c>
      <c r="F731">
        <f>VLOOKUP($A731, 'Medical Examinations'!$A$2:$J$2336, 3, FALSE)</f>
        <v>6.21</v>
      </c>
      <c r="G731" t="str">
        <f>VLOOKUP($A731, 'Medical Examinations'!$A$2:$J$2336, 4, FALSE)</f>
        <v>Yes</v>
      </c>
      <c r="H731" t="str">
        <f>VLOOKUP($A731, 'Medical Examinations'!$A$2:$J$2336, 5, FALSE)</f>
        <v>No</v>
      </c>
      <c r="I731" t="str">
        <f>VLOOKUP($A731, 'Medical Examinations'!$A$2:$J$2336, 6, FALSE)</f>
        <v>No</v>
      </c>
      <c r="J731">
        <f>VLOOKUP($A731, 'Medical Examinations'!$A$2:$J$2336, 7, FALSE)</f>
        <v>1</v>
      </c>
      <c r="K731" t="str">
        <f>VLOOKUP($A731, 'Medical Examinations'!$A$2:$J$2336, 8, FALSE)</f>
        <v>No</v>
      </c>
      <c r="L731" t="str">
        <f>VLOOKUP($A731, 'Medical Examinations'!$A$2:$J$2336, 9, FALSE)</f>
        <v>Obesity</v>
      </c>
      <c r="M731" t="str">
        <f>VLOOKUP($A731, 'Medical Examinations'!$A$2:$J$2336, 10, FALSE)</f>
        <v>Diabetes</v>
      </c>
      <c r="N731">
        <f>VLOOKUP($A731, 'Hospitalisation Details'!$A$2:$K$2344, 5, FALSE)</f>
        <v>0</v>
      </c>
      <c r="O731">
        <f>VLOOKUP($A731, 'Hospitalisation Details'!$A$2:$K$2344, 6, FALSE)</f>
        <v>13887.97</v>
      </c>
      <c r="P731" t="str">
        <f>VLOOKUP($A731, 'Hospitalisation Details'!$A$2:$K$2344, 7, FALSE)</f>
        <v>tier - 2</v>
      </c>
      <c r="Q731" t="str">
        <f>VLOOKUP($A731, 'Hospitalisation Details'!$A$2:$K$2344, 8, FALSE)</f>
        <v>tier - 2</v>
      </c>
      <c r="R731" t="str">
        <f>VLOOKUP($A731, 'Hospitalisation Details'!$A$2:$K$2344, 9, FALSE)</f>
        <v>R1013</v>
      </c>
      <c r="S731" t="str">
        <f>VLOOKUP($A731, 'Hospitalisation Details'!$A$2:$K$2344, 10, FALSE)</f>
        <v>7Jul1959</v>
      </c>
      <c r="T731">
        <f>VLOOKUP($A731, 'Hospitalisation Details'!$A$2:$K$2344, 11, FALSE)</f>
        <v>63</v>
      </c>
    </row>
    <row r="732" spans="1:20" ht="15.75" x14ac:dyDescent="0.25">
      <c r="A732" s="1" t="s">
        <v>1639</v>
      </c>
      <c r="B732" t="str">
        <f>VLOOKUP($A732, 'Customer Names'!$A$2:$D$2336, 2, FALSE)</f>
        <v>Vandongen</v>
      </c>
      <c r="C732" t="str">
        <f>VLOOKUP($A732, 'Customer Names'!$A$2:$D$2336, 3, FALSE)</f>
        <v xml:space="preserve"> Ms</v>
      </c>
      <c r="D732" t="str">
        <f>VLOOKUP($A732, 'Customer Names'!$A$2:$D$2336, 4, FALSE)</f>
        <v xml:space="preserve">  Jennifer L</v>
      </c>
      <c r="E732">
        <f>VLOOKUP($A732, 'Medical Examinations'!$A$2:$J$2336, 2, FALSE)</f>
        <v>36.299999999999997</v>
      </c>
      <c r="F732">
        <f>VLOOKUP($A732, 'Medical Examinations'!$A$2:$J$2336, 3, FALSE)</f>
        <v>5.79</v>
      </c>
      <c r="G732" t="str">
        <f>VLOOKUP($A732, 'Medical Examinations'!$A$2:$J$2336, 4, FALSE)</f>
        <v>Yes</v>
      </c>
      <c r="H732" t="str">
        <f>VLOOKUP($A732, 'Medical Examinations'!$A$2:$J$2336, 5, FALSE)</f>
        <v>No</v>
      </c>
      <c r="I732" t="str">
        <f>VLOOKUP($A732, 'Medical Examinations'!$A$2:$J$2336, 6, FALSE)</f>
        <v>No</v>
      </c>
      <c r="J732">
        <f>VLOOKUP($A732, 'Medical Examinations'!$A$2:$J$2336, 7, FALSE)</f>
        <v>1</v>
      </c>
      <c r="K732" t="str">
        <f>VLOOKUP($A732, 'Medical Examinations'!$A$2:$J$2336, 8, FALSE)</f>
        <v>No</v>
      </c>
      <c r="L732" t="str">
        <f>VLOOKUP($A732, 'Medical Examinations'!$A$2:$J$2336, 9, FALSE)</f>
        <v>Obesity</v>
      </c>
      <c r="M732" t="str">
        <f>VLOOKUP($A732, 'Medical Examinations'!$A$2:$J$2336, 10, FALSE)</f>
        <v>Diabetes</v>
      </c>
      <c r="N732">
        <f>VLOOKUP($A732, 'Hospitalisation Details'!$A$2:$K$2344, 5, FALSE)</f>
        <v>0</v>
      </c>
      <c r="O732">
        <f>VLOOKUP($A732, 'Hospitalisation Details'!$A$2:$K$2344, 6, FALSE)</f>
        <v>13887.2</v>
      </c>
      <c r="P732" t="str">
        <f>VLOOKUP($A732, 'Hospitalisation Details'!$A$2:$K$2344, 7, FALSE)</f>
        <v>tier - 2</v>
      </c>
      <c r="Q732" t="str">
        <f>VLOOKUP($A732, 'Hospitalisation Details'!$A$2:$K$2344, 8, FALSE)</f>
        <v>tier - 3</v>
      </c>
      <c r="R732" t="str">
        <f>VLOOKUP($A732, 'Hospitalisation Details'!$A$2:$K$2344, 9, FALSE)</f>
        <v>R1013</v>
      </c>
      <c r="S732" t="str">
        <f>VLOOKUP($A732, 'Hospitalisation Details'!$A$2:$K$2344, 10, FALSE)</f>
        <v>29Dec1959</v>
      </c>
      <c r="T732">
        <f>VLOOKUP($A732, 'Hospitalisation Details'!$A$2:$K$2344, 11, FALSE)</f>
        <v>63</v>
      </c>
    </row>
    <row r="733" spans="1:20" ht="15.75" x14ac:dyDescent="0.25">
      <c r="A733" s="1" t="s">
        <v>1638</v>
      </c>
      <c r="B733" t="str">
        <f>VLOOKUP($A733, 'Customer Names'!$A$2:$D$2336, 2, FALSE)</f>
        <v>Liebald</v>
      </c>
      <c r="C733" t="str">
        <f>VLOOKUP($A733, 'Customer Names'!$A$2:$D$2336, 3, FALSE)</f>
        <v xml:space="preserve"> Mr</v>
      </c>
      <c r="D733" t="str">
        <f>VLOOKUP($A733, 'Customer Names'!$A$2:$D$2336, 4, FALSE)</f>
        <v xml:space="preserve">  Benjamin</v>
      </c>
      <c r="E733">
        <f>VLOOKUP($A733, 'Medical Examinations'!$A$2:$J$2336, 2, FALSE)</f>
        <v>45.34</v>
      </c>
      <c r="F733">
        <f>VLOOKUP($A733, 'Medical Examinations'!$A$2:$J$2336, 3, FALSE)</f>
        <v>5.69</v>
      </c>
      <c r="G733" t="str">
        <f>VLOOKUP($A733, 'Medical Examinations'!$A$2:$J$2336, 4, FALSE)</f>
        <v>Yes</v>
      </c>
      <c r="H733" t="str">
        <f>VLOOKUP($A733, 'Medical Examinations'!$A$2:$J$2336, 5, FALSE)</f>
        <v>No</v>
      </c>
      <c r="I733" t="str">
        <f>VLOOKUP($A733, 'Medical Examinations'!$A$2:$J$2336, 6, FALSE)</f>
        <v>No</v>
      </c>
      <c r="J733">
        <f>VLOOKUP($A733, 'Medical Examinations'!$A$2:$J$2336, 7, FALSE)</f>
        <v>2</v>
      </c>
      <c r="K733" t="str">
        <f>VLOOKUP($A733, 'Medical Examinations'!$A$2:$J$2336, 8, FALSE)</f>
        <v>Yes</v>
      </c>
      <c r="L733" t="str">
        <f>VLOOKUP($A733, 'Medical Examinations'!$A$2:$J$2336, 9, FALSE)</f>
        <v>Obesity</v>
      </c>
      <c r="M733" t="str">
        <f>VLOOKUP($A733, 'Medical Examinations'!$A$2:$J$2336, 10, FALSE)</f>
        <v>Normal</v>
      </c>
      <c r="N733">
        <f>VLOOKUP($A733, 'Hospitalisation Details'!$A$2:$K$2344, 5, FALSE)</f>
        <v>3</v>
      </c>
      <c r="O733">
        <f>VLOOKUP($A733, 'Hospitalisation Details'!$A$2:$K$2344, 6, FALSE)</f>
        <v>13886.4</v>
      </c>
      <c r="P733" t="str">
        <f>VLOOKUP($A733, 'Hospitalisation Details'!$A$2:$K$2344, 7, FALSE)</f>
        <v>tier - 2</v>
      </c>
      <c r="Q733" t="str">
        <f>VLOOKUP($A733, 'Hospitalisation Details'!$A$2:$K$2344, 8, FALSE)</f>
        <v>tier - 2</v>
      </c>
      <c r="R733" t="str">
        <f>VLOOKUP($A733, 'Hospitalisation Details'!$A$2:$K$2344, 9, FALSE)</f>
        <v>R1012</v>
      </c>
      <c r="S733" t="str">
        <f>VLOOKUP($A733, 'Hospitalisation Details'!$A$2:$K$2344, 10, FALSE)</f>
        <v>25Sep1985</v>
      </c>
      <c r="T733">
        <f>VLOOKUP($A733, 'Hospitalisation Details'!$A$2:$K$2344, 11, FALSE)</f>
        <v>37</v>
      </c>
    </row>
    <row r="734" spans="1:20" ht="15.75" x14ac:dyDescent="0.25">
      <c r="A734" s="1" t="s">
        <v>1637</v>
      </c>
      <c r="B734" t="str">
        <f>VLOOKUP($A734, 'Customer Names'!$A$2:$D$2336, 2, FALSE)</f>
        <v>Holte</v>
      </c>
      <c r="C734" t="str">
        <f>VLOOKUP($A734, 'Customer Names'!$A$2:$D$2336, 3, FALSE)</f>
        <v xml:space="preserve"> Ms</v>
      </c>
      <c r="D734" t="str">
        <f>VLOOKUP($A734, 'Customer Names'!$A$2:$D$2336, 4, FALSE)</f>
        <v xml:space="preserve">  Tanya</v>
      </c>
      <c r="E734">
        <f>VLOOKUP($A734, 'Medical Examinations'!$A$2:$J$2336, 2, FALSE)</f>
        <v>31.8</v>
      </c>
      <c r="F734">
        <f>VLOOKUP($A734, 'Medical Examinations'!$A$2:$J$2336, 3, FALSE)</f>
        <v>5.36</v>
      </c>
      <c r="G734" t="str">
        <f>VLOOKUP($A734, 'Medical Examinations'!$A$2:$J$2336, 4, FALSE)</f>
        <v>No</v>
      </c>
      <c r="H734" t="str">
        <f>VLOOKUP($A734, 'Medical Examinations'!$A$2:$J$2336, 5, FALSE)</f>
        <v>No</v>
      </c>
      <c r="I734" t="str">
        <f>VLOOKUP($A734, 'Medical Examinations'!$A$2:$J$2336, 6, FALSE)</f>
        <v>No</v>
      </c>
      <c r="J734">
        <f>VLOOKUP($A734, 'Medical Examinations'!$A$2:$J$2336, 7, FALSE)</f>
        <v>1</v>
      </c>
      <c r="K734" t="str">
        <f>VLOOKUP($A734, 'Medical Examinations'!$A$2:$J$2336, 8, FALSE)</f>
        <v>No</v>
      </c>
      <c r="L734" t="str">
        <f>VLOOKUP($A734, 'Medical Examinations'!$A$2:$J$2336, 9, FALSE)</f>
        <v>Obesity</v>
      </c>
      <c r="M734" t="str">
        <f>VLOOKUP($A734, 'Medical Examinations'!$A$2:$J$2336, 10, FALSE)</f>
        <v>Normal</v>
      </c>
      <c r="N734">
        <f>VLOOKUP($A734, 'Hospitalisation Details'!$A$2:$K$2344, 5, FALSE)</f>
        <v>0</v>
      </c>
      <c r="O734">
        <f>VLOOKUP($A734, 'Hospitalisation Details'!$A$2:$K$2344, 6, FALSE)</f>
        <v>13880.95</v>
      </c>
      <c r="P734" t="str">
        <f>VLOOKUP($A734, 'Hospitalisation Details'!$A$2:$K$2344, 7, FALSE)</f>
        <v>tier - 2</v>
      </c>
      <c r="Q734" t="str">
        <f>VLOOKUP($A734, 'Hospitalisation Details'!$A$2:$K$2344, 8, FALSE)</f>
        <v>tier - 2</v>
      </c>
      <c r="R734" t="str">
        <f>VLOOKUP($A734, 'Hospitalisation Details'!$A$2:$K$2344, 9, FALSE)</f>
        <v>R1011</v>
      </c>
      <c r="S734" t="str">
        <f>VLOOKUP($A734, 'Hospitalisation Details'!$A$2:$K$2344, 10, FALSE)</f>
        <v>5Oct1959</v>
      </c>
      <c r="T734">
        <f>VLOOKUP($A734, 'Hospitalisation Details'!$A$2:$K$2344, 11, FALSE)</f>
        <v>63</v>
      </c>
    </row>
    <row r="735" spans="1:20" ht="15.75" x14ac:dyDescent="0.25">
      <c r="A735" s="1" t="s">
        <v>1636</v>
      </c>
      <c r="B735" t="str">
        <f>VLOOKUP($A735, 'Customer Names'!$A$2:$D$2336, 2, FALSE)</f>
        <v>Johnson</v>
      </c>
      <c r="C735" t="str">
        <f>VLOOKUP($A735, 'Customer Names'!$A$2:$D$2336, 3, FALSE)</f>
        <v xml:space="preserve"> Ms</v>
      </c>
      <c r="D735" t="str">
        <f>VLOOKUP($A735, 'Customer Names'!$A$2:$D$2336, 4, FALSE)</f>
        <v xml:space="preserve">  Tracy</v>
      </c>
      <c r="E735">
        <f>VLOOKUP($A735, 'Medical Examinations'!$A$2:$J$2336, 2, FALSE)</f>
        <v>41.02</v>
      </c>
      <c r="F735">
        <f>VLOOKUP($A735, 'Medical Examinations'!$A$2:$J$2336, 3, FALSE)</f>
        <v>11.37</v>
      </c>
      <c r="G735" t="str">
        <f>VLOOKUP($A735, 'Medical Examinations'!$A$2:$J$2336, 4, FALSE)</f>
        <v>Yes</v>
      </c>
      <c r="H735" t="str">
        <f>VLOOKUP($A735, 'Medical Examinations'!$A$2:$J$2336, 5, FALSE)</f>
        <v>No</v>
      </c>
      <c r="I735" t="str">
        <f>VLOOKUP($A735, 'Medical Examinations'!$A$2:$J$2336, 6, FALSE)</f>
        <v>No</v>
      </c>
      <c r="J735">
        <f>VLOOKUP($A735, 'Medical Examinations'!$A$2:$J$2336, 7, FALSE)</f>
        <v>1</v>
      </c>
      <c r="K735" t="str">
        <f>VLOOKUP($A735, 'Medical Examinations'!$A$2:$J$2336, 8, FALSE)</f>
        <v>Yes</v>
      </c>
      <c r="L735" t="str">
        <f>VLOOKUP($A735, 'Medical Examinations'!$A$2:$J$2336, 9, FALSE)</f>
        <v>Obesity</v>
      </c>
      <c r="M735" t="str">
        <f>VLOOKUP($A735, 'Medical Examinations'!$A$2:$J$2336, 10, FALSE)</f>
        <v>Diabetes</v>
      </c>
      <c r="N735">
        <f>VLOOKUP($A735, 'Hospitalisation Details'!$A$2:$K$2344, 5, FALSE)</f>
        <v>2</v>
      </c>
      <c r="O735">
        <f>VLOOKUP($A735, 'Hospitalisation Details'!$A$2:$K$2344, 6, FALSE)</f>
        <v>13874.89</v>
      </c>
      <c r="P735" t="str">
        <f>VLOOKUP($A735, 'Hospitalisation Details'!$A$2:$K$2344, 7, FALSE)</f>
        <v>tier - 2</v>
      </c>
      <c r="Q735" t="str">
        <f>VLOOKUP($A735, 'Hospitalisation Details'!$A$2:$K$2344, 8, FALSE)</f>
        <v>tier - 1</v>
      </c>
      <c r="R735" t="str">
        <f>VLOOKUP($A735, 'Hospitalisation Details'!$A$2:$K$2344, 9, FALSE)</f>
        <v>R1012</v>
      </c>
      <c r="S735" t="str">
        <f>VLOOKUP($A735, 'Hospitalisation Details'!$A$2:$K$2344, 10, FALSE)</f>
        <v>19Dec1978</v>
      </c>
      <c r="T735">
        <f>VLOOKUP($A735, 'Hospitalisation Details'!$A$2:$K$2344, 11, FALSE)</f>
        <v>44</v>
      </c>
    </row>
    <row r="736" spans="1:20" ht="15.75" x14ac:dyDescent="0.25">
      <c r="A736" s="1" t="s">
        <v>1635</v>
      </c>
      <c r="B736" t="str">
        <f>VLOOKUP($A736, 'Customer Names'!$A$2:$D$2336, 2, FALSE)</f>
        <v>Bartlett</v>
      </c>
      <c r="C736" t="str">
        <f>VLOOKUP($A736, 'Customer Names'!$A$2:$D$2336, 3, FALSE)</f>
        <v xml:space="preserve"> Ms</v>
      </c>
      <c r="D736" t="str">
        <f>VLOOKUP($A736, 'Customer Names'!$A$2:$D$2336, 4, FALSE)</f>
        <v xml:space="preserve">  Emily S</v>
      </c>
      <c r="E736">
        <f>VLOOKUP($A736, 'Medical Examinations'!$A$2:$J$2336, 2, FALSE)</f>
        <v>32.68</v>
      </c>
      <c r="F736">
        <f>VLOOKUP($A736, 'Medical Examinations'!$A$2:$J$2336, 3, FALSE)</f>
        <v>11.87</v>
      </c>
      <c r="G736" t="str">
        <f>VLOOKUP($A736, 'Medical Examinations'!$A$2:$J$2336, 4, FALSE)</f>
        <v>Yes</v>
      </c>
      <c r="H736" t="str">
        <f>VLOOKUP($A736, 'Medical Examinations'!$A$2:$J$2336, 5, FALSE)</f>
        <v>No</v>
      </c>
      <c r="I736" t="str">
        <f>VLOOKUP($A736, 'Medical Examinations'!$A$2:$J$2336, 6, FALSE)</f>
        <v>No</v>
      </c>
      <c r="J736">
        <f>VLOOKUP($A736, 'Medical Examinations'!$A$2:$J$2336, 7, FALSE)</f>
        <v>1</v>
      </c>
      <c r="K736" t="str">
        <f>VLOOKUP($A736, 'Medical Examinations'!$A$2:$J$2336, 8, FALSE)</f>
        <v>No</v>
      </c>
      <c r="L736" t="str">
        <f>VLOOKUP($A736, 'Medical Examinations'!$A$2:$J$2336, 9, FALSE)</f>
        <v>Obesity</v>
      </c>
      <c r="M736" t="str">
        <f>VLOOKUP($A736, 'Medical Examinations'!$A$2:$J$2336, 10, FALSE)</f>
        <v>Diabetes</v>
      </c>
      <c r="N736">
        <f>VLOOKUP($A736, 'Hospitalisation Details'!$A$2:$K$2344, 5, FALSE)</f>
        <v>0</v>
      </c>
      <c r="O736">
        <f>VLOOKUP($A736, 'Hospitalisation Details'!$A$2:$K$2344, 6, FALSE)</f>
        <v>13844.8</v>
      </c>
      <c r="P736" t="str">
        <f>VLOOKUP($A736, 'Hospitalisation Details'!$A$2:$K$2344, 7, FALSE)</f>
        <v>tier - 2</v>
      </c>
      <c r="Q736" t="str">
        <f>VLOOKUP($A736, 'Hospitalisation Details'!$A$2:$K$2344, 8, FALSE)</f>
        <v>tier - 2</v>
      </c>
      <c r="R736" t="str">
        <f>VLOOKUP($A736, 'Hospitalisation Details'!$A$2:$K$2344, 9, FALSE)</f>
        <v>R1012</v>
      </c>
      <c r="S736" t="str">
        <f>VLOOKUP($A736, 'Hospitalisation Details'!$A$2:$K$2344, 10, FALSE)</f>
        <v>21Jul1960</v>
      </c>
      <c r="T736">
        <f>VLOOKUP($A736, 'Hospitalisation Details'!$A$2:$K$2344, 11, FALSE)</f>
        <v>62</v>
      </c>
    </row>
    <row r="737" spans="1:20" ht="15.75" x14ac:dyDescent="0.25">
      <c r="A737" s="1" t="s">
        <v>1634</v>
      </c>
      <c r="B737" t="str">
        <f>VLOOKUP($A737, 'Customer Names'!$A$2:$D$2336, 2, FALSE)</f>
        <v>Bergman</v>
      </c>
      <c r="C737" t="str">
        <f>VLOOKUP($A737, 'Customer Names'!$A$2:$D$2336, 3, FALSE)</f>
        <v xml:space="preserve"> Ms</v>
      </c>
      <c r="D737" t="str">
        <f>VLOOKUP($A737, 'Customer Names'!$A$2:$D$2336, 4, FALSE)</f>
        <v xml:space="preserve">  Kelly R</v>
      </c>
      <c r="E737">
        <f>VLOOKUP($A737, 'Medical Examinations'!$A$2:$J$2336, 2, FALSE)</f>
        <v>21.7</v>
      </c>
      <c r="F737">
        <f>VLOOKUP($A737, 'Medical Examinations'!$A$2:$J$2336, 3, FALSE)</f>
        <v>4.9000000000000004</v>
      </c>
      <c r="G737" t="str">
        <f>VLOOKUP($A737, 'Medical Examinations'!$A$2:$J$2336, 4, FALSE)</f>
        <v>No</v>
      </c>
      <c r="H737" t="str">
        <f>VLOOKUP($A737, 'Medical Examinations'!$A$2:$J$2336, 5, FALSE)</f>
        <v>No</v>
      </c>
      <c r="I737" t="str">
        <f>VLOOKUP($A737, 'Medical Examinations'!$A$2:$J$2336, 6, FALSE)</f>
        <v>Yes</v>
      </c>
      <c r="J737">
        <f>VLOOKUP($A737, 'Medical Examinations'!$A$2:$J$2336, 7, FALSE)</f>
        <v>0</v>
      </c>
      <c r="K737" t="str">
        <f>VLOOKUP($A737, 'Medical Examinations'!$A$2:$J$2336, 8, FALSE)</f>
        <v>No</v>
      </c>
      <c r="L737" t="str">
        <f>VLOOKUP($A737, 'Medical Examinations'!$A$2:$J$2336, 9, FALSE)</f>
        <v>Obesity</v>
      </c>
      <c r="M737" t="str">
        <f>VLOOKUP($A737, 'Medical Examinations'!$A$2:$J$2336, 10, FALSE)</f>
        <v>Normal</v>
      </c>
      <c r="N737">
        <f>VLOOKUP($A737, 'Hospitalisation Details'!$A$2:$K$2344, 5, FALSE)</f>
        <v>0</v>
      </c>
      <c r="O737">
        <f>VLOOKUP($A737, 'Hospitalisation Details'!$A$2:$K$2344, 6, FALSE)</f>
        <v>13844.51</v>
      </c>
      <c r="P737" t="str">
        <f>VLOOKUP($A737, 'Hospitalisation Details'!$A$2:$K$2344, 7, FALSE)</f>
        <v>tier - 2</v>
      </c>
      <c r="Q737" t="str">
        <f>VLOOKUP($A737, 'Hospitalisation Details'!$A$2:$K$2344, 8, FALSE)</f>
        <v>tier - 1</v>
      </c>
      <c r="R737" t="str">
        <f>VLOOKUP($A737, 'Hospitalisation Details'!$A$2:$K$2344, 9, FALSE)</f>
        <v>R1011</v>
      </c>
      <c r="S737" t="str">
        <f>VLOOKUP($A737, 'Hospitalisation Details'!$A$2:$K$2344, 10, FALSE)</f>
        <v>7Jun2003</v>
      </c>
      <c r="T737">
        <f>VLOOKUP($A737, 'Hospitalisation Details'!$A$2:$K$2344, 11, FALSE)</f>
        <v>20</v>
      </c>
    </row>
    <row r="738" spans="1:20" ht="15.75" x14ac:dyDescent="0.25">
      <c r="A738" s="1" t="s">
        <v>1633</v>
      </c>
      <c r="B738" t="str">
        <f>VLOOKUP($A738, 'Customer Names'!$A$2:$D$2336, 2, FALSE)</f>
        <v>Aitken</v>
      </c>
      <c r="C738" t="str">
        <f>VLOOKUP($A738, 'Customer Names'!$A$2:$D$2336, 3, FALSE)</f>
        <v xml:space="preserve"> Mr</v>
      </c>
      <c r="D738" t="str">
        <f>VLOOKUP($A738, 'Customer Names'!$A$2:$D$2336, 4, FALSE)</f>
        <v xml:space="preserve">  Kyle</v>
      </c>
      <c r="E738">
        <f>VLOOKUP($A738, 'Medical Examinations'!$A$2:$J$2336, 2, FALSE)</f>
        <v>40.479999999999997</v>
      </c>
      <c r="F738">
        <f>VLOOKUP($A738, 'Medical Examinations'!$A$2:$J$2336, 3, FALSE)</f>
        <v>6.7</v>
      </c>
      <c r="G738" t="str">
        <f>VLOOKUP($A738, 'Medical Examinations'!$A$2:$J$2336, 4, FALSE)</f>
        <v>Yes</v>
      </c>
      <c r="H738" t="str">
        <f>VLOOKUP($A738, 'Medical Examinations'!$A$2:$J$2336, 5, FALSE)</f>
        <v>No</v>
      </c>
      <c r="I738" t="str">
        <f>VLOOKUP($A738, 'Medical Examinations'!$A$2:$J$2336, 6, FALSE)</f>
        <v>No</v>
      </c>
      <c r="J738">
        <f>VLOOKUP($A738, 'Medical Examinations'!$A$2:$J$2336, 7, FALSE)</f>
        <v>1</v>
      </c>
      <c r="K738" t="str">
        <f>VLOOKUP($A738, 'Medical Examinations'!$A$2:$J$2336, 8, FALSE)</f>
        <v>Yes</v>
      </c>
      <c r="L738" t="str">
        <f>VLOOKUP($A738, 'Medical Examinations'!$A$2:$J$2336, 9, FALSE)</f>
        <v>Obesity</v>
      </c>
      <c r="M738" t="str">
        <f>VLOOKUP($A738, 'Medical Examinations'!$A$2:$J$2336, 10, FALSE)</f>
        <v>Diabetes</v>
      </c>
      <c r="N738">
        <f>VLOOKUP($A738, 'Hospitalisation Details'!$A$2:$K$2344, 5, FALSE)</f>
        <v>0</v>
      </c>
      <c r="O738">
        <f>VLOOKUP($A738, 'Hospitalisation Details'!$A$2:$K$2344, 6, FALSE)</f>
        <v>13831.12</v>
      </c>
      <c r="P738" t="str">
        <f>VLOOKUP($A738, 'Hospitalisation Details'!$A$2:$K$2344, 7, FALSE)</f>
        <v>tier - 3</v>
      </c>
      <c r="Q738" t="str">
        <f>VLOOKUP($A738, 'Hospitalisation Details'!$A$2:$K$2344, 8, FALSE)</f>
        <v>tier - 1</v>
      </c>
      <c r="R738" t="str">
        <f>VLOOKUP($A738, 'Hospitalisation Details'!$A$2:$K$2344, 9, FALSE)</f>
        <v>R1013</v>
      </c>
      <c r="S738" t="str">
        <f>VLOOKUP($A738, 'Hospitalisation Details'!$A$2:$K$2344, 10, FALSE)</f>
        <v>10Dec1958</v>
      </c>
      <c r="T738">
        <f>VLOOKUP($A738, 'Hospitalisation Details'!$A$2:$K$2344, 11, FALSE)</f>
        <v>64</v>
      </c>
    </row>
    <row r="739" spans="1:20" ht="15.75" x14ac:dyDescent="0.25">
      <c r="A739" s="1" t="s">
        <v>1632</v>
      </c>
      <c r="B739" t="str">
        <f>VLOOKUP($A739, 'Customer Names'!$A$2:$D$2336, 2, FALSE)</f>
        <v>Berger</v>
      </c>
      <c r="C739" t="str">
        <f>VLOOKUP($A739, 'Customer Names'!$A$2:$D$2336, 3, FALSE)</f>
        <v xml:space="preserve"> Mr</v>
      </c>
      <c r="D739" t="str">
        <f>VLOOKUP($A739, 'Customer Names'!$A$2:$D$2336, 4, FALSE)</f>
        <v xml:space="preserve">  Bruce A Jr</v>
      </c>
      <c r="E739">
        <f>VLOOKUP($A739, 'Medical Examinations'!$A$2:$J$2336, 2, FALSE)</f>
        <v>34.5</v>
      </c>
      <c r="F739">
        <f>VLOOKUP($A739, 'Medical Examinations'!$A$2:$J$2336, 3, FALSE)</f>
        <v>10.3</v>
      </c>
      <c r="G739" t="str">
        <f>VLOOKUP($A739, 'Medical Examinations'!$A$2:$J$2336, 4, FALSE)</f>
        <v>Yes</v>
      </c>
      <c r="H739" t="str">
        <f>VLOOKUP($A739, 'Medical Examinations'!$A$2:$J$2336, 5, FALSE)</f>
        <v>No</v>
      </c>
      <c r="I739" t="str">
        <f>VLOOKUP($A739, 'Medical Examinations'!$A$2:$J$2336, 6, FALSE)</f>
        <v>No</v>
      </c>
      <c r="J739">
        <f>VLOOKUP($A739, 'Medical Examinations'!$A$2:$J$2336, 7, FALSE)</f>
        <v>1</v>
      </c>
      <c r="K739" t="str">
        <f>VLOOKUP($A739, 'Medical Examinations'!$A$2:$J$2336, 8, FALSE)</f>
        <v>No</v>
      </c>
      <c r="L739" t="str">
        <f>VLOOKUP($A739, 'Medical Examinations'!$A$2:$J$2336, 9, FALSE)</f>
        <v>Obesity</v>
      </c>
      <c r="M739" t="str">
        <f>VLOOKUP($A739, 'Medical Examinations'!$A$2:$J$2336, 10, FALSE)</f>
        <v>Diabetes</v>
      </c>
      <c r="N739">
        <f>VLOOKUP($A739, 'Hospitalisation Details'!$A$2:$K$2344, 5, FALSE)</f>
        <v>0</v>
      </c>
      <c r="O739">
        <f>VLOOKUP($A739, 'Hospitalisation Details'!$A$2:$K$2344, 6, FALSE)</f>
        <v>13822.8</v>
      </c>
      <c r="P739" t="str">
        <f>VLOOKUP($A739, 'Hospitalisation Details'!$A$2:$K$2344, 7, FALSE)</f>
        <v>tier - 3</v>
      </c>
      <c r="Q739" t="str">
        <f>VLOOKUP($A739, 'Hospitalisation Details'!$A$2:$K$2344, 8, FALSE)</f>
        <v>tier - 3</v>
      </c>
      <c r="R739" t="str">
        <f>VLOOKUP($A739, 'Hospitalisation Details'!$A$2:$K$2344, 9, FALSE)</f>
        <v>R1011</v>
      </c>
      <c r="S739" t="str">
        <f>VLOOKUP($A739, 'Hospitalisation Details'!$A$2:$K$2344, 10, FALSE)</f>
        <v>25Nov1958</v>
      </c>
      <c r="T739">
        <f>VLOOKUP($A739, 'Hospitalisation Details'!$A$2:$K$2344, 11, FALSE)</f>
        <v>64</v>
      </c>
    </row>
    <row r="740" spans="1:20" ht="15.75" x14ac:dyDescent="0.25">
      <c r="A740" s="1" t="s">
        <v>1631</v>
      </c>
      <c r="B740" t="str">
        <f>VLOOKUP($A740, 'Customer Names'!$A$2:$D$2336, 2, FALSE)</f>
        <v>Richey</v>
      </c>
      <c r="C740" t="str">
        <f>VLOOKUP($A740, 'Customer Names'!$A$2:$D$2336, 3, FALSE)</f>
        <v xml:space="preserve"> Mr</v>
      </c>
      <c r="D740" t="str">
        <f>VLOOKUP($A740, 'Customer Names'!$A$2:$D$2336, 4, FALSE)</f>
        <v xml:space="preserve">  Cary J</v>
      </c>
      <c r="E740">
        <f>VLOOKUP($A740, 'Medical Examinations'!$A$2:$J$2336, 2, FALSE)</f>
        <v>45.9</v>
      </c>
      <c r="F740">
        <f>VLOOKUP($A740, 'Medical Examinations'!$A$2:$J$2336, 3, FALSE)</f>
        <v>11.14</v>
      </c>
      <c r="G740" t="str">
        <f>VLOOKUP($A740, 'Medical Examinations'!$A$2:$J$2336, 4, FALSE)</f>
        <v>Yes</v>
      </c>
      <c r="H740" t="str">
        <f>VLOOKUP($A740, 'Medical Examinations'!$A$2:$J$2336, 5, FALSE)</f>
        <v>No</v>
      </c>
      <c r="I740" t="str">
        <f>VLOOKUP($A740, 'Medical Examinations'!$A$2:$J$2336, 6, FALSE)</f>
        <v>No</v>
      </c>
      <c r="J740">
        <f>VLOOKUP($A740, 'Medical Examinations'!$A$2:$J$2336, 7, FALSE)</f>
        <v>2</v>
      </c>
      <c r="K740" t="str">
        <f>VLOOKUP($A740, 'Medical Examinations'!$A$2:$J$2336, 8, FALSE)</f>
        <v>Yes</v>
      </c>
      <c r="L740" t="str">
        <f>VLOOKUP($A740, 'Medical Examinations'!$A$2:$J$2336, 9, FALSE)</f>
        <v>Obesity</v>
      </c>
      <c r="M740" t="str">
        <f>VLOOKUP($A740, 'Medical Examinations'!$A$2:$J$2336, 10, FALSE)</f>
        <v>Diabetes</v>
      </c>
      <c r="N740">
        <f>VLOOKUP($A740, 'Hospitalisation Details'!$A$2:$K$2344, 5, FALSE)</f>
        <v>3</v>
      </c>
      <c r="O740">
        <f>VLOOKUP($A740, 'Hospitalisation Details'!$A$2:$K$2344, 6, FALSE)</f>
        <v>13819.49</v>
      </c>
      <c r="P740" t="str">
        <f>VLOOKUP($A740, 'Hospitalisation Details'!$A$2:$K$2344, 7, FALSE)</f>
        <v>tier - 3</v>
      </c>
      <c r="Q740" t="str">
        <f>VLOOKUP($A740, 'Hospitalisation Details'!$A$2:$K$2344, 8, FALSE)</f>
        <v>tier - 2</v>
      </c>
      <c r="R740" t="str">
        <f>VLOOKUP($A740, 'Hospitalisation Details'!$A$2:$K$2344, 9, FALSE)</f>
        <v>R1012</v>
      </c>
      <c r="S740" t="str">
        <f>VLOOKUP($A740, 'Hospitalisation Details'!$A$2:$K$2344, 10, FALSE)</f>
        <v>8Dec1986</v>
      </c>
      <c r="T740">
        <f>VLOOKUP($A740, 'Hospitalisation Details'!$A$2:$K$2344, 11, FALSE)</f>
        <v>36</v>
      </c>
    </row>
    <row r="741" spans="1:20" ht="15.75" x14ac:dyDescent="0.25">
      <c r="A741" s="1" t="s">
        <v>1630</v>
      </c>
      <c r="B741" t="str">
        <f>VLOOKUP($A741, 'Customer Names'!$A$2:$D$2336, 2, FALSE)</f>
        <v>Trotter</v>
      </c>
      <c r="C741" t="str">
        <f>VLOOKUP($A741, 'Customer Names'!$A$2:$D$2336, 3, FALSE)</f>
        <v xml:space="preserve"> Mrs</v>
      </c>
      <c r="D741" t="str">
        <f>VLOOKUP($A741, 'Customer Names'!$A$2:$D$2336, 4, FALSE)</f>
        <v xml:space="preserve">  Jill M</v>
      </c>
      <c r="E741">
        <f>VLOOKUP($A741, 'Medical Examinations'!$A$2:$J$2336, 2, FALSE)</f>
        <v>33.479999999999997</v>
      </c>
      <c r="F741">
        <f>VLOOKUP($A741, 'Medical Examinations'!$A$2:$J$2336, 3, FALSE)</f>
        <v>4.74</v>
      </c>
      <c r="G741" t="str">
        <f>VLOOKUP($A741, 'Medical Examinations'!$A$2:$J$2336, 4, FALSE)</f>
        <v>Yes</v>
      </c>
      <c r="H741" t="str">
        <f>VLOOKUP($A741, 'Medical Examinations'!$A$2:$J$2336, 5, FALSE)</f>
        <v>No</v>
      </c>
      <c r="I741" t="str">
        <f>VLOOKUP($A741, 'Medical Examinations'!$A$2:$J$2336, 6, FALSE)</f>
        <v>No</v>
      </c>
      <c r="J741">
        <f>VLOOKUP($A741, 'Medical Examinations'!$A$2:$J$2336, 7, FALSE)</f>
        <v>1</v>
      </c>
      <c r="K741" t="str">
        <f>VLOOKUP($A741, 'Medical Examinations'!$A$2:$J$2336, 8, FALSE)</f>
        <v>No</v>
      </c>
      <c r="L741" t="str">
        <f>VLOOKUP($A741, 'Medical Examinations'!$A$2:$J$2336, 9, FALSE)</f>
        <v>Obesity</v>
      </c>
      <c r="M741" t="str">
        <f>VLOOKUP($A741, 'Medical Examinations'!$A$2:$J$2336, 10, FALSE)</f>
        <v>Normal</v>
      </c>
      <c r="N741">
        <f>VLOOKUP($A741, 'Hospitalisation Details'!$A$2:$K$2344, 5, FALSE)</f>
        <v>0</v>
      </c>
      <c r="O741">
        <f>VLOOKUP($A741, 'Hospitalisation Details'!$A$2:$K$2344, 6, FALSE)</f>
        <v>13801.61</v>
      </c>
      <c r="P741" t="str">
        <f>VLOOKUP($A741, 'Hospitalisation Details'!$A$2:$K$2344, 7, FALSE)</f>
        <v>tier - 3</v>
      </c>
      <c r="Q741" t="str">
        <f>VLOOKUP($A741, 'Hospitalisation Details'!$A$2:$K$2344, 8, FALSE)</f>
        <v>tier - 3</v>
      </c>
      <c r="R741" t="str">
        <f>VLOOKUP($A741, 'Hospitalisation Details'!$A$2:$K$2344, 9, FALSE)</f>
        <v>R1026</v>
      </c>
      <c r="S741" t="str">
        <f>VLOOKUP($A741, 'Hospitalisation Details'!$A$2:$K$2344, 10, FALSE)</f>
        <v>10Nov1966</v>
      </c>
      <c r="T741">
        <f>VLOOKUP($A741, 'Hospitalisation Details'!$A$2:$K$2344, 11, FALSE)</f>
        <v>56</v>
      </c>
    </row>
    <row r="742" spans="1:20" ht="15.75" x14ac:dyDescent="0.25">
      <c r="A742" s="1" t="s">
        <v>1629</v>
      </c>
      <c r="B742" t="str">
        <f>VLOOKUP($A742, 'Customer Names'!$A$2:$D$2336, 2, FALSE)</f>
        <v>Chavez</v>
      </c>
      <c r="C742" t="str">
        <f>VLOOKUP($A742, 'Customer Names'!$A$2:$D$2336, 3, FALSE)</f>
        <v xml:space="preserve"> Mr</v>
      </c>
      <c r="D742" t="str">
        <f>VLOOKUP($A742, 'Customer Names'!$A$2:$D$2336, 4, FALSE)</f>
        <v xml:space="preserve">  Chris</v>
      </c>
      <c r="E742">
        <f>VLOOKUP($A742, 'Medical Examinations'!$A$2:$J$2336, 2, FALSE)</f>
        <v>28.31</v>
      </c>
      <c r="F742">
        <f>VLOOKUP($A742, 'Medical Examinations'!$A$2:$J$2336, 3, FALSE)</f>
        <v>5.96</v>
      </c>
      <c r="G742" t="str">
        <f>VLOOKUP($A742, 'Medical Examinations'!$A$2:$J$2336, 4, FALSE)</f>
        <v>No</v>
      </c>
      <c r="H742" t="str">
        <f>VLOOKUP($A742, 'Medical Examinations'!$A$2:$J$2336, 5, FALSE)</f>
        <v>No</v>
      </c>
      <c r="I742" t="str">
        <f>VLOOKUP($A742, 'Medical Examinations'!$A$2:$J$2336, 6, FALSE)</f>
        <v>No</v>
      </c>
      <c r="J742">
        <f>VLOOKUP($A742, 'Medical Examinations'!$A$2:$J$2336, 7, FALSE)</f>
        <v>0</v>
      </c>
      <c r="K742" t="str">
        <f>VLOOKUP($A742, 'Medical Examinations'!$A$2:$J$2336, 8, FALSE)</f>
        <v>No</v>
      </c>
      <c r="L742" t="str">
        <f>VLOOKUP($A742, 'Medical Examinations'!$A$2:$J$2336, 9, FALSE)</f>
        <v>Obesity</v>
      </c>
      <c r="M742" t="str">
        <f>VLOOKUP($A742, 'Medical Examinations'!$A$2:$J$2336, 10, FALSE)</f>
        <v>Diabetes</v>
      </c>
      <c r="N742">
        <f>VLOOKUP($A742, 'Hospitalisation Details'!$A$2:$K$2344, 5, FALSE)</f>
        <v>0</v>
      </c>
      <c r="O742">
        <f>VLOOKUP($A742, 'Hospitalisation Details'!$A$2:$K$2344, 6, FALSE)</f>
        <v>13770.1</v>
      </c>
      <c r="P742" t="str">
        <f>VLOOKUP($A742, 'Hospitalisation Details'!$A$2:$K$2344, 7, FALSE)</f>
        <v>tier - 3</v>
      </c>
      <c r="Q742" t="str">
        <f>VLOOKUP($A742, 'Hospitalisation Details'!$A$2:$K$2344, 8, FALSE)</f>
        <v>tier - 1</v>
      </c>
      <c r="R742" t="str">
        <f>VLOOKUP($A742, 'Hospitalisation Details'!$A$2:$K$2344, 9, FALSE)</f>
        <v>R1012</v>
      </c>
      <c r="S742" t="str">
        <f>VLOOKUP($A742, 'Hospitalisation Details'!$A$2:$K$2344, 10, FALSE)</f>
        <v>6Aug1959</v>
      </c>
      <c r="T742">
        <f>VLOOKUP($A742, 'Hospitalisation Details'!$A$2:$K$2344, 11, FALSE)</f>
        <v>63</v>
      </c>
    </row>
    <row r="743" spans="1:20" ht="15.75" x14ac:dyDescent="0.25">
      <c r="A743" s="1" t="s">
        <v>1628</v>
      </c>
      <c r="B743" t="str">
        <f>VLOOKUP($A743, 'Customer Names'!$A$2:$D$2336, 2, FALSE)</f>
        <v>Orifice</v>
      </c>
      <c r="C743" t="str">
        <f>VLOOKUP($A743, 'Customer Names'!$A$2:$D$2336, 3, FALSE)</f>
        <v xml:space="preserve"> Mr</v>
      </c>
      <c r="D743" t="str">
        <f>VLOOKUP($A743, 'Customer Names'!$A$2:$D$2336, 4, FALSE)</f>
        <v xml:space="preserve">  Michael E</v>
      </c>
      <c r="E743">
        <f>VLOOKUP($A743, 'Medical Examinations'!$A$2:$J$2336, 2, FALSE)</f>
        <v>21.565000000000001</v>
      </c>
      <c r="F743">
        <f>VLOOKUP($A743, 'Medical Examinations'!$A$2:$J$2336, 3, FALSE)</f>
        <v>4.95</v>
      </c>
      <c r="G743" t="str">
        <f>VLOOKUP($A743, 'Medical Examinations'!$A$2:$J$2336, 4, FALSE)</f>
        <v>No</v>
      </c>
      <c r="H743" t="str">
        <f>VLOOKUP($A743, 'Medical Examinations'!$A$2:$J$2336, 5, FALSE)</f>
        <v>No</v>
      </c>
      <c r="I743" t="str">
        <f>VLOOKUP($A743, 'Medical Examinations'!$A$2:$J$2336, 6, FALSE)</f>
        <v>No</v>
      </c>
      <c r="J743">
        <f>VLOOKUP($A743, 'Medical Examinations'!$A$2:$J$2336, 7, FALSE)</f>
        <v>0</v>
      </c>
      <c r="K743" t="str">
        <f>VLOOKUP($A743, 'Medical Examinations'!$A$2:$J$2336, 8, FALSE)</f>
        <v>No</v>
      </c>
      <c r="L743" t="str">
        <f>VLOOKUP($A743, 'Medical Examinations'!$A$2:$J$2336, 9, FALSE)</f>
        <v>Obesity</v>
      </c>
      <c r="M743" t="str">
        <f>VLOOKUP($A743, 'Medical Examinations'!$A$2:$J$2336, 10, FALSE)</f>
        <v>Normal</v>
      </c>
      <c r="N743">
        <f>VLOOKUP($A743, 'Hospitalisation Details'!$A$2:$K$2344, 5, FALSE)</f>
        <v>0</v>
      </c>
      <c r="O743">
        <f>VLOOKUP($A743, 'Hospitalisation Details'!$A$2:$K$2344, 6, FALSE)</f>
        <v>13747.87</v>
      </c>
      <c r="P743" t="str">
        <f>VLOOKUP($A743, 'Hospitalisation Details'!$A$2:$K$2344, 7, FALSE)</f>
        <v>tier - 3</v>
      </c>
      <c r="Q743" t="str">
        <f>VLOOKUP($A743, 'Hospitalisation Details'!$A$2:$K$2344, 8, FALSE)</f>
        <v>tier - 2</v>
      </c>
      <c r="R743" t="str">
        <f>VLOOKUP($A743, 'Hospitalisation Details'!$A$2:$K$2344, 9, FALSE)</f>
        <v>R1018</v>
      </c>
      <c r="S743" t="str">
        <f>VLOOKUP($A743, 'Hospitalisation Details'!$A$2:$K$2344, 10, FALSE)</f>
        <v>16Jul2004</v>
      </c>
      <c r="T743">
        <f>VLOOKUP($A743, 'Hospitalisation Details'!$A$2:$K$2344, 11, FALSE)</f>
        <v>18</v>
      </c>
    </row>
    <row r="744" spans="1:20" ht="15.75" x14ac:dyDescent="0.25">
      <c r="A744" s="1" t="s">
        <v>1627</v>
      </c>
      <c r="B744" t="str">
        <f>VLOOKUP($A744, 'Customer Names'!$A$2:$D$2336, 2, FALSE)</f>
        <v>Farkash</v>
      </c>
      <c r="C744" t="str">
        <f>VLOOKUP($A744, 'Customer Names'!$A$2:$D$2336, 3, FALSE)</f>
        <v xml:space="preserve"> Mrs</v>
      </c>
      <c r="D744" t="str">
        <f>VLOOKUP($A744, 'Customer Names'!$A$2:$D$2336, 4, FALSE)</f>
        <v xml:space="preserve">  Lauren</v>
      </c>
      <c r="E744">
        <f>VLOOKUP($A744, 'Medical Examinations'!$A$2:$J$2336, 2, FALSE)</f>
        <v>35.590000000000003</v>
      </c>
      <c r="F744">
        <f>VLOOKUP($A744, 'Medical Examinations'!$A$2:$J$2336, 3, FALSE)</f>
        <v>5.21</v>
      </c>
      <c r="G744" t="str">
        <f>VLOOKUP($A744, 'Medical Examinations'!$A$2:$J$2336, 4, FALSE)</f>
        <v>Yes</v>
      </c>
      <c r="H744" t="str">
        <f>VLOOKUP($A744, 'Medical Examinations'!$A$2:$J$2336, 5, FALSE)</f>
        <v>No</v>
      </c>
      <c r="I744" t="str">
        <f>VLOOKUP($A744, 'Medical Examinations'!$A$2:$J$2336, 6, FALSE)</f>
        <v>Yes</v>
      </c>
      <c r="J744">
        <f>VLOOKUP($A744, 'Medical Examinations'!$A$2:$J$2336, 7, FALSE)</f>
        <v>1</v>
      </c>
      <c r="K744" t="str">
        <f>VLOOKUP($A744, 'Medical Examinations'!$A$2:$J$2336, 8, FALSE)</f>
        <v>No</v>
      </c>
      <c r="L744" t="str">
        <f>VLOOKUP($A744, 'Medical Examinations'!$A$2:$J$2336, 9, FALSE)</f>
        <v>Obesity</v>
      </c>
      <c r="M744" t="str">
        <f>VLOOKUP($A744, 'Medical Examinations'!$A$2:$J$2336, 10, FALSE)</f>
        <v>Normal</v>
      </c>
      <c r="N744">
        <f>VLOOKUP($A744, 'Hospitalisation Details'!$A$2:$K$2344, 5, FALSE)</f>
        <v>0</v>
      </c>
      <c r="O744">
        <f>VLOOKUP($A744, 'Hospitalisation Details'!$A$2:$K$2344, 6, FALSE)</f>
        <v>13746.74</v>
      </c>
      <c r="P744" t="str">
        <f>VLOOKUP($A744, 'Hospitalisation Details'!$A$2:$K$2344, 7, FALSE)</f>
        <v>tier - 3</v>
      </c>
      <c r="Q744" t="str">
        <f>VLOOKUP($A744, 'Hospitalisation Details'!$A$2:$K$2344, 8, FALSE)</f>
        <v>tier - 2</v>
      </c>
      <c r="R744" t="str">
        <f>VLOOKUP($A744, 'Hospitalisation Details'!$A$2:$K$2344, 9, FALSE)</f>
        <v>R1026</v>
      </c>
      <c r="S744" t="str">
        <f>VLOOKUP($A744, 'Hospitalisation Details'!$A$2:$K$2344, 10, FALSE)</f>
        <v>23Oct1969</v>
      </c>
      <c r="T744">
        <f>VLOOKUP($A744, 'Hospitalisation Details'!$A$2:$K$2344, 11, FALSE)</f>
        <v>53</v>
      </c>
    </row>
    <row r="745" spans="1:20" ht="15.75" x14ac:dyDescent="0.25">
      <c r="A745" s="1" t="s">
        <v>1626</v>
      </c>
      <c r="B745" t="str">
        <f>VLOOKUP($A745, 'Customer Names'!$A$2:$D$2336, 2, FALSE)</f>
        <v>Hribar</v>
      </c>
      <c r="C745" t="str">
        <f>VLOOKUP($A745, 'Customer Names'!$A$2:$D$2336, 3, FALSE)</f>
        <v xml:space="preserve"> Mrs</v>
      </c>
      <c r="D745" t="str">
        <f>VLOOKUP($A745, 'Customer Names'!$A$2:$D$2336, 4, FALSE)</f>
        <v xml:space="preserve">  Kathryn E</v>
      </c>
      <c r="E745">
        <f>VLOOKUP($A745, 'Medical Examinations'!$A$2:$J$2336, 2, FALSE)</f>
        <v>43.44</v>
      </c>
      <c r="F745">
        <f>VLOOKUP($A745, 'Medical Examinations'!$A$2:$J$2336, 3, FALSE)</f>
        <v>4.8600000000000003</v>
      </c>
      <c r="G745" t="str">
        <f>VLOOKUP($A745, 'Medical Examinations'!$A$2:$J$2336, 4, FALSE)</f>
        <v>Yes</v>
      </c>
      <c r="H745" t="str">
        <f>VLOOKUP($A745, 'Medical Examinations'!$A$2:$J$2336, 5, FALSE)</f>
        <v>No</v>
      </c>
      <c r="I745" t="str">
        <f>VLOOKUP($A745, 'Medical Examinations'!$A$2:$J$2336, 6, FALSE)</f>
        <v>No</v>
      </c>
      <c r="J745">
        <f>VLOOKUP($A745, 'Medical Examinations'!$A$2:$J$2336, 7, FALSE)</f>
        <v>2</v>
      </c>
      <c r="K745" t="str">
        <f>VLOOKUP($A745, 'Medical Examinations'!$A$2:$J$2336, 8, FALSE)</f>
        <v>Yes</v>
      </c>
      <c r="L745" t="str">
        <f>VLOOKUP($A745, 'Medical Examinations'!$A$2:$J$2336, 9, FALSE)</f>
        <v>Obesity</v>
      </c>
      <c r="M745" t="str">
        <f>VLOOKUP($A745, 'Medical Examinations'!$A$2:$J$2336, 10, FALSE)</f>
        <v>Normal</v>
      </c>
      <c r="N745">
        <f>VLOOKUP($A745, 'Hospitalisation Details'!$A$2:$K$2344, 5, FALSE)</f>
        <v>3</v>
      </c>
      <c r="O745">
        <f>VLOOKUP($A745, 'Hospitalisation Details'!$A$2:$K$2344, 6, FALSE)</f>
        <v>13726.21</v>
      </c>
      <c r="P745" t="str">
        <f>VLOOKUP($A745, 'Hospitalisation Details'!$A$2:$K$2344, 7, FALSE)</f>
        <v>tier - 3</v>
      </c>
      <c r="Q745" t="str">
        <f>VLOOKUP($A745, 'Hospitalisation Details'!$A$2:$K$2344, 8, FALSE)</f>
        <v>tier - 3</v>
      </c>
      <c r="R745" t="str">
        <f>VLOOKUP($A745, 'Hospitalisation Details'!$A$2:$K$2344, 9, FALSE)</f>
        <v>R1026</v>
      </c>
      <c r="S745" t="str">
        <f>VLOOKUP($A745, 'Hospitalisation Details'!$A$2:$K$2344, 10, FALSE)</f>
        <v>29Aug1985</v>
      </c>
      <c r="T745">
        <f>VLOOKUP($A745, 'Hospitalisation Details'!$A$2:$K$2344, 11, FALSE)</f>
        <v>37</v>
      </c>
    </row>
    <row r="746" spans="1:20" ht="15.75" x14ac:dyDescent="0.25">
      <c r="A746" s="1" t="s">
        <v>1625</v>
      </c>
      <c r="B746" t="str">
        <f>VLOOKUP($A746, 'Customer Names'!$A$2:$D$2336, 2, FALSE)</f>
        <v>Crawford</v>
      </c>
      <c r="C746" t="str">
        <f>VLOOKUP($A746, 'Customer Names'!$A$2:$D$2336, 3, FALSE)</f>
        <v xml:space="preserve"> Ms</v>
      </c>
      <c r="D746" t="str">
        <f>VLOOKUP($A746, 'Customer Names'!$A$2:$D$2336, 4, FALSE)</f>
        <v xml:space="preserve">  Polly</v>
      </c>
      <c r="E746">
        <f>VLOOKUP($A746, 'Medical Examinations'!$A$2:$J$2336, 2, FALSE)</f>
        <v>21.754999999999999</v>
      </c>
      <c r="F746">
        <f>VLOOKUP($A746, 'Medical Examinations'!$A$2:$J$2336, 3, FALSE)</f>
        <v>7.79</v>
      </c>
      <c r="G746" t="str">
        <f>VLOOKUP($A746, 'Medical Examinations'!$A$2:$J$2336, 4, FALSE)</f>
        <v>No</v>
      </c>
      <c r="H746" t="str">
        <f>VLOOKUP($A746, 'Medical Examinations'!$A$2:$J$2336, 5, FALSE)</f>
        <v>No</v>
      </c>
      <c r="I746" t="str">
        <f>VLOOKUP($A746, 'Medical Examinations'!$A$2:$J$2336, 6, FALSE)</f>
        <v>No</v>
      </c>
      <c r="J746">
        <f>VLOOKUP($A746, 'Medical Examinations'!$A$2:$J$2336, 7, FALSE)</f>
        <v>0</v>
      </c>
      <c r="K746" t="str">
        <f>VLOOKUP($A746, 'Medical Examinations'!$A$2:$J$2336, 8, FALSE)</f>
        <v>No</v>
      </c>
      <c r="L746" t="str">
        <f>VLOOKUP($A746, 'Medical Examinations'!$A$2:$J$2336, 9, FALSE)</f>
        <v>Obesity</v>
      </c>
      <c r="M746" t="str">
        <f>VLOOKUP($A746, 'Medical Examinations'!$A$2:$J$2336, 10, FALSE)</f>
        <v>Diabetes</v>
      </c>
      <c r="N746">
        <f>VLOOKUP($A746, 'Hospitalisation Details'!$A$2:$K$2344, 5, FALSE)</f>
        <v>1</v>
      </c>
      <c r="O746">
        <f>VLOOKUP($A746, 'Hospitalisation Details'!$A$2:$K$2344, 6, FALSE)</f>
        <v>13725.47</v>
      </c>
      <c r="P746" t="str">
        <f>VLOOKUP($A746, 'Hospitalisation Details'!$A$2:$K$2344, 7, FALSE)</f>
        <v>tier - 3</v>
      </c>
      <c r="Q746" t="str">
        <f>VLOOKUP($A746, 'Hospitalisation Details'!$A$2:$K$2344, 8, FALSE)</f>
        <v>tier - 2</v>
      </c>
      <c r="R746" t="str">
        <f>VLOOKUP($A746, 'Hospitalisation Details'!$A$2:$K$2344, 9, FALSE)</f>
        <v>R1024</v>
      </c>
      <c r="S746" t="str">
        <f>VLOOKUP($A746, 'Hospitalisation Details'!$A$2:$K$2344, 10, FALSE)</f>
        <v>2Aug1981</v>
      </c>
      <c r="T746">
        <f>VLOOKUP($A746, 'Hospitalisation Details'!$A$2:$K$2344, 11, FALSE)</f>
        <v>41</v>
      </c>
    </row>
    <row r="747" spans="1:20" ht="15.75" x14ac:dyDescent="0.25">
      <c r="A747" s="1" t="s">
        <v>1624</v>
      </c>
      <c r="B747" t="str">
        <f>VLOOKUP($A747, 'Customer Names'!$A$2:$D$2336, 2, FALSE)</f>
        <v>Sittlington</v>
      </c>
      <c r="C747" t="str">
        <f>VLOOKUP($A747, 'Customer Names'!$A$2:$D$2336, 3, FALSE)</f>
        <v xml:space="preserve"> Mr</v>
      </c>
      <c r="D747" t="str">
        <f>VLOOKUP($A747, 'Customer Names'!$A$2:$D$2336, 4, FALSE)</f>
        <v xml:space="preserve">  Mark H</v>
      </c>
      <c r="E747">
        <f>VLOOKUP($A747, 'Medical Examinations'!$A$2:$J$2336, 2, FALSE)</f>
        <v>44.55</v>
      </c>
      <c r="F747">
        <f>VLOOKUP($A747, 'Medical Examinations'!$A$2:$J$2336, 3, FALSE)</f>
        <v>7.12</v>
      </c>
      <c r="G747" t="str">
        <f>VLOOKUP($A747, 'Medical Examinations'!$A$2:$J$2336, 4, FALSE)</f>
        <v>Yes</v>
      </c>
      <c r="H747" t="str">
        <f>VLOOKUP($A747, 'Medical Examinations'!$A$2:$J$2336, 5, FALSE)</f>
        <v>No</v>
      </c>
      <c r="I747" t="str">
        <f>VLOOKUP($A747, 'Medical Examinations'!$A$2:$J$2336, 6, FALSE)</f>
        <v>No</v>
      </c>
      <c r="J747">
        <f>VLOOKUP($A747, 'Medical Examinations'!$A$2:$J$2336, 7, FALSE)</f>
        <v>2</v>
      </c>
      <c r="K747" t="str">
        <f>VLOOKUP($A747, 'Medical Examinations'!$A$2:$J$2336, 8, FALSE)</f>
        <v>Yes</v>
      </c>
      <c r="L747" t="str">
        <f>VLOOKUP($A747, 'Medical Examinations'!$A$2:$J$2336, 9, FALSE)</f>
        <v>Obesity</v>
      </c>
      <c r="M747" t="str">
        <f>VLOOKUP($A747, 'Medical Examinations'!$A$2:$J$2336, 10, FALSE)</f>
        <v>Diabetes</v>
      </c>
      <c r="N747">
        <f>VLOOKUP($A747, 'Hospitalisation Details'!$A$2:$K$2344, 5, FALSE)</f>
        <v>3</v>
      </c>
      <c r="O747">
        <f>VLOOKUP($A747, 'Hospitalisation Details'!$A$2:$K$2344, 6, FALSE)</f>
        <v>13714.55</v>
      </c>
      <c r="P747" t="str">
        <f>VLOOKUP($A747, 'Hospitalisation Details'!$A$2:$K$2344, 7, FALSE)</f>
        <v>tier - 3</v>
      </c>
      <c r="Q747" t="str">
        <f>VLOOKUP($A747, 'Hospitalisation Details'!$A$2:$K$2344, 8, FALSE)</f>
        <v>tier - 2</v>
      </c>
      <c r="R747" t="str">
        <f>VLOOKUP($A747, 'Hospitalisation Details'!$A$2:$K$2344, 9, FALSE)</f>
        <v>R1023</v>
      </c>
      <c r="S747" t="str">
        <f>VLOOKUP($A747, 'Hospitalisation Details'!$A$2:$K$2344, 10, FALSE)</f>
        <v>24Nov1986</v>
      </c>
      <c r="T747">
        <f>VLOOKUP($A747, 'Hospitalisation Details'!$A$2:$K$2344, 11, FALSE)</f>
        <v>36</v>
      </c>
    </row>
    <row r="748" spans="1:20" ht="15.75" x14ac:dyDescent="0.25">
      <c r="A748" s="1" t="s">
        <v>1623</v>
      </c>
      <c r="B748" t="str">
        <f>VLOOKUP($A748, 'Customer Names'!$A$2:$D$2336, 2, FALSE)</f>
        <v>Silbert</v>
      </c>
      <c r="C748" t="str">
        <f>VLOOKUP($A748, 'Customer Names'!$A$2:$D$2336, 3, FALSE)</f>
        <v xml:space="preserve"> Mrs</v>
      </c>
      <c r="D748" t="str">
        <f>VLOOKUP($A748, 'Customer Names'!$A$2:$D$2336, 4, FALSE)</f>
        <v xml:space="preserve">  Jessie M</v>
      </c>
      <c r="E748">
        <f>VLOOKUP($A748, 'Medical Examinations'!$A$2:$J$2336, 2, FALSE)</f>
        <v>43.32</v>
      </c>
      <c r="F748">
        <f>VLOOKUP($A748, 'Medical Examinations'!$A$2:$J$2336, 3, FALSE)</f>
        <v>4.67</v>
      </c>
      <c r="G748" t="str">
        <f>VLOOKUP($A748, 'Medical Examinations'!$A$2:$J$2336, 4, FALSE)</f>
        <v>Yes</v>
      </c>
      <c r="H748" t="str">
        <f>VLOOKUP($A748, 'Medical Examinations'!$A$2:$J$2336, 5, FALSE)</f>
        <v>No</v>
      </c>
      <c r="I748" t="str">
        <f>VLOOKUP($A748, 'Medical Examinations'!$A$2:$J$2336, 6, FALSE)</f>
        <v>No</v>
      </c>
      <c r="J748">
        <f>VLOOKUP($A748, 'Medical Examinations'!$A$2:$J$2336, 7, FALSE)</f>
        <v>2</v>
      </c>
      <c r="K748" t="str">
        <f>VLOOKUP($A748, 'Medical Examinations'!$A$2:$J$2336, 8, FALSE)</f>
        <v>Yes</v>
      </c>
      <c r="L748" t="str">
        <f>VLOOKUP($A748, 'Medical Examinations'!$A$2:$J$2336, 9, FALSE)</f>
        <v>Obesity</v>
      </c>
      <c r="M748" t="str">
        <f>VLOOKUP($A748, 'Medical Examinations'!$A$2:$J$2336, 10, FALSE)</f>
        <v>Normal</v>
      </c>
      <c r="N748">
        <f>VLOOKUP($A748, 'Hospitalisation Details'!$A$2:$K$2344, 5, FALSE)</f>
        <v>3</v>
      </c>
      <c r="O748">
        <f>VLOOKUP($A748, 'Hospitalisation Details'!$A$2:$K$2344, 6, FALSE)</f>
        <v>13685.51</v>
      </c>
      <c r="P748" t="str">
        <f>VLOOKUP($A748, 'Hospitalisation Details'!$A$2:$K$2344, 7, FALSE)</f>
        <v>tier - 3</v>
      </c>
      <c r="Q748" t="str">
        <f>VLOOKUP($A748, 'Hospitalisation Details'!$A$2:$K$2344, 8, FALSE)</f>
        <v>tier - 1</v>
      </c>
      <c r="R748" t="str">
        <f>VLOOKUP($A748, 'Hospitalisation Details'!$A$2:$K$2344, 9, FALSE)</f>
        <v>R1026</v>
      </c>
      <c r="S748" t="str">
        <f>VLOOKUP($A748, 'Hospitalisation Details'!$A$2:$K$2344, 10, FALSE)</f>
        <v>14Sep1985</v>
      </c>
      <c r="T748">
        <f>VLOOKUP($A748, 'Hospitalisation Details'!$A$2:$K$2344, 11, FALSE)</f>
        <v>37</v>
      </c>
    </row>
    <row r="749" spans="1:20" ht="15.75" x14ac:dyDescent="0.25">
      <c r="A749" s="1" t="s">
        <v>1622</v>
      </c>
      <c r="B749" t="str">
        <f>VLOOKUP($A749, 'Customer Names'!$A$2:$D$2336, 2, FALSE)</f>
        <v>Carrique</v>
      </c>
      <c r="C749" t="str">
        <f>VLOOKUP($A749, 'Customer Names'!$A$2:$D$2336, 3, FALSE)</f>
        <v xml:space="preserve"> Mr</v>
      </c>
      <c r="D749" t="str">
        <f>VLOOKUP($A749, 'Customer Names'!$A$2:$D$2336, 4, FALSE)</f>
        <v xml:space="preserve">  Chris</v>
      </c>
      <c r="E749">
        <f>VLOOKUP($A749, 'Medical Examinations'!$A$2:$J$2336, 2, FALSE)</f>
        <v>31.23</v>
      </c>
      <c r="F749">
        <f>VLOOKUP($A749, 'Medical Examinations'!$A$2:$J$2336, 3, FALSE)</f>
        <v>9.1199999999999992</v>
      </c>
      <c r="G749" t="str">
        <f>VLOOKUP($A749, 'Medical Examinations'!$A$2:$J$2336, 4, FALSE)</f>
        <v>No</v>
      </c>
      <c r="H749" t="str">
        <f>VLOOKUP($A749, 'Medical Examinations'!$A$2:$J$2336, 5, FALSE)</f>
        <v>No</v>
      </c>
      <c r="I749" t="str">
        <f>VLOOKUP($A749, 'Medical Examinations'!$A$2:$J$2336, 6, FALSE)</f>
        <v>Yes</v>
      </c>
      <c r="J749">
        <f>VLOOKUP($A749, 'Medical Examinations'!$A$2:$J$2336, 7, FALSE)</f>
        <v>1</v>
      </c>
      <c r="K749" t="str">
        <f>VLOOKUP($A749, 'Medical Examinations'!$A$2:$J$2336, 8, FALSE)</f>
        <v>No</v>
      </c>
      <c r="L749" t="str">
        <f>VLOOKUP($A749, 'Medical Examinations'!$A$2:$J$2336, 9, FALSE)</f>
        <v>Obesity</v>
      </c>
      <c r="M749" t="str">
        <f>VLOOKUP($A749, 'Medical Examinations'!$A$2:$J$2336, 10, FALSE)</f>
        <v>Diabetes</v>
      </c>
      <c r="N749">
        <f>VLOOKUP($A749, 'Hospitalisation Details'!$A$2:$K$2344, 5, FALSE)</f>
        <v>0</v>
      </c>
      <c r="O749">
        <f>VLOOKUP($A749, 'Hospitalisation Details'!$A$2:$K$2344, 6, FALSE)</f>
        <v>13677.68</v>
      </c>
      <c r="P749" t="str">
        <f>VLOOKUP($A749, 'Hospitalisation Details'!$A$2:$K$2344, 7, FALSE)</f>
        <v>tier - 3</v>
      </c>
      <c r="Q749" t="str">
        <f>VLOOKUP($A749, 'Hospitalisation Details'!$A$2:$K$2344, 8, FALSE)</f>
        <v>tier - 2</v>
      </c>
      <c r="R749" t="str">
        <f>VLOOKUP($A749, 'Hospitalisation Details'!$A$2:$K$2344, 9, FALSE)</f>
        <v>R1021</v>
      </c>
      <c r="S749" t="str">
        <f>VLOOKUP($A749, 'Hospitalisation Details'!$A$2:$K$2344, 10, FALSE)</f>
        <v>4Aug1963</v>
      </c>
      <c r="T749">
        <f>VLOOKUP($A749, 'Hospitalisation Details'!$A$2:$K$2344, 11, FALSE)</f>
        <v>59</v>
      </c>
    </row>
    <row r="750" spans="1:20" ht="15.75" x14ac:dyDescent="0.25">
      <c r="A750" s="1" t="s">
        <v>1621</v>
      </c>
      <c r="B750" t="str">
        <f>VLOOKUP($A750, 'Customer Names'!$A$2:$D$2336, 2, FALSE)</f>
        <v>Kosla</v>
      </c>
      <c r="C750" t="str">
        <f>VLOOKUP($A750, 'Customer Names'!$A$2:$D$2336, 3, FALSE)</f>
        <v xml:space="preserve"> Mr</v>
      </c>
      <c r="D750" t="str">
        <f>VLOOKUP($A750, 'Customer Names'!$A$2:$D$2336, 4, FALSE)</f>
        <v xml:space="preserve">  Daniel</v>
      </c>
      <c r="E750">
        <f>VLOOKUP($A750, 'Medical Examinations'!$A$2:$J$2336, 2, FALSE)</f>
        <v>42.81</v>
      </c>
      <c r="F750">
        <f>VLOOKUP($A750, 'Medical Examinations'!$A$2:$J$2336, 3, FALSE)</f>
        <v>4.1500000000000004</v>
      </c>
      <c r="G750" t="str">
        <f>VLOOKUP($A750, 'Medical Examinations'!$A$2:$J$2336, 4, FALSE)</f>
        <v>Yes</v>
      </c>
      <c r="H750" t="str">
        <f>VLOOKUP($A750, 'Medical Examinations'!$A$2:$J$2336, 5, FALSE)</f>
        <v>No</v>
      </c>
      <c r="I750" t="str">
        <f>VLOOKUP($A750, 'Medical Examinations'!$A$2:$J$2336, 6, FALSE)</f>
        <v>No</v>
      </c>
      <c r="J750">
        <f>VLOOKUP($A750, 'Medical Examinations'!$A$2:$J$2336, 7, FALSE)</f>
        <v>2</v>
      </c>
      <c r="K750" t="str">
        <f>VLOOKUP($A750, 'Medical Examinations'!$A$2:$J$2336, 8, FALSE)</f>
        <v>Yes</v>
      </c>
      <c r="L750" t="str">
        <f>VLOOKUP($A750, 'Medical Examinations'!$A$2:$J$2336, 9, FALSE)</f>
        <v>Obesity</v>
      </c>
      <c r="M750" t="str">
        <f>VLOOKUP($A750, 'Medical Examinations'!$A$2:$J$2336, 10, FALSE)</f>
        <v>Normal</v>
      </c>
      <c r="N750">
        <f>VLOOKUP($A750, 'Hospitalisation Details'!$A$2:$K$2344, 5, FALSE)</f>
        <v>3</v>
      </c>
      <c r="O750">
        <f>VLOOKUP($A750, 'Hospitalisation Details'!$A$2:$K$2344, 6, FALSE)</f>
        <v>13638.06</v>
      </c>
      <c r="P750" t="str">
        <f>VLOOKUP($A750, 'Hospitalisation Details'!$A$2:$K$2344, 7, FALSE)</f>
        <v>tier - 3</v>
      </c>
      <c r="Q750" t="str">
        <f>VLOOKUP($A750, 'Hospitalisation Details'!$A$2:$K$2344, 8, FALSE)</f>
        <v>tier - 3</v>
      </c>
      <c r="R750" t="str">
        <f>VLOOKUP($A750, 'Hospitalisation Details'!$A$2:$K$2344, 9, FALSE)</f>
        <v>R1023</v>
      </c>
      <c r="S750" t="str">
        <f>VLOOKUP($A750, 'Hospitalisation Details'!$A$2:$K$2344, 10, FALSE)</f>
        <v>20Jul1984</v>
      </c>
      <c r="T750">
        <f>VLOOKUP($A750, 'Hospitalisation Details'!$A$2:$K$2344, 11, FALSE)</f>
        <v>38</v>
      </c>
    </row>
    <row r="751" spans="1:20" ht="15.75" x14ac:dyDescent="0.25">
      <c r="A751" s="1" t="s">
        <v>1620</v>
      </c>
      <c r="B751" t="str">
        <f>VLOOKUP($A751, 'Customer Names'!$A$2:$D$2336, 2, FALSE)</f>
        <v>Parker</v>
      </c>
      <c r="C751" t="str">
        <f>VLOOKUP($A751, 'Customer Names'!$A$2:$D$2336, 3, FALSE)</f>
        <v xml:space="preserve"> Ms</v>
      </c>
      <c r="D751" t="str">
        <f>VLOOKUP($A751, 'Customer Names'!$A$2:$D$2336, 4, FALSE)</f>
        <v xml:space="preserve">  Megan</v>
      </c>
      <c r="E751">
        <f>VLOOKUP($A751, 'Medical Examinations'!$A$2:$J$2336, 2, FALSE)</f>
        <v>35.909999999999997</v>
      </c>
      <c r="F751">
        <f>VLOOKUP($A751, 'Medical Examinations'!$A$2:$J$2336, 3, FALSE)</f>
        <v>6.72</v>
      </c>
      <c r="G751" t="str">
        <f>VLOOKUP($A751, 'Medical Examinations'!$A$2:$J$2336, 4, FALSE)</f>
        <v>Yes</v>
      </c>
      <c r="H751" t="str">
        <f>VLOOKUP($A751, 'Medical Examinations'!$A$2:$J$2336, 5, FALSE)</f>
        <v>No</v>
      </c>
      <c r="I751" t="str">
        <f>VLOOKUP($A751, 'Medical Examinations'!$A$2:$J$2336, 6, FALSE)</f>
        <v>No</v>
      </c>
      <c r="J751">
        <f>VLOOKUP($A751, 'Medical Examinations'!$A$2:$J$2336, 7, FALSE)</f>
        <v>1</v>
      </c>
      <c r="K751" t="str">
        <f>VLOOKUP($A751, 'Medical Examinations'!$A$2:$J$2336, 8, FALSE)</f>
        <v>No</v>
      </c>
      <c r="L751" t="str">
        <f>VLOOKUP($A751, 'Medical Examinations'!$A$2:$J$2336, 9, FALSE)</f>
        <v>Obesity</v>
      </c>
      <c r="M751" t="str">
        <f>VLOOKUP($A751, 'Medical Examinations'!$A$2:$J$2336, 10, FALSE)</f>
        <v>Diabetes</v>
      </c>
      <c r="N751">
        <f>VLOOKUP($A751, 'Hospitalisation Details'!$A$2:$K$2344, 5, FALSE)</f>
        <v>0</v>
      </c>
      <c r="O751">
        <f>VLOOKUP($A751, 'Hospitalisation Details'!$A$2:$K$2344, 6, FALSE)</f>
        <v>13635.64</v>
      </c>
      <c r="P751" t="str">
        <f>VLOOKUP($A751, 'Hospitalisation Details'!$A$2:$K$2344, 7, FALSE)</f>
        <v>tier - 3</v>
      </c>
      <c r="Q751" t="str">
        <f>VLOOKUP($A751, 'Hospitalisation Details'!$A$2:$K$2344, 8, FALSE)</f>
        <v>tier - 3</v>
      </c>
      <c r="R751" t="str">
        <f>VLOOKUP($A751, 'Hospitalisation Details'!$A$2:$K$2344, 9, FALSE)</f>
        <v>R1024</v>
      </c>
      <c r="S751" t="str">
        <f>VLOOKUP($A751, 'Hospitalisation Details'!$A$2:$K$2344, 10, FALSE)</f>
        <v>24Dec1961</v>
      </c>
      <c r="T751">
        <f>VLOOKUP($A751, 'Hospitalisation Details'!$A$2:$K$2344, 11, FALSE)</f>
        <v>61</v>
      </c>
    </row>
    <row r="752" spans="1:20" ht="15.75" x14ac:dyDescent="0.25">
      <c r="A752" s="1" t="s">
        <v>1619</v>
      </c>
      <c r="B752" t="str">
        <f>VLOOKUP($A752, 'Customer Names'!$A$2:$D$2336, 2, FALSE)</f>
        <v>Horton</v>
      </c>
      <c r="C752" t="str">
        <f>VLOOKUP($A752, 'Customer Names'!$A$2:$D$2336, 3, FALSE)</f>
        <v xml:space="preserve"> Mr</v>
      </c>
      <c r="D752" t="str">
        <f>VLOOKUP($A752, 'Customer Names'!$A$2:$D$2336, 4, FALSE)</f>
        <v xml:space="preserve">  Kevin</v>
      </c>
      <c r="E752">
        <f>VLOOKUP($A752, 'Medical Examinations'!$A$2:$J$2336, 2, FALSE)</f>
        <v>36.65</v>
      </c>
      <c r="F752">
        <f>VLOOKUP($A752, 'Medical Examinations'!$A$2:$J$2336, 3, FALSE)</f>
        <v>5.01</v>
      </c>
      <c r="G752" t="str">
        <f>VLOOKUP($A752, 'Medical Examinations'!$A$2:$J$2336, 4, FALSE)</f>
        <v>Yes</v>
      </c>
      <c r="H752" t="str">
        <f>VLOOKUP($A752, 'Medical Examinations'!$A$2:$J$2336, 5, FALSE)</f>
        <v>No</v>
      </c>
      <c r="I752" t="str">
        <f>VLOOKUP($A752, 'Medical Examinations'!$A$2:$J$2336, 6, FALSE)</f>
        <v>Yes</v>
      </c>
      <c r="J752">
        <f>VLOOKUP($A752, 'Medical Examinations'!$A$2:$J$2336, 7, FALSE)</f>
        <v>1</v>
      </c>
      <c r="K752" t="str">
        <f>VLOOKUP($A752, 'Medical Examinations'!$A$2:$J$2336, 8, FALSE)</f>
        <v>No</v>
      </c>
      <c r="L752" t="str">
        <f>VLOOKUP($A752, 'Medical Examinations'!$A$2:$J$2336, 9, FALSE)</f>
        <v>Obesity</v>
      </c>
      <c r="M752" t="str">
        <f>VLOOKUP($A752, 'Medical Examinations'!$A$2:$J$2336, 10, FALSE)</f>
        <v>Normal</v>
      </c>
      <c r="N752">
        <f>VLOOKUP($A752, 'Hospitalisation Details'!$A$2:$K$2344, 5, FALSE)</f>
        <v>0</v>
      </c>
      <c r="O752">
        <f>VLOOKUP($A752, 'Hospitalisation Details'!$A$2:$K$2344, 6, FALSE)</f>
        <v>13622.01</v>
      </c>
      <c r="P752" t="str">
        <f>VLOOKUP($A752, 'Hospitalisation Details'!$A$2:$K$2344, 7, FALSE)</f>
        <v>tier - 3</v>
      </c>
      <c r="Q752" t="str">
        <f>VLOOKUP($A752, 'Hospitalisation Details'!$A$2:$K$2344, 8, FALSE)</f>
        <v>tier - 3</v>
      </c>
      <c r="R752" t="str">
        <f>VLOOKUP($A752, 'Hospitalisation Details'!$A$2:$K$2344, 9, FALSE)</f>
        <v>R1012</v>
      </c>
      <c r="S752" t="str">
        <f>VLOOKUP($A752, 'Hospitalisation Details'!$A$2:$K$2344, 10, FALSE)</f>
        <v>26Jul1969</v>
      </c>
      <c r="T752">
        <f>VLOOKUP($A752, 'Hospitalisation Details'!$A$2:$K$2344, 11, FALSE)</f>
        <v>53</v>
      </c>
    </row>
    <row r="753" spans="1:20" ht="15.75" x14ac:dyDescent="0.25">
      <c r="A753" s="1" t="s">
        <v>1618</v>
      </c>
      <c r="B753" t="str">
        <f>VLOOKUP($A753, 'Customer Names'!$A$2:$D$2336, 2, FALSE)</f>
        <v>Boller</v>
      </c>
      <c r="C753" t="str">
        <f>VLOOKUP($A753, 'Customer Names'!$A$2:$D$2336, 3, FALSE)</f>
        <v xml:space="preserve"> Ms</v>
      </c>
      <c r="D753" t="str">
        <f>VLOOKUP($A753, 'Customer Names'!$A$2:$D$2336, 4, FALSE)</f>
        <v xml:space="preserve">  Caroline S</v>
      </c>
      <c r="E753">
        <f>VLOOKUP($A753, 'Medical Examinations'!$A$2:$J$2336, 2, FALSE)</f>
        <v>22.04</v>
      </c>
      <c r="F753">
        <f>VLOOKUP($A753, 'Medical Examinations'!$A$2:$J$2336, 3, FALSE)</f>
        <v>10.9</v>
      </c>
      <c r="G753" t="str">
        <f>VLOOKUP($A753, 'Medical Examinations'!$A$2:$J$2336, 4, FALSE)</f>
        <v>No</v>
      </c>
      <c r="H753" t="str">
        <f>VLOOKUP($A753, 'Medical Examinations'!$A$2:$J$2336, 5, FALSE)</f>
        <v>No</v>
      </c>
      <c r="I753" t="str">
        <f>VLOOKUP($A753, 'Medical Examinations'!$A$2:$J$2336, 6, FALSE)</f>
        <v>No</v>
      </c>
      <c r="J753">
        <f>VLOOKUP($A753, 'Medical Examinations'!$A$2:$J$2336, 7, FALSE)</f>
        <v>0</v>
      </c>
      <c r="K753" t="str">
        <f>VLOOKUP($A753, 'Medical Examinations'!$A$2:$J$2336, 8, FALSE)</f>
        <v>No</v>
      </c>
      <c r="L753" t="str">
        <f>VLOOKUP($A753, 'Medical Examinations'!$A$2:$J$2336, 9, FALSE)</f>
        <v>Obesity</v>
      </c>
      <c r="M753" t="str">
        <f>VLOOKUP($A753, 'Medical Examinations'!$A$2:$J$2336, 10, FALSE)</f>
        <v>Diabetes</v>
      </c>
      <c r="N753">
        <f>VLOOKUP($A753, 'Hospitalisation Details'!$A$2:$K$2344, 5, FALSE)</f>
        <v>0</v>
      </c>
      <c r="O753">
        <f>VLOOKUP($A753, 'Hospitalisation Details'!$A$2:$K$2344, 6, FALSE)</f>
        <v>13616.36</v>
      </c>
      <c r="P753" t="str">
        <f>VLOOKUP($A753, 'Hospitalisation Details'!$A$2:$K$2344, 7, FALSE)</f>
        <v>tier - 3</v>
      </c>
      <c r="Q753" t="str">
        <f>VLOOKUP($A753, 'Hospitalisation Details'!$A$2:$K$2344, 8, FALSE)</f>
        <v>tier - 3</v>
      </c>
      <c r="R753" t="str">
        <f>VLOOKUP($A753, 'Hospitalisation Details'!$A$2:$K$2344, 9, FALSE)</f>
        <v>R1024</v>
      </c>
      <c r="S753" t="str">
        <f>VLOOKUP($A753, 'Hospitalisation Details'!$A$2:$K$2344, 10, FALSE)</f>
        <v>18Nov1961</v>
      </c>
      <c r="T753">
        <f>VLOOKUP($A753, 'Hospitalisation Details'!$A$2:$K$2344, 11, FALSE)</f>
        <v>61</v>
      </c>
    </row>
    <row r="754" spans="1:20" ht="15.75" x14ac:dyDescent="0.25">
      <c r="A754" s="1" t="s">
        <v>1617</v>
      </c>
      <c r="B754" t="str">
        <f>VLOOKUP($A754, 'Customer Names'!$A$2:$D$2336, 2, FALSE)</f>
        <v>Olaru</v>
      </c>
      <c r="C754" t="str">
        <f>VLOOKUP($A754, 'Customer Names'!$A$2:$D$2336, 3, FALSE)</f>
        <v xml:space="preserve"> Ms</v>
      </c>
      <c r="D754" t="str">
        <f>VLOOKUP($A754, 'Customer Names'!$A$2:$D$2336, 4, FALSE)</f>
        <v xml:space="preserve">  Nuta</v>
      </c>
      <c r="E754">
        <f>VLOOKUP($A754, 'Medical Examinations'!$A$2:$J$2336, 2, FALSE)</f>
        <v>31.824999999999999</v>
      </c>
      <c r="F754">
        <f>VLOOKUP($A754, 'Medical Examinations'!$A$2:$J$2336, 3, FALSE)</f>
        <v>5.52</v>
      </c>
      <c r="G754" t="str">
        <f>VLOOKUP($A754, 'Medical Examinations'!$A$2:$J$2336, 4, FALSE)</f>
        <v>No</v>
      </c>
      <c r="H754" t="str">
        <f>VLOOKUP($A754, 'Medical Examinations'!$A$2:$J$2336, 5, FALSE)</f>
        <v>No</v>
      </c>
      <c r="I754" t="str">
        <f>VLOOKUP($A754, 'Medical Examinations'!$A$2:$J$2336, 6, FALSE)</f>
        <v>No</v>
      </c>
      <c r="J754">
        <f>VLOOKUP($A754, 'Medical Examinations'!$A$2:$J$2336, 7, FALSE)</f>
        <v>1</v>
      </c>
      <c r="K754" t="str">
        <f>VLOOKUP($A754, 'Medical Examinations'!$A$2:$J$2336, 8, FALSE)</f>
        <v>No</v>
      </c>
      <c r="L754" t="str">
        <f>VLOOKUP($A754, 'Medical Examinations'!$A$2:$J$2336, 9, FALSE)</f>
        <v>Obesity</v>
      </c>
      <c r="M754" t="str">
        <f>VLOOKUP($A754, 'Medical Examinations'!$A$2:$J$2336, 10, FALSE)</f>
        <v>Normal</v>
      </c>
      <c r="N754">
        <f>VLOOKUP($A754, 'Hospitalisation Details'!$A$2:$K$2344, 5, FALSE)</f>
        <v>2</v>
      </c>
      <c r="O754">
        <f>VLOOKUP($A754, 'Hospitalisation Details'!$A$2:$K$2344, 6, FALSE)</f>
        <v>13607.37</v>
      </c>
      <c r="P754" t="str">
        <f>VLOOKUP($A754, 'Hospitalisation Details'!$A$2:$K$2344, 7, FALSE)</f>
        <v>tier - 3</v>
      </c>
      <c r="Q754" t="str">
        <f>VLOOKUP($A754, 'Hospitalisation Details'!$A$2:$K$2344, 8, FALSE)</f>
        <v>tier - 1</v>
      </c>
      <c r="R754" t="str">
        <f>VLOOKUP($A754, 'Hospitalisation Details'!$A$2:$K$2344, 9, FALSE)</f>
        <v>R1024</v>
      </c>
      <c r="S754" t="str">
        <f>VLOOKUP($A754, 'Hospitalisation Details'!$A$2:$K$2344, 10, FALSE)</f>
        <v>10Sep1964</v>
      </c>
      <c r="T754">
        <f>VLOOKUP($A754, 'Hospitalisation Details'!$A$2:$K$2344, 11, FALSE)</f>
        <v>58</v>
      </c>
    </row>
    <row r="755" spans="1:20" ht="15.75" x14ac:dyDescent="0.25">
      <c r="A755" s="1" t="s">
        <v>1616</v>
      </c>
      <c r="B755" t="str">
        <f>VLOOKUP($A755, 'Customer Names'!$A$2:$D$2336, 2, FALSE)</f>
        <v>Prescott</v>
      </c>
      <c r="C755" t="str">
        <f>VLOOKUP($A755, 'Customer Names'!$A$2:$D$2336, 3, FALSE)</f>
        <v xml:space="preserve"> Ms</v>
      </c>
      <c r="D755" t="str">
        <f>VLOOKUP($A755, 'Customer Names'!$A$2:$D$2336, 4, FALSE)</f>
        <v xml:space="preserve">  Margie</v>
      </c>
      <c r="E755">
        <f>VLOOKUP($A755, 'Medical Examinations'!$A$2:$J$2336, 2, FALSE)</f>
        <v>53.58</v>
      </c>
      <c r="F755">
        <f>VLOOKUP($A755, 'Medical Examinations'!$A$2:$J$2336, 3, FALSE)</f>
        <v>4.55</v>
      </c>
      <c r="G755" t="str">
        <f>VLOOKUP($A755, 'Medical Examinations'!$A$2:$J$2336, 4, FALSE)</f>
        <v>Yes</v>
      </c>
      <c r="H755" t="str">
        <f>VLOOKUP($A755, 'Medical Examinations'!$A$2:$J$2336, 5, FALSE)</f>
        <v>Yes</v>
      </c>
      <c r="I755" t="str">
        <f>VLOOKUP($A755, 'Medical Examinations'!$A$2:$J$2336, 6, FALSE)</f>
        <v>No</v>
      </c>
      <c r="J755">
        <f>VLOOKUP($A755, 'Medical Examinations'!$A$2:$J$2336, 7, FALSE)</f>
        <v>2</v>
      </c>
      <c r="K755" t="str">
        <f>VLOOKUP($A755, 'Medical Examinations'!$A$2:$J$2336, 8, FALSE)</f>
        <v>Yes</v>
      </c>
      <c r="L755" t="str">
        <f>VLOOKUP($A755, 'Medical Examinations'!$A$2:$J$2336, 9, FALSE)</f>
        <v>Obesity</v>
      </c>
      <c r="M755" t="str">
        <f>VLOOKUP($A755, 'Medical Examinations'!$A$2:$J$2336, 10, FALSE)</f>
        <v>Normal</v>
      </c>
      <c r="N755">
        <f>VLOOKUP($A755, 'Hospitalisation Details'!$A$2:$K$2344, 5, FALSE)</f>
        <v>0</v>
      </c>
      <c r="O755">
        <f>VLOOKUP($A755, 'Hospitalisation Details'!$A$2:$K$2344, 6, FALSE)</f>
        <v>13588.17</v>
      </c>
      <c r="P755" t="str">
        <f>VLOOKUP($A755, 'Hospitalisation Details'!$A$2:$K$2344, 7, FALSE)</f>
        <v>tier - 3</v>
      </c>
      <c r="Q755" t="str">
        <f>VLOOKUP($A755, 'Hospitalisation Details'!$A$2:$K$2344, 8, FALSE)</f>
        <v>tier - 1</v>
      </c>
      <c r="R755" t="str">
        <f>VLOOKUP($A755, 'Hospitalisation Details'!$A$2:$K$2344, 9, FALSE)</f>
        <v>R1012</v>
      </c>
      <c r="S755" t="str">
        <f>VLOOKUP($A755, 'Hospitalisation Details'!$A$2:$K$2344, 10, FALSE)</f>
        <v>14Aug1992</v>
      </c>
      <c r="T755">
        <f>VLOOKUP($A755, 'Hospitalisation Details'!$A$2:$K$2344, 11, FALSE)</f>
        <v>30</v>
      </c>
    </row>
    <row r="756" spans="1:20" ht="15.75" x14ac:dyDescent="0.25">
      <c r="A756" s="1" t="s">
        <v>1615</v>
      </c>
      <c r="B756" t="str">
        <f>VLOOKUP($A756, 'Customer Names'!$A$2:$D$2336, 2, FALSE)</f>
        <v>Hines</v>
      </c>
      <c r="C756" t="str">
        <f>VLOOKUP($A756, 'Customer Names'!$A$2:$D$2336, 3, FALSE)</f>
        <v xml:space="preserve"> Mrs</v>
      </c>
      <c r="D756" t="str">
        <f>VLOOKUP($A756, 'Customer Names'!$A$2:$D$2336, 4, FALSE)</f>
        <v xml:space="preserve">  Heidi</v>
      </c>
      <c r="E756">
        <f>VLOOKUP($A756, 'Medical Examinations'!$A$2:$J$2336, 2, FALSE)</f>
        <v>34.299999999999997</v>
      </c>
      <c r="F756">
        <f>VLOOKUP($A756, 'Medical Examinations'!$A$2:$J$2336, 3, FALSE)</f>
        <v>11.76</v>
      </c>
      <c r="G756" t="str">
        <f>VLOOKUP($A756, 'Medical Examinations'!$A$2:$J$2336, 4, FALSE)</f>
        <v>Yes</v>
      </c>
      <c r="H756" t="str">
        <f>VLOOKUP($A756, 'Medical Examinations'!$A$2:$J$2336, 5, FALSE)</f>
        <v>No</v>
      </c>
      <c r="I756" t="str">
        <f>VLOOKUP($A756, 'Medical Examinations'!$A$2:$J$2336, 6, FALSE)</f>
        <v>No</v>
      </c>
      <c r="J756">
        <f>VLOOKUP($A756, 'Medical Examinations'!$A$2:$J$2336, 7, FALSE)</f>
        <v>1</v>
      </c>
      <c r="K756" t="str">
        <f>VLOOKUP($A756, 'Medical Examinations'!$A$2:$J$2336, 8, FALSE)</f>
        <v>No</v>
      </c>
      <c r="L756" t="str">
        <f>VLOOKUP($A756, 'Medical Examinations'!$A$2:$J$2336, 9, FALSE)</f>
        <v>Obesity</v>
      </c>
      <c r="M756" t="str">
        <f>VLOOKUP($A756, 'Medical Examinations'!$A$2:$J$2336, 10, FALSE)</f>
        <v>Diabetes</v>
      </c>
      <c r="N756">
        <f>VLOOKUP($A756, 'Hospitalisation Details'!$A$2:$K$2344, 5, FALSE)</f>
        <v>0</v>
      </c>
      <c r="O756">
        <f>VLOOKUP($A756, 'Hospitalisation Details'!$A$2:$K$2344, 6, FALSE)</f>
        <v>13566.04</v>
      </c>
      <c r="P756" t="str">
        <f>VLOOKUP($A756, 'Hospitalisation Details'!$A$2:$K$2344, 7, FALSE)</f>
        <v>tier - 3</v>
      </c>
      <c r="Q756" t="str">
        <f>VLOOKUP($A756, 'Hospitalisation Details'!$A$2:$K$2344, 8, FALSE)</f>
        <v>tier - 3</v>
      </c>
      <c r="R756" t="str">
        <f>VLOOKUP($A756, 'Hospitalisation Details'!$A$2:$K$2344, 9, FALSE)</f>
        <v>R1026</v>
      </c>
      <c r="S756" t="str">
        <f>VLOOKUP($A756, 'Hospitalisation Details'!$A$2:$K$2344, 10, FALSE)</f>
        <v>15Jul1968</v>
      </c>
      <c r="T756">
        <f>VLOOKUP($A756, 'Hospitalisation Details'!$A$2:$K$2344, 11, FALSE)</f>
        <v>54</v>
      </c>
    </row>
    <row r="757" spans="1:20" ht="15.75" x14ac:dyDescent="0.25">
      <c r="A757" s="1" t="s">
        <v>1614</v>
      </c>
      <c r="B757" t="str">
        <f>VLOOKUP($A757, 'Customer Names'!$A$2:$D$2336, 2, FALSE)</f>
        <v>Blanton</v>
      </c>
      <c r="C757" t="str">
        <f>VLOOKUP($A757, 'Customer Names'!$A$2:$D$2336, 3, FALSE)</f>
        <v xml:space="preserve"> Mr</v>
      </c>
      <c r="D757" t="str">
        <f>VLOOKUP($A757, 'Customer Names'!$A$2:$D$2336, 4, FALSE)</f>
        <v xml:space="preserve">  Diego J</v>
      </c>
      <c r="E757">
        <f>VLOOKUP($A757, 'Medical Examinations'!$A$2:$J$2336, 2, FALSE)</f>
        <v>32.11</v>
      </c>
      <c r="F757">
        <f>VLOOKUP($A757, 'Medical Examinations'!$A$2:$J$2336, 3, FALSE)</f>
        <v>7.06</v>
      </c>
      <c r="G757" t="str">
        <f>VLOOKUP($A757, 'Medical Examinations'!$A$2:$J$2336, 4, FALSE)</f>
        <v>No</v>
      </c>
      <c r="H757" t="str">
        <f>VLOOKUP($A757, 'Medical Examinations'!$A$2:$J$2336, 5, FALSE)</f>
        <v>No</v>
      </c>
      <c r="I757" t="str">
        <f>VLOOKUP($A757, 'Medical Examinations'!$A$2:$J$2336, 6, FALSE)</f>
        <v>No</v>
      </c>
      <c r="J757">
        <f>VLOOKUP($A757, 'Medical Examinations'!$A$2:$J$2336, 7, FALSE)</f>
        <v>1</v>
      </c>
      <c r="K757" t="str">
        <f>VLOOKUP($A757, 'Medical Examinations'!$A$2:$J$2336, 8, FALSE)</f>
        <v>No</v>
      </c>
      <c r="L757" t="str">
        <f>VLOOKUP($A757, 'Medical Examinations'!$A$2:$J$2336, 9, FALSE)</f>
        <v>Obesity</v>
      </c>
      <c r="M757" t="str">
        <f>VLOOKUP($A757, 'Medical Examinations'!$A$2:$J$2336, 10, FALSE)</f>
        <v>Diabetes</v>
      </c>
      <c r="N757">
        <f>VLOOKUP($A757, 'Hospitalisation Details'!$A$2:$K$2344, 5, FALSE)</f>
        <v>0</v>
      </c>
      <c r="O757">
        <f>VLOOKUP($A757, 'Hospitalisation Details'!$A$2:$K$2344, 6, FALSE)</f>
        <v>13555</v>
      </c>
      <c r="P757" t="str">
        <f>VLOOKUP($A757, 'Hospitalisation Details'!$A$2:$K$2344, 7, FALSE)</f>
        <v>tier - 3</v>
      </c>
      <c r="Q757" t="str">
        <f>VLOOKUP($A757, 'Hospitalisation Details'!$A$2:$K$2344, 8, FALSE)</f>
        <v>tier - 3</v>
      </c>
      <c r="R757" t="str">
        <f>VLOOKUP($A757, 'Hospitalisation Details'!$A$2:$K$2344, 9, FALSE)</f>
        <v>R1017</v>
      </c>
      <c r="S757" t="str">
        <f>VLOOKUP($A757, 'Hospitalisation Details'!$A$2:$K$2344, 10, FALSE)</f>
        <v>11Jul1960</v>
      </c>
      <c r="T757">
        <f>VLOOKUP($A757, 'Hospitalisation Details'!$A$2:$K$2344, 11, FALSE)</f>
        <v>62</v>
      </c>
    </row>
    <row r="758" spans="1:20" ht="15.75" x14ac:dyDescent="0.25">
      <c r="A758" s="1" t="s">
        <v>1613</v>
      </c>
      <c r="B758" t="str">
        <f>VLOOKUP($A758, 'Customer Names'!$A$2:$D$2336, 2, FALSE)</f>
        <v>Bustamante</v>
      </c>
      <c r="C758" t="str">
        <f>VLOOKUP($A758, 'Customer Names'!$A$2:$D$2336, 3, FALSE)</f>
        <v xml:space="preserve"> Mr</v>
      </c>
      <c r="D758" t="str">
        <f>VLOOKUP($A758, 'Customer Names'!$A$2:$D$2336, 4, FALSE)</f>
        <v xml:space="preserve">  Enrique M Sr</v>
      </c>
      <c r="E758">
        <f>VLOOKUP($A758, 'Medical Examinations'!$A$2:$J$2336, 2, FALSE)</f>
        <v>31.78</v>
      </c>
      <c r="F758">
        <f>VLOOKUP($A758, 'Medical Examinations'!$A$2:$J$2336, 3, FALSE)</f>
        <v>11.35</v>
      </c>
      <c r="G758" t="str">
        <f>VLOOKUP($A758, 'Medical Examinations'!$A$2:$J$2336, 4, FALSE)</f>
        <v>No</v>
      </c>
      <c r="H758" t="str">
        <f>VLOOKUP($A758, 'Medical Examinations'!$A$2:$J$2336, 5, FALSE)</f>
        <v>No</v>
      </c>
      <c r="I758" t="str">
        <f>VLOOKUP($A758, 'Medical Examinations'!$A$2:$J$2336, 6, FALSE)</f>
        <v>Yes</v>
      </c>
      <c r="J758">
        <f>VLOOKUP($A758, 'Medical Examinations'!$A$2:$J$2336, 7, FALSE)</f>
        <v>1</v>
      </c>
      <c r="K758" t="str">
        <f>VLOOKUP($A758, 'Medical Examinations'!$A$2:$J$2336, 8, FALSE)</f>
        <v>No</v>
      </c>
      <c r="L758" t="str">
        <f>VLOOKUP($A758, 'Medical Examinations'!$A$2:$J$2336, 9, FALSE)</f>
        <v>Obesity</v>
      </c>
      <c r="M758" t="str">
        <f>VLOOKUP($A758, 'Medical Examinations'!$A$2:$J$2336, 10, FALSE)</f>
        <v>Diabetes</v>
      </c>
      <c r="N758">
        <f>VLOOKUP($A758, 'Hospitalisation Details'!$A$2:$K$2344, 5, FALSE)</f>
        <v>0</v>
      </c>
      <c r="O758">
        <f>VLOOKUP($A758, 'Hospitalisation Details'!$A$2:$K$2344, 6, FALSE)</f>
        <v>13511.28</v>
      </c>
      <c r="P758" t="str">
        <f>VLOOKUP($A758, 'Hospitalisation Details'!$A$2:$K$2344, 7, FALSE)</f>
        <v>tier - 3</v>
      </c>
      <c r="Q758" t="str">
        <f>VLOOKUP($A758, 'Hospitalisation Details'!$A$2:$K$2344, 8, FALSE)</f>
        <v>tier - 1</v>
      </c>
      <c r="R758" t="str">
        <f>VLOOKUP($A758, 'Hospitalisation Details'!$A$2:$K$2344, 9, FALSE)</f>
        <v>R1012</v>
      </c>
      <c r="S758" t="str">
        <f>VLOOKUP($A758, 'Hospitalisation Details'!$A$2:$K$2344, 10, FALSE)</f>
        <v>14Oct1963</v>
      </c>
      <c r="T758">
        <f>VLOOKUP($A758, 'Hospitalisation Details'!$A$2:$K$2344, 11, FALSE)</f>
        <v>59</v>
      </c>
    </row>
    <row r="759" spans="1:20" ht="15.75" x14ac:dyDescent="0.25">
      <c r="A759" s="1" t="s">
        <v>1612</v>
      </c>
      <c r="B759" t="str">
        <f>VLOOKUP($A759, 'Customer Names'!$A$2:$D$2336, 2, FALSE)</f>
        <v>McCann</v>
      </c>
      <c r="C759" t="str">
        <f>VLOOKUP($A759, 'Customer Names'!$A$2:$D$2336, 3, FALSE)</f>
        <v xml:space="preserve"> Mr</v>
      </c>
      <c r="D759" t="str">
        <f>VLOOKUP($A759, 'Customer Names'!$A$2:$D$2336, 4, FALSE)</f>
        <v xml:space="preserve">  Greg</v>
      </c>
      <c r="E759">
        <f>VLOOKUP($A759, 'Medical Examinations'!$A$2:$J$2336, 2, FALSE)</f>
        <v>46.89</v>
      </c>
      <c r="F759">
        <f>VLOOKUP($A759, 'Medical Examinations'!$A$2:$J$2336, 3, FALSE)</f>
        <v>5.52</v>
      </c>
      <c r="G759" t="str">
        <f>VLOOKUP($A759, 'Medical Examinations'!$A$2:$J$2336, 4, FALSE)</f>
        <v>Yes</v>
      </c>
      <c r="H759" t="str">
        <f>VLOOKUP($A759, 'Medical Examinations'!$A$2:$J$2336, 5, FALSE)</f>
        <v>Yes</v>
      </c>
      <c r="I759" t="str">
        <f>VLOOKUP($A759, 'Medical Examinations'!$A$2:$J$2336, 6, FALSE)</f>
        <v>No</v>
      </c>
      <c r="J759">
        <f>VLOOKUP($A759, 'Medical Examinations'!$A$2:$J$2336, 7, FALSE)</f>
        <v>2</v>
      </c>
      <c r="K759" t="str">
        <f>VLOOKUP($A759, 'Medical Examinations'!$A$2:$J$2336, 8, FALSE)</f>
        <v>Yes</v>
      </c>
      <c r="L759" t="str">
        <f>VLOOKUP($A759, 'Medical Examinations'!$A$2:$J$2336, 9, FALSE)</f>
        <v>Obesity</v>
      </c>
      <c r="M759" t="str">
        <f>VLOOKUP($A759, 'Medical Examinations'!$A$2:$J$2336, 10, FALSE)</f>
        <v>Normal</v>
      </c>
      <c r="N759">
        <f>VLOOKUP($A759, 'Hospitalisation Details'!$A$2:$K$2344, 5, FALSE)</f>
        <v>3</v>
      </c>
      <c r="O759">
        <f>VLOOKUP($A759, 'Hospitalisation Details'!$A$2:$K$2344, 6, FALSE)</f>
        <v>13480.83</v>
      </c>
      <c r="P759" t="str">
        <f>VLOOKUP($A759, 'Hospitalisation Details'!$A$2:$K$2344, 7, FALSE)</f>
        <v>tier - 3</v>
      </c>
      <c r="Q759" t="str">
        <f>VLOOKUP($A759, 'Hospitalisation Details'!$A$2:$K$2344, 8, FALSE)</f>
        <v>tier - 2</v>
      </c>
      <c r="R759" t="str">
        <f>VLOOKUP($A759, 'Hospitalisation Details'!$A$2:$K$2344, 9, FALSE)</f>
        <v>R1023</v>
      </c>
      <c r="S759" t="str">
        <f>VLOOKUP($A759, 'Hospitalisation Details'!$A$2:$K$2344, 10, FALSE)</f>
        <v>30Aug1990</v>
      </c>
      <c r="T759">
        <f>VLOOKUP($A759, 'Hospitalisation Details'!$A$2:$K$2344, 11, FALSE)</f>
        <v>32</v>
      </c>
    </row>
    <row r="760" spans="1:20" ht="15.75" x14ac:dyDescent="0.25">
      <c r="A760" s="1" t="s">
        <v>1611</v>
      </c>
      <c r="B760" t="str">
        <f>VLOOKUP($A760, 'Customer Names'!$A$2:$D$2336, 2, FALSE)</f>
        <v>Schmole</v>
      </c>
      <c r="C760" t="str">
        <f>VLOOKUP($A760, 'Customer Names'!$A$2:$D$2336, 3, FALSE)</f>
        <v xml:space="preserve"> Mr</v>
      </c>
      <c r="D760" t="str">
        <f>VLOOKUP($A760, 'Customer Names'!$A$2:$D$2336, 4, FALSE)</f>
        <v xml:space="preserve">  Filip</v>
      </c>
      <c r="E760">
        <f>VLOOKUP($A760, 'Medical Examinations'!$A$2:$J$2336, 2, FALSE)</f>
        <v>39.35</v>
      </c>
      <c r="F760">
        <f>VLOOKUP($A760, 'Medical Examinations'!$A$2:$J$2336, 3, FALSE)</f>
        <v>7.86</v>
      </c>
      <c r="G760" t="str">
        <f>VLOOKUP($A760, 'Medical Examinations'!$A$2:$J$2336, 4, FALSE)</f>
        <v>Yes</v>
      </c>
      <c r="H760" t="str">
        <f>VLOOKUP($A760, 'Medical Examinations'!$A$2:$J$2336, 5, FALSE)</f>
        <v>No</v>
      </c>
      <c r="I760" t="str">
        <f>VLOOKUP($A760, 'Medical Examinations'!$A$2:$J$2336, 6, FALSE)</f>
        <v>No</v>
      </c>
      <c r="J760">
        <f>VLOOKUP($A760, 'Medical Examinations'!$A$2:$J$2336, 7, FALSE)</f>
        <v>1</v>
      </c>
      <c r="K760" t="str">
        <f>VLOOKUP($A760, 'Medical Examinations'!$A$2:$J$2336, 8, FALSE)</f>
        <v>Yes</v>
      </c>
      <c r="L760" t="str">
        <f>VLOOKUP($A760, 'Medical Examinations'!$A$2:$J$2336, 9, FALSE)</f>
        <v>Obesity</v>
      </c>
      <c r="M760" t="str">
        <f>VLOOKUP($A760, 'Medical Examinations'!$A$2:$J$2336, 10, FALSE)</f>
        <v>Diabetes</v>
      </c>
      <c r="N760">
        <f>VLOOKUP($A760, 'Hospitalisation Details'!$A$2:$K$2344, 5, FALSE)</f>
        <v>1</v>
      </c>
      <c r="O760">
        <f>VLOOKUP($A760, 'Hospitalisation Details'!$A$2:$K$2344, 6, FALSE)</f>
        <v>13472.19</v>
      </c>
      <c r="P760" t="str">
        <f>VLOOKUP($A760, 'Hospitalisation Details'!$A$2:$K$2344, 7, FALSE)</f>
        <v>tier - 3</v>
      </c>
      <c r="Q760" t="str">
        <f>VLOOKUP($A760, 'Hospitalisation Details'!$A$2:$K$2344, 8, FALSE)</f>
        <v>tier - 2</v>
      </c>
      <c r="R760" t="str">
        <f>VLOOKUP($A760, 'Hospitalisation Details'!$A$2:$K$2344, 9, FALSE)</f>
        <v>R1012</v>
      </c>
      <c r="S760" t="str">
        <f>VLOOKUP($A760, 'Hospitalisation Details'!$A$2:$K$2344, 10, FALSE)</f>
        <v>7Aug1975</v>
      </c>
      <c r="T760">
        <f>VLOOKUP($A760, 'Hospitalisation Details'!$A$2:$K$2344, 11, FALSE)</f>
        <v>47</v>
      </c>
    </row>
    <row r="761" spans="1:20" ht="15.75" x14ac:dyDescent="0.25">
      <c r="A761" s="1" t="s">
        <v>1610</v>
      </c>
      <c r="B761" t="str">
        <f>VLOOKUP($A761, 'Customer Names'!$A$2:$D$2336, 2, FALSE)</f>
        <v>Barber</v>
      </c>
      <c r="C761" t="str">
        <f>VLOOKUP($A761, 'Customer Names'!$A$2:$D$2336, 3, FALSE)</f>
        <v xml:space="preserve"> Ms</v>
      </c>
      <c r="D761" t="str">
        <f>VLOOKUP($A761, 'Customer Names'!$A$2:$D$2336, 4, FALSE)</f>
        <v xml:space="preserve">  Rosemary E</v>
      </c>
      <c r="E761">
        <f>VLOOKUP($A761, 'Medical Examinations'!$A$2:$J$2336, 2, FALSE)</f>
        <v>39.200000000000003</v>
      </c>
      <c r="F761">
        <f>VLOOKUP($A761, 'Medical Examinations'!$A$2:$J$2336, 3, FALSE)</f>
        <v>11.38</v>
      </c>
      <c r="G761" t="str">
        <f>VLOOKUP($A761, 'Medical Examinations'!$A$2:$J$2336, 4, FALSE)</f>
        <v>Yes</v>
      </c>
      <c r="H761" t="str">
        <f>VLOOKUP($A761, 'Medical Examinations'!$A$2:$J$2336, 5, FALSE)</f>
        <v>No</v>
      </c>
      <c r="I761" t="str">
        <f>VLOOKUP($A761, 'Medical Examinations'!$A$2:$J$2336, 6, FALSE)</f>
        <v>No</v>
      </c>
      <c r="J761">
        <f>VLOOKUP($A761, 'Medical Examinations'!$A$2:$J$2336, 7, FALSE)</f>
        <v>1</v>
      </c>
      <c r="K761" t="str">
        <f>VLOOKUP($A761, 'Medical Examinations'!$A$2:$J$2336, 8, FALSE)</f>
        <v>Yes</v>
      </c>
      <c r="L761" t="str">
        <f>VLOOKUP($A761, 'Medical Examinations'!$A$2:$J$2336, 9, FALSE)</f>
        <v>Obesity</v>
      </c>
      <c r="M761" t="str">
        <f>VLOOKUP($A761, 'Medical Examinations'!$A$2:$J$2336, 10, FALSE)</f>
        <v>Diabetes</v>
      </c>
      <c r="N761">
        <f>VLOOKUP($A761, 'Hospitalisation Details'!$A$2:$K$2344, 5, FALSE)</f>
        <v>0</v>
      </c>
      <c r="O761">
        <f>VLOOKUP($A761, 'Hospitalisation Details'!$A$2:$K$2344, 6, FALSE)</f>
        <v>13470.86</v>
      </c>
      <c r="P761" t="str">
        <f>VLOOKUP($A761, 'Hospitalisation Details'!$A$2:$K$2344, 7, FALSE)</f>
        <v>tier - 3</v>
      </c>
      <c r="Q761" t="str">
        <f>VLOOKUP($A761, 'Hospitalisation Details'!$A$2:$K$2344, 8, FALSE)</f>
        <v>tier - 3</v>
      </c>
      <c r="R761" t="str">
        <f>VLOOKUP($A761, 'Hospitalisation Details'!$A$2:$K$2344, 9, FALSE)</f>
        <v>R1011</v>
      </c>
      <c r="S761" t="str">
        <f>VLOOKUP($A761, 'Hospitalisation Details'!$A$2:$K$2344, 10, FALSE)</f>
        <v>24Jul1960</v>
      </c>
      <c r="T761">
        <f>VLOOKUP($A761, 'Hospitalisation Details'!$A$2:$K$2344, 11, FALSE)</f>
        <v>62</v>
      </c>
    </row>
    <row r="762" spans="1:20" ht="15.75" x14ac:dyDescent="0.25">
      <c r="A762" s="1" t="s">
        <v>1609</v>
      </c>
      <c r="B762" t="str">
        <f>VLOOKUP($A762, 'Customer Names'!$A$2:$D$2336, 2, FALSE)</f>
        <v>Reichmann</v>
      </c>
      <c r="C762" t="str">
        <f>VLOOKUP($A762, 'Customer Names'!$A$2:$D$2336, 3, FALSE)</f>
        <v xml:space="preserve"> Ms</v>
      </c>
      <c r="D762" t="str">
        <f>VLOOKUP($A762, 'Customer Names'!$A$2:$D$2336, 4, FALSE)</f>
        <v xml:space="preserve">  Lisa</v>
      </c>
      <c r="E762">
        <f>VLOOKUP($A762, 'Medical Examinations'!$A$2:$J$2336, 2, FALSE)</f>
        <v>39.159999999999997</v>
      </c>
      <c r="F762">
        <f>VLOOKUP($A762, 'Medical Examinations'!$A$2:$J$2336, 3, FALSE)</f>
        <v>10.48</v>
      </c>
      <c r="G762" t="str">
        <f>VLOOKUP($A762, 'Medical Examinations'!$A$2:$J$2336, 4, FALSE)</f>
        <v>Yes</v>
      </c>
      <c r="H762" t="str">
        <f>VLOOKUP($A762, 'Medical Examinations'!$A$2:$J$2336, 5, FALSE)</f>
        <v>No</v>
      </c>
      <c r="I762" t="str">
        <f>VLOOKUP($A762, 'Medical Examinations'!$A$2:$J$2336, 6, FALSE)</f>
        <v>No</v>
      </c>
      <c r="J762">
        <f>VLOOKUP($A762, 'Medical Examinations'!$A$2:$J$2336, 7, FALSE)</f>
        <v>1</v>
      </c>
      <c r="K762" t="str">
        <f>VLOOKUP($A762, 'Medical Examinations'!$A$2:$J$2336, 8, FALSE)</f>
        <v>Yes</v>
      </c>
      <c r="L762" t="str">
        <f>VLOOKUP($A762, 'Medical Examinations'!$A$2:$J$2336, 9, FALSE)</f>
        <v>Obesity</v>
      </c>
      <c r="M762" t="str">
        <f>VLOOKUP($A762, 'Medical Examinations'!$A$2:$J$2336, 10, FALSE)</f>
        <v>Diabetes</v>
      </c>
      <c r="N762">
        <f>VLOOKUP($A762, 'Hospitalisation Details'!$A$2:$K$2344, 5, FALSE)</f>
        <v>0</v>
      </c>
      <c r="O762">
        <f>VLOOKUP($A762, 'Hospitalisation Details'!$A$2:$K$2344, 6, FALSE)</f>
        <v>13470.8</v>
      </c>
      <c r="P762" t="str">
        <f>VLOOKUP($A762, 'Hospitalisation Details'!$A$2:$K$2344, 7, FALSE)</f>
        <v>tier - 3</v>
      </c>
      <c r="Q762" t="str">
        <f>VLOOKUP($A762, 'Hospitalisation Details'!$A$2:$K$2344, 8, FALSE)</f>
        <v>tier - 2</v>
      </c>
      <c r="R762" t="str">
        <f>VLOOKUP($A762, 'Hospitalisation Details'!$A$2:$K$2344, 9, FALSE)</f>
        <v>R1013</v>
      </c>
      <c r="S762" t="str">
        <f>VLOOKUP($A762, 'Hospitalisation Details'!$A$2:$K$2344, 10, FALSE)</f>
        <v>28Jul1960</v>
      </c>
      <c r="T762">
        <f>VLOOKUP($A762, 'Hospitalisation Details'!$A$2:$K$2344, 11, FALSE)</f>
        <v>62</v>
      </c>
    </row>
    <row r="763" spans="1:20" ht="15.75" x14ac:dyDescent="0.25">
      <c r="A763" s="1" t="s">
        <v>1608</v>
      </c>
      <c r="B763" t="str">
        <f>VLOOKUP($A763, 'Customer Names'!$A$2:$D$2336, 2, FALSE)</f>
        <v>Cavatorta</v>
      </c>
      <c r="C763" t="str">
        <f>VLOOKUP($A763, 'Customer Names'!$A$2:$D$2336, 3, FALSE)</f>
        <v xml:space="preserve"> Mr</v>
      </c>
      <c r="D763" t="str">
        <f>VLOOKUP($A763, 'Customer Names'!$A$2:$D$2336, 4, FALSE)</f>
        <v xml:space="preserve">  Jason</v>
      </c>
      <c r="E763">
        <f>VLOOKUP($A763, 'Medical Examinations'!$A$2:$J$2336, 2, FALSE)</f>
        <v>44.1</v>
      </c>
      <c r="F763">
        <f>VLOOKUP($A763, 'Medical Examinations'!$A$2:$J$2336, 3, FALSE)</f>
        <v>5.04</v>
      </c>
      <c r="G763" t="str">
        <f>VLOOKUP($A763, 'Medical Examinations'!$A$2:$J$2336, 4, FALSE)</f>
        <v>Yes</v>
      </c>
      <c r="H763" t="str">
        <f>VLOOKUP($A763, 'Medical Examinations'!$A$2:$J$2336, 5, FALSE)</f>
        <v>No</v>
      </c>
      <c r="I763" t="str">
        <f>VLOOKUP($A763, 'Medical Examinations'!$A$2:$J$2336, 6, FALSE)</f>
        <v>No</v>
      </c>
      <c r="J763">
        <f>VLOOKUP($A763, 'Medical Examinations'!$A$2:$J$2336, 7, FALSE)</f>
        <v>2</v>
      </c>
      <c r="K763" t="str">
        <f>VLOOKUP($A763, 'Medical Examinations'!$A$2:$J$2336, 8, FALSE)</f>
        <v>Yes</v>
      </c>
      <c r="L763" t="str">
        <f>VLOOKUP($A763, 'Medical Examinations'!$A$2:$J$2336, 9, FALSE)</f>
        <v>Obesity</v>
      </c>
      <c r="M763" t="str">
        <f>VLOOKUP($A763, 'Medical Examinations'!$A$2:$J$2336, 10, FALSE)</f>
        <v>Normal</v>
      </c>
      <c r="N763">
        <f>VLOOKUP($A763, 'Hospitalisation Details'!$A$2:$K$2344, 5, FALSE)</f>
        <v>3</v>
      </c>
      <c r="O763">
        <f>VLOOKUP($A763, 'Hospitalisation Details'!$A$2:$K$2344, 6, FALSE)</f>
        <v>13465.8</v>
      </c>
      <c r="P763" t="str">
        <f>VLOOKUP($A763, 'Hospitalisation Details'!$A$2:$K$2344, 7, FALSE)</f>
        <v>tier - 3</v>
      </c>
      <c r="Q763" t="str">
        <f>VLOOKUP($A763, 'Hospitalisation Details'!$A$2:$K$2344, 8, FALSE)</f>
        <v>tier - 1</v>
      </c>
      <c r="R763" t="str">
        <f>VLOOKUP($A763, 'Hospitalisation Details'!$A$2:$K$2344, 9, FALSE)</f>
        <v>R1012</v>
      </c>
      <c r="S763" t="str">
        <f>VLOOKUP($A763, 'Hospitalisation Details'!$A$2:$K$2344, 10, FALSE)</f>
        <v>19Aug1985</v>
      </c>
      <c r="T763">
        <f>VLOOKUP($A763, 'Hospitalisation Details'!$A$2:$K$2344, 11, FALSE)</f>
        <v>37</v>
      </c>
    </row>
    <row r="764" spans="1:20" ht="15.75" x14ac:dyDescent="0.25">
      <c r="A764" s="1" t="s">
        <v>1607</v>
      </c>
      <c r="B764" t="str">
        <f>VLOOKUP($A764, 'Customer Names'!$A$2:$D$2336, 2, FALSE)</f>
        <v>Yaeger</v>
      </c>
      <c r="C764" t="str">
        <f>VLOOKUP($A764, 'Customer Names'!$A$2:$D$2336, 3, FALSE)</f>
        <v xml:space="preserve"> Ms</v>
      </c>
      <c r="D764" t="str">
        <f>VLOOKUP($A764, 'Customer Names'!$A$2:$D$2336, 4, FALSE)</f>
        <v xml:space="preserve">  Courtney</v>
      </c>
      <c r="E764">
        <f>VLOOKUP($A764, 'Medical Examinations'!$A$2:$J$2336, 2, FALSE)</f>
        <v>33.200000000000003</v>
      </c>
      <c r="F764">
        <f>VLOOKUP($A764, 'Medical Examinations'!$A$2:$J$2336, 3, FALSE)</f>
        <v>9.06</v>
      </c>
      <c r="G764" t="str">
        <f>VLOOKUP($A764, 'Medical Examinations'!$A$2:$J$2336, 4, FALSE)</f>
        <v>Yes</v>
      </c>
      <c r="H764" t="str">
        <f>VLOOKUP($A764, 'Medical Examinations'!$A$2:$J$2336, 5, FALSE)</f>
        <v>No</v>
      </c>
      <c r="I764" t="str">
        <f>VLOOKUP($A764, 'Medical Examinations'!$A$2:$J$2336, 6, FALSE)</f>
        <v>No</v>
      </c>
      <c r="J764">
        <f>VLOOKUP($A764, 'Medical Examinations'!$A$2:$J$2336, 7, FALSE)</f>
        <v>1</v>
      </c>
      <c r="K764" t="str">
        <f>VLOOKUP($A764, 'Medical Examinations'!$A$2:$J$2336, 8, FALSE)</f>
        <v>No</v>
      </c>
      <c r="L764" t="str">
        <f>VLOOKUP($A764, 'Medical Examinations'!$A$2:$J$2336, 9, FALSE)</f>
        <v>Obesity</v>
      </c>
      <c r="M764" t="str">
        <f>VLOOKUP($A764, 'Medical Examinations'!$A$2:$J$2336, 10, FALSE)</f>
        <v>Diabetes</v>
      </c>
      <c r="N764">
        <f>VLOOKUP($A764, 'Hospitalisation Details'!$A$2:$K$2344, 5, FALSE)</f>
        <v>0</v>
      </c>
      <c r="O764">
        <f>VLOOKUP($A764, 'Hospitalisation Details'!$A$2:$K$2344, 6, FALSE)</f>
        <v>13462.52</v>
      </c>
      <c r="P764" t="str">
        <f>VLOOKUP($A764, 'Hospitalisation Details'!$A$2:$K$2344, 7, FALSE)</f>
        <v>tier - 3</v>
      </c>
      <c r="Q764" t="str">
        <f>VLOOKUP($A764, 'Hospitalisation Details'!$A$2:$K$2344, 8, FALSE)</f>
        <v>tier - 2</v>
      </c>
      <c r="R764" t="str">
        <f>VLOOKUP($A764, 'Hospitalisation Details'!$A$2:$K$2344, 9, FALSE)</f>
        <v>R1011</v>
      </c>
      <c r="S764" t="str">
        <f>VLOOKUP($A764, 'Hospitalisation Details'!$A$2:$K$2344, 10, FALSE)</f>
        <v>16Dec1960</v>
      </c>
      <c r="T764">
        <f>VLOOKUP($A764, 'Hospitalisation Details'!$A$2:$K$2344, 11, FALSE)</f>
        <v>62</v>
      </c>
    </row>
    <row r="765" spans="1:20" ht="15.75" x14ac:dyDescent="0.25">
      <c r="A765" s="1" t="s">
        <v>1606</v>
      </c>
      <c r="B765" t="str">
        <f>VLOOKUP($A765, 'Customer Names'!$A$2:$D$2336, 2, FALSE)</f>
        <v>Hughes</v>
      </c>
      <c r="C765" t="str">
        <f>VLOOKUP($A765, 'Customer Names'!$A$2:$D$2336, 3, FALSE)</f>
        <v xml:space="preserve"> Ms</v>
      </c>
      <c r="D765" t="str">
        <f>VLOOKUP($A765, 'Customer Names'!$A$2:$D$2336, 4, FALSE)</f>
        <v xml:space="preserve">  Jennifer R</v>
      </c>
      <c r="E765">
        <f>VLOOKUP($A765, 'Medical Examinations'!$A$2:$J$2336, 2, FALSE)</f>
        <v>29.92</v>
      </c>
      <c r="F765">
        <f>VLOOKUP($A765, 'Medical Examinations'!$A$2:$J$2336, 3, FALSE)</f>
        <v>11.07</v>
      </c>
      <c r="G765" t="str">
        <f>VLOOKUP($A765, 'Medical Examinations'!$A$2:$J$2336, 4, FALSE)</f>
        <v>No</v>
      </c>
      <c r="H765" t="str">
        <f>VLOOKUP($A765, 'Medical Examinations'!$A$2:$J$2336, 5, FALSE)</f>
        <v>No</v>
      </c>
      <c r="I765" t="str">
        <f>VLOOKUP($A765, 'Medical Examinations'!$A$2:$J$2336, 6, FALSE)</f>
        <v>No</v>
      </c>
      <c r="J765">
        <f>VLOOKUP($A765, 'Medical Examinations'!$A$2:$J$2336, 7, FALSE)</f>
        <v>1</v>
      </c>
      <c r="K765" t="str">
        <f>VLOOKUP($A765, 'Medical Examinations'!$A$2:$J$2336, 8, FALSE)</f>
        <v>No</v>
      </c>
      <c r="L765" t="str">
        <f>VLOOKUP($A765, 'Medical Examinations'!$A$2:$J$2336, 9, FALSE)</f>
        <v>Obesity</v>
      </c>
      <c r="M765" t="str">
        <f>VLOOKUP($A765, 'Medical Examinations'!$A$2:$J$2336, 10, FALSE)</f>
        <v>Diabetes</v>
      </c>
      <c r="N765">
        <f>VLOOKUP($A765, 'Hospitalisation Details'!$A$2:$K$2344, 5, FALSE)</f>
        <v>0</v>
      </c>
      <c r="O765">
        <f>VLOOKUP($A765, 'Hospitalisation Details'!$A$2:$K$2344, 6, FALSE)</f>
        <v>13457.96</v>
      </c>
      <c r="P765" t="str">
        <f>VLOOKUP($A765, 'Hospitalisation Details'!$A$2:$K$2344, 7, FALSE)</f>
        <v>tier - 3</v>
      </c>
      <c r="Q765" t="str">
        <f>VLOOKUP($A765, 'Hospitalisation Details'!$A$2:$K$2344, 8, FALSE)</f>
        <v>tier - 1</v>
      </c>
      <c r="R765" t="str">
        <f>VLOOKUP($A765, 'Hospitalisation Details'!$A$2:$K$2344, 9, FALSE)</f>
        <v>R1013</v>
      </c>
      <c r="S765" t="str">
        <f>VLOOKUP($A765, 'Hospitalisation Details'!$A$2:$K$2344, 10, FALSE)</f>
        <v>11Jul1960</v>
      </c>
      <c r="T765">
        <f>VLOOKUP($A765, 'Hospitalisation Details'!$A$2:$K$2344, 11, FALSE)</f>
        <v>62</v>
      </c>
    </row>
    <row r="766" spans="1:20" ht="15.75" x14ac:dyDescent="0.25">
      <c r="A766" s="1" t="s">
        <v>1605</v>
      </c>
      <c r="B766" t="str">
        <f>VLOOKUP($A766, 'Customer Names'!$A$2:$D$2336, 2, FALSE)</f>
        <v>Donahue</v>
      </c>
      <c r="C766" t="str">
        <f>VLOOKUP($A766, 'Customer Names'!$A$2:$D$2336, 3, FALSE)</f>
        <v xml:space="preserve"> Ms</v>
      </c>
      <c r="D766" t="str">
        <f>VLOOKUP($A766, 'Customer Names'!$A$2:$D$2336, 4, FALSE)</f>
        <v xml:space="preserve">  Lauren E</v>
      </c>
      <c r="E766">
        <f>VLOOKUP($A766, 'Medical Examinations'!$A$2:$J$2336, 2, FALSE)</f>
        <v>25</v>
      </c>
      <c r="F766">
        <f>VLOOKUP($A766, 'Medical Examinations'!$A$2:$J$2336, 3, FALSE)</f>
        <v>10.45</v>
      </c>
      <c r="G766" t="str">
        <f>VLOOKUP($A766, 'Medical Examinations'!$A$2:$J$2336, 4, FALSE)</f>
        <v>No</v>
      </c>
      <c r="H766" t="str">
        <f>VLOOKUP($A766, 'Medical Examinations'!$A$2:$J$2336, 5, FALSE)</f>
        <v>No</v>
      </c>
      <c r="I766" t="str">
        <f>VLOOKUP($A766, 'Medical Examinations'!$A$2:$J$2336, 6, FALSE)</f>
        <v>No</v>
      </c>
      <c r="J766">
        <f>VLOOKUP($A766, 'Medical Examinations'!$A$2:$J$2336, 7, FALSE)</f>
        <v>0</v>
      </c>
      <c r="K766" t="str">
        <f>VLOOKUP($A766, 'Medical Examinations'!$A$2:$J$2336, 8, FALSE)</f>
        <v>No</v>
      </c>
      <c r="L766" t="str">
        <f>VLOOKUP($A766, 'Medical Examinations'!$A$2:$J$2336, 9, FALSE)</f>
        <v>Obesity</v>
      </c>
      <c r="M766" t="str">
        <f>VLOOKUP($A766, 'Medical Examinations'!$A$2:$J$2336, 10, FALSE)</f>
        <v>Diabetes</v>
      </c>
      <c r="N766">
        <f>VLOOKUP($A766, 'Hospitalisation Details'!$A$2:$K$2344, 5, FALSE)</f>
        <v>0</v>
      </c>
      <c r="O766">
        <f>VLOOKUP($A766, 'Hospitalisation Details'!$A$2:$K$2344, 6, FALSE)</f>
        <v>13451.12</v>
      </c>
      <c r="P766" t="str">
        <f>VLOOKUP($A766, 'Hospitalisation Details'!$A$2:$K$2344, 7, FALSE)</f>
        <v>tier - 3</v>
      </c>
      <c r="Q766" t="str">
        <f>VLOOKUP($A766, 'Hospitalisation Details'!$A$2:$K$2344, 8, FALSE)</f>
        <v>tier - 1</v>
      </c>
      <c r="R766" t="str">
        <f>VLOOKUP($A766, 'Hospitalisation Details'!$A$2:$K$2344, 9, FALSE)</f>
        <v>R1011</v>
      </c>
      <c r="S766" t="str">
        <f>VLOOKUP($A766, 'Hospitalisation Details'!$A$2:$K$2344, 10, FALSE)</f>
        <v>13Aug1960</v>
      </c>
      <c r="T766">
        <f>VLOOKUP($A766, 'Hospitalisation Details'!$A$2:$K$2344, 11, FALSE)</f>
        <v>62</v>
      </c>
    </row>
    <row r="767" spans="1:20" ht="15.75" x14ac:dyDescent="0.25">
      <c r="A767" s="1" t="s">
        <v>1604</v>
      </c>
      <c r="B767" t="str">
        <f>VLOOKUP($A767, 'Customer Names'!$A$2:$D$2336, 2, FALSE)</f>
        <v>Greenwell</v>
      </c>
      <c r="C767" t="str">
        <f>VLOOKUP($A767, 'Customer Names'!$A$2:$D$2336, 3, FALSE)</f>
        <v xml:space="preserve"> Ms</v>
      </c>
      <c r="D767" t="str">
        <f>VLOOKUP($A767, 'Customer Names'!$A$2:$D$2336, 4, FALSE)</f>
        <v xml:space="preserve">  Ashley M</v>
      </c>
      <c r="E767">
        <f>VLOOKUP($A767, 'Medical Examinations'!$A$2:$J$2336, 2, FALSE)</f>
        <v>38.869999999999997</v>
      </c>
      <c r="F767">
        <f>VLOOKUP($A767, 'Medical Examinations'!$A$2:$J$2336, 3, FALSE)</f>
        <v>8.6300000000000008</v>
      </c>
      <c r="G767" t="str">
        <f>VLOOKUP($A767, 'Medical Examinations'!$A$2:$J$2336, 4, FALSE)</f>
        <v>Yes</v>
      </c>
      <c r="H767" t="str">
        <f>VLOOKUP($A767, 'Medical Examinations'!$A$2:$J$2336, 5, FALSE)</f>
        <v>No</v>
      </c>
      <c r="I767" t="str">
        <f>VLOOKUP($A767, 'Medical Examinations'!$A$2:$J$2336, 6, FALSE)</f>
        <v>No</v>
      </c>
      <c r="J767">
        <f>VLOOKUP($A767, 'Medical Examinations'!$A$2:$J$2336, 7, FALSE)</f>
        <v>1</v>
      </c>
      <c r="K767" t="str">
        <f>VLOOKUP($A767, 'Medical Examinations'!$A$2:$J$2336, 8, FALSE)</f>
        <v>Yes</v>
      </c>
      <c r="L767" t="str">
        <f>VLOOKUP($A767, 'Medical Examinations'!$A$2:$J$2336, 9, FALSE)</f>
        <v>Obesity</v>
      </c>
      <c r="M767" t="str">
        <f>VLOOKUP($A767, 'Medical Examinations'!$A$2:$J$2336, 10, FALSE)</f>
        <v>Diabetes</v>
      </c>
      <c r="N767">
        <f>VLOOKUP($A767, 'Hospitalisation Details'!$A$2:$K$2344, 5, FALSE)</f>
        <v>1</v>
      </c>
      <c r="O767">
        <f>VLOOKUP($A767, 'Hospitalisation Details'!$A$2:$K$2344, 6, FALSE)</f>
        <v>13440.7</v>
      </c>
      <c r="P767" t="str">
        <f>VLOOKUP($A767, 'Hospitalisation Details'!$A$2:$K$2344, 7, FALSE)</f>
        <v>tier - 3</v>
      </c>
      <c r="Q767" t="str">
        <f>VLOOKUP($A767, 'Hospitalisation Details'!$A$2:$K$2344, 8, FALSE)</f>
        <v>tier - 2</v>
      </c>
      <c r="R767" t="str">
        <f>VLOOKUP($A767, 'Hospitalisation Details'!$A$2:$K$2344, 9, FALSE)</f>
        <v>R1012</v>
      </c>
      <c r="S767" t="str">
        <f>VLOOKUP($A767, 'Hospitalisation Details'!$A$2:$K$2344, 10, FALSE)</f>
        <v>29Jun1975</v>
      </c>
      <c r="T767">
        <f>VLOOKUP($A767, 'Hospitalisation Details'!$A$2:$K$2344, 11, FALSE)</f>
        <v>47</v>
      </c>
    </row>
    <row r="768" spans="1:20" ht="15.75" x14ac:dyDescent="0.25">
      <c r="A768" s="1" t="s">
        <v>1603</v>
      </c>
      <c r="B768" t="str">
        <f>VLOOKUP($A768, 'Customer Names'!$A$2:$D$2336, 2, FALSE)</f>
        <v>Steele</v>
      </c>
      <c r="C768" t="str">
        <f>VLOOKUP($A768, 'Customer Names'!$A$2:$D$2336, 3, FALSE)</f>
        <v xml:space="preserve"> Ms</v>
      </c>
      <c r="D768" t="str">
        <f>VLOOKUP($A768, 'Customer Names'!$A$2:$D$2336, 4, FALSE)</f>
        <v xml:space="preserve">  Alison R</v>
      </c>
      <c r="E768">
        <f>VLOOKUP($A768, 'Medical Examinations'!$A$2:$J$2336, 2, FALSE)</f>
        <v>32.299999999999997</v>
      </c>
      <c r="F768">
        <f>VLOOKUP($A768, 'Medical Examinations'!$A$2:$J$2336, 3, FALSE)</f>
        <v>5.28</v>
      </c>
      <c r="G768" t="str">
        <f>VLOOKUP($A768, 'Medical Examinations'!$A$2:$J$2336, 4, FALSE)</f>
        <v>No</v>
      </c>
      <c r="H768" t="str">
        <f>VLOOKUP($A768, 'Medical Examinations'!$A$2:$J$2336, 5, FALSE)</f>
        <v>No</v>
      </c>
      <c r="I768" t="str">
        <f>VLOOKUP($A768, 'Medical Examinations'!$A$2:$J$2336, 6, FALSE)</f>
        <v>No</v>
      </c>
      <c r="J768">
        <f>VLOOKUP($A768, 'Medical Examinations'!$A$2:$J$2336, 7, FALSE)</f>
        <v>1</v>
      </c>
      <c r="K768" t="str">
        <f>VLOOKUP($A768, 'Medical Examinations'!$A$2:$J$2336, 8, FALSE)</f>
        <v>No</v>
      </c>
      <c r="L768" t="str">
        <f>VLOOKUP($A768, 'Medical Examinations'!$A$2:$J$2336, 9, FALSE)</f>
        <v>Obesity</v>
      </c>
      <c r="M768" t="str">
        <f>VLOOKUP($A768, 'Medical Examinations'!$A$2:$J$2336, 10, FALSE)</f>
        <v>Normal</v>
      </c>
      <c r="N768">
        <f>VLOOKUP($A768, 'Hospitalisation Details'!$A$2:$K$2344, 5, FALSE)</f>
        <v>3</v>
      </c>
      <c r="O768">
        <f>VLOOKUP($A768, 'Hospitalisation Details'!$A$2:$K$2344, 6, FALSE)</f>
        <v>13430.27</v>
      </c>
      <c r="P768" t="str">
        <f>VLOOKUP($A768, 'Hospitalisation Details'!$A$2:$K$2344, 7, FALSE)</f>
        <v>tier - 3</v>
      </c>
      <c r="Q768" t="str">
        <f>VLOOKUP($A768, 'Hospitalisation Details'!$A$2:$K$2344, 8, FALSE)</f>
        <v>tier - 3</v>
      </c>
      <c r="R768" t="str">
        <f>VLOOKUP($A768, 'Hospitalisation Details'!$A$2:$K$2344, 9, FALSE)</f>
        <v>R1024</v>
      </c>
      <c r="S768" t="str">
        <f>VLOOKUP($A768, 'Hospitalisation Details'!$A$2:$K$2344, 10, FALSE)</f>
        <v>14Nov1966</v>
      </c>
      <c r="T768">
        <f>VLOOKUP($A768, 'Hospitalisation Details'!$A$2:$K$2344, 11, FALSE)</f>
        <v>56</v>
      </c>
    </row>
    <row r="769" spans="1:20" ht="15.75" x14ac:dyDescent="0.25">
      <c r="A769" s="1" t="s">
        <v>1602</v>
      </c>
      <c r="B769" t="str">
        <f>VLOOKUP($A769, 'Customer Names'!$A$2:$D$2336, 2, FALSE)</f>
        <v>Gunter</v>
      </c>
      <c r="C769" t="str">
        <f>VLOOKUP($A769, 'Customer Names'!$A$2:$D$2336, 3, FALSE)</f>
        <v xml:space="preserve"> Ms</v>
      </c>
      <c r="D769" t="str">
        <f>VLOOKUP($A769, 'Customer Names'!$A$2:$D$2336, 4, FALSE)</f>
        <v xml:space="preserve">  Madeleine</v>
      </c>
      <c r="E769">
        <f>VLOOKUP($A769, 'Medical Examinations'!$A$2:$J$2336, 2, FALSE)</f>
        <v>31.16</v>
      </c>
      <c r="F769">
        <f>VLOOKUP($A769, 'Medical Examinations'!$A$2:$J$2336, 3, FALSE)</f>
        <v>7.49</v>
      </c>
      <c r="G769" t="str">
        <f>VLOOKUP($A769, 'Medical Examinations'!$A$2:$J$2336, 4, FALSE)</f>
        <v>No</v>
      </c>
      <c r="H769" t="str">
        <f>VLOOKUP($A769, 'Medical Examinations'!$A$2:$J$2336, 5, FALSE)</f>
        <v>No</v>
      </c>
      <c r="I769" t="str">
        <f>VLOOKUP($A769, 'Medical Examinations'!$A$2:$J$2336, 6, FALSE)</f>
        <v>No</v>
      </c>
      <c r="J769">
        <f>VLOOKUP($A769, 'Medical Examinations'!$A$2:$J$2336, 7, FALSE)</f>
        <v>1</v>
      </c>
      <c r="K769" t="str">
        <f>VLOOKUP($A769, 'Medical Examinations'!$A$2:$J$2336, 8, FALSE)</f>
        <v>No</v>
      </c>
      <c r="L769" t="str">
        <f>VLOOKUP($A769, 'Medical Examinations'!$A$2:$J$2336, 9, FALSE)</f>
        <v>Obesity</v>
      </c>
      <c r="M769" t="str">
        <f>VLOOKUP($A769, 'Medical Examinations'!$A$2:$J$2336, 10, FALSE)</f>
        <v>Diabetes</v>
      </c>
      <c r="N769">
        <f>VLOOKUP($A769, 'Hospitalisation Details'!$A$2:$K$2344, 5, FALSE)</f>
        <v>0</v>
      </c>
      <c r="O769">
        <f>VLOOKUP($A769, 'Hospitalisation Details'!$A$2:$K$2344, 6, FALSE)</f>
        <v>13429.04</v>
      </c>
      <c r="P769" t="str">
        <f>VLOOKUP($A769, 'Hospitalisation Details'!$A$2:$K$2344, 7, FALSE)</f>
        <v>tier - 3</v>
      </c>
      <c r="Q769" t="str">
        <f>VLOOKUP($A769, 'Hospitalisation Details'!$A$2:$K$2344, 8, FALSE)</f>
        <v>tier - 3</v>
      </c>
      <c r="R769" t="str">
        <f>VLOOKUP($A769, 'Hospitalisation Details'!$A$2:$K$2344, 9, FALSE)</f>
        <v>R1012</v>
      </c>
      <c r="S769" t="str">
        <f>VLOOKUP($A769, 'Hospitalisation Details'!$A$2:$K$2344, 10, FALSE)</f>
        <v>3Nov1961</v>
      </c>
      <c r="T769">
        <f>VLOOKUP($A769, 'Hospitalisation Details'!$A$2:$K$2344, 11, FALSE)</f>
        <v>61</v>
      </c>
    </row>
    <row r="770" spans="1:20" ht="15.75" x14ac:dyDescent="0.25">
      <c r="A770" s="1" t="s">
        <v>1601</v>
      </c>
      <c r="B770" t="str">
        <f>VLOOKUP($A770, 'Customer Names'!$A$2:$D$2336, 2, FALSE)</f>
        <v>McDonough</v>
      </c>
      <c r="C770" t="str">
        <f>VLOOKUP($A770, 'Customer Names'!$A$2:$D$2336, 3, FALSE)</f>
        <v xml:space="preserve"> Ms</v>
      </c>
      <c r="D770" t="str">
        <f>VLOOKUP($A770, 'Customer Names'!$A$2:$D$2336, 4, FALSE)</f>
        <v xml:space="preserve">  Stacey</v>
      </c>
      <c r="E770">
        <f>VLOOKUP($A770, 'Medical Examinations'!$A$2:$J$2336, 2, FALSE)</f>
        <v>54.59</v>
      </c>
      <c r="F770">
        <f>VLOOKUP($A770, 'Medical Examinations'!$A$2:$J$2336, 3, FALSE)</f>
        <v>4.2699999999999996</v>
      </c>
      <c r="G770" t="str">
        <f>VLOOKUP($A770, 'Medical Examinations'!$A$2:$J$2336, 4, FALSE)</f>
        <v>Yes</v>
      </c>
      <c r="H770" t="str">
        <f>VLOOKUP($A770, 'Medical Examinations'!$A$2:$J$2336, 5, FALSE)</f>
        <v>Yes</v>
      </c>
      <c r="I770" t="str">
        <f>VLOOKUP($A770, 'Medical Examinations'!$A$2:$J$2336, 6, FALSE)</f>
        <v>No</v>
      </c>
      <c r="J770">
        <f>VLOOKUP($A770, 'Medical Examinations'!$A$2:$J$2336, 7, FALSE)</f>
        <v>3</v>
      </c>
      <c r="K770" t="str">
        <f>VLOOKUP($A770, 'Medical Examinations'!$A$2:$J$2336, 8, FALSE)</f>
        <v>Yes</v>
      </c>
      <c r="L770" t="str">
        <f>VLOOKUP($A770, 'Medical Examinations'!$A$2:$J$2336, 9, FALSE)</f>
        <v>Obesity</v>
      </c>
      <c r="M770" t="str">
        <f>VLOOKUP($A770, 'Medical Examinations'!$A$2:$J$2336, 10, FALSE)</f>
        <v>Normal</v>
      </c>
      <c r="N770">
        <f>VLOOKUP($A770, 'Hospitalisation Details'!$A$2:$K$2344, 5, FALSE)</f>
        <v>0</v>
      </c>
      <c r="O770">
        <f>VLOOKUP($A770, 'Hospitalisation Details'!$A$2:$K$2344, 6, FALSE)</f>
        <v>13417.05</v>
      </c>
      <c r="P770" t="str">
        <f>VLOOKUP($A770, 'Hospitalisation Details'!$A$2:$K$2344, 7, FALSE)</f>
        <v>tier - 3</v>
      </c>
      <c r="Q770" t="str">
        <f>VLOOKUP($A770, 'Hospitalisation Details'!$A$2:$K$2344, 8, FALSE)</f>
        <v>tier - 3</v>
      </c>
      <c r="R770" t="str">
        <f>VLOOKUP($A770, 'Hospitalisation Details'!$A$2:$K$2344, 9, FALSE)</f>
        <v>R1012</v>
      </c>
      <c r="S770" t="str">
        <f>VLOOKUP($A770, 'Hospitalisation Details'!$A$2:$K$2344, 10, FALSE)</f>
        <v>17Jun1994</v>
      </c>
      <c r="T770">
        <f>VLOOKUP($A770, 'Hospitalisation Details'!$A$2:$K$2344, 11, FALSE)</f>
        <v>28</v>
      </c>
    </row>
    <row r="771" spans="1:20" ht="15.75" x14ac:dyDescent="0.25">
      <c r="A771" s="1" t="s">
        <v>1600</v>
      </c>
      <c r="B771" t="str">
        <f>VLOOKUP($A771, 'Customer Names'!$A$2:$D$2336, 2, FALSE)</f>
        <v>Sweetland</v>
      </c>
      <c r="C771" t="str">
        <f>VLOOKUP($A771, 'Customer Names'!$A$2:$D$2336, 3, FALSE)</f>
        <v xml:space="preserve"> Ms</v>
      </c>
      <c r="D771" t="str">
        <f>VLOOKUP($A771, 'Customer Names'!$A$2:$D$2336, 4, FALSE)</f>
        <v xml:space="preserve">  Kimberly</v>
      </c>
      <c r="E771">
        <f>VLOOKUP($A771, 'Medical Examinations'!$A$2:$J$2336, 2, FALSE)</f>
        <v>21.09</v>
      </c>
      <c r="F771">
        <f>VLOOKUP($A771, 'Medical Examinations'!$A$2:$J$2336, 3, FALSE)</f>
        <v>9.2200000000000006</v>
      </c>
      <c r="G771" t="str">
        <f>VLOOKUP($A771, 'Medical Examinations'!$A$2:$J$2336, 4, FALSE)</f>
        <v>No</v>
      </c>
      <c r="H771" t="str">
        <f>VLOOKUP($A771, 'Medical Examinations'!$A$2:$J$2336, 5, FALSE)</f>
        <v>No</v>
      </c>
      <c r="I771" t="str">
        <f>VLOOKUP($A771, 'Medical Examinations'!$A$2:$J$2336, 6, FALSE)</f>
        <v>No</v>
      </c>
      <c r="J771">
        <f>VLOOKUP($A771, 'Medical Examinations'!$A$2:$J$2336, 7, FALSE)</f>
        <v>0</v>
      </c>
      <c r="K771" t="str">
        <f>VLOOKUP($A771, 'Medical Examinations'!$A$2:$J$2336, 8, FALSE)</f>
        <v>No</v>
      </c>
      <c r="L771" t="str">
        <f>VLOOKUP($A771, 'Medical Examinations'!$A$2:$J$2336, 9, FALSE)</f>
        <v>Obesity</v>
      </c>
      <c r="M771" t="str">
        <f>VLOOKUP($A771, 'Medical Examinations'!$A$2:$J$2336, 10, FALSE)</f>
        <v>Diabetes</v>
      </c>
      <c r="N771">
        <f>VLOOKUP($A771, 'Hospitalisation Details'!$A$2:$K$2344, 5, FALSE)</f>
        <v>0</v>
      </c>
      <c r="O771">
        <f>VLOOKUP($A771, 'Hospitalisation Details'!$A$2:$K$2344, 6, FALSE)</f>
        <v>13415.04</v>
      </c>
      <c r="P771" t="str">
        <f>VLOOKUP($A771, 'Hospitalisation Details'!$A$2:$K$2344, 7, FALSE)</f>
        <v>tier - 3</v>
      </c>
      <c r="Q771" t="str">
        <f>VLOOKUP($A771, 'Hospitalisation Details'!$A$2:$K$2344, 8, FALSE)</f>
        <v>tier - 2</v>
      </c>
      <c r="R771" t="str">
        <f>VLOOKUP($A771, 'Hospitalisation Details'!$A$2:$K$2344, 9, FALSE)</f>
        <v>R1012</v>
      </c>
      <c r="S771" t="str">
        <f>VLOOKUP($A771, 'Hospitalisation Details'!$A$2:$K$2344, 10, FALSE)</f>
        <v>22Jul1961</v>
      </c>
      <c r="T771">
        <f>VLOOKUP($A771, 'Hospitalisation Details'!$A$2:$K$2344, 11, FALSE)</f>
        <v>61</v>
      </c>
    </row>
    <row r="772" spans="1:20" ht="15.75" x14ac:dyDescent="0.25">
      <c r="A772" s="1" t="s">
        <v>1599</v>
      </c>
      <c r="B772" t="str">
        <f>VLOOKUP($A772, 'Customer Names'!$A$2:$D$2336, 2, FALSE)</f>
        <v>Hammersmith</v>
      </c>
      <c r="C772" t="str">
        <f>VLOOKUP($A772, 'Customer Names'!$A$2:$D$2336, 3, FALSE)</f>
        <v xml:space="preserve"> Mr</v>
      </c>
      <c r="D772" t="str">
        <f>VLOOKUP($A772, 'Customer Names'!$A$2:$D$2336, 4, FALSE)</f>
        <v xml:space="preserve">  Matthew D</v>
      </c>
      <c r="E772">
        <f>VLOOKUP($A772, 'Medical Examinations'!$A$2:$J$2336, 2, FALSE)</f>
        <v>52.41</v>
      </c>
      <c r="F772">
        <f>VLOOKUP($A772, 'Medical Examinations'!$A$2:$J$2336, 3, FALSE)</f>
        <v>5.99</v>
      </c>
      <c r="G772" t="str">
        <f>VLOOKUP($A772, 'Medical Examinations'!$A$2:$J$2336, 4, FALSE)</f>
        <v>Yes</v>
      </c>
      <c r="H772" t="str">
        <f>VLOOKUP($A772, 'Medical Examinations'!$A$2:$J$2336, 5, FALSE)</f>
        <v>Yes</v>
      </c>
      <c r="I772" t="str">
        <f>VLOOKUP($A772, 'Medical Examinations'!$A$2:$J$2336, 6, FALSE)</f>
        <v>No</v>
      </c>
      <c r="J772">
        <f>VLOOKUP($A772, 'Medical Examinations'!$A$2:$J$2336, 7, FALSE)</f>
        <v>2</v>
      </c>
      <c r="K772" t="str">
        <f>VLOOKUP($A772, 'Medical Examinations'!$A$2:$J$2336, 8, FALSE)</f>
        <v>Yes</v>
      </c>
      <c r="L772" t="str">
        <f>VLOOKUP($A772, 'Medical Examinations'!$A$2:$J$2336, 9, FALSE)</f>
        <v>Obesity</v>
      </c>
      <c r="M772" t="str">
        <f>VLOOKUP($A772, 'Medical Examinations'!$A$2:$J$2336, 10, FALSE)</f>
        <v>Diabetes</v>
      </c>
      <c r="N772">
        <f>VLOOKUP($A772, 'Hospitalisation Details'!$A$2:$K$2344, 5, FALSE)</f>
        <v>0</v>
      </c>
      <c r="O772">
        <f>VLOOKUP($A772, 'Hospitalisation Details'!$A$2:$K$2344, 6, FALSE)</f>
        <v>13412.97</v>
      </c>
      <c r="P772" t="str">
        <f>VLOOKUP($A772, 'Hospitalisation Details'!$A$2:$K$2344, 7, FALSE)</f>
        <v>tier - 3</v>
      </c>
      <c r="Q772" t="str">
        <f>VLOOKUP($A772, 'Hospitalisation Details'!$A$2:$K$2344, 8, FALSE)</f>
        <v>tier - 3</v>
      </c>
      <c r="R772" t="str">
        <f>VLOOKUP($A772, 'Hospitalisation Details'!$A$2:$K$2344, 9, FALSE)</f>
        <v>R1023</v>
      </c>
      <c r="S772" t="str">
        <f>VLOOKUP($A772, 'Hospitalisation Details'!$A$2:$K$2344, 10, FALSE)</f>
        <v>19Dec1992</v>
      </c>
      <c r="T772">
        <f>VLOOKUP($A772, 'Hospitalisation Details'!$A$2:$K$2344, 11, FALSE)</f>
        <v>30</v>
      </c>
    </row>
    <row r="773" spans="1:20" ht="15.75" x14ac:dyDescent="0.25">
      <c r="A773" s="1" t="s">
        <v>1598</v>
      </c>
      <c r="B773" t="str">
        <f>VLOOKUP($A773, 'Customer Names'!$A$2:$D$2336, 2, FALSE)</f>
        <v>French</v>
      </c>
      <c r="C773" t="str">
        <f>VLOOKUP($A773, 'Customer Names'!$A$2:$D$2336, 3, FALSE)</f>
        <v xml:space="preserve"> Mr</v>
      </c>
      <c r="D773" t="str">
        <f>VLOOKUP($A773, 'Customer Names'!$A$2:$D$2336, 4, FALSE)</f>
        <v xml:space="preserve">  Michael</v>
      </c>
      <c r="E773">
        <f>VLOOKUP($A773, 'Medical Examinations'!$A$2:$J$2336, 2, FALSE)</f>
        <v>41.47</v>
      </c>
      <c r="F773">
        <f>VLOOKUP($A773, 'Medical Examinations'!$A$2:$J$2336, 3, FALSE)</f>
        <v>5.86</v>
      </c>
      <c r="G773" t="str">
        <f>VLOOKUP($A773, 'Medical Examinations'!$A$2:$J$2336, 4, FALSE)</f>
        <v>Yes</v>
      </c>
      <c r="H773" t="str">
        <f>VLOOKUP($A773, 'Medical Examinations'!$A$2:$J$2336, 5, FALSE)</f>
        <v>No</v>
      </c>
      <c r="I773" t="str">
        <f>VLOOKUP($A773, 'Medical Examinations'!$A$2:$J$2336, 6, FALSE)</f>
        <v>No</v>
      </c>
      <c r="J773">
        <f>VLOOKUP($A773, 'Medical Examinations'!$A$2:$J$2336, 7, FALSE)</f>
        <v>2</v>
      </c>
      <c r="K773" t="str">
        <f>VLOOKUP($A773, 'Medical Examinations'!$A$2:$J$2336, 8, FALSE)</f>
        <v>Yes</v>
      </c>
      <c r="L773" t="str">
        <f>VLOOKUP($A773, 'Medical Examinations'!$A$2:$J$2336, 9, FALSE)</f>
        <v>Obesity</v>
      </c>
      <c r="M773" t="str">
        <f>VLOOKUP($A773, 'Medical Examinations'!$A$2:$J$2336, 10, FALSE)</f>
        <v>Diabetes</v>
      </c>
      <c r="N773">
        <f>VLOOKUP($A773, 'Hospitalisation Details'!$A$2:$K$2344, 5, FALSE)</f>
        <v>0</v>
      </c>
      <c r="O773">
        <f>VLOOKUP($A773, 'Hospitalisation Details'!$A$2:$K$2344, 6, FALSE)</f>
        <v>13405.39</v>
      </c>
      <c r="P773" t="str">
        <f>VLOOKUP($A773, 'Hospitalisation Details'!$A$2:$K$2344, 7, FALSE)</f>
        <v>tier - 3</v>
      </c>
      <c r="Q773" t="str">
        <f>VLOOKUP($A773, 'Hospitalisation Details'!$A$2:$K$2344, 8, FALSE)</f>
        <v>tier - 3</v>
      </c>
      <c r="R773" t="str">
        <f>VLOOKUP($A773, 'Hospitalisation Details'!$A$2:$K$2344, 9, FALSE)</f>
        <v>R1013</v>
      </c>
      <c r="S773" t="str">
        <f>VLOOKUP($A773, 'Hospitalisation Details'!$A$2:$K$2344, 10, FALSE)</f>
        <v>20Dec1959</v>
      </c>
      <c r="T773">
        <f>VLOOKUP($A773, 'Hospitalisation Details'!$A$2:$K$2344, 11, FALSE)</f>
        <v>63</v>
      </c>
    </row>
    <row r="774" spans="1:20" ht="15.75" x14ac:dyDescent="0.25">
      <c r="A774" s="1" t="s">
        <v>1597</v>
      </c>
      <c r="B774" t="str">
        <f>VLOOKUP($A774, 'Customer Names'!$A$2:$D$2336, 2, FALSE)</f>
        <v>Garbe</v>
      </c>
      <c r="C774" t="str">
        <f>VLOOKUP($A774, 'Customer Names'!$A$2:$D$2336, 3, FALSE)</f>
        <v xml:space="preserve"> Mr</v>
      </c>
      <c r="D774" t="str">
        <f>VLOOKUP($A774, 'Customer Names'!$A$2:$D$2336, 4, FALSE)</f>
        <v xml:space="preserve">  Ben</v>
      </c>
      <c r="E774">
        <f>VLOOKUP($A774, 'Medical Examinations'!$A$2:$J$2336, 2, FALSE)</f>
        <v>33.1</v>
      </c>
      <c r="F774">
        <f>VLOOKUP($A774, 'Medical Examinations'!$A$2:$J$2336, 3, FALSE)</f>
        <v>5.19</v>
      </c>
      <c r="G774" t="str">
        <f>VLOOKUP($A774, 'Medical Examinations'!$A$2:$J$2336, 4, FALSE)</f>
        <v>Yes</v>
      </c>
      <c r="H774" t="str">
        <f>VLOOKUP($A774, 'Medical Examinations'!$A$2:$J$2336, 5, FALSE)</f>
        <v>No</v>
      </c>
      <c r="I774" t="str">
        <f>VLOOKUP($A774, 'Medical Examinations'!$A$2:$J$2336, 6, FALSE)</f>
        <v>No</v>
      </c>
      <c r="J774">
        <f>VLOOKUP($A774, 'Medical Examinations'!$A$2:$J$2336, 7, FALSE)</f>
        <v>1</v>
      </c>
      <c r="K774" t="str">
        <f>VLOOKUP($A774, 'Medical Examinations'!$A$2:$J$2336, 8, FALSE)</f>
        <v>No</v>
      </c>
      <c r="L774" t="str">
        <f>VLOOKUP($A774, 'Medical Examinations'!$A$2:$J$2336, 9, FALSE)</f>
        <v>Obesity</v>
      </c>
      <c r="M774" t="str">
        <f>VLOOKUP($A774, 'Medical Examinations'!$A$2:$J$2336, 10, FALSE)</f>
        <v>Normal</v>
      </c>
      <c r="N774">
        <f>VLOOKUP($A774, 'Hospitalisation Details'!$A$2:$K$2344, 5, FALSE)</f>
        <v>0</v>
      </c>
      <c r="O774">
        <f>VLOOKUP($A774, 'Hospitalisation Details'!$A$2:$K$2344, 6, FALSE)</f>
        <v>13393.76</v>
      </c>
      <c r="P774" t="str">
        <f>VLOOKUP($A774, 'Hospitalisation Details'!$A$2:$K$2344, 7, FALSE)</f>
        <v>tier - 3</v>
      </c>
      <c r="Q774" t="str">
        <f>VLOOKUP($A774, 'Hospitalisation Details'!$A$2:$K$2344, 8, FALSE)</f>
        <v>tier - 1</v>
      </c>
      <c r="R774" t="str">
        <f>VLOOKUP($A774, 'Hospitalisation Details'!$A$2:$K$2344, 9, FALSE)</f>
        <v>R1011</v>
      </c>
      <c r="S774" t="str">
        <f>VLOOKUP($A774, 'Hospitalisation Details'!$A$2:$K$2344, 10, FALSE)</f>
        <v>25Nov1959</v>
      </c>
      <c r="T774">
        <f>VLOOKUP($A774, 'Hospitalisation Details'!$A$2:$K$2344, 11, FALSE)</f>
        <v>63</v>
      </c>
    </row>
    <row r="775" spans="1:20" ht="15.75" x14ac:dyDescent="0.25">
      <c r="A775" s="1" t="s">
        <v>1596</v>
      </c>
      <c r="B775" t="str">
        <f>VLOOKUP($A775, 'Customer Names'!$A$2:$D$2336, 2, FALSE)</f>
        <v>Duncan</v>
      </c>
      <c r="C775" t="str">
        <f>VLOOKUP($A775, 'Customer Names'!$A$2:$D$2336, 3, FALSE)</f>
        <v xml:space="preserve"> Mr</v>
      </c>
      <c r="D775" t="str">
        <f>VLOOKUP($A775, 'Customer Names'!$A$2:$D$2336, 4, FALSE)</f>
        <v xml:space="preserve">  Chris</v>
      </c>
      <c r="E775">
        <f>VLOOKUP($A775, 'Medical Examinations'!$A$2:$J$2336, 2, FALSE)</f>
        <v>30.8</v>
      </c>
      <c r="F775">
        <f>VLOOKUP($A775, 'Medical Examinations'!$A$2:$J$2336, 3, FALSE)</f>
        <v>4.37</v>
      </c>
      <c r="G775" t="str">
        <f>VLOOKUP($A775, 'Medical Examinations'!$A$2:$J$2336, 4, FALSE)</f>
        <v>No</v>
      </c>
      <c r="H775" t="str">
        <f>VLOOKUP($A775, 'Medical Examinations'!$A$2:$J$2336, 5, FALSE)</f>
        <v>No</v>
      </c>
      <c r="I775" t="str">
        <f>VLOOKUP($A775, 'Medical Examinations'!$A$2:$J$2336, 6, FALSE)</f>
        <v>No</v>
      </c>
      <c r="J775">
        <f>VLOOKUP($A775, 'Medical Examinations'!$A$2:$J$2336, 7, FALSE)</f>
        <v>1</v>
      </c>
      <c r="K775" t="str">
        <f>VLOOKUP($A775, 'Medical Examinations'!$A$2:$J$2336, 8, FALSE)</f>
        <v>No</v>
      </c>
      <c r="L775" t="str">
        <f>VLOOKUP($A775, 'Medical Examinations'!$A$2:$J$2336, 9, FALSE)</f>
        <v>Obesity</v>
      </c>
      <c r="M775" t="str">
        <f>VLOOKUP($A775, 'Medical Examinations'!$A$2:$J$2336, 10, FALSE)</f>
        <v>Normal</v>
      </c>
      <c r="N775">
        <f>VLOOKUP($A775, 'Hospitalisation Details'!$A$2:$K$2344, 5, FALSE)</f>
        <v>0</v>
      </c>
      <c r="O775">
        <f>VLOOKUP($A775, 'Hospitalisation Details'!$A$2:$K$2344, 6, FALSE)</f>
        <v>13390.56</v>
      </c>
      <c r="P775" t="str">
        <f>VLOOKUP($A775, 'Hospitalisation Details'!$A$2:$K$2344, 7, FALSE)</f>
        <v>tier - 3</v>
      </c>
      <c r="Q775" t="str">
        <f>VLOOKUP($A775, 'Hospitalisation Details'!$A$2:$K$2344, 8, FALSE)</f>
        <v>tier - 3</v>
      </c>
      <c r="R775" t="str">
        <f>VLOOKUP($A775, 'Hospitalisation Details'!$A$2:$K$2344, 9, FALSE)</f>
        <v>R1011</v>
      </c>
      <c r="S775" t="str">
        <f>VLOOKUP($A775, 'Hospitalisation Details'!$A$2:$K$2344, 10, FALSE)</f>
        <v>9Dec1959</v>
      </c>
      <c r="T775">
        <f>VLOOKUP($A775, 'Hospitalisation Details'!$A$2:$K$2344, 11, FALSE)</f>
        <v>63</v>
      </c>
    </row>
    <row r="776" spans="1:20" ht="15.75" x14ac:dyDescent="0.25">
      <c r="A776" s="1" t="s">
        <v>1595</v>
      </c>
      <c r="B776" t="str">
        <f>VLOOKUP($A776, 'Customer Names'!$A$2:$D$2336, 2, FALSE)</f>
        <v>Wallace</v>
      </c>
      <c r="C776" t="str">
        <f>VLOOKUP($A776, 'Customer Names'!$A$2:$D$2336, 3, FALSE)</f>
        <v xml:space="preserve"> Mr</v>
      </c>
      <c r="D776" t="str">
        <f>VLOOKUP($A776, 'Customer Names'!$A$2:$D$2336, 4, FALSE)</f>
        <v xml:space="preserve">  Jeremy J</v>
      </c>
      <c r="E776">
        <f>VLOOKUP($A776, 'Medical Examinations'!$A$2:$J$2336, 2, FALSE)</f>
        <v>42.06</v>
      </c>
      <c r="F776">
        <f>VLOOKUP($A776, 'Medical Examinations'!$A$2:$J$2336, 3, FALSE)</f>
        <v>5.32</v>
      </c>
      <c r="G776" t="str">
        <f>VLOOKUP($A776, 'Medical Examinations'!$A$2:$J$2336, 4, FALSE)</f>
        <v>Yes</v>
      </c>
      <c r="H776" t="str">
        <f>VLOOKUP($A776, 'Medical Examinations'!$A$2:$J$2336, 5, FALSE)</f>
        <v>No</v>
      </c>
      <c r="I776" t="str">
        <f>VLOOKUP($A776, 'Medical Examinations'!$A$2:$J$2336, 6, FALSE)</f>
        <v>No</v>
      </c>
      <c r="J776">
        <f>VLOOKUP($A776, 'Medical Examinations'!$A$2:$J$2336, 7, FALSE)</f>
        <v>2</v>
      </c>
      <c r="K776" t="str">
        <f>VLOOKUP($A776, 'Medical Examinations'!$A$2:$J$2336, 8, FALSE)</f>
        <v>Yes</v>
      </c>
      <c r="L776" t="str">
        <f>VLOOKUP($A776, 'Medical Examinations'!$A$2:$J$2336, 9, FALSE)</f>
        <v>Obesity</v>
      </c>
      <c r="M776" t="str">
        <f>VLOOKUP($A776, 'Medical Examinations'!$A$2:$J$2336, 10, FALSE)</f>
        <v>Normal</v>
      </c>
      <c r="N776">
        <f>VLOOKUP($A776, 'Hospitalisation Details'!$A$2:$K$2344, 5, FALSE)</f>
        <v>3</v>
      </c>
      <c r="O776">
        <f>VLOOKUP($A776, 'Hospitalisation Details'!$A$2:$K$2344, 6, FALSE)</f>
        <v>13383.67</v>
      </c>
      <c r="P776" t="str">
        <f>VLOOKUP($A776, 'Hospitalisation Details'!$A$2:$K$2344, 7, FALSE)</f>
        <v>tier - 3</v>
      </c>
      <c r="Q776" t="str">
        <f>VLOOKUP($A776, 'Hospitalisation Details'!$A$2:$K$2344, 8, FALSE)</f>
        <v>tier - 2</v>
      </c>
      <c r="R776" t="str">
        <f>VLOOKUP($A776, 'Hospitalisation Details'!$A$2:$K$2344, 9, FALSE)</f>
        <v>R1023</v>
      </c>
      <c r="S776" t="str">
        <f>VLOOKUP($A776, 'Hospitalisation Details'!$A$2:$K$2344, 10, FALSE)</f>
        <v>6Jun1984</v>
      </c>
      <c r="T776">
        <f>VLOOKUP($A776, 'Hospitalisation Details'!$A$2:$K$2344, 11, FALSE)</f>
        <v>39</v>
      </c>
    </row>
    <row r="777" spans="1:20" ht="15.75" x14ac:dyDescent="0.25">
      <c r="A777" s="1" t="s">
        <v>1594</v>
      </c>
      <c r="B777" t="str">
        <f>VLOOKUP($A777, 'Customer Names'!$A$2:$D$2336, 2, FALSE)</f>
        <v>Tillman</v>
      </c>
      <c r="C777" t="str">
        <f>VLOOKUP($A777, 'Customer Names'!$A$2:$D$2336, 3, FALSE)</f>
        <v xml:space="preserve"> Mrs</v>
      </c>
      <c r="D777" t="str">
        <f>VLOOKUP($A777, 'Customer Names'!$A$2:$D$2336, 4, FALSE)</f>
        <v xml:space="preserve">  Amy L</v>
      </c>
      <c r="E777">
        <f>VLOOKUP($A777, 'Medical Examinations'!$A$2:$J$2336, 2, FALSE)</f>
        <v>39.270000000000003</v>
      </c>
      <c r="F777">
        <f>VLOOKUP($A777, 'Medical Examinations'!$A$2:$J$2336, 3, FALSE)</f>
        <v>5.64</v>
      </c>
      <c r="G777" t="str">
        <f>VLOOKUP($A777, 'Medical Examinations'!$A$2:$J$2336, 4, FALSE)</f>
        <v>Yes</v>
      </c>
      <c r="H777" t="str">
        <f>VLOOKUP($A777, 'Medical Examinations'!$A$2:$J$2336, 5, FALSE)</f>
        <v>No</v>
      </c>
      <c r="I777" t="str">
        <f>VLOOKUP($A777, 'Medical Examinations'!$A$2:$J$2336, 6, FALSE)</f>
        <v>Yes</v>
      </c>
      <c r="J777">
        <f>VLOOKUP($A777, 'Medical Examinations'!$A$2:$J$2336, 7, FALSE)</f>
        <v>1</v>
      </c>
      <c r="K777" t="str">
        <f>VLOOKUP($A777, 'Medical Examinations'!$A$2:$J$2336, 8, FALSE)</f>
        <v>Yes</v>
      </c>
      <c r="L777" t="str">
        <f>VLOOKUP($A777, 'Medical Examinations'!$A$2:$J$2336, 9, FALSE)</f>
        <v>Obesity</v>
      </c>
      <c r="M777" t="str">
        <f>VLOOKUP($A777, 'Medical Examinations'!$A$2:$J$2336, 10, FALSE)</f>
        <v>Normal</v>
      </c>
      <c r="N777">
        <f>VLOOKUP($A777, 'Hospitalisation Details'!$A$2:$K$2344, 5, FALSE)</f>
        <v>2</v>
      </c>
      <c r="O777">
        <f>VLOOKUP($A777, 'Hospitalisation Details'!$A$2:$K$2344, 6, FALSE)</f>
        <v>13377.41</v>
      </c>
      <c r="P777" t="str">
        <f>VLOOKUP($A777, 'Hospitalisation Details'!$A$2:$K$2344, 7, FALSE)</f>
        <v>tier - 3</v>
      </c>
      <c r="Q777" t="str">
        <f>VLOOKUP($A777, 'Hospitalisation Details'!$A$2:$K$2344, 8, FALSE)</f>
        <v>tier - 3</v>
      </c>
      <c r="R777" t="str">
        <f>VLOOKUP($A777, 'Hospitalisation Details'!$A$2:$K$2344, 9, FALSE)</f>
        <v>R1026</v>
      </c>
      <c r="S777" t="str">
        <f>VLOOKUP($A777, 'Hospitalisation Details'!$A$2:$K$2344, 10, FALSE)</f>
        <v>30Sep1979</v>
      </c>
      <c r="T777">
        <f>VLOOKUP($A777, 'Hospitalisation Details'!$A$2:$K$2344, 11, FALSE)</f>
        <v>43</v>
      </c>
    </row>
    <row r="778" spans="1:20" ht="15.75" x14ac:dyDescent="0.25">
      <c r="A778" s="1" t="s">
        <v>1593</v>
      </c>
      <c r="B778" t="str">
        <f>VLOOKUP($A778, 'Customer Names'!$A$2:$D$2336, 2, FALSE)</f>
        <v>Lee</v>
      </c>
      <c r="C778" t="str">
        <f>VLOOKUP($A778, 'Customer Names'!$A$2:$D$2336, 3, FALSE)</f>
        <v xml:space="preserve"> Mrs</v>
      </c>
      <c r="D778" t="str">
        <f>VLOOKUP($A778, 'Customer Names'!$A$2:$D$2336, 4, FALSE)</f>
        <v xml:space="preserve">  Karen L</v>
      </c>
      <c r="E778">
        <f>VLOOKUP($A778, 'Medical Examinations'!$A$2:$J$2336, 2, FALSE)</f>
        <v>30.71</v>
      </c>
      <c r="F778">
        <f>VLOOKUP($A778, 'Medical Examinations'!$A$2:$J$2336, 3, FALSE)</f>
        <v>5.59</v>
      </c>
      <c r="G778" t="str">
        <f>VLOOKUP($A778, 'Medical Examinations'!$A$2:$J$2336, 4, FALSE)</f>
        <v>No</v>
      </c>
      <c r="H778" t="str">
        <f>VLOOKUP($A778, 'Medical Examinations'!$A$2:$J$2336, 5, FALSE)</f>
        <v>No</v>
      </c>
      <c r="I778" t="str">
        <f>VLOOKUP($A778, 'Medical Examinations'!$A$2:$J$2336, 6, FALSE)</f>
        <v>No</v>
      </c>
      <c r="J778">
        <f>VLOOKUP($A778, 'Medical Examinations'!$A$2:$J$2336, 7, FALSE)</f>
        <v>1</v>
      </c>
      <c r="K778" t="str">
        <f>VLOOKUP($A778, 'Medical Examinations'!$A$2:$J$2336, 8, FALSE)</f>
        <v>No</v>
      </c>
      <c r="L778" t="str">
        <f>VLOOKUP($A778, 'Medical Examinations'!$A$2:$J$2336, 9, FALSE)</f>
        <v>Obesity</v>
      </c>
      <c r="M778" t="str">
        <f>VLOOKUP($A778, 'Medical Examinations'!$A$2:$J$2336, 10, FALSE)</f>
        <v>Normal</v>
      </c>
      <c r="N778">
        <f>VLOOKUP($A778, 'Hospitalisation Details'!$A$2:$K$2344, 5, FALSE)</f>
        <v>0</v>
      </c>
      <c r="O778">
        <f>VLOOKUP($A778, 'Hospitalisation Details'!$A$2:$K$2344, 6, FALSE)</f>
        <v>13375.76</v>
      </c>
      <c r="P778" t="str">
        <f>VLOOKUP($A778, 'Hospitalisation Details'!$A$2:$K$2344, 7, FALSE)</f>
        <v>tier - 3</v>
      </c>
      <c r="Q778" t="str">
        <f>VLOOKUP($A778, 'Hospitalisation Details'!$A$2:$K$2344, 8, FALSE)</f>
        <v>tier - 2</v>
      </c>
      <c r="R778" t="str">
        <f>VLOOKUP($A778, 'Hospitalisation Details'!$A$2:$K$2344, 9, FALSE)</f>
        <v>R1025</v>
      </c>
      <c r="S778" t="str">
        <f>VLOOKUP($A778, 'Hospitalisation Details'!$A$2:$K$2344, 10, FALSE)</f>
        <v>24Sep1964</v>
      </c>
      <c r="T778">
        <f>VLOOKUP($A778, 'Hospitalisation Details'!$A$2:$K$2344, 11, FALSE)</f>
        <v>58</v>
      </c>
    </row>
    <row r="779" spans="1:20" ht="15.75" x14ac:dyDescent="0.25">
      <c r="A779" s="1" t="s">
        <v>1592</v>
      </c>
      <c r="B779" t="str">
        <f>VLOOKUP($A779, 'Customer Names'!$A$2:$D$2336, 2, FALSE)</f>
        <v>Taylor</v>
      </c>
      <c r="C779" t="str">
        <f>VLOOKUP($A779, 'Customer Names'!$A$2:$D$2336, 3, FALSE)</f>
        <v xml:space="preserve"> Ms</v>
      </c>
      <c r="D779" t="str">
        <f>VLOOKUP($A779, 'Customer Names'!$A$2:$D$2336, 4, FALSE)</f>
        <v xml:space="preserve">  Tennille</v>
      </c>
      <c r="E779">
        <f>VLOOKUP($A779, 'Medical Examinations'!$A$2:$J$2336, 2, FALSE)</f>
        <v>47.19</v>
      </c>
      <c r="F779">
        <f>VLOOKUP($A779, 'Medical Examinations'!$A$2:$J$2336, 3, FALSE)</f>
        <v>5.29</v>
      </c>
      <c r="G779" t="str">
        <f>VLOOKUP($A779, 'Medical Examinations'!$A$2:$J$2336, 4, FALSE)</f>
        <v>Yes</v>
      </c>
      <c r="H779" t="str">
        <f>VLOOKUP($A779, 'Medical Examinations'!$A$2:$J$2336, 5, FALSE)</f>
        <v>Yes</v>
      </c>
      <c r="I779" t="str">
        <f>VLOOKUP($A779, 'Medical Examinations'!$A$2:$J$2336, 6, FALSE)</f>
        <v>No</v>
      </c>
      <c r="J779">
        <f>VLOOKUP($A779, 'Medical Examinations'!$A$2:$J$2336, 7, FALSE)</f>
        <v>2</v>
      </c>
      <c r="K779" t="str">
        <f>VLOOKUP($A779, 'Medical Examinations'!$A$2:$J$2336, 8, FALSE)</f>
        <v>Yes</v>
      </c>
      <c r="L779" t="str">
        <f>VLOOKUP($A779, 'Medical Examinations'!$A$2:$J$2336, 9, FALSE)</f>
        <v>Obesity</v>
      </c>
      <c r="M779" t="str">
        <f>VLOOKUP($A779, 'Medical Examinations'!$A$2:$J$2336, 10, FALSE)</f>
        <v>Normal</v>
      </c>
      <c r="N779">
        <f>VLOOKUP($A779, 'Hospitalisation Details'!$A$2:$K$2344, 5, FALSE)</f>
        <v>3</v>
      </c>
      <c r="O779">
        <f>VLOOKUP($A779, 'Hospitalisation Details'!$A$2:$K$2344, 6, FALSE)</f>
        <v>13360.94</v>
      </c>
      <c r="P779" t="str">
        <f>VLOOKUP($A779, 'Hospitalisation Details'!$A$2:$K$2344, 7, FALSE)</f>
        <v>tier - 3</v>
      </c>
      <c r="Q779" t="str">
        <f>VLOOKUP($A779, 'Hospitalisation Details'!$A$2:$K$2344, 8, FALSE)</f>
        <v>tier - 1</v>
      </c>
      <c r="R779" t="str">
        <f>VLOOKUP($A779, 'Hospitalisation Details'!$A$2:$K$2344, 9, FALSE)</f>
        <v>R1012</v>
      </c>
      <c r="S779" t="str">
        <f>VLOOKUP($A779, 'Hospitalisation Details'!$A$2:$K$2344, 10, FALSE)</f>
        <v>2Oct1990</v>
      </c>
      <c r="T779">
        <f>VLOOKUP($A779, 'Hospitalisation Details'!$A$2:$K$2344, 11, FALSE)</f>
        <v>32</v>
      </c>
    </row>
    <row r="780" spans="1:20" ht="15.75" x14ac:dyDescent="0.25">
      <c r="A780" s="1" t="s">
        <v>1591</v>
      </c>
      <c r="B780" t="str">
        <f>VLOOKUP($A780, 'Customer Names'!$A$2:$D$2336, 2, FALSE)</f>
        <v>McSween</v>
      </c>
      <c r="C780" t="str">
        <f>VLOOKUP($A780, 'Customer Names'!$A$2:$D$2336, 3, FALSE)</f>
        <v xml:space="preserve"> Mr</v>
      </c>
      <c r="D780" t="str">
        <f>VLOOKUP($A780, 'Customer Names'!$A$2:$D$2336, 4, FALSE)</f>
        <v xml:space="preserve">  Matt</v>
      </c>
      <c r="E780">
        <f>VLOOKUP($A780, 'Medical Examinations'!$A$2:$J$2336, 2, FALSE)</f>
        <v>30.02</v>
      </c>
      <c r="F780">
        <f>VLOOKUP($A780, 'Medical Examinations'!$A$2:$J$2336, 3, FALSE)</f>
        <v>6.65</v>
      </c>
      <c r="G780" t="str">
        <f>VLOOKUP($A780, 'Medical Examinations'!$A$2:$J$2336, 4, FALSE)</f>
        <v>No</v>
      </c>
      <c r="H780" t="str">
        <f>VLOOKUP($A780, 'Medical Examinations'!$A$2:$J$2336, 5, FALSE)</f>
        <v>No</v>
      </c>
      <c r="I780" t="str">
        <f>VLOOKUP($A780, 'Medical Examinations'!$A$2:$J$2336, 6, FALSE)</f>
        <v>No</v>
      </c>
      <c r="J780">
        <f>VLOOKUP($A780, 'Medical Examinations'!$A$2:$J$2336, 7, FALSE)</f>
        <v>1</v>
      </c>
      <c r="K780" t="str">
        <f>VLOOKUP($A780, 'Medical Examinations'!$A$2:$J$2336, 8, FALSE)</f>
        <v>No</v>
      </c>
      <c r="L780" t="str">
        <f>VLOOKUP($A780, 'Medical Examinations'!$A$2:$J$2336, 9, FALSE)</f>
        <v>Obesity</v>
      </c>
      <c r="M780" t="str">
        <f>VLOOKUP($A780, 'Medical Examinations'!$A$2:$J$2336, 10, FALSE)</f>
        <v>Diabetes</v>
      </c>
      <c r="N780">
        <f>VLOOKUP($A780, 'Hospitalisation Details'!$A$2:$K$2344, 5, FALSE)</f>
        <v>0</v>
      </c>
      <c r="O780">
        <f>VLOOKUP($A780, 'Hospitalisation Details'!$A$2:$K$2344, 6, FALSE)</f>
        <v>13352.1</v>
      </c>
      <c r="P780" t="str">
        <f>VLOOKUP($A780, 'Hospitalisation Details'!$A$2:$K$2344, 7, FALSE)</f>
        <v>tier - 3</v>
      </c>
      <c r="Q780" t="str">
        <f>VLOOKUP($A780, 'Hospitalisation Details'!$A$2:$K$2344, 8, FALSE)</f>
        <v>tier - 1</v>
      </c>
      <c r="R780" t="str">
        <f>VLOOKUP($A780, 'Hospitalisation Details'!$A$2:$K$2344, 9, FALSE)</f>
        <v>R1012</v>
      </c>
      <c r="S780" t="str">
        <f>VLOOKUP($A780, 'Hospitalisation Details'!$A$2:$K$2344, 10, FALSE)</f>
        <v>11Nov1960</v>
      </c>
      <c r="T780">
        <f>VLOOKUP($A780, 'Hospitalisation Details'!$A$2:$K$2344, 11, FALSE)</f>
        <v>62</v>
      </c>
    </row>
    <row r="781" spans="1:20" ht="15.75" x14ac:dyDescent="0.25">
      <c r="A781" s="1" t="s">
        <v>1590</v>
      </c>
      <c r="B781" t="str">
        <f>VLOOKUP($A781, 'Customer Names'!$A$2:$D$2336, 2, FALSE)</f>
        <v>Schubert</v>
      </c>
      <c r="C781" t="str">
        <f>VLOOKUP($A781, 'Customer Names'!$A$2:$D$2336, 3, FALSE)</f>
        <v xml:space="preserve"> Ms</v>
      </c>
      <c r="D781" t="str">
        <f>VLOOKUP($A781, 'Customer Names'!$A$2:$D$2336, 4, FALSE)</f>
        <v xml:space="preserve">  Emily</v>
      </c>
      <c r="E781">
        <f>VLOOKUP($A781, 'Medical Examinations'!$A$2:$J$2336, 2, FALSE)</f>
        <v>37.909999999999997</v>
      </c>
      <c r="F781">
        <f>VLOOKUP($A781, 'Medical Examinations'!$A$2:$J$2336, 3, FALSE)</f>
        <v>5.68</v>
      </c>
      <c r="G781" t="str">
        <f>VLOOKUP($A781, 'Medical Examinations'!$A$2:$J$2336, 4, FALSE)</f>
        <v>Yes</v>
      </c>
      <c r="H781" t="str">
        <f>VLOOKUP($A781, 'Medical Examinations'!$A$2:$J$2336, 5, FALSE)</f>
        <v>No</v>
      </c>
      <c r="I781" t="str">
        <f>VLOOKUP($A781, 'Medical Examinations'!$A$2:$J$2336, 6, FALSE)</f>
        <v>No</v>
      </c>
      <c r="J781">
        <f>VLOOKUP($A781, 'Medical Examinations'!$A$2:$J$2336, 7, FALSE)</f>
        <v>1</v>
      </c>
      <c r="K781" t="str">
        <f>VLOOKUP($A781, 'Medical Examinations'!$A$2:$J$2336, 8, FALSE)</f>
        <v>Yes</v>
      </c>
      <c r="L781" t="str">
        <f>VLOOKUP($A781, 'Medical Examinations'!$A$2:$J$2336, 9, FALSE)</f>
        <v>Obesity</v>
      </c>
      <c r="M781" t="str">
        <f>VLOOKUP($A781, 'Medical Examinations'!$A$2:$J$2336, 10, FALSE)</f>
        <v>Normal</v>
      </c>
      <c r="N781">
        <f>VLOOKUP($A781, 'Hospitalisation Details'!$A$2:$K$2344, 5, FALSE)</f>
        <v>2</v>
      </c>
      <c r="O781">
        <f>VLOOKUP($A781, 'Hospitalisation Details'!$A$2:$K$2344, 6, FALSE)</f>
        <v>13333.71</v>
      </c>
      <c r="P781" t="str">
        <f>VLOOKUP($A781, 'Hospitalisation Details'!$A$2:$K$2344, 7, FALSE)</f>
        <v>tier - 3</v>
      </c>
      <c r="Q781" t="str">
        <f>VLOOKUP($A781, 'Hospitalisation Details'!$A$2:$K$2344, 8, FALSE)</f>
        <v>tier - 2</v>
      </c>
      <c r="R781" t="str">
        <f>VLOOKUP($A781, 'Hospitalisation Details'!$A$2:$K$2344, 9, FALSE)</f>
        <v>R1012</v>
      </c>
      <c r="S781" t="str">
        <f>VLOOKUP($A781, 'Hospitalisation Details'!$A$2:$K$2344, 10, FALSE)</f>
        <v>23Aug1976</v>
      </c>
      <c r="T781">
        <f>VLOOKUP($A781, 'Hospitalisation Details'!$A$2:$K$2344, 11, FALSE)</f>
        <v>46</v>
      </c>
    </row>
    <row r="782" spans="1:20" ht="15.75" x14ac:dyDescent="0.25">
      <c r="A782" s="1" t="s">
        <v>1589</v>
      </c>
      <c r="B782" t="str">
        <f>VLOOKUP($A782, 'Customer Names'!$A$2:$D$2336, 2, FALSE)</f>
        <v>Lalanne</v>
      </c>
      <c r="C782" t="str">
        <f>VLOOKUP($A782, 'Customer Names'!$A$2:$D$2336, 3, FALSE)</f>
        <v xml:space="preserve"> Mr</v>
      </c>
      <c r="D782" t="str">
        <f>VLOOKUP($A782, 'Customer Names'!$A$2:$D$2336, 4, FALSE)</f>
        <v xml:space="preserve">  Justin E</v>
      </c>
      <c r="E782">
        <f>VLOOKUP($A782, 'Medical Examinations'!$A$2:$J$2336, 2, FALSE)</f>
        <v>54.61</v>
      </c>
      <c r="F782">
        <f>VLOOKUP($A782, 'Medical Examinations'!$A$2:$J$2336, 3, FALSE)</f>
        <v>4.49</v>
      </c>
      <c r="G782" t="str">
        <f>VLOOKUP($A782, 'Medical Examinations'!$A$2:$J$2336, 4, FALSE)</f>
        <v>Yes</v>
      </c>
      <c r="H782" t="str">
        <f>VLOOKUP($A782, 'Medical Examinations'!$A$2:$J$2336, 5, FALSE)</f>
        <v>Yes</v>
      </c>
      <c r="I782" t="str">
        <f>VLOOKUP($A782, 'Medical Examinations'!$A$2:$J$2336, 6, FALSE)</f>
        <v>No</v>
      </c>
      <c r="J782">
        <f>VLOOKUP($A782, 'Medical Examinations'!$A$2:$J$2336, 7, FALSE)</f>
        <v>3</v>
      </c>
      <c r="K782" t="str">
        <f>VLOOKUP($A782, 'Medical Examinations'!$A$2:$J$2336, 8, FALSE)</f>
        <v>Yes</v>
      </c>
      <c r="L782" t="str">
        <f>VLOOKUP($A782, 'Medical Examinations'!$A$2:$J$2336, 9, FALSE)</f>
        <v>Obesity</v>
      </c>
      <c r="M782" t="str">
        <f>VLOOKUP($A782, 'Medical Examinations'!$A$2:$J$2336, 10, FALSE)</f>
        <v>Normal</v>
      </c>
      <c r="N782">
        <f>VLOOKUP($A782, 'Hospitalisation Details'!$A$2:$K$2344, 5, FALSE)</f>
        <v>0</v>
      </c>
      <c r="O782">
        <f>VLOOKUP($A782, 'Hospitalisation Details'!$A$2:$K$2344, 6, FALSE)</f>
        <v>13292.52</v>
      </c>
      <c r="P782" t="str">
        <f>VLOOKUP($A782, 'Hospitalisation Details'!$A$2:$K$2344, 7, FALSE)</f>
        <v>tier - 3</v>
      </c>
      <c r="Q782" t="str">
        <f>VLOOKUP($A782, 'Hospitalisation Details'!$A$2:$K$2344, 8, FALSE)</f>
        <v>tier - 3</v>
      </c>
      <c r="R782" t="str">
        <f>VLOOKUP($A782, 'Hospitalisation Details'!$A$2:$K$2344, 9, FALSE)</f>
        <v>R1012</v>
      </c>
      <c r="S782" t="str">
        <f>VLOOKUP($A782, 'Hospitalisation Details'!$A$2:$K$2344, 10, FALSE)</f>
        <v>1Jul1994</v>
      </c>
      <c r="T782">
        <f>VLOOKUP($A782, 'Hospitalisation Details'!$A$2:$K$2344, 11, FALSE)</f>
        <v>28</v>
      </c>
    </row>
    <row r="783" spans="1:20" ht="15.75" x14ac:dyDescent="0.25">
      <c r="A783" s="1" t="s">
        <v>1588</v>
      </c>
      <c r="B783" t="str">
        <f>VLOOKUP($A783, 'Customer Names'!$A$2:$D$2336, 2, FALSE)</f>
        <v>Flanagan</v>
      </c>
      <c r="C783" t="str">
        <f>VLOOKUP($A783, 'Customer Names'!$A$2:$D$2336, 3, FALSE)</f>
        <v xml:space="preserve"> Ms</v>
      </c>
      <c r="D783" t="str">
        <f>VLOOKUP($A783, 'Customer Names'!$A$2:$D$2336, 4, FALSE)</f>
        <v xml:space="preserve">  Shalane</v>
      </c>
      <c r="E783">
        <f>VLOOKUP($A783, 'Medical Examinations'!$A$2:$J$2336, 2, FALSE)</f>
        <v>36.005000000000003</v>
      </c>
      <c r="F783">
        <f>VLOOKUP($A783, 'Medical Examinations'!$A$2:$J$2336, 3, FALSE)</f>
        <v>6.9</v>
      </c>
      <c r="G783" t="str">
        <f>VLOOKUP($A783, 'Medical Examinations'!$A$2:$J$2336, 4, FALSE)</f>
        <v>Yes</v>
      </c>
      <c r="H783" t="str">
        <f>VLOOKUP($A783, 'Medical Examinations'!$A$2:$J$2336, 5, FALSE)</f>
        <v>No</v>
      </c>
      <c r="I783" t="str">
        <f>VLOOKUP($A783, 'Medical Examinations'!$A$2:$J$2336, 6, FALSE)</f>
        <v>No</v>
      </c>
      <c r="J783">
        <f>VLOOKUP($A783, 'Medical Examinations'!$A$2:$J$2336, 7, FALSE)</f>
        <v>1</v>
      </c>
      <c r="K783" t="str">
        <f>VLOOKUP($A783, 'Medical Examinations'!$A$2:$J$2336, 8, FALSE)</f>
        <v>No</v>
      </c>
      <c r="L783" t="str">
        <f>VLOOKUP($A783, 'Medical Examinations'!$A$2:$J$2336, 9, FALSE)</f>
        <v>Obesity</v>
      </c>
      <c r="M783" t="str">
        <f>VLOOKUP($A783, 'Medical Examinations'!$A$2:$J$2336, 10, FALSE)</f>
        <v>Diabetes</v>
      </c>
      <c r="N783">
        <f>VLOOKUP($A783, 'Hospitalisation Details'!$A$2:$K$2344, 5, FALSE)</f>
        <v>0</v>
      </c>
      <c r="O783">
        <f>VLOOKUP($A783, 'Hospitalisation Details'!$A$2:$K$2344, 6, FALSE)</f>
        <v>13228.85</v>
      </c>
      <c r="P783" t="str">
        <f>VLOOKUP($A783, 'Hospitalisation Details'!$A$2:$K$2344, 7, FALSE)</f>
        <v>tier - 3</v>
      </c>
      <c r="Q783" t="str">
        <f>VLOOKUP($A783, 'Hospitalisation Details'!$A$2:$K$2344, 8, FALSE)</f>
        <v>tier - 3</v>
      </c>
      <c r="R783" t="str">
        <f>VLOOKUP($A783, 'Hospitalisation Details'!$A$2:$K$2344, 9, FALSE)</f>
        <v>R1023</v>
      </c>
      <c r="S783" t="str">
        <f>VLOOKUP($A783, 'Hospitalisation Details'!$A$2:$K$2344, 10, FALSE)</f>
        <v>11Oct1962</v>
      </c>
      <c r="T783">
        <f>VLOOKUP($A783, 'Hospitalisation Details'!$A$2:$K$2344, 11, FALSE)</f>
        <v>60</v>
      </c>
    </row>
    <row r="784" spans="1:20" ht="15.75" x14ac:dyDescent="0.25">
      <c r="A784" s="1" t="s">
        <v>1587</v>
      </c>
      <c r="B784" t="str">
        <f>VLOOKUP($A784, 'Customer Names'!$A$2:$D$2336, 2, FALSE)</f>
        <v>Arellano</v>
      </c>
      <c r="C784" t="str">
        <f>VLOOKUP($A784, 'Customer Names'!$A$2:$D$2336, 3, FALSE)</f>
        <v xml:space="preserve"> Ms</v>
      </c>
      <c r="D784" t="str">
        <f>VLOOKUP($A784, 'Customer Names'!$A$2:$D$2336, 4, FALSE)</f>
        <v xml:space="preserve">  Jessica N</v>
      </c>
      <c r="E784">
        <f>VLOOKUP($A784, 'Medical Examinations'!$A$2:$J$2336, 2, FALSE)</f>
        <v>28.7</v>
      </c>
      <c r="F784">
        <f>VLOOKUP($A784, 'Medical Examinations'!$A$2:$J$2336, 3, FALSE)</f>
        <v>11.52</v>
      </c>
      <c r="G784" t="str">
        <f>VLOOKUP($A784, 'Medical Examinations'!$A$2:$J$2336, 4, FALSE)</f>
        <v>No</v>
      </c>
      <c r="H784" t="str">
        <f>VLOOKUP($A784, 'Medical Examinations'!$A$2:$J$2336, 5, FALSE)</f>
        <v>No</v>
      </c>
      <c r="I784" t="str">
        <f>VLOOKUP($A784, 'Medical Examinations'!$A$2:$J$2336, 6, FALSE)</f>
        <v>No</v>
      </c>
      <c r="J784">
        <f>VLOOKUP($A784, 'Medical Examinations'!$A$2:$J$2336, 7, FALSE)</f>
        <v>0</v>
      </c>
      <c r="K784" t="str">
        <f>VLOOKUP($A784, 'Medical Examinations'!$A$2:$J$2336, 8, FALSE)</f>
        <v>No</v>
      </c>
      <c r="L784" t="str">
        <f>VLOOKUP($A784, 'Medical Examinations'!$A$2:$J$2336, 9, FALSE)</f>
        <v>Obesity</v>
      </c>
      <c r="M784" t="str">
        <f>VLOOKUP($A784, 'Medical Examinations'!$A$2:$J$2336, 10, FALSE)</f>
        <v>Diabetes</v>
      </c>
      <c r="N784">
        <f>VLOOKUP($A784, 'Hospitalisation Details'!$A$2:$K$2344, 5, FALSE)</f>
        <v>1</v>
      </c>
      <c r="O784">
        <f>VLOOKUP($A784, 'Hospitalisation Details'!$A$2:$K$2344, 6, FALSE)</f>
        <v>13224.69</v>
      </c>
      <c r="P784" t="str">
        <f>VLOOKUP($A784, 'Hospitalisation Details'!$A$2:$K$2344, 7, FALSE)</f>
        <v>tier - 3</v>
      </c>
      <c r="Q784" t="str">
        <f>VLOOKUP($A784, 'Hospitalisation Details'!$A$2:$K$2344, 8, FALSE)</f>
        <v>tier - 2</v>
      </c>
      <c r="R784" t="str">
        <f>VLOOKUP($A784, 'Hospitalisation Details'!$A$2:$K$2344, 9, FALSE)</f>
        <v>R1011</v>
      </c>
      <c r="S784" t="str">
        <f>VLOOKUP($A784, 'Hospitalisation Details'!$A$2:$K$2344, 10, FALSE)</f>
        <v>24Nov1962</v>
      </c>
      <c r="T784">
        <f>VLOOKUP($A784, 'Hospitalisation Details'!$A$2:$K$2344, 11, FALSE)</f>
        <v>60</v>
      </c>
    </row>
    <row r="785" spans="1:20" ht="15.75" x14ac:dyDescent="0.25">
      <c r="A785" s="1" t="s">
        <v>1586</v>
      </c>
      <c r="B785" t="str">
        <f>VLOOKUP($A785, 'Customer Names'!$A$2:$D$2336, 2, FALSE)</f>
        <v>Charette</v>
      </c>
      <c r="C785" t="str">
        <f>VLOOKUP($A785, 'Customer Names'!$A$2:$D$2336, 3, FALSE)</f>
        <v xml:space="preserve"> Ms</v>
      </c>
      <c r="D785" t="str">
        <f>VLOOKUP($A785, 'Customer Names'!$A$2:$D$2336, 4, FALSE)</f>
        <v xml:space="preserve">  Melanie</v>
      </c>
      <c r="E785">
        <f>VLOOKUP($A785, 'Medical Examinations'!$A$2:$J$2336, 2, FALSE)</f>
        <v>34.295000000000002</v>
      </c>
      <c r="F785">
        <f>VLOOKUP($A785, 'Medical Examinations'!$A$2:$J$2336, 3, FALSE)</f>
        <v>11.24</v>
      </c>
      <c r="G785" t="str">
        <f>VLOOKUP($A785, 'Medical Examinations'!$A$2:$J$2336, 4, FALSE)</f>
        <v>Yes</v>
      </c>
      <c r="H785" t="str">
        <f>VLOOKUP($A785, 'Medical Examinations'!$A$2:$J$2336, 5, FALSE)</f>
        <v>No</v>
      </c>
      <c r="I785" t="str">
        <f>VLOOKUP($A785, 'Medical Examinations'!$A$2:$J$2336, 6, FALSE)</f>
        <v>No</v>
      </c>
      <c r="J785">
        <f>VLOOKUP($A785, 'Medical Examinations'!$A$2:$J$2336, 7, FALSE)</f>
        <v>1</v>
      </c>
      <c r="K785" t="str">
        <f>VLOOKUP($A785, 'Medical Examinations'!$A$2:$J$2336, 8, FALSE)</f>
        <v>No</v>
      </c>
      <c r="L785" t="str">
        <f>VLOOKUP($A785, 'Medical Examinations'!$A$2:$J$2336, 9, FALSE)</f>
        <v>Obesity</v>
      </c>
      <c r="M785" t="str">
        <f>VLOOKUP($A785, 'Medical Examinations'!$A$2:$J$2336, 10, FALSE)</f>
        <v>Diabetes</v>
      </c>
      <c r="N785">
        <f>VLOOKUP($A785, 'Hospitalisation Details'!$A$2:$K$2344, 5, FALSE)</f>
        <v>2</v>
      </c>
      <c r="O785">
        <f>VLOOKUP($A785, 'Hospitalisation Details'!$A$2:$K$2344, 6, FALSE)</f>
        <v>13224.06</v>
      </c>
      <c r="P785" t="str">
        <f>VLOOKUP($A785, 'Hospitalisation Details'!$A$2:$K$2344, 7, FALSE)</f>
        <v>tier - 3</v>
      </c>
      <c r="Q785" t="str">
        <f>VLOOKUP($A785, 'Hospitalisation Details'!$A$2:$K$2344, 8, FALSE)</f>
        <v>tier - 3</v>
      </c>
      <c r="R785" t="str">
        <f>VLOOKUP($A785, 'Hospitalisation Details'!$A$2:$K$2344, 9, FALSE)</f>
        <v>R1024</v>
      </c>
      <c r="S785" t="str">
        <f>VLOOKUP($A785, 'Hospitalisation Details'!$A$2:$K$2344, 10, FALSE)</f>
        <v>13Nov1965</v>
      </c>
      <c r="T785">
        <f>VLOOKUP($A785, 'Hospitalisation Details'!$A$2:$K$2344, 11, FALSE)</f>
        <v>57</v>
      </c>
    </row>
    <row r="786" spans="1:20" ht="15.75" x14ac:dyDescent="0.25">
      <c r="A786" s="1" t="s">
        <v>1585</v>
      </c>
      <c r="B786" t="str">
        <f>VLOOKUP($A786, 'Customer Names'!$A$2:$D$2336, 2, FALSE)</f>
        <v>Pena Reyes</v>
      </c>
      <c r="C786" t="str">
        <f>VLOOKUP($A786, 'Customer Names'!$A$2:$D$2336, 3, FALSE)</f>
        <v xml:space="preserve"> Ms</v>
      </c>
      <c r="D786" t="str">
        <f>VLOOKUP($A786, 'Customer Names'!$A$2:$D$2336, 4, FALSE)</f>
        <v xml:space="preserve">  Ruth Angelica</v>
      </c>
      <c r="E786">
        <f>VLOOKUP($A786, 'Medical Examinations'!$A$2:$J$2336, 2, FALSE)</f>
        <v>27.55</v>
      </c>
      <c r="F786">
        <f>VLOOKUP($A786, 'Medical Examinations'!$A$2:$J$2336, 3, FALSE)</f>
        <v>10.98</v>
      </c>
      <c r="G786" t="str">
        <f>VLOOKUP($A786, 'Medical Examinations'!$A$2:$J$2336, 4, FALSE)</f>
        <v>No</v>
      </c>
      <c r="H786" t="str">
        <f>VLOOKUP($A786, 'Medical Examinations'!$A$2:$J$2336, 5, FALSE)</f>
        <v>No</v>
      </c>
      <c r="I786" t="str">
        <f>VLOOKUP($A786, 'Medical Examinations'!$A$2:$J$2336, 6, FALSE)</f>
        <v>No</v>
      </c>
      <c r="J786">
        <f>VLOOKUP($A786, 'Medical Examinations'!$A$2:$J$2336, 7, FALSE)</f>
        <v>0</v>
      </c>
      <c r="K786" t="str">
        <f>VLOOKUP($A786, 'Medical Examinations'!$A$2:$J$2336, 8, FALSE)</f>
        <v>No</v>
      </c>
      <c r="L786" t="str">
        <f>VLOOKUP($A786, 'Medical Examinations'!$A$2:$J$2336, 9, FALSE)</f>
        <v>Obesity</v>
      </c>
      <c r="M786" t="str">
        <f>VLOOKUP($A786, 'Medical Examinations'!$A$2:$J$2336, 10, FALSE)</f>
        <v>Diabetes</v>
      </c>
      <c r="N786">
        <f>VLOOKUP($A786, 'Hospitalisation Details'!$A$2:$K$2344, 5, FALSE)</f>
        <v>0</v>
      </c>
      <c r="O786">
        <f>VLOOKUP($A786, 'Hospitalisation Details'!$A$2:$K$2344, 6, FALSE)</f>
        <v>13217.09</v>
      </c>
      <c r="P786" t="str">
        <f>VLOOKUP($A786, 'Hospitalisation Details'!$A$2:$K$2344, 7, FALSE)</f>
        <v>tier - 3</v>
      </c>
      <c r="Q786" t="str">
        <f>VLOOKUP($A786, 'Hospitalisation Details'!$A$2:$K$2344, 8, FALSE)</f>
        <v>tier - 1</v>
      </c>
      <c r="R786" t="str">
        <f>VLOOKUP($A786, 'Hospitalisation Details'!$A$2:$K$2344, 9, FALSE)</f>
        <v>R1024</v>
      </c>
      <c r="S786" t="str">
        <f>VLOOKUP($A786, 'Hospitalisation Details'!$A$2:$K$2344, 10, FALSE)</f>
        <v>7Dec1962</v>
      </c>
      <c r="T786">
        <f>VLOOKUP($A786, 'Hospitalisation Details'!$A$2:$K$2344, 11, FALSE)</f>
        <v>60</v>
      </c>
    </row>
    <row r="787" spans="1:20" ht="15.75" x14ac:dyDescent="0.25">
      <c r="A787" s="1" t="s">
        <v>1584</v>
      </c>
      <c r="B787" t="str">
        <f>VLOOKUP($A787, 'Customer Names'!$A$2:$D$2336, 2, FALSE)</f>
        <v>Broderick</v>
      </c>
      <c r="C787" t="str">
        <f>VLOOKUP($A787, 'Customer Names'!$A$2:$D$2336, 3, FALSE)</f>
        <v xml:space="preserve"> Ms</v>
      </c>
      <c r="D787" t="str">
        <f>VLOOKUP($A787, 'Customer Names'!$A$2:$D$2336, 4, FALSE)</f>
        <v xml:space="preserve">  Una M</v>
      </c>
      <c r="E787">
        <f>VLOOKUP($A787, 'Medical Examinations'!$A$2:$J$2336, 2, FALSE)</f>
        <v>40.700000000000003</v>
      </c>
      <c r="F787">
        <f>VLOOKUP($A787, 'Medical Examinations'!$A$2:$J$2336, 3, FALSE)</f>
        <v>5.42</v>
      </c>
      <c r="G787" t="str">
        <f>VLOOKUP($A787, 'Medical Examinations'!$A$2:$J$2336, 4, FALSE)</f>
        <v>Yes</v>
      </c>
      <c r="H787" t="str">
        <f>VLOOKUP($A787, 'Medical Examinations'!$A$2:$J$2336, 5, FALSE)</f>
        <v>No</v>
      </c>
      <c r="I787" t="str">
        <f>VLOOKUP($A787, 'Medical Examinations'!$A$2:$J$2336, 6, FALSE)</f>
        <v>No</v>
      </c>
      <c r="J787">
        <f>VLOOKUP($A787, 'Medical Examinations'!$A$2:$J$2336, 7, FALSE)</f>
        <v>1</v>
      </c>
      <c r="K787" t="str">
        <f>VLOOKUP($A787, 'Medical Examinations'!$A$2:$J$2336, 8, FALSE)</f>
        <v>Yes</v>
      </c>
      <c r="L787" t="str">
        <f>VLOOKUP($A787, 'Medical Examinations'!$A$2:$J$2336, 9, FALSE)</f>
        <v>Obesity</v>
      </c>
      <c r="M787" t="str">
        <f>VLOOKUP($A787, 'Medical Examinations'!$A$2:$J$2336, 10, FALSE)</f>
        <v>Normal</v>
      </c>
      <c r="N787">
        <f>VLOOKUP($A787, 'Hospitalisation Details'!$A$2:$K$2344, 5, FALSE)</f>
        <v>3</v>
      </c>
      <c r="O787">
        <f>VLOOKUP($A787, 'Hospitalisation Details'!$A$2:$K$2344, 6, FALSE)</f>
        <v>13214.43</v>
      </c>
      <c r="P787" t="str">
        <f>VLOOKUP($A787, 'Hospitalisation Details'!$A$2:$K$2344, 7, FALSE)</f>
        <v>tier - 3</v>
      </c>
      <c r="Q787" t="str">
        <f>VLOOKUP($A787, 'Hospitalisation Details'!$A$2:$K$2344, 8, FALSE)</f>
        <v>tier - 2</v>
      </c>
      <c r="R787" t="str">
        <f>VLOOKUP($A787, 'Hospitalisation Details'!$A$2:$K$2344, 9, FALSE)</f>
        <v>R1012</v>
      </c>
      <c r="S787" t="str">
        <f>VLOOKUP($A787, 'Hospitalisation Details'!$A$2:$K$2344, 10, FALSE)</f>
        <v>15Oct1982</v>
      </c>
      <c r="T787">
        <f>VLOOKUP($A787, 'Hospitalisation Details'!$A$2:$K$2344, 11, FALSE)</f>
        <v>40</v>
      </c>
    </row>
    <row r="788" spans="1:20" ht="15.75" x14ac:dyDescent="0.25">
      <c r="A788" s="1" t="s">
        <v>1583</v>
      </c>
      <c r="B788" t="str">
        <f>VLOOKUP($A788, 'Customer Names'!$A$2:$D$2336, 2, FALSE)</f>
        <v>Summers</v>
      </c>
      <c r="C788" t="str">
        <f>VLOOKUP($A788, 'Customer Names'!$A$2:$D$2336, 3, FALSE)</f>
        <v xml:space="preserve"> Ms</v>
      </c>
      <c r="D788" t="str">
        <f>VLOOKUP($A788, 'Customer Names'!$A$2:$D$2336, 4, FALSE)</f>
        <v xml:space="preserve">  Taralyn</v>
      </c>
      <c r="E788">
        <f>VLOOKUP($A788, 'Medical Examinations'!$A$2:$J$2336, 2, FALSE)</f>
        <v>18.335000000000001</v>
      </c>
      <c r="F788">
        <f>VLOOKUP($A788, 'Medical Examinations'!$A$2:$J$2336, 3, FALSE)</f>
        <v>10.97</v>
      </c>
      <c r="G788" t="str">
        <f>VLOOKUP($A788, 'Medical Examinations'!$A$2:$J$2336, 4, FALSE)</f>
        <v>No</v>
      </c>
      <c r="H788" t="str">
        <f>VLOOKUP($A788, 'Medical Examinations'!$A$2:$J$2336, 5, FALSE)</f>
        <v>No</v>
      </c>
      <c r="I788" t="str">
        <f>VLOOKUP($A788, 'Medical Examinations'!$A$2:$J$2336, 6, FALSE)</f>
        <v>No</v>
      </c>
      <c r="J788">
        <f>VLOOKUP($A788, 'Medical Examinations'!$A$2:$J$2336, 7, FALSE)</f>
        <v>0</v>
      </c>
      <c r="K788" t="str">
        <f>VLOOKUP($A788, 'Medical Examinations'!$A$2:$J$2336, 8, FALSE)</f>
        <v>No</v>
      </c>
      <c r="L788" t="str">
        <f>VLOOKUP($A788, 'Medical Examinations'!$A$2:$J$2336, 9, FALSE)</f>
        <v>Underweight</v>
      </c>
      <c r="M788" t="str">
        <f>VLOOKUP($A788, 'Medical Examinations'!$A$2:$J$2336, 10, FALSE)</f>
        <v>Diabetes</v>
      </c>
      <c r="N788">
        <f>VLOOKUP($A788, 'Hospitalisation Details'!$A$2:$K$2344, 5, FALSE)</f>
        <v>0</v>
      </c>
      <c r="O788">
        <f>VLOOKUP($A788, 'Hospitalisation Details'!$A$2:$K$2344, 6, FALSE)</f>
        <v>13204.29</v>
      </c>
      <c r="P788" t="str">
        <f>VLOOKUP($A788, 'Hospitalisation Details'!$A$2:$K$2344, 7, FALSE)</f>
        <v>tier - 3</v>
      </c>
      <c r="Q788" t="str">
        <f>VLOOKUP($A788, 'Hospitalisation Details'!$A$2:$K$2344, 8, FALSE)</f>
        <v>tier - 1</v>
      </c>
      <c r="R788" t="str">
        <f>VLOOKUP($A788, 'Hospitalisation Details'!$A$2:$K$2344, 9, FALSE)</f>
        <v>R1024</v>
      </c>
      <c r="S788" t="str">
        <f>VLOOKUP($A788, 'Hospitalisation Details'!$A$2:$K$2344, 10, FALSE)</f>
        <v>5Aug1962</v>
      </c>
      <c r="T788">
        <f>VLOOKUP($A788, 'Hospitalisation Details'!$A$2:$K$2344, 11, FALSE)</f>
        <v>60</v>
      </c>
    </row>
    <row r="789" spans="1:20" ht="15.75" x14ac:dyDescent="0.25">
      <c r="A789" s="1" t="s">
        <v>1582</v>
      </c>
      <c r="B789" t="str">
        <f>VLOOKUP($A789, 'Customer Names'!$A$2:$D$2336, 2, FALSE)</f>
        <v>Fisher</v>
      </c>
      <c r="C789" t="str">
        <f>VLOOKUP($A789, 'Customer Names'!$A$2:$D$2336, 3, FALSE)</f>
        <v xml:space="preserve"> Mr</v>
      </c>
      <c r="D789" t="str">
        <f>VLOOKUP($A789, 'Customer Names'!$A$2:$D$2336, 4, FALSE)</f>
        <v xml:space="preserve">  James A</v>
      </c>
      <c r="E789">
        <f>VLOOKUP($A789, 'Medical Examinations'!$A$2:$J$2336, 2, FALSE)</f>
        <v>33.914999999999999</v>
      </c>
      <c r="F789">
        <f>VLOOKUP($A789, 'Medical Examinations'!$A$2:$J$2336, 3, FALSE)</f>
        <v>9.56</v>
      </c>
      <c r="G789" t="str">
        <f>VLOOKUP($A789, 'Medical Examinations'!$A$2:$J$2336, 4, FALSE)</f>
        <v>Yes</v>
      </c>
      <c r="H789" t="str">
        <f>VLOOKUP($A789, 'Medical Examinations'!$A$2:$J$2336, 5, FALSE)</f>
        <v>No</v>
      </c>
      <c r="I789" t="str">
        <f>VLOOKUP($A789, 'Medical Examinations'!$A$2:$J$2336, 6, FALSE)</f>
        <v>No</v>
      </c>
      <c r="J789">
        <f>VLOOKUP($A789, 'Medical Examinations'!$A$2:$J$2336, 7, FALSE)</f>
        <v>1</v>
      </c>
      <c r="K789" t="str">
        <f>VLOOKUP($A789, 'Medical Examinations'!$A$2:$J$2336, 8, FALSE)</f>
        <v>No</v>
      </c>
      <c r="L789" t="str">
        <f>VLOOKUP($A789, 'Medical Examinations'!$A$2:$J$2336, 9, FALSE)</f>
        <v>Obesity</v>
      </c>
      <c r="M789" t="str">
        <f>VLOOKUP($A789, 'Medical Examinations'!$A$2:$J$2336, 10, FALSE)</f>
        <v>Diabetes</v>
      </c>
      <c r="N789">
        <f>VLOOKUP($A789, 'Hospitalisation Details'!$A$2:$K$2344, 5, FALSE)</f>
        <v>0</v>
      </c>
      <c r="O789">
        <f>VLOOKUP($A789, 'Hospitalisation Details'!$A$2:$K$2344, 6, FALSE)</f>
        <v>13143.86</v>
      </c>
      <c r="P789" t="str">
        <f>VLOOKUP($A789, 'Hospitalisation Details'!$A$2:$K$2344, 7, FALSE)</f>
        <v>tier - 3</v>
      </c>
      <c r="Q789" t="str">
        <f>VLOOKUP($A789, 'Hospitalisation Details'!$A$2:$K$2344, 8, FALSE)</f>
        <v>tier - 2</v>
      </c>
      <c r="R789" t="str">
        <f>VLOOKUP($A789, 'Hospitalisation Details'!$A$2:$K$2344, 9, FALSE)</f>
        <v>R1016</v>
      </c>
      <c r="S789" t="str">
        <f>VLOOKUP($A789, 'Hospitalisation Details'!$A$2:$K$2344, 10, FALSE)</f>
        <v>6Dec1961</v>
      </c>
      <c r="T789">
        <f>VLOOKUP($A789, 'Hospitalisation Details'!$A$2:$K$2344, 11, FALSE)</f>
        <v>61</v>
      </c>
    </row>
    <row r="790" spans="1:20" ht="15.75" x14ac:dyDescent="0.25">
      <c r="A790" s="1" t="s">
        <v>1581</v>
      </c>
      <c r="B790" t="str">
        <f>VLOOKUP($A790, 'Customer Names'!$A$2:$D$2336, 2, FALSE)</f>
        <v>Zhou</v>
      </c>
      <c r="C790" t="str">
        <f>VLOOKUP($A790, 'Customer Names'!$A$2:$D$2336, 3, FALSE)</f>
        <v xml:space="preserve"> Mr</v>
      </c>
      <c r="D790" t="str">
        <f>VLOOKUP($A790, 'Customer Names'!$A$2:$D$2336, 4, FALSE)</f>
        <v xml:space="preserve">  Ning</v>
      </c>
      <c r="E790">
        <f>VLOOKUP($A790, 'Medical Examinations'!$A$2:$J$2336, 2, FALSE)</f>
        <v>33.534999999999997</v>
      </c>
      <c r="F790">
        <f>VLOOKUP($A790, 'Medical Examinations'!$A$2:$J$2336, 3, FALSE)</f>
        <v>9.4</v>
      </c>
      <c r="G790" t="str">
        <f>VLOOKUP($A790, 'Medical Examinations'!$A$2:$J$2336, 4, FALSE)</f>
        <v>Yes</v>
      </c>
      <c r="H790" t="str">
        <f>VLOOKUP($A790, 'Medical Examinations'!$A$2:$J$2336, 5, FALSE)</f>
        <v>No</v>
      </c>
      <c r="I790" t="str">
        <f>VLOOKUP($A790, 'Medical Examinations'!$A$2:$J$2336, 6, FALSE)</f>
        <v>No</v>
      </c>
      <c r="J790">
        <f>VLOOKUP($A790, 'Medical Examinations'!$A$2:$J$2336, 7, FALSE)</f>
        <v>1</v>
      </c>
      <c r="K790" t="str">
        <f>VLOOKUP($A790, 'Medical Examinations'!$A$2:$J$2336, 8, FALSE)</f>
        <v>No</v>
      </c>
      <c r="L790" t="str">
        <f>VLOOKUP($A790, 'Medical Examinations'!$A$2:$J$2336, 9, FALSE)</f>
        <v>Obesity</v>
      </c>
      <c r="M790" t="str">
        <f>VLOOKUP($A790, 'Medical Examinations'!$A$2:$J$2336, 10, FALSE)</f>
        <v>Diabetes</v>
      </c>
      <c r="N790">
        <f>VLOOKUP($A790, 'Hospitalisation Details'!$A$2:$K$2344, 5, FALSE)</f>
        <v>0</v>
      </c>
      <c r="O790">
        <f>VLOOKUP($A790, 'Hospitalisation Details'!$A$2:$K$2344, 6, FALSE)</f>
        <v>13143.34</v>
      </c>
      <c r="P790" t="str">
        <f>VLOOKUP($A790, 'Hospitalisation Details'!$A$2:$K$2344, 7, FALSE)</f>
        <v>tier - 3</v>
      </c>
      <c r="Q790" t="str">
        <f>VLOOKUP($A790, 'Hospitalisation Details'!$A$2:$K$2344, 8, FALSE)</f>
        <v>tier - 2</v>
      </c>
      <c r="R790" t="str">
        <f>VLOOKUP($A790, 'Hospitalisation Details'!$A$2:$K$2344, 9, FALSE)</f>
        <v>R1020</v>
      </c>
      <c r="S790" t="str">
        <f>VLOOKUP($A790, 'Hospitalisation Details'!$A$2:$K$2344, 10, FALSE)</f>
        <v>6Dec1961</v>
      </c>
      <c r="T790">
        <f>VLOOKUP($A790, 'Hospitalisation Details'!$A$2:$K$2344, 11, FALSE)</f>
        <v>61</v>
      </c>
    </row>
    <row r="791" spans="1:20" ht="15.75" x14ac:dyDescent="0.25">
      <c r="A791" s="1" t="s">
        <v>1580</v>
      </c>
      <c r="B791" t="str">
        <f>VLOOKUP($A791, 'Customer Names'!$A$2:$D$2336, 2, FALSE)</f>
        <v>Clarke-Ames</v>
      </c>
      <c r="C791" t="str">
        <f>VLOOKUP($A791, 'Customer Names'!$A$2:$D$2336, 3, FALSE)</f>
        <v xml:space="preserve"> Mr</v>
      </c>
      <c r="D791" t="str">
        <f>VLOOKUP($A791, 'Customer Names'!$A$2:$D$2336, 4, FALSE)</f>
        <v xml:space="preserve">  Joel</v>
      </c>
      <c r="E791">
        <f>VLOOKUP($A791, 'Medical Examinations'!$A$2:$J$2336, 2, FALSE)</f>
        <v>23.655000000000001</v>
      </c>
      <c r="F791">
        <f>VLOOKUP($A791, 'Medical Examinations'!$A$2:$J$2336, 3, FALSE)</f>
        <v>8.48</v>
      </c>
      <c r="G791" t="str">
        <f>VLOOKUP($A791, 'Medical Examinations'!$A$2:$J$2336, 4, FALSE)</f>
        <v>No</v>
      </c>
      <c r="H791" t="str">
        <f>VLOOKUP($A791, 'Medical Examinations'!$A$2:$J$2336, 5, FALSE)</f>
        <v>No</v>
      </c>
      <c r="I791" t="str">
        <f>VLOOKUP($A791, 'Medical Examinations'!$A$2:$J$2336, 6, FALSE)</f>
        <v>No</v>
      </c>
      <c r="J791">
        <f>VLOOKUP($A791, 'Medical Examinations'!$A$2:$J$2336, 7, FALSE)</f>
        <v>0</v>
      </c>
      <c r="K791" t="str">
        <f>VLOOKUP($A791, 'Medical Examinations'!$A$2:$J$2336, 8, FALSE)</f>
        <v>No</v>
      </c>
      <c r="L791" t="str">
        <f>VLOOKUP($A791, 'Medical Examinations'!$A$2:$J$2336, 9, FALSE)</f>
        <v>Obesity</v>
      </c>
      <c r="M791" t="str">
        <f>VLOOKUP($A791, 'Medical Examinations'!$A$2:$J$2336, 10, FALSE)</f>
        <v>Diabetes</v>
      </c>
      <c r="N791">
        <f>VLOOKUP($A791, 'Hospitalisation Details'!$A$2:$K$2344, 5, FALSE)</f>
        <v>0</v>
      </c>
      <c r="O791">
        <f>VLOOKUP($A791, 'Hospitalisation Details'!$A$2:$K$2344, 6, FALSE)</f>
        <v>13129.6</v>
      </c>
      <c r="P791" t="str">
        <f>VLOOKUP($A791, 'Hospitalisation Details'!$A$2:$K$2344, 7, FALSE)</f>
        <v>tier - 3</v>
      </c>
      <c r="Q791" t="str">
        <f>VLOOKUP($A791, 'Hospitalisation Details'!$A$2:$K$2344, 8, FALSE)</f>
        <v>tier - 2</v>
      </c>
      <c r="R791" t="str">
        <f>VLOOKUP($A791, 'Hospitalisation Details'!$A$2:$K$2344, 9, FALSE)</f>
        <v>R1017</v>
      </c>
      <c r="S791" t="str">
        <f>VLOOKUP($A791, 'Hospitalisation Details'!$A$2:$K$2344, 10, FALSE)</f>
        <v>7Sep1961</v>
      </c>
      <c r="T791">
        <f>VLOOKUP($A791, 'Hospitalisation Details'!$A$2:$K$2344, 11, FALSE)</f>
        <v>61</v>
      </c>
    </row>
    <row r="792" spans="1:20" ht="15.75" x14ac:dyDescent="0.25">
      <c r="A792" s="1" t="s">
        <v>1579</v>
      </c>
      <c r="B792" t="str">
        <f>VLOOKUP($A792, 'Customer Names'!$A$2:$D$2336, 2, FALSE)</f>
        <v>Staton</v>
      </c>
      <c r="C792" t="str">
        <f>VLOOKUP($A792, 'Customer Names'!$A$2:$D$2336, 3, FALSE)</f>
        <v xml:space="preserve"> Ms</v>
      </c>
      <c r="D792" t="str">
        <f>VLOOKUP($A792, 'Customer Names'!$A$2:$D$2336, 4, FALSE)</f>
        <v xml:space="preserve">  Pamela J</v>
      </c>
      <c r="E792">
        <f>VLOOKUP($A792, 'Medical Examinations'!$A$2:$J$2336, 2, FALSE)</f>
        <v>28</v>
      </c>
      <c r="F792">
        <f>VLOOKUP($A792, 'Medical Examinations'!$A$2:$J$2336, 3, FALSE)</f>
        <v>5.57</v>
      </c>
      <c r="G792" t="str">
        <f>VLOOKUP($A792, 'Medical Examinations'!$A$2:$J$2336, 4, FALSE)</f>
        <v>No</v>
      </c>
      <c r="H792" t="str">
        <f>VLOOKUP($A792, 'Medical Examinations'!$A$2:$J$2336, 5, FALSE)</f>
        <v>No</v>
      </c>
      <c r="I792" t="str">
        <f>VLOOKUP($A792, 'Medical Examinations'!$A$2:$J$2336, 6, FALSE)</f>
        <v>No</v>
      </c>
      <c r="J792">
        <f>VLOOKUP($A792, 'Medical Examinations'!$A$2:$J$2336, 7, FALSE)</f>
        <v>0</v>
      </c>
      <c r="K792" t="str">
        <f>VLOOKUP($A792, 'Medical Examinations'!$A$2:$J$2336, 8, FALSE)</f>
        <v>No</v>
      </c>
      <c r="L792" t="str">
        <f>VLOOKUP($A792, 'Medical Examinations'!$A$2:$J$2336, 9, FALSE)</f>
        <v>Obesity</v>
      </c>
      <c r="M792" t="str">
        <f>VLOOKUP($A792, 'Medical Examinations'!$A$2:$J$2336, 10, FALSE)</f>
        <v>Normal</v>
      </c>
      <c r="N792">
        <f>VLOOKUP($A792, 'Hospitalisation Details'!$A$2:$K$2344, 5, FALSE)</f>
        <v>0</v>
      </c>
      <c r="O792">
        <f>VLOOKUP($A792, 'Hospitalisation Details'!$A$2:$K$2344, 6, FALSE)</f>
        <v>13126.68</v>
      </c>
      <c r="P792" t="str">
        <f>VLOOKUP($A792, 'Hospitalisation Details'!$A$2:$K$2344, 7, FALSE)</f>
        <v>tier - 3</v>
      </c>
      <c r="Q792" t="str">
        <f>VLOOKUP($A792, 'Hospitalisation Details'!$A$2:$K$2344, 8, FALSE)</f>
        <v>tier - 3</v>
      </c>
      <c r="R792" t="str">
        <f>VLOOKUP($A792, 'Hospitalisation Details'!$A$2:$K$2344, 9, FALSE)</f>
        <v>R1011</v>
      </c>
      <c r="S792" t="str">
        <f>VLOOKUP($A792, 'Hospitalisation Details'!$A$2:$K$2344, 10, FALSE)</f>
        <v>16Aug1999</v>
      </c>
      <c r="T792">
        <f>VLOOKUP($A792, 'Hospitalisation Details'!$A$2:$K$2344, 11, FALSE)</f>
        <v>23</v>
      </c>
    </row>
    <row r="793" spans="1:20" ht="15.75" x14ac:dyDescent="0.25">
      <c r="A793" s="1" t="s">
        <v>1578</v>
      </c>
      <c r="B793" t="str">
        <f>VLOOKUP($A793, 'Customer Names'!$A$2:$D$2336, 2, FALSE)</f>
        <v>Forster</v>
      </c>
      <c r="C793" t="str">
        <f>VLOOKUP($A793, 'Customer Names'!$A$2:$D$2336, 3, FALSE)</f>
        <v xml:space="preserve"> Ms</v>
      </c>
      <c r="D793" t="str">
        <f>VLOOKUP($A793, 'Customer Names'!$A$2:$D$2336, 4, FALSE)</f>
        <v xml:space="preserve">  Brittney</v>
      </c>
      <c r="E793">
        <f>VLOOKUP($A793, 'Medical Examinations'!$A$2:$J$2336, 2, FALSE)</f>
        <v>30.23</v>
      </c>
      <c r="F793">
        <f>VLOOKUP($A793, 'Medical Examinations'!$A$2:$J$2336, 3, FALSE)</f>
        <v>6.94</v>
      </c>
      <c r="G793" t="str">
        <f>VLOOKUP($A793, 'Medical Examinations'!$A$2:$J$2336, 4, FALSE)</f>
        <v>No</v>
      </c>
      <c r="H793" t="str">
        <f>VLOOKUP($A793, 'Medical Examinations'!$A$2:$J$2336, 5, FALSE)</f>
        <v>No</v>
      </c>
      <c r="I793" t="str">
        <f>VLOOKUP($A793, 'Medical Examinations'!$A$2:$J$2336, 6, FALSE)</f>
        <v>Yes</v>
      </c>
      <c r="J793">
        <f>VLOOKUP($A793, 'Medical Examinations'!$A$2:$J$2336, 7, FALSE)</f>
        <v>1</v>
      </c>
      <c r="K793" t="str">
        <f>VLOOKUP($A793, 'Medical Examinations'!$A$2:$J$2336, 8, FALSE)</f>
        <v>No</v>
      </c>
      <c r="L793" t="str">
        <f>VLOOKUP($A793, 'Medical Examinations'!$A$2:$J$2336, 9, FALSE)</f>
        <v>Obesity</v>
      </c>
      <c r="M793" t="str">
        <f>VLOOKUP($A793, 'Medical Examinations'!$A$2:$J$2336, 10, FALSE)</f>
        <v>Diabetes</v>
      </c>
      <c r="N793">
        <f>VLOOKUP($A793, 'Hospitalisation Details'!$A$2:$K$2344, 5, FALSE)</f>
        <v>0</v>
      </c>
      <c r="O793">
        <f>VLOOKUP($A793, 'Hospitalisation Details'!$A$2:$K$2344, 6, FALSE)</f>
        <v>13116.84</v>
      </c>
      <c r="P793" t="str">
        <f>VLOOKUP($A793, 'Hospitalisation Details'!$A$2:$K$2344, 7, FALSE)</f>
        <v>tier - 3</v>
      </c>
      <c r="Q793" t="str">
        <f>VLOOKUP($A793, 'Hospitalisation Details'!$A$2:$K$2344, 8, FALSE)</f>
        <v>tier - 1</v>
      </c>
      <c r="R793" t="str">
        <f>VLOOKUP($A793, 'Hospitalisation Details'!$A$2:$K$2344, 9, FALSE)</f>
        <v>R1012</v>
      </c>
      <c r="S793" t="str">
        <f>VLOOKUP($A793, 'Hospitalisation Details'!$A$2:$K$2344, 10, FALSE)</f>
        <v>14Sep1963</v>
      </c>
      <c r="T793">
        <f>VLOOKUP($A793, 'Hospitalisation Details'!$A$2:$K$2344, 11, FALSE)</f>
        <v>59</v>
      </c>
    </row>
    <row r="794" spans="1:20" ht="15.75" x14ac:dyDescent="0.25">
      <c r="A794" s="1" t="s">
        <v>1577</v>
      </c>
      <c r="B794" t="str">
        <f>VLOOKUP($A794, 'Customer Names'!$A$2:$D$2336, 2, FALSE)</f>
        <v>Monaghan</v>
      </c>
      <c r="C794" t="str">
        <f>VLOOKUP($A794, 'Customer Names'!$A$2:$D$2336, 3, FALSE)</f>
        <v xml:space="preserve"> Mrs</v>
      </c>
      <c r="D794" t="str">
        <f>VLOOKUP($A794, 'Customer Names'!$A$2:$D$2336, 4, FALSE)</f>
        <v xml:space="preserve">  Sheila</v>
      </c>
      <c r="E794">
        <f>VLOOKUP($A794, 'Medical Examinations'!$A$2:$J$2336, 2, FALSE)</f>
        <v>51.14</v>
      </c>
      <c r="F794">
        <f>VLOOKUP($A794, 'Medical Examinations'!$A$2:$J$2336, 3, FALSE)</f>
        <v>4.05</v>
      </c>
      <c r="G794" t="str">
        <f>VLOOKUP($A794, 'Medical Examinations'!$A$2:$J$2336, 4, FALSE)</f>
        <v>Yes</v>
      </c>
      <c r="H794" t="str">
        <f>VLOOKUP($A794, 'Medical Examinations'!$A$2:$J$2336, 5, FALSE)</f>
        <v>Yes</v>
      </c>
      <c r="I794" t="str">
        <f>VLOOKUP($A794, 'Medical Examinations'!$A$2:$J$2336, 6, FALSE)</f>
        <v>No</v>
      </c>
      <c r="J794">
        <f>VLOOKUP($A794, 'Medical Examinations'!$A$2:$J$2336, 7, FALSE)</f>
        <v>2</v>
      </c>
      <c r="K794" t="str">
        <f>VLOOKUP($A794, 'Medical Examinations'!$A$2:$J$2336, 8, FALSE)</f>
        <v>Yes</v>
      </c>
      <c r="L794" t="str">
        <f>VLOOKUP($A794, 'Medical Examinations'!$A$2:$J$2336, 9, FALSE)</f>
        <v>Obesity</v>
      </c>
      <c r="M794" t="str">
        <f>VLOOKUP($A794, 'Medical Examinations'!$A$2:$J$2336, 10, FALSE)</f>
        <v>Normal</v>
      </c>
      <c r="N794">
        <f>VLOOKUP($A794, 'Hospitalisation Details'!$A$2:$K$2344, 5, FALSE)</f>
        <v>0</v>
      </c>
      <c r="O794">
        <f>VLOOKUP($A794, 'Hospitalisation Details'!$A$2:$K$2344, 6, FALSE)</f>
        <v>13113.51</v>
      </c>
      <c r="P794" t="str">
        <f>VLOOKUP($A794, 'Hospitalisation Details'!$A$2:$K$2344, 7, FALSE)</f>
        <v>tier - 3</v>
      </c>
      <c r="Q794" t="str">
        <f>VLOOKUP($A794, 'Hospitalisation Details'!$A$2:$K$2344, 8, FALSE)</f>
        <v>tier - 2</v>
      </c>
      <c r="R794" t="str">
        <f>VLOOKUP($A794, 'Hospitalisation Details'!$A$2:$K$2344, 9, FALSE)</f>
        <v>R1026</v>
      </c>
      <c r="S794" t="str">
        <f>VLOOKUP($A794, 'Hospitalisation Details'!$A$2:$K$2344, 10, FALSE)</f>
        <v>12Aug1992</v>
      </c>
      <c r="T794">
        <f>VLOOKUP($A794, 'Hospitalisation Details'!$A$2:$K$2344, 11, FALSE)</f>
        <v>30</v>
      </c>
    </row>
    <row r="795" spans="1:20" ht="15.75" x14ac:dyDescent="0.25">
      <c r="A795" s="1" t="s">
        <v>1576</v>
      </c>
      <c r="B795" t="str">
        <f>VLOOKUP($A795, 'Customer Names'!$A$2:$D$2336, 2, FALSE)</f>
        <v>Kawamoto</v>
      </c>
      <c r="C795" t="str">
        <f>VLOOKUP($A795, 'Customer Names'!$A$2:$D$2336, 3, FALSE)</f>
        <v xml:space="preserve"> Mr</v>
      </c>
      <c r="D795" t="str">
        <f>VLOOKUP($A795, 'Customer Names'!$A$2:$D$2336, 4, FALSE)</f>
        <v xml:space="preserve">  Koji</v>
      </c>
      <c r="E795">
        <f>VLOOKUP($A795, 'Medical Examinations'!$A$2:$J$2336, 2, FALSE)</f>
        <v>24.32</v>
      </c>
      <c r="F795">
        <f>VLOOKUP($A795, 'Medical Examinations'!$A$2:$J$2336, 3, FALSE)</f>
        <v>10.220000000000001</v>
      </c>
      <c r="G795" t="str">
        <f>VLOOKUP($A795, 'Medical Examinations'!$A$2:$J$2336, 4, FALSE)</f>
        <v>No</v>
      </c>
      <c r="H795" t="str">
        <f>VLOOKUP($A795, 'Medical Examinations'!$A$2:$J$2336, 5, FALSE)</f>
        <v>No</v>
      </c>
      <c r="I795" t="str">
        <f>VLOOKUP($A795, 'Medical Examinations'!$A$2:$J$2336, 6, FALSE)</f>
        <v>No</v>
      </c>
      <c r="J795">
        <f>VLOOKUP($A795, 'Medical Examinations'!$A$2:$J$2336, 7, FALSE)</f>
        <v>0</v>
      </c>
      <c r="K795" t="str">
        <f>VLOOKUP($A795, 'Medical Examinations'!$A$2:$J$2336, 8, FALSE)</f>
        <v>No</v>
      </c>
      <c r="L795" t="str">
        <f>VLOOKUP($A795, 'Medical Examinations'!$A$2:$J$2336, 9, FALSE)</f>
        <v>Obesity</v>
      </c>
      <c r="M795" t="str">
        <f>VLOOKUP($A795, 'Medical Examinations'!$A$2:$J$2336, 10, FALSE)</f>
        <v>Diabetes</v>
      </c>
      <c r="N795">
        <f>VLOOKUP($A795, 'Hospitalisation Details'!$A$2:$K$2344, 5, FALSE)</f>
        <v>1</v>
      </c>
      <c r="O795">
        <f>VLOOKUP($A795, 'Hospitalisation Details'!$A$2:$K$2344, 6, FALSE)</f>
        <v>13112.6</v>
      </c>
      <c r="P795" t="str">
        <f>VLOOKUP($A795, 'Hospitalisation Details'!$A$2:$K$2344, 7, FALSE)</f>
        <v>tier - 3</v>
      </c>
      <c r="Q795" t="str">
        <f>VLOOKUP($A795, 'Hospitalisation Details'!$A$2:$K$2344, 8, FALSE)</f>
        <v>tier - 3</v>
      </c>
      <c r="R795" t="str">
        <f>VLOOKUP($A795, 'Hospitalisation Details'!$A$2:$K$2344, 9, FALSE)</f>
        <v>R1012</v>
      </c>
      <c r="S795" t="str">
        <f>VLOOKUP($A795, 'Hospitalisation Details'!$A$2:$K$2344, 10, FALSE)</f>
        <v>2Aug1962</v>
      </c>
      <c r="T795">
        <f>VLOOKUP($A795, 'Hospitalisation Details'!$A$2:$K$2344, 11, FALSE)</f>
        <v>60</v>
      </c>
    </row>
    <row r="796" spans="1:20" ht="15.75" x14ac:dyDescent="0.25">
      <c r="A796" s="1" t="s">
        <v>1575</v>
      </c>
      <c r="B796" t="str">
        <f>VLOOKUP($A796, 'Customer Names'!$A$2:$D$2336, 2, FALSE)</f>
        <v>Dicharry</v>
      </c>
      <c r="C796" t="str">
        <f>VLOOKUP($A796, 'Customer Names'!$A$2:$D$2336, 3, FALSE)</f>
        <v xml:space="preserve"> Ms</v>
      </c>
      <c r="D796" t="str">
        <f>VLOOKUP($A796, 'Customer Names'!$A$2:$D$2336, 4, FALSE)</f>
        <v xml:space="preserve">  Sarah</v>
      </c>
      <c r="E796">
        <f>VLOOKUP($A796, 'Medical Examinations'!$A$2:$J$2336, 2, FALSE)</f>
        <v>38.06</v>
      </c>
      <c r="F796">
        <f>VLOOKUP($A796, 'Medical Examinations'!$A$2:$J$2336, 3, FALSE)</f>
        <v>9.24</v>
      </c>
      <c r="G796" t="str">
        <f>VLOOKUP($A796, 'Medical Examinations'!$A$2:$J$2336, 4, FALSE)</f>
        <v>Yes</v>
      </c>
      <c r="H796" t="str">
        <f>VLOOKUP($A796, 'Medical Examinations'!$A$2:$J$2336, 5, FALSE)</f>
        <v>No</v>
      </c>
      <c r="I796" t="str">
        <f>VLOOKUP($A796, 'Medical Examinations'!$A$2:$J$2336, 6, FALSE)</f>
        <v>No</v>
      </c>
      <c r="J796">
        <f>VLOOKUP($A796, 'Medical Examinations'!$A$2:$J$2336, 7, FALSE)</f>
        <v>1</v>
      </c>
      <c r="K796" t="str">
        <f>VLOOKUP($A796, 'Medical Examinations'!$A$2:$J$2336, 8, FALSE)</f>
        <v>Yes</v>
      </c>
      <c r="L796" t="str">
        <f>VLOOKUP($A796, 'Medical Examinations'!$A$2:$J$2336, 9, FALSE)</f>
        <v>Obesity</v>
      </c>
      <c r="M796" t="str">
        <f>VLOOKUP($A796, 'Medical Examinations'!$A$2:$J$2336, 10, FALSE)</f>
        <v>Diabetes</v>
      </c>
      <c r="N796">
        <f>VLOOKUP($A796, 'Hospitalisation Details'!$A$2:$K$2344, 5, FALSE)</f>
        <v>0</v>
      </c>
      <c r="O796">
        <f>VLOOKUP($A796, 'Hospitalisation Details'!$A$2:$K$2344, 6, FALSE)</f>
        <v>13110.79</v>
      </c>
      <c r="P796" t="str">
        <f>VLOOKUP($A796, 'Hospitalisation Details'!$A$2:$K$2344, 7, FALSE)</f>
        <v>tier - 3</v>
      </c>
      <c r="Q796" t="str">
        <f>VLOOKUP($A796, 'Hospitalisation Details'!$A$2:$K$2344, 8, FALSE)</f>
        <v>tier - 2</v>
      </c>
      <c r="R796" t="str">
        <f>VLOOKUP($A796, 'Hospitalisation Details'!$A$2:$K$2344, 9, FALSE)</f>
        <v>R1011</v>
      </c>
      <c r="S796" t="str">
        <f>VLOOKUP($A796, 'Hospitalisation Details'!$A$2:$K$2344, 10, FALSE)</f>
        <v>30Oct1971</v>
      </c>
      <c r="T796">
        <f>VLOOKUP($A796, 'Hospitalisation Details'!$A$2:$K$2344, 11, FALSE)</f>
        <v>51</v>
      </c>
    </row>
    <row r="797" spans="1:20" ht="15.75" x14ac:dyDescent="0.25">
      <c r="A797" s="1" t="s">
        <v>1574</v>
      </c>
      <c r="B797" t="str">
        <f>VLOOKUP($A797, 'Customer Names'!$A$2:$D$2336, 2, FALSE)</f>
        <v>Berry</v>
      </c>
      <c r="C797" t="str">
        <f>VLOOKUP($A797, 'Customer Names'!$A$2:$D$2336, 3, FALSE)</f>
        <v xml:space="preserve"> Mrs</v>
      </c>
      <c r="D797" t="str">
        <f>VLOOKUP($A797, 'Customer Names'!$A$2:$D$2336, 4, FALSE)</f>
        <v xml:space="preserve">  Colleen M</v>
      </c>
      <c r="E797">
        <f>VLOOKUP($A797, 'Medical Examinations'!$A$2:$J$2336, 2, FALSE)</f>
        <v>37.700000000000003</v>
      </c>
      <c r="F797">
        <f>VLOOKUP($A797, 'Medical Examinations'!$A$2:$J$2336, 3, FALSE)</f>
        <v>8.6</v>
      </c>
      <c r="G797" t="str">
        <f>VLOOKUP($A797, 'Medical Examinations'!$A$2:$J$2336, 4, FALSE)</f>
        <v>Yes</v>
      </c>
      <c r="H797" t="str">
        <f>VLOOKUP($A797, 'Medical Examinations'!$A$2:$J$2336, 5, FALSE)</f>
        <v>No</v>
      </c>
      <c r="I797" t="str">
        <f>VLOOKUP($A797, 'Medical Examinations'!$A$2:$J$2336, 6, FALSE)</f>
        <v>No</v>
      </c>
      <c r="J797">
        <f>VLOOKUP($A797, 'Medical Examinations'!$A$2:$J$2336, 7, FALSE)</f>
        <v>1</v>
      </c>
      <c r="K797" t="str">
        <f>VLOOKUP($A797, 'Medical Examinations'!$A$2:$J$2336, 8, FALSE)</f>
        <v>Yes</v>
      </c>
      <c r="L797" t="str">
        <f>VLOOKUP($A797, 'Medical Examinations'!$A$2:$J$2336, 9, FALSE)</f>
        <v>Obesity</v>
      </c>
      <c r="M797" t="str">
        <f>VLOOKUP($A797, 'Medical Examinations'!$A$2:$J$2336, 10, FALSE)</f>
        <v>Diabetes</v>
      </c>
      <c r="N797">
        <f>VLOOKUP($A797, 'Hospitalisation Details'!$A$2:$K$2344, 5, FALSE)</f>
        <v>2</v>
      </c>
      <c r="O797">
        <f>VLOOKUP($A797, 'Hospitalisation Details'!$A$2:$K$2344, 6, FALSE)</f>
        <v>13101.74</v>
      </c>
      <c r="P797" t="str">
        <f>VLOOKUP($A797, 'Hospitalisation Details'!$A$2:$K$2344, 7, FALSE)</f>
        <v>tier - 3</v>
      </c>
      <c r="Q797" t="str">
        <f>VLOOKUP($A797, 'Hospitalisation Details'!$A$2:$K$2344, 8, FALSE)</f>
        <v>tier - 2</v>
      </c>
      <c r="R797" t="str">
        <f>VLOOKUP($A797, 'Hospitalisation Details'!$A$2:$K$2344, 9, FALSE)</f>
        <v>R1026</v>
      </c>
      <c r="S797" t="str">
        <f>VLOOKUP($A797, 'Hospitalisation Details'!$A$2:$K$2344, 10, FALSE)</f>
        <v>17Jul1978</v>
      </c>
      <c r="T797">
        <f>VLOOKUP($A797, 'Hospitalisation Details'!$A$2:$K$2344, 11, FALSE)</f>
        <v>44</v>
      </c>
    </row>
    <row r="798" spans="1:20" ht="15.75" x14ac:dyDescent="0.25">
      <c r="A798" s="1" t="s">
        <v>1573</v>
      </c>
      <c r="B798" t="str">
        <f>VLOOKUP($A798, 'Customer Names'!$A$2:$D$2336, 2, FALSE)</f>
        <v>Porfirio</v>
      </c>
      <c r="C798" t="str">
        <f>VLOOKUP($A798, 'Customer Names'!$A$2:$D$2336, 3, FALSE)</f>
        <v xml:space="preserve"> Ms</v>
      </c>
      <c r="D798" t="str">
        <f>VLOOKUP($A798, 'Customer Names'!$A$2:$D$2336, 4, FALSE)</f>
        <v xml:space="preserve">  Deedra G</v>
      </c>
      <c r="E798">
        <f>VLOOKUP($A798, 'Medical Examinations'!$A$2:$J$2336, 2, FALSE)</f>
        <v>44</v>
      </c>
      <c r="F798">
        <f>VLOOKUP($A798, 'Medical Examinations'!$A$2:$J$2336, 3, FALSE)</f>
        <v>9.32</v>
      </c>
      <c r="G798" t="str">
        <f>VLOOKUP($A798, 'Medical Examinations'!$A$2:$J$2336, 4, FALSE)</f>
        <v>Yes</v>
      </c>
      <c r="H798" t="str">
        <f>VLOOKUP($A798, 'Medical Examinations'!$A$2:$J$2336, 5, FALSE)</f>
        <v>No</v>
      </c>
      <c r="I798" t="str">
        <f>VLOOKUP($A798, 'Medical Examinations'!$A$2:$J$2336, 6, FALSE)</f>
        <v>No</v>
      </c>
      <c r="J798">
        <f>VLOOKUP($A798, 'Medical Examinations'!$A$2:$J$2336, 7, FALSE)</f>
        <v>2</v>
      </c>
      <c r="K798" t="str">
        <f>VLOOKUP($A798, 'Medical Examinations'!$A$2:$J$2336, 8, FALSE)</f>
        <v>Yes</v>
      </c>
      <c r="L798" t="str">
        <f>VLOOKUP($A798, 'Medical Examinations'!$A$2:$J$2336, 9, FALSE)</f>
        <v>Obesity</v>
      </c>
      <c r="M798" t="str">
        <f>VLOOKUP($A798, 'Medical Examinations'!$A$2:$J$2336, 10, FALSE)</f>
        <v>Diabetes</v>
      </c>
      <c r="N798">
        <f>VLOOKUP($A798, 'Hospitalisation Details'!$A$2:$K$2344, 5, FALSE)</f>
        <v>0</v>
      </c>
      <c r="O798">
        <f>VLOOKUP($A798, 'Hospitalisation Details'!$A$2:$K$2344, 6, FALSE)</f>
        <v>13063.88</v>
      </c>
      <c r="P798" t="str">
        <f>VLOOKUP($A798, 'Hospitalisation Details'!$A$2:$K$2344, 7, FALSE)</f>
        <v>tier - 3</v>
      </c>
      <c r="Q798" t="str">
        <f>VLOOKUP($A798, 'Hospitalisation Details'!$A$2:$K$2344, 8, FALSE)</f>
        <v>tier - 2</v>
      </c>
      <c r="R798" t="str">
        <f>VLOOKUP($A798, 'Hospitalisation Details'!$A$2:$K$2344, 9, FALSE)</f>
        <v>R1011</v>
      </c>
      <c r="S798" t="str">
        <f>VLOOKUP($A798, 'Hospitalisation Details'!$A$2:$K$2344, 10, FALSE)</f>
        <v>6Nov1961</v>
      </c>
      <c r="T798">
        <f>VLOOKUP($A798, 'Hospitalisation Details'!$A$2:$K$2344, 11, FALSE)</f>
        <v>61</v>
      </c>
    </row>
    <row r="799" spans="1:20" ht="15.75" x14ac:dyDescent="0.25">
      <c r="A799" s="1" t="s">
        <v>1572</v>
      </c>
      <c r="B799" t="str">
        <f>VLOOKUP($A799, 'Customer Names'!$A$2:$D$2336, 2, FALSE)</f>
        <v>Thind</v>
      </c>
      <c r="C799" t="str">
        <f>VLOOKUP($A799, 'Customer Names'!$A$2:$D$2336, 3, FALSE)</f>
        <v xml:space="preserve"> Mrs</v>
      </c>
      <c r="D799" t="str">
        <f>VLOOKUP($A799, 'Customer Names'!$A$2:$D$2336, 4, FALSE)</f>
        <v xml:space="preserve">  Kulwinder</v>
      </c>
      <c r="E799">
        <f>VLOOKUP($A799, 'Medical Examinations'!$A$2:$J$2336, 2, FALSE)</f>
        <v>41.45</v>
      </c>
      <c r="F799">
        <f>VLOOKUP($A799, 'Medical Examinations'!$A$2:$J$2336, 3, FALSE)</f>
        <v>6.12</v>
      </c>
      <c r="G799" t="str">
        <f>VLOOKUP($A799, 'Medical Examinations'!$A$2:$J$2336, 4, FALSE)</f>
        <v>Yes</v>
      </c>
      <c r="H799" t="str">
        <f>VLOOKUP($A799, 'Medical Examinations'!$A$2:$J$2336, 5, FALSE)</f>
        <v>No</v>
      </c>
      <c r="I799" t="str">
        <f>VLOOKUP($A799, 'Medical Examinations'!$A$2:$J$2336, 6, FALSE)</f>
        <v>No</v>
      </c>
      <c r="J799">
        <f>VLOOKUP($A799, 'Medical Examinations'!$A$2:$J$2336, 7, FALSE)</f>
        <v>2</v>
      </c>
      <c r="K799" t="str">
        <f>VLOOKUP($A799, 'Medical Examinations'!$A$2:$J$2336, 8, FALSE)</f>
        <v>Yes</v>
      </c>
      <c r="L799" t="str">
        <f>VLOOKUP($A799, 'Medical Examinations'!$A$2:$J$2336, 9, FALSE)</f>
        <v>Obesity</v>
      </c>
      <c r="M799" t="str">
        <f>VLOOKUP($A799, 'Medical Examinations'!$A$2:$J$2336, 10, FALSE)</f>
        <v>Diabetes</v>
      </c>
      <c r="N799">
        <f>VLOOKUP($A799, 'Hospitalisation Details'!$A$2:$K$2344, 5, FALSE)</f>
        <v>3</v>
      </c>
      <c r="O799">
        <f>VLOOKUP($A799, 'Hospitalisation Details'!$A$2:$K$2344, 6, FALSE)</f>
        <v>13051.22</v>
      </c>
      <c r="P799" t="str">
        <f>VLOOKUP($A799, 'Hospitalisation Details'!$A$2:$K$2344, 7, FALSE)</f>
        <v>tier - 3</v>
      </c>
      <c r="Q799" t="str">
        <f>VLOOKUP($A799, 'Hospitalisation Details'!$A$2:$K$2344, 8, FALSE)</f>
        <v>tier - 1</v>
      </c>
      <c r="R799" t="str">
        <f>VLOOKUP($A799, 'Hospitalisation Details'!$A$2:$K$2344, 9, FALSE)</f>
        <v>R1026</v>
      </c>
      <c r="S799" t="str">
        <f>VLOOKUP($A799, 'Hospitalisation Details'!$A$2:$K$2344, 10, FALSE)</f>
        <v>26Oct1985</v>
      </c>
      <c r="T799">
        <f>VLOOKUP($A799, 'Hospitalisation Details'!$A$2:$K$2344, 11, FALSE)</f>
        <v>37</v>
      </c>
    </row>
    <row r="800" spans="1:20" ht="15.75" x14ac:dyDescent="0.25">
      <c r="A800" s="1" t="s">
        <v>1571</v>
      </c>
      <c r="B800" t="str">
        <f>VLOOKUP($A800, 'Customer Names'!$A$2:$D$2336, 2, FALSE)</f>
        <v>Ryan</v>
      </c>
      <c r="C800" t="str">
        <f>VLOOKUP($A800, 'Customer Names'!$A$2:$D$2336, 3, FALSE)</f>
        <v xml:space="preserve"> Ms</v>
      </c>
      <c r="D800" t="str">
        <f>VLOOKUP($A800, 'Customer Names'!$A$2:$D$2336, 4, FALSE)</f>
        <v xml:space="preserve">  Ann M</v>
      </c>
      <c r="E800">
        <f>VLOOKUP($A800, 'Medical Examinations'!$A$2:$J$2336, 2, FALSE)</f>
        <v>25.364999999999998</v>
      </c>
      <c r="F800">
        <f>VLOOKUP($A800, 'Medical Examinations'!$A$2:$J$2336, 3, FALSE)</f>
        <v>9.19</v>
      </c>
      <c r="G800" t="str">
        <f>VLOOKUP($A800, 'Medical Examinations'!$A$2:$J$2336, 4, FALSE)</f>
        <v>No</v>
      </c>
      <c r="H800" t="str">
        <f>VLOOKUP($A800, 'Medical Examinations'!$A$2:$J$2336, 5, FALSE)</f>
        <v>No</v>
      </c>
      <c r="I800" t="str">
        <f>VLOOKUP($A800, 'Medical Examinations'!$A$2:$J$2336, 6, FALSE)</f>
        <v>No</v>
      </c>
      <c r="J800">
        <f>VLOOKUP($A800, 'Medical Examinations'!$A$2:$J$2336, 7, FALSE)</f>
        <v>0</v>
      </c>
      <c r="K800" t="str">
        <f>VLOOKUP($A800, 'Medical Examinations'!$A$2:$J$2336, 8, FALSE)</f>
        <v>No</v>
      </c>
      <c r="L800" t="str">
        <f>VLOOKUP($A800, 'Medical Examinations'!$A$2:$J$2336, 9, FALSE)</f>
        <v>Obesity</v>
      </c>
      <c r="M800" t="str">
        <f>VLOOKUP($A800, 'Medical Examinations'!$A$2:$J$2336, 10, FALSE)</f>
        <v>Diabetes</v>
      </c>
      <c r="N800">
        <f>VLOOKUP($A800, 'Hospitalisation Details'!$A$2:$K$2344, 5, FALSE)</f>
        <v>3</v>
      </c>
      <c r="O800">
        <f>VLOOKUP($A800, 'Hospitalisation Details'!$A$2:$K$2344, 6, FALSE)</f>
        <v>13047.33</v>
      </c>
      <c r="P800" t="str">
        <f>VLOOKUP($A800, 'Hospitalisation Details'!$A$2:$K$2344, 7, FALSE)</f>
        <v>tier - 3</v>
      </c>
      <c r="Q800" t="str">
        <f>VLOOKUP($A800, 'Hospitalisation Details'!$A$2:$K$2344, 8, FALSE)</f>
        <v>tier - 3</v>
      </c>
      <c r="R800" t="str">
        <f>VLOOKUP($A800, 'Hospitalisation Details'!$A$2:$K$2344, 9, FALSE)</f>
        <v>R1024</v>
      </c>
      <c r="S800" t="str">
        <f>VLOOKUP($A800, 'Hospitalisation Details'!$A$2:$K$2344, 10, FALSE)</f>
        <v>6Aug1967</v>
      </c>
      <c r="T800">
        <f>VLOOKUP($A800, 'Hospitalisation Details'!$A$2:$K$2344, 11, FALSE)</f>
        <v>55</v>
      </c>
    </row>
    <row r="801" spans="1:20" ht="15.75" x14ac:dyDescent="0.25">
      <c r="A801" s="1" t="s">
        <v>1570</v>
      </c>
      <c r="B801" t="str">
        <f>VLOOKUP($A801, 'Customer Names'!$A$2:$D$2336, 2, FALSE)</f>
        <v>Horn</v>
      </c>
      <c r="C801" t="str">
        <f>VLOOKUP($A801, 'Customer Names'!$A$2:$D$2336, 3, FALSE)</f>
        <v xml:space="preserve"> Ms</v>
      </c>
      <c r="D801" t="str">
        <f>VLOOKUP($A801, 'Customer Names'!$A$2:$D$2336, 4, FALSE)</f>
        <v xml:space="preserve">  Sarah E</v>
      </c>
      <c r="E801">
        <f>VLOOKUP($A801, 'Medical Examinations'!$A$2:$J$2336, 2, FALSE)</f>
        <v>34.56</v>
      </c>
      <c r="F801">
        <f>VLOOKUP($A801, 'Medical Examinations'!$A$2:$J$2336, 3, FALSE)</f>
        <v>5.84</v>
      </c>
      <c r="G801" t="str">
        <f>VLOOKUP($A801, 'Medical Examinations'!$A$2:$J$2336, 4, FALSE)</f>
        <v>Yes</v>
      </c>
      <c r="H801" t="str">
        <f>VLOOKUP($A801, 'Medical Examinations'!$A$2:$J$2336, 5, FALSE)</f>
        <v>No</v>
      </c>
      <c r="I801" t="str">
        <f>VLOOKUP($A801, 'Medical Examinations'!$A$2:$J$2336, 6, FALSE)</f>
        <v>Yes</v>
      </c>
      <c r="J801">
        <f>VLOOKUP($A801, 'Medical Examinations'!$A$2:$J$2336, 7, FALSE)</f>
        <v>1</v>
      </c>
      <c r="K801" t="str">
        <f>VLOOKUP($A801, 'Medical Examinations'!$A$2:$J$2336, 8, FALSE)</f>
        <v>No</v>
      </c>
      <c r="L801" t="str">
        <f>VLOOKUP($A801, 'Medical Examinations'!$A$2:$J$2336, 9, FALSE)</f>
        <v>Obesity</v>
      </c>
      <c r="M801" t="str">
        <f>VLOOKUP($A801, 'Medical Examinations'!$A$2:$J$2336, 10, FALSE)</f>
        <v>Diabetes</v>
      </c>
      <c r="N801">
        <f>VLOOKUP($A801, 'Hospitalisation Details'!$A$2:$K$2344, 5, FALSE)</f>
        <v>0</v>
      </c>
      <c r="O801">
        <f>VLOOKUP($A801, 'Hospitalisation Details'!$A$2:$K$2344, 6, FALSE)</f>
        <v>13044.41</v>
      </c>
      <c r="P801" t="str">
        <f>VLOOKUP($A801, 'Hospitalisation Details'!$A$2:$K$2344, 7, FALSE)</f>
        <v>tier - 3</v>
      </c>
      <c r="Q801" t="str">
        <f>VLOOKUP($A801, 'Hospitalisation Details'!$A$2:$K$2344, 8, FALSE)</f>
        <v>tier - 1</v>
      </c>
      <c r="R801" t="str">
        <f>VLOOKUP($A801, 'Hospitalisation Details'!$A$2:$K$2344, 9, FALSE)</f>
        <v>R1012</v>
      </c>
      <c r="S801" t="str">
        <f>VLOOKUP($A801, 'Hospitalisation Details'!$A$2:$K$2344, 10, FALSE)</f>
        <v>23Sep1969</v>
      </c>
      <c r="T801">
        <f>VLOOKUP($A801, 'Hospitalisation Details'!$A$2:$K$2344, 11, FALSE)</f>
        <v>53</v>
      </c>
    </row>
    <row r="802" spans="1:20" ht="15.75" x14ac:dyDescent="0.25">
      <c r="A802" s="1" t="s">
        <v>1569</v>
      </c>
      <c r="B802" t="str">
        <f>VLOOKUP($A802, 'Customer Names'!$A$2:$D$2336, 2, FALSE)</f>
        <v>Sabadosa</v>
      </c>
      <c r="C802" t="str">
        <f>VLOOKUP($A802, 'Customer Names'!$A$2:$D$2336, 3, FALSE)</f>
        <v xml:space="preserve"> Ms</v>
      </c>
      <c r="D802" t="str">
        <f>VLOOKUP($A802, 'Customer Names'!$A$2:$D$2336, 4, FALSE)</f>
        <v xml:space="preserve">  Apryl J</v>
      </c>
      <c r="E802">
        <f>VLOOKUP($A802, 'Medical Examinations'!$A$2:$J$2336, 2, FALSE)</f>
        <v>28.2</v>
      </c>
      <c r="F802">
        <f>VLOOKUP($A802, 'Medical Examinations'!$A$2:$J$2336, 3, FALSE)</f>
        <v>7.19</v>
      </c>
      <c r="G802" t="str">
        <f>VLOOKUP($A802, 'Medical Examinations'!$A$2:$J$2336, 4, FALSE)</f>
        <v>No</v>
      </c>
      <c r="H802" t="str">
        <f>VLOOKUP($A802, 'Medical Examinations'!$A$2:$J$2336, 5, FALSE)</f>
        <v>No</v>
      </c>
      <c r="I802" t="str">
        <f>VLOOKUP($A802, 'Medical Examinations'!$A$2:$J$2336, 6, FALSE)</f>
        <v>No</v>
      </c>
      <c r="J802">
        <f>VLOOKUP($A802, 'Medical Examinations'!$A$2:$J$2336, 7, FALSE)</f>
        <v>0</v>
      </c>
      <c r="K802" t="str">
        <f>VLOOKUP($A802, 'Medical Examinations'!$A$2:$J$2336, 8, FALSE)</f>
        <v>No</v>
      </c>
      <c r="L802" t="str">
        <f>VLOOKUP($A802, 'Medical Examinations'!$A$2:$J$2336, 9, FALSE)</f>
        <v>Obesity</v>
      </c>
      <c r="M802" t="str">
        <f>VLOOKUP($A802, 'Medical Examinations'!$A$2:$J$2336, 10, FALSE)</f>
        <v>Diabetes</v>
      </c>
      <c r="N802">
        <f>VLOOKUP($A802, 'Hospitalisation Details'!$A$2:$K$2344, 5, FALSE)</f>
        <v>0</v>
      </c>
      <c r="O802">
        <f>VLOOKUP($A802, 'Hospitalisation Details'!$A$2:$K$2344, 6, FALSE)</f>
        <v>13041.92</v>
      </c>
      <c r="P802" t="str">
        <f>VLOOKUP($A802, 'Hospitalisation Details'!$A$2:$K$2344, 7, FALSE)</f>
        <v>tier - 3</v>
      </c>
      <c r="Q802" t="str">
        <f>VLOOKUP($A802, 'Hospitalisation Details'!$A$2:$K$2344, 8, FALSE)</f>
        <v>tier - 1</v>
      </c>
      <c r="R802" t="str">
        <f>VLOOKUP($A802, 'Hospitalisation Details'!$A$2:$K$2344, 9, FALSE)</f>
        <v>R1011</v>
      </c>
      <c r="S802" t="str">
        <f>VLOOKUP($A802, 'Hospitalisation Details'!$A$2:$K$2344, 10, FALSE)</f>
        <v>9Nov1961</v>
      </c>
      <c r="T802">
        <f>VLOOKUP($A802, 'Hospitalisation Details'!$A$2:$K$2344, 11, FALSE)</f>
        <v>61</v>
      </c>
    </row>
    <row r="803" spans="1:20" ht="15.75" x14ac:dyDescent="0.25">
      <c r="A803" s="1" t="s">
        <v>1568</v>
      </c>
      <c r="B803" t="str">
        <f>VLOOKUP($A803, 'Customer Names'!$A$2:$D$2336, 2, FALSE)</f>
        <v>Casady</v>
      </c>
      <c r="C803" t="str">
        <f>VLOOKUP($A803, 'Customer Names'!$A$2:$D$2336, 3, FALSE)</f>
        <v xml:space="preserve"> Mrs</v>
      </c>
      <c r="D803" t="str">
        <f>VLOOKUP($A803, 'Customer Names'!$A$2:$D$2336, 4, FALSE)</f>
        <v xml:space="preserve">  Ilana</v>
      </c>
      <c r="E803">
        <f>VLOOKUP($A803, 'Medical Examinations'!$A$2:$J$2336, 2, FALSE)</f>
        <v>30.43</v>
      </c>
      <c r="F803">
        <f>VLOOKUP($A803, 'Medical Examinations'!$A$2:$J$2336, 3, FALSE)</f>
        <v>9.39</v>
      </c>
      <c r="G803" t="str">
        <f>VLOOKUP($A803, 'Medical Examinations'!$A$2:$J$2336, 4, FALSE)</f>
        <v>No</v>
      </c>
      <c r="H803" t="str">
        <f>VLOOKUP($A803, 'Medical Examinations'!$A$2:$J$2336, 5, FALSE)</f>
        <v>No</v>
      </c>
      <c r="I803" t="str">
        <f>VLOOKUP($A803, 'Medical Examinations'!$A$2:$J$2336, 6, FALSE)</f>
        <v>No</v>
      </c>
      <c r="J803">
        <f>VLOOKUP($A803, 'Medical Examinations'!$A$2:$J$2336, 7, FALSE)</f>
        <v>1</v>
      </c>
      <c r="K803" t="str">
        <f>VLOOKUP($A803, 'Medical Examinations'!$A$2:$J$2336, 8, FALSE)</f>
        <v>No</v>
      </c>
      <c r="L803" t="str">
        <f>VLOOKUP($A803, 'Medical Examinations'!$A$2:$J$2336, 9, FALSE)</f>
        <v>Obesity</v>
      </c>
      <c r="M803" t="str">
        <f>VLOOKUP($A803, 'Medical Examinations'!$A$2:$J$2336, 10, FALSE)</f>
        <v>Diabetes</v>
      </c>
      <c r="N803">
        <f>VLOOKUP($A803, 'Hospitalisation Details'!$A$2:$K$2344, 5, FALSE)</f>
        <v>0</v>
      </c>
      <c r="O803">
        <f>VLOOKUP($A803, 'Hospitalisation Details'!$A$2:$K$2344, 6, FALSE)</f>
        <v>13023.93</v>
      </c>
      <c r="P803" t="str">
        <f>VLOOKUP($A803, 'Hospitalisation Details'!$A$2:$K$2344, 7, FALSE)</f>
        <v>tier - 3</v>
      </c>
      <c r="Q803" t="str">
        <f>VLOOKUP($A803, 'Hospitalisation Details'!$A$2:$K$2344, 8, FALSE)</f>
        <v>tier - 2</v>
      </c>
      <c r="R803" t="str">
        <f>VLOOKUP($A803, 'Hospitalisation Details'!$A$2:$K$2344, 9, FALSE)</f>
        <v>R1025</v>
      </c>
      <c r="S803" t="str">
        <f>VLOOKUP($A803, 'Hospitalisation Details'!$A$2:$K$2344, 10, FALSE)</f>
        <v>4Nov1965</v>
      </c>
      <c r="T803">
        <f>VLOOKUP($A803, 'Hospitalisation Details'!$A$2:$K$2344, 11, FALSE)</f>
        <v>57</v>
      </c>
    </row>
    <row r="804" spans="1:20" ht="15.75" x14ac:dyDescent="0.25">
      <c r="A804" s="1" t="s">
        <v>1567</v>
      </c>
      <c r="B804" t="str">
        <f>VLOOKUP($A804, 'Customer Names'!$A$2:$D$2336, 2, FALSE)</f>
        <v>Phillips</v>
      </c>
      <c r="C804" t="str">
        <f>VLOOKUP($A804, 'Customer Names'!$A$2:$D$2336, 3, FALSE)</f>
        <v xml:space="preserve"> Ms</v>
      </c>
      <c r="D804" t="str">
        <f>VLOOKUP($A804, 'Customer Names'!$A$2:$D$2336, 4, FALSE)</f>
        <v xml:space="preserve">  Katherine</v>
      </c>
      <c r="E804">
        <f>VLOOKUP($A804, 'Medical Examinations'!$A$2:$J$2336, 2, FALSE)</f>
        <v>32.395000000000003</v>
      </c>
      <c r="F804">
        <f>VLOOKUP($A804, 'Medical Examinations'!$A$2:$J$2336, 3, FALSE)</f>
        <v>4.2699999999999996</v>
      </c>
      <c r="G804" t="str">
        <f>VLOOKUP($A804, 'Medical Examinations'!$A$2:$J$2336, 4, FALSE)</f>
        <v>No</v>
      </c>
      <c r="H804" t="str">
        <f>VLOOKUP($A804, 'Medical Examinations'!$A$2:$J$2336, 5, FALSE)</f>
        <v>No</v>
      </c>
      <c r="I804" t="str">
        <f>VLOOKUP($A804, 'Medical Examinations'!$A$2:$J$2336, 6, FALSE)</f>
        <v>No</v>
      </c>
      <c r="J804">
        <f>VLOOKUP($A804, 'Medical Examinations'!$A$2:$J$2336, 7, FALSE)</f>
        <v>1</v>
      </c>
      <c r="K804" t="str">
        <f>VLOOKUP($A804, 'Medical Examinations'!$A$2:$J$2336, 8, FALSE)</f>
        <v>No</v>
      </c>
      <c r="L804" t="str">
        <f>VLOOKUP($A804, 'Medical Examinations'!$A$2:$J$2336, 9, FALSE)</f>
        <v>Obesity</v>
      </c>
      <c r="M804" t="str">
        <f>VLOOKUP($A804, 'Medical Examinations'!$A$2:$J$2336, 10, FALSE)</f>
        <v>Normal</v>
      </c>
      <c r="N804">
        <f>VLOOKUP($A804, 'Hospitalisation Details'!$A$2:$K$2344, 5, FALSE)</f>
        <v>1</v>
      </c>
      <c r="O804">
        <f>VLOOKUP($A804, 'Hospitalisation Details'!$A$2:$K$2344, 6, FALSE)</f>
        <v>13019.16</v>
      </c>
      <c r="P804" t="str">
        <f>VLOOKUP($A804, 'Hospitalisation Details'!$A$2:$K$2344, 7, FALSE)</f>
        <v>tier - 3</v>
      </c>
      <c r="Q804" t="str">
        <f>VLOOKUP($A804, 'Hospitalisation Details'!$A$2:$K$2344, 8, FALSE)</f>
        <v>tier - 1</v>
      </c>
      <c r="R804" t="str">
        <f>VLOOKUP($A804, 'Hospitalisation Details'!$A$2:$K$2344, 9, FALSE)</f>
        <v>R1024</v>
      </c>
      <c r="S804" t="str">
        <f>VLOOKUP($A804, 'Hospitalisation Details'!$A$2:$K$2344, 10, FALSE)</f>
        <v>23Sep1964</v>
      </c>
      <c r="T804">
        <f>VLOOKUP($A804, 'Hospitalisation Details'!$A$2:$K$2344, 11, FALSE)</f>
        <v>58</v>
      </c>
    </row>
    <row r="805" spans="1:20" ht="15.75" x14ac:dyDescent="0.25">
      <c r="A805" s="1" t="s">
        <v>1566</v>
      </c>
      <c r="B805" t="str">
        <f>VLOOKUP($A805, 'Customer Names'!$A$2:$D$2336, 2, FALSE)</f>
        <v>Ahokas</v>
      </c>
      <c r="C805" t="str">
        <f>VLOOKUP($A805, 'Customer Names'!$A$2:$D$2336, 3, FALSE)</f>
        <v xml:space="preserve"> Ms</v>
      </c>
      <c r="D805" t="str">
        <f>VLOOKUP($A805, 'Customer Names'!$A$2:$D$2336, 4, FALSE)</f>
        <v xml:space="preserve">  Katherine</v>
      </c>
      <c r="E805">
        <f>VLOOKUP($A805, 'Medical Examinations'!$A$2:$J$2336, 2, FALSE)</f>
        <v>24.035</v>
      </c>
      <c r="F805">
        <f>VLOOKUP($A805, 'Medical Examinations'!$A$2:$J$2336, 3, FALSE)</f>
        <v>11.71</v>
      </c>
      <c r="G805" t="str">
        <f>VLOOKUP($A805, 'Medical Examinations'!$A$2:$J$2336, 4, FALSE)</f>
        <v>No</v>
      </c>
      <c r="H805" t="str">
        <f>VLOOKUP($A805, 'Medical Examinations'!$A$2:$J$2336, 5, FALSE)</f>
        <v>No</v>
      </c>
      <c r="I805" t="str">
        <f>VLOOKUP($A805, 'Medical Examinations'!$A$2:$J$2336, 6, FALSE)</f>
        <v>No</v>
      </c>
      <c r="J805">
        <f>VLOOKUP($A805, 'Medical Examinations'!$A$2:$J$2336, 7, FALSE)</f>
        <v>0</v>
      </c>
      <c r="K805" t="str">
        <f>VLOOKUP($A805, 'Medical Examinations'!$A$2:$J$2336, 8, FALSE)</f>
        <v>No</v>
      </c>
      <c r="L805" t="str">
        <f>VLOOKUP($A805, 'Medical Examinations'!$A$2:$J$2336, 9, FALSE)</f>
        <v>Obesity</v>
      </c>
      <c r="M805" t="str">
        <f>VLOOKUP($A805, 'Medical Examinations'!$A$2:$J$2336, 10, FALSE)</f>
        <v>Diabetes</v>
      </c>
      <c r="N805">
        <f>VLOOKUP($A805, 'Hospitalisation Details'!$A$2:$K$2344, 5, FALSE)</f>
        <v>0</v>
      </c>
      <c r="O805">
        <f>VLOOKUP($A805, 'Hospitalisation Details'!$A$2:$K$2344, 6, FALSE)</f>
        <v>13012.21</v>
      </c>
      <c r="P805" t="str">
        <f>VLOOKUP($A805, 'Hospitalisation Details'!$A$2:$K$2344, 7, FALSE)</f>
        <v>tier - 3</v>
      </c>
      <c r="Q805" t="str">
        <f>VLOOKUP($A805, 'Hospitalisation Details'!$A$2:$K$2344, 8, FALSE)</f>
        <v>tier - 1</v>
      </c>
      <c r="R805" t="str">
        <f>VLOOKUP($A805, 'Hospitalisation Details'!$A$2:$K$2344, 9, FALSE)</f>
        <v>R1012</v>
      </c>
      <c r="S805" t="str">
        <f>VLOOKUP($A805, 'Hospitalisation Details'!$A$2:$K$2344, 10, FALSE)</f>
        <v>20Jul1962</v>
      </c>
      <c r="T805">
        <f>VLOOKUP($A805, 'Hospitalisation Details'!$A$2:$K$2344, 11, FALSE)</f>
        <v>60</v>
      </c>
    </row>
    <row r="806" spans="1:20" ht="15.75" x14ac:dyDescent="0.25">
      <c r="A806" s="1" t="s">
        <v>1565</v>
      </c>
      <c r="B806" t="str">
        <f>VLOOKUP($A806, 'Customer Names'!$A$2:$D$2336, 2, FALSE)</f>
        <v>Hebert</v>
      </c>
      <c r="C806" t="str">
        <f>VLOOKUP($A806, 'Customer Names'!$A$2:$D$2336, 3, FALSE)</f>
        <v xml:space="preserve"> Mr</v>
      </c>
      <c r="D806" t="str">
        <f>VLOOKUP($A806, 'Customer Names'!$A$2:$D$2336, 4, FALSE)</f>
        <v xml:space="preserve">  Karl</v>
      </c>
      <c r="E806">
        <f>VLOOKUP($A806, 'Medical Examinations'!$A$2:$J$2336, 2, FALSE)</f>
        <v>37.119999999999997</v>
      </c>
      <c r="F806">
        <f>VLOOKUP($A806, 'Medical Examinations'!$A$2:$J$2336, 3, FALSE)</f>
        <v>5.29</v>
      </c>
      <c r="G806" t="str">
        <f>VLOOKUP($A806, 'Medical Examinations'!$A$2:$J$2336, 4, FALSE)</f>
        <v>Yes</v>
      </c>
      <c r="H806" t="str">
        <f>VLOOKUP($A806, 'Medical Examinations'!$A$2:$J$2336, 5, FALSE)</f>
        <v>No</v>
      </c>
      <c r="I806" t="str">
        <f>VLOOKUP($A806, 'Medical Examinations'!$A$2:$J$2336, 6, FALSE)</f>
        <v>No</v>
      </c>
      <c r="J806">
        <f>VLOOKUP($A806, 'Medical Examinations'!$A$2:$J$2336, 7, FALSE)</f>
        <v>1</v>
      </c>
      <c r="K806" t="str">
        <f>VLOOKUP($A806, 'Medical Examinations'!$A$2:$J$2336, 8, FALSE)</f>
        <v>No</v>
      </c>
      <c r="L806" t="str">
        <f>VLOOKUP($A806, 'Medical Examinations'!$A$2:$J$2336, 9, FALSE)</f>
        <v>Obesity</v>
      </c>
      <c r="M806" t="str">
        <f>VLOOKUP($A806, 'Medical Examinations'!$A$2:$J$2336, 10, FALSE)</f>
        <v>Normal</v>
      </c>
      <c r="N806">
        <f>VLOOKUP($A806, 'Hospitalisation Details'!$A$2:$K$2344, 5, FALSE)</f>
        <v>0</v>
      </c>
      <c r="O806">
        <f>VLOOKUP($A806, 'Hospitalisation Details'!$A$2:$K$2344, 6, FALSE)</f>
        <v>13010.86</v>
      </c>
      <c r="P806" t="str">
        <f>VLOOKUP($A806, 'Hospitalisation Details'!$A$2:$K$2344, 7, FALSE)</f>
        <v>tier - 3</v>
      </c>
      <c r="Q806" t="str">
        <f>VLOOKUP($A806, 'Hospitalisation Details'!$A$2:$K$2344, 8, FALSE)</f>
        <v>tier - 2</v>
      </c>
      <c r="R806" t="str">
        <f>VLOOKUP($A806, 'Hospitalisation Details'!$A$2:$K$2344, 9, FALSE)</f>
        <v>R1012</v>
      </c>
      <c r="S806" t="str">
        <f>VLOOKUP($A806, 'Hospitalisation Details'!$A$2:$K$2344, 10, FALSE)</f>
        <v>27Sep1972</v>
      </c>
      <c r="T806">
        <f>VLOOKUP($A806, 'Hospitalisation Details'!$A$2:$K$2344, 11, FALSE)</f>
        <v>50</v>
      </c>
    </row>
    <row r="807" spans="1:20" ht="15.75" x14ac:dyDescent="0.25">
      <c r="A807" s="1" t="s">
        <v>1564</v>
      </c>
      <c r="B807" t="str">
        <f>VLOOKUP($A807, 'Customer Names'!$A$2:$D$2336, 2, FALSE)</f>
        <v>Fair</v>
      </c>
      <c r="C807" t="str">
        <f>VLOOKUP($A807, 'Customer Names'!$A$2:$D$2336, 3, FALSE)</f>
        <v xml:space="preserve"> Mr</v>
      </c>
      <c r="D807" t="str">
        <f>VLOOKUP($A807, 'Customer Names'!$A$2:$D$2336, 4, FALSE)</f>
        <v xml:space="preserve">  Stephen</v>
      </c>
      <c r="E807">
        <f>VLOOKUP($A807, 'Medical Examinations'!$A$2:$J$2336, 2, FALSE)</f>
        <v>34.840000000000003</v>
      </c>
      <c r="F807">
        <f>VLOOKUP($A807, 'Medical Examinations'!$A$2:$J$2336, 3, FALSE)</f>
        <v>6</v>
      </c>
      <c r="G807" t="str">
        <f>VLOOKUP($A807, 'Medical Examinations'!$A$2:$J$2336, 4, FALSE)</f>
        <v>Yes</v>
      </c>
      <c r="H807" t="str">
        <f>VLOOKUP($A807, 'Medical Examinations'!$A$2:$J$2336, 5, FALSE)</f>
        <v>No</v>
      </c>
      <c r="I807" t="str">
        <f>VLOOKUP($A807, 'Medical Examinations'!$A$2:$J$2336, 6, FALSE)</f>
        <v>Yes</v>
      </c>
      <c r="J807">
        <f>VLOOKUP($A807, 'Medical Examinations'!$A$2:$J$2336, 7, FALSE)</f>
        <v>1</v>
      </c>
      <c r="K807" t="str">
        <f>VLOOKUP($A807, 'Medical Examinations'!$A$2:$J$2336, 8, FALSE)</f>
        <v>No</v>
      </c>
      <c r="L807" t="str">
        <f>VLOOKUP($A807, 'Medical Examinations'!$A$2:$J$2336, 9, FALSE)</f>
        <v>Obesity</v>
      </c>
      <c r="M807" t="str">
        <f>VLOOKUP($A807, 'Medical Examinations'!$A$2:$J$2336, 10, FALSE)</f>
        <v>Diabetes</v>
      </c>
      <c r="N807">
        <f>VLOOKUP($A807, 'Hospitalisation Details'!$A$2:$K$2344, 5, FALSE)</f>
        <v>0</v>
      </c>
      <c r="O807">
        <f>VLOOKUP($A807, 'Hospitalisation Details'!$A$2:$K$2344, 6, FALSE)</f>
        <v>13008.07</v>
      </c>
      <c r="P807" t="str">
        <f>VLOOKUP($A807, 'Hospitalisation Details'!$A$2:$K$2344, 7, FALSE)</f>
        <v>tier - 3</v>
      </c>
      <c r="Q807" t="str">
        <f>VLOOKUP($A807, 'Hospitalisation Details'!$A$2:$K$2344, 8, FALSE)</f>
        <v>tier - 3</v>
      </c>
      <c r="R807" t="str">
        <f>VLOOKUP($A807, 'Hospitalisation Details'!$A$2:$K$2344, 9, FALSE)</f>
        <v>R1012</v>
      </c>
      <c r="S807" t="str">
        <f>VLOOKUP($A807, 'Hospitalisation Details'!$A$2:$K$2344, 10, FALSE)</f>
        <v>13Dec1969</v>
      </c>
      <c r="T807">
        <f>VLOOKUP($A807, 'Hospitalisation Details'!$A$2:$K$2344, 11, FALSE)</f>
        <v>53</v>
      </c>
    </row>
    <row r="808" spans="1:20" ht="15.75" x14ac:dyDescent="0.25">
      <c r="A808" s="1" t="s">
        <v>1563</v>
      </c>
      <c r="B808" t="str">
        <f>VLOOKUP($A808, 'Customer Names'!$A$2:$D$2336, 2, FALSE)</f>
        <v>Swenson</v>
      </c>
      <c r="C808" t="str">
        <f>VLOOKUP($A808, 'Customer Names'!$A$2:$D$2336, 3, FALSE)</f>
        <v xml:space="preserve"> Mr</v>
      </c>
      <c r="D808" t="str">
        <f>VLOOKUP($A808, 'Customer Names'!$A$2:$D$2336, 4, FALSE)</f>
        <v xml:space="preserve">  Will</v>
      </c>
      <c r="E808">
        <f>VLOOKUP($A808, 'Medical Examinations'!$A$2:$J$2336, 2, FALSE)</f>
        <v>29.53</v>
      </c>
      <c r="F808">
        <f>VLOOKUP($A808, 'Medical Examinations'!$A$2:$J$2336, 3, FALSE)</f>
        <v>10.64</v>
      </c>
      <c r="G808" t="str">
        <f>VLOOKUP($A808, 'Medical Examinations'!$A$2:$J$2336, 4, FALSE)</f>
        <v>No</v>
      </c>
      <c r="H808" t="str">
        <f>VLOOKUP($A808, 'Medical Examinations'!$A$2:$J$2336, 5, FALSE)</f>
        <v>No</v>
      </c>
      <c r="I808" t="str">
        <f>VLOOKUP($A808, 'Medical Examinations'!$A$2:$J$2336, 6, FALSE)</f>
        <v>No</v>
      </c>
      <c r="J808">
        <f>VLOOKUP($A808, 'Medical Examinations'!$A$2:$J$2336, 7, FALSE)</f>
        <v>0</v>
      </c>
      <c r="K808" t="str">
        <f>VLOOKUP($A808, 'Medical Examinations'!$A$2:$J$2336, 8, FALSE)</f>
        <v>No</v>
      </c>
      <c r="L808" t="str">
        <f>VLOOKUP($A808, 'Medical Examinations'!$A$2:$J$2336, 9, FALSE)</f>
        <v>Obesity</v>
      </c>
      <c r="M808" t="str">
        <f>VLOOKUP($A808, 'Medical Examinations'!$A$2:$J$2336, 10, FALSE)</f>
        <v>Diabetes</v>
      </c>
      <c r="N808">
        <f>VLOOKUP($A808, 'Hospitalisation Details'!$A$2:$K$2344, 5, FALSE)</f>
        <v>0</v>
      </c>
      <c r="O808">
        <f>VLOOKUP($A808, 'Hospitalisation Details'!$A$2:$K$2344, 6, FALSE)</f>
        <v>13004.95</v>
      </c>
      <c r="P808" t="str">
        <f>VLOOKUP($A808, 'Hospitalisation Details'!$A$2:$K$2344, 7, FALSE)</f>
        <v>tier - 3</v>
      </c>
      <c r="Q808" t="str">
        <f>VLOOKUP($A808, 'Hospitalisation Details'!$A$2:$K$2344, 8, FALSE)</f>
        <v>tier - 1</v>
      </c>
      <c r="R808" t="str">
        <f>VLOOKUP($A808, 'Hospitalisation Details'!$A$2:$K$2344, 9, FALSE)</f>
        <v>R1012</v>
      </c>
      <c r="S808" t="str">
        <f>VLOOKUP($A808, 'Hospitalisation Details'!$A$2:$K$2344, 10, FALSE)</f>
        <v>24Jun1962</v>
      </c>
      <c r="T808">
        <f>VLOOKUP($A808, 'Hospitalisation Details'!$A$2:$K$2344, 11, FALSE)</f>
        <v>60</v>
      </c>
    </row>
    <row r="809" spans="1:20" ht="15.75" x14ac:dyDescent="0.25">
      <c r="A809" s="1" t="s">
        <v>1562</v>
      </c>
      <c r="B809" t="str">
        <f>VLOOKUP($A809, 'Customer Names'!$A$2:$D$2336, 2, FALSE)</f>
        <v>Revenis</v>
      </c>
      <c r="C809" t="str">
        <f>VLOOKUP($A809, 'Customer Names'!$A$2:$D$2336, 3, FALSE)</f>
        <v xml:space="preserve"> Mr</v>
      </c>
      <c r="D809" t="str">
        <f>VLOOKUP($A809, 'Customer Names'!$A$2:$D$2336, 4, FALSE)</f>
        <v xml:space="preserve">  Bradley D</v>
      </c>
      <c r="E809">
        <f>VLOOKUP($A809, 'Medical Examinations'!$A$2:$J$2336, 2, FALSE)</f>
        <v>42.51</v>
      </c>
      <c r="F809">
        <f>VLOOKUP($A809, 'Medical Examinations'!$A$2:$J$2336, 3, FALSE)</f>
        <v>8.2100000000000009</v>
      </c>
      <c r="G809" t="str">
        <f>VLOOKUP($A809, 'Medical Examinations'!$A$2:$J$2336, 4, FALSE)</f>
        <v>Yes</v>
      </c>
      <c r="H809" t="str">
        <f>VLOOKUP($A809, 'Medical Examinations'!$A$2:$J$2336, 5, FALSE)</f>
        <v>No</v>
      </c>
      <c r="I809" t="str">
        <f>VLOOKUP($A809, 'Medical Examinations'!$A$2:$J$2336, 6, FALSE)</f>
        <v>No</v>
      </c>
      <c r="J809">
        <f>VLOOKUP($A809, 'Medical Examinations'!$A$2:$J$2336, 7, FALSE)</f>
        <v>2</v>
      </c>
      <c r="K809" t="str">
        <f>VLOOKUP($A809, 'Medical Examinations'!$A$2:$J$2336, 8, FALSE)</f>
        <v>Yes</v>
      </c>
      <c r="L809" t="str">
        <f>VLOOKUP($A809, 'Medical Examinations'!$A$2:$J$2336, 9, FALSE)</f>
        <v>Obesity</v>
      </c>
      <c r="M809" t="str">
        <f>VLOOKUP($A809, 'Medical Examinations'!$A$2:$J$2336, 10, FALSE)</f>
        <v>Diabetes</v>
      </c>
      <c r="N809">
        <f>VLOOKUP($A809, 'Hospitalisation Details'!$A$2:$K$2344, 5, FALSE)</f>
        <v>1</v>
      </c>
      <c r="O809">
        <f>VLOOKUP($A809, 'Hospitalisation Details'!$A$2:$K$2344, 6, FALSE)</f>
        <v>13002.91</v>
      </c>
      <c r="P809" t="str">
        <f>VLOOKUP($A809, 'Hospitalisation Details'!$A$2:$K$2344, 7, FALSE)</f>
        <v>tier - 3</v>
      </c>
      <c r="Q809" t="str">
        <f>VLOOKUP($A809, 'Hospitalisation Details'!$A$2:$K$2344, 8, FALSE)</f>
        <v>tier - 1</v>
      </c>
      <c r="R809" t="str">
        <f>VLOOKUP($A809, 'Hospitalisation Details'!$A$2:$K$2344, 9, FALSE)</f>
        <v>R1012</v>
      </c>
      <c r="S809" t="str">
        <f>VLOOKUP($A809, 'Hospitalisation Details'!$A$2:$K$2344, 10, FALSE)</f>
        <v>30Oct1981</v>
      </c>
      <c r="T809">
        <f>VLOOKUP($A809, 'Hospitalisation Details'!$A$2:$K$2344, 11, FALSE)</f>
        <v>41</v>
      </c>
    </row>
    <row r="810" spans="1:20" ht="15.75" x14ac:dyDescent="0.25">
      <c r="A810" s="1" t="s">
        <v>1561</v>
      </c>
      <c r="B810" t="str">
        <f>VLOOKUP($A810, 'Customer Names'!$A$2:$D$2336, 2, FALSE)</f>
        <v>Engnes</v>
      </c>
      <c r="C810" t="str">
        <f>VLOOKUP($A810, 'Customer Names'!$A$2:$D$2336, 3, FALSE)</f>
        <v xml:space="preserve"> Mrs</v>
      </c>
      <c r="D810" t="str">
        <f>VLOOKUP($A810, 'Customer Names'!$A$2:$D$2336, 4, FALSE)</f>
        <v xml:space="preserve">  Amy M</v>
      </c>
      <c r="E810">
        <f>VLOOKUP($A810, 'Medical Examinations'!$A$2:$J$2336, 2, FALSE)</f>
        <v>38.14</v>
      </c>
      <c r="F810">
        <f>VLOOKUP($A810, 'Medical Examinations'!$A$2:$J$2336, 3, FALSE)</f>
        <v>5.58</v>
      </c>
      <c r="G810" t="str">
        <f>VLOOKUP($A810, 'Medical Examinations'!$A$2:$J$2336, 4, FALSE)</f>
        <v>Yes</v>
      </c>
      <c r="H810" t="str">
        <f>VLOOKUP($A810, 'Medical Examinations'!$A$2:$J$2336, 5, FALSE)</f>
        <v>No</v>
      </c>
      <c r="I810" t="str">
        <f>VLOOKUP($A810, 'Medical Examinations'!$A$2:$J$2336, 6, FALSE)</f>
        <v>Yes</v>
      </c>
      <c r="J810">
        <f>VLOOKUP($A810, 'Medical Examinations'!$A$2:$J$2336, 7, FALSE)</f>
        <v>1</v>
      </c>
      <c r="K810" t="str">
        <f>VLOOKUP($A810, 'Medical Examinations'!$A$2:$J$2336, 8, FALSE)</f>
        <v>Yes</v>
      </c>
      <c r="L810" t="str">
        <f>VLOOKUP($A810, 'Medical Examinations'!$A$2:$J$2336, 9, FALSE)</f>
        <v>Obesity</v>
      </c>
      <c r="M810" t="str">
        <f>VLOOKUP($A810, 'Medical Examinations'!$A$2:$J$2336, 10, FALSE)</f>
        <v>Normal</v>
      </c>
      <c r="N810">
        <f>VLOOKUP($A810, 'Hospitalisation Details'!$A$2:$K$2344, 5, FALSE)</f>
        <v>2</v>
      </c>
      <c r="O810">
        <f>VLOOKUP($A810, 'Hospitalisation Details'!$A$2:$K$2344, 6, FALSE)</f>
        <v>12994.12</v>
      </c>
      <c r="P810" t="str">
        <f>VLOOKUP($A810, 'Hospitalisation Details'!$A$2:$K$2344, 7, FALSE)</f>
        <v>tier - 3</v>
      </c>
      <c r="Q810" t="str">
        <f>VLOOKUP($A810, 'Hospitalisation Details'!$A$2:$K$2344, 8, FALSE)</f>
        <v>tier - 2</v>
      </c>
      <c r="R810" t="str">
        <f>VLOOKUP($A810, 'Hospitalisation Details'!$A$2:$K$2344, 9, FALSE)</f>
        <v>R1026</v>
      </c>
      <c r="S810" t="str">
        <f>VLOOKUP($A810, 'Hospitalisation Details'!$A$2:$K$2344, 10, FALSE)</f>
        <v>27Nov1979</v>
      </c>
      <c r="T810">
        <f>VLOOKUP($A810, 'Hospitalisation Details'!$A$2:$K$2344, 11, FALSE)</f>
        <v>43</v>
      </c>
    </row>
    <row r="811" spans="1:20" ht="15.75" x14ac:dyDescent="0.25">
      <c r="A811" s="1" t="s">
        <v>1560</v>
      </c>
      <c r="B811" t="str">
        <f>VLOOKUP($A811, 'Customer Names'!$A$2:$D$2336, 2, FALSE)</f>
        <v>Wiltse</v>
      </c>
      <c r="C811" t="str">
        <f>VLOOKUP($A811, 'Customer Names'!$A$2:$D$2336, 3, FALSE)</f>
        <v xml:space="preserve"> Mr</v>
      </c>
      <c r="D811" t="str">
        <f>VLOOKUP($A811, 'Customer Names'!$A$2:$D$2336, 4, FALSE)</f>
        <v xml:space="preserve">  Matthew W</v>
      </c>
      <c r="E811">
        <f>VLOOKUP($A811, 'Medical Examinations'!$A$2:$J$2336, 2, FALSE)</f>
        <v>39.93</v>
      </c>
      <c r="F811">
        <f>VLOOKUP($A811, 'Medical Examinations'!$A$2:$J$2336, 3, FALSE)</f>
        <v>8.75</v>
      </c>
      <c r="G811" t="str">
        <f>VLOOKUP($A811, 'Medical Examinations'!$A$2:$J$2336, 4, FALSE)</f>
        <v>Yes</v>
      </c>
      <c r="H811" t="str">
        <f>VLOOKUP($A811, 'Medical Examinations'!$A$2:$J$2336, 5, FALSE)</f>
        <v>No</v>
      </c>
      <c r="I811" t="str">
        <f>VLOOKUP($A811, 'Medical Examinations'!$A$2:$J$2336, 6, FALSE)</f>
        <v>No</v>
      </c>
      <c r="J811">
        <f>VLOOKUP($A811, 'Medical Examinations'!$A$2:$J$2336, 7, FALSE)</f>
        <v>1</v>
      </c>
      <c r="K811" t="str">
        <f>VLOOKUP($A811, 'Medical Examinations'!$A$2:$J$2336, 8, FALSE)</f>
        <v>Yes</v>
      </c>
      <c r="L811" t="str">
        <f>VLOOKUP($A811, 'Medical Examinations'!$A$2:$J$2336, 9, FALSE)</f>
        <v>Obesity</v>
      </c>
      <c r="M811" t="str">
        <f>VLOOKUP($A811, 'Medical Examinations'!$A$2:$J$2336, 10, FALSE)</f>
        <v>Diabetes</v>
      </c>
      <c r="N811">
        <f>VLOOKUP($A811, 'Hospitalisation Details'!$A$2:$K$2344, 5, FALSE)</f>
        <v>0</v>
      </c>
      <c r="O811">
        <f>VLOOKUP($A811, 'Hospitalisation Details'!$A$2:$K$2344, 6, FALSE)</f>
        <v>12982.87</v>
      </c>
      <c r="P811" t="str">
        <f>VLOOKUP($A811, 'Hospitalisation Details'!$A$2:$K$2344, 7, FALSE)</f>
        <v>tier - 3</v>
      </c>
      <c r="Q811" t="str">
        <f>VLOOKUP($A811, 'Hospitalisation Details'!$A$2:$K$2344, 8, FALSE)</f>
        <v>tier - 1</v>
      </c>
      <c r="R811" t="str">
        <f>VLOOKUP($A811, 'Hospitalisation Details'!$A$2:$K$2344, 9, FALSE)</f>
        <v>R1013</v>
      </c>
      <c r="S811" t="str">
        <f>VLOOKUP($A811, 'Hospitalisation Details'!$A$2:$K$2344, 10, FALSE)</f>
        <v>28Nov1960</v>
      </c>
      <c r="T811">
        <f>VLOOKUP($A811, 'Hospitalisation Details'!$A$2:$K$2344, 11, FALSE)</f>
        <v>62</v>
      </c>
    </row>
    <row r="812" spans="1:20" ht="15.75" x14ac:dyDescent="0.25">
      <c r="A812" s="1" t="s">
        <v>1559</v>
      </c>
      <c r="B812" t="str">
        <f>VLOOKUP($A812, 'Customer Names'!$A$2:$D$2336, 2, FALSE)</f>
        <v>Fernandez</v>
      </c>
      <c r="C812" t="str">
        <f>VLOOKUP($A812, 'Customer Names'!$A$2:$D$2336, 3, FALSE)</f>
        <v xml:space="preserve"> Mr</v>
      </c>
      <c r="D812" t="str">
        <f>VLOOKUP($A812, 'Customer Names'!$A$2:$D$2336, 4, FALSE)</f>
        <v xml:space="preserve">  Doug</v>
      </c>
      <c r="E812">
        <f>VLOOKUP($A812, 'Medical Examinations'!$A$2:$J$2336, 2, FALSE)</f>
        <v>38.83</v>
      </c>
      <c r="F812">
        <f>VLOOKUP($A812, 'Medical Examinations'!$A$2:$J$2336, 3, FALSE)</f>
        <v>11.86</v>
      </c>
      <c r="G812" t="str">
        <f>VLOOKUP($A812, 'Medical Examinations'!$A$2:$J$2336, 4, FALSE)</f>
        <v>Yes</v>
      </c>
      <c r="H812" t="str">
        <f>VLOOKUP($A812, 'Medical Examinations'!$A$2:$J$2336, 5, FALSE)</f>
        <v>No</v>
      </c>
      <c r="I812" t="str">
        <f>VLOOKUP($A812, 'Medical Examinations'!$A$2:$J$2336, 6, FALSE)</f>
        <v>No</v>
      </c>
      <c r="J812">
        <f>VLOOKUP($A812, 'Medical Examinations'!$A$2:$J$2336, 7, FALSE)</f>
        <v>1</v>
      </c>
      <c r="K812" t="str">
        <f>VLOOKUP($A812, 'Medical Examinations'!$A$2:$J$2336, 8, FALSE)</f>
        <v>Yes</v>
      </c>
      <c r="L812" t="str">
        <f>VLOOKUP($A812, 'Medical Examinations'!$A$2:$J$2336, 9, FALSE)</f>
        <v>Obesity</v>
      </c>
      <c r="M812" t="str">
        <f>VLOOKUP($A812, 'Medical Examinations'!$A$2:$J$2336, 10, FALSE)</f>
        <v>Diabetes</v>
      </c>
      <c r="N812">
        <f>VLOOKUP($A812, 'Hospitalisation Details'!$A$2:$K$2344, 5, FALSE)</f>
        <v>0</v>
      </c>
      <c r="O812">
        <f>VLOOKUP($A812, 'Hospitalisation Details'!$A$2:$K$2344, 6, FALSE)</f>
        <v>12981.35</v>
      </c>
      <c r="P812" t="str">
        <f>VLOOKUP($A812, 'Hospitalisation Details'!$A$2:$K$2344, 7, FALSE)</f>
        <v>tier - 3</v>
      </c>
      <c r="Q812" t="str">
        <f>VLOOKUP($A812, 'Hospitalisation Details'!$A$2:$K$2344, 8, FALSE)</f>
        <v>tier - 3</v>
      </c>
      <c r="R812" t="str">
        <f>VLOOKUP($A812, 'Hospitalisation Details'!$A$2:$K$2344, 9, FALSE)</f>
        <v>R1013</v>
      </c>
      <c r="S812" t="str">
        <f>VLOOKUP($A812, 'Hospitalisation Details'!$A$2:$K$2344, 10, FALSE)</f>
        <v>23Sep1960</v>
      </c>
      <c r="T812">
        <f>VLOOKUP($A812, 'Hospitalisation Details'!$A$2:$K$2344, 11, FALSE)</f>
        <v>62</v>
      </c>
    </row>
    <row r="813" spans="1:20" ht="15.75" x14ac:dyDescent="0.25">
      <c r="A813" s="1" t="s">
        <v>1558</v>
      </c>
      <c r="B813" t="str">
        <f>VLOOKUP($A813, 'Customer Names'!$A$2:$D$2336, 2, FALSE)</f>
        <v>Edwards</v>
      </c>
      <c r="C813" t="str">
        <f>VLOOKUP($A813, 'Customer Names'!$A$2:$D$2336, 3, FALSE)</f>
        <v xml:space="preserve"> Mr</v>
      </c>
      <c r="D813" t="str">
        <f>VLOOKUP($A813, 'Customer Names'!$A$2:$D$2336, 4, FALSE)</f>
        <v xml:space="preserve">  Tom</v>
      </c>
      <c r="E813">
        <f>VLOOKUP($A813, 'Medical Examinations'!$A$2:$J$2336, 2, FALSE)</f>
        <v>37.4</v>
      </c>
      <c r="F813">
        <f>VLOOKUP($A813, 'Medical Examinations'!$A$2:$J$2336, 3, FALSE)</f>
        <v>11.46</v>
      </c>
      <c r="G813" t="str">
        <f>VLOOKUP($A813, 'Medical Examinations'!$A$2:$J$2336, 4, FALSE)</f>
        <v>Yes</v>
      </c>
      <c r="H813" t="str">
        <f>VLOOKUP($A813, 'Medical Examinations'!$A$2:$J$2336, 5, FALSE)</f>
        <v>No</v>
      </c>
      <c r="I813" t="str">
        <f>VLOOKUP($A813, 'Medical Examinations'!$A$2:$J$2336, 6, FALSE)</f>
        <v>No</v>
      </c>
      <c r="J813">
        <f>VLOOKUP($A813, 'Medical Examinations'!$A$2:$J$2336, 7, FALSE)</f>
        <v>1</v>
      </c>
      <c r="K813" t="str">
        <f>VLOOKUP($A813, 'Medical Examinations'!$A$2:$J$2336, 8, FALSE)</f>
        <v>No</v>
      </c>
      <c r="L813" t="str">
        <f>VLOOKUP($A813, 'Medical Examinations'!$A$2:$J$2336, 9, FALSE)</f>
        <v>Obesity</v>
      </c>
      <c r="M813" t="str">
        <f>VLOOKUP($A813, 'Medical Examinations'!$A$2:$J$2336, 10, FALSE)</f>
        <v>Diabetes</v>
      </c>
      <c r="N813">
        <f>VLOOKUP($A813, 'Hospitalisation Details'!$A$2:$K$2344, 5, FALSE)</f>
        <v>0</v>
      </c>
      <c r="O813">
        <f>VLOOKUP($A813, 'Hospitalisation Details'!$A$2:$K$2344, 6, FALSE)</f>
        <v>12979.36</v>
      </c>
      <c r="P813" t="str">
        <f>VLOOKUP($A813, 'Hospitalisation Details'!$A$2:$K$2344, 7, FALSE)</f>
        <v>tier - 3</v>
      </c>
      <c r="Q813" t="str">
        <f>VLOOKUP($A813, 'Hospitalisation Details'!$A$2:$K$2344, 8, FALSE)</f>
        <v>tier - 1</v>
      </c>
      <c r="R813" t="str">
        <f>VLOOKUP($A813, 'Hospitalisation Details'!$A$2:$K$2344, 9, FALSE)</f>
        <v>R1011</v>
      </c>
      <c r="S813" t="str">
        <f>VLOOKUP($A813, 'Hospitalisation Details'!$A$2:$K$2344, 10, FALSE)</f>
        <v>22Jun1960</v>
      </c>
      <c r="T813">
        <f>VLOOKUP($A813, 'Hospitalisation Details'!$A$2:$K$2344, 11, FALSE)</f>
        <v>62</v>
      </c>
    </row>
    <row r="814" spans="1:20" ht="15.75" x14ac:dyDescent="0.25">
      <c r="A814" s="1" t="s">
        <v>1557</v>
      </c>
      <c r="B814" t="str">
        <f>VLOOKUP($A814, 'Customer Names'!$A$2:$D$2336, 2, FALSE)</f>
        <v>Pinney</v>
      </c>
      <c r="C814" t="str">
        <f>VLOOKUP($A814, 'Customer Names'!$A$2:$D$2336, 3, FALSE)</f>
        <v xml:space="preserve"> Mr</v>
      </c>
      <c r="D814" t="str">
        <f>VLOOKUP($A814, 'Customer Names'!$A$2:$D$2336, 4, FALSE)</f>
        <v xml:space="preserve">  Jonathan</v>
      </c>
      <c r="E814">
        <f>VLOOKUP($A814, 'Medical Examinations'!$A$2:$J$2336, 2, FALSE)</f>
        <v>21.4</v>
      </c>
      <c r="F814">
        <f>VLOOKUP($A814, 'Medical Examinations'!$A$2:$J$2336, 3, FALSE)</f>
        <v>9.0299999999999994</v>
      </c>
      <c r="G814" t="str">
        <f>VLOOKUP($A814, 'Medical Examinations'!$A$2:$J$2336, 4, FALSE)</f>
        <v>No</v>
      </c>
      <c r="H814" t="str">
        <f>VLOOKUP($A814, 'Medical Examinations'!$A$2:$J$2336, 5, FALSE)</f>
        <v>No</v>
      </c>
      <c r="I814" t="str">
        <f>VLOOKUP($A814, 'Medical Examinations'!$A$2:$J$2336, 6, FALSE)</f>
        <v>No</v>
      </c>
      <c r="J814">
        <f>VLOOKUP($A814, 'Medical Examinations'!$A$2:$J$2336, 7, FALSE)</f>
        <v>0</v>
      </c>
      <c r="K814" t="str">
        <f>VLOOKUP($A814, 'Medical Examinations'!$A$2:$J$2336, 8, FALSE)</f>
        <v>No</v>
      </c>
      <c r="L814" t="str">
        <f>VLOOKUP($A814, 'Medical Examinations'!$A$2:$J$2336, 9, FALSE)</f>
        <v>Obesity</v>
      </c>
      <c r="M814" t="str">
        <f>VLOOKUP($A814, 'Medical Examinations'!$A$2:$J$2336, 10, FALSE)</f>
        <v>Diabetes</v>
      </c>
      <c r="N814">
        <f>VLOOKUP($A814, 'Hospitalisation Details'!$A$2:$K$2344, 5, FALSE)</f>
        <v>0</v>
      </c>
      <c r="O814">
        <f>VLOOKUP($A814, 'Hospitalisation Details'!$A$2:$K$2344, 6, FALSE)</f>
        <v>12957.12</v>
      </c>
      <c r="P814" t="str">
        <f>VLOOKUP($A814, 'Hospitalisation Details'!$A$2:$K$2344, 7, FALSE)</f>
        <v>tier - 3</v>
      </c>
      <c r="Q814" t="str">
        <f>VLOOKUP($A814, 'Hospitalisation Details'!$A$2:$K$2344, 8, FALSE)</f>
        <v>tier - 1</v>
      </c>
      <c r="R814" t="str">
        <f>VLOOKUP($A814, 'Hospitalisation Details'!$A$2:$K$2344, 9, FALSE)</f>
        <v>R1011</v>
      </c>
      <c r="S814" t="str">
        <f>VLOOKUP($A814, 'Hospitalisation Details'!$A$2:$K$2344, 10, FALSE)</f>
        <v>4Nov1960</v>
      </c>
      <c r="T814">
        <f>VLOOKUP($A814, 'Hospitalisation Details'!$A$2:$K$2344, 11, FALSE)</f>
        <v>62</v>
      </c>
    </row>
    <row r="815" spans="1:20" ht="15.75" x14ac:dyDescent="0.25">
      <c r="A815" s="1" t="s">
        <v>1556</v>
      </c>
      <c r="B815" t="str">
        <f>VLOOKUP($A815, 'Customer Names'!$A$2:$D$2336, 2, FALSE)</f>
        <v>Levy</v>
      </c>
      <c r="C815" t="str">
        <f>VLOOKUP($A815, 'Customer Names'!$A$2:$D$2336, 3, FALSE)</f>
        <v xml:space="preserve"> Mr</v>
      </c>
      <c r="D815" t="str">
        <f>VLOOKUP($A815, 'Customer Names'!$A$2:$D$2336, 4, FALSE)</f>
        <v xml:space="preserve">  Wayne A</v>
      </c>
      <c r="E815">
        <f>VLOOKUP($A815, 'Medical Examinations'!$A$2:$J$2336, 2, FALSE)</f>
        <v>38.380000000000003</v>
      </c>
      <c r="F815">
        <f>VLOOKUP($A815, 'Medical Examinations'!$A$2:$J$2336, 3, FALSE)</f>
        <v>8.26</v>
      </c>
      <c r="G815" t="str">
        <f>VLOOKUP($A815, 'Medical Examinations'!$A$2:$J$2336, 4, FALSE)</f>
        <v>Yes</v>
      </c>
      <c r="H815" t="str">
        <f>VLOOKUP($A815, 'Medical Examinations'!$A$2:$J$2336, 5, FALSE)</f>
        <v>No</v>
      </c>
      <c r="I815" t="str">
        <f>VLOOKUP($A815, 'Medical Examinations'!$A$2:$J$2336, 6, FALSE)</f>
        <v>No</v>
      </c>
      <c r="J815">
        <f>VLOOKUP($A815, 'Medical Examinations'!$A$2:$J$2336, 7, FALSE)</f>
        <v>1</v>
      </c>
      <c r="K815" t="str">
        <f>VLOOKUP($A815, 'Medical Examinations'!$A$2:$J$2336, 8, FALSE)</f>
        <v>Yes</v>
      </c>
      <c r="L815" t="str">
        <f>VLOOKUP($A815, 'Medical Examinations'!$A$2:$J$2336, 9, FALSE)</f>
        <v>Obesity</v>
      </c>
      <c r="M815" t="str">
        <f>VLOOKUP($A815, 'Medical Examinations'!$A$2:$J$2336, 10, FALSE)</f>
        <v>Diabetes</v>
      </c>
      <c r="N815">
        <f>VLOOKUP($A815, 'Hospitalisation Details'!$A$2:$K$2344, 5, FALSE)</f>
        <v>0</v>
      </c>
      <c r="O815">
        <f>VLOOKUP($A815, 'Hospitalisation Details'!$A$2:$K$2344, 6, FALSE)</f>
        <v>12950.07</v>
      </c>
      <c r="P815" t="str">
        <f>VLOOKUP($A815, 'Hospitalisation Details'!$A$2:$K$2344, 7, FALSE)</f>
        <v>tier - 3</v>
      </c>
      <c r="Q815" t="str">
        <f>VLOOKUP($A815, 'Hospitalisation Details'!$A$2:$K$2344, 8, FALSE)</f>
        <v>tier - 1</v>
      </c>
      <c r="R815" t="str">
        <f>VLOOKUP($A815, 'Hospitalisation Details'!$A$2:$K$2344, 9, FALSE)</f>
        <v>R1012</v>
      </c>
      <c r="S815" t="str">
        <f>VLOOKUP($A815, 'Hospitalisation Details'!$A$2:$K$2344, 10, FALSE)</f>
        <v>20Aug1961</v>
      </c>
      <c r="T815">
        <f>VLOOKUP($A815, 'Hospitalisation Details'!$A$2:$K$2344, 11, FALSE)</f>
        <v>61</v>
      </c>
    </row>
    <row r="816" spans="1:20" ht="15.75" x14ac:dyDescent="0.25">
      <c r="A816" s="1" t="s">
        <v>1555</v>
      </c>
      <c r="B816" t="str">
        <f>VLOOKUP($A816, 'Customer Names'!$A$2:$D$2336, 2, FALSE)</f>
        <v>Takeda</v>
      </c>
      <c r="C816" t="str">
        <f>VLOOKUP($A816, 'Customer Names'!$A$2:$D$2336, 3, FALSE)</f>
        <v xml:space="preserve"> Mr</v>
      </c>
      <c r="D816" t="str">
        <f>VLOOKUP($A816, 'Customer Names'!$A$2:$D$2336, 4, FALSE)</f>
        <v xml:space="preserve">  Nobuyori</v>
      </c>
      <c r="E816">
        <f>VLOOKUP($A816, 'Medical Examinations'!$A$2:$J$2336, 2, FALSE)</f>
        <v>33.659999999999997</v>
      </c>
      <c r="F816">
        <f>VLOOKUP($A816, 'Medical Examinations'!$A$2:$J$2336, 3, FALSE)</f>
        <v>5.42</v>
      </c>
      <c r="G816" t="str">
        <f>VLOOKUP($A816, 'Medical Examinations'!$A$2:$J$2336, 4, FALSE)</f>
        <v>Yes</v>
      </c>
      <c r="H816" t="str">
        <f>VLOOKUP($A816, 'Medical Examinations'!$A$2:$J$2336, 5, FALSE)</f>
        <v>No</v>
      </c>
      <c r="I816" t="str">
        <f>VLOOKUP($A816, 'Medical Examinations'!$A$2:$J$2336, 6, FALSE)</f>
        <v>No</v>
      </c>
      <c r="J816">
        <f>VLOOKUP($A816, 'Medical Examinations'!$A$2:$J$2336, 7, FALSE)</f>
        <v>1</v>
      </c>
      <c r="K816" t="str">
        <f>VLOOKUP($A816, 'Medical Examinations'!$A$2:$J$2336, 8, FALSE)</f>
        <v>No</v>
      </c>
      <c r="L816" t="str">
        <f>VLOOKUP($A816, 'Medical Examinations'!$A$2:$J$2336, 9, FALSE)</f>
        <v>Obesity</v>
      </c>
      <c r="M816" t="str">
        <f>VLOOKUP($A816, 'Medical Examinations'!$A$2:$J$2336, 10, FALSE)</f>
        <v>Normal</v>
      </c>
      <c r="N816">
        <f>VLOOKUP($A816, 'Hospitalisation Details'!$A$2:$K$2344, 5, FALSE)</f>
        <v>4</v>
      </c>
      <c r="O816">
        <f>VLOOKUP($A816, 'Hospitalisation Details'!$A$2:$K$2344, 6, FALSE)</f>
        <v>12949.16</v>
      </c>
      <c r="P816" t="str">
        <f>VLOOKUP($A816, 'Hospitalisation Details'!$A$2:$K$2344, 7, FALSE)</f>
        <v>tier - 3</v>
      </c>
      <c r="Q816" t="str">
        <f>VLOOKUP($A816, 'Hospitalisation Details'!$A$2:$K$2344, 8, FALSE)</f>
        <v>tier - 3</v>
      </c>
      <c r="R816" t="str">
        <f>VLOOKUP($A816, 'Hospitalisation Details'!$A$2:$K$2344, 9, FALSE)</f>
        <v>R1013</v>
      </c>
      <c r="S816" t="str">
        <f>VLOOKUP($A816, 'Hospitalisation Details'!$A$2:$K$2344, 10, FALSE)</f>
        <v>22Dec1966</v>
      </c>
      <c r="T816">
        <f>VLOOKUP($A816, 'Hospitalisation Details'!$A$2:$K$2344, 11, FALSE)</f>
        <v>56</v>
      </c>
    </row>
    <row r="817" spans="1:20" ht="15.75" x14ac:dyDescent="0.25">
      <c r="A817" s="1" t="s">
        <v>1554</v>
      </c>
      <c r="B817" t="str">
        <f>VLOOKUP($A817, 'Customer Names'!$A$2:$D$2336, 2, FALSE)</f>
        <v>Burke</v>
      </c>
      <c r="C817" t="str">
        <f>VLOOKUP($A817, 'Customer Names'!$A$2:$D$2336, 3, FALSE)</f>
        <v xml:space="preserve"> Mr</v>
      </c>
      <c r="D817" t="str">
        <f>VLOOKUP($A817, 'Customer Names'!$A$2:$D$2336, 4, FALSE)</f>
        <v xml:space="preserve">  Rich</v>
      </c>
      <c r="E817">
        <f>VLOOKUP($A817, 'Medical Examinations'!$A$2:$J$2336, 2, FALSE)</f>
        <v>31.79</v>
      </c>
      <c r="F817">
        <f>VLOOKUP($A817, 'Medical Examinations'!$A$2:$J$2336, 3, FALSE)</f>
        <v>11.33</v>
      </c>
      <c r="G817" t="str">
        <f>VLOOKUP($A817, 'Medical Examinations'!$A$2:$J$2336, 4, FALSE)</f>
        <v>No</v>
      </c>
      <c r="H817" t="str">
        <f>VLOOKUP($A817, 'Medical Examinations'!$A$2:$J$2336, 5, FALSE)</f>
        <v>No</v>
      </c>
      <c r="I817" t="str">
        <f>VLOOKUP($A817, 'Medical Examinations'!$A$2:$J$2336, 6, FALSE)</f>
        <v>Yes</v>
      </c>
      <c r="J817">
        <f>VLOOKUP($A817, 'Medical Examinations'!$A$2:$J$2336, 7, FALSE)</f>
        <v>1</v>
      </c>
      <c r="K817" t="str">
        <f>VLOOKUP($A817, 'Medical Examinations'!$A$2:$J$2336, 8, FALSE)</f>
        <v>No</v>
      </c>
      <c r="L817" t="str">
        <f>VLOOKUP($A817, 'Medical Examinations'!$A$2:$J$2336, 9, FALSE)</f>
        <v>Obesity</v>
      </c>
      <c r="M817" t="str">
        <f>VLOOKUP($A817, 'Medical Examinations'!$A$2:$J$2336, 10, FALSE)</f>
        <v>Diabetes</v>
      </c>
      <c r="N817">
        <f>VLOOKUP($A817, 'Hospitalisation Details'!$A$2:$K$2344, 5, FALSE)</f>
        <v>2</v>
      </c>
      <c r="O817">
        <f>VLOOKUP($A817, 'Hospitalisation Details'!$A$2:$K$2344, 6, FALSE)</f>
        <v>12928.79</v>
      </c>
      <c r="P817" t="str">
        <f>VLOOKUP($A817, 'Hospitalisation Details'!$A$2:$K$2344, 7, FALSE)</f>
        <v>tier - 3</v>
      </c>
      <c r="Q817" t="str">
        <f>VLOOKUP($A817, 'Hospitalisation Details'!$A$2:$K$2344, 8, FALSE)</f>
        <v>tier - 2</v>
      </c>
      <c r="R817" t="str">
        <f>VLOOKUP($A817, 'Hospitalisation Details'!$A$2:$K$2344, 9, FALSE)</f>
        <v>R1013</v>
      </c>
      <c r="S817" t="str">
        <f>VLOOKUP($A817, 'Hospitalisation Details'!$A$2:$K$2344, 10, FALSE)</f>
        <v>14Aug1963</v>
      </c>
      <c r="T817">
        <f>VLOOKUP($A817, 'Hospitalisation Details'!$A$2:$K$2344, 11, FALSE)</f>
        <v>59</v>
      </c>
    </row>
    <row r="818" spans="1:20" ht="15.75" x14ac:dyDescent="0.25">
      <c r="A818" s="1" t="s">
        <v>1553</v>
      </c>
      <c r="B818" t="str">
        <f>VLOOKUP($A818, 'Customer Names'!$A$2:$D$2336, 2, FALSE)</f>
        <v>Duarte</v>
      </c>
      <c r="C818" t="str">
        <f>VLOOKUP($A818, 'Customer Names'!$A$2:$D$2336, 3, FALSE)</f>
        <v xml:space="preserve"> Mr</v>
      </c>
      <c r="D818" t="str">
        <f>VLOOKUP($A818, 'Customer Names'!$A$2:$D$2336, 4, FALSE)</f>
        <v xml:space="preserve">  Marcos S</v>
      </c>
      <c r="E818">
        <f>VLOOKUP($A818, 'Medical Examinations'!$A$2:$J$2336, 2, FALSE)</f>
        <v>29.7</v>
      </c>
      <c r="F818">
        <f>VLOOKUP($A818, 'Medical Examinations'!$A$2:$J$2336, 3, FALSE)</f>
        <v>7.69</v>
      </c>
      <c r="G818" t="str">
        <f>VLOOKUP($A818, 'Medical Examinations'!$A$2:$J$2336, 4, FALSE)</f>
        <v>No</v>
      </c>
      <c r="H818" t="str">
        <f>VLOOKUP($A818, 'Medical Examinations'!$A$2:$J$2336, 5, FALSE)</f>
        <v>No</v>
      </c>
      <c r="I818" t="str">
        <f>VLOOKUP($A818, 'Medical Examinations'!$A$2:$J$2336, 6, FALSE)</f>
        <v>Yes</v>
      </c>
      <c r="J818">
        <f>VLOOKUP($A818, 'Medical Examinations'!$A$2:$J$2336, 7, FALSE)</f>
        <v>0</v>
      </c>
      <c r="K818" t="str">
        <f>VLOOKUP($A818, 'Medical Examinations'!$A$2:$J$2336, 8, FALSE)</f>
        <v>No</v>
      </c>
      <c r="L818" t="str">
        <f>VLOOKUP($A818, 'Medical Examinations'!$A$2:$J$2336, 9, FALSE)</f>
        <v>Obesity</v>
      </c>
      <c r="M818" t="str">
        <f>VLOOKUP($A818, 'Medical Examinations'!$A$2:$J$2336, 10, FALSE)</f>
        <v>Diabetes</v>
      </c>
      <c r="N818">
        <f>VLOOKUP($A818, 'Hospitalisation Details'!$A$2:$K$2344, 5, FALSE)</f>
        <v>2</v>
      </c>
      <c r="O818">
        <f>VLOOKUP($A818, 'Hospitalisation Details'!$A$2:$K$2344, 6, FALSE)</f>
        <v>12925.89</v>
      </c>
      <c r="P818" t="str">
        <f>VLOOKUP($A818, 'Hospitalisation Details'!$A$2:$K$2344, 7, FALSE)</f>
        <v>tier - 3</v>
      </c>
      <c r="Q818" t="str">
        <f>VLOOKUP($A818, 'Hospitalisation Details'!$A$2:$K$2344, 8, FALSE)</f>
        <v>tier - 2</v>
      </c>
      <c r="R818" t="str">
        <f>VLOOKUP($A818, 'Hospitalisation Details'!$A$2:$K$2344, 9, FALSE)</f>
        <v>R1013</v>
      </c>
      <c r="S818" t="str">
        <f>VLOOKUP($A818, 'Hospitalisation Details'!$A$2:$K$2344, 10, FALSE)</f>
        <v>1Sep1963</v>
      </c>
      <c r="T818">
        <f>VLOOKUP($A818, 'Hospitalisation Details'!$A$2:$K$2344, 11, FALSE)</f>
        <v>59</v>
      </c>
    </row>
    <row r="819" spans="1:20" ht="15.75" x14ac:dyDescent="0.25">
      <c r="A819" s="1" t="s">
        <v>1552</v>
      </c>
      <c r="B819" t="str">
        <f>VLOOKUP($A819, 'Customer Names'!$A$2:$D$2336, 2, FALSE)</f>
        <v>Clark</v>
      </c>
      <c r="C819" t="str">
        <f>VLOOKUP($A819, 'Customer Names'!$A$2:$D$2336, 3, FALSE)</f>
        <v xml:space="preserve"> Mr</v>
      </c>
      <c r="D819" t="str">
        <f>VLOOKUP($A819, 'Customer Names'!$A$2:$D$2336, 4, FALSE)</f>
        <v xml:space="preserve">  Dave</v>
      </c>
      <c r="E819">
        <f>VLOOKUP($A819, 'Medical Examinations'!$A$2:$J$2336, 2, FALSE)</f>
        <v>25.46</v>
      </c>
      <c r="F819">
        <f>VLOOKUP($A819, 'Medical Examinations'!$A$2:$J$2336, 3, FALSE)</f>
        <v>8.77</v>
      </c>
      <c r="G819" t="str">
        <f>VLOOKUP($A819, 'Medical Examinations'!$A$2:$J$2336, 4, FALSE)</f>
        <v>No</v>
      </c>
      <c r="H819" t="str">
        <f>VLOOKUP($A819, 'Medical Examinations'!$A$2:$J$2336, 5, FALSE)</f>
        <v>No</v>
      </c>
      <c r="I819" t="str">
        <f>VLOOKUP($A819, 'Medical Examinations'!$A$2:$J$2336, 6, FALSE)</f>
        <v>Yes</v>
      </c>
      <c r="J819">
        <f>VLOOKUP($A819, 'Medical Examinations'!$A$2:$J$2336, 7, FALSE)</f>
        <v>0</v>
      </c>
      <c r="K819" t="str">
        <f>VLOOKUP($A819, 'Medical Examinations'!$A$2:$J$2336, 8, FALSE)</f>
        <v>No</v>
      </c>
      <c r="L819" t="str">
        <f>VLOOKUP($A819, 'Medical Examinations'!$A$2:$J$2336, 9, FALSE)</f>
        <v>Obesity</v>
      </c>
      <c r="M819" t="str">
        <f>VLOOKUP($A819, 'Medical Examinations'!$A$2:$J$2336, 10, FALSE)</f>
        <v>Diabetes</v>
      </c>
      <c r="N819">
        <f>VLOOKUP($A819, 'Hospitalisation Details'!$A$2:$K$2344, 5, FALSE)</f>
        <v>1</v>
      </c>
      <c r="O819">
        <f>VLOOKUP($A819, 'Hospitalisation Details'!$A$2:$K$2344, 6, FALSE)</f>
        <v>12913.99</v>
      </c>
      <c r="P819" t="str">
        <f>VLOOKUP($A819, 'Hospitalisation Details'!$A$2:$K$2344, 7, FALSE)</f>
        <v>tier - 3</v>
      </c>
      <c r="Q819" t="str">
        <f>VLOOKUP($A819, 'Hospitalisation Details'!$A$2:$K$2344, 8, FALSE)</f>
        <v>tier - 2</v>
      </c>
      <c r="R819" t="str">
        <f>VLOOKUP($A819, 'Hospitalisation Details'!$A$2:$K$2344, 9, FALSE)</f>
        <v>R1016</v>
      </c>
      <c r="S819" t="str">
        <f>VLOOKUP($A819, 'Hospitalisation Details'!$A$2:$K$2344, 10, FALSE)</f>
        <v>16Aug1963</v>
      </c>
      <c r="T819">
        <f>VLOOKUP($A819, 'Hospitalisation Details'!$A$2:$K$2344, 11, FALSE)</f>
        <v>59</v>
      </c>
    </row>
    <row r="820" spans="1:20" ht="15.75" x14ac:dyDescent="0.25">
      <c r="A820" s="1" t="s">
        <v>1551</v>
      </c>
      <c r="B820" t="str">
        <f>VLOOKUP($A820, 'Customer Names'!$A$2:$D$2336, 2, FALSE)</f>
        <v>Nice</v>
      </c>
      <c r="C820" t="str">
        <f>VLOOKUP($A820, 'Customer Names'!$A$2:$D$2336, 3, FALSE)</f>
        <v xml:space="preserve"> Mr</v>
      </c>
      <c r="D820" t="str">
        <f>VLOOKUP($A820, 'Customer Names'!$A$2:$D$2336, 4, FALSE)</f>
        <v xml:space="preserve">  Andy</v>
      </c>
      <c r="E820">
        <f>VLOOKUP($A820, 'Medical Examinations'!$A$2:$J$2336, 2, FALSE)</f>
        <v>39.14</v>
      </c>
      <c r="F820">
        <f>VLOOKUP($A820, 'Medical Examinations'!$A$2:$J$2336, 3, FALSE)</f>
        <v>4.91</v>
      </c>
      <c r="G820" t="str">
        <f>VLOOKUP($A820, 'Medical Examinations'!$A$2:$J$2336, 4, FALSE)</f>
        <v>Yes</v>
      </c>
      <c r="H820" t="str">
        <f>VLOOKUP($A820, 'Medical Examinations'!$A$2:$J$2336, 5, FALSE)</f>
        <v>No</v>
      </c>
      <c r="I820" t="str">
        <f>VLOOKUP($A820, 'Medical Examinations'!$A$2:$J$2336, 6, FALSE)</f>
        <v>No</v>
      </c>
      <c r="J820">
        <f>VLOOKUP($A820, 'Medical Examinations'!$A$2:$J$2336, 7, FALSE)</f>
        <v>1</v>
      </c>
      <c r="K820" t="str">
        <f>VLOOKUP($A820, 'Medical Examinations'!$A$2:$J$2336, 8, FALSE)</f>
        <v>Yes</v>
      </c>
      <c r="L820" t="str">
        <f>VLOOKUP($A820, 'Medical Examinations'!$A$2:$J$2336, 9, FALSE)</f>
        <v>Obesity</v>
      </c>
      <c r="M820" t="str">
        <f>VLOOKUP($A820, 'Medical Examinations'!$A$2:$J$2336, 10, FALSE)</f>
        <v>Normal</v>
      </c>
      <c r="N820">
        <f>VLOOKUP($A820, 'Hospitalisation Details'!$A$2:$K$2344, 5, FALSE)</f>
        <v>0</v>
      </c>
      <c r="O820">
        <f>VLOOKUP($A820, 'Hospitalisation Details'!$A$2:$K$2344, 6, FALSE)</f>
        <v>12890.06</v>
      </c>
      <c r="P820" t="str">
        <f>VLOOKUP($A820, 'Hospitalisation Details'!$A$2:$K$2344, 7, FALSE)</f>
        <v>tier - 3</v>
      </c>
      <c r="Q820" t="str">
        <f>VLOOKUP($A820, 'Hospitalisation Details'!$A$2:$K$2344, 8, FALSE)</f>
        <v>tier - 1</v>
      </c>
      <c r="R820" t="str">
        <f>VLOOKUP($A820, 'Hospitalisation Details'!$A$2:$K$2344, 9, FALSE)</f>
        <v>R1019</v>
      </c>
      <c r="S820" t="str">
        <f>VLOOKUP($A820, 'Hospitalisation Details'!$A$2:$K$2344, 10, FALSE)</f>
        <v>9Jul2004</v>
      </c>
      <c r="T820">
        <f>VLOOKUP($A820, 'Hospitalisation Details'!$A$2:$K$2344, 11, FALSE)</f>
        <v>18</v>
      </c>
    </row>
    <row r="821" spans="1:20" ht="15.75" x14ac:dyDescent="0.25">
      <c r="A821" s="1" t="s">
        <v>1550</v>
      </c>
      <c r="B821" t="str">
        <f>VLOOKUP($A821, 'Customer Names'!$A$2:$D$2336, 2, FALSE)</f>
        <v>Windler</v>
      </c>
      <c r="C821" t="str">
        <f>VLOOKUP($A821, 'Customer Names'!$A$2:$D$2336, 3, FALSE)</f>
        <v xml:space="preserve"> Ms</v>
      </c>
      <c r="D821" t="str">
        <f>VLOOKUP($A821, 'Customer Names'!$A$2:$D$2336, 4, FALSE)</f>
        <v xml:space="preserve">  Mary</v>
      </c>
      <c r="E821">
        <f>VLOOKUP($A821, 'Medical Examinations'!$A$2:$J$2336, 2, FALSE)</f>
        <v>41.2</v>
      </c>
      <c r="F821">
        <f>VLOOKUP($A821, 'Medical Examinations'!$A$2:$J$2336, 3, FALSE)</f>
        <v>4.95</v>
      </c>
      <c r="G821" t="str">
        <f>VLOOKUP($A821, 'Medical Examinations'!$A$2:$J$2336, 4, FALSE)</f>
        <v>Yes</v>
      </c>
      <c r="H821" t="str">
        <f>VLOOKUP($A821, 'Medical Examinations'!$A$2:$J$2336, 5, FALSE)</f>
        <v>No</v>
      </c>
      <c r="I821" t="str">
        <f>VLOOKUP($A821, 'Medical Examinations'!$A$2:$J$2336, 6, FALSE)</f>
        <v>No</v>
      </c>
      <c r="J821">
        <f>VLOOKUP($A821, 'Medical Examinations'!$A$2:$J$2336, 7, FALSE)</f>
        <v>2</v>
      </c>
      <c r="K821" t="str">
        <f>VLOOKUP($A821, 'Medical Examinations'!$A$2:$J$2336, 8, FALSE)</f>
        <v>Yes</v>
      </c>
      <c r="L821" t="str">
        <f>VLOOKUP($A821, 'Medical Examinations'!$A$2:$J$2336, 9, FALSE)</f>
        <v>Obesity</v>
      </c>
      <c r="M821" t="str">
        <f>VLOOKUP($A821, 'Medical Examinations'!$A$2:$J$2336, 10, FALSE)</f>
        <v>Normal</v>
      </c>
      <c r="N821">
        <f>VLOOKUP($A821, 'Hospitalisation Details'!$A$2:$K$2344, 5, FALSE)</f>
        <v>3</v>
      </c>
      <c r="O821">
        <f>VLOOKUP($A821, 'Hospitalisation Details'!$A$2:$K$2344, 6, FALSE)</f>
        <v>12870.31</v>
      </c>
      <c r="P821" t="str">
        <f>VLOOKUP($A821, 'Hospitalisation Details'!$A$2:$K$2344, 7, FALSE)</f>
        <v>tier - 3</v>
      </c>
      <c r="Q821" t="str">
        <f>VLOOKUP($A821, 'Hospitalisation Details'!$A$2:$K$2344, 8, FALSE)</f>
        <v>tier - 3</v>
      </c>
      <c r="R821" t="str">
        <f>VLOOKUP($A821, 'Hospitalisation Details'!$A$2:$K$2344, 9, FALSE)</f>
        <v>R1012</v>
      </c>
      <c r="S821" t="str">
        <f>VLOOKUP($A821, 'Hospitalisation Details'!$A$2:$K$2344, 10, FALSE)</f>
        <v>6Aug1984</v>
      </c>
      <c r="T821">
        <f>VLOOKUP($A821, 'Hospitalisation Details'!$A$2:$K$2344, 11, FALSE)</f>
        <v>38</v>
      </c>
    </row>
    <row r="822" spans="1:20" ht="15.75" x14ac:dyDescent="0.25">
      <c r="A822" s="1" t="s">
        <v>1549</v>
      </c>
      <c r="B822" t="str">
        <f>VLOOKUP($A822, 'Customer Names'!$A$2:$D$2336, 2, FALSE)</f>
        <v>Jones</v>
      </c>
      <c r="C822" t="str">
        <f>VLOOKUP($A822, 'Customer Names'!$A$2:$D$2336, 3, FALSE)</f>
        <v xml:space="preserve"> Mr</v>
      </c>
      <c r="D822" t="str">
        <f>VLOOKUP($A822, 'Customer Names'!$A$2:$D$2336, 4, FALSE)</f>
        <v xml:space="preserve">  Marcus B</v>
      </c>
      <c r="E822">
        <f>VLOOKUP($A822, 'Medical Examinations'!$A$2:$J$2336, 2, FALSE)</f>
        <v>28.81</v>
      </c>
      <c r="F822">
        <f>VLOOKUP($A822, 'Medical Examinations'!$A$2:$J$2336, 3, FALSE)</f>
        <v>10.8</v>
      </c>
      <c r="G822" t="str">
        <f>VLOOKUP($A822, 'Medical Examinations'!$A$2:$J$2336, 4, FALSE)</f>
        <v>No</v>
      </c>
      <c r="H822" t="str">
        <f>VLOOKUP($A822, 'Medical Examinations'!$A$2:$J$2336, 5, FALSE)</f>
        <v>No</v>
      </c>
      <c r="I822" t="str">
        <f>VLOOKUP($A822, 'Medical Examinations'!$A$2:$J$2336, 6, FALSE)</f>
        <v>Yes</v>
      </c>
      <c r="J822">
        <f>VLOOKUP($A822, 'Medical Examinations'!$A$2:$J$2336, 7, FALSE)</f>
        <v>0</v>
      </c>
      <c r="K822" t="str">
        <f>VLOOKUP($A822, 'Medical Examinations'!$A$2:$J$2336, 8, FALSE)</f>
        <v>No</v>
      </c>
      <c r="L822" t="str">
        <f>VLOOKUP($A822, 'Medical Examinations'!$A$2:$J$2336, 9, FALSE)</f>
        <v>Obesity</v>
      </c>
      <c r="M822" t="str">
        <f>VLOOKUP($A822, 'Medical Examinations'!$A$2:$J$2336, 10, FALSE)</f>
        <v>Diabetes</v>
      </c>
      <c r="N822">
        <f>VLOOKUP($A822, 'Hospitalisation Details'!$A$2:$K$2344, 5, FALSE)</f>
        <v>0</v>
      </c>
      <c r="O822">
        <f>VLOOKUP($A822, 'Hospitalisation Details'!$A$2:$K$2344, 6, FALSE)</f>
        <v>12856.84</v>
      </c>
      <c r="P822" t="str">
        <f>VLOOKUP($A822, 'Hospitalisation Details'!$A$2:$K$2344, 7, FALSE)</f>
        <v>tier - 3</v>
      </c>
      <c r="Q822" t="str">
        <f>VLOOKUP($A822, 'Hospitalisation Details'!$A$2:$K$2344, 8, FALSE)</f>
        <v>tier - 3</v>
      </c>
      <c r="R822" t="str">
        <f>VLOOKUP($A822, 'Hospitalisation Details'!$A$2:$K$2344, 9, FALSE)</f>
        <v>R1021</v>
      </c>
      <c r="S822" t="str">
        <f>VLOOKUP($A822, 'Hospitalisation Details'!$A$2:$K$2344, 10, FALSE)</f>
        <v>27Sep1963</v>
      </c>
      <c r="T822">
        <f>VLOOKUP($A822, 'Hospitalisation Details'!$A$2:$K$2344, 11, FALSE)</f>
        <v>59</v>
      </c>
    </row>
    <row r="823" spans="1:20" ht="15.75" x14ac:dyDescent="0.25">
      <c r="A823" s="1" t="s">
        <v>1548</v>
      </c>
      <c r="B823" t="str">
        <f>VLOOKUP($A823, 'Customer Names'!$A$2:$D$2336, 2, FALSE)</f>
        <v>Stevenson</v>
      </c>
      <c r="C823" t="str">
        <f>VLOOKUP($A823, 'Customer Names'!$A$2:$D$2336, 3, FALSE)</f>
        <v xml:space="preserve"> Mr</v>
      </c>
      <c r="D823" t="str">
        <f>VLOOKUP($A823, 'Customer Names'!$A$2:$D$2336, 4, FALSE)</f>
        <v xml:space="preserve">  Thomas K</v>
      </c>
      <c r="E823">
        <f>VLOOKUP($A823, 'Medical Examinations'!$A$2:$J$2336, 2, FALSE)</f>
        <v>37.409999999999997</v>
      </c>
      <c r="F823">
        <f>VLOOKUP($A823, 'Medical Examinations'!$A$2:$J$2336, 3, FALSE)</f>
        <v>7.21</v>
      </c>
      <c r="G823" t="str">
        <f>VLOOKUP($A823, 'Medical Examinations'!$A$2:$J$2336, 4, FALSE)</f>
        <v>Yes</v>
      </c>
      <c r="H823" t="str">
        <f>VLOOKUP($A823, 'Medical Examinations'!$A$2:$J$2336, 5, FALSE)</f>
        <v>No</v>
      </c>
      <c r="I823" t="str">
        <f>VLOOKUP($A823, 'Medical Examinations'!$A$2:$J$2336, 6, FALSE)</f>
        <v>No</v>
      </c>
      <c r="J823">
        <f>VLOOKUP($A823, 'Medical Examinations'!$A$2:$J$2336, 7, FALSE)</f>
        <v>1</v>
      </c>
      <c r="K823" t="str">
        <f>VLOOKUP($A823, 'Medical Examinations'!$A$2:$J$2336, 8, FALSE)</f>
        <v>No</v>
      </c>
      <c r="L823" t="str">
        <f>VLOOKUP($A823, 'Medical Examinations'!$A$2:$J$2336, 9, FALSE)</f>
        <v>Obesity</v>
      </c>
      <c r="M823" t="str">
        <f>VLOOKUP($A823, 'Medical Examinations'!$A$2:$J$2336, 10, FALSE)</f>
        <v>Diabetes</v>
      </c>
      <c r="N823">
        <f>VLOOKUP($A823, 'Hospitalisation Details'!$A$2:$K$2344, 5, FALSE)</f>
        <v>0</v>
      </c>
      <c r="O823">
        <f>VLOOKUP($A823, 'Hospitalisation Details'!$A$2:$K$2344, 6, FALSE)</f>
        <v>12852.37</v>
      </c>
      <c r="P823" t="str">
        <f>VLOOKUP($A823, 'Hospitalisation Details'!$A$2:$K$2344, 7, FALSE)</f>
        <v>tier - 3</v>
      </c>
      <c r="Q823" t="str">
        <f>VLOOKUP($A823, 'Hospitalisation Details'!$A$2:$K$2344, 8, FALSE)</f>
        <v>tier - 1</v>
      </c>
      <c r="R823" t="str">
        <f>VLOOKUP($A823, 'Hospitalisation Details'!$A$2:$K$2344, 9, FALSE)</f>
        <v>R1012</v>
      </c>
      <c r="S823" t="str">
        <f>VLOOKUP($A823, 'Hospitalisation Details'!$A$2:$K$2344, 10, FALSE)</f>
        <v>22Sep1973</v>
      </c>
      <c r="T823">
        <f>VLOOKUP($A823, 'Hospitalisation Details'!$A$2:$K$2344, 11, FALSE)</f>
        <v>49</v>
      </c>
    </row>
    <row r="824" spans="1:20" ht="15.75" x14ac:dyDescent="0.25">
      <c r="A824" s="1" t="s">
        <v>1547</v>
      </c>
      <c r="B824" t="str">
        <f>VLOOKUP($A824, 'Customer Names'!$A$2:$D$2336, 2, FALSE)</f>
        <v>Humphrey</v>
      </c>
      <c r="C824" t="str">
        <f>VLOOKUP($A824, 'Customer Names'!$A$2:$D$2336, 3, FALSE)</f>
        <v xml:space="preserve"> Mr</v>
      </c>
      <c r="D824" t="str">
        <f>VLOOKUP($A824, 'Customer Names'!$A$2:$D$2336, 4, FALSE)</f>
        <v xml:space="preserve">  Robert</v>
      </c>
      <c r="E824">
        <f>VLOOKUP($A824, 'Medical Examinations'!$A$2:$J$2336, 2, FALSE)</f>
        <v>52.54</v>
      </c>
      <c r="F824">
        <f>VLOOKUP($A824, 'Medical Examinations'!$A$2:$J$2336, 3, FALSE)</f>
        <v>5.12</v>
      </c>
      <c r="G824" t="str">
        <f>VLOOKUP($A824, 'Medical Examinations'!$A$2:$J$2336, 4, FALSE)</f>
        <v>Yes</v>
      </c>
      <c r="H824" t="str">
        <f>VLOOKUP($A824, 'Medical Examinations'!$A$2:$J$2336, 5, FALSE)</f>
        <v>Yes</v>
      </c>
      <c r="I824" t="str">
        <f>VLOOKUP($A824, 'Medical Examinations'!$A$2:$J$2336, 6, FALSE)</f>
        <v>Yes</v>
      </c>
      <c r="J824">
        <f>VLOOKUP($A824, 'Medical Examinations'!$A$2:$J$2336, 7, FALSE)</f>
        <v>2</v>
      </c>
      <c r="K824" t="str">
        <f>VLOOKUP($A824, 'Medical Examinations'!$A$2:$J$2336, 8, FALSE)</f>
        <v>Yes</v>
      </c>
      <c r="L824" t="str">
        <f>VLOOKUP($A824, 'Medical Examinations'!$A$2:$J$2336, 9, FALSE)</f>
        <v>Obesity</v>
      </c>
      <c r="M824" t="str">
        <f>VLOOKUP($A824, 'Medical Examinations'!$A$2:$J$2336, 10, FALSE)</f>
        <v>Normal</v>
      </c>
      <c r="N824">
        <f>VLOOKUP($A824, 'Hospitalisation Details'!$A$2:$K$2344, 5, FALSE)</f>
        <v>0</v>
      </c>
      <c r="O824">
        <f>VLOOKUP($A824, 'Hospitalisation Details'!$A$2:$K$2344, 6, FALSE)</f>
        <v>12847.24</v>
      </c>
      <c r="P824" t="str">
        <f>VLOOKUP($A824, 'Hospitalisation Details'!$A$2:$K$2344, 7, FALSE)</f>
        <v>tier - 3</v>
      </c>
      <c r="Q824" t="str">
        <f>VLOOKUP($A824, 'Hospitalisation Details'!$A$2:$K$2344, 8, FALSE)</f>
        <v>tier - 2</v>
      </c>
      <c r="R824" t="str">
        <f>VLOOKUP($A824, 'Hospitalisation Details'!$A$2:$K$2344, 9, FALSE)</f>
        <v>R1012</v>
      </c>
      <c r="S824" t="str">
        <f>VLOOKUP($A824, 'Hospitalisation Details'!$A$2:$K$2344, 10, FALSE)</f>
        <v>27Sep1993</v>
      </c>
      <c r="T824">
        <f>VLOOKUP($A824, 'Hospitalisation Details'!$A$2:$K$2344, 11, FALSE)</f>
        <v>29</v>
      </c>
    </row>
    <row r="825" spans="1:20" ht="15.75" x14ac:dyDescent="0.25">
      <c r="A825" s="1" t="s">
        <v>1546</v>
      </c>
      <c r="B825" t="str">
        <f>VLOOKUP($A825, 'Customer Names'!$A$2:$D$2336, 2, FALSE)</f>
        <v>Nelson</v>
      </c>
      <c r="C825" t="str">
        <f>VLOOKUP($A825, 'Customer Names'!$A$2:$D$2336, 3, FALSE)</f>
        <v xml:space="preserve"> Mr</v>
      </c>
      <c r="D825" t="str">
        <f>VLOOKUP($A825, 'Customer Names'!$A$2:$D$2336, 4, FALSE)</f>
        <v xml:space="preserve">  Geoff</v>
      </c>
      <c r="E825">
        <f>VLOOKUP($A825, 'Medical Examinations'!$A$2:$J$2336, 2, FALSE)</f>
        <v>17.29</v>
      </c>
      <c r="F825">
        <f>VLOOKUP($A825, 'Medical Examinations'!$A$2:$J$2336, 3, FALSE)</f>
        <v>4.62</v>
      </c>
      <c r="G825" t="str">
        <f>VLOOKUP($A825, 'Medical Examinations'!$A$2:$J$2336, 4, FALSE)</f>
        <v>No</v>
      </c>
      <c r="H825" t="str">
        <f>VLOOKUP($A825, 'Medical Examinations'!$A$2:$J$2336, 5, FALSE)</f>
        <v>No</v>
      </c>
      <c r="I825" t="str">
        <f>VLOOKUP($A825, 'Medical Examinations'!$A$2:$J$2336, 6, FALSE)</f>
        <v>No</v>
      </c>
      <c r="J825">
        <f>VLOOKUP($A825, 'Medical Examinations'!$A$2:$J$2336, 7, FALSE)</f>
        <v>0</v>
      </c>
      <c r="K825" t="str">
        <f>VLOOKUP($A825, 'Medical Examinations'!$A$2:$J$2336, 8, FALSE)</f>
        <v>No</v>
      </c>
      <c r="L825" t="str">
        <f>VLOOKUP($A825, 'Medical Examinations'!$A$2:$J$2336, 9, FALSE)</f>
        <v>Underweight</v>
      </c>
      <c r="M825" t="str">
        <f>VLOOKUP($A825, 'Medical Examinations'!$A$2:$J$2336, 10, FALSE)</f>
        <v>Normal</v>
      </c>
      <c r="N825">
        <f>VLOOKUP($A825, 'Hospitalisation Details'!$A$2:$K$2344, 5, FALSE)</f>
        <v>2</v>
      </c>
      <c r="O825">
        <f>VLOOKUP($A825, 'Hospitalisation Details'!$A$2:$K$2344, 6, FALSE)</f>
        <v>12829.46</v>
      </c>
      <c r="P825" t="str">
        <f>VLOOKUP($A825, 'Hospitalisation Details'!$A$2:$K$2344, 7, FALSE)</f>
        <v>tier - 3</v>
      </c>
      <c r="Q825" t="str">
        <f>VLOOKUP($A825, 'Hospitalisation Details'!$A$2:$K$2344, 8, FALSE)</f>
        <v>tier - 3</v>
      </c>
      <c r="R825" t="str">
        <f>VLOOKUP($A825, 'Hospitalisation Details'!$A$2:$K$2344, 9, FALSE)</f>
        <v>R1016</v>
      </c>
      <c r="S825" t="str">
        <f>VLOOKUP($A825, 'Hospitalisation Details'!$A$2:$K$2344, 10, FALSE)</f>
        <v>9Nov2004</v>
      </c>
      <c r="T825">
        <f>VLOOKUP($A825, 'Hospitalisation Details'!$A$2:$K$2344, 11, FALSE)</f>
        <v>18</v>
      </c>
    </row>
    <row r="826" spans="1:20" ht="15.75" x14ac:dyDescent="0.25">
      <c r="A826" s="1" t="s">
        <v>1545</v>
      </c>
      <c r="B826" t="str">
        <f>VLOOKUP($A826, 'Customer Names'!$A$2:$D$2336, 2, FALSE)</f>
        <v>Payne</v>
      </c>
      <c r="C826" t="str">
        <f>VLOOKUP($A826, 'Customer Names'!$A$2:$D$2336, 3, FALSE)</f>
        <v xml:space="preserve"> Mr</v>
      </c>
      <c r="D826" t="str">
        <f>VLOOKUP($A826, 'Customer Names'!$A$2:$D$2336, 4, FALSE)</f>
        <v xml:space="preserve">  Chris J</v>
      </c>
      <c r="E826">
        <f>VLOOKUP($A826, 'Medical Examinations'!$A$2:$J$2336, 2, FALSE)</f>
        <v>31.74</v>
      </c>
      <c r="F826">
        <f>VLOOKUP($A826, 'Medical Examinations'!$A$2:$J$2336, 3, FALSE)</f>
        <v>7.68</v>
      </c>
      <c r="G826" t="str">
        <f>VLOOKUP($A826, 'Medical Examinations'!$A$2:$J$2336, 4, FALSE)</f>
        <v>No</v>
      </c>
      <c r="H826" t="str">
        <f>VLOOKUP($A826, 'Medical Examinations'!$A$2:$J$2336, 5, FALSE)</f>
        <v>No</v>
      </c>
      <c r="I826" t="str">
        <f>VLOOKUP($A826, 'Medical Examinations'!$A$2:$J$2336, 6, FALSE)</f>
        <v>No</v>
      </c>
      <c r="J826">
        <f>VLOOKUP($A826, 'Medical Examinations'!$A$2:$J$2336, 7, FALSE)</f>
        <v>1</v>
      </c>
      <c r="K826" t="str">
        <f>VLOOKUP($A826, 'Medical Examinations'!$A$2:$J$2336, 8, FALSE)</f>
        <v>No</v>
      </c>
      <c r="L826" t="str">
        <f>VLOOKUP($A826, 'Medical Examinations'!$A$2:$J$2336, 9, FALSE)</f>
        <v>Obesity</v>
      </c>
      <c r="M826" t="str">
        <f>VLOOKUP($A826, 'Medical Examinations'!$A$2:$J$2336, 10, FALSE)</f>
        <v>Diabetes</v>
      </c>
      <c r="N826">
        <f>VLOOKUP($A826, 'Hospitalisation Details'!$A$2:$K$2344, 5, FALSE)</f>
        <v>0</v>
      </c>
      <c r="O826">
        <f>VLOOKUP($A826, 'Hospitalisation Details'!$A$2:$K$2344, 6, FALSE)</f>
        <v>12823.25</v>
      </c>
      <c r="P826" t="str">
        <f>VLOOKUP($A826, 'Hospitalisation Details'!$A$2:$K$2344, 7, FALSE)</f>
        <v>tier - 3</v>
      </c>
      <c r="Q826" t="str">
        <f>VLOOKUP($A826, 'Hospitalisation Details'!$A$2:$K$2344, 8, FALSE)</f>
        <v>tier - 3</v>
      </c>
      <c r="R826" t="str">
        <f>VLOOKUP($A826, 'Hospitalisation Details'!$A$2:$K$2344, 9, FALSE)</f>
        <v>R1021</v>
      </c>
      <c r="S826" t="str">
        <f>VLOOKUP($A826, 'Hospitalisation Details'!$A$2:$K$2344, 10, FALSE)</f>
        <v>25Sep1967</v>
      </c>
      <c r="T826">
        <f>VLOOKUP($A826, 'Hospitalisation Details'!$A$2:$K$2344, 11, FALSE)</f>
        <v>55</v>
      </c>
    </row>
    <row r="827" spans="1:20" ht="15.75" x14ac:dyDescent="0.25">
      <c r="A827" s="1" t="s">
        <v>1544</v>
      </c>
      <c r="B827" t="str">
        <f>VLOOKUP($A827, 'Customer Names'!$A$2:$D$2336, 2, FALSE)</f>
        <v>Hails</v>
      </c>
      <c r="C827" t="str">
        <f>VLOOKUP($A827, 'Customer Names'!$A$2:$D$2336, 3, FALSE)</f>
        <v xml:space="preserve"> Ms</v>
      </c>
      <c r="D827" t="str">
        <f>VLOOKUP($A827, 'Customer Names'!$A$2:$D$2336, 4, FALSE)</f>
        <v xml:space="preserve">  Kate A</v>
      </c>
      <c r="E827">
        <f>VLOOKUP($A827, 'Medical Examinations'!$A$2:$J$2336, 2, FALSE)</f>
        <v>26.504999999999999</v>
      </c>
      <c r="F827">
        <f>VLOOKUP($A827, 'Medical Examinations'!$A$2:$J$2336, 3, FALSE)</f>
        <v>6.79</v>
      </c>
      <c r="G827" t="str">
        <f>VLOOKUP($A827, 'Medical Examinations'!$A$2:$J$2336, 4, FALSE)</f>
        <v>No</v>
      </c>
      <c r="H827" t="str">
        <f>VLOOKUP($A827, 'Medical Examinations'!$A$2:$J$2336, 5, FALSE)</f>
        <v>No</v>
      </c>
      <c r="I827" t="str">
        <f>VLOOKUP($A827, 'Medical Examinations'!$A$2:$J$2336, 6, FALSE)</f>
        <v>Yes</v>
      </c>
      <c r="J827">
        <f>VLOOKUP($A827, 'Medical Examinations'!$A$2:$J$2336, 7, FALSE)</f>
        <v>0</v>
      </c>
      <c r="K827" t="str">
        <f>VLOOKUP($A827, 'Medical Examinations'!$A$2:$J$2336, 8, FALSE)</f>
        <v>No</v>
      </c>
      <c r="L827" t="str">
        <f>VLOOKUP($A827, 'Medical Examinations'!$A$2:$J$2336, 9, FALSE)</f>
        <v>Obesity</v>
      </c>
      <c r="M827" t="str">
        <f>VLOOKUP($A827, 'Medical Examinations'!$A$2:$J$2336, 10, FALSE)</f>
        <v>Diabetes</v>
      </c>
      <c r="N827">
        <f>VLOOKUP($A827, 'Hospitalisation Details'!$A$2:$K$2344, 5, FALSE)</f>
        <v>0</v>
      </c>
      <c r="O827">
        <f>VLOOKUP($A827, 'Hospitalisation Details'!$A$2:$K$2344, 6, FALSE)</f>
        <v>12815.44</v>
      </c>
      <c r="P827" t="str">
        <f>VLOOKUP($A827, 'Hospitalisation Details'!$A$2:$K$2344, 7, FALSE)</f>
        <v>tier - 3</v>
      </c>
      <c r="Q827" t="str">
        <f>VLOOKUP($A827, 'Hospitalisation Details'!$A$2:$K$2344, 8, FALSE)</f>
        <v>tier - 3</v>
      </c>
      <c r="R827" t="str">
        <f>VLOOKUP($A827, 'Hospitalisation Details'!$A$2:$K$2344, 9, FALSE)</f>
        <v>R1024</v>
      </c>
      <c r="S827" t="str">
        <f>VLOOKUP($A827, 'Hospitalisation Details'!$A$2:$K$2344, 10, FALSE)</f>
        <v>20Jul1963</v>
      </c>
      <c r="T827">
        <f>VLOOKUP($A827, 'Hospitalisation Details'!$A$2:$K$2344, 11, FALSE)</f>
        <v>59</v>
      </c>
    </row>
    <row r="828" spans="1:20" ht="15.75" x14ac:dyDescent="0.25">
      <c r="A828" s="1" t="s">
        <v>1543</v>
      </c>
      <c r="B828" t="str">
        <f>VLOOKUP($A828, 'Customer Names'!$A$2:$D$2336, 2, FALSE)</f>
        <v>Proctor</v>
      </c>
      <c r="C828" t="str">
        <f>VLOOKUP($A828, 'Customer Names'!$A$2:$D$2336, 3, FALSE)</f>
        <v xml:space="preserve"> Ms</v>
      </c>
      <c r="D828" t="str">
        <f>VLOOKUP($A828, 'Customer Names'!$A$2:$D$2336, 4, FALSE)</f>
        <v xml:space="preserve">  Kelli</v>
      </c>
      <c r="E828">
        <f>VLOOKUP($A828, 'Medical Examinations'!$A$2:$J$2336, 2, FALSE)</f>
        <v>36.479999999999997</v>
      </c>
      <c r="F828">
        <f>VLOOKUP($A828, 'Medical Examinations'!$A$2:$J$2336, 3, FALSE)</f>
        <v>11.09</v>
      </c>
      <c r="G828" t="str">
        <f>VLOOKUP($A828, 'Medical Examinations'!$A$2:$J$2336, 4, FALSE)</f>
        <v>Yes</v>
      </c>
      <c r="H828" t="str">
        <f>VLOOKUP($A828, 'Medical Examinations'!$A$2:$J$2336, 5, FALSE)</f>
        <v>No</v>
      </c>
      <c r="I828" t="str">
        <f>VLOOKUP($A828, 'Medical Examinations'!$A$2:$J$2336, 6, FALSE)</f>
        <v>No</v>
      </c>
      <c r="J828">
        <f>VLOOKUP($A828, 'Medical Examinations'!$A$2:$J$2336, 7, FALSE)</f>
        <v>1</v>
      </c>
      <c r="K828" t="str">
        <f>VLOOKUP($A828, 'Medical Examinations'!$A$2:$J$2336, 8, FALSE)</f>
        <v>No</v>
      </c>
      <c r="L828" t="str">
        <f>VLOOKUP($A828, 'Medical Examinations'!$A$2:$J$2336, 9, FALSE)</f>
        <v>Obesity</v>
      </c>
      <c r="M828" t="str">
        <f>VLOOKUP($A828, 'Medical Examinations'!$A$2:$J$2336, 10, FALSE)</f>
        <v>Diabetes</v>
      </c>
      <c r="N828">
        <f>VLOOKUP($A828, 'Hospitalisation Details'!$A$2:$K$2344, 5, FALSE)</f>
        <v>0</v>
      </c>
      <c r="O828">
        <f>VLOOKUP($A828, 'Hospitalisation Details'!$A$2:$K$2344, 6, FALSE)</f>
        <v>12797.21</v>
      </c>
      <c r="P828" t="str">
        <f>VLOOKUP($A828, 'Hospitalisation Details'!$A$2:$K$2344, 7, FALSE)</f>
        <v>tier - 3</v>
      </c>
      <c r="Q828" t="str">
        <f>VLOOKUP($A828, 'Hospitalisation Details'!$A$2:$K$2344, 8, FALSE)</f>
        <v>tier - 1</v>
      </c>
      <c r="R828" t="str">
        <f>VLOOKUP($A828, 'Hospitalisation Details'!$A$2:$K$2344, 9, FALSE)</f>
        <v>R1024</v>
      </c>
      <c r="S828" t="str">
        <f>VLOOKUP($A828, 'Hospitalisation Details'!$A$2:$K$2344, 10, FALSE)</f>
        <v>24Jul1978</v>
      </c>
      <c r="T828">
        <f>VLOOKUP($A828, 'Hospitalisation Details'!$A$2:$K$2344, 11, FALSE)</f>
        <v>44</v>
      </c>
    </row>
    <row r="829" spans="1:20" ht="15.75" x14ac:dyDescent="0.25">
      <c r="A829" s="1" t="s">
        <v>1542</v>
      </c>
      <c r="B829" t="str">
        <f>VLOOKUP($A829, 'Customer Names'!$A$2:$D$2336, 2, FALSE)</f>
        <v>Ryan</v>
      </c>
      <c r="C829" t="str">
        <f>VLOOKUP($A829, 'Customer Names'!$A$2:$D$2336, 3, FALSE)</f>
        <v xml:space="preserve"> Mrs</v>
      </c>
      <c r="D829" t="str">
        <f>VLOOKUP($A829, 'Customer Names'!$A$2:$D$2336, 4, FALSE)</f>
        <v xml:space="preserve">  Maggie M</v>
      </c>
      <c r="E829">
        <f>VLOOKUP($A829, 'Medical Examinations'!$A$2:$J$2336, 2, FALSE)</f>
        <v>39.159999999999997</v>
      </c>
      <c r="F829">
        <f>VLOOKUP($A829, 'Medical Examinations'!$A$2:$J$2336, 3, FALSE)</f>
        <v>5.24</v>
      </c>
      <c r="G829" t="str">
        <f>VLOOKUP($A829, 'Medical Examinations'!$A$2:$J$2336, 4, FALSE)</f>
        <v>Yes</v>
      </c>
      <c r="H829" t="str">
        <f>VLOOKUP($A829, 'Medical Examinations'!$A$2:$J$2336, 5, FALSE)</f>
        <v>No</v>
      </c>
      <c r="I829" t="str">
        <f>VLOOKUP($A829, 'Medical Examinations'!$A$2:$J$2336, 6, FALSE)</f>
        <v>Yes</v>
      </c>
      <c r="J829">
        <f>VLOOKUP($A829, 'Medical Examinations'!$A$2:$J$2336, 7, FALSE)</f>
        <v>1</v>
      </c>
      <c r="K829" t="str">
        <f>VLOOKUP($A829, 'Medical Examinations'!$A$2:$J$2336, 8, FALSE)</f>
        <v>Yes</v>
      </c>
      <c r="L829" t="str">
        <f>VLOOKUP($A829, 'Medical Examinations'!$A$2:$J$2336, 9, FALSE)</f>
        <v>Obesity</v>
      </c>
      <c r="M829" t="str">
        <f>VLOOKUP($A829, 'Medical Examinations'!$A$2:$J$2336, 10, FALSE)</f>
        <v>Normal</v>
      </c>
      <c r="N829">
        <f>VLOOKUP($A829, 'Hospitalisation Details'!$A$2:$K$2344, 5, FALSE)</f>
        <v>3</v>
      </c>
      <c r="O829">
        <f>VLOOKUP($A829, 'Hospitalisation Details'!$A$2:$K$2344, 6, FALSE)</f>
        <v>12788.18</v>
      </c>
      <c r="P829" t="str">
        <f>VLOOKUP($A829, 'Hospitalisation Details'!$A$2:$K$2344, 7, FALSE)</f>
        <v>tier - 3</v>
      </c>
      <c r="Q829" t="str">
        <f>VLOOKUP($A829, 'Hospitalisation Details'!$A$2:$K$2344, 8, FALSE)</f>
        <v>tier - 1</v>
      </c>
      <c r="R829" t="str">
        <f>VLOOKUP($A829, 'Hospitalisation Details'!$A$2:$K$2344, 9, FALSE)</f>
        <v>R1026</v>
      </c>
      <c r="S829" t="str">
        <f>VLOOKUP($A829, 'Hospitalisation Details'!$A$2:$K$2344, 10, FALSE)</f>
        <v>29Oct1983</v>
      </c>
      <c r="T829">
        <f>VLOOKUP($A829, 'Hospitalisation Details'!$A$2:$K$2344, 11, FALSE)</f>
        <v>39</v>
      </c>
    </row>
    <row r="830" spans="1:20" ht="15.75" x14ac:dyDescent="0.25">
      <c r="A830" s="1" t="s">
        <v>1541</v>
      </c>
      <c r="B830" t="str">
        <f>VLOOKUP($A830, 'Customer Names'!$A$2:$D$2336, 2, FALSE)</f>
        <v>Watson</v>
      </c>
      <c r="C830" t="str">
        <f>VLOOKUP($A830, 'Customer Names'!$A$2:$D$2336, 3, FALSE)</f>
        <v xml:space="preserve"> Mrs</v>
      </c>
      <c r="D830" t="str">
        <f>VLOOKUP($A830, 'Customer Names'!$A$2:$D$2336, 4, FALSE)</f>
        <v xml:space="preserve">  Michelle L</v>
      </c>
      <c r="E830">
        <f>VLOOKUP($A830, 'Medical Examinations'!$A$2:$J$2336, 2, FALSE)</f>
        <v>28.22</v>
      </c>
      <c r="F830">
        <f>VLOOKUP($A830, 'Medical Examinations'!$A$2:$J$2336, 3, FALSE)</f>
        <v>7.51</v>
      </c>
      <c r="G830" t="str">
        <f>VLOOKUP($A830, 'Medical Examinations'!$A$2:$J$2336, 4, FALSE)</f>
        <v>No</v>
      </c>
      <c r="H830" t="str">
        <f>VLOOKUP($A830, 'Medical Examinations'!$A$2:$J$2336, 5, FALSE)</f>
        <v>No</v>
      </c>
      <c r="I830" t="str">
        <f>VLOOKUP($A830, 'Medical Examinations'!$A$2:$J$2336, 6, FALSE)</f>
        <v>Yes</v>
      </c>
      <c r="J830">
        <f>VLOOKUP($A830, 'Medical Examinations'!$A$2:$J$2336, 7, FALSE)</f>
        <v>0</v>
      </c>
      <c r="K830" t="str">
        <f>VLOOKUP($A830, 'Medical Examinations'!$A$2:$J$2336, 8, FALSE)</f>
        <v>No</v>
      </c>
      <c r="L830" t="str">
        <f>VLOOKUP($A830, 'Medical Examinations'!$A$2:$J$2336, 9, FALSE)</f>
        <v>Obesity</v>
      </c>
      <c r="M830" t="str">
        <f>VLOOKUP($A830, 'Medical Examinations'!$A$2:$J$2336, 10, FALSE)</f>
        <v>Diabetes</v>
      </c>
      <c r="N830">
        <f>VLOOKUP($A830, 'Hospitalisation Details'!$A$2:$K$2344, 5, FALSE)</f>
        <v>0</v>
      </c>
      <c r="O830">
        <f>VLOOKUP($A830, 'Hospitalisation Details'!$A$2:$K$2344, 6, FALSE)</f>
        <v>12788.03</v>
      </c>
      <c r="P830" t="str">
        <f>VLOOKUP($A830, 'Hospitalisation Details'!$A$2:$K$2344, 7, FALSE)</f>
        <v>tier - 3</v>
      </c>
      <c r="Q830" t="str">
        <f>VLOOKUP($A830, 'Hospitalisation Details'!$A$2:$K$2344, 8, FALSE)</f>
        <v>tier - 3</v>
      </c>
      <c r="R830" t="str">
        <f>VLOOKUP($A830, 'Hospitalisation Details'!$A$2:$K$2344, 9, FALSE)</f>
        <v>R1025</v>
      </c>
      <c r="S830" t="str">
        <f>VLOOKUP($A830, 'Hospitalisation Details'!$A$2:$K$2344, 10, FALSE)</f>
        <v>5Dec1963</v>
      </c>
      <c r="T830">
        <f>VLOOKUP($A830, 'Hospitalisation Details'!$A$2:$K$2344, 11, FALSE)</f>
        <v>59</v>
      </c>
    </row>
    <row r="831" spans="1:20" ht="15.75" x14ac:dyDescent="0.25">
      <c r="A831" s="1" t="s">
        <v>1540</v>
      </c>
      <c r="B831" t="str">
        <f>VLOOKUP($A831, 'Customer Names'!$A$2:$D$2336, 2, FALSE)</f>
        <v>Gresh</v>
      </c>
      <c r="C831" t="str">
        <f>VLOOKUP($A831, 'Customer Names'!$A$2:$D$2336, 3, FALSE)</f>
        <v xml:space="preserve"> Mrs</v>
      </c>
      <c r="D831" t="str">
        <f>VLOOKUP($A831, 'Customer Names'!$A$2:$D$2336, 4, FALSE)</f>
        <v xml:space="preserve">  Ashley K</v>
      </c>
      <c r="E831">
        <f>VLOOKUP($A831, 'Medical Examinations'!$A$2:$J$2336, 2, FALSE)</f>
        <v>35</v>
      </c>
      <c r="F831">
        <f>VLOOKUP($A831, 'Medical Examinations'!$A$2:$J$2336, 3, FALSE)</f>
        <v>4.13</v>
      </c>
      <c r="G831" t="str">
        <f>VLOOKUP($A831, 'Medical Examinations'!$A$2:$J$2336, 4, FALSE)</f>
        <v>Yes</v>
      </c>
      <c r="H831" t="str">
        <f>VLOOKUP($A831, 'Medical Examinations'!$A$2:$J$2336, 5, FALSE)</f>
        <v>No</v>
      </c>
      <c r="I831" t="str">
        <f>VLOOKUP($A831, 'Medical Examinations'!$A$2:$J$2336, 6, FALSE)</f>
        <v>No</v>
      </c>
      <c r="J831">
        <f>VLOOKUP($A831, 'Medical Examinations'!$A$2:$J$2336, 7, FALSE)</f>
        <v>1</v>
      </c>
      <c r="K831" t="str">
        <f>VLOOKUP($A831, 'Medical Examinations'!$A$2:$J$2336, 8, FALSE)</f>
        <v>No</v>
      </c>
      <c r="L831" t="str">
        <f>VLOOKUP($A831, 'Medical Examinations'!$A$2:$J$2336, 9, FALSE)</f>
        <v>Obesity</v>
      </c>
      <c r="M831" t="str">
        <f>VLOOKUP($A831, 'Medical Examinations'!$A$2:$J$2336, 10, FALSE)</f>
        <v>Normal</v>
      </c>
      <c r="N831">
        <f>VLOOKUP($A831, 'Hospitalisation Details'!$A$2:$K$2344, 5, FALSE)</f>
        <v>0</v>
      </c>
      <c r="O831">
        <f>VLOOKUP($A831, 'Hospitalisation Details'!$A$2:$K$2344, 6, FALSE)</f>
        <v>12776.05</v>
      </c>
      <c r="P831" t="str">
        <f>VLOOKUP($A831, 'Hospitalisation Details'!$A$2:$K$2344, 7, FALSE)</f>
        <v>tier - 3</v>
      </c>
      <c r="Q831" t="str">
        <f>VLOOKUP($A831, 'Hospitalisation Details'!$A$2:$K$2344, 8, FALSE)</f>
        <v>tier - 3</v>
      </c>
      <c r="R831" t="str">
        <f>VLOOKUP($A831, 'Hospitalisation Details'!$A$2:$K$2344, 9, FALSE)</f>
        <v>R1026</v>
      </c>
      <c r="S831" t="str">
        <f>VLOOKUP($A831, 'Hospitalisation Details'!$A$2:$K$2344, 10, FALSE)</f>
        <v>7Oct1972</v>
      </c>
      <c r="T831">
        <f>VLOOKUP($A831, 'Hospitalisation Details'!$A$2:$K$2344, 11, FALSE)</f>
        <v>50</v>
      </c>
    </row>
    <row r="832" spans="1:20" ht="15.75" x14ac:dyDescent="0.25">
      <c r="A832" s="1" t="s">
        <v>1539</v>
      </c>
      <c r="B832" t="str">
        <f>VLOOKUP($A832, 'Customer Names'!$A$2:$D$2336, 2, FALSE)</f>
        <v>Anis</v>
      </c>
      <c r="C832" t="str">
        <f>VLOOKUP($A832, 'Customer Names'!$A$2:$D$2336, 3, FALSE)</f>
        <v xml:space="preserve"> Mr</v>
      </c>
      <c r="D832" t="str">
        <f>VLOOKUP($A832, 'Customer Names'!$A$2:$D$2336, 4, FALSE)</f>
        <v xml:space="preserve">  Michael</v>
      </c>
      <c r="E832">
        <f>VLOOKUP($A832, 'Medical Examinations'!$A$2:$J$2336, 2, FALSE)</f>
        <v>36.24</v>
      </c>
      <c r="F832">
        <f>VLOOKUP($A832, 'Medical Examinations'!$A$2:$J$2336, 3, FALSE)</f>
        <v>8.3800000000000008</v>
      </c>
      <c r="G832" t="str">
        <f>VLOOKUP($A832, 'Medical Examinations'!$A$2:$J$2336, 4, FALSE)</f>
        <v>Yes</v>
      </c>
      <c r="H832" t="str">
        <f>VLOOKUP($A832, 'Medical Examinations'!$A$2:$J$2336, 5, FALSE)</f>
        <v>No</v>
      </c>
      <c r="I832" t="str">
        <f>VLOOKUP($A832, 'Medical Examinations'!$A$2:$J$2336, 6, FALSE)</f>
        <v>No</v>
      </c>
      <c r="J832">
        <f>VLOOKUP($A832, 'Medical Examinations'!$A$2:$J$2336, 7, FALSE)</f>
        <v>1</v>
      </c>
      <c r="K832" t="str">
        <f>VLOOKUP($A832, 'Medical Examinations'!$A$2:$J$2336, 8, FALSE)</f>
        <v>No</v>
      </c>
      <c r="L832" t="str">
        <f>VLOOKUP($A832, 'Medical Examinations'!$A$2:$J$2336, 9, FALSE)</f>
        <v>Obesity</v>
      </c>
      <c r="M832" t="str">
        <f>VLOOKUP($A832, 'Medical Examinations'!$A$2:$J$2336, 10, FALSE)</f>
        <v>Diabetes</v>
      </c>
      <c r="N832">
        <f>VLOOKUP($A832, 'Hospitalisation Details'!$A$2:$K$2344, 5, FALSE)</f>
        <v>1</v>
      </c>
      <c r="O832">
        <f>VLOOKUP($A832, 'Hospitalisation Details'!$A$2:$K$2344, 6, FALSE)</f>
        <v>12770.27</v>
      </c>
      <c r="P832" t="str">
        <f>VLOOKUP($A832, 'Hospitalisation Details'!$A$2:$K$2344, 7, FALSE)</f>
        <v>tier - 3</v>
      </c>
      <c r="Q832" t="str">
        <f>VLOOKUP($A832, 'Hospitalisation Details'!$A$2:$K$2344, 8, FALSE)</f>
        <v>tier - 3</v>
      </c>
      <c r="R832" t="str">
        <f>VLOOKUP($A832, 'Hospitalisation Details'!$A$2:$K$2344, 9, FALSE)</f>
        <v>R1021</v>
      </c>
      <c r="S832" t="str">
        <f>VLOOKUP($A832, 'Hospitalisation Details'!$A$2:$K$2344, 10, FALSE)</f>
        <v>25Sep1975</v>
      </c>
      <c r="T832">
        <f>VLOOKUP($A832, 'Hospitalisation Details'!$A$2:$K$2344, 11, FALSE)</f>
        <v>47</v>
      </c>
    </row>
    <row r="833" spans="1:20" ht="15.75" x14ac:dyDescent="0.25">
      <c r="A833" s="1" t="s">
        <v>1538</v>
      </c>
      <c r="B833" t="str">
        <f>VLOOKUP($A833, 'Customer Names'!$A$2:$D$2336, 2, FALSE)</f>
        <v>Swartz</v>
      </c>
      <c r="C833" t="str">
        <f>VLOOKUP($A833, 'Customer Names'!$A$2:$D$2336, 3, FALSE)</f>
        <v xml:space="preserve"> Mr</v>
      </c>
      <c r="D833" t="str">
        <f>VLOOKUP($A833, 'Customer Names'!$A$2:$D$2336, 4, FALSE)</f>
        <v xml:space="preserve">  Ryan K</v>
      </c>
      <c r="E833">
        <f>VLOOKUP($A833, 'Medical Examinations'!$A$2:$J$2336, 2, FALSE)</f>
        <v>36.954999999999998</v>
      </c>
      <c r="F833">
        <f>VLOOKUP($A833, 'Medical Examinations'!$A$2:$J$2336, 3, FALSE)</f>
        <v>8.07</v>
      </c>
      <c r="G833" t="str">
        <f>VLOOKUP($A833, 'Medical Examinations'!$A$2:$J$2336, 4, FALSE)</f>
        <v>Yes</v>
      </c>
      <c r="H833" t="str">
        <f>VLOOKUP($A833, 'Medical Examinations'!$A$2:$J$2336, 5, FALSE)</f>
        <v>No</v>
      </c>
      <c r="I833" t="str">
        <f>VLOOKUP($A833, 'Medical Examinations'!$A$2:$J$2336, 6, FALSE)</f>
        <v>No</v>
      </c>
      <c r="J833">
        <f>VLOOKUP($A833, 'Medical Examinations'!$A$2:$J$2336, 7, FALSE)</f>
        <v>1</v>
      </c>
      <c r="K833" t="str">
        <f>VLOOKUP($A833, 'Medical Examinations'!$A$2:$J$2336, 8, FALSE)</f>
        <v>No</v>
      </c>
      <c r="L833" t="str">
        <f>VLOOKUP($A833, 'Medical Examinations'!$A$2:$J$2336, 9, FALSE)</f>
        <v>Obesity</v>
      </c>
      <c r="M833" t="str">
        <f>VLOOKUP($A833, 'Medical Examinations'!$A$2:$J$2336, 10, FALSE)</f>
        <v>Diabetes</v>
      </c>
      <c r="N833">
        <f>VLOOKUP($A833, 'Hospitalisation Details'!$A$2:$K$2344, 5, FALSE)</f>
        <v>0</v>
      </c>
      <c r="O833">
        <f>VLOOKUP($A833, 'Hospitalisation Details'!$A$2:$K$2344, 6, FALSE)</f>
        <v>12741.17</v>
      </c>
      <c r="P833" t="str">
        <f>VLOOKUP($A833, 'Hospitalisation Details'!$A$2:$K$2344, 7, FALSE)</f>
        <v>tier - 3</v>
      </c>
      <c r="Q833" t="str">
        <f>VLOOKUP($A833, 'Hospitalisation Details'!$A$2:$K$2344, 8, FALSE)</f>
        <v>tier - 1</v>
      </c>
      <c r="R833" t="str">
        <f>VLOOKUP($A833, 'Hospitalisation Details'!$A$2:$K$2344, 9, FALSE)</f>
        <v>R1017</v>
      </c>
      <c r="S833" t="str">
        <f>VLOOKUP($A833, 'Hospitalisation Details'!$A$2:$K$2344, 10, FALSE)</f>
        <v>1Oct1962</v>
      </c>
      <c r="T833">
        <f>VLOOKUP($A833, 'Hospitalisation Details'!$A$2:$K$2344, 11, FALSE)</f>
        <v>60</v>
      </c>
    </row>
    <row r="834" spans="1:20" ht="15.75" x14ac:dyDescent="0.25">
      <c r="A834" s="1" t="s">
        <v>1537</v>
      </c>
      <c r="B834" t="str">
        <f>VLOOKUP($A834, 'Customer Names'!$A$2:$D$2336, 2, FALSE)</f>
        <v>Schluneker</v>
      </c>
      <c r="C834" t="str">
        <f>VLOOKUP($A834, 'Customer Names'!$A$2:$D$2336, 3, FALSE)</f>
        <v xml:space="preserve"> Mr</v>
      </c>
      <c r="D834" t="str">
        <f>VLOOKUP($A834, 'Customer Names'!$A$2:$D$2336, 4, FALSE)</f>
        <v xml:space="preserve">  Matthew J</v>
      </c>
      <c r="E834">
        <f>VLOOKUP($A834, 'Medical Examinations'!$A$2:$J$2336, 2, FALSE)</f>
        <v>29.64</v>
      </c>
      <c r="F834">
        <f>VLOOKUP($A834, 'Medical Examinations'!$A$2:$J$2336, 3, FALSE)</f>
        <v>8.9499999999999993</v>
      </c>
      <c r="G834" t="str">
        <f>VLOOKUP($A834, 'Medical Examinations'!$A$2:$J$2336, 4, FALSE)</f>
        <v>No</v>
      </c>
      <c r="H834" t="str">
        <f>VLOOKUP($A834, 'Medical Examinations'!$A$2:$J$2336, 5, FALSE)</f>
        <v>No</v>
      </c>
      <c r="I834" t="str">
        <f>VLOOKUP($A834, 'Medical Examinations'!$A$2:$J$2336, 6, FALSE)</f>
        <v>No</v>
      </c>
      <c r="J834">
        <f>VLOOKUP($A834, 'Medical Examinations'!$A$2:$J$2336, 7, FALSE)</f>
        <v>0</v>
      </c>
      <c r="K834" t="str">
        <f>VLOOKUP($A834, 'Medical Examinations'!$A$2:$J$2336, 8, FALSE)</f>
        <v>No</v>
      </c>
      <c r="L834" t="str">
        <f>VLOOKUP($A834, 'Medical Examinations'!$A$2:$J$2336, 9, FALSE)</f>
        <v>Obesity</v>
      </c>
      <c r="M834" t="str">
        <f>VLOOKUP($A834, 'Medical Examinations'!$A$2:$J$2336, 10, FALSE)</f>
        <v>Diabetes</v>
      </c>
      <c r="N834">
        <f>VLOOKUP($A834, 'Hospitalisation Details'!$A$2:$K$2344, 5, FALSE)</f>
        <v>0</v>
      </c>
      <c r="O834">
        <f>VLOOKUP($A834, 'Hospitalisation Details'!$A$2:$K$2344, 6, FALSE)</f>
        <v>12731</v>
      </c>
      <c r="P834" t="str">
        <f>VLOOKUP($A834, 'Hospitalisation Details'!$A$2:$K$2344, 7, FALSE)</f>
        <v>tier - 3</v>
      </c>
      <c r="Q834" t="str">
        <f>VLOOKUP($A834, 'Hospitalisation Details'!$A$2:$K$2344, 8, FALSE)</f>
        <v>tier - 3</v>
      </c>
      <c r="R834" t="str">
        <f>VLOOKUP($A834, 'Hospitalisation Details'!$A$2:$K$2344, 9, FALSE)</f>
        <v>R1016</v>
      </c>
      <c r="S834" t="str">
        <f>VLOOKUP($A834, 'Hospitalisation Details'!$A$2:$K$2344, 10, FALSE)</f>
        <v>2Sep1962</v>
      </c>
      <c r="T834">
        <f>VLOOKUP($A834, 'Hospitalisation Details'!$A$2:$K$2344, 11, FALSE)</f>
        <v>60</v>
      </c>
    </row>
    <row r="835" spans="1:20" ht="15.75" x14ac:dyDescent="0.25">
      <c r="A835" s="1" t="s">
        <v>1536</v>
      </c>
      <c r="B835" t="str">
        <f>VLOOKUP($A835, 'Customer Names'!$A$2:$D$2336, 2, FALSE)</f>
        <v>Bellemare</v>
      </c>
      <c r="C835" t="str">
        <f>VLOOKUP($A835, 'Customer Names'!$A$2:$D$2336, 3, FALSE)</f>
        <v xml:space="preserve"> Mrs</v>
      </c>
      <c r="D835" t="str">
        <f>VLOOKUP($A835, 'Customer Names'!$A$2:$D$2336, 4, FALSE)</f>
        <v xml:space="preserve">  Karine</v>
      </c>
      <c r="E835">
        <f>VLOOKUP($A835, 'Medical Examinations'!$A$2:$J$2336, 2, FALSE)</f>
        <v>42.74</v>
      </c>
      <c r="F835">
        <f>VLOOKUP($A835, 'Medical Examinations'!$A$2:$J$2336, 3, FALSE)</f>
        <v>6.31</v>
      </c>
      <c r="G835" t="str">
        <f>VLOOKUP($A835, 'Medical Examinations'!$A$2:$J$2336, 4, FALSE)</f>
        <v>Yes</v>
      </c>
      <c r="H835" t="str">
        <f>VLOOKUP($A835, 'Medical Examinations'!$A$2:$J$2336, 5, FALSE)</f>
        <v>No</v>
      </c>
      <c r="I835" t="str">
        <f>VLOOKUP($A835, 'Medical Examinations'!$A$2:$J$2336, 6, FALSE)</f>
        <v>No</v>
      </c>
      <c r="J835">
        <f>VLOOKUP($A835, 'Medical Examinations'!$A$2:$J$2336, 7, FALSE)</f>
        <v>2</v>
      </c>
      <c r="K835" t="str">
        <f>VLOOKUP($A835, 'Medical Examinations'!$A$2:$J$2336, 8, FALSE)</f>
        <v>Yes</v>
      </c>
      <c r="L835" t="str">
        <f>VLOOKUP($A835, 'Medical Examinations'!$A$2:$J$2336, 9, FALSE)</f>
        <v>Obesity</v>
      </c>
      <c r="M835" t="str">
        <f>VLOOKUP($A835, 'Medical Examinations'!$A$2:$J$2336, 10, FALSE)</f>
        <v>Diabetes</v>
      </c>
      <c r="N835">
        <f>VLOOKUP($A835, 'Hospitalisation Details'!$A$2:$K$2344, 5, FALSE)</f>
        <v>3</v>
      </c>
      <c r="O835">
        <f>VLOOKUP($A835, 'Hospitalisation Details'!$A$2:$K$2344, 6, FALSE)</f>
        <v>12718.21</v>
      </c>
      <c r="P835" t="str">
        <f>VLOOKUP($A835, 'Hospitalisation Details'!$A$2:$K$2344, 7, FALSE)</f>
        <v>tier - 3</v>
      </c>
      <c r="Q835" t="str">
        <f>VLOOKUP($A835, 'Hospitalisation Details'!$A$2:$K$2344, 8, FALSE)</f>
        <v>tier - 1</v>
      </c>
      <c r="R835" t="str">
        <f>VLOOKUP($A835, 'Hospitalisation Details'!$A$2:$K$2344, 9, FALSE)</f>
        <v>R1026</v>
      </c>
      <c r="S835" t="str">
        <f>VLOOKUP($A835, 'Hospitalisation Details'!$A$2:$K$2344, 10, FALSE)</f>
        <v>17Jul1988</v>
      </c>
      <c r="T835">
        <f>VLOOKUP($A835, 'Hospitalisation Details'!$A$2:$K$2344, 11, FALSE)</f>
        <v>34</v>
      </c>
    </row>
    <row r="836" spans="1:20" ht="15.75" x14ac:dyDescent="0.25">
      <c r="A836" s="1" t="s">
        <v>1535</v>
      </c>
      <c r="B836" t="str">
        <f>VLOOKUP($A836, 'Customer Names'!$A$2:$D$2336, 2, FALSE)</f>
        <v>Vitalo</v>
      </c>
      <c r="C836" t="str">
        <f>VLOOKUP($A836, 'Customer Names'!$A$2:$D$2336, 3, FALSE)</f>
        <v xml:space="preserve"> Ms</v>
      </c>
      <c r="D836" t="str">
        <f>VLOOKUP($A836, 'Customer Names'!$A$2:$D$2336, 4, FALSE)</f>
        <v xml:space="preserve">  Antonia G</v>
      </c>
      <c r="E836">
        <f>VLOOKUP($A836, 'Medical Examinations'!$A$2:$J$2336, 2, FALSE)</f>
        <v>36.130000000000003</v>
      </c>
      <c r="F836">
        <f>VLOOKUP($A836, 'Medical Examinations'!$A$2:$J$2336, 3, FALSE)</f>
        <v>7.19</v>
      </c>
      <c r="G836" t="str">
        <f>VLOOKUP($A836, 'Medical Examinations'!$A$2:$J$2336, 4, FALSE)</f>
        <v>Yes</v>
      </c>
      <c r="H836" t="str">
        <f>VLOOKUP($A836, 'Medical Examinations'!$A$2:$J$2336, 5, FALSE)</f>
        <v>No</v>
      </c>
      <c r="I836" t="str">
        <f>VLOOKUP($A836, 'Medical Examinations'!$A$2:$J$2336, 6, FALSE)</f>
        <v>No</v>
      </c>
      <c r="J836">
        <f>VLOOKUP($A836, 'Medical Examinations'!$A$2:$J$2336, 7, FALSE)</f>
        <v>1</v>
      </c>
      <c r="K836" t="str">
        <f>VLOOKUP($A836, 'Medical Examinations'!$A$2:$J$2336, 8, FALSE)</f>
        <v>No</v>
      </c>
      <c r="L836" t="str">
        <f>VLOOKUP($A836, 'Medical Examinations'!$A$2:$J$2336, 9, FALSE)</f>
        <v>Obesity</v>
      </c>
      <c r="M836" t="str">
        <f>VLOOKUP($A836, 'Medical Examinations'!$A$2:$J$2336, 10, FALSE)</f>
        <v>Diabetes</v>
      </c>
      <c r="N836">
        <f>VLOOKUP($A836, 'Hospitalisation Details'!$A$2:$K$2344, 5, FALSE)</f>
        <v>0</v>
      </c>
      <c r="O836">
        <f>VLOOKUP($A836, 'Hospitalisation Details'!$A$2:$K$2344, 6, FALSE)</f>
        <v>12713</v>
      </c>
      <c r="P836" t="str">
        <f>VLOOKUP($A836, 'Hospitalisation Details'!$A$2:$K$2344, 7, FALSE)</f>
        <v>tier - 3</v>
      </c>
      <c r="Q836" t="str">
        <f>VLOOKUP($A836, 'Hospitalisation Details'!$A$2:$K$2344, 8, FALSE)</f>
        <v>tier - 1</v>
      </c>
      <c r="R836" t="str">
        <f>VLOOKUP($A836, 'Hospitalisation Details'!$A$2:$K$2344, 9, FALSE)</f>
        <v>R1011</v>
      </c>
      <c r="S836" t="str">
        <f>VLOOKUP($A836, 'Hospitalisation Details'!$A$2:$K$2344, 10, FALSE)</f>
        <v>8Jul1970</v>
      </c>
      <c r="T836">
        <f>VLOOKUP($A836, 'Hospitalisation Details'!$A$2:$K$2344, 11, FALSE)</f>
        <v>52</v>
      </c>
    </row>
    <row r="837" spans="1:20" ht="15.75" x14ac:dyDescent="0.25">
      <c r="A837" s="1" t="s">
        <v>1534</v>
      </c>
      <c r="B837" t="str">
        <f>VLOOKUP($A837, 'Customer Names'!$A$2:$D$2336, 2, FALSE)</f>
        <v>Hamilton</v>
      </c>
      <c r="C837" t="str">
        <f>VLOOKUP($A837, 'Customer Names'!$A$2:$D$2336, 3, FALSE)</f>
        <v xml:space="preserve"> Ms</v>
      </c>
      <c r="D837" t="str">
        <f>VLOOKUP($A837, 'Customer Names'!$A$2:$D$2336, 4, FALSE)</f>
        <v xml:space="preserve">  Casondra L</v>
      </c>
      <c r="E837">
        <f>VLOOKUP($A837, 'Medical Examinations'!$A$2:$J$2336, 2, FALSE)</f>
        <v>31.55</v>
      </c>
      <c r="F837">
        <f>VLOOKUP($A837, 'Medical Examinations'!$A$2:$J$2336, 3, FALSE)</f>
        <v>6.11</v>
      </c>
      <c r="G837" t="str">
        <f>VLOOKUP($A837, 'Medical Examinations'!$A$2:$J$2336, 4, FALSE)</f>
        <v>No</v>
      </c>
      <c r="H837" t="str">
        <f>VLOOKUP($A837, 'Medical Examinations'!$A$2:$J$2336, 5, FALSE)</f>
        <v>No</v>
      </c>
      <c r="I837" t="str">
        <f>VLOOKUP($A837, 'Medical Examinations'!$A$2:$J$2336, 6, FALSE)</f>
        <v>No</v>
      </c>
      <c r="J837">
        <f>VLOOKUP($A837, 'Medical Examinations'!$A$2:$J$2336, 7, FALSE)</f>
        <v>1</v>
      </c>
      <c r="K837" t="str">
        <f>VLOOKUP($A837, 'Medical Examinations'!$A$2:$J$2336, 8, FALSE)</f>
        <v>No</v>
      </c>
      <c r="L837" t="str">
        <f>VLOOKUP($A837, 'Medical Examinations'!$A$2:$J$2336, 9, FALSE)</f>
        <v>Obesity</v>
      </c>
      <c r="M837" t="str">
        <f>VLOOKUP($A837, 'Medical Examinations'!$A$2:$J$2336, 10, FALSE)</f>
        <v>Diabetes</v>
      </c>
      <c r="N837">
        <f>VLOOKUP($A837, 'Hospitalisation Details'!$A$2:$K$2344, 5, FALSE)</f>
        <v>0</v>
      </c>
      <c r="O837">
        <f>VLOOKUP($A837, 'Hospitalisation Details'!$A$2:$K$2344, 6, FALSE)</f>
        <v>12700.63</v>
      </c>
      <c r="P837" t="str">
        <f>VLOOKUP($A837, 'Hospitalisation Details'!$A$2:$K$2344, 7, FALSE)</f>
        <v>tier - 3</v>
      </c>
      <c r="Q837" t="str">
        <f>VLOOKUP($A837, 'Hospitalisation Details'!$A$2:$K$2344, 8, FALSE)</f>
        <v>tier - 3</v>
      </c>
      <c r="R837" t="str">
        <f>VLOOKUP($A837, 'Hospitalisation Details'!$A$2:$K$2344, 9, FALSE)</f>
        <v>R1011</v>
      </c>
      <c r="S837" t="str">
        <f>VLOOKUP($A837, 'Hospitalisation Details'!$A$2:$K$2344, 10, FALSE)</f>
        <v>28Nov1964</v>
      </c>
      <c r="T837">
        <f>VLOOKUP($A837, 'Hospitalisation Details'!$A$2:$K$2344, 11, FALSE)</f>
        <v>58</v>
      </c>
    </row>
    <row r="838" spans="1:20" ht="15.75" x14ac:dyDescent="0.25">
      <c r="A838" s="1" t="s">
        <v>1533</v>
      </c>
      <c r="B838" t="str">
        <f>VLOOKUP($A838, 'Customer Names'!$A$2:$D$2336, 2, FALSE)</f>
        <v>Marshall</v>
      </c>
      <c r="C838" t="str">
        <f>VLOOKUP($A838, 'Customer Names'!$A$2:$D$2336, 3, FALSE)</f>
        <v xml:space="preserve"> Ms</v>
      </c>
      <c r="D838" t="str">
        <f>VLOOKUP($A838, 'Customer Names'!$A$2:$D$2336, 4, FALSE)</f>
        <v xml:space="preserve">  Wendy</v>
      </c>
      <c r="E838">
        <f>VLOOKUP($A838, 'Medical Examinations'!$A$2:$J$2336, 2, FALSE)</f>
        <v>52.75</v>
      </c>
      <c r="F838">
        <f>VLOOKUP($A838, 'Medical Examinations'!$A$2:$J$2336, 3, FALSE)</f>
        <v>6.02</v>
      </c>
      <c r="G838" t="str">
        <f>VLOOKUP($A838, 'Medical Examinations'!$A$2:$J$2336, 4, FALSE)</f>
        <v>Yes</v>
      </c>
      <c r="H838" t="str">
        <f>VLOOKUP($A838, 'Medical Examinations'!$A$2:$J$2336, 5, FALSE)</f>
        <v>Yes</v>
      </c>
      <c r="I838" t="str">
        <f>VLOOKUP($A838, 'Medical Examinations'!$A$2:$J$2336, 6, FALSE)</f>
        <v>No</v>
      </c>
      <c r="J838">
        <f>VLOOKUP($A838, 'Medical Examinations'!$A$2:$J$2336, 7, FALSE)</f>
        <v>2</v>
      </c>
      <c r="K838" t="str">
        <f>VLOOKUP($A838, 'Medical Examinations'!$A$2:$J$2336, 8, FALSE)</f>
        <v>Yes</v>
      </c>
      <c r="L838" t="str">
        <f>VLOOKUP($A838, 'Medical Examinations'!$A$2:$J$2336, 9, FALSE)</f>
        <v>Obesity</v>
      </c>
      <c r="M838" t="str">
        <f>VLOOKUP($A838, 'Medical Examinations'!$A$2:$J$2336, 10, FALSE)</f>
        <v>Diabetes</v>
      </c>
      <c r="N838">
        <f>VLOOKUP($A838, 'Hospitalisation Details'!$A$2:$K$2344, 5, FALSE)</f>
        <v>0</v>
      </c>
      <c r="O838">
        <f>VLOOKUP($A838, 'Hospitalisation Details'!$A$2:$K$2344, 6, FALSE)</f>
        <v>12699.56</v>
      </c>
      <c r="P838" t="str">
        <f>VLOOKUP($A838, 'Hospitalisation Details'!$A$2:$K$2344, 7, FALSE)</f>
        <v>tier - 3</v>
      </c>
      <c r="Q838" t="str">
        <f>VLOOKUP($A838, 'Hospitalisation Details'!$A$2:$K$2344, 8, FALSE)</f>
        <v>tier - 2</v>
      </c>
      <c r="R838" t="str">
        <f>VLOOKUP($A838, 'Hospitalisation Details'!$A$2:$K$2344, 9, FALSE)</f>
        <v>R1011</v>
      </c>
      <c r="S838" t="str">
        <f>VLOOKUP($A838, 'Hospitalisation Details'!$A$2:$K$2344, 10, FALSE)</f>
        <v>7Jul1992</v>
      </c>
      <c r="T838">
        <f>VLOOKUP($A838, 'Hospitalisation Details'!$A$2:$K$2344, 11, FALSE)</f>
        <v>30</v>
      </c>
    </row>
    <row r="839" spans="1:20" ht="15.75" x14ac:dyDescent="0.25">
      <c r="A839" s="1" t="s">
        <v>1532</v>
      </c>
      <c r="B839" t="str">
        <f>VLOOKUP($A839, 'Customer Names'!$A$2:$D$2336, 2, FALSE)</f>
        <v>Cale</v>
      </c>
      <c r="C839" t="str">
        <f>VLOOKUP($A839, 'Customer Names'!$A$2:$D$2336, 3, FALSE)</f>
        <v xml:space="preserve"> Mr</v>
      </c>
      <c r="D839" t="str">
        <f>VLOOKUP($A839, 'Customer Names'!$A$2:$D$2336, 4, FALSE)</f>
        <v xml:space="preserve">  Eric D</v>
      </c>
      <c r="E839">
        <f>VLOOKUP($A839, 'Medical Examinations'!$A$2:$J$2336, 2, FALSE)</f>
        <v>36.67</v>
      </c>
      <c r="F839">
        <f>VLOOKUP($A839, 'Medical Examinations'!$A$2:$J$2336, 3, FALSE)</f>
        <v>11.86</v>
      </c>
      <c r="G839" t="str">
        <f>VLOOKUP($A839, 'Medical Examinations'!$A$2:$J$2336, 4, FALSE)</f>
        <v>Yes</v>
      </c>
      <c r="H839" t="str">
        <f>VLOOKUP($A839, 'Medical Examinations'!$A$2:$J$2336, 5, FALSE)</f>
        <v>No</v>
      </c>
      <c r="I839" t="str">
        <f>VLOOKUP($A839, 'Medical Examinations'!$A$2:$J$2336, 6, FALSE)</f>
        <v>No</v>
      </c>
      <c r="J839">
        <f>VLOOKUP($A839, 'Medical Examinations'!$A$2:$J$2336, 7, FALSE)</f>
        <v>1</v>
      </c>
      <c r="K839" t="str">
        <f>VLOOKUP($A839, 'Medical Examinations'!$A$2:$J$2336, 8, FALSE)</f>
        <v>No</v>
      </c>
      <c r="L839" t="str">
        <f>VLOOKUP($A839, 'Medical Examinations'!$A$2:$J$2336, 9, FALSE)</f>
        <v>Obesity</v>
      </c>
      <c r="M839" t="str">
        <f>VLOOKUP($A839, 'Medical Examinations'!$A$2:$J$2336, 10, FALSE)</f>
        <v>Diabetes</v>
      </c>
      <c r="N839">
        <f>VLOOKUP($A839, 'Hospitalisation Details'!$A$2:$K$2344, 5, FALSE)</f>
        <v>0</v>
      </c>
      <c r="O839">
        <f>VLOOKUP($A839, 'Hospitalisation Details'!$A$2:$K$2344, 6, FALSE)</f>
        <v>12697.48</v>
      </c>
      <c r="P839" t="str">
        <f>VLOOKUP($A839, 'Hospitalisation Details'!$A$2:$K$2344, 7, FALSE)</f>
        <v>tier - 3</v>
      </c>
      <c r="Q839" t="str">
        <f>VLOOKUP($A839, 'Hospitalisation Details'!$A$2:$K$2344, 8, FALSE)</f>
        <v>tier - 3</v>
      </c>
      <c r="R839" t="str">
        <f>VLOOKUP($A839, 'Hospitalisation Details'!$A$2:$K$2344, 9, FALSE)</f>
        <v>R1021</v>
      </c>
      <c r="S839" t="str">
        <f>VLOOKUP($A839, 'Hospitalisation Details'!$A$2:$K$2344, 10, FALSE)</f>
        <v>24Sep1974</v>
      </c>
      <c r="T839">
        <f>VLOOKUP($A839, 'Hospitalisation Details'!$A$2:$K$2344, 11, FALSE)</f>
        <v>48</v>
      </c>
    </row>
    <row r="840" spans="1:20" ht="15.75" x14ac:dyDescent="0.25">
      <c r="A840" s="1" t="s">
        <v>1531</v>
      </c>
      <c r="B840" t="str">
        <f>VLOOKUP($A840, 'Customer Names'!$A$2:$D$2336, 2, FALSE)</f>
        <v>Pittaway</v>
      </c>
      <c r="C840" t="str">
        <f>VLOOKUP($A840, 'Customer Names'!$A$2:$D$2336, 3, FALSE)</f>
        <v xml:space="preserve"> Ms</v>
      </c>
      <c r="D840" t="str">
        <f>VLOOKUP($A840, 'Customer Names'!$A$2:$D$2336, 4, FALSE)</f>
        <v xml:space="preserve">  Elizabeth</v>
      </c>
      <c r="E840">
        <f>VLOOKUP($A840, 'Medical Examinations'!$A$2:$J$2336, 2, FALSE)</f>
        <v>38.06</v>
      </c>
      <c r="F840">
        <f>VLOOKUP($A840, 'Medical Examinations'!$A$2:$J$2336, 3, FALSE)</f>
        <v>8.25</v>
      </c>
      <c r="G840" t="str">
        <f>VLOOKUP($A840, 'Medical Examinations'!$A$2:$J$2336, 4, FALSE)</f>
        <v>Yes</v>
      </c>
      <c r="H840" t="str">
        <f>VLOOKUP($A840, 'Medical Examinations'!$A$2:$J$2336, 5, FALSE)</f>
        <v>No</v>
      </c>
      <c r="I840" t="str">
        <f>VLOOKUP($A840, 'Medical Examinations'!$A$2:$J$2336, 6, FALSE)</f>
        <v>No</v>
      </c>
      <c r="J840">
        <f>VLOOKUP($A840, 'Medical Examinations'!$A$2:$J$2336, 7, FALSE)</f>
        <v>1</v>
      </c>
      <c r="K840" t="str">
        <f>VLOOKUP($A840, 'Medical Examinations'!$A$2:$J$2336, 8, FALSE)</f>
        <v>Yes</v>
      </c>
      <c r="L840" t="str">
        <f>VLOOKUP($A840, 'Medical Examinations'!$A$2:$J$2336, 9, FALSE)</f>
        <v>Obesity</v>
      </c>
      <c r="M840" t="str">
        <f>VLOOKUP($A840, 'Medical Examinations'!$A$2:$J$2336, 10, FALSE)</f>
        <v>Diabetes</v>
      </c>
      <c r="N840">
        <f>VLOOKUP($A840, 'Hospitalisation Details'!$A$2:$K$2344, 5, FALSE)</f>
        <v>0</v>
      </c>
      <c r="O840">
        <f>VLOOKUP($A840, 'Hospitalisation Details'!$A$2:$K$2344, 6, FALSE)</f>
        <v>12648.7</v>
      </c>
      <c r="P840" t="str">
        <f>VLOOKUP($A840, 'Hospitalisation Details'!$A$2:$K$2344, 7, FALSE)</f>
        <v>tier - 3</v>
      </c>
      <c r="Q840" t="str">
        <f>VLOOKUP($A840, 'Hospitalisation Details'!$A$2:$K$2344, 8, FALSE)</f>
        <v>tier - 2</v>
      </c>
      <c r="R840" t="str">
        <f>VLOOKUP($A840, 'Hospitalisation Details'!$A$2:$K$2344, 9, FALSE)</f>
        <v>R1013</v>
      </c>
      <c r="S840" t="str">
        <f>VLOOKUP($A840, 'Hospitalisation Details'!$A$2:$K$2344, 10, FALSE)</f>
        <v>27Aug1962</v>
      </c>
      <c r="T840">
        <f>VLOOKUP($A840, 'Hospitalisation Details'!$A$2:$K$2344, 11, FALSE)</f>
        <v>60</v>
      </c>
    </row>
    <row r="841" spans="1:20" ht="15.75" x14ac:dyDescent="0.25">
      <c r="A841" s="1" t="s">
        <v>1530</v>
      </c>
      <c r="B841" t="str">
        <f>VLOOKUP($A841, 'Customer Names'!$A$2:$D$2336, 2, FALSE)</f>
        <v>Bill</v>
      </c>
      <c r="C841" t="str">
        <f>VLOOKUP($A841, 'Customer Names'!$A$2:$D$2336, 3, FALSE)</f>
        <v xml:space="preserve"> Ms</v>
      </c>
      <c r="D841" t="str">
        <f>VLOOKUP($A841, 'Customer Names'!$A$2:$D$2336, 4, FALSE)</f>
        <v xml:space="preserve">  Laura F</v>
      </c>
      <c r="E841">
        <f>VLOOKUP($A841, 'Medical Examinations'!$A$2:$J$2336, 2, FALSE)</f>
        <v>38</v>
      </c>
      <c r="F841">
        <f>VLOOKUP($A841, 'Medical Examinations'!$A$2:$J$2336, 3, FALSE)</f>
        <v>8.1300000000000008</v>
      </c>
      <c r="G841" t="str">
        <f>VLOOKUP($A841, 'Medical Examinations'!$A$2:$J$2336, 4, FALSE)</f>
        <v>Yes</v>
      </c>
      <c r="H841" t="str">
        <f>VLOOKUP($A841, 'Medical Examinations'!$A$2:$J$2336, 5, FALSE)</f>
        <v>No</v>
      </c>
      <c r="I841" t="str">
        <f>VLOOKUP($A841, 'Medical Examinations'!$A$2:$J$2336, 6, FALSE)</f>
        <v>No</v>
      </c>
      <c r="J841">
        <f>VLOOKUP($A841, 'Medical Examinations'!$A$2:$J$2336, 7, FALSE)</f>
        <v>1</v>
      </c>
      <c r="K841" t="str">
        <f>VLOOKUP($A841, 'Medical Examinations'!$A$2:$J$2336, 8, FALSE)</f>
        <v>Yes</v>
      </c>
      <c r="L841" t="str">
        <f>VLOOKUP($A841, 'Medical Examinations'!$A$2:$J$2336, 9, FALSE)</f>
        <v>Obesity</v>
      </c>
      <c r="M841" t="str">
        <f>VLOOKUP($A841, 'Medical Examinations'!$A$2:$J$2336, 10, FALSE)</f>
        <v>Diabetes</v>
      </c>
      <c r="N841">
        <f>VLOOKUP($A841, 'Hospitalisation Details'!$A$2:$K$2344, 5, FALSE)</f>
        <v>2</v>
      </c>
      <c r="O841">
        <f>VLOOKUP($A841, 'Hospitalisation Details'!$A$2:$K$2344, 6, FALSE)</f>
        <v>12646.21</v>
      </c>
      <c r="P841" t="str">
        <f>VLOOKUP($A841, 'Hospitalisation Details'!$A$2:$K$2344, 7, FALSE)</f>
        <v>tier - 3</v>
      </c>
      <c r="Q841" t="str">
        <f>VLOOKUP($A841, 'Hospitalisation Details'!$A$2:$K$2344, 8, FALSE)</f>
        <v>tier - 2</v>
      </c>
      <c r="R841" t="str">
        <f>VLOOKUP($A841, 'Hospitalisation Details'!$A$2:$K$2344, 9, FALSE)</f>
        <v>R1011</v>
      </c>
      <c r="S841" t="str">
        <f>VLOOKUP($A841, 'Hospitalisation Details'!$A$2:$K$2344, 10, FALSE)</f>
        <v>14Sep1965</v>
      </c>
      <c r="T841">
        <f>VLOOKUP($A841, 'Hospitalisation Details'!$A$2:$K$2344, 11, FALSE)</f>
        <v>57</v>
      </c>
    </row>
    <row r="842" spans="1:20" ht="15.75" x14ac:dyDescent="0.25">
      <c r="A842" s="1" t="s">
        <v>1529</v>
      </c>
      <c r="B842" t="str">
        <f>VLOOKUP($A842, 'Customer Names'!$A$2:$D$2336, 2, FALSE)</f>
        <v>Antrim</v>
      </c>
      <c r="C842" t="str">
        <f>VLOOKUP($A842, 'Customer Names'!$A$2:$D$2336, 3, FALSE)</f>
        <v xml:space="preserve"> Ms</v>
      </c>
      <c r="D842" t="str">
        <f>VLOOKUP($A842, 'Customer Names'!$A$2:$D$2336, 4, FALSE)</f>
        <v xml:space="preserve">  Amelia F</v>
      </c>
      <c r="E842">
        <f>VLOOKUP($A842, 'Medical Examinations'!$A$2:$J$2336, 2, FALSE)</f>
        <v>35.1</v>
      </c>
      <c r="F842">
        <f>VLOOKUP($A842, 'Medical Examinations'!$A$2:$J$2336, 3, FALSE)</f>
        <v>10.1</v>
      </c>
      <c r="G842" t="str">
        <f>VLOOKUP($A842, 'Medical Examinations'!$A$2:$J$2336, 4, FALSE)</f>
        <v>Yes</v>
      </c>
      <c r="H842" t="str">
        <f>VLOOKUP($A842, 'Medical Examinations'!$A$2:$J$2336, 5, FALSE)</f>
        <v>No</v>
      </c>
      <c r="I842" t="str">
        <f>VLOOKUP($A842, 'Medical Examinations'!$A$2:$J$2336, 6, FALSE)</f>
        <v>No</v>
      </c>
      <c r="J842">
        <f>VLOOKUP($A842, 'Medical Examinations'!$A$2:$J$2336, 7, FALSE)</f>
        <v>1</v>
      </c>
      <c r="K842" t="str">
        <f>VLOOKUP($A842, 'Medical Examinations'!$A$2:$J$2336, 8, FALSE)</f>
        <v>No</v>
      </c>
      <c r="L842" t="str">
        <f>VLOOKUP($A842, 'Medical Examinations'!$A$2:$J$2336, 9, FALSE)</f>
        <v>Obesity</v>
      </c>
      <c r="M842" t="str">
        <f>VLOOKUP($A842, 'Medical Examinations'!$A$2:$J$2336, 10, FALSE)</f>
        <v>Diabetes</v>
      </c>
      <c r="N842">
        <f>VLOOKUP($A842, 'Hospitalisation Details'!$A$2:$K$2344, 5, FALSE)</f>
        <v>0</v>
      </c>
      <c r="O842">
        <f>VLOOKUP($A842, 'Hospitalisation Details'!$A$2:$K$2344, 6, FALSE)</f>
        <v>12644.59</v>
      </c>
      <c r="P842" t="str">
        <f>VLOOKUP($A842, 'Hospitalisation Details'!$A$2:$K$2344, 7, FALSE)</f>
        <v>tier - 3</v>
      </c>
      <c r="Q842" t="str">
        <f>VLOOKUP($A842, 'Hospitalisation Details'!$A$2:$K$2344, 8, FALSE)</f>
        <v>tier - 2</v>
      </c>
      <c r="R842" t="str">
        <f>VLOOKUP($A842, 'Hospitalisation Details'!$A$2:$K$2344, 9, FALSE)</f>
        <v>R1011</v>
      </c>
      <c r="S842" t="str">
        <f>VLOOKUP($A842, 'Hospitalisation Details'!$A$2:$K$2344, 10, FALSE)</f>
        <v>11Jul1962</v>
      </c>
      <c r="T842">
        <f>VLOOKUP($A842, 'Hospitalisation Details'!$A$2:$K$2344, 11, FALSE)</f>
        <v>60</v>
      </c>
    </row>
    <row r="843" spans="1:20" ht="15.75" x14ac:dyDescent="0.25">
      <c r="A843" s="1" t="s">
        <v>1528</v>
      </c>
      <c r="B843" t="str">
        <f>VLOOKUP($A843, 'Customer Names'!$A$2:$D$2336, 2, FALSE)</f>
        <v>Doolittle-Crider</v>
      </c>
      <c r="C843" t="str">
        <f>VLOOKUP($A843, 'Customer Names'!$A$2:$D$2336, 3, FALSE)</f>
        <v xml:space="preserve"> Ms</v>
      </c>
      <c r="D843" t="str">
        <f>VLOOKUP($A843, 'Customer Names'!$A$2:$D$2336, 4, FALSE)</f>
        <v xml:space="preserve">  Amy L</v>
      </c>
      <c r="E843">
        <f>VLOOKUP($A843, 'Medical Examinations'!$A$2:$J$2336, 2, FALSE)</f>
        <v>33.82</v>
      </c>
      <c r="F843">
        <f>VLOOKUP($A843, 'Medical Examinations'!$A$2:$J$2336, 3, FALSE)</f>
        <v>5.89</v>
      </c>
      <c r="G843" t="str">
        <f>VLOOKUP($A843, 'Medical Examinations'!$A$2:$J$2336, 4, FALSE)</f>
        <v>Yes</v>
      </c>
      <c r="H843" t="str">
        <f>VLOOKUP($A843, 'Medical Examinations'!$A$2:$J$2336, 5, FALSE)</f>
        <v>No</v>
      </c>
      <c r="I843" t="str">
        <f>VLOOKUP($A843, 'Medical Examinations'!$A$2:$J$2336, 6, FALSE)</f>
        <v>No</v>
      </c>
      <c r="J843">
        <f>VLOOKUP($A843, 'Medical Examinations'!$A$2:$J$2336, 7, FALSE)</f>
        <v>1</v>
      </c>
      <c r="K843" t="str">
        <f>VLOOKUP($A843, 'Medical Examinations'!$A$2:$J$2336, 8, FALSE)</f>
        <v>No</v>
      </c>
      <c r="L843" t="str">
        <f>VLOOKUP($A843, 'Medical Examinations'!$A$2:$J$2336, 9, FALSE)</f>
        <v>Obesity</v>
      </c>
      <c r="M843" t="str">
        <f>VLOOKUP($A843, 'Medical Examinations'!$A$2:$J$2336, 10, FALSE)</f>
        <v>Diabetes</v>
      </c>
      <c r="N843">
        <f>VLOOKUP($A843, 'Hospitalisation Details'!$A$2:$K$2344, 5, FALSE)</f>
        <v>2</v>
      </c>
      <c r="O843">
        <f>VLOOKUP($A843, 'Hospitalisation Details'!$A$2:$K$2344, 6, FALSE)</f>
        <v>12643.38</v>
      </c>
      <c r="P843" t="str">
        <f>VLOOKUP($A843, 'Hospitalisation Details'!$A$2:$K$2344, 7, FALSE)</f>
        <v>tier - 3</v>
      </c>
      <c r="Q843" t="str">
        <f>VLOOKUP($A843, 'Hospitalisation Details'!$A$2:$K$2344, 8, FALSE)</f>
        <v>tier - 1</v>
      </c>
      <c r="R843" t="str">
        <f>VLOOKUP($A843, 'Hospitalisation Details'!$A$2:$K$2344, 9, FALSE)</f>
        <v>R1012</v>
      </c>
      <c r="S843" t="str">
        <f>VLOOKUP($A843, 'Hospitalisation Details'!$A$2:$K$2344, 10, FALSE)</f>
        <v>17Dec1966</v>
      </c>
      <c r="T843">
        <f>VLOOKUP($A843, 'Hospitalisation Details'!$A$2:$K$2344, 11, FALSE)</f>
        <v>56</v>
      </c>
    </row>
    <row r="844" spans="1:20" ht="15.75" x14ac:dyDescent="0.25">
      <c r="A844" s="1" t="s">
        <v>1527</v>
      </c>
      <c r="B844" t="str">
        <f>VLOOKUP($A844, 'Customer Names'!$A$2:$D$2336, 2, FALSE)</f>
        <v>Ruhlman</v>
      </c>
      <c r="C844" t="str">
        <f>VLOOKUP($A844, 'Customer Names'!$A$2:$D$2336, 3, FALSE)</f>
        <v xml:space="preserve"> Ms</v>
      </c>
      <c r="D844" t="str">
        <f>VLOOKUP($A844, 'Customer Names'!$A$2:$D$2336, 4, FALSE)</f>
        <v xml:space="preserve">  Katie J</v>
      </c>
      <c r="E844">
        <f>VLOOKUP($A844, 'Medical Examinations'!$A$2:$J$2336, 2, FALSE)</f>
        <v>37.43</v>
      </c>
      <c r="F844">
        <f>VLOOKUP($A844, 'Medical Examinations'!$A$2:$J$2336, 3, FALSE)</f>
        <v>4.97</v>
      </c>
      <c r="G844" t="str">
        <f>VLOOKUP($A844, 'Medical Examinations'!$A$2:$J$2336, 4, FALSE)</f>
        <v>Yes</v>
      </c>
      <c r="H844" t="str">
        <f>VLOOKUP($A844, 'Medical Examinations'!$A$2:$J$2336, 5, FALSE)</f>
        <v>No</v>
      </c>
      <c r="I844" t="str">
        <f>VLOOKUP($A844, 'Medical Examinations'!$A$2:$J$2336, 6, FALSE)</f>
        <v>No</v>
      </c>
      <c r="J844">
        <f>VLOOKUP($A844, 'Medical Examinations'!$A$2:$J$2336, 7, FALSE)</f>
        <v>1</v>
      </c>
      <c r="K844" t="str">
        <f>VLOOKUP($A844, 'Medical Examinations'!$A$2:$J$2336, 8, FALSE)</f>
        <v>No</v>
      </c>
      <c r="L844" t="str">
        <f>VLOOKUP($A844, 'Medical Examinations'!$A$2:$J$2336, 9, FALSE)</f>
        <v>Obesity</v>
      </c>
      <c r="M844" t="str">
        <f>VLOOKUP($A844, 'Medical Examinations'!$A$2:$J$2336, 10, FALSE)</f>
        <v>Normal</v>
      </c>
      <c r="N844">
        <f>VLOOKUP($A844, 'Hospitalisation Details'!$A$2:$K$2344, 5, FALSE)</f>
        <v>0</v>
      </c>
      <c r="O844">
        <f>VLOOKUP($A844, 'Hospitalisation Details'!$A$2:$K$2344, 6, FALSE)</f>
        <v>12640.24</v>
      </c>
      <c r="P844" t="str">
        <f>VLOOKUP($A844, 'Hospitalisation Details'!$A$2:$K$2344, 7, FALSE)</f>
        <v>tier - 3</v>
      </c>
      <c r="Q844" t="str">
        <f>VLOOKUP($A844, 'Hospitalisation Details'!$A$2:$K$2344, 8, FALSE)</f>
        <v>tier - 1</v>
      </c>
      <c r="R844" t="str">
        <f>VLOOKUP($A844, 'Hospitalisation Details'!$A$2:$K$2344, 9, FALSE)</f>
        <v>R1011</v>
      </c>
      <c r="S844" t="str">
        <f>VLOOKUP($A844, 'Hospitalisation Details'!$A$2:$K$2344, 10, FALSE)</f>
        <v>5Sep1972</v>
      </c>
      <c r="T844">
        <f>VLOOKUP($A844, 'Hospitalisation Details'!$A$2:$K$2344, 11, FALSE)</f>
        <v>50</v>
      </c>
    </row>
    <row r="845" spans="1:20" ht="15.75" x14ac:dyDescent="0.25">
      <c r="A845" s="1" t="s">
        <v>1526</v>
      </c>
      <c r="B845" t="str">
        <f>VLOOKUP($A845, 'Customer Names'!$A$2:$D$2336, 2, FALSE)</f>
        <v>Anderson</v>
      </c>
      <c r="C845" t="str">
        <f>VLOOKUP($A845, 'Customer Names'!$A$2:$D$2336, 3, FALSE)</f>
        <v xml:space="preserve"> Ms</v>
      </c>
      <c r="D845" t="str">
        <f>VLOOKUP($A845, 'Customer Names'!$A$2:$D$2336, 4, FALSE)</f>
        <v xml:space="preserve">  Laura E</v>
      </c>
      <c r="E845">
        <f>VLOOKUP($A845, 'Medical Examinations'!$A$2:$J$2336, 2, FALSE)</f>
        <v>30.5</v>
      </c>
      <c r="F845">
        <f>VLOOKUP($A845, 'Medical Examinations'!$A$2:$J$2336, 3, FALSE)</f>
        <v>9.9</v>
      </c>
      <c r="G845" t="str">
        <f>VLOOKUP($A845, 'Medical Examinations'!$A$2:$J$2336, 4, FALSE)</f>
        <v>No</v>
      </c>
      <c r="H845" t="str">
        <f>VLOOKUP($A845, 'Medical Examinations'!$A$2:$J$2336, 5, FALSE)</f>
        <v>No</v>
      </c>
      <c r="I845" t="str">
        <f>VLOOKUP($A845, 'Medical Examinations'!$A$2:$J$2336, 6, FALSE)</f>
        <v>No</v>
      </c>
      <c r="J845">
        <f>VLOOKUP($A845, 'Medical Examinations'!$A$2:$J$2336, 7, FALSE)</f>
        <v>1</v>
      </c>
      <c r="K845" t="str">
        <f>VLOOKUP($A845, 'Medical Examinations'!$A$2:$J$2336, 8, FALSE)</f>
        <v>No</v>
      </c>
      <c r="L845" t="str">
        <f>VLOOKUP($A845, 'Medical Examinations'!$A$2:$J$2336, 9, FALSE)</f>
        <v>Obesity</v>
      </c>
      <c r="M845" t="str">
        <f>VLOOKUP($A845, 'Medical Examinations'!$A$2:$J$2336, 10, FALSE)</f>
        <v>Diabetes</v>
      </c>
      <c r="N845">
        <f>VLOOKUP($A845, 'Hospitalisation Details'!$A$2:$K$2344, 5, FALSE)</f>
        <v>0</v>
      </c>
      <c r="O845">
        <f>VLOOKUP($A845, 'Hospitalisation Details'!$A$2:$K$2344, 6, FALSE)</f>
        <v>12638.2</v>
      </c>
      <c r="P845" t="str">
        <f>VLOOKUP($A845, 'Hospitalisation Details'!$A$2:$K$2344, 7, FALSE)</f>
        <v>tier - 3</v>
      </c>
      <c r="Q845" t="str">
        <f>VLOOKUP($A845, 'Hospitalisation Details'!$A$2:$K$2344, 8, FALSE)</f>
        <v>tier - 1</v>
      </c>
      <c r="R845" t="str">
        <f>VLOOKUP($A845, 'Hospitalisation Details'!$A$2:$K$2344, 9, FALSE)</f>
        <v>R1011</v>
      </c>
      <c r="S845" t="str">
        <f>VLOOKUP($A845, 'Hospitalisation Details'!$A$2:$K$2344, 10, FALSE)</f>
        <v>22Jul1962</v>
      </c>
      <c r="T845">
        <f>VLOOKUP($A845, 'Hospitalisation Details'!$A$2:$K$2344, 11, FALSE)</f>
        <v>60</v>
      </c>
    </row>
    <row r="846" spans="1:20" ht="15.75" x14ac:dyDescent="0.25">
      <c r="A846" s="1" t="s">
        <v>1525</v>
      </c>
      <c r="B846" t="str">
        <f>VLOOKUP($A846, 'Customer Names'!$A$2:$D$2336, 2, FALSE)</f>
        <v>Uchiyama</v>
      </c>
      <c r="C846" t="str">
        <f>VLOOKUP($A846, 'Customer Names'!$A$2:$D$2336, 3, FALSE)</f>
        <v xml:space="preserve"> Mrs</v>
      </c>
      <c r="D846" t="str">
        <f>VLOOKUP($A846, 'Customer Names'!$A$2:$D$2336, 4, FALSE)</f>
        <v xml:space="preserve">  Mayumi</v>
      </c>
      <c r="E846">
        <f>VLOOKUP($A846, 'Medical Examinations'!$A$2:$J$2336, 2, FALSE)</f>
        <v>24.53</v>
      </c>
      <c r="F846">
        <f>VLOOKUP($A846, 'Medical Examinations'!$A$2:$J$2336, 3, FALSE)</f>
        <v>9.0500000000000007</v>
      </c>
      <c r="G846" t="str">
        <f>VLOOKUP($A846, 'Medical Examinations'!$A$2:$J$2336, 4, FALSE)</f>
        <v>No</v>
      </c>
      <c r="H846" t="str">
        <f>VLOOKUP($A846, 'Medical Examinations'!$A$2:$J$2336, 5, FALSE)</f>
        <v>No</v>
      </c>
      <c r="I846" t="str">
        <f>VLOOKUP($A846, 'Medical Examinations'!$A$2:$J$2336, 6, FALSE)</f>
        <v>No</v>
      </c>
      <c r="J846">
        <f>VLOOKUP($A846, 'Medical Examinations'!$A$2:$J$2336, 7, FALSE)</f>
        <v>0</v>
      </c>
      <c r="K846" t="str">
        <f>VLOOKUP($A846, 'Medical Examinations'!$A$2:$J$2336, 8, FALSE)</f>
        <v>No</v>
      </c>
      <c r="L846" t="str">
        <f>VLOOKUP($A846, 'Medical Examinations'!$A$2:$J$2336, 9, FALSE)</f>
        <v>Obesity</v>
      </c>
      <c r="M846" t="str">
        <f>VLOOKUP($A846, 'Medical Examinations'!$A$2:$J$2336, 10, FALSE)</f>
        <v>Diabetes</v>
      </c>
      <c r="N846">
        <f>VLOOKUP($A846, 'Hospitalisation Details'!$A$2:$K$2344, 5, FALSE)</f>
        <v>0</v>
      </c>
      <c r="O846">
        <f>VLOOKUP($A846, 'Hospitalisation Details'!$A$2:$K$2344, 6, FALSE)</f>
        <v>12629.9</v>
      </c>
      <c r="P846" t="str">
        <f>VLOOKUP($A846, 'Hospitalisation Details'!$A$2:$K$2344, 7, FALSE)</f>
        <v>tier - 3</v>
      </c>
      <c r="Q846" t="str">
        <f>VLOOKUP($A846, 'Hospitalisation Details'!$A$2:$K$2344, 8, FALSE)</f>
        <v>tier - 3</v>
      </c>
      <c r="R846" t="str">
        <f>VLOOKUP($A846, 'Hospitalisation Details'!$A$2:$K$2344, 9, FALSE)</f>
        <v>R1013</v>
      </c>
      <c r="S846" t="str">
        <f>VLOOKUP($A846, 'Hospitalisation Details'!$A$2:$K$2344, 10, FALSE)</f>
        <v>22Nov1962</v>
      </c>
      <c r="T846">
        <f>VLOOKUP($A846, 'Hospitalisation Details'!$A$2:$K$2344, 11, FALSE)</f>
        <v>60</v>
      </c>
    </row>
    <row r="847" spans="1:20" ht="15.75" x14ac:dyDescent="0.25">
      <c r="A847" s="1" t="s">
        <v>1524</v>
      </c>
      <c r="B847" t="str">
        <f>VLOOKUP($A847, 'Customer Names'!$A$2:$D$2336, 2, FALSE)</f>
        <v>Desota</v>
      </c>
      <c r="C847" t="str">
        <f>VLOOKUP($A847, 'Customer Names'!$A$2:$D$2336, 3, FALSE)</f>
        <v xml:space="preserve"> Ms</v>
      </c>
      <c r="D847" t="str">
        <f>VLOOKUP($A847, 'Customer Names'!$A$2:$D$2336, 4, FALSE)</f>
        <v xml:space="preserve">  Vanessa</v>
      </c>
      <c r="E847">
        <f>VLOOKUP($A847, 'Medical Examinations'!$A$2:$J$2336, 2, FALSE)</f>
        <v>25.74</v>
      </c>
      <c r="F847">
        <f>VLOOKUP($A847, 'Medical Examinations'!$A$2:$J$2336, 3, FALSE)</f>
        <v>10.93</v>
      </c>
      <c r="G847" t="str">
        <f>VLOOKUP($A847, 'Medical Examinations'!$A$2:$J$2336, 4, FALSE)</f>
        <v>No</v>
      </c>
      <c r="H847" t="str">
        <f>VLOOKUP($A847, 'Medical Examinations'!$A$2:$J$2336, 5, FALSE)</f>
        <v>No</v>
      </c>
      <c r="I847" t="str">
        <f>VLOOKUP($A847, 'Medical Examinations'!$A$2:$J$2336, 6, FALSE)</f>
        <v>No</v>
      </c>
      <c r="J847">
        <f>VLOOKUP($A847, 'Medical Examinations'!$A$2:$J$2336, 7, FALSE)</f>
        <v>0</v>
      </c>
      <c r="K847" t="str">
        <f>VLOOKUP($A847, 'Medical Examinations'!$A$2:$J$2336, 8, FALSE)</f>
        <v>No</v>
      </c>
      <c r="L847" t="str">
        <f>VLOOKUP($A847, 'Medical Examinations'!$A$2:$J$2336, 9, FALSE)</f>
        <v>Obesity</v>
      </c>
      <c r="M847" t="str">
        <f>VLOOKUP($A847, 'Medical Examinations'!$A$2:$J$2336, 10, FALSE)</f>
        <v>Diabetes</v>
      </c>
      <c r="N847">
        <f>VLOOKUP($A847, 'Hospitalisation Details'!$A$2:$K$2344, 5, FALSE)</f>
        <v>2</v>
      </c>
      <c r="O847">
        <f>VLOOKUP($A847, 'Hospitalisation Details'!$A$2:$K$2344, 6, FALSE)</f>
        <v>12629.17</v>
      </c>
      <c r="P847" t="str">
        <f>VLOOKUP($A847, 'Hospitalisation Details'!$A$2:$K$2344, 7, FALSE)</f>
        <v>tier - 3</v>
      </c>
      <c r="Q847" t="str">
        <f>VLOOKUP($A847, 'Hospitalisation Details'!$A$2:$K$2344, 8, FALSE)</f>
        <v>tier - 1</v>
      </c>
      <c r="R847" t="str">
        <f>VLOOKUP($A847, 'Hospitalisation Details'!$A$2:$K$2344, 9, FALSE)</f>
        <v>R1013</v>
      </c>
      <c r="S847" t="str">
        <f>VLOOKUP($A847, 'Hospitalisation Details'!$A$2:$K$2344, 10, FALSE)</f>
        <v>4Oct1965</v>
      </c>
      <c r="T847">
        <f>VLOOKUP($A847, 'Hospitalisation Details'!$A$2:$K$2344, 11, FALSE)</f>
        <v>57</v>
      </c>
    </row>
    <row r="848" spans="1:20" ht="15.75" x14ac:dyDescent="0.25">
      <c r="A848" s="1" t="s">
        <v>1523</v>
      </c>
      <c r="B848" t="str">
        <f>VLOOKUP($A848, 'Customer Names'!$A$2:$D$2336, 2, FALSE)</f>
        <v>Edmonds</v>
      </c>
      <c r="C848" t="str">
        <f>VLOOKUP($A848, 'Customer Names'!$A$2:$D$2336, 3, FALSE)</f>
        <v xml:space="preserve"> Ms</v>
      </c>
      <c r="D848" t="str">
        <f>VLOOKUP($A848, 'Customer Names'!$A$2:$D$2336, 4, FALSE)</f>
        <v xml:space="preserve">  Natali N</v>
      </c>
      <c r="E848">
        <f>VLOOKUP($A848, 'Medical Examinations'!$A$2:$J$2336, 2, FALSE)</f>
        <v>34.08</v>
      </c>
      <c r="F848">
        <f>VLOOKUP($A848, 'Medical Examinations'!$A$2:$J$2336, 3, FALSE)</f>
        <v>7.58</v>
      </c>
      <c r="G848" t="str">
        <f>VLOOKUP($A848, 'Medical Examinations'!$A$2:$J$2336, 4, FALSE)</f>
        <v>Yes</v>
      </c>
      <c r="H848" t="str">
        <f>VLOOKUP($A848, 'Medical Examinations'!$A$2:$J$2336, 5, FALSE)</f>
        <v>No</v>
      </c>
      <c r="I848" t="str">
        <f>VLOOKUP($A848, 'Medical Examinations'!$A$2:$J$2336, 6, FALSE)</f>
        <v>No</v>
      </c>
      <c r="J848">
        <f>VLOOKUP($A848, 'Medical Examinations'!$A$2:$J$2336, 7, FALSE)</f>
        <v>1</v>
      </c>
      <c r="K848" t="str">
        <f>VLOOKUP($A848, 'Medical Examinations'!$A$2:$J$2336, 8, FALSE)</f>
        <v>No</v>
      </c>
      <c r="L848" t="str">
        <f>VLOOKUP($A848, 'Medical Examinations'!$A$2:$J$2336, 9, FALSE)</f>
        <v>Obesity</v>
      </c>
      <c r="M848" t="str">
        <f>VLOOKUP($A848, 'Medical Examinations'!$A$2:$J$2336, 10, FALSE)</f>
        <v>Diabetes</v>
      </c>
      <c r="N848">
        <f>VLOOKUP($A848, 'Hospitalisation Details'!$A$2:$K$2344, 5, FALSE)</f>
        <v>0</v>
      </c>
      <c r="O848">
        <f>VLOOKUP($A848, 'Hospitalisation Details'!$A$2:$K$2344, 6, FALSE)</f>
        <v>12624.74</v>
      </c>
      <c r="P848" t="str">
        <f>VLOOKUP($A848, 'Hospitalisation Details'!$A$2:$K$2344, 7, FALSE)</f>
        <v>tier - 3</v>
      </c>
      <c r="Q848" t="str">
        <f>VLOOKUP($A848, 'Hospitalisation Details'!$A$2:$K$2344, 8, FALSE)</f>
        <v>tier - 1</v>
      </c>
      <c r="R848" t="str">
        <f>VLOOKUP($A848, 'Hospitalisation Details'!$A$2:$K$2344, 9, FALSE)</f>
        <v>R1012</v>
      </c>
      <c r="S848" t="str">
        <f>VLOOKUP($A848, 'Hospitalisation Details'!$A$2:$K$2344, 10, FALSE)</f>
        <v>28Dec1970</v>
      </c>
      <c r="T848">
        <f>VLOOKUP($A848, 'Hospitalisation Details'!$A$2:$K$2344, 11, FALSE)</f>
        <v>52</v>
      </c>
    </row>
    <row r="849" spans="1:20" ht="15.75" x14ac:dyDescent="0.25">
      <c r="A849" s="1" t="s">
        <v>1522</v>
      </c>
      <c r="B849" t="str">
        <f>VLOOKUP($A849, 'Customer Names'!$A$2:$D$2336, 2, FALSE)</f>
        <v>Otto</v>
      </c>
      <c r="C849" t="str">
        <f>VLOOKUP($A849, 'Customer Names'!$A$2:$D$2336, 3, FALSE)</f>
        <v xml:space="preserve"> Ms</v>
      </c>
      <c r="D849" t="str">
        <f>VLOOKUP($A849, 'Customer Names'!$A$2:$D$2336, 4, FALSE)</f>
        <v xml:space="preserve">  Beth</v>
      </c>
      <c r="E849">
        <f>VLOOKUP($A849, 'Medical Examinations'!$A$2:$J$2336, 2, FALSE)</f>
        <v>31.35</v>
      </c>
      <c r="F849">
        <f>VLOOKUP($A849, 'Medical Examinations'!$A$2:$J$2336, 3, FALSE)</f>
        <v>11</v>
      </c>
      <c r="G849" t="str">
        <f>VLOOKUP($A849, 'Medical Examinations'!$A$2:$J$2336, 4, FALSE)</f>
        <v>No</v>
      </c>
      <c r="H849" t="str">
        <f>VLOOKUP($A849, 'Medical Examinations'!$A$2:$J$2336, 5, FALSE)</f>
        <v>No</v>
      </c>
      <c r="I849" t="str">
        <f>VLOOKUP($A849, 'Medical Examinations'!$A$2:$J$2336, 6, FALSE)</f>
        <v>Yes</v>
      </c>
      <c r="J849">
        <f>VLOOKUP($A849, 'Medical Examinations'!$A$2:$J$2336, 7, FALSE)</f>
        <v>1</v>
      </c>
      <c r="K849" t="str">
        <f>VLOOKUP($A849, 'Medical Examinations'!$A$2:$J$2336, 8, FALSE)</f>
        <v>No</v>
      </c>
      <c r="L849" t="str">
        <f>VLOOKUP($A849, 'Medical Examinations'!$A$2:$J$2336, 9, FALSE)</f>
        <v>Obesity</v>
      </c>
      <c r="M849" t="str">
        <f>VLOOKUP($A849, 'Medical Examinations'!$A$2:$J$2336, 10, FALSE)</f>
        <v>Diabetes</v>
      </c>
      <c r="N849">
        <f>VLOOKUP($A849, 'Hospitalisation Details'!$A$2:$K$2344, 5, FALSE)</f>
        <v>0</v>
      </c>
      <c r="O849">
        <f>VLOOKUP($A849, 'Hospitalisation Details'!$A$2:$K$2344, 6, FALSE)</f>
        <v>12622.18</v>
      </c>
      <c r="P849" t="str">
        <f>VLOOKUP($A849, 'Hospitalisation Details'!$A$2:$K$2344, 7, FALSE)</f>
        <v>tier - 3</v>
      </c>
      <c r="Q849" t="str">
        <f>VLOOKUP($A849, 'Hospitalisation Details'!$A$2:$K$2344, 8, FALSE)</f>
        <v>tier - 1</v>
      </c>
      <c r="R849" t="str">
        <f>VLOOKUP($A849, 'Hospitalisation Details'!$A$2:$K$2344, 9, FALSE)</f>
        <v>R1012</v>
      </c>
      <c r="S849" t="str">
        <f>VLOOKUP($A849, 'Hospitalisation Details'!$A$2:$K$2344, 10, FALSE)</f>
        <v>19Aug1963</v>
      </c>
      <c r="T849">
        <f>VLOOKUP($A849, 'Hospitalisation Details'!$A$2:$K$2344, 11, FALSE)</f>
        <v>59</v>
      </c>
    </row>
    <row r="850" spans="1:20" ht="15.75" x14ac:dyDescent="0.25">
      <c r="A850" s="1" t="s">
        <v>1521</v>
      </c>
      <c r="B850" t="str">
        <f>VLOOKUP($A850, 'Customer Names'!$A$2:$D$2336, 2, FALSE)</f>
        <v>Kurt</v>
      </c>
      <c r="C850" t="str">
        <f>VLOOKUP($A850, 'Customer Names'!$A$2:$D$2336, 3, FALSE)</f>
        <v xml:space="preserve"> Mr</v>
      </c>
      <c r="D850" t="str">
        <f>VLOOKUP($A850, 'Customer Names'!$A$2:$D$2336, 4, FALSE)</f>
        <v xml:space="preserve">  Alex</v>
      </c>
      <c r="E850">
        <f>VLOOKUP($A850, 'Medical Examinations'!$A$2:$J$2336, 2, FALSE)</f>
        <v>26.79</v>
      </c>
      <c r="F850">
        <f>VLOOKUP($A850, 'Medical Examinations'!$A$2:$J$2336, 3, FALSE)</f>
        <v>5.0599999999999996</v>
      </c>
      <c r="G850" t="str">
        <f>VLOOKUP($A850, 'Medical Examinations'!$A$2:$J$2336, 4, FALSE)</f>
        <v>No</v>
      </c>
      <c r="H850" t="str">
        <f>VLOOKUP($A850, 'Medical Examinations'!$A$2:$J$2336, 5, FALSE)</f>
        <v>No</v>
      </c>
      <c r="I850" t="str">
        <f>VLOOKUP($A850, 'Medical Examinations'!$A$2:$J$2336, 6, FALSE)</f>
        <v>No</v>
      </c>
      <c r="J850">
        <f>VLOOKUP($A850, 'Medical Examinations'!$A$2:$J$2336, 7, FALSE)</f>
        <v>0</v>
      </c>
      <c r="K850" t="str">
        <f>VLOOKUP($A850, 'Medical Examinations'!$A$2:$J$2336, 8, FALSE)</f>
        <v>No</v>
      </c>
      <c r="L850" t="str">
        <f>VLOOKUP($A850, 'Medical Examinations'!$A$2:$J$2336, 9, FALSE)</f>
        <v>Obesity</v>
      </c>
      <c r="M850" t="str">
        <f>VLOOKUP($A850, 'Medical Examinations'!$A$2:$J$2336, 10, FALSE)</f>
        <v>Normal</v>
      </c>
      <c r="N850">
        <f>VLOOKUP($A850, 'Hospitalisation Details'!$A$2:$K$2344, 5, FALSE)</f>
        <v>1</v>
      </c>
      <c r="O850">
        <f>VLOOKUP($A850, 'Hospitalisation Details'!$A$2:$K$2344, 6, FALSE)</f>
        <v>12609.89</v>
      </c>
      <c r="P850" t="str">
        <f>VLOOKUP($A850, 'Hospitalisation Details'!$A$2:$K$2344, 7, FALSE)</f>
        <v>tier - 3</v>
      </c>
      <c r="Q850" t="str">
        <f>VLOOKUP($A850, 'Hospitalisation Details'!$A$2:$K$2344, 8, FALSE)</f>
        <v>tier - 3</v>
      </c>
      <c r="R850" t="str">
        <f>VLOOKUP($A850, 'Hospitalisation Details'!$A$2:$K$2344, 9, FALSE)</f>
        <v>R1012</v>
      </c>
      <c r="S850" t="str">
        <f>VLOOKUP($A850, 'Hospitalisation Details'!$A$2:$K$2344, 10, FALSE)</f>
        <v>18Nov1998</v>
      </c>
      <c r="T850">
        <f>VLOOKUP($A850, 'Hospitalisation Details'!$A$2:$K$2344, 11, FALSE)</f>
        <v>24</v>
      </c>
    </row>
    <row r="851" spans="1:20" ht="15.75" x14ac:dyDescent="0.25">
      <c r="A851" s="1" t="s">
        <v>1520</v>
      </c>
      <c r="B851" t="str">
        <f>VLOOKUP($A851, 'Customer Names'!$A$2:$D$2336, 2, FALSE)</f>
        <v>Duhaime</v>
      </c>
      <c r="C851" t="str">
        <f>VLOOKUP($A851, 'Customer Names'!$A$2:$D$2336, 3, FALSE)</f>
        <v xml:space="preserve"> Mr</v>
      </c>
      <c r="D851" t="str">
        <f>VLOOKUP($A851, 'Customer Names'!$A$2:$D$2336, 4, FALSE)</f>
        <v xml:space="preserve">  Spencer</v>
      </c>
      <c r="E851">
        <f>VLOOKUP($A851, 'Medical Examinations'!$A$2:$J$2336, 2, FALSE)</f>
        <v>42.78</v>
      </c>
      <c r="F851">
        <f>VLOOKUP($A851, 'Medical Examinations'!$A$2:$J$2336, 3, FALSE)</f>
        <v>6.11</v>
      </c>
      <c r="G851" t="str">
        <f>VLOOKUP($A851, 'Medical Examinations'!$A$2:$J$2336, 4, FALSE)</f>
        <v>Yes</v>
      </c>
      <c r="H851" t="str">
        <f>VLOOKUP($A851, 'Medical Examinations'!$A$2:$J$2336, 5, FALSE)</f>
        <v>No</v>
      </c>
      <c r="I851" t="str">
        <f>VLOOKUP($A851, 'Medical Examinations'!$A$2:$J$2336, 6, FALSE)</f>
        <v>No</v>
      </c>
      <c r="J851">
        <f>VLOOKUP($A851, 'Medical Examinations'!$A$2:$J$2336, 7, FALSE)</f>
        <v>2</v>
      </c>
      <c r="K851" t="str">
        <f>VLOOKUP($A851, 'Medical Examinations'!$A$2:$J$2336, 8, FALSE)</f>
        <v>Yes</v>
      </c>
      <c r="L851" t="str">
        <f>VLOOKUP($A851, 'Medical Examinations'!$A$2:$J$2336, 9, FALSE)</f>
        <v>Obesity</v>
      </c>
      <c r="M851" t="str">
        <f>VLOOKUP($A851, 'Medical Examinations'!$A$2:$J$2336, 10, FALSE)</f>
        <v>Diabetes</v>
      </c>
      <c r="N851">
        <f>VLOOKUP($A851, 'Hospitalisation Details'!$A$2:$K$2344, 5, FALSE)</f>
        <v>3</v>
      </c>
      <c r="O851">
        <f>VLOOKUP($A851, 'Hospitalisation Details'!$A$2:$K$2344, 6, FALSE)</f>
        <v>12600.46</v>
      </c>
      <c r="P851" t="str">
        <f>VLOOKUP($A851, 'Hospitalisation Details'!$A$2:$K$2344, 7, FALSE)</f>
        <v>tier - 3</v>
      </c>
      <c r="Q851" t="str">
        <f>VLOOKUP($A851, 'Hospitalisation Details'!$A$2:$K$2344, 8, FALSE)</f>
        <v>tier - 1</v>
      </c>
      <c r="R851" t="str">
        <f>VLOOKUP($A851, 'Hospitalisation Details'!$A$2:$K$2344, 9, FALSE)</f>
        <v>R1023</v>
      </c>
      <c r="S851" t="str">
        <f>VLOOKUP($A851, 'Hospitalisation Details'!$A$2:$K$2344, 10, FALSE)</f>
        <v>11Aug1988</v>
      </c>
      <c r="T851">
        <f>VLOOKUP($A851, 'Hospitalisation Details'!$A$2:$K$2344, 11, FALSE)</f>
        <v>34</v>
      </c>
    </row>
    <row r="852" spans="1:20" ht="15.75" x14ac:dyDescent="0.25">
      <c r="A852" s="1" t="s">
        <v>1519</v>
      </c>
      <c r="B852" t="str">
        <f>VLOOKUP($A852, 'Customer Names'!$A$2:$D$2336, 2, FALSE)</f>
        <v>Swann</v>
      </c>
      <c r="C852" t="str">
        <f>VLOOKUP($A852, 'Customer Names'!$A$2:$D$2336, 3, FALSE)</f>
        <v xml:space="preserve"> Ms</v>
      </c>
      <c r="D852" t="str">
        <f>VLOOKUP($A852, 'Customer Names'!$A$2:$D$2336, 4, FALSE)</f>
        <v xml:space="preserve">  Andee W</v>
      </c>
      <c r="E852">
        <f>VLOOKUP($A852, 'Medical Examinations'!$A$2:$J$2336, 2, FALSE)</f>
        <v>46.75</v>
      </c>
      <c r="F852">
        <f>VLOOKUP($A852, 'Medical Examinations'!$A$2:$J$2336, 3, FALSE)</f>
        <v>6.66</v>
      </c>
      <c r="G852" t="str">
        <f>VLOOKUP($A852, 'Medical Examinations'!$A$2:$J$2336, 4, FALSE)</f>
        <v>Yes</v>
      </c>
      <c r="H852" t="str">
        <f>VLOOKUP($A852, 'Medical Examinations'!$A$2:$J$2336, 5, FALSE)</f>
        <v>Yes</v>
      </c>
      <c r="I852" t="str">
        <f>VLOOKUP($A852, 'Medical Examinations'!$A$2:$J$2336, 6, FALSE)</f>
        <v>No</v>
      </c>
      <c r="J852">
        <f>VLOOKUP($A852, 'Medical Examinations'!$A$2:$J$2336, 7, FALSE)</f>
        <v>2</v>
      </c>
      <c r="K852" t="str">
        <f>VLOOKUP($A852, 'Medical Examinations'!$A$2:$J$2336, 8, FALSE)</f>
        <v>Yes</v>
      </c>
      <c r="L852" t="str">
        <f>VLOOKUP($A852, 'Medical Examinations'!$A$2:$J$2336, 9, FALSE)</f>
        <v>Obesity</v>
      </c>
      <c r="M852" t="str">
        <f>VLOOKUP($A852, 'Medical Examinations'!$A$2:$J$2336, 10, FALSE)</f>
        <v>Diabetes</v>
      </c>
      <c r="N852">
        <f>VLOOKUP($A852, 'Hospitalisation Details'!$A$2:$K$2344, 5, FALSE)</f>
        <v>5</v>
      </c>
      <c r="O852">
        <f>VLOOKUP($A852, 'Hospitalisation Details'!$A$2:$K$2344, 6, FALSE)</f>
        <v>12592.53</v>
      </c>
      <c r="P852" t="str">
        <f>VLOOKUP($A852, 'Hospitalisation Details'!$A$2:$K$2344, 7, FALSE)</f>
        <v>tier - 3</v>
      </c>
      <c r="Q852" t="str">
        <f>VLOOKUP($A852, 'Hospitalisation Details'!$A$2:$K$2344, 8, FALSE)</f>
        <v>tier - 2</v>
      </c>
      <c r="R852" t="str">
        <f>VLOOKUP($A852, 'Hospitalisation Details'!$A$2:$K$2344, 9, FALSE)</f>
        <v>R1013</v>
      </c>
      <c r="S852" t="str">
        <f>VLOOKUP($A852, 'Hospitalisation Details'!$A$2:$K$2344, 10, FALSE)</f>
        <v>18Jun1970</v>
      </c>
      <c r="T852">
        <f>VLOOKUP($A852, 'Hospitalisation Details'!$A$2:$K$2344, 11, FALSE)</f>
        <v>52</v>
      </c>
    </row>
    <row r="853" spans="1:20" ht="15.75" x14ac:dyDescent="0.25">
      <c r="A853" s="1" t="s">
        <v>1518</v>
      </c>
      <c r="B853" t="str">
        <f>VLOOKUP($A853, 'Customer Names'!$A$2:$D$2336, 2, FALSE)</f>
        <v>Burton</v>
      </c>
      <c r="C853" t="str">
        <f>VLOOKUP($A853, 'Customer Names'!$A$2:$D$2336, 3, FALSE)</f>
        <v xml:space="preserve"> Mrs</v>
      </c>
      <c r="D853" t="str">
        <f>VLOOKUP($A853, 'Customer Names'!$A$2:$D$2336, 4, FALSE)</f>
        <v xml:space="preserve">  Amy</v>
      </c>
      <c r="E853">
        <f>VLOOKUP($A853, 'Medical Examinations'!$A$2:$J$2336, 2, FALSE)</f>
        <v>32.15</v>
      </c>
      <c r="F853">
        <f>VLOOKUP($A853, 'Medical Examinations'!$A$2:$J$2336, 3, FALSE)</f>
        <v>4.0199999999999996</v>
      </c>
      <c r="G853" t="str">
        <f>VLOOKUP($A853, 'Medical Examinations'!$A$2:$J$2336, 4, FALSE)</f>
        <v>No</v>
      </c>
      <c r="H853" t="str">
        <f>VLOOKUP($A853, 'Medical Examinations'!$A$2:$J$2336, 5, FALSE)</f>
        <v>No</v>
      </c>
      <c r="I853" t="str">
        <f>VLOOKUP($A853, 'Medical Examinations'!$A$2:$J$2336, 6, FALSE)</f>
        <v>Yes</v>
      </c>
      <c r="J853">
        <f>VLOOKUP($A853, 'Medical Examinations'!$A$2:$J$2336, 7, FALSE)</f>
        <v>1</v>
      </c>
      <c r="K853" t="str">
        <f>VLOOKUP($A853, 'Medical Examinations'!$A$2:$J$2336, 8, FALSE)</f>
        <v>No</v>
      </c>
      <c r="L853" t="str">
        <f>VLOOKUP($A853, 'Medical Examinations'!$A$2:$J$2336, 9, FALSE)</f>
        <v>Obesity</v>
      </c>
      <c r="M853" t="str">
        <f>VLOOKUP($A853, 'Medical Examinations'!$A$2:$J$2336, 10, FALSE)</f>
        <v>Normal</v>
      </c>
      <c r="N853">
        <f>VLOOKUP($A853, 'Hospitalisation Details'!$A$2:$K$2344, 5, FALSE)</f>
        <v>0</v>
      </c>
      <c r="O853">
        <f>VLOOKUP($A853, 'Hospitalisation Details'!$A$2:$K$2344, 6, FALSE)</f>
        <v>12579.92</v>
      </c>
      <c r="P853" t="str">
        <f>VLOOKUP($A853, 'Hospitalisation Details'!$A$2:$K$2344, 7, FALSE)</f>
        <v>tier - 3</v>
      </c>
      <c r="Q853" t="str">
        <f>VLOOKUP($A853, 'Hospitalisation Details'!$A$2:$K$2344, 8, FALSE)</f>
        <v>tier - 1</v>
      </c>
      <c r="R853" t="str">
        <f>VLOOKUP($A853, 'Hospitalisation Details'!$A$2:$K$2344, 9, FALSE)</f>
        <v>R1025</v>
      </c>
      <c r="S853" t="str">
        <f>VLOOKUP($A853, 'Hospitalisation Details'!$A$2:$K$2344, 10, FALSE)</f>
        <v>26Nov1969</v>
      </c>
      <c r="T853">
        <f>VLOOKUP($A853, 'Hospitalisation Details'!$A$2:$K$2344, 11, FALSE)</f>
        <v>53</v>
      </c>
    </row>
    <row r="854" spans="1:20" ht="15.75" x14ac:dyDescent="0.25">
      <c r="A854" s="1" t="s">
        <v>1517</v>
      </c>
      <c r="B854" t="str">
        <f>VLOOKUP($A854, 'Customer Names'!$A$2:$D$2336, 2, FALSE)</f>
        <v>Ricardi</v>
      </c>
      <c r="C854" t="str">
        <f>VLOOKUP($A854, 'Customer Names'!$A$2:$D$2336, 3, FALSE)</f>
        <v xml:space="preserve"> Mr</v>
      </c>
      <c r="D854" t="str">
        <f>VLOOKUP($A854, 'Customer Names'!$A$2:$D$2336, 4, FALSE)</f>
        <v xml:space="preserve">  Joshua</v>
      </c>
      <c r="E854">
        <f>VLOOKUP($A854, 'Medical Examinations'!$A$2:$J$2336, 2, FALSE)</f>
        <v>43.4</v>
      </c>
      <c r="F854">
        <f>VLOOKUP($A854, 'Medical Examinations'!$A$2:$J$2336, 3, FALSE)</f>
        <v>8.81</v>
      </c>
      <c r="G854" t="str">
        <f>VLOOKUP($A854, 'Medical Examinations'!$A$2:$J$2336, 4, FALSE)</f>
        <v>Yes</v>
      </c>
      <c r="H854" t="str">
        <f>VLOOKUP($A854, 'Medical Examinations'!$A$2:$J$2336, 5, FALSE)</f>
        <v>No</v>
      </c>
      <c r="I854" t="str">
        <f>VLOOKUP($A854, 'Medical Examinations'!$A$2:$J$2336, 6, FALSE)</f>
        <v>No</v>
      </c>
      <c r="J854">
        <f>VLOOKUP($A854, 'Medical Examinations'!$A$2:$J$2336, 7, FALSE)</f>
        <v>2</v>
      </c>
      <c r="K854" t="str">
        <f>VLOOKUP($A854, 'Medical Examinations'!$A$2:$J$2336, 8, FALSE)</f>
        <v>Yes</v>
      </c>
      <c r="L854" t="str">
        <f>VLOOKUP($A854, 'Medical Examinations'!$A$2:$J$2336, 9, FALSE)</f>
        <v>Obesity</v>
      </c>
      <c r="M854" t="str">
        <f>VLOOKUP($A854, 'Medical Examinations'!$A$2:$J$2336, 10, FALSE)</f>
        <v>Diabetes</v>
      </c>
      <c r="N854">
        <f>VLOOKUP($A854, 'Hospitalisation Details'!$A$2:$K$2344, 5, FALSE)</f>
        <v>0</v>
      </c>
      <c r="O854">
        <f>VLOOKUP($A854, 'Hospitalisation Details'!$A$2:$K$2344, 6, FALSE)</f>
        <v>12574.05</v>
      </c>
      <c r="P854" t="str">
        <f>VLOOKUP($A854, 'Hospitalisation Details'!$A$2:$K$2344, 7, FALSE)</f>
        <v>tier - 3</v>
      </c>
      <c r="Q854" t="str">
        <f>VLOOKUP($A854, 'Hospitalisation Details'!$A$2:$K$2344, 8, FALSE)</f>
        <v>tier - 1</v>
      </c>
      <c r="R854" t="str">
        <f>VLOOKUP($A854, 'Hospitalisation Details'!$A$2:$K$2344, 9, FALSE)</f>
        <v>R1011</v>
      </c>
      <c r="S854" t="str">
        <f>VLOOKUP($A854, 'Hospitalisation Details'!$A$2:$K$2344, 10, FALSE)</f>
        <v>28Nov1961</v>
      </c>
      <c r="T854">
        <f>VLOOKUP($A854, 'Hospitalisation Details'!$A$2:$K$2344, 11, FALSE)</f>
        <v>61</v>
      </c>
    </row>
    <row r="855" spans="1:20" ht="15.75" x14ac:dyDescent="0.25">
      <c r="A855" s="1" t="s">
        <v>1516</v>
      </c>
      <c r="B855" t="str">
        <f>VLOOKUP($A855, 'Customer Names'!$A$2:$D$2336, 2, FALSE)</f>
        <v>Joslyn</v>
      </c>
      <c r="C855" t="str">
        <f>VLOOKUP($A855, 'Customer Names'!$A$2:$D$2336, 3, FALSE)</f>
        <v xml:space="preserve"> Mr</v>
      </c>
      <c r="D855" t="str">
        <f>VLOOKUP($A855, 'Customer Names'!$A$2:$D$2336, 4, FALSE)</f>
        <v xml:space="preserve">  C Fred</v>
      </c>
      <c r="E855">
        <f>VLOOKUP($A855, 'Medical Examinations'!$A$2:$J$2336, 2, FALSE)</f>
        <v>31.57</v>
      </c>
      <c r="F855">
        <f>VLOOKUP($A855, 'Medical Examinations'!$A$2:$J$2336, 3, FALSE)</f>
        <v>7.92</v>
      </c>
      <c r="G855" t="str">
        <f>VLOOKUP($A855, 'Medical Examinations'!$A$2:$J$2336, 4, FALSE)</f>
        <v>No</v>
      </c>
      <c r="H855" t="str">
        <f>VLOOKUP($A855, 'Medical Examinations'!$A$2:$J$2336, 5, FALSE)</f>
        <v>No</v>
      </c>
      <c r="I855" t="str">
        <f>VLOOKUP($A855, 'Medical Examinations'!$A$2:$J$2336, 6, FALSE)</f>
        <v>No</v>
      </c>
      <c r="J855">
        <f>VLOOKUP($A855, 'Medical Examinations'!$A$2:$J$2336, 7, FALSE)</f>
        <v>1</v>
      </c>
      <c r="K855" t="str">
        <f>VLOOKUP($A855, 'Medical Examinations'!$A$2:$J$2336, 8, FALSE)</f>
        <v>No</v>
      </c>
      <c r="L855" t="str">
        <f>VLOOKUP($A855, 'Medical Examinations'!$A$2:$J$2336, 9, FALSE)</f>
        <v>Obesity</v>
      </c>
      <c r="M855" t="str">
        <f>VLOOKUP($A855, 'Medical Examinations'!$A$2:$J$2336, 10, FALSE)</f>
        <v>Diabetes</v>
      </c>
      <c r="N855">
        <f>VLOOKUP($A855, 'Hospitalisation Details'!$A$2:$K$2344, 5, FALSE)</f>
        <v>0</v>
      </c>
      <c r="O855">
        <f>VLOOKUP($A855, 'Hospitalisation Details'!$A$2:$K$2344, 6, FALSE)</f>
        <v>12557.61</v>
      </c>
      <c r="P855" t="str">
        <f>VLOOKUP($A855, 'Hospitalisation Details'!$A$2:$K$2344, 7, FALSE)</f>
        <v>tier - 3</v>
      </c>
      <c r="Q855" t="str">
        <f>VLOOKUP($A855, 'Hospitalisation Details'!$A$2:$K$2344, 8, FALSE)</f>
        <v>tier - 3</v>
      </c>
      <c r="R855" t="str">
        <f>VLOOKUP($A855, 'Hospitalisation Details'!$A$2:$K$2344, 9, FALSE)</f>
        <v>R1013</v>
      </c>
      <c r="S855" t="str">
        <f>VLOOKUP($A855, 'Hospitalisation Details'!$A$2:$K$2344, 10, FALSE)</f>
        <v>28Nov1961</v>
      </c>
      <c r="T855">
        <f>VLOOKUP($A855, 'Hospitalisation Details'!$A$2:$K$2344, 11, FALSE)</f>
        <v>61</v>
      </c>
    </row>
    <row r="856" spans="1:20" ht="15.75" x14ac:dyDescent="0.25">
      <c r="A856" s="1" t="s">
        <v>1515</v>
      </c>
      <c r="B856" t="str">
        <f>VLOOKUP($A856, 'Customer Names'!$A$2:$D$2336, 2, FALSE)</f>
        <v>Bennie</v>
      </c>
      <c r="C856" t="str">
        <f>VLOOKUP($A856, 'Customer Names'!$A$2:$D$2336, 3, FALSE)</f>
        <v xml:space="preserve"> Mr</v>
      </c>
      <c r="D856" t="str">
        <f>VLOOKUP($A856, 'Customer Names'!$A$2:$D$2336, 4, FALSE)</f>
        <v xml:space="preserve">  Jeremy</v>
      </c>
      <c r="E856">
        <f>VLOOKUP($A856, 'Medical Examinations'!$A$2:$J$2336, 2, FALSE)</f>
        <v>24.32</v>
      </c>
      <c r="F856">
        <f>VLOOKUP($A856, 'Medical Examinations'!$A$2:$J$2336, 3, FALSE)</f>
        <v>7.48</v>
      </c>
      <c r="G856" t="str">
        <f>VLOOKUP($A856, 'Medical Examinations'!$A$2:$J$2336, 4, FALSE)</f>
        <v>No</v>
      </c>
      <c r="H856" t="str">
        <f>VLOOKUP($A856, 'Medical Examinations'!$A$2:$J$2336, 5, FALSE)</f>
        <v>No</v>
      </c>
      <c r="I856" t="str">
        <f>VLOOKUP($A856, 'Medical Examinations'!$A$2:$J$2336, 6, FALSE)</f>
        <v>No</v>
      </c>
      <c r="J856">
        <f>VLOOKUP($A856, 'Medical Examinations'!$A$2:$J$2336, 7, FALSE)</f>
        <v>0</v>
      </c>
      <c r="K856" t="str">
        <f>VLOOKUP($A856, 'Medical Examinations'!$A$2:$J$2336, 8, FALSE)</f>
        <v>No</v>
      </c>
      <c r="L856" t="str">
        <f>VLOOKUP($A856, 'Medical Examinations'!$A$2:$J$2336, 9, FALSE)</f>
        <v>Obesity</v>
      </c>
      <c r="M856" t="str">
        <f>VLOOKUP($A856, 'Medical Examinations'!$A$2:$J$2336, 10, FALSE)</f>
        <v>Diabetes</v>
      </c>
      <c r="N856">
        <f>VLOOKUP($A856, 'Hospitalisation Details'!$A$2:$K$2344, 5, FALSE)</f>
        <v>0</v>
      </c>
      <c r="O856">
        <f>VLOOKUP($A856, 'Hospitalisation Details'!$A$2:$K$2344, 6, FALSE)</f>
        <v>12523.6</v>
      </c>
      <c r="P856" t="str">
        <f>VLOOKUP($A856, 'Hospitalisation Details'!$A$2:$K$2344, 7, FALSE)</f>
        <v>tier - 3</v>
      </c>
      <c r="Q856" t="str">
        <f>VLOOKUP($A856, 'Hospitalisation Details'!$A$2:$K$2344, 8, FALSE)</f>
        <v>tier - 3</v>
      </c>
      <c r="R856" t="str">
        <f>VLOOKUP($A856, 'Hospitalisation Details'!$A$2:$K$2344, 9, FALSE)</f>
        <v>R1012</v>
      </c>
      <c r="S856" t="str">
        <f>VLOOKUP($A856, 'Hospitalisation Details'!$A$2:$K$2344, 10, FALSE)</f>
        <v>16Oct1962</v>
      </c>
      <c r="T856">
        <f>VLOOKUP($A856, 'Hospitalisation Details'!$A$2:$K$2344, 11, FALSE)</f>
        <v>60</v>
      </c>
    </row>
    <row r="857" spans="1:20" ht="15.75" x14ac:dyDescent="0.25">
      <c r="A857" s="1" t="s">
        <v>1514</v>
      </c>
      <c r="B857" t="str">
        <f>VLOOKUP($A857, 'Customer Names'!$A$2:$D$2336, 2, FALSE)</f>
        <v>Kanyane</v>
      </c>
      <c r="C857" t="str">
        <f>VLOOKUP($A857, 'Customer Names'!$A$2:$D$2336, 3, FALSE)</f>
        <v xml:space="preserve"> Mr</v>
      </c>
      <c r="D857" t="str">
        <f>VLOOKUP($A857, 'Customer Names'!$A$2:$D$2336, 4, FALSE)</f>
        <v xml:space="preserve">  Patrick Sr</v>
      </c>
      <c r="E857">
        <f>VLOOKUP($A857, 'Medical Examinations'!$A$2:$J$2336, 2, FALSE)</f>
        <v>31.07</v>
      </c>
      <c r="F857">
        <f>VLOOKUP($A857, 'Medical Examinations'!$A$2:$J$2336, 3, FALSE)</f>
        <v>4.62</v>
      </c>
      <c r="G857" t="str">
        <f>VLOOKUP($A857, 'Medical Examinations'!$A$2:$J$2336, 4, FALSE)</f>
        <v>No</v>
      </c>
      <c r="H857" t="str">
        <f>VLOOKUP($A857, 'Medical Examinations'!$A$2:$J$2336, 5, FALSE)</f>
        <v>No</v>
      </c>
      <c r="I857" t="str">
        <f>VLOOKUP($A857, 'Medical Examinations'!$A$2:$J$2336, 6, FALSE)</f>
        <v>No</v>
      </c>
      <c r="J857">
        <f>VLOOKUP($A857, 'Medical Examinations'!$A$2:$J$2336, 7, FALSE)</f>
        <v>1</v>
      </c>
      <c r="K857" t="str">
        <f>VLOOKUP($A857, 'Medical Examinations'!$A$2:$J$2336, 8, FALSE)</f>
        <v>No</v>
      </c>
      <c r="L857" t="str">
        <f>VLOOKUP($A857, 'Medical Examinations'!$A$2:$J$2336, 9, FALSE)</f>
        <v>Obesity</v>
      </c>
      <c r="M857" t="str">
        <f>VLOOKUP($A857, 'Medical Examinations'!$A$2:$J$2336, 10, FALSE)</f>
        <v>Normal</v>
      </c>
      <c r="N857">
        <f>VLOOKUP($A857, 'Hospitalisation Details'!$A$2:$K$2344, 5, FALSE)</f>
        <v>0</v>
      </c>
      <c r="O857">
        <f>VLOOKUP($A857, 'Hospitalisation Details'!$A$2:$K$2344, 6, FALSE)</f>
        <v>12499.88</v>
      </c>
      <c r="P857" t="str">
        <f>VLOOKUP($A857, 'Hospitalisation Details'!$A$2:$K$2344, 7, FALSE)</f>
        <v>tier - 3</v>
      </c>
      <c r="Q857" t="str">
        <f>VLOOKUP($A857, 'Hospitalisation Details'!$A$2:$K$2344, 8, FALSE)</f>
        <v>tier - 2</v>
      </c>
      <c r="R857" t="str">
        <f>VLOOKUP($A857, 'Hospitalisation Details'!$A$2:$K$2344, 9, FALSE)</f>
        <v>R1012</v>
      </c>
      <c r="S857" t="str">
        <f>VLOOKUP($A857, 'Hospitalisation Details'!$A$2:$K$2344, 10, FALSE)</f>
        <v>12Jul1966</v>
      </c>
      <c r="T857">
        <f>VLOOKUP($A857, 'Hospitalisation Details'!$A$2:$K$2344, 11, FALSE)</f>
        <v>56</v>
      </c>
    </row>
    <row r="858" spans="1:20" ht="15.75" x14ac:dyDescent="0.25">
      <c r="A858" s="1" t="s">
        <v>1513</v>
      </c>
      <c r="B858" t="str">
        <f>VLOOKUP($A858, 'Customer Names'!$A$2:$D$2336, 2, FALSE)</f>
        <v>McFadden</v>
      </c>
      <c r="C858" t="str">
        <f>VLOOKUP($A858, 'Customer Names'!$A$2:$D$2336, 3, FALSE)</f>
        <v xml:space="preserve"> Ms</v>
      </c>
      <c r="D858" t="str">
        <f>VLOOKUP($A858, 'Customer Names'!$A$2:$D$2336, 4, FALSE)</f>
        <v xml:space="preserve">  Kelly M</v>
      </c>
      <c r="E858">
        <f>VLOOKUP($A858, 'Medical Examinations'!$A$2:$J$2336, 2, FALSE)</f>
        <v>35.814999999999998</v>
      </c>
      <c r="F858">
        <f>VLOOKUP($A858, 'Medical Examinations'!$A$2:$J$2336, 3, FALSE)</f>
        <v>8.4700000000000006</v>
      </c>
      <c r="G858" t="str">
        <f>VLOOKUP($A858, 'Medical Examinations'!$A$2:$J$2336, 4, FALSE)</f>
        <v>Yes</v>
      </c>
      <c r="H858" t="str">
        <f>VLOOKUP($A858, 'Medical Examinations'!$A$2:$J$2336, 5, FALSE)</f>
        <v>No</v>
      </c>
      <c r="I858" t="str">
        <f>VLOOKUP($A858, 'Medical Examinations'!$A$2:$J$2336, 6, FALSE)</f>
        <v>No</v>
      </c>
      <c r="J858">
        <f>VLOOKUP($A858, 'Medical Examinations'!$A$2:$J$2336, 7, FALSE)</f>
        <v>1</v>
      </c>
      <c r="K858" t="str">
        <f>VLOOKUP($A858, 'Medical Examinations'!$A$2:$J$2336, 8, FALSE)</f>
        <v>No</v>
      </c>
      <c r="L858" t="str">
        <f>VLOOKUP($A858, 'Medical Examinations'!$A$2:$J$2336, 9, FALSE)</f>
        <v>Obesity</v>
      </c>
      <c r="M858" t="str">
        <f>VLOOKUP($A858, 'Medical Examinations'!$A$2:$J$2336, 10, FALSE)</f>
        <v>Diabetes</v>
      </c>
      <c r="N858">
        <f>VLOOKUP($A858, 'Hospitalisation Details'!$A$2:$K$2344, 5, FALSE)</f>
        <v>3</v>
      </c>
      <c r="O858">
        <f>VLOOKUP($A858, 'Hospitalisation Details'!$A$2:$K$2344, 6, FALSE)</f>
        <v>12495.29</v>
      </c>
      <c r="P858" t="str">
        <f>VLOOKUP($A858, 'Hospitalisation Details'!$A$2:$K$2344, 7, FALSE)</f>
        <v>tier - 3</v>
      </c>
      <c r="Q858" t="str">
        <f>VLOOKUP($A858, 'Hospitalisation Details'!$A$2:$K$2344, 8, FALSE)</f>
        <v>tier - 3</v>
      </c>
      <c r="R858" t="str">
        <f>VLOOKUP($A858, 'Hospitalisation Details'!$A$2:$K$2344, 9, FALSE)</f>
        <v>R1012</v>
      </c>
      <c r="S858" t="str">
        <f>VLOOKUP($A858, 'Hospitalisation Details'!$A$2:$K$2344, 10, FALSE)</f>
        <v>3Dec1968</v>
      </c>
      <c r="T858">
        <f>VLOOKUP($A858, 'Hospitalisation Details'!$A$2:$K$2344, 11, FALSE)</f>
        <v>54</v>
      </c>
    </row>
    <row r="859" spans="1:20" ht="15.75" x14ac:dyDescent="0.25">
      <c r="A859" s="1" t="s">
        <v>1512</v>
      </c>
      <c r="B859" t="str">
        <f>VLOOKUP($A859, 'Customer Names'!$A$2:$D$2336, 2, FALSE)</f>
        <v>Connolly</v>
      </c>
      <c r="C859" t="str">
        <f>VLOOKUP($A859, 'Customer Names'!$A$2:$D$2336, 3, FALSE)</f>
        <v xml:space="preserve"> Ms</v>
      </c>
      <c r="D859" t="str">
        <f>VLOOKUP($A859, 'Customer Names'!$A$2:$D$2336, 4, FALSE)</f>
        <v xml:space="preserve">  Katherine</v>
      </c>
      <c r="E859">
        <f>VLOOKUP($A859, 'Medical Examinations'!$A$2:$J$2336, 2, FALSE)</f>
        <v>40.81</v>
      </c>
      <c r="F859">
        <f>VLOOKUP($A859, 'Medical Examinations'!$A$2:$J$2336, 3, FALSE)</f>
        <v>10.58</v>
      </c>
      <c r="G859" t="str">
        <f>VLOOKUP($A859, 'Medical Examinations'!$A$2:$J$2336, 4, FALSE)</f>
        <v>Yes</v>
      </c>
      <c r="H859" t="str">
        <f>VLOOKUP($A859, 'Medical Examinations'!$A$2:$J$2336, 5, FALSE)</f>
        <v>No</v>
      </c>
      <c r="I859" t="str">
        <f>VLOOKUP($A859, 'Medical Examinations'!$A$2:$J$2336, 6, FALSE)</f>
        <v>No</v>
      </c>
      <c r="J859">
        <f>VLOOKUP($A859, 'Medical Examinations'!$A$2:$J$2336, 7, FALSE)</f>
        <v>1</v>
      </c>
      <c r="K859" t="str">
        <f>VLOOKUP($A859, 'Medical Examinations'!$A$2:$J$2336, 8, FALSE)</f>
        <v>Yes</v>
      </c>
      <c r="L859" t="str">
        <f>VLOOKUP($A859, 'Medical Examinations'!$A$2:$J$2336, 9, FALSE)</f>
        <v>Obesity</v>
      </c>
      <c r="M859" t="str">
        <f>VLOOKUP($A859, 'Medical Examinations'!$A$2:$J$2336, 10, FALSE)</f>
        <v>Diabetes</v>
      </c>
      <c r="N859">
        <f>VLOOKUP($A859, 'Hospitalisation Details'!$A$2:$K$2344, 5, FALSE)</f>
        <v>3</v>
      </c>
      <c r="O859">
        <f>VLOOKUP($A859, 'Hospitalisation Details'!$A$2:$K$2344, 6, FALSE)</f>
        <v>12485.8</v>
      </c>
      <c r="P859" t="str">
        <f>VLOOKUP($A859, 'Hospitalisation Details'!$A$2:$K$2344, 7, FALSE)</f>
        <v>tier - 3</v>
      </c>
      <c r="Q859" t="str">
        <f>VLOOKUP($A859, 'Hospitalisation Details'!$A$2:$K$2344, 8, FALSE)</f>
        <v>tier - 3</v>
      </c>
      <c r="R859" t="str">
        <f>VLOOKUP($A859, 'Hospitalisation Details'!$A$2:$K$2344, 9, FALSE)</f>
        <v>R1013</v>
      </c>
      <c r="S859" t="str">
        <f>VLOOKUP($A859, 'Hospitalisation Details'!$A$2:$K$2344, 10, FALSE)</f>
        <v>1Sep1967</v>
      </c>
      <c r="T859">
        <f>VLOOKUP($A859, 'Hospitalisation Details'!$A$2:$K$2344, 11, FALSE)</f>
        <v>55</v>
      </c>
    </row>
    <row r="860" spans="1:20" ht="15.75" x14ac:dyDescent="0.25">
      <c r="A860" s="1" t="s">
        <v>1511</v>
      </c>
      <c r="B860" t="str">
        <f>VLOOKUP($A860, 'Customer Names'!$A$2:$D$2336, 2, FALSE)</f>
        <v>Merino</v>
      </c>
      <c r="C860" t="str">
        <f>VLOOKUP($A860, 'Customer Names'!$A$2:$D$2336, 3, FALSE)</f>
        <v xml:space="preserve"> Ms</v>
      </c>
      <c r="D860" t="str">
        <f>VLOOKUP($A860, 'Customer Names'!$A$2:$D$2336, 4, FALSE)</f>
        <v xml:space="preserve">  Keila L</v>
      </c>
      <c r="E860">
        <f>VLOOKUP($A860, 'Medical Examinations'!$A$2:$J$2336, 2, FALSE)</f>
        <v>24.605</v>
      </c>
      <c r="F860">
        <f>VLOOKUP($A860, 'Medical Examinations'!$A$2:$J$2336, 3, FALSE)</f>
        <v>7.48</v>
      </c>
      <c r="G860" t="str">
        <f>VLOOKUP($A860, 'Medical Examinations'!$A$2:$J$2336, 4, FALSE)</f>
        <v>No</v>
      </c>
      <c r="H860" t="str">
        <f>VLOOKUP($A860, 'Medical Examinations'!$A$2:$J$2336, 5, FALSE)</f>
        <v>No</v>
      </c>
      <c r="I860" t="str">
        <f>VLOOKUP($A860, 'Medical Examinations'!$A$2:$J$2336, 6, FALSE)</f>
        <v>No</v>
      </c>
      <c r="J860">
        <f>VLOOKUP($A860, 'Medical Examinations'!$A$2:$J$2336, 7, FALSE)</f>
        <v>0</v>
      </c>
      <c r="K860" t="str">
        <f>VLOOKUP($A860, 'Medical Examinations'!$A$2:$J$2336, 8, FALSE)</f>
        <v>No</v>
      </c>
      <c r="L860" t="str">
        <f>VLOOKUP($A860, 'Medical Examinations'!$A$2:$J$2336, 9, FALSE)</f>
        <v>Obesity</v>
      </c>
      <c r="M860" t="str">
        <f>VLOOKUP($A860, 'Medical Examinations'!$A$2:$J$2336, 10, FALSE)</f>
        <v>Diabetes</v>
      </c>
      <c r="N860">
        <f>VLOOKUP($A860, 'Hospitalisation Details'!$A$2:$K$2344, 5, FALSE)</f>
        <v>3</v>
      </c>
      <c r="O860">
        <f>VLOOKUP($A860, 'Hospitalisation Details'!$A$2:$K$2344, 6, FALSE)</f>
        <v>12479.71</v>
      </c>
      <c r="P860" t="str">
        <f>VLOOKUP($A860, 'Hospitalisation Details'!$A$2:$K$2344, 7, FALSE)</f>
        <v>tier - 3</v>
      </c>
      <c r="Q860" t="str">
        <f>VLOOKUP($A860, 'Hospitalisation Details'!$A$2:$K$2344, 8, FALSE)</f>
        <v>tier - 3</v>
      </c>
      <c r="R860" t="str">
        <f>VLOOKUP($A860, 'Hospitalisation Details'!$A$2:$K$2344, 9, FALSE)</f>
        <v>R1012</v>
      </c>
      <c r="S860" t="str">
        <f>VLOOKUP($A860, 'Hospitalisation Details'!$A$2:$K$2344, 10, FALSE)</f>
        <v>12Nov1968</v>
      </c>
      <c r="T860">
        <f>VLOOKUP($A860, 'Hospitalisation Details'!$A$2:$K$2344, 11, FALSE)</f>
        <v>54</v>
      </c>
    </row>
    <row r="861" spans="1:20" ht="15.75" x14ac:dyDescent="0.25">
      <c r="A861" s="1" t="s">
        <v>1510</v>
      </c>
      <c r="B861" t="str">
        <f>VLOOKUP($A861, 'Customer Names'!$A$2:$D$2336, 2, FALSE)</f>
        <v>Baird</v>
      </c>
      <c r="C861" t="str">
        <f>VLOOKUP($A861, 'Customer Names'!$A$2:$D$2336, 3, FALSE)</f>
        <v xml:space="preserve"> Ms</v>
      </c>
      <c r="D861" t="str">
        <f>VLOOKUP($A861, 'Customer Names'!$A$2:$D$2336, 4, FALSE)</f>
        <v xml:space="preserve">  Zanae E</v>
      </c>
      <c r="E861">
        <f>VLOOKUP($A861, 'Medical Examinations'!$A$2:$J$2336, 2, FALSE)</f>
        <v>21.47</v>
      </c>
      <c r="F861">
        <f>VLOOKUP($A861, 'Medical Examinations'!$A$2:$J$2336, 3, FALSE)</f>
        <v>7.82</v>
      </c>
      <c r="G861" t="str">
        <f>VLOOKUP($A861, 'Medical Examinations'!$A$2:$J$2336, 4, FALSE)</f>
        <v>No</v>
      </c>
      <c r="H861" t="str">
        <f>VLOOKUP($A861, 'Medical Examinations'!$A$2:$J$2336, 5, FALSE)</f>
        <v>No</v>
      </c>
      <c r="I861" t="str">
        <f>VLOOKUP($A861, 'Medical Examinations'!$A$2:$J$2336, 6, FALSE)</f>
        <v>No</v>
      </c>
      <c r="J861">
        <f>VLOOKUP($A861, 'Medical Examinations'!$A$2:$J$2336, 7, FALSE)</f>
        <v>0</v>
      </c>
      <c r="K861" t="str">
        <f>VLOOKUP($A861, 'Medical Examinations'!$A$2:$J$2336, 8, FALSE)</f>
        <v>No</v>
      </c>
      <c r="L861" t="str">
        <f>VLOOKUP($A861, 'Medical Examinations'!$A$2:$J$2336, 9, FALSE)</f>
        <v>Obesity</v>
      </c>
      <c r="M861" t="str">
        <f>VLOOKUP($A861, 'Medical Examinations'!$A$2:$J$2336, 10, FALSE)</f>
        <v>Diabetes</v>
      </c>
      <c r="N861">
        <f>VLOOKUP($A861, 'Hospitalisation Details'!$A$2:$K$2344, 5, FALSE)</f>
        <v>3</v>
      </c>
      <c r="O861">
        <f>VLOOKUP($A861, 'Hospitalisation Details'!$A$2:$K$2344, 6, FALSE)</f>
        <v>12475.35</v>
      </c>
      <c r="P861" t="str">
        <f>VLOOKUP($A861, 'Hospitalisation Details'!$A$2:$K$2344, 7, FALSE)</f>
        <v>tier - 3</v>
      </c>
      <c r="Q861" t="str">
        <f>VLOOKUP($A861, 'Hospitalisation Details'!$A$2:$K$2344, 8, FALSE)</f>
        <v>tier - 1</v>
      </c>
      <c r="R861" t="str">
        <f>VLOOKUP($A861, 'Hospitalisation Details'!$A$2:$K$2344, 9, FALSE)</f>
        <v>R1012</v>
      </c>
      <c r="S861" t="str">
        <f>VLOOKUP($A861, 'Hospitalisation Details'!$A$2:$K$2344, 10, FALSE)</f>
        <v>26Nov1968</v>
      </c>
      <c r="T861">
        <f>VLOOKUP($A861, 'Hospitalisation Details'!$A$2:$K$2344, 11, FALSE)</f>
        <v>54</v>
      </c>
    </row>
    <row r="862" spans="1:20" ht="15.75" x14ac:dyDescent="0.25">
      <c r="A862" s="1" t="s">
        <v>1509</v>
      </c>
      <c r="B862" t="str">
        <f>VLOOKUP($A862, 'Customer Names'!$A$2:$D$2336, 2, FALSE)</f>
        <v>Locatelli</v>
      </c>
      <c r="C862" t="str">
        <f>VLOOKUP($A862, 'Customer Names'!$A$2:$D$2336, 3, FALSE)</f>
        <v xml:space="preserve"> Mr</v>
      </c>
      <c r="D862" t="str">
        <f>VLOOKUP($A862, 'Customer Names'!$A$2:$D$2336, 4, FALSE)</f>
        <v xml:space="preserve">  Alex</v>
      </c>
      <c r="E862">
        <f>VLOOKUP($A862, 'Medical Examinations'!$A$2:$J$2336, 2, FALSE)</f>
        <v>52.89</v>
      </c>
      <c r="F862">
        <f>VLOOKUP($A862, 'Medical Examinations'!$A$2:$J$2336, 3, FALSE)</f>
        <v>4.96</v>
      </c>
      <c r="G862" t="str">
        <f>VLOOKUP($A862, 'Medical Examinations'!$A$2:$J$2336, 4, FALSE)</f>
        <v>Yes</v>
      </c>
      <c r="H862" t="str">
        <f>VLOOKUP($A862, 'Medical Examinations'!$A$2:$J$2336, 5, FALSE)</f>
        <v>Yes</v>
      </c>
      <c r="I862" t="str">
        <f>VLOOKUP($A862, 'Medical Examinations'!$A$2:$J$2336, 6, FALSE)</f>
        <v>No</v>
      </c>
      <c r="J862">
        <f>VLOOKUP($A862, 'Medical Examinations'!$A$2:$J$2336, 7, FALSE)</f>
        <v>2</v>
      </c>
      <c r="K862" t="str">
        <f>VLOOKUP($A862, 'Medical Examinations'!$A$2:$J$2336, 8, FALSE)</f>
        <v>Yes</v>
      </c>
      <c r="L862" t="str">
        <f>VLOOKUP($A862, 'Medical Examinations'!$A$2:$J$2336, 9, FALSE)</f>
        <v>Obesity</v>
      </c>
      <c r="M862" t="str">
        <f>VLOOKUP($A862, 'Medical Examinations'!$A$2:$J$2336, 10, FALSE)</f>
        <v>Normal</v>
      </c>
      <c r="N862">
        <f>VLOOKUP($A862, 'Hospitalisation Details'!$A$2:$K$2344, 5, FALSE)</f>
        <v>0</v>
      </c>
      <c r="O862">
        <f>VLOOKUP($A862, 'Hospitalisation Details'!$A$2:$K$2344, 6, FALSE)</f>
        <v>12452.25</v>
      </c>
      <c r="P862" t="str">
        <f>VLOOKUP($A862, 'Hospitalisation Details'!$A$2:$K$2344, 7, FALSE)</f>
        <v>tier - 3</v>
      </c>
      <c r="Q862" t="str">
        <f>VLOOKUP($A862, 'Hospitalisation Details'!$A$2:$K$2344, 8, FALSE)</f>
        <v>tier - 3</v>
      </c>
      <c r="R862" t="str">
        <f>VLOOKUP($A862, 'Hospitalisation Details'!$A$2:$K$2344, 9, FALSE)</f>
        <v>R1012</v>
      </c>
      <c r="S862" t="str">
        <f>VLOOKUP($A862, 'Hospitalisation Details'!$A$2:$K$2344, 10, FALSE)</f>
        <v>9Aug1995</v>
      </c>
      <c r="T862">
        <f>VLOOKUP($A862, 'Hospitalisation Details'!$A$2:$K$2344, 11, FALSE)</f>
        <v>27</v>
      </c>
    </row>
    <row r="863" spans="1:20" ht="15.75" x14ac:dyDescent="0.25">
      <c r="A863" s="1" t="s">
        <v>1508</v>
      </c>
      <c r="B863" t="str">
        <f>VLOOKUP($A863, 'Customer Names'!$A$2:$D$2336, 2, FALSE)</f>
        <v>Brake</v>
      </c>
      <c r="C863" t="str">
        <f>VLOOKUP($A863, 'Customer Names'!$A$2:$D$2336, 3, FALSE)</f>
        <v xml:space="preserve"> Ms</v>
      </c>
      <c r="D863" t="str">
        <f>VLOOKUP($A863, 'Customer Names'!$A$2:$D$2336, 4, FALSE)</f>
        <v xml:space="preserve">  Kathryn</v>
      </c>
      <c r="E863">
        <f>VLOOKUP($A863, 'Medical Examinations'!$A$2:$J$2336, 2, FALSE)</f>
        <v>32.965000000000003</v>
      </c>
      <c r="F863">
        <f>VLOOKUP($A863, 'Medical Examinations'!$A$2:$J$2336, 3, FALSE)</f>
        <v>6.15</v>
      </c>
      <c r="G863" t="str">
        <f>VLOOKUP($A863, 'Medical Examinations'!$A$2:$J$2336, 4, FALSE)</f>
        <v>Yes</v>
      </c>
      <c r="H863" t="str">
        <f>VLOOKUP($A863, 'Medical Examinations'!$A$2:$J$2336, 5, FALSE)</f>
        <v>No</v>
      </c>
      <c r="I863" t="str">
        <f>VLOOKUP($A863, 'Medical Examinations'!$A$2:$J$2336, 6, FALSE)</f>
        <v>No</v>
      </c>
      <c r="J863">
        <f>VLOOKUP($A863, 'Medical Examinations'!$A$2:$J$2336, 7, FALSE)</f>
        <v>1</v>
      </c>
      <c r="K863" t="str">
        <f>VLOOKUP($A863, 'Medical Examinations'!$A$2:$J$2336, 8, FALSE)</f>
        <v>No</v>
      </c>
      <c r="L863" t="str">
        <f>VLOOKUP($A863, 'Medical Examinations'!$A$2:$J$2336, 9, FALSE)</f>
        <v>Obesity</v>
      </c>
      <c r="M863" t="str">
        <f>VLOOKUP($A863, 'Medical Examinations'!$A$2:$J$2336, 10, FALSE)</f>
        <v>Diabetes</v>
      </c>
      <c r="N863">
        <f>VLOOKUP($A863, 'Hospitalisation Details'!$A$2:$K$2344, 5, FALSE)</f>
        <v>0</v>
      </c>
      <c r="O863">
        <f>VLOOKUP($A863, 'Hospitalisation Details'!$A$2:$K$2344, 6, FALSE)</f>
        <v>12430.95</v>
      </c>
      <c r="P863" t="str">
        <f>VLOOKUP($A863, 'Hospitalisation Details'!$A$2:$K$2344, 7, FALSE)</f>
        <v>tier - 3</v>
      </c>
      <c r="Q863" t="str">
        <f>VLOOKUP($A863, 'Hospitalisation Details'!$A$2:$K$2344, 8, FALSE)</f>
        <v>tier - 3</v>
      </c>
      <c r="R863" t="str">
        <f>VLOOKUP($A863, 'Hospitalisation Details'!$A$2:$K$2344, 9, FALSE)</f>
        <v>R1024</v>
      </c>
      <c r="S863" t="str">
        <f>VLOOKUP($A863, 'Hospitalisation Details'!$A$2:$K$2344, 10, FALSE)</f>
        <v>4Aug1964</v>
      </c>
      <c r="T863">
        <f>VLOOKUP($A863, 'Hospitalisation Details'!$A$2:$K$2344, 11, FALSE)</f>
        <v>58</v>
      </c>
    </row>
    <row r="864" spans="1:20" ht="15.75" x14ac:dyDescent="0.25">
      <c r="A864" s="1" t="s">
        <v>1507</v>
      </c>
      <c r="B864" t="str">
        <f>VLOOKUP($A864, 'Customer Names'!$A$2:$D$2336, 2, FALSE)</f>
        <v>Jacobs</v>
      </c>
      <c r="C864" t="str">
        <f>VLOOKUP($A864, 'Customer Names'!$A$2:$D$2336, 3, FALSE)</f>
        <v xml:space="preserve"> Mr</v>
      </c>
      <c r="D864" t="str">
        <f>VLOOKUP($A864, 'Customer Names'!$A$2:$D$2336, 4, FALSE)</f>
        <v xml:space="preserve">  Jason L</v>
      </c>
      <c r="E864">
        <f>VLOOKUP($A864, 'Medical Examinations'!$A$2:$J$2336, 2, FALSE)</f>
        <v>36.799999999999997</v>
      </c>
      <c r="F864">
        <f>VLOOKUP($A864, 'Medical Examinations'!$A$2:$J$2336, 3, FALSE)</f>
        <v>4.62</v>
      </c>
      <c r="G864" t="str">
        <f>VLOOKUP($A864, 'Medical Examinations'!$A$2:$J$2336, 4, FALSE)</f>
        <v>Yes</v>
      </c>
      <c r="H864" t="str">
        <f>VLOOKUP($A864, 'Medical Examinations'!$A$2:$J$2336, 5, FALSE)</f>
        <v>No</v>
      </c>
      <c r="I864" t="str">
        <f>VLOOKUP($A864, 'Medical Examinations'!$A$2:$J$2336, 6, FALSE)</f>
        <v>Yes</v>
      </c>
      <c r="J864">
        <f>VLOOKUP($A864, 'Medical Examinations'!$A$2:$J$2336, 7, FALSE)</f>
        <v>1</v>
      </c>
      <c r="K864" t="str">
        <f>VLOOKUP($A864, 'Medical Examinations'!$A$2:$J$2336, 8, FALSE)</f>
        <v>No</v>
      </c>
      <c r="L864" t="str">
        <f>VLOOKUP($A864, 'Medical Examinations'!$A$2:$J$2336, 9, FALSE)</f>
        <v>Obesity</v>
      </c>
      <c r="M864" t="str">
        <f>VLOOKUP($A864, 'Medical Examinations'!$A$2:$J$2336, 10, FALSE)</f>
        <v>Normal</v>
      </c>
      <c r="N864">
        <f>VLOOKUP($A864, 'Hospitalisation Details'!$A$2:$K$2344, 5, FALSE)</f>
        <v>2</v>
      </c>
      <c r="O864">
        <f>VLOOKUP($A864, 'Hospitalisation Details'!$A$2:$K$2344, 6, FALSE)</f>
        <v>12408.29</v>
      </c>
      <c r="P864" t="str">
        <f>VLOOKUP($A864, 'Hospitalisation Details'!$A$2:$K$2344, 7, FALSE)</f>
        <v>tier - 3</v>
      </c>
      <c r="Q864" t="str">
        <f>VLOOKUP($A864, 'Hospitalisation Details'!$A$2:$K$2344, 8, FALSE)</f>
        <v>tier - 1</v>
      </c>
      <c r="R864" t="str">
        <f>VLOOKUP($A864, 'Hospitalisation Details'!$A$2:$K$2344, 9, FALSE)</f>
        <v>R1022</v>
      </c>
      <c r="S864" t="str">
        <f>VLOOKUP($A864, 'Hospitalisation Details'!$A$2:$K$2344, 10, FALSE)</f>
        <v>14Jul1979</v>
      </c>
      <c r="T864">
        <f>VLOOKUP($A864, 'Hospitalisation Details'!$A$2:$K$2344, 11, FALSE)</f>
        <v>43</v>
      </c>
    </row>
    <row r="865" spans="1:20" ht="15.75" x14ac:dyDescent="0.25">
      <c r="A865" s="1" t="s">
        <v>1506</v>
      </c>
      <c r="B865" t="str">
        <f>VLOOKUP($A865, 'Customer Names'!$A$2:$D$2336, 2, FALSE)</f>
        <v>Vaught</v>
      </c>
      <c r="C865" t="str">
        <f>VLOOKUP($A865, 'Customer Names'!$A$2:$D$2336, 3, FALSE)</f>
        <v xml:space="preserve"> Mr</v>
      </c>
      <c r="D865" t="str">
        <f>VLOOKUP($A865, 'Customer Names'!$A$2:$D$2336, 4, FALSE)</f>
        <v xml:space="preserve">  Benjamin J</v>
      </c>
      <c r="E865">
        <f>VLOOKUP($A865, 'Medical Examinations'!$A$2:$J$2336, 2, FALSE)</f>
        <v>34.299999999999997</v>
      </c>
      <c r="F865">
        <f>VLOOKUP($A865, 'Medical Examinations'!$A$2:$J$2336, 3, FALSE)</f>
        <v>4.87</v>
      </c>
      <c r="G865" t="str">
        <f>VLOOKUP($A865, 'Medical Examinations'!$A$2:$J$2336, 4, FALSE)</f>
        <v>Yes</v>
      </c>
      <c r="H865" t="str">
        <f>VLOOKUP($A865, 'Medical Examinations'!$A$2:$J$2336, 5, FALSE)</f>
        <v>No</v>
      </c>
      <c r="I865" t="str">
        <f>VLOOKUP($A865, 'Medical Examinations'!$A$2:$J$2336, 6, FALSE)</f>
        <v>No</v>
      </c>
      <c r="J865">
        <f>VLOOKUP($A865, 'Medical Examinations'!$A$2:$J$2336, 7, FALSE)</f>
        <v>1</v>
      </c>
      <c r="K865" t="str">
        <f>VLOOKUP($A865, 'Medical Examinations'!$A$2:$J$2336, 8, FALSE)</f>
        <v>No</v>
      </c>
      <c r="L865" t="str">
        <f>VLOOKUP($A865, 'Medical Examinations'!$A$2:$J$2336, 9, FALSE)</f>
        <v>Obesity</v>
      </c>
      <c r="M865" t="str">
        <f>VLOOKUP($A865, 'Medical Examinations'!$A$2:$J$2336, 10, FALSE)</f>
        <v>Normal</v>
      </c>
      <c r="N865">
        <f>VLOOKUP($A865, 'Hospitalisation Details'!$A$2:$K$2344, 5, FALSE)</f>
        <v>0</v>
      </c>
      <c r="O865">
        <f>VLOOKUP($A865, 'Hospitalisation Details'!$A$2:$K$2344, 6, FALSE)</f>
        <v>12407.3</v>
      </c>
      <c r="P865" t="str">
        <f>VLOOKUP($A865, 'Hospitalisation Details'!$A$2:$K$2344, 7, FALSE)</f>
        <v>tier - 3</v>
      </c>
      <c r="Q865" t="str">
        <f>VLOOKUP($A865, 'Hospitalisation Details'!$A$2:$K$2344, 8, FALSE)</f>
        <v>tier - 2</v>
      </c>
      <c r="R865" t="str">
        <f>VLOOKUP($A865, 'Hospitalisation Details'!$A$2:$K$2344, 9, FALSE)</f>
        <v>R1021</v>
      </c>
      <c r="S865" t="str">
        <f>VLOOKUP($A865, 'Hospitalisation Details'!$A$2:$K$2344, 10, FALSE)</f>
        <v>21Aug1972</v>
      </c>
      <c r="T865">
        <f>VLOOKUP($A865, 'Hospitalisation Details'!$A$2:$K$2344, 11, FALSE)</f>
        <v>50</v>
      </c>
    </row>
    <row r="866" spans="1:20" ht="15.75" x14ac:dyDescent="0.25">
      <c r="A866" s="1" t="s">
        <v>1505</v>
      </c>
      <c r="B866" t="str">
        <f>VLOOKUP($A866, 'Customer Names'!$A$2:$D$2336, 2, FALSE)</f>
        <v>Monteleone</v>
      </c>
      <c r="C866" t="str">
        <f>VLOOKUP($A866, 'Customer Names'!$A$2:$D$2336, 3, FALSE)</f>
        <v xml:space="preserve"> Mr</v>
      </c>
      <c r="D866" t="str">
        <f>VLOOKUP($A866, 'Customer Names'!$A$2:$D$2336, 4, FALSE)</f>
        <v xml:space="preserve">  Steven M</v>
      </c>
      <c r="E866">
        <f>VLOOKUP($A866, 'Medical Examinations'!$A$2:$J$2336, 2, FALSE)</f>
        <v>35.244999999999997</v>
      </c>
      <c r="F866">
        <f>VLOOKUP($A866, 'Medical Examinations'!$A$2:$J$2336, 3, FALSE)</f>
        <v>4.63</v>
      </c>
      <c r="G866" t="str">
        <f>VLOOKUP($A866, 'Medical Examinations'!$A$2:$J$2336, 4, FALSE)</f>
        <v>Yes</v>
      </c>
      <c r="H866" t="str">
        <f>VLOOKUP($A866, 'Medical Examinations'!$A$2:$J$2336, 5, FALSE)</f>
        <v>No</v>
      </c>
      <c r="I866" t="str">
        <f>VLOOKUP($A866, 'Medical Examinations'!$A$2:$J$2336, 6, FALSE)</f>
        <v>No</v>
      </c>
      <c r="J866">
        <f>VLOOKUP($A866, 'Medical Examinations'!$A$2:$J$2336, 7, FALSE)</f>
        <v>1</v>
      </c>
      <c r="K866" t="str">
        <f>VLOOKUP($A866, 'Medical Examinations'!$A$2:$J$2336, 8, FALSE)</f>
        <v>No</v>
      </c>
      <c r="L866" t="str">
        <f>VLOOKUP($A866, 'Medical Examinations'!$A$2:$J$2336, 9, FALSE)</f>
        <v>Obesity</v>
      </c>
      <c r="M866" t="str">
        <f>VLOOKUP($A866, 'Medical Examinations'!$A$2:$J$2336, 10, FALSE)</f>
        <v>Normal</v>
      </c>
      <c r="N866">
        <f>VLOOKUP($A866, 'Hospitalisation Details'!$A$2:$K$2344, 5, FALSE)</f>
        <v>0</v>
      </c>
      <c r="O866">
        <f>VLOOKUP($A866, 'Hospitalisation Details'!$A$2:$K$2344, 6, FALSE)</f>
        <v>12404.88</v>
      </c>
      <c r="P866" t="str">
        <f>VLOOKUP($A866, 'Hospitalisation Details'!$A$2:$K$2344, 7, FALSE)</f>
        <v>tier - 3</v>
      </c>
      <c r="Q866" t="str">
        <f>VLOOKUP($A866, 'Hospitalisation Details'!$A$2:$K$2344, 8, FALSE)</f>
        <v>tier - 3</v>
      </c>
      <c r="R866" t="str">
        <f>VLOOKUP($A866, 'Hospitalisation Details'!$A$2:$K$2344, 9, FALSE)</f>
        <v>R1016</v>
      </c>
      <c r="S866" t="str">
        <f>VLOOKUP($A866, 'Hospitalisation Details'!$A$2:$K$2344, 10, FALSE)</f>
        <v>29Dec1989</v>
      </c>
      <c r="T866">
        <f>VLOOKUP($A866, 'Hospitalisation Details'!$A$2:$K$2344, 11, FALSE)</f>
        <v>33</v>
      </c>
    </row>
    <row r="867" spans="1:20" ht="15.75" x14ac:dyDescent="0.25">
      <c r="A867" s="1" t="s">
        <v>1504</v>
      </c>
      <c r="B867" t="str">
        <f>VLOOKUP($A867, 'Customer Names'!$A$2:$D$2336, 2, FALSE)</f>
        <v>Verdugo</v>
      </c>
      <c r="C867" t="str">
        <f>VLOOKUP($A867, 'Customer Names'!$A$2:$D$2336, 3, FALSE)</f>
        <v xml:space="preserve"> Mrs</v>
      </c>
      <c r="D867" t="str">
        <f>VLOOKUP($A867, 'Customer Names'!$A$2:$D$2336, 4, FALSE)</f>
        <v xml:space="preserve">  Erika</v>
      </c>
      <c r="E867">
        <f>VLOOKUP($A867, 'Medical Examinations'!$A$2:$J$2336, 2, FALSE)</f>
        <v>26.23</v>
      </c>
      <c r="F867">
        <f>VLOOKUP($A867, 'Medical Examinations'!$A$2:$J$2336, 3, FALSE)</f>
        <v>11.93</v>
      </c>
      <c r="G867" t="str">
        <f>VLOOKUP($A867, 'Medical Examinations'!$A$2:$J$2336, 4, FALSE)</f>
        <v>No</v>
      </c>
      <c r="H867" t="str">
        <f>VLOOKUP($A867, 'Medical Examinations'!$A$2:$J$2336, 5, FALSE)</f>
        <v>No</v>
      </c>
      <c r="I867" t="str">
        <f>VLOOKUP($A867, 'Medical Examinations'!$A$2:$J$2336, 6, FALSE)</f>
        <v>No</v>
      </c>
      <c r="J867">
        <f>VLOOKUP($A867, 'Medical Examinations'!$A$2:$J$2336, 7, FALSE)</f>
        <v>0</v>
      </c>
      <c r="K867" t="str">
        <f>VLOOKUP($A867, 'Medical Examinations'!$A$2:$J$2336, 8, FALSE)</f>
        <v>No</v>
      </c>
      <c r="L867" t="str">
        <f>VLOOKUP($A867, 'Medical Examinations'!$A$2:$J$2336, 9, FALSE)</f>
        <v>Obesity</v>
      </c>
      <c r="M867" t="str">
        <f>VLOOKUP($A867, 'Medical Examinations'!$A$2:$J$2336, 10, FALSE)</f>
        <v>Diabetes</v>
      </c>
      <c r="N867">
        <f>VLOOKUP($A867, 'Hospitalisation Details'!$A$2:$K$2344, 5, FALSE)</f>
        <v>0</v>
      </c>
      <c r="O867">
        <f>VLOOKUP($A867, 'Hospitalisation Details'!$A$2:$K$2344, 6, FALSE)</f>
        <v>12369.89</v>
      </c>
      <c r="P867" t="str">
        <f>VLOOKUP($A867, 'Hospitalisation Details'!$A$2:$K$2344, 7, FALSE)</f>
        <v>tier - 3</v>
      </c>
      <c r="Q867" t="str">
        <f>VLOOKUP($A867, 'Hospitalisation Details'!$A$2:$K$2344, 8, FALSE)</f>
        <v>tier - 2</v>
      </c>
      <c r="R867" t="str">
        <f>VLOOKUP($A867, 'Hospitalisation Details'!$A$2:$K$2344, 9, FALSE)</f>
        <v>R1024</v>
      </c>
      <c r="S867" t="str">
        <f>VLOOKUP($A867, 'Hospitalisation Details'!$A$2:$K$2344, 10, FALSE)</f>
        <v>26Sep1962</v>
      </c>
      <c r="T867">
        <f>VLOOKUP($A867, 'Hospitalisation Details'!$A$2:$K$2344, 11, FALSE)</f>
        <v>60</v>
      </c>
    </row>
    <row r="868" spans="1:20" ht="15.75" x14ac:dyDescent="0.25">
      <c r="A868" s="1" t="s">
        <v>1503</v>
      </c>
      <c r="B868" t="str">
        <f>VLOOKUP($A868, 'Customer Names'!$A$2:$D$2336, 2, FALSE)</f>
        <v>Sellers</v>
      </c>
      <c r="C868" t="str">
        <f>VLOOKUP($A868, 'Customer Names'!$A$2:$D$2336, 3, FALSE)</f>
        <v xml:space="preserve"> Mr</v>
      </c>
      <c r="D868" t="str">
        <f>VLOOKUP($A868, 'Customer Names'!$A$2:$D$2336, 4, FALSE)</f>
        <v xml:space="preserve">  Chad</v>
      </c>
      <c r="E868">
        <f>VLOOKUP($A868, 'Medical Examinations'!$A$2:$J$2336, 2, FALSE)</f>
        <v>36.1</v>
      </c>
      <c r="F868">
        <f>VLOOKUP($A868, 'Medical Examinations'!$A$2:$J$2336, 3, FALSE)</f>
        <v>5.65</v>
      </c>
      <c r="G868" t="str">
        <f>VLOOKUP($A868, 'Medical Examinations'!$A$2:$J$2336, 4, FALSE)</f>
        <v>Yes</v>
      </c>
      <c r="H868" t="str">
        <f>VLOOKUP($A868, 'Medical Examinations'!$A$2:$J$2336, 5, FALSE)</f>
        <v>No</v>
      </c>
      <c r="I868" t="str">
        <f>VLOOKUP($A868, 'Medical Examinations'!$A$2:$J$2336, 6, FALSE)</f>
        <v>No</v>
      </c>
      <c r="J868">
        <f>VLOOKUP($A868, 'Medical Examinations'!$A$2:$J$2336, 7, FALSE)</f>
        <v>1</v>
      </c>
      <c r="K868" t="str">
        <f>VLOOKUP($A868, 'Medical Examinations'!$A$2:$J$2336, 8, FALSE)</f>
        <v>No</v>
      </c>
      <c r="L868" t="str">
        <f>VLOOKUP($A868, 'Medical Examinations'!$A$2:$J$2336, 9, FALSE)</f>
        <v>Obesity</v>
      </c>
      <c r="M868" t="str">
        <f>VLOOKUP($A868, 'Medical Examinations'!$A$2:$J$2336, 10, FALSE)</f>
        <v>Normal</v>
      </c>
      <c r="N868">
        <f>VLOOKUP($A868, 'Hospitalisation Details'!$A$2:$K$2344, 5, FALSE)</f>
        <v>3</v>
      </c>
      <c r="O868">
        <f>VLOOKUP($A868, 'Hospitalisation Details'!$A$2:$K$2344, 6, FALSE)</f>
        <v>12363.55</v>
      </c>
      <c r="P868" t="str">
        <f>VLOOKUP($A868, 'Hospitalisation Details'!$A$2:$K$2344, 7, FALSE)</f>
        <v>tier - 3</v>
      </c>
      <c r="Q868" t="str">
        <f>VLOOKUP($A868, 'Hospitalisation Details'!$A$2:$K$2344, 8, FALSE)</f>
        <v>tier - 3</v>
      </c>
      <c r="R868" t="str">
        <f>VLOOKUP($A868, 'Hospitalisation Details'!$A$2:$K$2344, 9, FALSE)</f>
        <v>R1011</v>
      </c>
      <c r="S868" t="str">
        <f>VLOOKUP($A868, 'Hospitalisation Details'!$A$2:$K$2344, 10, FALSE)</f>
        <v>29Dec1966</v>
      </c>
      <c r="T868">
        <f>VLOOKUP($A868, 'Hospitalisation Details'!$A$2:$K$2344, 11, FALSE)</f>
        <v>56</v>
      </c>
    </row>
    <row r="869" spans="1:20" ht="15.75" x14ac:dyDescent="0.25">
      <c r="A869" s="1" t="s">
        <v>1502</v>
      </c>
      <c r="B869" t="str">
        <f>VLOOKUP($A869, 'Customer Names'!$A$2:$D$2336, 2, FALSE)</f>
        <v>Bowman</v>
      </c>
      <c r="C869" t="str">
        <f>VLOOKUP($A869, 'Customer Names'!$A$2:$D$2336, 3, FALSE)</f>
        <v xml:space="preserve"> Mr</v>
      </c>
      <c r="D869" t="str">
        <f>VLOOKUP($A869, 'Customer Names'!$A$2:$D$2336, 4, FALSE)</f>
        <v xml:space="preserve">  Mark</v>
      </c>
      <c r="E869">
        <f>VLOOKUP($A869, 'Medical Examinations'!$A$2:$J$2336, 2, FALSE)</f>
        <v>37.1</v>
      </c>
      <c r="F869">
        <f>VLOOKUP($A869, 'Medical Examinations'!$A$2:$J$2336, 3, FALSE)</f>
        <v>11.21</v>
      </c>
      <c r="G869" t="str">
        <f>VLOOKUP($A869, 'Medical Examinations'!$A$2:$J$2336, 4, FALSE)</f>
        <v>Yes</v>
      </c>
      <c r="H869" t="str">
        <f>VLOOKUP($A869, 'Medical Examinations'!$A$2:$J$2336, 5, FALSE)</f>
        <v>No</v>
      </c>
      <c r="I869" t="str">
        <f>VLOOKUP($A869, 'Medical Examinations'!$A$2:$J$2336, 6, FALSE)</f>
        <v>Yes</v>
      </c>
      <c r="J869">
        <f>VLOOKUP($A869, 'Medical Examinations'!$A$2:$J$2336, 7, FALSE)</f>
        <v>1</v>
      </c>
      <c r="K869" t="str">
        <f>VLOOKUP($A869, 'Medical Examinations'!$A$2:$J$2336, 8, FALSE)</f>
        <v>No</v>
      </c>
      <c r="L869" t="str">
        <f>VLOOKUP($A869, 'Medical Examinations'!$A$2:$J$2336, 9, FALSE)</f>
        <v>Obesity</v>
      </c>
      <c r="M869" t="str">
        <f>VLOOKUP($A869, 'Medical Examinations'!$A$2:$J$2336, 10, FALSE)</f>
        <v>Diabetes</v>
      </c>
      <c r="N869">
        <f>VLOOKUP($A869, 'Hospitalisation Details'!$A$2:$K$2344, 5, FALSE)</f>
        <v>1</v>
      </c>
      <c r="O869">
        <f>VLOOKUP($A869, 'Hospitalisation Details'!$A$2:$K$2344, 6, FALSE)</f>
        <v>12347.17</v>
      </c>
      <c r="P869" t="str">
        <f>VLOOKUP($A869, 'Hospitalisation Details'!$A$2:$K$2344, 7, FALSE)</f>
        <v>tier - 3</v>
      </c>
      <c r="Q869" t="str">
        <f>VLOOKUP($A869, 'Hospitalisation Details'!$A$2:$K$2344, 8, FALSE)</f>
        <v>tier - 3</v>
      </c>
      <c r="R869" t="str">
        <f>VLOOKUP($A869, 'Hospitalisation Details'!$A$2:$K$2344, 9, FALSE)</f>
        <v>R1011</v>
      </c>
      <c r="S869" t="str">
        <f>VLOOKUP($A869, 'Hospitalisation Details'!$A$2:$K$2344, 10, FALSE)</f>
        <v>22Sep1963</v>
      </c>
      <c r="T869">
        <f>VLOOKUP($A869, 'Hospitalisation Details'!$A$2:$K$2344, 11, FALSE)</f>
        <v>59</v>
      </c>
    </row>
    <row r="870" spans="1:20" ht="15.75" x14ac:dyDescent="0.25">
      <c r="A870" s="1" t="s">
        <v>1501</v>
      </c>
      <c r="B870" t="str">
        <f>VLOOKUP($A870, 'Customer Names'!$A$2:$D$2336, 2, FALSE)</f>
        <v>Marley</v>
      </c>
      <c r="C870" t="str">
        <f>VLOOKUP($A870, 'Customer Names'!$A$2:$D$2336, 3, FALSE)</f>
        <v xml:space="preserve"> Mr</v>
      </c>
      <c r="D870" t="str">
        <f>VLOOKUP($A870, 'Customer Names'!$A$2:$D$2336, 4, FALSE)</f>
        <v xml:space="preserve">  David</v>
      </c>
      <c r="E870">
        <f>VLOOKUP($A870, 'Medical Examinations'!$A$2:$J$2336, 2, FALSE)</f>
        <v>27.5</v>
      </c>
      <c r="F870">
        <f>VLOOKUP($A870, 'Medical Examinations'!$A$2:$J$2336, 3, FALSE)</f>
        <v>10.62</v>
      </c>
      <c r="G870" t="str">
        <f>VLOOKUP($A870, 'Medical Examinations'!$A$2:$J$2336, 4, FALSE)</f>
        <v>No</v>
      </c>
      <c r="H870" t="str">
        <f>VLOOKUP($A870, 'Medical Examinations'!$A$2:$J$2336, 5, FALSE)</f>
        <v>No</v>
      </c>
      <c r="I870" t="str">
        <f>VLOOKUP($A870, 'Medical Examinations'!$A$2:$J$2336, 6, FALSE)</f>
        <v>Yes</v>
      </c>
      <c r="J870">
        <f>VLOOKUP($A870, 'Medical Examinations'!$A$2:$J$2336, 7, FALSE)</f>
        <v>0</v>
      </c>
      <c r="K870" t="str">
        <f>VLOOKUP($A870, 'Medical Examinations'!$A$2:$J$2336, 8, FALSE)</f>
        <v>No</v>
      </c>
      <c r="L870" t="str">
        <f>VLOOKUP($A870, 'Medical Examinations'!$A$2:$J$2336, 9, FALSE)</f>
        <v>Obesity</v>
      </c>
      <c r="M870" t="str">
        <f>VLOOKUP($A870, 'Medical Examinations'!$A$2:$J$2336, 10, FALSE)</f>
        <v>Diabetes</v>
      </c>
      <c r="N870">
        <f>VLOOKUP($A870, 'Hospitalisation Details'!$A$2:$K$2344, 5, FALSE)</f>
        <v>1</v>
      </c>
      <c r="O870">
        <f>VLOOKUP($A870, 'Hospitalisation Details'!$A$2:$K$2344, 6, FALSE)</f>
        <v>12333.83</v>
      </c>
      <c r="P870" t="str">
        <f>VLOOKUP($A870, 'Hospitalisation Details'!$A$2:$K$2344, 7, FALSE)</f>
        <v>tier - 3</v>
      </c>
      <c r="Q870" t="str">
        <f>VLOOKUP($A870, 'Hospitalisation Details'!$A$2:$K$2344, 8, FALSE)</f>
        <v>tier - 2</v>
      </c>
      <c r="R870" t="str">
        <f>VLOOKUP($A870, 'Hospitalisation Details'!$A$2:$K$2344, 9, FALSE)</f>
        <v>R1011</v>
      </c>
      <c r="S870" t="str">
        <f>VLOOKUP($A870, 'Hospitalisation Details'!$A$2:$K$2344, 10, FALSE)</f>
        <v>2Aug1963</v>
      </c>
      <c r="T870">
        <f>VLOOKUP($A870, 'Hospitalisation Details'!$A$2:$K$2344, 11, FALSE)</f>
        <v>59</v>
      </c>
    </row>
    <row r="871" spans="1:20" ht="15.75" x14ac:dyDescent="0.25">
      <c r="A871" s="1" t="s">
        <v>1500</v>
      </c>
      <c r="B871" t="str">
        <f>VLOOKUP($A871, 'Customer Names'!$A$2:$D$2336, 2, FALSE)</f>
        <v>Grey</v>
      </c>
      <c r="C871" t="str">
        <f>VLOOKUP($A871, 'Customer Names'!$A$2:$D$2336, 3, FALSE)</f>
        <v xml:space="preserve"> Mr</v>
      </c>
      <c r="D871" t="str">
        <f>VLOOKUP($A871, 'Customer Names'!$A$2:$D$2336, 4, FALSE)</f>
        <v xml:space="preserve">  Matthew R</v>
      </c>
      <c r="E871">
        <f>VLOOKUP($A871, 'Medical Examinations'!$A$2:$J$2336, 2, FALSE)</f>
        <v>24.7</v>
      </c>
      <c r="F871">
        <f>VLOOKUP($A871, 'Medical Examinations'!$A$2:$J$2336, 3, FALSE)</f>
        <v>10.7</v>
      </c>
      <c r="G871" t="str">
        <f>VLOOKUP($A871, 'Medical Examinations'!$A$2:$J$2336, 4, FALSE)</f>
        <v>No</v>
      </c>
      <c r="H871" t="str">
        <f>VLOOKUP($A871, 'Medical Examinations'!$A$2:$J$2336, 5, FALSE)</f>
        <v>No</v>
      </c>
      <c r="I871" t="str">
        <f>VLOOKUP($A871, 'Medical Examinations'!$A$2:$J$2336, 6, FALSE)</f>
        <v>Yes</v>
      </c>
      <c r="J871">
        <f>VLOOKUP($A871, 'Medical Examinations'!$A$2:$J$2336, 7, FALSE)</f>
        <v>0</v>
      </c>
      <c r="K871" t="str">
        <f>VLOOKUP($A871, 'Medical Examinations'!$A$2:$J$2336, 8, FALSE)</f>
        <v>No</v>
      </c>
      <c r="L871" t="str">
        <f>VLOOKUP($A871, 'Medical Examinations'!$A$2:$J$2336, 9, FALSE)</f>
        <v>Obesity</v>
      </c>
      <c r="M871" t="str">
        <f>VLOOKUP($A871, 'Medical Examinations'!$A$2:$J$2336, 10, FALSE)</f>
        <v>Diabetes</v>
      </c>
      <c r="N871">
        <f>VLOOKUP($A871, 'Hospitalisation Details'!$A$2:$K$2344, 5, FALSE)</f>
        <v>0</v>
      </c>
      <c r="O871">
        <f>VLOOKUP($A871, 'Hospitalisation Details'!$A$2:$K$2344, 6, FALSE)</f>
        <v>12323.94</v>
      </c>
      <c r="P871" t="str">
        <f>VLOOKUP($A871, 'Hospitalisation Details'!$A$2:$K$2344, 7, FALSE)</f>
        <v>tier - 3</v>
      </c>
      <c r="Q871" t="str">
        <f>VLOOKUP($A871, 'Hospitalisation Details'!$A$2:$K$2344, 8, FALSE)</f>
        <v>tier - 3</v>
      </c>
      <c r="R871" t="str">
        <f>VLOOKUP($A871, 'Hospitalisation Details'!$A$2:$K$2344, 9, FALSE)</f>
        <v>R1017</v>
      </c>
      <c r="S871" t="str">
        <f>VLOOKUP($A871, 'Hospitalisation Details'!$A$2:$K$2344, 10, FALSE)</f>
        <v>29Aug1963</v>
      </c>
      <c r="T871">
        <f>VLOOKUP($A871, 'Hospitalisation Details'!$A$2:$K$2344, 11, FALSE)</f>
        <v>59</v>
      </c>
    </row>
    <row r="872" spans="1:20" ht="15.75" x14ac:dyDescent="0.25">
      <c r="A872" s="1" t="s">
        <v>1499</v>
      </c>
      <c r="B872" t="str">
        <f>VLOOKUP($A872, 'Customer Names'!$A$2:$D$2336, 2, FALSE)</f>
        <v>O'Rourke</v>
      </c>
      <c r="C872" t="str">
        <f>VLOOKUP($A872, 'Customer Names'!$A$2:$D$2336, 3, FALSE)</f>
        <v xml:space="preserve"> Mrs</v>
      </c>
      <c r="D872" t="str">
        <f>VLOOKUP($A872, 'Customer Names'!$A$2:$D$2336, 4, FALSE)</f>
        <v xml:space="preserve">  Orla</v>
      </c>
      <c r="E872">
        <f>VLOOKUP($A872, 'Medical Examinations'!$A$2:$J$2336, 2, FALSE)</f>
        <v>26.78</v>
      </c>
      <c r="F872">
        <f>VLOOKUP($A872, 'Medical Examinations'!$A$2:$J$2336, 3, FALSE)</f>
        <v>10.02</v>
      </c>
      <c r="G872" t="str">
        <f>VLOOKUP($A872, 'Medical Examinations'!$A$2:$J$2336, 4, FALSE)</f>
        <v>No</v>
      </c>
      <c r="H872" t="str">
        <f>VLOOKUP($A872, 'Medical Examinations'!$A$2:$J$2336, 5, FALSE)</f>
        <v>No</v>
      </c>
      <c r="I872" t="str">
        <f>VLOOKUP($A872, 'Medical Examinations'!$A$2:$J$2336, 6, FALSE)</f>
        <v>Yes</v>
      </c>
      <c r="J872">
        <f>VLOOKUP($A872, 'Medical Examinations'!$A$2:$J$2336, 7, FALSE)</f>
        <v>0</v>
      </c>
      <c r="K872" t="str">
        <f>VLOOKUP($A872, 'Medical Examinations'!$A$2:$J$2336, 8, FALSE)</f>
        <v>No</v>
      </c>
      <c r="L872" t="str">
        <f>VLOOKUP($A872, 'Medical Examinations'!$A$2:$J$2336, 9, FALSE)</f>
        <v>Obesity</v>
      </c>
      <c r="M872" t="str">
        <f>VLOOKUP($A872, 'Medical Examinations'!$A$2:$J$2336, 10, FALSE)</f>
        <v>Diabetes</v>
      </c>
      <c r="N872">
        <f>VLOOKUP($A872, 'Hospitalisation Details'!$A$2:$K$2344, 5, FALSE)</f>
        <v>0</v>
      </c>
      <c r="O872">
        <f>VLOOKUP($A872, 'Hospitalisation Details'!$A$2:$K$2344, 6, FALSE)</f>
        <v>12299.59</v>
      </c>
      <c r="P872" t="str">
        <f>VLOOKUP($A872, 'Hospitalisation Details'!$A$2:$K$2344, 7, FALSE)</f>
        <v>tier - 3</v>
      </c>
      <c r="Q872" t="str">
        <f>VLOOKUP($A872, 'Hospitalisation Details'!$A$2:$K$2344, 8, FALSE)</f>
        <v>tier - 1</v>
      </c>
      <c r="R872" t="str">
        <f>VLOOKUP($A872, 'Hospitalisation Details'!$A$2:$K$2344, 9, FALSE)</f>
        <v>R1025</v>
      </c>
      <c r="S872" t="str">
        <f>VLOOKUP($A872, 'Hospitalisation Details'!$A$2:$K$2344, 10, FALSE)</f>
        <v>28Oct1963</v>
      </c>
      <c r="T872">
        <f>VLOOKUP($A872, 'Hospitalisation Details'!$A$2:$K$2344, 11, FALSE)</f>
        <v>59</v>
      </c>
    </row>
    <row r="873" spans="1:20" ht="15.75" x14ac:dyDescent="0.25">
      <c r="A873" s="1" t="s">
        <v>1498</v>
      </c>
      <c r="B873" t="str">
        <f>VLOOKUP($A873, 'Customer Names'!$A$2:$D$2336, 2, FALSE)</f>
        <v>Fatehali</v>
      </c>
      <c r="C873" t="str">
        <f>VLOOKUP($A873, 'Customer Names'!$A$2:$D$2336, 3, FALSE)</f>
        <v xml:space="preserve"> Ms</v>
      </c>
      <c r="D873" t="str">
        <f>VLOOKUP($A873, 'Customer Names'!$A$2:$D$2336, 4, FALSE)</f>
        <v xml:space="preserve">  Shaista S</v>
      </c>
      <c r="E873">
        <f>VLOOKUP($A873, 'Medical Examinations'!$A$2:$J$2336, 2, FALSE)</f>
        <v>45.8</v>
      </c>
      <c r="F873">
        <f>VLOOKUP($A873, 'Medical Examinations'!$A$2:$J$2336, 3, FALSE)</f>
        <v>4.8499999999999996</v>
      </c>
      <c r="G873" t="str">
        <f>VLOOKUP($A873, 'Medical Examinations'!$A$2:$J$2336, 4, FALSE)</f>
        <v>Yes</v>
      </c>
      <c r="H873" t="str">
        <f>VLOOKUP($A873, 'Medical Examinations'!$A$2:$J$2336, 5, FALSE)</f>
        <v>No</v>
      </c>
      <c r="I873" t="str">
        <f>VLOOKUP($A873, 'Medical Examinations'!$A$2:$J$2336, 6, FALSE)</f>
        <v>No</v>
      </c>
      <c r="J873">
        <f>VLOOKUP($A873, 'Medical Examinations'!$A$2:$J$2336, 7, FALSE)</f>
        <v>2</v>
      </c>
      <c r="K873" t="str">
        <f>VLOOKUP($A873, 'Medical Examinations'!$A$2:$J$2336, 8, FALSE)</f>
        <v>Yes</v>
      </c>
      <c r="L873" t="str">
        <f>VLOOKUP($A873, 'Medical Examinations'!$A$2:$J$2336, 9, FALSE)</f>
        <v>Obesity</v>
      </c>
      <c r="M873" t="str">
        <f>VLOOKUP($A873, 'Medical Examinations'!$A$2:$J$2336, 10, FALSE)</f>
        <v>Normal</v>
      </c>
      <c r="N873">
        <f>VLOOKUP($A873, 'Hospitalisation Details'!$A$2:$K$2344, 5, FALSE)</f>
        <v>3</v>
      </c>
      <c r="O873">
        <f>VLOOKUP($A873, 'Hospitalisation Details'!$A$2:$K$2344, 6, FALSE)</f>
        <v>12282.38</v>
      </c>
      <c r="P873" t="str">
        <f>VLOOKUP($A873, 'Hospitalisation Details'!$A$2:$K$2344, 7, FALSE)</f>
        <v>tier - 3</v>
      </c>
      <c r="Q873" t="str">
        <f>VLOOKUP($A873, 'Hospitalisation Details'!$A$2:$K$2344, 8, FALSE)</f>
        <v>tier - 1</v>
      </c>
      <c r="R873" t="str">
        <f>VLOOKUP($A873, 'Hospitalisation Details'!$A$2:$K$2344, 9, FALSE)</f>
        <v>R1011</v>
      </c>
      <c r="S873" t="str">
        <f>VLOOKUP($A873, 'Hospitalisation Details'!$A$2:$K$2344, 10, FALSE)</f>
        <v>29Oct1990</v>
      </c>
      <c r="T873">
        <f>VLOOKUP($A873, 'Hospitalisation Details'!$A$2:$K$2344, 11, FALSE)</f>
        <v>32</v>
      </c>
    </row>
    <row r="874" spans="1:20" ht="15.75" x14ac:dyDescent="0.25">
      <c r="A874" s="1" t="s">
        <v>1497</v>
      </c>
      <c r="B874" t="str">
        <f>VLOOKUP($A874, 'Customer Names'!$A$2:$D$2336, 2, FALSE)</f>
        <v>Piza-Taylor</v>
      </c>
      <c r="C874" t="str">
        <f>VLOOKUP($A874, 'Customer Names'!$A$2:$D$2336, 3, FALSE)</f>
        <v xml:space="preserve"> Mrs</v>
      </c>
      <c r="D874" t="str">
        <f>VLOOKUP($A874, 'Customer Names'!$A$2:$D$2336, 4, FALSE)</f>
        <v xml:space="preserve">  Emily</v>
      </c>
      <c r="E874">
        <f>VLOOKUP($A874, 'Medical Examinations'!$A$2:$J$2336, 2, FALSE)</f>
        <v>29</v>
      </c>
      <c r="F874">
        <f>VLOOKUP($A874, 'Medical Examinations'!$A$2:$J$2336, 3, FALSE)</f>
        <v>4.3899999999999997</v>
      </c>
      <c r="G874" t="str">
        <f>VLOOKUP($A874, 'Medical Examinations'!$A$2:$J$2336, 4, FALSE)</f>
        <v>No</v>
      </c>
      <c r="H874" t="str">
        <f>VLOOKUP($A874, 'Medical Examinations'!$A$2:$J$2336, 5, FALSE)</f>
        <v>No</v>
      </c>
      <c r="I874" t="str">
        <f>VLOOKUP($A874, 'Medical Examinations'!$A$2:$J$2336, 6, FALSE)</f>
        <v>No</v>
      </c>
      <c r="J874">
        <f>VLOOKUP($A874, 'Medical Examinations'!$A$2:$J$2336, 7, FALSE)</f>
        <v>0</v>
      </c>
      <c r="K874" t="str">
        <f>VLOOKUP($A874, 'Medical Examinations'!$A$2:$J$2336, 8, FALSE)</f>
        <v>No</v>
      </c>
      <c r="L874" t="str">
        <f>VLOOKUP($A874, 'Medical Examinations'!$A$2:$J$2336, 9, FALSE)</f>
        <v>Obesity</v>
      </c>
      <c r="M874" t="str">
        <f>VLOOKUP($A874, 'Medical Examinations'!$A$2:$J$2336, 10, FALSE)</f>
        <v>Normal</v>
      </c>
      <c r="N874">
        <f>VLOOKUP($A874, 'Hospitalisation Details'!$A$2:$K$2344, 5, FALSE)</f>
        <v>0</v>
      </c>
      <c r="O874">
        <f>VLOOKUP($A874, 'Hospitalisation Details'!$A$2:$K$2344, 6, FALSE)</f>
        <v>12282.03</v>
      </c>
      <c r="P874" t="str">
        <f>VLOOKUP($A874, 'Hospitalisation Details'!$A$2:$K$2344, 7, FALSE)</f>
        <v>tier - 3</v>
      </c>
      <c r="Q874" t="str">
        <f>VLOOKUP($A874, 'Hospitalisation Details'!$A$2:$K$2344, 8, FALSE)</f>
        <v>tier - 1</v>
      </c>
      <c r="R874" t="str">
        <f>VLOOKUP($A874, 'Hospitalisation Details'!$A$2:$K$2344, 9, FALSE)</f>
        <v>R1025</v>
      </c>
      <c r="S874" t="str">
        <f>VLOOKUP($A874, 'Hospitalisation Details'!$A$2:$K$2344, 10, FALSE)</f>
        <v>16Nov1966</v>
      </c>
      <c r="T874">
        <f>VLOOKUP($A874, 'Hospitalisation Details'!$A$2:$K$2344, 11, FALSE)</f>
        <v>56</v>
      </c>
    </row>
    <row r="875" spans="1:20" ht="15.75" x14ac:dyDescent="0.25">
      <c r="A875" s="1" t="s">
        <v>1496</v>
      </c>
      <c r="B875" t="str">
        <f>VLOOKUP($A875, 'Customer Names'!$A$2:$D$2336, 2, FALSE)</f>
        <v>Cavanaugh</v>
      </c>
      <c r="C875" t="str">
        <f>VLOOKUP($A875, 'Customer Names'!$A$2:$D$2336, 3, FALSE)</f>
        <v xml:space="preserve"> Ms</v>
      </c>
      <c r="D875" t="str">
        <f>VLOOKUP($A875, 'Customer Names'!$A$2:$D$2336, 4, FALSE)</f>
        <v xml:space="preserve">  Julie A</v>
      </c>
      <c r="E875">
        <f>VLOOKUP($A875, 'Medical Examinations'!$A$2:$J$2336, 2, FALSE)</f>
        <v>33.534999999999997</v>
      </c>
      <c r="F875">
        <f>VLOOKUP($A875, 'Medical Examinations'!$A$2:$J$2336, 3, FALSE)</f>
        <v>8.24</v>
      </c>
      <c r="G875" t="str">
        <f>VLOOKUP($A875, 'Medical Examinations'!$A$2:$J$2336, 4, FALSE)</f>
        <v>Yes</v>
      </c>
      <c r="H875" t="str">
        <f>VLOOKUP($A875, 'Medical Examinations'!$A$2:$J$2336, 5, FALSE)</f>
        <v>No</v>
      </c>
      <c r="I875" t="str">
        <f>VLOOKUP($A875, 'Medical Examinations'!$A$2:$J$2336, 6, FALSE)</f>
        <v>No</v>
      </c>
      <c r="J875">
        <f>VLOOKUP($A875, 'Medical Examinations'!$A$2:$J$2336, 7, FALSE)</f>
        <v>1</v>
      </c>
      <c r="K875" t="str">
        <f>VLOOKUP($A875, 'Medical Examinations'!$A$2:$J$2336, 8, FALSE)</f>
        <v>No</v>
      </c>
      <c r="L875" t="str">
        <f>VLOOKUP($A875, 'Medical Examinations'!$A$2:$J$2336, 9, FALSE)</f>
        <v>Obesity</v>
      </c>
      <c r="M875" t="str">
        <f>VLOOKUP($A875, 'Medical Examinations'!$A$2:$J$2336, 10, FALSE)</f>
        <v>Diabetes</v>
      </c>
      <c r="N875">
        <f>VLOOKUP($A875, 'Hospitalisation Details'!$A$2:$K$2344, 5, FALSE)</f>
        <v>2</v>
      </c>
      <c r="O875">
        <f>VLOOKUP($A875, 'Hospitalisation Details'!$A$2:$K$2344, 6, FALSE)</f>
        <v>12269.69</v>
      </c>
      <c r="P875" t="str">
        <f>VLOOKUP($A875, 'Hospitalisation Details'!$A$2:$K$2344, 7, FALSE)</f>
        <v>tier - 3</v>
      </c>
      <c r="Q875" t="str">
        <f>VLOOKUP($A875, 'Hospitalisation Details'!$A$2:$K$2344, 8, FALSE)</f>
        <v>tier - 2</v>
      </c>
      <c r="R875" t="str">
        <f>VLOOKUP($A875, 'Hospitalisation Details'!$A$2:$K$2344, 9, FALSE)</f>
        <v>R1012</v>
      </c>
      <c r="S875" t="str">
        <f>VLOOKUP($A875, 'Hospitalisation Details'!$A$2:$K$2344, 10, FALSE)</f>
        <v>28Aug1967</v>
      </c>
      <c r="T875">
        <f>VLOOKUP($A875, 'Hospitalisation Details'!$A$2:$K$2344, 11, FALSE)</f>
        <v>55</v>
      </c>
    </row>
    <row r="876" spans="1:20" ht="15.75" x14ac:dyDescent="0.25">
      <c r="A876" s="1" t="s">
        <v>1495</v>
      </c>
      <c r="B876" t="str">
        <f>VLOOKUP($A876, 'Customer Names'!$A$2:$D$2336, 2, FALSE)</f>
        <v>Amako</v>
      </c>
      <c r="C876" t="str">
        <f>VLOOKUP($A876, 'Customer Names'!$A$2:$D$2336, 3, FALSE)</f>
        <v xml:space="preserve"> Ms</v>
      </c>
      <c r="D876" t="str">
        <f>VLOOKUP($A876, 'Customer Names'!$A$2:$D$2336, 4, FALSE)</f>
        <v xml:space="preserve">  Megumi</v>
      </c>
      <c r="E876">
        <f>VLOOKUP($A876, 'Medical Examinations'!$A$2:$J$2336, 2, FALSE)</f>
        <v>32.774999999999999</v>
      </c>
      <c r="F876">
        <f>VLOOKUP($A876, 'Medical Examinations'!$A$2:$J$2336, 3, FALSE)</f>
        <v>9.77</v>
      </c>
      <c r="G876" t="str">
        <f>VLOOKUP($A876, 'Medical Examinations'!$A$2:$J$2336, 4, FALSE)</f>
        <v>Yes</v>
      </c>
      <c r="H876" t="str">
        <f>VLOOKUP($A876, 'Medical Examinations'!$A$2:$J$2336, 5, FALSE)</f>
        <v>No</v>
      </c>
      <c r="I876" t="str">
        <f>VLOOKUP($A876, 'Medical Examinations'!$A$2:$J$2336, 6, FALSE)</f>
        <v>No</v>
      </c>
      <c r="J876">
        <f>VLOOKUP($A876, 'Medical Examinations'!$A$2:$J$2336, 7, FALSE)</f>
        <v>1</v>
      </c>
      <c r="K876" t="str">
        <f>VLOOKUP($A876, 'Medical Examinations'!$A$2:$J$2336, 8, FALSE)</f>
        <v>No</v>
      </c>
      <c r="L876" t="str">
        <f>VLOOKUP($A876, 'Medical Examinations'!$A$2:$J$2336, 9, FALSE)</f>
        <v>Obesity</v>
      </c>
      <c r="M876" t="str">
        <f>VLOOKUP($A876, 'Medical Examinations'!$A$2:$J$2336, 10, FALSE)</f>
        <v>Diabetes</v>
      </c>
      <c r="N876">
        <f>VLOOKUP($A876, 'Hospitalisation Details'!$A$2:$K$2344, 5, FALSE)</f>
        <v>2</v>
      </c>
      <c r="O876">
        <f>VLOOKUP($A876, 'Hospitalisation Details'!$A$2:$K$2344, 6, FALSE)</f>
        <v>12268.63</v>
      </c>
      <c r="P876" t="str">
        <f>VLOOKUP($A876, 'Hospitalisation Details'!$A$2:$K$2344, 7, FALSE)</f>
        <v>tier - 3</v>
      </c>
      <c r="Q876" t="str">
        <f>VLOOKUP($A876, 'Hospitalisation Details'!$A$2:$K$2344, 8, FALSE)</f>
        <v>tier - 1</v>
      </c>
      <c r="R876" t="str">
        <f>VLOOKUP($A876, 'Hospitalisation Details'!$A$2:$K$2344, 9, FALSE)</f>
        <v>R1012</v>
      </c>
      <c r="S876" t="str">
        <f>VLOOKUP($A876, 'Hospitalisation Details'!$A$2:$K$2344, 10, FALSE)</f>
        <v>30Dec1967</v>
      </c>
      <c r="T876">
        <f>VLOOKUP($A876, 'Hospitalisation Details'!$A$2:$K$2344, 11, FALSE)</f>
        <v>55</v>
      </c>
    </row>
    <row r="877" spans="1:20" ht="15.75" x14ac:dyDescent="0.25">
      <c r="A877" s="1" t="s">
        <v>1494</v>
      </c>
      <c r="B877" t="str">
        <f>VLOOKUP($A877, 'Customer Names'!$A$2:$D$2336, 2, FALSE)</f>
        <v>Musa</v>
      </c>
      <c r="C877" t="str">
        <f>VLOOKUP($A877, 'Customer Names'!$A$2:$D$2336, 3, FALSE)</f>
        <v xml:space="preserve"> Ms</v>
      </c>
      <c r="D877" t="str">
        <f>VLOOKUP($A877, 'Customer Names'!$A$2:$D$2336, 4, FALSE)</f>
        <v xml:space="preserve">  Skylar</v>
      </c>
      <c r="E877">
        <f>VLOOKUP($A877, 'Medical Examinations'!$A$2:$J$2336, 2, FALSE)</f>
        <v>37.51</v>
      </c>
      <c r="F877">
        <f>VLOOKUP($A877, 'Medical Examinations'!$A$2:$J$2336, 3, FALSE)</f>
        <v>5.5</v>
      </c>
      <c r="G877" t="str">
        <f>VLOOKUP($A877, 'Medical Examinations'!$A$2:$J$2336, 4, FALSE)</f>
        <v>Yes</v>
      </c>
      <c r="H877" t="str">
        <f>VLOOKUP($A877, 'Medical Examinations'!$A$2:$J$2336, 5, FALSE)</f>
        <v>No</v>
      </c>
      <c r="I877" t="str">
        <f>VLOOKUP($A877, 'Medical Examinations'!$A$2:$J$2336, 6, FALSE)</f>
        <v>No</v>
      </c>
      <c r="J877">
        <f>VLOOKUP($A877, 'Medical Examinations'!$A$2:$J$2336, 7, FALSE)</f>
        <v>1</v>
      </c>
      <c r="K877" t="str">
        <f>VLOOKUP($A877, 'Medical Examinations'!$A$2:$J$2336, 8, FALSE)</f>
        <v>Yes</v>
      </c>
      <c r="L877" t="str">
        <f>VLOOKUP($A877, 'Medical Examinations'!$A$2:$J$2336, 9, FALSE)</f>
        <v>Obesity</v>
      </c>
      <c r="M877" t="str">
        <f>VLOOKUP($A877, 'Medical Examinations'!$A$2:$J$2336, 10, FALSE)</f>
        <v>Normal</v>
      </c>
      <c r="N877">
        <f>VLOOKUP($A877, 'Hospitalisation Details'!$A$2:$K$2344, 5, FALSE)</f>
        <v>2</v>
      </c>
      <c r="O877">
        <f>VLOOKUP($A877, 'Hospitalisation Details'!$A$2:$K$2344, 6, FALSE)</f>
        <v>12265.51</v>
      </c>
      <c r="P877" t="str">
        <f>VLOOKUP($A877, 'Hospitalisation Details'!$A$2:$K$2344, 7, FALSE)</f>
        <v>tier - 3</v>
      </c>
      <c r="Q877" t="str">
        <f>VLOOKUP($A877, 'Hospitalisation Details'!$A$2:$K$2344, 8, FALSE)</f>
        <v>tier - 3</v>
      </c>
      <c r="R877" t="str">
        <f>VLOOKUP($A877, 'Hospitalisation Details'!$A$2:$K$2344, 9, FALSE)</f>
        <v>R1013</v>
      </c>
      <c r="S877" t="str">
        <f>VLOOKUP($A877, 'Hospitalisation Details'!$A$2:$K$2344, 10, FALSE)</f>
        <v>6Dec1966</v>
      </c>
      <c r="T877">
        <f>VLOOKUP($A877, 'Hospitalisation Details'!$A$2:$K$2344, 11, FALSE)</f>
        <v>56</v>
      </c>
    </row>
    <row r="878" spans="1:20" ht="15.75" x14ac:dyDescent="0.25">
      <c r="A878" s="1" t="s">
        <v>1493</v>
      </c>
      <c r="B878" t="str">
        <f>VLOOKUP($A878, 'Customer Names'!$A$2:$D$2336, 2, FALSE)</f>
        <v>Phillippi</v>
      </c>
      <c r="C878" t="str">
        <f>VLOOKUP($A878, 'Customer Names'!$A$2:$D$2336, 3, FALSE)</f>
        <v xml:space="preserve"> Mrs</v>
      </c>
      <c r="D878" t="str">
        <f>VLOOKUP($A878, 'Customer Names'!$A$2:$D$2336, 4, FALSE)</f>
        <v xml:space="preserve">  Victoria</v>
      </c>
      <c r="E878">
        <f>VLOOKUP($A878, 'Medical Examinations'!$A$2:$J$2336, 2, FALSE)</f>
        <v>39.86</v>
      </c>
      <c r="F878">
        <f>VLOOKUP($A878, 'Medical Examinations'!$A$2:$J$2336, 3, FALSE)</f>
        <v>11.84</v>
      </c>
      <c r="G878" t="str">
        <f>VLOOKUP($A878, 'Medical Examinations'!$A$2:$J$2336, 4, FALSE)</f>
        <v>Yes</v>
      </c>
      <c r="H878" t="str">
        <f>VLOOKUP($A878, 'Medical Examinations'!$A$2:$J$2336, 5, FALSE)</f>
        <v>No</v>
      </c>
      <c r="I878" t="str">
        <f>VLOOKUP($A878, 'Medical Examinations'!$A$2:$J$2336, 6, FALSE)</f>
        <v>No</v>
      </c>
      <c r="J878">
        <f>VLOOKUP($A878, 'Medical Examinations'!$A$2:$J$2336, 7, FALSE)</f>
        <v>1</v>
      </c>
      <c r="K878" t="str">
        <f>VLOOKUP($A878, 'Medical Examinations'!$A$2:$J$2336, 8, FALSE)</f>
        <v>Yes</v>
      </c>
      <c r="L878" t="str">
        <f>VLOOKUP($A878, 'Medical Examinations'!$A$2:$J$2336, 9, FALSE)</f>
        <v>Obesity</v>
      </c>
      <c r="M878" t="str">
        <f>VLOOKUP($A878, 'Medical Examinations'!$A$2:$J$2336, 10, FALSE)</f>
        <v>Diabetes</v>
      </c>
      <c r="N878">
        <f>VLOOKUP($A878, 'Hospitalisation Details'!$A$2:$K$2344, 5, FALSE)</f>
        <v>3</v>
      </c>
      <c r="O878">
        <f>VLOOKUP($A878, 'Hospitalisation Details'!$A$2:$K$2344, 6, FALSE)</f>
        <v>12255.04</v>
      </c>
      <c r="P878" t="str">
        <f>VLOOKUP($A878, 'Hospitalisation Details'!$A$2:$K$2344, 7, FALSE)</f>
        <v>tier - 3</v>
      </c>
      <c r="Q878" t="str">
        <f>VLOOKUP($A878, 'Hospitalisation Details'!$A$2:$K$2344, 8, FALSE)</f>
        <v>tier - 2</v>
      </c>
      <c r="R878" t="str">
        <f>VLOOKUP($A878, 'Hospitalisation Details'!$A$2:$K$2344, 9, FALSE)</f>
        <v>R1026</v>
      </c>
      <c r="S878" t="str">
        <f>VLOOKUP($A878, 'Hospitalisation Details'!$A$2:$K$2344, 10, FALSE)</f>
        <v>13Aug1986</v>
      </c>
      <c r="T878">
        <f>VLOOKUP($A878, 'Hospitalisation Details'!$A$2:$K$2344, 11, FALSE)</f>
        <v>36</v>
      </c>
    </row>
    <row r="879" spans="1:20" ht="15.75" x14ac:dyDescent="0.25">
      <c r="A879" s="1" t="s">
        <v>1492</v>
      </c>
      <c r="B879" t="str">
        <f>VLOOKUP($A879, 'Customer Names'!$A$2:$D$2336, 2, FALSE)</f>
        <v>Hoskins</v>
      </c>
      <c r="C879" t="str">
        <f>VLOOKUP($A879, 'Customer Names'!$A$2:$D$2336, 3, FALSE)</f>
        <v xml:space="preserve"> Mrs</v>
      </c>
      <c r="D879" t="str">
        <f>VLOOKUP($A879, 'Customer Names'!$A$2:$D$2336, 4, FALSE)</f>
        <v xml:space="preserve">  Amanda L</v>
      </c>
      <c r="E879">
        <f>VLOOKUP($A879, 'Medical Examinations'!$A$2:$J$2336, 2, FALSE)</f>
        <v>42.13</v>
      </c>
      <c r="F879">
        <f>VLOOKUP($A879, 'Medical Examinations'!$A$2:$J$2336, 3, FALSE)</f>
        <v>4.66</v>
      </c>
      <c r="G879" t="str">
        <f>VLOOKUP($A879, 'Medical Examinations'!$A$2:$J$2336, 4, FALSE)</f>
        <v>Yes</v>
      </c>
      <c r="H879" t="str">
        <f>VLOOKUP($A879, 'Medical Examinations'!$A$2:$J$2336, 5, FALSE)</f>
        <v>No</v>
      </c>
      <c r="I879" t="str">
        <f>VLOOKUP($A879, 'Medical Examinations'!$A$2:$J$2336, 6, FALSE)</f>
        <v>No</v>
      </c>
      <c r="J879">
        <f>VLOOKUP($A879, 'Medical Examinations'!$A$2:$J$2336, 7, FALSE)</f>
        <v>2</v>
      </c>
      <c r="K879" t="str">
        <f>VLOOKUP($A879, 'Medical Examinations'!$A$2:$J$2336, 8, FALSE)</f>
        <v>Yes</v>
      </c>
      <c r="L879" t="str">
        <f>VLOOKUP($A879, 'Medical Examinations'!$A$2:$J$2336, 9, FALSE)</f>
        <v>Obesity</v>
      </c>
      <c r="M879" t="str">
        <f>VLOOKUP($A879, 'Medical Examinations'!$A$2:$J$2336, 10, FALSE)</f>
        <v>Normal</v>
      </c>
      <c r="N879">
        <f>VLOOKUP($A879, 'Hospitalisation Details'!$A$2:$K$2344, 5, FALSE)</f>
        <v>3</v>
      </c>
      <c r="O879">
        <f>VLOOKUP($A879, 'Hospitalisation Details'!$A$2:$K$2344, 6, FALSE)</f>
        <v>12254.44</v>
      </c>
      <c r="P879" t="str">
        <f>VLOOKUP($A879, 'Hospitalisation Details'!$A$2:$K$2344, 7, FALSE)</f>
        <v>tier - 3</v>
      </c>
      <c r="Q879" t="str">
        <f>VLOOKUP($A879, 'Hospitalisation Details'!$A$2:$K$2344, 8, FALSE)</f>
        <v>tier - 3</v>
      </c>
      <c r="R879" t="str">
        <f>VLOOKUP($A879, 'Hospitalisation Details'!$A$2:$K$2344, 9, FALSE)</f>
        <v>R1026</v>
      </c>
      <c r="S879" t="str">
        <f>VLOOKUP($A879, 'Hospitalisation Details'!$A$2:$K$2344, 10, FALSE)</f>
        <v>23Nov1989</v>
      </c>
      <c r="T879">
        <f>VLOOKUP($A879, 'Hospitalisation Details'!$A$2:$K$2344, 11, FALSE)</f>
        <v>33</v>
      </c>
    </row>
    <row r="880" spans="1:20" ht="15.75" x14ac:dyDescent="0.25">
      <c r="A880" s="1" t="s">
        <v>1491</v>
      </c>
      <c r="B880" t="str">
        <f>VLOOKUP($A880, 'Customer Names'!$A$2:$D$2336, 2, FALSE)</f>
        <v>Imbalzano Zegar</v>
      </c>
      <c r="C880" t="str">
        <f>VLOOKUP($A880, 'Customer Names'!$A$2:$D$2336, 3, FALSE)</f>
        <v xml:space="preserve"> Ms</v>
      </c>
      <c r="D880" t="str">
        <f>VLOOKUP($A880, 'Customer Names'!$A$2:$D$2336, 4, FALSE)</f>
        <v xml:space="preserve">  Renee</v>
      </c>
      <c r="E880">
        <f>VLOOKUP($A880, 'Medical Examinations'!$A$2:$J$2336, 2, FALSE)</f>
        <v>35.99</v>
      </c>
      <c r="F880">
        <f>VLOOKUP($A880, 'Medical Examinations'!$A$2:$J$2336, 3, FALSE)</f>
        <v>11.11</v>
      </c>
      <c r="G880" t="str">
        <f>VLOOKUP($A880, 'Medical Examinations'!$A$2:$J$2336, 4, FALSE)</f>
        <v>Yes</v>
      </c>
      <c r="H880" t="str">
        <f>VLOOKUP($A880, 'Medical Examinations'!$A$2:$J$2336, 5, FALSE)</f>
        <v>No</v>
      </c>
      <c r="I880" t="str">
        <f>VLOOKUP($A880, 'Medical Examinations'!$A$2:$J$2336, 6, FALSE)</f>
        <v>No</v>
      </c>
      <c r="J880">
        <f>VLOOKUP($A880, 'Medical Examinations'!$A$2:$J$2336, 7, FALSE)</f>
        <v>1</v>
      </c>
      <c r="K880" t="str">
        <f>VLOOKUP($A880, 'Medical Examinations'!$A$2:$J$2336, 8, FALSE)</f>
        <v>No</v>
      </c>
      <c r="L880" t="str">
        <f>VLOOKUP($A880, 'Medical Examinations'!$A$2:$J$2336, 9, FALSE)</f>
        <v>Obesity</v>
      </c>
      <c r="M880" t="str">
        <f>VLOOKUP($A880, 'Medical Examinations'!$A$2:$J$2336, 10, FALSE)</f>
        <v>Diabetes</v>
      </c>
      <c r="N880">
        <f>VLOOKUP($A880, 'Hospitalisation Details'!$A$2:$K$2344, 5, FALSE)</f>
        <v>0</v>
      </c>
      <c r="O880">
        <f>VLOOKUP($A880, 'Hospitalisation Details'!$A$2:$K$2344, 6, FALSE)</f>
        <v>12245.17</v>
      </c>
      <c r="P880" t="str">
        <f>VLOOKUP($A880, 'Hospitalisation Details'!$A$2:$K$2344, 7, FALSE)</f>
        <v>tier - 3</v>
      </c>
      <c r="Q880" t="str">
        <f>VLOOKUP($A880, 'Hospitalisation Details'!$A$2:$K$2344, 8, FALSE)</f>
        <v>tier - 1</v>
      </c>
      <c r="R880" t="str">
        <f>VLOOKUP($A880, 'Hospitalisation Details'!$A$2:$K$2344, 9, FALSE)</f>
        <v>R1012</v>
      </c>
      <c r="S880" t="str">
        <f>VLOOKUP($A880, 'Hospitalisation Details'!$A$2:$K$2344, 10, FALSE)</f>
        <v>23Jun1974</v>
      </c>
      <c r="T880">
        <f>VLOOKUP($A880, 'Hospitalisation Details'!$A$2:$K$2344, 11, FALSE)</f>
        <v>48</v>
      </c>
    </row>
    <row r="881" spans="1:20" ht="15.75" x14ac:dyDescent="0.25">
      <c r="A881" s="1" t="s">
        <v>1490</v>
      </c>
      <c r="B881" t="str">
        <f>VLOOKUP($A881, 'Customer Names'!$A$2:$D$2336, 2, FALSE)</f>
        <v>Triedman</v>
      </c>
      <c r="C881" t="str">
        <f>VLOOKUP($A881, 'Customer Names'!$A$2:$D$2336, 3, FALSE)</f>
        <v xml:space="preserve"> Ms</v>
      </c>
      <c r="D881" t="str">
        <f>VLOOKUP($A881, 'Customer Names'!$A$2:$D$2336, 4, FALSE)</f>
        <v xml:space="preserve">  Nellie A</v>
      </c>
      <c r="E881">
        <f>VLOOKUP($A881, 'Medical Examinations'!$A$2:$J$2336, 2, FALSE)</f>
        <v>35.200000000000003</v>
      </c>
      <c r="F881">
        <f>VLOOKUP($A881, 'Medical Examinations'!$A$2:$J$2336, 3, FALSE)</f>
        <v>7.72</v>
      </c>
      <c r="G881" t="str">
        <f>VLOOKUP($A881, 'Medical Examinations'!$A$2:$J$2336, 4, FALSE)</f>
        <v>Yes</v>
      </c>
      <c r="H881" t="str">
        <f>VLOOKUP($A881, 'Medical Examinations'!$A$2:$J$2336, 5, FALSE)</f>
        <v>No</v>
      </c>
      <c r="I881" t="str">
        <f>VLOOKUP($A881, 'Medical Examinations'!$A$2:$J$2336, 6, FALSE)</f>
        <v>Yes</v>
      </c>
      <c r="J881">
        <f>VLOOKUP($A881, 'Medical Examinations'!$A$2:$J$2336, 7, FALSE)</f>
        <v>1</v>
      </c>
      <c r="K881" t="str">
        <f>VLOOKUP($A881, 'Medical Examinations'!$A$2:$J$2336, 8, FALSE)</f>
        <v>No</v>
      </c>
      <c r="L881" t="str">
        <f>VLOOKUP($A881, 'Medical Examinations'!$A$2:$J$2336, 9, FALSE)</f>
        <v>Obesity</v>
      </c>
      <c r="M881" t="str">
        <f>VLOOKUP($A881, 'Medical Examinations'!$A$2:$J$2336, 10, FALSE)</f>
        <v>Diabetes</v>
      </c>
      <c r="N881">
        <f>VLOOKUP($A881, 'Hospitalisation Details'!$A$2:$K$2344, 5, FALSE)</f>
        <v>0</v>
      </c>
      <c r="O881">
        <f>VLOOKUP($A881, 'Hospitalisation Details'!$A$2:$K$2344, 6, FALSE)</f>
        <v>12244.53</v>
      </c>
      <c r="P881" t="str">
        <f>VLOOKUP($A881, 'Hospitalisation Details'!$A$2:$K$2344, 7, FALSE)</f>
        <v>tier - 3</v>
      </c>
      <c r="Q881" t="str">
        <f>VLOOKUP($A881, 'Hospitalisation Details'!$A$2:$K$2344, 8, FALSE)</f>
        <v>tier - 1</v>
      </c>
      <c r="R881" t="str">
        <f>VLOOKUP($A881, 'Hospitalisation Details'!$A$2:$K$2344, 9, FALSE)</f>
        <v>R1013</v>
      </c>
      <c r="S881" t="str">
        <f>VLOOKUP($A881, 'Hospitalisation Details'!$A$2:$K$2344, 10, FALSE)</f>
        <v>17Jul1963</v>
      </c>
      <c r="T881">
        <f>VLOOKUP($A881, 'Hospitalisation Details'!$A$2:$K$2344, 11, FALSE)</f>
        <v>59</v>
      </c>
    </row>
    <row r="882" spans="1:20" ht="15.75" x14ac:dyDescent="0.25">
      <c r="A882" s="1" t="s">
        <v>1489</v>
      </c>
      <c r="B882" t="str">
        <f>VLOOKUP($A882, 'Customer Names'!$A$2:$D$2336, 2, FALSE)</f>
        <v>Lovuolo</v>
      </c>
      <c r="C882" t="str">
        <f>VLOOKUP($A882, 'Customer Names'!$A$2:$D$2336, 3, FALSE)</f>
        <v xml:space="preserve"> Ms</v>
      </c>
      <c r="D882" t="str">
        <f>VLOOKUP($A882, 'Customer Names'!$A$2:$D$2336, 4, FALSE)</f>
        <v xml:space="preserve">  Tamara</v>
      </c>
      <c r="E882">
        <f>VLOOKUP($A882, 'Medical Examinations'!$A$2:$J$2336, 2, FALSE)</f>
        <v>29.91</v>
      </c>
      <c r="F882">
        <f>VLOOKUP($A882, 'Medical Examinations'!$A$2:$J$2336, 3, FALSE)</f>
        <v>5.55</v>
      </c>
      <c r="G882" t="str">
        <f>VLOOKUP($A882, 'Medical Examinations'!$A$2:$J$2336, 4, FALSE)</f>
        <v>No</v>
      </c>
      <c r="H882" t="str">
        <f>VLOOKUP($A882, 'Medical Examinations'!$A$2:$J$2336, 5, FALSE)</f>
        <v>No</v>
      </c>
      <c r="I882" t="str">
        <f>VLOOKUP($A882, 'Medical Examinations'!$A$2:$J$2336, 6, FALSE)</f>
        <v>No</v>
      </c>
      <c r="J882">
        <f>VLOOKUP($A882, 'Medical Examinations'!$A$2:$J$2336, 7, FALSE)</f>
        <v>1</v>
      </c>
      <c r="K882" t="str">
        <f>VLOOKUP($A882, 'Medical Examinations'!$A$2:$J$2336, 8, FALSE)</f>
        <v>No</v>
      </c>
      <c r="L882" t="str">
        <f>VLOOKUP($A882, 'Medical Examinations'!$A$2:$J$2336, 9, FALSE)</f>
        <v>Obesity</v>
      </c>
      <c r="M882" t="str">
        <f>VLOOKUP($A882, 'Medical Examinations'!$A$2:$J$2336, 10, FALSE)</f>
        <v>Normal</v>
      </c>
      <c r="N882">
        <f>VLOOKUP($A882, 'Hospitalisation Details'!$A$2:$K$2344, 5, FALSE)</f>
        <v>0</v>
      </c>
      <c r="O882">
        <f>VLOOKUP($A882, 'Hospitalisation Details'!$A$2:$K$2344, 6, FALSE)</f>
        <v>12237.73</v>
      </c>
      <c r="P882" t="str">
        <f>VLOOKUP($A882, 'Hospitalisation Details'!$A$2:$K$2344, 7, FALSE)</f>
        <v>tier - 3</v>
      </c>
      <c r="Q882" t="str">
        <f>VLOOKUP($A882, 'Hospitalisation Details'!$A$2:$K$2344, 8, FALSE)</f>
        <v>tier - 3</v>
      </c>
      <c r="R882" t="str">
        <f>VLOOKUP($A882, 'Hospitalisation Details'!$A$2:$K$2344, 9, FALSE)</f>
        <v>R1012</v>
      </c>
      <c r="S882" t="str">
        <f>VLOOKUP($A882, 'Hospitalisation Details'!$A$2:$K$2344, 10, FALSE)</f>
        <v>29Jul1966</v>
      </c>
      <c r="T882">
        <f>VLOOKUP($A882, 'Hospitalisation Details'!$A$2:$K$2344, 11, FALSE)</f>
        <v>56</v>
      </c>
    </row>
    <row r="883" spans="1:20" ht="15.75" x14ac:dyDescent="0.25">
      <c r="A883" s="1" t="s">
        <v>1488</v>
      </c>
      <c r="B883" t="str">
        <f>VLOOKUP($A883, 'Customer Names'!$A$2:$D$2336, 2, FALSE)</f>
        <v>Chung</v>
      </c>
      <c r="C883" t="str">
        <f>VLOOKUP($A883, 'Customer Names'!$A$2:$D$2336, 3, FALSE)</f>
        <v xml:space="preserve"> Ms</v>
      </c>
      <c r="D883" t="str">
        <f>VLOOKUP($A883, 'Customer Names'!$A$2:$D$2336, 4, FALSE)</f>
        <v xml:space="preserve">  Joan</v>
      </c>
      <c r="E883">
        <f>VLOOKUP($A883, 'Medical Examinations'!$A$2:$J$2336, 2, FALSE)</f>
        <v>36.479999999999997</v>
      </c>
      <c r="F883">
        <f>VLOOKUP($A883, 'Medical Examinations'!$A$2:$J$2336, 3, FALSE)</f>
        <v>5.05</v>
      </c>
      <c r="G883" t="str">
        <f>VLOOKUP($A883, 'Medical Examinations'!$A$2:$J$2336, 4, FALSE)</f>
        <v>Yes</v>
      </c>
      <c r="H883" t="str">
        <f>VLOOKUP($A883, 'Medical Examinations'!$A$2:$J$2336, 5, FALSE)</f>
        <v>No</v>
      </c>
      <c r="I883" t="str">
        <f>VLOOKUP($A883, 'Medical Examinations'!$A$2:$J$2336, 6, FALSE)</f>
        <v>No</v>
      </c>
      <c r="J883">
        <f>VLOOKUP($A883, 'Medical Examinations'!$A$2:$J$2336, 7, FALSE)</f>
        <v>1</v>
      </c>
      <c r="K883" t="str">
        <f>VLOOKUP($A883, 'Medical Examinations'!$A$2:$J$2336, 8, FALSE)</f>
        <v>No</v>
      </c>
      <c r="L883" t="str">
        <f>VLOOKUP($A883, 'Medical Examinations'!$A$2:$J$2336, 9, FALSE)</f>
        <v>Obesity</v>
      </c>
      <c r="M883" t="str">
        <f>VLOOKUP($A883, 'Medical Examinations'!$A$2:$J$2336, 10, FALSE)</f>
        <v>Normal</v>
      </c>
      <c r="N883">
        <f>VLOOKUP($A883, 'Hospitalisation Details'!$A$2:$K$2344, 5, FALSE)</f>
        <v>0</v>
      </c>
      <c r="O883">
        <f>VLOOKUP($A883, 'Hospitalisation Details'!$A$2:$K$2344, 6, FALSE)</f>
        <v>12235.84</v>
      </c>
      <c r="P883" t="str">
        <f>VLOOKUP($A883, 'Hospitalisation Details'!$A$2:$K$2344, 7, FALSE)</f>
        <v>tier - 3</v>
      </c>
      <c r="Q883" t="str">
        <f>VLOOKUP($A883, 'Hospitalisation Details'!$A$2:$K$2344, 8, FALSE)</f>
        <v>tier - 3</v>
      </c>
      <c r="R883" t="str">
        <f>VLOOKUP($A883, 'Hospitalisation Details'!$A$2:$K$2344, 9, FALSE)</f>
        <v>R1012</v>
      </c>
      <c r="S883" t="str">
        <f>VLOOKUP($A883, 'Hospitalisation Details'!$A$2:$K$2344, 10, FALSE)</f>
        <v>15Oct1964</v>
      </c>
      <c r="T883">
        <f>VLOOKUP($A883, 'Hospitalisation Details'!$A$2:$K$2344, 11, FALSE)</f>
        <v>58</v>
      </c>
    </row>
    <row r="884" spans="1:20" ht="15.75" x14ac:dyDescent="0.25">
      <c r="A884" s="1" t="s">
        <v>1487</v>
      </c>
      <c r="B884" t="str">
        <f>VLOOKUP($A884, 'Customer Names'!$A$2:$D$2336, 2, FALSE)</f>
        <v>Newsom</v>
      </c>
      <c r="C884" t="str">
        <f>VLOOKUP($A884, 'Customer Names'!$A$2:$D$2336, 3, FALSE)</f>
        <v xml:space="preserve"> Ms</v>
      </c>
      <c r="D884" t="str">
        <f>VLOOKUP($A884, 'Customer Names'!$A$2:$D$2336, 4, FALSE)</f>
        <v xml:space="preserve">  Aimee J</v>
      </c>
      <c r="E884">
        <f>VLOOKUP($A884, 'Medical Examinations'!$A$2:$J$2336, 2, FALSE)</f>
        <v>27.5</v>
      </c>
      <c r="F884">
        <f>VLOOKUP($A884, 'Medical Examinations'!$A$2:$J$2336, 3, FALSE)</f>
        <v>8.69</v>
      </c>
      <c r="G884" t="str">
        <f>VLOOKUP($A884, 'Medical Examinations'!$A$2:$J$2336, 4, FALSE)</f>
        <v>No</v>
      </c>
      <c r="H884" t="str">
        <f>VLOOKUP($A884, 'Medical Examinations'!$A$2:$J$2336, 5, FALSE)</f>
        <v>No</v>
      </c>
      <c r="I884" t="str">
        <f>VLOOKUP($A884, 'Medical Examinations'!$A$2:$J$2336, 6, FALSE)</f>
        <v>Yes</v>
      </c>
      <c r="J884">
        <f>VLOOKUP($A884, 'Medical Examinations'!$A$2:$J$2336, 7, FALSE)</f>
        <v>0</v>
      </c>
      <c r="K884" t="str">
        <f>VLOOKUP($A884, 'Medical Examinations'!$A$2:$J$2336, 8, FALSE)</f>
        <v>No</v>
      </c>
      <c r="L884" t="str">
        <f>VLOOKUP($A884, 'Medical Examinations'!$A$2:$J$2336, 9, FALSE)</f>
        <v>Obesity</v>
      </c>
      <c r="M884" t="str">
        <f>VLOOKUP($A884, 'Medical Examinations'!$A$2:$J$2336, 10, FALSE)</f>
        <v>Diabetes</v>
      </c>
      <c r="N884">
        <f>VLOOKUP($A884, 'Hospitalisation Details'!$A$2:$K$2344, 5, FALSE)</f>
        <v>0</v>
      </c>
      <c r="O884">
        <f>VLOOKUP($A884, 'Hospitalisation Details'!$A$2:$K$2344, 6, FALSE)</f>
        <v>12233.83</v>
      </c>
      <c r="P884" t="str">
        <f>VLOOKUP($A884, 'Hospitalisation Details'!$A$2:$K$2344, 7, FALSE)</f>
        <v>tier - 3</v>
      </c>
      <c r="Q884" t="str">
        <f>VLOOKUP($A884, 'Hospitalisation Details'!$A$2:$K$2344, 8, FALSE)</f>
        <v>tier - 1</v>
      </c>
      <c r="R884" t="str">
        <f>VLOOKUP($A884, 'Hospitalisation Details'!$A$2:$K$2344, 9, FALSE)</f>
        <v>R1011</v>
      </c>
      <c r="S884" t="str">
        <f>VLOOKUP($A884, 'Hospitalisation Details'!$A$2:$K$2344, 10, FALSE)</f>
        <v>19Jul1963</v>
      </c>
      <c r="T884">
        <f>VLOOKUP($A884, 'Hospitalisation Details'!$A$2:$K$2344, 11, FALSE)</f>
        <v>59</v>
      </c>
    </row>
    <row r="885" spans="1:20" ht="15.75" x14ac:dyDescent="0.25">
      <c r="A885" s="1" t="s">
        <v>1486</v>
      </c>
      <c r="B885" t="str">
        <f>VLOOKUP($A885, 'Customer Names'!$A$2:$D$2336, 2, FALSE)</f>
        <v>Harrington</v>
      </c>
      <c r="C885" t="str">
        <f>VLOOKUP($A885, 'Customer Names'!$A$2:$D$2336, 3, FALSE)</f>
        <v xml:space="preserve"> Ms</v>
      </c>
      <c r="D885" t="str">
        <f>VLOOKUP($A885, 'Customer Names'!$A$2:$D$2336, 4, FALSE)</f>
        <v xml:space="preserve">  Suzanne</v>
      </c>
      <c r="E885">
        <f>VLOOKUP($A885, 'Medical Examinations'!$A$2:$J$2336, 2, FALSE)</f>
        <v>33.44</v>
      </c>
      <c r="F885">
        <f>VLOOKUP($A885, 'Medical Examinations'!$A$2:$J$2336, 3, FALSE)</f>
        <v>5.9</v>
      </c>
      <c r="G885" t="str">
        <f>VLOOKUP($A885, 'Medical Examinations'!$A$2:$J$2336, 4, FALSE)</f>
        <v>Yes</v>
      </c>
      <c r="H885" t="str">
        <f>VLOOKUP($A885, 'Medical Examinations'!$A$2:$J$2336, 5, FALSE)</f>
        <v>No</v>
      </c>
      <c r="I885" t="str">
        <f>VLOOKUP($A885, 'Medical Examinations'!$A$2:$J$2336, 6, FALSE)</f>
        <v>No</v>
      </c>
      <c r="J885">
        <f>VLOOKUP($A885, 'Medical Examinations'!$A$2:$J$2336, 7, FALSE)</f>
        <v>1</v>
      </c>
      <c r="K885" t="str">
        <f>VLOOKUP($A885, 'Medical Examinations'!$A$2:$J$2336, 8, FALSE)</f>
        <v>No</v>
      </c>
      <c r="L885" t="str">
        <f>VLOOKUP($A885, 'Medical Examinations'!$A$2:$J$2336, 9, FALSE)</f>
        <v>Obesity</v>
      </c>
      <c r="M885" t="str">
        <f>VLOOKUP($A885, 'Medical Examinations'!$A$2:$J$2336, 10, FALSE)</f>
        <v>Diabetes</v>
      </c>
      <c r="N885">
        <f>VLOOKUP($A885, 'Hospitalisation Details'!$A$2:$K$2344, 5, FALSE)</f>
        <v>0</v>
      </c>
      <c r="O885">
        <f>VLOOKUP($A885, 'Hospitalisation Details'!$A$2:$K$2344, 6, FALSE)</f>
        <v>12231.61</v>
      </c>
      <c r="P885" t="str">
        <f>VLOOKUP($A885, 'Hospitalisation Details'!$A$2:$K$2344, 7, FALSE)</f>
        <v>tier - 3</v>
      </c>
      <c r="Q885" t="str">
        <f>VLOOKUP($A885, 'Hospitalisation Details'!$A$2:$K$2344, 8, FALSE)</f>
        <v>tier - 3</v>
      </c>
      <c r="R885" t="str">
        <f>VLOOKUP($A885, 'Hospitalisation Details'!$A$2:$K$2344, 9, FALSE)</f>
        <v>R1012</v>
      </c>
      <c r="S885" t="str">
        <f>VLOOKUP($A885, 'Hospitalisation Details'!$A$2:$K$2344, 10, FALSE)</f>
        <v>24Jun1964</v>
      </c>
      <c r="T885">
        <f>VLOOKUP($A885, 'Hospitalisation Details'!$A$2:$K$2344, 11, FALSE)</f>
        <v>58</v>
      </c>
    </row>
    <row r="886" spans="1:20" ht="15.75" x14ac:dyDescent="0.25">
      <c r="A886" s="1" t="s">
        <v>1485</v>
      </c>
      <c r="B886" t="str">
        <f>VLOOKUP($A886, 'Customer Names'!$A$2:$D$2336, 2, FALSE)</f>
        <v>Hoffman</v>
      </c>
      <c r="C886" t="str">
        <f>VLOOKUP($A886, 'Customer Names'!$A$2:$D$2336, 3, FALSE)</f>
        <v xml:space="preserve"> Ms</v>
      </c>
      <c r="D886" t="str">
        <f>VLOOKUP($A886, 'Customer Names'!$A$2:$D$2336, 4, FALSE)</f>
        <v xml:space="preserve">  Kristin A</v>
      </c>
      <c r="E886">
        <f>VLOOKUP($A886, 'Medical Examinations'!$A$2:$J$2336, 2, FALSE)</f>
        <v>28.215</v>
      </c>
      <c r="F886">
        <f>VLOOKUP($A886, 'Medical Examinations'!$A$2:$J$2336, 3, FALSE)</f>
        <v>6.29</v>
      </c>
      <c r="G886" t="str">
        <f>VLOOKUP($A886, 'Medical Examinations'!$A$2:$J$2336, 4, FALSE)</f>
        <v>No</v>
      </c>
      <c r="H886" t="str">
        <f>VLOOKUP($A886, 'Medical Examinations'!$A$2:$J$2336, 5, FALSE)</f>
        <v>No</v>
      </c>
      <c r="I886" t="str">
        <f>VLOOKUP($A886, 'Medical Examinations'!$A$2:$J$2336, 6, FALSE)</f>
        <v>No</v>
      </c>
      <c r="J886">
        <f>VLOOKUP($A886, 'Medical Examinations'!$A$2:$J$2336, 7, FALSE)</f>
        <v>0</v>
      </c>
      <c r="K886" t="str">
        <f>VLOOKUP($A886, 'Medical Examinations'!$A$2:$J$2336, 8, FALSE)</f>
        <v>No</v>
      </c>
      <c r="L886" t="str">
        <f>VLOOKUP($A886, 'Medical Examinations'!$A$2:$J$2336, 9, FALSE)</f>
        <v>Obesity</v>
      </c>
      <c r="M886" t="str">
        <f>VLOOKUP($A886, 'Medical Examinations'!$A$2:$J$2336, 10, FALSE)</f>
        <v>Diabetes</v>
      </c>
      <c r="N886">
        <f>VLOOKUP($A886, 'Hospitalisation Details'!$A$2:$K$2344, 5, FALSE)</f>
        <v>0</v>
      </c>
      <c r="O886">
        <f>VLOOKUP($A886, 'Hospitalisation Details'!$A$2:$K$2344, 6, FALSE)</f>
        <v>12224.35</v>
      </c>
      <c r="P886" t="str">
        <f>VLOOKUP($A886, 'Hospitalisation Details'!$A$2:$K$2344, 7, FALSE)</f>
        <v>tier - 3</v>
      </c>
      <c r="Q886" t="str">
        <f>VLOOKUP($A886, 'Hospitalisation Details'!$A$2:$K$2344, 8, FALSE)</f>
        <v>tier - 1</v>
      </c>
      <c r="R886" t="str">
        <f>VLOOKUP($A886, 'Hospitalisation Details'!$A$2:$K$2344, 9, FALSE)</f>
        <v>R1012</v>
      </c>
      <c r="S886" t="str">
        <f>VLOOKUP($A886, 'Hospitalisation Details'!$A$2:$K$2344, 10, FALSE)</f>
        <v>2Jul1964</v>
      </c>
      <c r="T886">
        <f>VLOOKUP($A886, 'Hospitalisation Details'!$A$2:$K$2344, 11, FALSE)</f>
        <v>58</v>
      </c>
    </row>
    <row r="887" spans="1:20" ht="15.75" x14ac:dyDescent="0.25">
      <c r="A887" s="1" t="s">
        <v>1484</v>
      </c>
      <c r="B887" t="str">
        <f>VLOOKUP($A887, 'Customer Names'!$A$2:$D$2336, 2, FALSE)</f>
        <v>Van Vugt</v>
      </c>
      <c r="C887" t="str">
        <f>VLOOKUP($A887, 'Customer Names'!$A$2:$D$2336, 3, FALSE)</f>
        <v xml:space="preserve"> Ms</v>
      </c>
      <c r="D887" t="str">
        <f>VLOOKUP($A887, 'Customer Names'!$A$2:$D$2336, 4, FALSE)</f>
        <v xml:space="preserve">  Bronwyn</v>
      </c>
      <c r="E887">
        <f>VLOOKUP($A887, 'Medical Examinations'!$A$2:$J$2336, 2, FALSE)</f>
        <v>27.17</v>
      </c>
      <c r="F887">
        <f>VLOOKUP($A887, 'Medical Examinations'!$A$2:$J$2336, 3, FALSE)</f>
        <v>5.84</v>
      </c>
      <c r="G887" t="str">
        <f>VLOOKUP($A887, 'Medical Examinations'!$A$2:$J$2336, 4, FALSE)</f>
        <v>No</v>
      </c>
      <c r="H887" t="str">
        <f>VLOOKUP($A887, 'Medical Examinations'!$A$2:$J$2336, 5, FALSE)</f>
        <v>No</v>
      </c>
      <c r="I887" t="str">
        <f>VLOOKUP($A887, 'Medical Examinations'!$A$2:$J$2336, 6, FALSE)</f>
        <v>No</v>
      </c>
      <c r="J887">
        <f>VLOOKUP($A887, 'Medical Examinations'!$A$2:$J$2336, 7, FALSE)</f>
        <v>0</v>
      </c>
      <c r="K887" t="str">
        <f>VLOOKUP($A887, 'Medical Examinations'!$A$2:$J$2336, 8, FALSE)</f>
        <v>No</v>
      </c>
      <c r="L887" t="str">
        <f>VLOOKUP($A887, 'Medical Examinations'!$A$2:$J$2336, 9, FALSE)</f>
        <v>Obesity</v>
      </c>
      <c r="M887" t="str">
        <f>VLOOKUP($A887, 'Medical Examinations'!$A$2:$J$2336, 10, FALSE)</f>
        <v>Diabetes</v>
      </c>
      <c r="N887">
        <f>VLOOKUP($A887, 'Hospitalisation Details'!$A$2:$K$2344, 5, FALSE)</f>
        <v>0</v>
      </c>
      <c r="O887">
        <f>VLOOKUP($A887, 'Hospitalisation Details'!$A$2:$K$2344, 6, FALSE)</f>
        <v>12222.9</v>
      </c>
      <c r="P887" t="str">
        <f>VLOOKUP($A887, 'Hospitalisation Details'!$A$2:$K$2344, 7, FALSE)</f>
        <v>tier - 3</v>
      </c>
      <c r="Q887" t="str">
        <f>VLOOKUP($A887, 'Hospitalisation Details'!$A$2:$K$2344, 8, FALSE)</f>
        <v>tier - 2</v>
      </c>
      <c r="R887" t="str">
        <f>VLOOKUP($A887, 'Hospitalisation Details'!$A$2:$K$2344, 9, FALSE)</f>
        <v>R1012</v>
      </c>
      <c r="S887" t="str">
        <f>VLOOKUP($A887, 'Hospitalisation Details'!$A$2:$K$2344, 10, FALSE)</f>
        <v>20Jul1964</v>
      </c>
      <c r="T887">
        <f>VLOOKUP($A887, 'Hospitalisation Details'!$A$2:$K$2344, 11, FALSE)</f>
        <v>58</v>
      </c>
    </row>
    <row r="888" spans="1:20" ht="15.75" x14ac:dyDescent="0.25">
      <c r="A888" s="1" t="s">
        <v>1483</v>
      </c>
      <c r="B888" t="str">
        <f>VLOOKUP($A888, 'Customer Names'!$A$2:$D$2336, 2, FALSE)</f>
        <v>Feehley</v>
      </c>
      <c r="C888" t="str">
        <f>VLOOKUP($A888, 'Customer Names'!$A$2:$D$2336, 3, FALSE)</f>
        <v xml:space="preserve"> Ms</v>
      </c>
      <c r="D888" t="str">
        <f>VLOOKUP($A888, 'Customer Names'!$A$2:$D$2336, 4, FALSE)</f>
        <v xml:space="preserve">  Taylor J</v>
      </c>
      <c r="E888">
        <f>VLOOKUP($A888, 'Medical Examinations'!$A$2:$J$2336, 2, FALSE)</f>
        <v>35.380000000000003</v>
      </c>
      <c r="F888">
        <f>VLOOKUP($A888, 'Medical Examinations'!$A$2:$J$2336, 3, FALSE)</f>
        <v>6.12</v>
      </c>
      <c r="G888" t="str">
        <f>VLOOKUP($A888, 'Medical Examinations'!$A$2:$J$2336, 4, FALSE)</f>
        <v>Yes</v>
      </c>
      <c r="H888" t="str">
        <f>VLOOKUP($A888, 'Medical Examinations'!$A$2:$J$2336, 5, FALSE)</f>
        <v>No</v>
      </c>
      <c r="I888" t="str">
        <f>VLOOKUP($A888, 'Medical Examinations'!$A$2:$J$2336, 6, FALSE)</f>
        <v>No</v>
      </c>
      <c r="J888">
        <f>VLOOKUP($A888, 'Medical Examinations'!$A$2:$J$2336, 7, FALSE)</f>
        <v>1</v>
      </c>
      <c r="K888" t="str">
        <f>VLOOKUP($A888, 'Medical Examinations'!$A$2:$J$2336, 8, FALSE)</f>
        <v>No</v>
      </c>
      <c r="L888" t="str">
        <f>VLOOKUP($A888, 'Medical Examinations'!$A$2:$J$2336, 9, FALSE)</f>
        <v>Obesity</v>
      </c>
      <c r="M888" t="str">
        <f>VLOOKUP($A888, 'Medical Examinations'!$A$2:$J$2336, 10, FALSE)</f>
        <v>Diabetes</v>
      </c>
      <c r="N888">
        <f>VLOOKUP($A888, 'Hospitalisation Details'!$A$2:$K$2344, 5, FALSE)</f>
        <v>2</v>
      </c>
      <c r="O888">
        <f>VLOOKUP($A888, 'Hospitalisation Details'!$A$2:$K$2344, 6, FALSE)</f>
        <v>12218.7</v>
      </c>
      <c r="P888" t="str">
        <f>VLOOKUP($A888, 'Hospitalisation Details'!$A$2:$K$2344, 7, FALSE)</f>
        <v>tier - 3</v>
      </c>
      <c r="Q888" t="str">
        <f>VLOOKUP($A888, 'Hospitalisation Details'!$A$2:$K$2344, 8, FALSE)</f>
        <v>tier - 1</v>
      </c>
      <c r="R888" t="str">
        <f>VLOOKUP($A888, 'Hospitalisation Details'!$A$2:$K$2344, 9, FALSE)</f>
        <v>R1012</v>
      </c>
      <c r="S888" t="str">
        <f>VLOOKUP($A888, 'Hospitalisation Details'!$A$2:$K$2344, 10, FALSE)</f>
        <v>14Aug1977</v>
      </c>
      <c r="T888">
        <f>VLOOKUP($A888, 'Hospitalisation Details'!$A$2:$K$2344, 11, FALSE)</f>
        <v>45</v>
      </c>
    </row>
    <row r="889" spans="1:20" ht="15.75" x14ac:dyDescent="0.25">
      <c r="A889" s="1" t="s">
        <v>1482</v>
      </c>
      <c r="B889" t="str">
        <f>VLOOKUP($A889, 'Customer Names'!$A$2:$D$2336, 2, FALSE)</f>
        <v>Ashworth</v>
      </c>
      <c r="C889" t="str">
        <f>VLOOKUP($A889, 'Customer Names'!$A$2:$D$2336, 3, FALSE)</f>
        <v xml:space="preserve"> Mrs</v>
      </c>
      <c r="D889" t="str">
        <f>VLOOKUP($A889, 'Customer Names'!$A$2:$D$2336, 4, FALSE)</f>
        <v xml:space="preserve">  Kimberly M</v>
      </c>
      <c r="E889">
        <f>VLOOKUP($A889, 'Medical Examinations'!$A$2:$J$2336, 2, FALSE)</f>
        <v>43.48</v>
      </c>
      <c r="F889">
        <f>VLOOKUP($A889, 'Medical Examinations'!$A$2:$J$2336, 3, FALSE)</f>
        <v>6.24</v>
      </c>
      <c r="G889" t="str">
        <f>VLOOKUP($A889, 'Medical Examinations'!$A$2:$J$2336, 4, FALSE)</f>
        <v>Yes</v>
      </c>
      <c r="H889" t="str">
        <f>VLOOKUP($A889, 'Medical Examinations'!$A$2:$J$2336, 5, FALSE)</f>
        <v>No</v>
      </c>
      <c r="I889" t="str">
        <f>VLOOKUP($A889, 'Medical Examinations'!$A$2:$J$2336, 6, FALSE)</f>
        <v>No</v>
      </c>
      <c r="J889">
        <f>VLOOKUP($A889, 'Medical Examinations'!$A$2:$J$2336, 7, FALSE)</f>
        <v>2</v>
      </c>
      <c r="K889" t="str">
        <f>VLOOKUP($A889, 'Medical Examinations'!$A$2:$J$2336, 8, FALSE)</f>
        <v>Yes</v>
      </c>
      <c r="L889" t="str">
        <f>VLOOKUP($A889, 'Medical Examinations'!$A$2:$J$2336, 9, FALSE)</f>
        <v>Obesity</v>
      </c>
      <c r="M889" t="str">
        <f>VLOOKUP($A889, 'Medical Examinations'!$A$2:$J$2336, 10, FALSE)</f>
        <v>Diabetes</v>
      </c>
      <c r="N889">
        <f>VLOOKUP($A889, 'Hospitalisation Details'!$A$2:$K$2344, 5, FALSE)</f>
        <v>3</v>
      </c>
      <c r="O889">
        <f>VLOOKUP($A889, 'Hospitalisation Details'!$A$2:$K$2344, 6, FALSE)</f>
        <v>12198.64</v>
      </c>
      <c r="P889" t="str">
        <f>VLOOKUP($A889, 'Hospitalisation Details'!$A$2:$K$2344, 7, FALSE)</f>
        <v>tier - 3</v>
      </c>
      <c r="Q889" t="str">
        <f>VLOOKUP($A889, 'Hospitalisation Details'!$A$2:$K$2344, 8, FALSE)</f>
        <v>tier - 3</v>
      </c>
      <c r="R889" t="str">
        <f>VLOOKUP($A889, 'Hospitalisation Details'!$A$2:$K$2344, 9, FALSE)</f>
        <v>R1026</v>
      </c>
      <c r="S889" t="str">
        <f>VLOOKUP($A889, 'Hospitalisation Details'!$A$2:$K$2344, 10, FALSE)</f>
        <v>29Aug1991</v>
      </c>
      <c r="T889">
        <f>VLOOKUP($A889, 'Hospitalisation Details'!$A$2:$K$2344, 11, FALSE)</f>
        <v>31</v>
      </c>
    </row>
    <row r="890" spans="1:20" ht="15.75" x14ac:dyDescent="0.25">
      <c r="A890" s="1" t="s">
        <v>1481</v>
      </c>
      <c r="B890" t="str">
        <f>VLOOKUP($A890, 'Customer Names'!$A$2:$D$2336, 2, FALSE)</f>
        <v>Hansen</v>
      </c>
      <c r="C890" t="str">
        <f>VLOOKUP($A890, 'Customer Names'!$A$2:$D$2336, 3, FALSE)</f>
        <v xml:space="preserve"> Mr</v>
      </c>
      <c r="D890" t="str">
        <f>VLOOKUP($A890, 'Customer Names'!$A$2:$D$2336, 4, FALSE)</f>
        <v xml:space="preserve">  Joshua E</v>
      </c>
      <c r="E890">
        <f>VLOOKUP($A890, 'Medical Examinations'!$A$2:$J$2336, 2, FALSE)</f>
        <v>41.73</v>
      </c>
      <c r="F890">
        <f>VLOOKUP($A890, 'Medical Examinations'!$A$2:$J$2336, 3, FALSE)</f>
        <v>6.25</v>
      </c>
      <c r="G890" t="str">
        <f>VLOOKUP($A890, 'Medical Examinations'!$A$2:$J$2336, 4, FALSE)</f>
        <v>Yes</v>
      </c>
      <c r="H890" t="str">
        <f>VLOOKUP($A890, 'Medical Examinations'!$A$2:$J$2336, 5, FALSE)</f>
        <v>No</v>
      </c>
      <c r="I890" t="str">
        <f>VLOOKUP($A890, 'Medical Examinations'!$A$2:$J$2336, 6, FALSE)</f>
        <v>No</v>
      </c>
      <c r="J890">
        <f>VLOOKUP($A890, 'Medical Examinations'!$A$2:$J$2336, 7, FALSE)</f>
        <v>2</v>
      </c>
      <c r="K890" t="str">
        <f>VLOOKUP($A890, 'Medical Examinations'!$A$2:$J$2336, 8, FALSE)</f>
        <v>Yes</v>
      </c>
      <c r="L890" t="str">
        <f>VLOOKUP($A890, 'Medical Examinations'!$A$2:$J$2336, 9, FALSE)</f>
        <v>Obesity</v>
      </c>
      <c r="M890" t="str">
        <f>VLOOKUP($A890, 'Medical Examinations'!$A$2:$J$2336, 10, FALSE)</f>
        <v>Diabetes</v>
      </c>
      <c r="N890">
        <f>VLOOKUP($A890, 'Hospitalisation Details'!$A$2:$K$2344, 5, FALSE)</f>
        <v>3</v>
      </c>
      <c r="O890">
        <f>VLOOKUP($A890, 'Hospitalisation Details'!$A$2:$K$2344, 6, FALSE)</f>
        <v>12148.2</v>
      </c>
      <c r="P890" t="str">
        <f>VLOOKUP($A890, 'Hospitalisation Details'!$A$2:$K$2344, 7, FALSE)</f>
        <v>tier - 3</v>
      </c>
      <c r="Q890" t="str">
        <f>VLOOKUP($A890, 'Hospitalisation Details'!$A$2:$K$2344, 8, FALSE)</f>
        <v>tier - 3</v>
      </c>
      <c r="R890" t="str">
        <f>VLOOKUP($A890, 'Hospitalisation Details'!$A$2:$K$2344, 9, FALSE)</f>
        <v>R1012</v>
      </c>
      <c r="S890" t="str">
        <f>VLOOKUP($A890, 'Hospitalisation Details'!$A$2:$K$2344, 10, FALSE)</f>
        <v>5Oct1987</v>
      </c>
      <c r="T890">
        <f>VLOOKUP($A890, 'Hospitalisation Details'!$A$2:$K$2344, 11, FALSE)</f>
        <v>35</v>
      </c>
    </row>
    <row r="891" spans="1:20" ht="15.75" x14ac:dyDescent="0.25">
      <c r="A891" s="1" t="s">
        <v>1480</v>
      </c>
      <c r="B891" t="str">
        <f>VLOOKUP($A891, 'Customer Names'!$A$2:$D$2336, 2, FALSE)</f>
        <v>Czyz</v>
      </c>
      <c r="C891" t="str">
        <f>VLOOKUP($A891, 'Customer Names'!$A$2:$D$2336, 3, FALSE)</f>
        <v xml:space="preserve"> Mr</v>
      </c>
      <c r="D891" t="str">
        <f>VLOOKUP($A891, 'Customer Names'!$A$2:$D$2336, 4, FALSE)</f>
        <v xml:space="preserve">  Jeffrey</v>
      </c>
      <c r="E891">
        <f>VLOOKUP($A891, 'Medical Examinations'!$A$2:$J$2336, 2, FALSE)</f>
        <v>28.9</v>
      </c>
      <c r="F891">
        <f>VLOOKUP($A891, 'Medical Examinations'!$A$2:$J$2336, 3, FALSE)</f>
        <v>11.96</v>
      </c>
      <c r="G891" t="str">
        <f>VLOOKUP($A891, 'Medical Examinations'!$A$2:$J$2336, 4, FALSE)</f>
        <v>No</v>
      </c>
      <c r="H891" t="str">
        <f>VLOOKUP($A891, 'Medical Examinations'!$A$2:$J$2336, 5, FALSE)</f>
        <v>No</v>
      </c>
      <c r="I891" t="str">
        <f>VLOOKUP($A891, 'Medical Examinations'!$A$2:$J$2336, 6, FALSE)</f>
        <v>No</v>
      </c>
      <c r="J891">
        <f>VLOOKUP($A891, 'Medical Examinations'!$A$2:$J$2336, 7, FALSE)</f>
        <v>0</v>
      </c>
      <c r="K891" t="str">
        <f>VLOOKUP($A891, 'Medical Examinations'!$A$2:$J$2336, 8, FALSE)</f>
        <v>No</v>
      </c>
      <c r="L891" t="str">
        <f>VLOOKUP($A891, 'Medical Examinations'!$A$2:$J$2336, 9, FALSE)</f>
        <v>Obesity</v>
      </c>
      <c r="M891" t="str">
        <f>VLOOKUP($A891, 'Medical Examinations'!$A$2:$J$2336, 10, FALSE)</f>
        <v>Diabetes</v>
      </c>
      <c r="N891">
        <f>VLOOKUP($A891, 'Hospitalisation Details'!$A$2:$K$2344, 5, FALSE)</f>
        <v>0</v>
      </c>
      <c r="O891">
        <f>VLOOKUP($A891, 'Hospitalisation Details'!$A$2:$K$2344, 6, FALSE)</f>
        <v>12146.97</v>
      </c>
      <c r="P891" t="str">
        <f>VLOOKUP($A891, 'Hospitalisation Details'!$A$2:$K$2344, 7, FALSE)</f>
        <v>tier - 3</v>
      </c>
      <c r="Q891" t="str">
        <f>VLOOKUP($A891, 'Hospitalisation Details'!$A$2:$K$2344, 8, FALSE)</f>
        <v>tier - 3</v>
      </c>
      <c r="R891" t="str">
        <f>VLOOKUP($A891, 'Hospitalisation Details'!$A$2:$K$2344, 9, FALSE)</f>
        <v>R1011</v>
      </c>
      <c r="S891" t="str">
        <f>VLOOKUP($A891, 'Hospitalisation Details'!$A$2:$K$2344, 10, FALSE)</f>
        <v>15Sep1962</v>
      </c>
      <c r="T891">
        <f>VLOOKUP($A891, 'Hospitalisation Details'!$A$2:$K$2344, 11, FALSE)</f>
        <v>60</v>
      </c>
    </row>
    <row r="892" spans="1:20" ht="15.75" x14ac:dyDescent="0.25">
      <c r="A892" s="1" t="s">
        <v>1479</v>
      </c>
      <c r="B892" t="str">
        <f>VLOOKUP($A892, 'Customer Names'!$A$2:$D$2336, 2, FALSE)</f>
        <v>Bauder</v>
      </c>
      <c r="C892" t="str">
        <f>VLOOKUP($A892, 'Customer Names'!$A$2:$D$2336, 3, FALSE)</f>
        <v xml:space="preserve"> Mr</v>
      </c>
      <c r="D892" t="str">
        <f>VLOOKUP($A892, 'Customer Names'!$A$2:$D$2336, 4, FALSE)</f>
        <v xml:space="preserve">  Andrew R</v>
      </c>
      <c r="E892">
        <f>VLOOKUP($A892, 'Medical Examinations'!$A$2:$J$2336, 2, FALSE)</f>
        <v>25.74</v>
      </c>
      <c r="F892">
        <f>VLOOKUP($A892, 'Medical Examinations'!$A$2:$J$2336, 3, FALSE)</f>
        <v>7.69</v>
      </c>
      <c r="G892" t="str">
        <f>VLOOKUP($A892, 'Medical Examinations'!$A$2:$J$2336, 4, FALSE)</f>
        <v>No</v>
      </c>
      <c r="H892" t="str">
        <f>VLOOKUP($A892, 'Medical Examinations'!$A$2:$J$2336, 5, FALSE)</f>
        <v>No</v>
      </c>
      <c r="I892" t="str">
        <f>VLOOKUP($A892, 'Medical Examinations'!$A$2:$J$2336, 6, FALSE)</f>
        <v>No</v>
      </c>
      <c r="J892">
        <f>VLOOKUP($A892, 'Medical Examinations'!$A$2:$J$2336, 7, FALSE)</f>
        <v>0</v>
      </c>
      <c r="K892" t="str">
        <f>VLOOKUP($A892, 'Medical Examinations'!$A$2:$J$2336, 8, FALSE)</f>
        <v>No</v>
      </c>
      <c r="L892" t="str">
        <f>VLOOKUP($A892, 'Medical Examinations'!$A$2:$J$2336, 9, FALSE)</f>
        <v>Obesity</v>
      </c>
      <c r="M892" t="str">
        <f>VLOOKUP($A892, 'Medical Examinations'!$A$2:$J$2336, 10, FALSE)</f>
        <v>Diabetes</v>
      </c>
      <c r="N892">
        <f>VLOOKUP($A892, 'Hospitalisation Details'!$A$2:$K$2344, 5, FALSE)</f>
        <v>0</v>
      </c>
      <c r="O892">
        <f>VLOOKUP($A892, 'Hospitalisation Details'!$A$2:$K$2344, 6, FALSE)</f>
        <v>12142.58</v>
      </c>
      <c r="P892" t="str">
        <f>VLOOKUP($A892, 'Hospitalisation Details'!$A$2:$K$2344, 7, FALSE)</f>
        <v>tier - 3</v>
      </c>
      <c r="Q892" t="str">
        <f>VLOOKUP($A892, 'Hospitalisation Details'!$A$2:$K$2344, 8, FALSE)</f>
        <v>tier - 2</v>
      </c>
      <c r="R892" t="str">
        <f>VLOOKUP($A892, 'Hospitalisation Details'!$A$2:$K$2344, 9, FALSE)</f>
        <v>R1013</v>
      </c>
      <c r="S892" t="str">
        <f>VLOOKUP($A892, 'Hospitalisation Details'!$A$2:$K$2344, 10, FALSE)</f>
        <v>4Nov1962</v>
      </c>
      <c r="T892">
        <f>VLOOKUP($A892, 'Hospitalisation Details'!$A$2:$K$2344, 11, FALSE)</f>
        <v>60</v>
      </c>
    </row>
    <row r="893" spans="1:20" ht="15.75" x14ac:dyDescent="0.25">
      <c r="A893" s="1" t="s">
        <v>1478</v>
      </c>
      <c r="B893" t="str">
        <f>VLOOKUP($A893, 'Customer Names'!$A$2:$D$2336, 2, FALSE)</f>
        <v>Mendoza</v>
      </c>
      <c r="C893" t="str">
        <f>VLOOKUP($A893, 'Customer Names'!$A$2:$D$2336, 3, FALSE)</f>
        <v xml:space="preserve"> Mr</v>
      </c>
      <c r="D893" t="str">
        <f>VLOOKUP($A893, 'Customer Names'!$A$2:$D$2336, 4, FALSE)</f>
        <v xml:space="preserve">  Francisco J Sr</v>
      </c>
      <c r="E893">
        <f>VLOOKUP($A893, 'Medical Examinations'!$A$2:$J$2336, 2, FALSE)</f>
        <v>36.06</v>
      </c>
      <c r="F893">
        <f>VLOOKUP($A893, 'Medical Examinations'!$A$2:$J$2336, 3, FALSE)</f>
        <v>8.83</v>
      </c>
      <c r="G893" t="str">
        <f>VLOOKUP($A893, 'Medical Examinations'!$A$2:$J$2336, 4, FALSE)</f>
        <v>Yes</v>
      </c>
      <c r="H893" t="str">
        <f>VLOOKUP($A893, 'Medical Examinations'!$A$2:$J$2336, 5, FALSE)</f>
        <v>No</v>
      </c>
      <c r="I893" t="str">
        <f>VLOOKUP($A893, 'Medical Examinations'!$A$2:$J$2336, 6, FALSE)</f>
        <v>No</v>
      </c>
      <c r="J893">
        <f>VLOOKUP($A893, 'Medical Examinations'!$A$2:$J$2336, 7, FALSE)</f>
        <v>1</v>
      </c>
      <c r="K893" t="str">
        <f>VLOOKUP($A893, 'Medical Examinations'!$A$2:$J$2336, 8, FALSE)</f>
        <v>No</v>
      </c>
      <c r="L893" t="str">
        <f>VLOOKUP($A893, 'Medical Examinations'!$A$2:$J$2336, 9, FALSE)</f>
        <v>Obesity</v>
      </c>
      <c r="M893" t="str">
        <f>VLOOKUP($A893, 'Medical Examinations'!$A$2:$J$2336, 10, FALSE)</f>
        <v>Diabetes</v>
      </c>
      <c r="N893">
        <f>VLOOKUP($A893, 'Hospitalisation Details'!$A$2:$K$2344, 5, FALSE)</f>
        <v>0</v>
      </c>
      <c r="O893">
        <f>VLOOKUP($A893, 'Hospitalisation Details'!$A$2:$K$2344, 6, FALSE)</f>
        <v>12137.6</v>
      </c>
      <c r="P893" t="str">
        <f>VLOOKUP($A893, 'Hospitalisation Details'!$A$2:$K$2344, 7, FALSE)</f>
        <v>tier - 3</v>
      </c>
      <c r="Q893" t="str">
        <f>VLOOKUP($A893, 'Hospitalisation Details'!$A$2:$K$2344, 8, FALSE)</f>
        <v>tier - 3</v>
      </c>
      <c r="R893" t="str">
        <f>VLOOKUP($A893, 'Hospitalisation Details'!$A$2:$K$2344, 9, FALSE)</f>
        <v>R1012</v>
      </c>
      <c r="S893" t="str">
        <f>VLOOKUP($A893, 'Hospitalisation Details'!$A$2:$K$2344, 10, FALSE)</f>
        <v>16Sep1974</v>
      </c>
      <c r="T893">
        <f>VLOOKUP($A893, 'Hospitalisation Details'!$A$2:$K$2344, 11, FALSE)</f>
        <v>48</v>
      </c>
    </row>
    <row r="894" spans="1:20" ht="15.75" x14ac:dyDescent="0.25">
      <c r="A894" s="1" t="s">
        <v>1477</v>
      </c>
      <c r="B894" t="str">
        <f>VLOOKUP($A894, 'Customer Names'!$A$2:$D$2336, 2, FALSE)</f>
        <v>Glass</v>
      </c>
      <c r="C894" t="str">
        <f>VLOOKUP($A894, 'Customer Names'!$A$2:$D$2336, 3, FALSE)</f>
        <v xml:space="preserve"> Mrs</v>
      </c>
      <c r="D894" t="str">
        <f>VLOOKUP($A894, 'Customer Names'!$A$2:$D$2336, 4, FALSE)</f>
        <v xml:space="preserve">  Rhonda</v>
      </c>
      <c r="E894">
        <f>VLOOKUP($A894, 'Medical Examinations'!$A$2:$J$2336, 2, FALSE)</f>
        <v>43.28</v>
      </c>
      <c r="F894">
        <f>VLOOKUP($A894, 'Medical Examinations'!$A$2:$J$2336, 3, FALSE)</f>
        <v>4.41</v>
      </c>
      <c r="G894" t="str">
        <f>VLOOKUP($A894, 'Medical Examinations'!$A$2:$J$2336, 4, FALSE)</f>
        <v>Yes</v>
      </c>
      <c r="H894" t="str">
        <f>VLOOKUP($A894, 'Medical Examinations'!$A$2:$J$2336, 5, FALSE)</f>
        <v>No</v>
      </c>
      <c r="I894" t="str">
        <f>VLOOKUP($A894, 'Medical Examinations'!$A$2:$J$2336, 6, FALSE)</f>
        <v>No</v>
      </c>
      <c r="J894">
        <f>VLOOKUP($A894, 'Medical Examinations'!$A$2:$J$2336, 7, FALSE)</f>
        <v>2</v>
      </c>
      <c r="K894" t="str">
        <f>VLOOKUP($A894, 'Medical Examinations'!$A$2:$J$2336, 8, FALSE)</f>
        <v>Yes</v>
      </c>
      <c r="L894" t="str">
        <f>VLOOKUP($A894, 'Medical Examinations'!$A$2:$J$2336, 9, FALSE)</f>
        <v>Obesity</v>
      </c>
      <c r="M894" t="str">
        <f>VLOOKUP($A894, 'Medical Examinations'!$A$2:$J$2336, 10, FALSE)</f>
        <v>Normal</v>
      </c>
      <c r="N894">
        <f>VLOOKUP($A894, 'Hospitalisation Details'!$A$2:$K$2344, 5, FALSE)</f>
        <v>3</v>
      </c>
      <c r="O894">
        <f>VLOOKUP($A894, 'Hospitalisation Details'!$A$2:$K$2344, 6, FALSE)</f>
        <v>12130.8</v>
      </c>
      <c r="P894" t="str">
        <f>VLOOKUP($A894, 'Hospitalisation Details'!$A$2:$K$2344, 7, FALSE)</f>
        <v>tier - 3</v>
      </c>
      <c r="Q894" t="str">
        <f>VLOOKUP($A894, 'Hospitalisation Details'!$A$2:$K$2344, 8, FALSE)</f>
        <v>tier - 3</v>
      </c>
      <c r="R894" t="str">
        <f>VLOOKUP($A894, 'Hospitalisation Details'!$A$2:$K$2344, 9, FALSE)</f>
        <v>R1026</v>
      </c>
      <c r="S894" t="str">
        <f>VLOOKUP($A894, 'Hospitalisation Details'!$A$2:$K$2344, 10, FALSE)</f>
        <v>6Nov1991</v>
      </c>
      <c r="T894">
        <f>VLOOKUP($A894, 'Hospitalisation Details'!$A$2:$K$2344, 11, FALSE)</f>
        <v>31</v>
      </c>
    </row>
    <row r="895" spans="1:20" ht="15.75" x14ac:dyDescent="0.25">
      <c r="A895" s="1" t="s">
        <v>1476</v>
      </c>
      <c r="B895" t="str">
        <f>VLOOKUP($A895, 'Customer Names'!$A$2:$D$2336, 2, FALSE)</f>
        <v>Butcher</v>
      </c>
      <c r="C895" t="str">
        <f>VLOOKUP($A895, 'Customer Names'!$A$2:$D$2336, 3, FALSE)</f>
        <v xml:space="preserve"> Mr</v>
      </c>
      <c r="D895" t="str">
        <f>VLOOKUP($A895, 'Customer Names'!$A$2:$D$2336, 4, FALSE)</f>
        <v xml:space="preserve">  John</v>
      </c>
      <c r="E895">
        <f>VLOOKUP($A895, 'Medical Examinations'!$A$2:$J$2336, 2, FALSE)</f>
        <v>28.785</v>
      </c>
      <c r="F895">
        <f>VLOOKUP($A895, 'Medical Examinations'!$A$2:$J$2336, 3, FALSE)</f>
        <v>9.1</v>
      </c>
      <c r="G895" t="str">
        <f>VLOOKUP($A895, 'Medical Examinations'!$A$2:$J$2336, 4, FALSE)</f>
        <v>No</v>
      </c>
      <c r="H895" t="str">
        <f>VLOOKUP($A895, 'Medical Examinations'!$A$2:$J$2336, 5, FALSE)</f>
        <v>No</v>
      </c>
      <c r="I895" t="str">
        <f>VLOOKUP($A895, 'Medical Examinations'!$A$2:$J$2336, 6, FALSE)</f>
        <v>Yes</v>
      </c>
      <c r="J895">
        <f>VLOOKUP($A895, 'Medical Examinations'!$A$2:$J$2336, 7, FALSE)</f>
        <v>0</v>
      </c>
      <c r="K895" t="str">
        <f>VLOOKUP($A895, 'Medical Examinations'!$A$2:$J$2336, 8, FALSE)</f>
        <v>No</v>
      </c>
      <c r="L895" t="str">
        <f>VLOOKUP($A895, 'Medical Examinations'!$A$2:$J$2336, 9, FALSE)</f>
        <v>Obesity</v>
      </c>
      <c r="M895" t="str">
        <f>VLOOKUP($A895, 'Medical Examinations'!$A$2:$J$2336, 10, FALSE)</f>
        <v>Diabetes</v>
      </c>
      <c r="N895">
        <f>VLOOKUP($A895, 'Hospitalisation Details'!$A$2:$K$2344, 5, FALSE)</f>
        <v>0</v>
      </c>
      <c r="O895">
        <f>VLOOKUP($A895, 'Hospitalisation Details'!$A$2:$K$2344, 6, FALSE)</f>
        <v>12129.61</v>
      </c>
      <c r="P895" t="str">
        <f>VLOOKUP($A895, 'Hospitalisation Details'!$A$2:$K$2344, 7, FALSE)</f>
        <v>tier - 3</v>
      </c>
      <c r="Q895" t="str">
        <f>VLOOKUP($A895, 'Hospitalisation Details'!$A$2:$K$2344, 8, FALSE)</f>
        <v>tier - 1</v>
      </c>
      <c r="R895" t="str">
        <f>VLOOKUP($A895, 'Hospitalisation Details'!$A$2:$K$2344, 9, FALSE)</f>
        <v>R1012</v>
      </c>
      <c r="S895" t="str">
        <f>VLOOKUP($A895, 'Hospitalisation Details'!$A$2:$K$2344, 10, FALSE)</f>
        <v>4Jun1963</v>
      </c>
      <c r="T895">
        <f>VLOOKUP($A895, 'Hospitalisation Details'!$A$2:$K$2344, 11, FALSE)</f>
        <v>60</v>
      </c>
    </row>
    <row r="896" spans="1:20" ht="15.75" x14ac:dyDescent="0.25">
      <c r="A896" s="1" t="s">
        <v>1475</v>
      </c>
      <c r="B896" t="str">
        <f>VLOOKUP($A896, 'Customer Names'!$A$2:$D$2336, 2, FALSE)</f>
        <v>Traiser</v>
      </c>
      <c r="C896" t="str">
        <f>VLOOKUP($A896, 'Customer Names'!$A$2:$D$2336, 3, FALSE)</f>
        <v xml:space="preserve"> Mr</v>
      </c>
      <c r="D896" t="str">
        <f>VLOOKUP($A896, 'Customer Names'!$A$2:$D$2336, 4, FALSE)</f>
        <v xml:space="preserve">  Miles J</v>
      </c>
      <c r="E896">
        <f>VLOOKUP($A896, 'Medical Examinations'!$A$2:$J$2336, 2, FALSE)</f>
        <v>25.46</v>
      </c>
      <c r="F896">
        <f>VLOOKUP($A896, 'Medical Examinations'!$A$2:$J$2336, 3, FALSE)</f>
        <v>11.52</v>
      </c>
      <c r="G896" t="str">
        <f>VLOOKUP($A896, 'Medical Examinations'!$A$2:$J$2336, 4, FALSE)</f>
        <v>No</v>
      </c>
      <c r="H896" t="str">
        <f>VLOOKUP($A896, 'Medical Examinations'!$A$2:$J$2336, 5, FALSE)</f>
        <v>No</v>
      </c>
      <c r="I896" t="str">
        <f>VLOOKUP($A896, 'Medical Examinations'!$A$2:$J$2336, 6, FALSE)</f>
        <v>Yes</v>
      </c>
      <c r="J896">
        <f>VLOOKUP($A896, 'Medical Examinations'!$A$2:$J$2336, 7, FALSE)</f>
        <v>0</v>
      </c>
      <c r="K896" t="str">
        <f>VLOOKUP($A896, 'Medical Examinations'!$A$2:$J$2336, 8, FALSE)</f>
        <v>No</v>
      </c>
      <c r="L896" t="str">
        <f>VLOOKUP($A896, 'Medical Examinations'!$A$2:$J$2336, 9, FALSE)</f>
        <v>Obesity</v>
      </c>
      <c r="M896" t="str">
        <f>VLOOKUP($A896, 'Medical Examinations'!$A$2:$J$2336, 10, FALSE)</f>
        <v>Diabetes</v>
      </c>
      <c r="N896">
        <f>VLOOKUP($A896, 'Hospitalisation Details'!$A$2:$K$2344, 5, FALSE)</f>
        <v>0</v>
      </c>
      <c r="O896">
        <f>VLOOKUP($A896, 'Hospitalisation Details'!$A$2:$K$2344, 6, FALSE)</f>
        <v>12124.99</v>
      </c>
      <c r="P896" t="str">
        <f>VLOOKUP($A896, 'Hospitalisation Details'!$A$2:$K$2344, 7, FALSE)</f>
        <v>tier - 3</v>
      </c>
      <c r="Q896" t="str">
        <f>VLOOKUP($A896, 'Hospitalisation Details'!$A$2:$K$2344, 8, FALSE)</f>
        <v>tier - 1</v>
      </c>
      <c r="R896" t="str">
        <f>VLOOKUP($A896, 'Hospitalisation Details'!$A$2:$K$2344, 9, FALSE)</f>
        <v>R1012</v>
      </c>
      <c r="S896" t="str">
        <f>VLOOKUP($A896, 'Hospitalisation Details'!$A$2:$K$2344, 10, FALSE)</f>
        <v>20Jul1963</v>
      </c>
      <c r="T896">
        <f>VLOOKUP($A896, 'Hospitalisation Details'!$A$2:$K$2344, 11, FALSE)</f>
        <v>59</v>
      </c>
    </row>
    <row r="897" spans="1:20" ht="15.75" x14ac:dyDescent="0.25">
      <c r="A897" s="1" t="s">
        <v>1474</v>
      </c>
      <c r="B897" t="str">
        <f>VLOOKUP($A897, 'Customer Names'!$A$2:$D$2336, 2, FALSE)</f>
        <v>Mudy-Mader</v>
      </c>
      <c r="C897" t="str">
        <f>VLOOKUP($A897, 'Customer Names'!$A$2:$D$2336, 3, FALSE)</f>
        <v xml:space="preserve"> Ms</v>
      </c>
      <c r="D897" t="str">
        <f>VLOOKUP($A897, 'Customer Names'!$A$2:$D$2336, 4, FALSE)</f>
        <v xml:space="preserve">  Justyna I</v>
      </c>
      <c r="E897">
        <f>VLOOKUP($A897, 'Medical Examinations'!$A$2:$J$2336, 2, FALSE)</f>
        <v>30.8</v>
      </c>
      <c r="F897">
        <f>VLOOKUP($A897, 'Medical Examinations'!$A$2:$J$2336, 3, FALSE)</f>
        <v>10.95</v>
      </c>
      <c r="G897" t="str">
        <f>VLOOKUP($A897, 'Medical Examinations'!$A$2:$J$2336, 4, FALSE)</f>
        <v>No</v>
      </c>
      <c r="H897" t="str">
        <f>VLOOKUP($A897, 'Medical Examinations'!$A$2:$J$2336, 5, FALSE)</f>
        <v>No</v>
      </c>
      <c r="I897" t="str">
        <f>VLOOKUP($A897, 'Medical Examinations'!$A$2:$J$2336, 6, FALSE)</f>
        <v>No</v>
      </c>
      <c r="J897">
        <f>VLOOKUP($A897, 'Medical Examinations'!$A$2:$J$2336, 7, FALSE)</f>
        <v>1</v>
      </c>
      <c r="K897" t="str">
        <f>VLOOKUP($A897, 'Medical Examinations'!$A$2:$J$2336, 8, FALSE)</f>
        <v>No</v>
      </c>
      <c r="L897" t="str">
        <f>VLOOKUP($A897, 'Medical Examinations'!$A$2:$J$2336, 9, FALSE)</f>
        <v>Obesity</v>
      </c>
      <c r="M897" t="str">
        <f>VLOOKUP($A897, 'Medical Examinations'!$A$2:$J$2336, 10, FALSE)</f>
        <v>Diabetes</v>
      </c>
      <c r="N897">
        <f>VLOOKUP($A897, 'Hospitalisation Details'!$A$2:$K$2344, 5, FALSE)</f>
        <v>3</v>
      </c>
      <c r="O897">
        <f>VLOOKUP($A897, 'Hospitalisation Details'!$A$2:$K$2344, 6, FALSE)</f>
        <v>12105.32</v>
      </c>
      <c r="P897" t="str">
        <f>VLOOKUP($A897, 'Hospitalisation Details'!$A$2:$K$2344, 7, FALSE)</f>
        <v>tier - 3</v>
      </c>
      <c r="Q897" t="str">
        <f>VLOOKUP($A897, 'Hospitalisation Details'!$A$2:$K$2344, 8, FALSE)</f>
        <v>tier - 3</v>
      </c>
      <c r="R897" t="str">
        <f>VLOOKUP($A897, 'Hospitalisation Details'!$A$2:$K$2344, 9, FALSE)</f>
        <v>R1011</v>
      </c>
      <c r="S897" t="str">
        <f>VLOOKUP($A897, 'Hospitalisation Details'!$A$2:$K$2344, 10, FALSE)</f>
        <v>25Oct1968</v>
      </c>
      <c r="T897">
        <f>VLOOKUP($A897, 'Hospitalisation Details'!$A$2:$K$2344, 11, FALSE)</f>
        <v>54</v>
      </c>
    </row>
    <row r="898" spans="1:20" ht="15.75" x14ac:dyDescent="0.25">
      <c r="A898" s="1" t="s">
        <v>1473</v>
      </c>
      <c r="B898" t="str">
        <f>VLOOKUP($A898, 'Customer Names'!$A$2:$D$2336, 2, FALSE)</f>
        <v>Rogers</v>
      </c>
      <c r="C898" t="str">
        <f>VLOOKUP($A898, 'Customer Names'!$A$2:$D$2336, 3, FALSE)</f>
        <v xml:space="preserve"> Ms</v>
      </c>
      <c r="D898" t="str">
        <f>VLOOKUP($A898, 'Customer Names'!$A$2:$D$2336, 4, FALSE)</f>
        <v xml:space="preserve">  Lucille</v>
      </c>
      <c r="E898">
        <f>VLOOKUP($A898, 'Medical Examinations'!$A$2:$J$2336, 2, FALSE)</f>
        <v>28.88</v>
      </c>
      <c r="F898">
        <f>VLOOKUP($A898, 'Medical Examinations'!$A$2:$J$2336, 3, FALSE)</f>
        <v>11.5</v>
      </c>
      <c r="G898" t="str">
        <f>VLOOKUP($A898, 'Medical Examinations'!$A$2:$J$2336, 4, FALSE)</f>
        <v>No</v>
      </c>
      <c r="H898" t="str">
        <f>VLOOKUP($A898, 'Medical Examinations'!$A$2:$J$2336, 5, FALSE)</f>
        <v>No</v>
      </c>
      <c r="I898" t="str">
        <f>VLOOKUP($A898, 'Medical Examinations'!$A$2:$J$2336, 6, FALSE)</f>
        <v>No</v>
      </c>
      <c r="J898">
        <f>VLOOKUP($A898, 'Medical Examinations'!$A$2:$J$2336, 7, FALSE)</f>
        <v>0</v>
      </c>
      <c r="K898" t="str">
        <f>VLOOKUP($A898, 'Medical Examinations'!$A$2:$J$2336, 8, FALSE)</f>
        <v>No</v>
      </c>
      <c r="L898" t="str">
        <f>VLOOKUP($A898, 'Medical Examinations'!$A$2:$J$2336, 9, FALSE)</f>
        <v>Obesity</v>
      </c>
      <c r="M898" t="str">
        <f>VLOOKUP($A898, 'Medical Examinations'!$A$2:$J$2336, 10, FALSE)</f>
        <v>Diabetes</v>
      </c>
      <c r="N898">
        <f>VLOOKUP($A898, 'Hospitalisation Details'!$A$2:$K$2344, 5, FALSE)</f>
        <v>2</v>
      </c>
      <c r="O898">
        <f>VLOOKUP($A898, 'Hospitalisation Details'!$A$2:$K$2344, 6, FALSE)</f>
        <v>12096.65</v>
      </c>
      <c r="P898" t="str">
        <f>VLOOKUP($A898, 'Hospitalisation Details'!$A$2:$K$2344, 7, FALSE)</f>
        <v>tier - 3</v>
      </c>
      <c r="Q898" t="str">
        <f>VLOOKUP($A898, 'Hospitalisation Details'!$A$2:$K$2344, 8, FALSE)</f>
        <v>tier - 1</v>
      </c>
      <c r="R898" t="str">
        <f>VLOOKUP($A898, 'Hospitalisation Details'!$A$2:$K$2344, 9, FALSE)</f>
        <v>R1024</v>
      </c>
      <c r="S898" t="str">
        <f>VLOOKUP($A898, 'Hospitalisation Details'!$A$2:$K$2344, 10, FALSE)</f>
        <v>9Dec1968</v>
      </c>
      <c r="T898">
        <f>VLOOKUP($A898, 'Hospitalisation Details'!$A$2:$K$2344, 11, FALSE)</f>
        <v>54</v>
      </c>
    </row>
    <row r="899" spans="1:20" ht="15.75" x14ac:dyDescent="0.25">
      <c r="A899" s="1" t="s">
        <v>1472</v>
      </c>
      <c r="B899" t="str">
        <f>VLOOKUP($A899, 'Customer Names'!$A$2:$D$2336, 2, FALSE)</f>
        <v>Woo</v>
      </c>
      <c r="C899" t="str">
        <f>VLOOKUP($A899, 'Customer Names'!$A$2:$D$2336, 3, FALSE)</f>
        <v xml:space="preserve"> Ms</v>
      </c>
      <c r="D899" t="str">
        <f>VLOOKUP($A899, 'Customer Names'!$A$2:$D$2336, 4, FALSE)</f>
        <v xml:space="preserve">  April</v>
      </c>
      <c r="E899">
        <f>VLOOKUP($A899, 'Medical Examinations'!$A$2:$J$2336, 2, FALSE)</f>
        <v>23</v>
      </c>
      <c r="F899">
        <f>VLOOKUP($A899, 'Medical Examinations'!$A$2:$J$2336, 3, FALSE)</f>
        <v>9.8800000000000008</v>
      </c>
      <c r="G899" t="str">
        <f>VLOOKUP($A899, 'Medical Examinations'!$A$2:$J$2336, 4, FALSE)</f>
        <v>No</v>
      </c>
      <c r="H899" t="str">
        <f>VLOOKUP($A899, 'Medical Examinations'!$A$2:$J$2336, 5, FALSE)</f>
        <v>No</v>
      </c>
      <c r="I899" t="str">
        <f>VLOOKUP($A899, 'Medical Examinations'!$A$2:$J$2336, 6, FALSE)</f>
        <v>No</v>
      </c>
      <c r="J899">
        <f>VLOOKUP($A899, 'Medical Examinations'!$A$2:$J$2336, 7, FALSE)</f>
        <v>0</v>
      </c>
      <c r="K899" t="str">
        <f>VLOOKUP($A899, 'Medical Examinations'!$A$2:$J$2336, 8, FALSE)</f>
        <v>No</v>
      </c>
      <c r="L899" t="str">
        <f>VLOOKUP($A899, 'Medical Examinations'!$A$2:$J$2336, 9, FALSE)</f>
        <v>Obesity</v>
      </c>
      <c r="M899" t="str">
        <f>VLOOKUP($A899, 'Medical Examinations'!$A$2:$J$2336, 10, FALSE)</f>
        <v>Diabetes</v>
      </c>
      <c r="N899">
        <f>VLOOKUP($A899, 'Hospitalisation Details'!$A$2:$K$2344, 5, FALSE)</f>
        <v>3</v>
      </c>
      <c r="O899">
        <f>VLOOKUP($A899, 'Hospitalisation Details'!$A$2:$K$2344, 6, FALSE)</f>
        <v>12094.48</v>
      </c>
      <c r="P899" t="str">
        <f>VLOOKUP($A899, 'Hospitalisation Details'!$A$2:$K$2344, 7, FALSE)</f>
        <v>tier - 3</v>
      </c>
      <c r="Q899" t="str">
        <f>VLOOKUP($A899, 'Hospitalisation Details'!$A$2:$K$2344, 8, FALSE)</f>
        <v>tier - 3</v>
      </c>
      <c r="R899" t="str">
        <f>VLOOKUP($A899, 'Hospitalisation Details'!$A$2:$K$2344, 9, FALSE)</f>
        <v>R1011</v>
      </c>
      <c r="S899" t="str">
        <f>VLOOKUP($A899, 'Hospitalisation Details'!$A$2:$K$2344, 10, FALSE)</f>
        <v>21Jun1968</v>
      </c>
      <c r="T899">
        <f>VLOOKUP($A899, 'Hospitalisation Details'!$A$2:$K$2344, 11, FALSE)</f>
        <v>54</v>
      </c>
    </row>
    <row r="900" spans="1:20" ht="15.75" x14ac:dyDescent="0.25">
      <c r="A900" s="1" t="s">
        <v>1471</v>
      </c>
      <c r="B900" t="str">
        <f>VLOOKUP($A900, 'Customer Names'!$A$2:$D$2336, 2, FALSE)</f>
        <v>Walsh</v>
      </c>
      <c r="C900" t="str">
        <f>VLOOKUP($A900, 'Customer Names'!$A$2:$D$2336, 3, FALSE)</f>
        <v xml:space="preserve"> Mr</v>
      </c>
      <c r="D900" t="str">
        <f>VLOOKUP($A900, 'Customer Names'!$A$2:$D$2336, 4, FALSE)</f>
        <v xml:space="preserve">  Robert</v>
      </c>
      <c r="E900">
        <f>VLOOKUP($A900, 'Medical Examinations'!$A$2:$J$2336, 2, FALSE)</f>
        <v>38.25</v>
      </c>
      <c r="F900">
        <f>VLOOKUP($A900, 'Medical Examinations'!$A$2:$J$2336, 3, FALSE)</f>
        <v>6.2</v>
      </c>
      <c r="G900" t="str">
        <f>VLOOKUP($A900, 'Medical Examinations'!$A$2:$J$2336, 4, FALSE)</f>
        <v>Yes</v>
      </c>
      <c r="H900" t="str">
        <f>VLOOKUP($A900, 'Medical Examinations'!$A$2:$J$2336, 5, FALSE)</f>
        <v>No</v>
      </c>
      <c r="I900" t="str">
        <f>VLOOKUP($A900, 'Medical Examinations'!$A$2:$J$2336, 6, FALSE)</f>
        <v>No</v>
      </c>
      <c r="J900">
        <f>VLOOKUP($A900, 'Medical Examinations'!$A$2:$J$2336, 7, FALSE)</f>
        <v>1</v>
      </c>
      <c r="K900" t="str">
        <f>VLOOKUP($A900, 'Medical Examinations'!$A$2:$J$2336, 8, FALSE)</f>
        <v>Yes</v>
      </c>
      <c r="L900" t="str">
        <f>VLOOKUP($A900, 'Medical Examinations'!$A$2:$J$2336, 9, FALSE)</f>
        <v>Obesity</v>
      </c>
      <c r="M900" t="str">
        <f>VLOOKUP($A900, 'Medical Examinations'!$A$2:$J$2336, 10, FALSE)</f>
        <v>Diabetes</v>
      </c>
      <c r="N900">
        <f>VLOOKUP($A900, 'Hospitalisation Details'!$A$2:$K$2344, 5, FALSE)</f>
        <v>3</v>
      </c>
      <c r="O900">
        <f>VLOOKUP($A900, 'Hospitalisation Details'!$A$2:$K$2344, 6, FALSE)</f>
        <v>12091.34</v>
      </c>
      <c r="P900" t="str">
        <f>VLOOKUP($A900, 'Hospitalisation Details'!$A$2:$K$2344, 7, FALSE)</f>
        <v>tier - 3</v>
      </c>
      <c r="Q900" t="str">
        <f>VLOOKUP($A900, 'Hospitalisation Details'!$A$2:$K$2344, 8, FALSE)</f>
        <v>tier - 2</v>
      </c>
      <c r="R900" t="str">
        <f>VLOOKUP($A900, 'Hospitalisation Details'!$A$2:$K$2344, 9, FALSE)</f>
        <v>R1022</v>
      </c>
      <c r="S900" t="str">
        <f>VLOOKUP($A900, 'Hospitalisation Details'!$A$2:$K$2344, 10, FALSE)</f>
        <v>2Sep1984</v>
      </c>
      <c r="T900">
        <f>VLOOKUP($A900, 'Hospitalisation Details'!$A$2:$K$2344, 11, FALSE)</f>
        <v>38</v>
      </c>
    </row>
    <row r="901" spans="1:20" ht="15.75" x14ac:dyDescent="0.25">
      <c r="A901" s="1" t="s">
        <v>1470</v>
      </c>
      <c r="B901" t="str">
        <f>VLOOKUP($A901, 'Customer Names'!$A$2:$D$2336, 2, FALSE)</f>
        <v>White</v>
      </c>
      <c r="C901" t="str">
        <f>VLOOKUP($A901, 'Customer Names'!$A$2:$D$2336, 3, FALSE)</f>
        <v xml:space="preserve"> Mrs</v>
      </c>
      <c r="D901" t="str">
        <f>VLOOKUP($A901, 'Customer Names'!$A$2:$D$2336, 4, FALSE)</f>
        <v xml:space="preserve">  Alyssa</v>
      </c>
      <c r="E901">
        <f>VLOOKUP($A901, 'Medical Examinations'!$A$2:$J$2336, 2, FALSE)</f>
        <v>39.25</v>
      </c>
      <c r="F901">
        <f>VLOOKUP($A901, 'Medical Examinations'!$A$2:$J$2336, 3, FALSE)</f>
        <v>8.41</v>
      </c>
      <c r="G901" t="str">
        <f>VLOOKUP($A901, 'Medical Examinations'!$A$2:$J$2336, 4, FALSE)</f>
        <v>Yes</v>
      </c>
      <c r="H901" t="str">
        <f>VLOOKUP($A901, 'Medical Examinations'!$A$2:$J$2336, 5, FALSE)</f>
        <v>No</v>
      </c>
      <c r="I901" t="str">
        <f>VLOOKUP($A901, 'Medical Examinations'!$A$2:$J$2336, 6, FALSE)</f>
        <v>No</v>
      </c>
      <c r="J901">
        <f>VLOOKUP($A901, 'Medical Examinations'!$A$2:$J$2336, 7, FALSE)</f>
        <v>1</v>
      </c>
      <c r="K901" t="str">
        <f>VLOOKUP($A901, 'Medical Examinations'!$A$2:$J$2336, 8, FALSE)</f>
        <v>Yes</v>
      </c>
      <c r="L901" t="str">
        <f>VLOOKUP($A901, 'Medical Examinations'!$A$2:$J$2336, 9, FALSE)</f>
        <v>Obesity</v>
      </c>
      <c r="M901" t="str">
        <f>VLOOKUP($A901, 'Medical Examinations'!$A$2:$J$2336, 10, FALSE)</f>
        <v>Diabetes</v>
      </c>
      <c r="N901">
        <f>VLOOKUP($A901, 'Hospitalisation Details'!$A$2:$K$2344, 5, FALSE)</f>
        <v>3</v>
      </c>
      <c r="O901">
        <f>VLOOKUP($A901, 'Hospitalisation Details'!$A$2:$K$2344, 6, FALSE)</f>
        <v>12048.13</v>
      </c>
      <c r="P901" t="str">
        <f>VLOOKUP($A901, 'Hospitalisation Details'!$A$2:$K$2344, 7, FALSE)</f>
        <v>tier - 3</v>
      </c>
      <c r="Q901" t="str">
        <f>VLOOKUP($A901, 'Hospitalisation Details'!$A$2:$K$2344, 8, FALSE)</f>
        <v>tier - 2</v>
      </c>
      <c r="R901" t="str">
        <f>VLOOKUP($A901, 'Hospitalisation Details'!$A$2:$K$2344, 9, FALSE)</f>
        <v>R1026</v>
      </c>
      <c r="S901" t="str">
        <f>VLOOKUP($A901, 'Hospitalisation Details'!$A$2:$K$2344, 10, FALSE)</f>
        <v>7Sep1986</v>
      </c>
      <c r="T901">
        <f>VLOOKUP($A901, 'Hospitalisation Details'!$A$2:$K$2344, 11, FALSE)</f>
        <v>36</v>
      </c>
    </row>
    <row r="902" spans="1:20" ht="15.75" x14ac:dyDescent="0.25">
      <c r="A902" s="1" t="s">
        <v>1469</v>
      </c>
      <c r="B902" t="str">
        <f>VLOOKUP($A902, 'Customer Names'!$A$2:$D$2336, 2, FALSE)</f>
        <v>Sheppard</v>
      </c>
      <c r="C902" t="str">
        <f>VLOOKUP($A902, 'Customer Names'!$A$2:$D$2336, 3, FALSE)</f>
        <v xml:space="preserve"> Ms</v>
      </c>
      <c r="D902" t="str">
        <f>VLOOKUP($A902, 'Customer Names'!$A$2:$D$2336, 4, FALSE)</f>
        <v xml:space="preserve">  Jessica E</v>
      </c>
      <c r="E902">
        <f>VLOOKUP($A902, 'Medical Examinations'!$A$2:$J$2336, 2, FALSE)</f>
        <v>26.6</v>
      </c>
      <c r="F902">
        <f>VLOOKUP($A902, 'Medical Examinations'!$A$2:$J$2336, 3, FALSE)</f>
        <v>5.07</v>
      </c>
      <c r="G902" t="str">
        <f>VLOOKUP($A902, 'Medical Examinations'!$A$2:$J$2336, 4, FALSE)</f>
        <v>No</v>
      </c>
      <c r="H902" t="str">
        <f>VLOOKUP($A902, 'Medical Examinations'!$A$2:$J$2336, 5, FALSE)</f>
        <v>No</v>
      </c>
      <c r="I902" t="str">
        <f>VLOOKUP($A902, 'Medical Examinations'!$A$2:$J$2336, 6, FALSE)</f>
        <v>No</v>
      </c>
      <c r="J902">
        <f>VLOOKUP($A902, 'Medical Examinations'!$A$2:$J$2336, 7, FALSE)</f>
        <v>0</v>
      </c>
      <c r="K902" t="str">
        <f>VLOOKUP($A902, 'Medical Examinations'!$A$2:$J$2336, 8, FALSE)</f>
        <v>No</v>
      </c>
      <c r="L902" t="str">
        <f>VLOOKUP($A902, 'Medical Examinations'!$A$2:$J$2336, 9, FALSE)</f>
        <v>Obesity</v>
      </c>
      <c r="M902" t="str">
        <f>VLOOKUP($A902, 'Medical Examinations'!$A$2:$J$2336, 10, FALSE)</f>
        <v>Normal</v>
      </c>
      <c r="N902">
        <f>VLOOKUP($A902, 'Hospitalisation Details'!$A$2:$K$2344, 5, FALSE)</f>
        <v>1</v>
      </c>
      <c r="O902">
        <f>VLOOKUP($A902, 'Hospitalisation Details'!$A$2:$K$2344, 6, FALSE)</f>
        <v>12044.34</v>
      </c>
      <c r="P902" t="str">
        <f>VLOOKUP($A902, 'Hospitalisation Details'!$A$2:$K$2344, 7, FALSE)</f>
        <v>tier - 3</v>
      </c>
      <c r="Q902" t="str">
        <f>VLOOKUP($A902, 'Hospitalisation Details'!$A$2:$K$2344, 8, FALSE)</f>
        <v>tier - 1</v>
      </c>
      <c r="R902" t="str">
        <f>VLOOKUP($A902, 'Hospitalisation Details'!$A$2:$K$2344, 9, FALSE)</f>
        <v>R1012</v>
      </c>
      <c r="S902" t="str">
        <f>VLOOKUP($A902, 'Hospitalisation Details'!$A$2:$K$2344, 10, FALSE)</f>
        <v>24Nov1966</v>
      </c>
      <c r="T902">
        <f>VLOOKUP($A902, 'Hospitalisation Details'!$A$2:$K$2344, 11, FALSE)</f>
        <v>56</v>
      </c>
    </row>
    <row r="903" spans="1:20" ht="15.75" x14ac:dyDescent="0.25">
      <c r="A903" s="1" t="s">
        <v>1468</v>
      </c>
      <c r="B903" t="str">
        <f>VLOOKUP($A903, 'Customer Names'!$A$2:$D$2336, 2, FALSE)</f>
        <v>Doran</v>
      </c>
      <c r="C903" t="str">
        <f>VLOOKUP($A903, 'Customer Names'!$A$2:$D$2336, 3, FALSE)</f>
        <v xml:space="preserve"> Mr</v>
      </c>
      <c r="D903" t="str">
        <f>VLOOKUP($A903, 'Customer Names'!$A$2:$D$2336, 4, FALSE)</f>
        <v xml:space="preserve">  Patrick J</v>
      </c>
      <c r="E903">
        <f>VLOOKUP($A903, 'Medical Examinations'!$A$2:$J$2336, 2, FALSE)</f>
        <v>35.700000000000003</v>
      </c>
      <c r="F903">
        <f>VLOOKUP($A903, 'Medical Examinations'!$A$2:$J$2336, 3, FALSE)</f>
        <v>4.0599999999999996</v>
      </c>
      <c r="G903" t="str">
        <f>VLOOKUP($A903, 'Medical Examinations'!$A$2:$J$2336, 4, FALSE)</f>
        <v>Yes</v>
      </c>
      <c r="H903" t="str">
        <f>VLOOKUP($A903, 'Medical Examinations'!$A$2:$J$2336, 5, FALSE)</f>
        <v>No</v>
      </c>
      <c r="I903" t="str">
        <f>VLOOKUP($A903, 'Medical Examinations'!$A$2:$J$2336, 6, FALSE)</f>
        <v>Yes</v>
      </c>
      <c r="J903">
        <f>VLOOKUP($A903, 'Medical Examinations'!$A$2:$J$2336, 7, FALSE)</f>
        <v>1</v>
      </c>
      <c r="K903" t="str">
        <f>VLOOKUP($A903, 'Medical Examinations'!$A$2:$J$2336, 8, FALSE)</f>
        <v>No</v>
      </c>
      <c r="L903" t="str">
        <f>VLOOKUP($A903, 'Medical Examinations'!$A$2:$J$2336, 9, FALSE)</f>
        <v>Obesity</v>
      </c>
      <c r="M903" t="str">
        <f>VLOOKUP($A903, 'Medical Examinations'!$A$2:$J$2336, 10, FALSE)</f>
        <v>Normal</v>
      </c>
      <c r="N903">
        <f>VLOOKUP($A903, 'Hospitalisation Details'!$A$2:$K$2344, 5, FALSE)</f>
        <v>2</v>
      </c>
      <c r="O903">
        <f>VLOOKUP($A903, 'Hospitalisation Details'!$A$2:$K$2344, 6, FALSE)</f>
        <v>12035.18</v>
      </c>
      <c r="P903" t="str">
        <f>VLOOKUP($A903, 'Hospitalisation Details'!$A$2:$K$2344, 7, FALSE)</f>
        <v>tier - 3</v>
      </c>
      <c r="Q903" t="str">
        <f>VLOOKUP($A903, 'Hospitalisation Details'!$A$2:$K$2344, 8, FALSE)</f>
        <v>tier - 3</v>
      </c>
      <c r="R903" t="str">
        <f>VLOOKUP($A903, 'Hospitalisation Details'!$A$2:$K$2344, 9, FALSE)</f>
        <v>R1021</v>
      </c>
      <c r="S903" t="str">
        <f>VLOOKUP($A903, 'Hospitalisation Details'!$A$2:$K$2344, 10, FALSE)</f>
        <v>16Oct1979</v>
      </c>
      <c r="T903">
        <f>VLOOKUP($A903, 'Hospitalisation Details'!$A$2:$K$2344, 11, FALSE)</f>
        <v>43</v>
      </c>
    </row>
    <row r="904" spans="1:20" ht="15.75" x14ac:dyDescent="0.25">
      <c r="A904" s="1" t="s">
        <v>1467</v>
      </c>
      <c r="B904" t="str">
        <f>VLOOKUP($A904, 'Customer Names'!$A$2:$D$2336, 2, FALSE)</f>
        <v>Labrosse</v>
      </c>
      <c r="C904" t="str">
        <f>VLOOKUP($A904, 'Customer Names'!$A$2:$D$2336, 3, FALSE)</f>
        <v xml:space="preserve"> Ms</v>
      </c>
      <c r="D904" t="str">
        <f>VLOOKUP($A904, 'Customer Names'!$A$2:$D$2336, 4, FALSE)</f>
        <v xml:space="preserve">  Emilie</v>
      </c>
      <c r="E904">
        <f>VLOOKUP($A904, 'Medical Examinations'!$A$2:$J$2336, 2, FALSE)</f>
        <v>20.100000000000001</v>
      </c>
      <c r="F904">
        <f>VLOOKUP($A904, 'Medical Examinations'!$A$2:$J$2336, 3, FALSE)</f>
        <v>10.52</v>
      </c>
      <c r="G904" t="str">
        <f>VLOOKUP($A904, 'Medical Examinations'!$A$2:$J$2336, 4, FALSE)</f>
        <v>No</v>
      </c>
      <c r="H904" t="str">
        <f>VLOOKUP($A904, 'Medical Examinations'!$A$2:$J$2336, 5, FALSE)</f>
        <v>No</v>
      </c>
      <c r="I904" t="str">
        <f>VLOOKUP($A904, 'Medical Examinations'!$A$2:$J$2336, 6, FALSE)</f>
        <v>No</v>
      </c>
      <c r="J904">
        <f>VLOOKUP($A904, 'Medical Examinations'!$A$2:$J$2336, 7, FALSE)</f>
        <v>0</v>
      </c>
      <c r="K904" t="str">
        <f>VLOOKUP($A904, 'Medical Examinations'!$A$2:$J$2336, 8, FALSE)</f>
        <v>No</v>
      </c>
      <c r="L904" t="str">
        <f>VLOOKUP($A904, 'Medical Examinations'!$A$2:$J$2336, 9, FALSE)</f>
        <v>Obesity</v>
      </c>
      <c r="M904" t="str">
        <f>VLOOKUP($A904, 'Medical Examinations'!$A$2:$J$2336, 10, FALSE)</f>
        <v>Diabetes</v>
      </c>
      <c r="N904">
        <f>VLOOKUP($A904, 'Hospitalisation Details'!$A$2:$K$2344, 5, FALSE)</f>
        <v>1</v>
      </c>
      <c r="O904">
        <f>VLOOKUP($A904, 'Hospitalisation Details'!$A$2:$K$2344, 6, FALSE)</f>
        <v>12032.33</v>
      </c>
      <c r="P904" t="str">
        <f>VLOOKUP($A904, 'Hospitalisation Details'!$A$2:$K$2344, 7, FALSE)</f>
        <v>tier - 3</v>
      </c>
      <c r="Q904" t="str">
        <f>VLOOKUP($A904, 'Hospitalisation Details'!$A$2:$K$2344, 8, FALSE)</f>
        <v>tier - 1</v>
      </c>
      <c r="R904" t="str">
        <f>VLOOKUP($A904, 'Hospitalisation Details'!$A$2:$K$2344, 9, FALSE)</f>
        <v>R1011</v>
      </c>
      <c r="S904" t="str">
        <f>VLOOKUP($A904, 'Hospitalisation Details'!$A$2:$K$2344, 10, FALSE)</f>
        <v>29Oct1965</v>
      </c>
      <c r="T904">
        <f>VLOOKUP($A904, 'Hospitalisation Details'!$A$2:$K$2344, 11, FALSE)</f>
        <v>57</v>
      </c>
    </row>
    <row r="905" spans="1:20" ht="15.75" x14ac:dyDescent="0.25">
      <c r="A905" s="1" t="s">
        <v>1466</v>
      </c>
      <c r="B905" t="str">
        <f>VLOOKUP($A905, 'Customer Names'!$A$2:$D$2336, 2, FALSE)</f>
        <v>Thomas</v>
      </c>
      <c r="C905" t="str">
        <f>VLOOKUP($A905, 'Customer Names'!$A$2:$D$2336, 3, FALSE)</f>
        <v xml:space="preserve"> Ms</v>
      </c>
      <c r="D905" t="str">
        <f>VLOOKUP($A905, 'Customer Names'!$A$2:$D$2336, 4, FALSE)</f>
        <v xml:space="preserve">  Caitlin B</v>
      </c>
      <c r="E905">
        <f>VLOOKUP($A905, 'Medical Examinations'!$A$2:$J$2336, 2, FALSE)</f>
        <v>22.23</v>
      </c>
      <c r="F905">
        <f>VLOOKUP($A905, 'Medical Examinations'!$A$2:$J$2336, 3, FALSE)</f>
        <v>9.65</v>
      </c>
      <c r="G905" t="str">
        <f>VLOOKUP($A905, 'Medical Examinations'!$A$2:$J$2336, 4, FALSE)</f>
        <v>No</v>
      </c>
      <c r="H905" t="str">
        <f>VLOOKUP($A905, 'Medical Examinations'!$A$2:$J$2336, 5, FALSE)</f>
        <v>No</v>
      </c>
      <c r="I905" t="str">
        <f>VLOOKUP($A905, 'Medical Examinations'!$A$2:$J$2336, 6, FALSE)</f>
        <v>No</v>
      </c>
      <c r="J905">
        <f>VLOOKUP($A905, 'Medical Examinations'!$A$2:$J$2336, 7, FALSE)</f>
        <v>0</v>
      </c>
      <c r="K905" t="str">
        <f>VLOOKUP($A905, 'Medical Examinations'!$A$2:$J$2336, 8, FALSE)</f>
        <v>No</v>
      </c>
      <c r="L905" t="str">
        <f>VLOOKUP($A905, 'Medical Examinations'!$A$2:$J$2336, 9, FALSE)</f>
        <v>Obesity</v>
      </c>
      <c r="M905" t="str">
        <f>VLOOKUP($A905, 'Medical Examinations'!$A$2:$J$2336, 10, FALSE)</f>
        <v>Diabetes</v>
      </c>
      <c r="N905">
        <f>VLOOKUP($A905, 'Hospitalisation Details'!$A$2:$K$2344, 5, FALSE)</f>
        <v>0</v>
      </c>
      <c r="O905">
        <f>VLOOKUP($A905, 'Hospitalisation Details'!$A$2:$K$2344, 6, FALSE)</f>
        <v>12029.29</v>
      </c>
      <c r="P905" t="str">
        <f>VLOOKUP($A905, 'Hospitalisation Details'!$A$2:$K$2344, 7, FALSE)</f>
        <v>tier - 3</v>
      </c>
      <c r="Q905" t="str">
        <f>VLOOKUP($A905, 'Hospitalisation Details'!$A$2:$K$2344, 8, FALSE)</f>
        <v>tier - 2</v>
      </c>
      <c r="R905" t="str">
        <f>VLOOKUP($A905, 'Hospitalisation Details'!$A$2:$K$2344, 9, FALSE)</f>
        <v>R1024</v>
      </c>
      <c r="S905" t="str">
        <f>VLOOKUP($A905, 'Hospitalisation Details'!$A$2:$K$2344, 10, FALSE)</f>
        <v>9Jun1965</v>
      </c>
      <c r="T905">
        <f>VLOOKUP($A905, 'Hospitalisation Details'!$A$2:$K$2344, 11, FALSE)</f>
        <v>57</v>
      </c>
    </row>
    <row r="906" spans="1:20" ht="15.75" x14ac:dyDescent="0.25">
      <c r="A906" s="1" t="s">
        <v>1465</v>
      </c>
      <c r="B906" t="str">
        <f>VLOOKUP($A906, 'Customer Names'!$A$2:$D$2336, 2, FALSE)</f>
        <v>Lesniak</v>
      </c>
      <c r="C906" t="str">
        <f>VLOOKUP($A906, 'Customer Names'!$A$2:$D$2336, 3, FALSE)</f>
        <v xml:space="preserve"> Mr</v>
      </c>
      <c r="D906" t="str">
        <f>VLOOKUP($A906, 'Customer Names'!$A$2:$D$2336, 4, FALSE)</f>
        <v xml:space="preserve">  Joseph W</v>
      </c>
      <c r="E906">
        <f>VLOOKUP($A906, 'Medical Examinations'!$A$2:$J$2336, 2, FALSE)</f>
        <v>36.47</v>
      </c>
      <c r="F906">
        <f>VLOOKUP($A906, 'Medical Examinations'!$A$2:$J$2336, 3, FALSE)</f>
        <v>6.21</v>
      </c>
      <c r="G906" t="str">
        <f>VLOOKUP($A906, 'Medical Examinations'!$A$2:$J$2336, 4, FALSE)</f>
        <v>Yes</v>
      </c>
      <c r="H906" t="str">
        <f>VLOOKUP($A906, 'Medical Examinations'!$A$2:$J$2336, 5, FALSE)</f>
        <v>No</v>
      </c>
      <c r="I906" t="str">
        <f>VLOOKUP($A906, 'Medical Examinations'!$A$2:$J$2336, 6, FALSE)</f>
        <v>No</v>
      </c>
      <c r="J906">
        <f>VLOOKUP($A906, 'Medical Examinations'!$A$2:$J$2336, 7, FALSE)</f>
        <v>1</v>
      </c>
      <c r="K906" t="str">
        <f>VLOOKUP($A906, 'Medical Examinations'!$A$2:$J$2336, 8, FALSE)</f>
        <v>No</v>
      </c>
      <c r="L906" t="str">
        <f>VLOOKUP($A906, 'Medical Examinations'!$A$2:$J$2336, 9, FALSE)</f>
        <v>Obesity</v>
      </c>
      <c r="M906" t="str">
        <f>VLOOKUP($A906, 'Medical Examinations'!$A$2:$J$2336, 10, FALSE)</f>
        <v>Diabetes</v>
      </c>
      <c r="N906">
        <f>VLOOKUP($A906, 'Hospitalisation Details'!$A$2:$K$2344, 5, FALSE)</f>
        <v>3</v>
      </c>
      <c r="O906">
        <f>VLOOKUP($A906, 'Hospitalisation Details'!$A$2:$K$2344, 6, FALSE)</f>
        <v>12001.29</v>
      </c>
      <c r="P906" t="str">
        <f>VLOOKUP($A906, 'Hospitalisation Details'!$A$2:$K$2344, 7, FALSE)</f>
        <v>tier - 3</v>
      </c>
      <c r="Q906" t="str">
        <f>VLOOKUP($A906, 'Hospitalisation Details'!$A$2:$K$2344, 8, FALSE)</f>
        <v>tier - 3</v>
      </c>
      <c r="R906" t="str">
        <f>VLOOKUP($A906, 'Hospitalisation Details'!$A$2:$K$2344, 9, FALSE)</f>
        <v>R1021</v>
      </c>
      <c r="S906" t="str">
        <f>VLOOKUP($A906, 'Hospitalisation Details'!$A$2:$K$2344, 10, FALSE)</f>
        <v>17Oct1982</v>
      </c>
      <c r="T906">
        <f>VLOOKUP($A906, 'Hospitalisation Details'!$A$2:$K$2344, 11, FALSE)</f>
        <v>40</v>
      </c>
    </row>
    <row r="907" spans="1:20" ht="15.75" x14ac:dyDescent="0.25">
      <c r="A907" s="1" t="s">
        <v>1464</v>
      </c>
      <c r="B907" t="str">
        <f>VLOOKUP($A907, 'Customer Names'!$A$2:$D$2336, 2, FALSE)</f>
        <v>Prowse</v>
      </c>
      <c r="C907" t="str">
        <f>VLOOKUP($A907, 'Customer Names'!$A$2:$D$2336, 3, FALSE)</f>
        <v xml:space="preserve"> Ms</v>
      </c>
      <c r="D907" t="str">
        <f>VLOOKUP($A907, 'Customer Names'!$A$2:$D$2336, 4, FALSE)</f>
        <v xml:space="preserve">  Wendy</v>
      </c>
      <c r="E907">
        <f>VLOOKUP($A907, 'Medical Examinations'!$A$2:$J$2336, 2, FALSE)</f>
        <v>49.64</v>
      </c>
      <c r="F907">
        <f>VLOOKUP($A907, 'Medical Examinations'!$A$2:$J$2336, 3, FALSE)</f>
        <v>4.76</v>
      </c>
      <c r="G907" t="str">
        <f>VLOOKUP($A907, 'Medical Examinations'!$A$2:$J$2336, 4, FALSE)</f>
        <v>Yes</v>
      </c>
      <c r="H907" t="str">
        <f>VLOOKUP($A907, 'Medical Examinations'!$A$2:$J$2336, 5, FALSE)</f>
        <v>Yes</v>
      </c>
      <c r="I907" t="str">
        <f>VLOOKUP($A907, 'Medical Examinations'!$A$2:$J$2336, 6, FALSE)</f>
        <v>Yes</v>
      </c>
      <c r="J907">
        <f>VLOOKUP($A907, 'Medical Examinations'!$A$2:$J$2336, 7, FALSE)</f>
        <v>2</v>
      </c>
      <c r="K907" t="str">
        <f>VLOOKUP($A907, 'Medical Examinations'!$A$2:$J$2336, 8, FALSE)</f>
        <v>Yes</v>
      </c>
      <c r="L907" t="str">
        <f>VLOOKUP($A907, 'Medical Examinations'!$A$2:$J$2336, 9, FALSE)</f>
        <v>Obesity</v>
      </c>
      <c r="M907" t="str">
        <f>VLOOKUP($A907, 'Medical Examinations'!$A$2:$J$2336, 10, FALSE)</f>
        <v>Normal</v>
      </c>
      <c r="N907">
        <f>VLOOKUP($A907, 'Hospitalisation Details'!$A$2:$K$2344, 5, FALSE)</f>
        <v>0</v>
      </c>
      <c r="O907">
        <f>VLOOKUP($A907, 'Hospitalisation Details'!$A$2:$K$2344, 6, FALSE)</f>
        <v>11994.89</v>
      </c>
      <c r="P907" t="str">
        <f>VLOOKUP($A907, 'Hospitalisation Details'!$A$2:$K$2344, 7, FALSE)</f>
        <v>tier - 3</v>
      </c>
      <c r="Q907" t="str">
        <f>VLOOKUP($A907, 'Hospitalisation Details'!$A$2:$K$2344, 8, FALSE)</f>
        <v>tier - 2</v>
      </c>
      <c r="R907" t="str">
        <f>VLOOKUP($A907, 'Hospitalisation Details'!$A$2:$K$2344, 9, FALSE)</f>
        <v>R1012</v>
      </c>
      <c r="S907" t="str">
        <f>VLOOKUP($A907, 'Hospitalisation Details'!$A$2:$K$2344, 10, FALSE)</f>
        <v>12Dec1993</v>
      </c>
      <c r="T907">
        <f>VLOOKUP($A907, 'Hospitalisation Details'!$A$2:$K$2344, 11, FALSE)</f>
        <v>29</v>
      </c>
    </row>
    <row r="908" spans="1:20" ht="15.75" x14ac:dyDescent="0.25">
      <c r="A908" s="1" t="s">
        <v>1463</v>
      </c>
      <c r="B908" t="str">
        <f>VLOOKUP($A908, 'Customer Names'!$A$2:$D$2336, 2, FALSE)</f>
        <v>Seigel</v>
      </c>
      <c r="C908" t="str">
        <f>VLOOKUP($A908, 'Customer Names'!$A$2:$D$2336, 3, FALSE)</f>
        <v xml:space="preserve"> Mrs</v>
      </c>
      <c r="D908" t="str">
        <f>VLOOKUP($A908, 'Customer Names'!$A$2:$D$2336, 4, FALSE)</f>
        <v xml:space="preserve">  Leah L</v>
      </c>
      <c r="E908">
        <f>VLOOKUP($A908, 'Medical Examinations'!$A$2:$J$2336, 2, FALSE)</f>
        <v>36.799999999999997</v>
      </c>
      <c r="F908">
        <f>VLOOKUP($A908, 'Medical Examinations'!$A$2:$J$2336, 3, FALSE)</f>
        <v>5.73</v>
      </c>
      <c r="G908" t="str">
        <f>VLOOKUP($A908, 'Medical Examinations'!$A$2:$J$2336, 4, FALSE)</f>
        <v>Yes</v>
      </c>
      <c r="H908" t="str">
        <f>VLOOKUP($A908, 'Medical Examinations'!$A$2:$J$2336, 5, FALSE)</f>
        <v>No</v>
      </c>
      <c r="I908" t="str">
        <f>VLOOKUP($A908, 'Medical Examinations'!$A$2:$J$2336, 6, FALSE)</f>
        <v>Yes</v>
      </c>
      <c r="J908">
        <f>VLOOKUP($A908, 'Medical Examinations'!$A$2:$J$2336, 7, FALSE)</f>
        <v>1</v>
      </c>
      <c r="K908" t="str">
        <f>VLOOKUP($A908, 'Medical Examinations'!$A$2:$J$2336, 8, FALSE)</f>
        <v>No</v>
      </c>
      <c r="L908" t="str">
        <f>VLOOKUP($A908, 'Medical Examinations'!$A$2:$J$2336, 9, FALSE)</f>
        <v>Obesity</v>
      </c>
      <c r="M908" t="str">
        <f>VLOOKUP($A908, 'Medical Examinations'!$A$2:$J$2336, 10, FALSE)</f>
        <v>Diabetes</v>
      </c>
      <c r="N908">
        <f>VLOOKUP($A908, 'Hospitalisation Details'!$A$2:$K$2344, 5, FALSE)</f>
        <v>3</v>
      </c>
      <c r="O908">
        <f>VLOOKUP($A908, 'Hospitalisation Details'!$A$2:$K$2344, 6, FALSE)</f>
        <v>11987.68</v>
      </c>
      <c r="P908" t="str">
        <f>VLOOKUP($A908, 'Hospitalisation Details'!$A$2:$K$2344, 7, FALSE)</f>
        <v>tier - 3</v>
      </c>
      <c r="Q908" t="str">
        <f>VLOOKUP($A908, 'Hospitalisation Details'!$A$2:$K$2344, 8, FALSE)</f>
        <v>tier - 2</v>
      </c>
      <c r="R908" t="str">
        <f>VLOOKUP($A908, 'Hospitalisation Details'!$A$2:$K$2344, 9, FALSE)</f>
        <v>R1026</v>
      </c>
      <c r="S908" t="str">
        <f>VLOOKUP($A908, 'Hospitalisation Details'!$A$2:$K$2344, 10, FALSE)</f>
        <v>4Jul1983</v>
      </c>
      <c r="T908">
        <f>VLOOKUP($A908, 'Hospitalisation Details'!$A$2:$K$2344, 11, FALSE)</f>
        <v>39</v>
      </c>
    </row>
    <row r="909" spans="1:20" ht="15.75" x14ac:dyDescent="0.25">
      <c r="A909" s="1" t="s">
        <v>1462</v>
      </c>
      <c r="B909" t="str">
        <f>VLOOKUP($A909, 'Customer Names'!$A$2:$D$2336, 2, FALSE)</f>
        <v>Blas</v>
      </c>
      <c r="C909" t="str">
        <f>VLOOKUP($A909, 'Customer Names'!$A$2:$D$2336, 3, FALSE)</f>
        <v xml:space="preserve"> Mr</v>
      </c>
      <c r="D909" t="str">
        <f>VLOOKUP($A909, 'Customer Names'!$A$2:$D$2336, 4, FALSE)</f>
        <v xml:space="preserve">  Wayne L</v>
      </c>
      <c r="E909">
        <f>VLOOKUP($A909, 'Medical Examinations'!$A$2:$J$2336, 2, FALSE)</f>
        <v>33.880000000000003</v>
      </c>
      <c r="F909">
        <f>VLOOKUP($A909, 'Medical Examinations'!$A$2:$J$2336, 3, FALSE)</f>
        <v>10.78</v>
      </c>
      <c r="G909" t="str">
        <f>VLOOKUP($A909, 'Medical Examinations'!$A$2:$J$2336, 4, FALSE)</f>
        <v>Yes</v>
      </c>
      <c r="H909" t="str">
        <f>VLOOKUP($A909, 'Medical Examinations'!$A$2:$J$2336, 5, FALSE)</f>
        <v>No</v>
      </c>
      <c r="I909" t="str">
        <f>VLOOKUP($A909, 'Medical Examinations'!$A$2:$J$2336, 6, FALSE)</f>
        <v>No</v>
      </c>
      <c r="J909">
        <f>VLOOKUP($A909, 'Medical Examinations'!$A$2:$J$2336, 7, FALSE)</f>
        <v>1</v>
      </c>
      <c r="K909" t="str">
        <f>VLOOKUP($A909, 'Medical Examinations'!$A$2:$J$2336, 8, FALSE)</f>
        <v>No</v>
      </c>
      <c r="L909" t="str">
        <f>VLOOKUP($A909, 'Medical Examinations'!$A$2:$J$2336, 9, FALSE)</f>
        <v>Obesity</v>
      </c>
      <c r="M909" t="str">
        <f>VLOOKUP($A909, 'Medical Examinations'!$A$2:$J$2336, 10, FALSE)</f>
        <v>Diabetes</v>
      </c>
      <c r="N909">
        <f>VLOOKUP($A909, 'Hospitalisation Details'!$A$2:$K$2344, 5, FALSE)</f>
        <v>3</v>
      </c>
      <c r="O909">
        <f>VLOOKUP($A909, 'Hospitalisation Details'!$A$2:$K$2344, 6, FALSE)</f>
        <v>11987.17</v>
      </c>
      <c r="P909" t="str">
        <f>VLOOKUP($A909, 'Hospitalisation Details'!$A$2:$K$2344, 7, FALSE)</f>
        <v>tier - 3</v>
      </c>
      <c r="Q909" t="str">
        <f>VLOOKUP($A909, 'Hospitalisation Details'!$A$2:$K$2344, 8, FALSE)</f>
        <v>tier - 3</v>
      </c>
      <c r="R909" t="str">
        <f>VLOOKUP($A909, 'Hospitalisation Details'!$A$2:$K$2344, 9, FALSE)</f>
        <v>R1013</v>
      </c>
      <c r="S909" t="str">
        <f>VLOOKUP($A909, 'Hospitalisation Details'!$A$2:$K$2344, 10, FALSE)</f>
        <v>22Dec1967</v>
      </c>
      <c r="T909">
        <f>VLOOKUP($A909, 'Hospitalisation Details'!$A$2:$K$2344, 11, FALSE)</f>
        <v>55</v>
      </c>
    </row>
    <row r="910" spans="1:20" ht="15.75" x14ac:dyDescent="0.25">
      <c r="A910" s="1" t="s">
        <v>1461</v>
      </c>
      <c r="B910" t="str">
        <f>VLOOKUP($A910, 'Customer Names'!$A$2:$D$2336, 2, FALSE)</f>
        <v>Simpson</v>
      </c>
      <c r="C910" t="str">
        <f>VLOOKUP($A910, 'Customer Names'!$A$2:$D$2336, 3, FALSE)</f>
        <v xml:space="preserve"> Mr</v>
      </c>
      <c r="D910" t="str">
        <f>VLOOKUP($A910, 'Customer Names'!$A$2:$D$2336, 4, FALSE)</f>
        <v xml:space="preserve">  Jason M</v>
      </c>
      <c r="E910">
        <f>VLOOKUP($A910, 'Medical Examinations'!$A$2:$J$2336, 2, FALSE)</f>
        <v>32.01</v>
      </c>
      <c r="F910">
        <f>VLOOKUP($A910, 'Medical Examinations'!$A$2:$J$2336, 3, FALSE)</f>
        <v>5.08</v>
      </c>
      <c r="G910" t="str">
        <f>VLOOKUP($A910, 'Medical Examinations'!$A$2:$J$2336, 4, FALSE)</f>
        <v>No</v>
      </c>
      <c r="H910" t="str">
        <f>VLOOKUP($A910, 'Medical Examinations'!$A$2:$J$2336, 5, FALSE)</f>
        <v>No</v>
      </c>
      <c r="I910" t="str">
        <f>VLOOKUP($A910, 'Medical Examinations'!$A$2:$J$2336, 6, FALSE)</f>
        <v>No</v>
      </c>
      <c r="J910">
        <f>VLOOKUP($A910, 'Medical Examinations'!$A$2:$J$2336, 7, FALSE)</f>
        <v>1</v>
      </c>
      <c r="K910" t="str">
        <f>VLOOKUP($A910, 'Medical Examinations'!$A$2:$J$2336, 8, FALSE)</f>
        <v>No</v>
      </c>
      <c r="L910" t="str">
        <f>VLOOKUP($A910, 'Medical Examinations'!$A$2:$J$2336, 9, FALSE)</f>
        <v>Obesity</v>
      </c>
      <c r="M910" t="str">
        <f>VLOOKUP($A910, 'Medical Examinations'!$A$2:$J$2336, 10, FALSE)</f>
        <v>Normal</v>
      </c>
      <c r="N910">
        <f>VLOOKUP($A910, 'Hospitalisation Details'!$A$2:$K$2344, 5, FALSE)</f>
        <v>1</v>
      </c>
      <c r="O910">
        <f>VLOOKUP($A910, 'Hospitalisation Details'!$A$2:$K$2344, 6, FALSE)</f>
        <v>11946.63</v>
      </c>
      <c r="P910" t="str">
        <f>VLOOKUP($A910, 'Hospitalisation Details'!$A$2:$K$2344, 7, FALSE)</f>
        <v>tier - 3</v>
      </c>
      <c r="Q910" t="str">
        <f>VLOOKUP($A910, 'Hospitalisation Details'!$A$2:$K$2344, 8, FALSE)</f>
        <v>tier - 2</v>
      </c>
      <c r="R910" t="str">
        <f>VLOOKUP($A910, 'Hospitalisation Details'!$A$2:$K$2344, 9, FALSE)</f>
        <v>R1013</v>
      </c>
      <c r="S910" t="str">
        <f>VLOOKUP($A910, 'Hospitalisation Details'!$A$2:$K$2344, 10, FALSE)</f>
        <v>29Sep1964</v>
      </c>
      <c r="T910">
        <f>VLOOKUP($A910, 'Hospitalisation Details'!$A$2:$K$2344, 11, FALSE)</f>
        <v>58</v>
      </c>
    </row>
    <row r="911" spans="1:20" ht="15.75" x14ac:dyDescent="0.25">
      <c r="A911" s="1" t="s">
        <v>1460</v>
      </c>
      <c r="B911" t="str">
        <f>VLOOKUP($A911, 'Customer Names'!$A$2:$D$2336, 2, FALSE)</f>
        <v>Gierman</v>
      </c>
      <c r="C911" t="str">
        <f>VLOOKUP($A911, 'Customer Names'!$A$2:$D$2336, 3, FALSE)</f>
        <v xml:space="preserve"> Mr</v>
      </c>
      <c r="D911" t="str">
        <f>VLOOKUP($A911, 'Customer Names'!$A$2:$D$2336, 4, FALSE)</f>
        <v xml:space="preserve">  Floris</v>
      </c>
      <c r="E911">
        <f>VLOOKUP($A911, 'Medical Examinations'!$A$2:$J$2336, 2, FALSE)</f>
        <v>33.630000000000003</v>
      </c>
      <c r="F911">
        <f>VLOOKUP($A911, 'Medical Examinations'!$A$2:$J$2336, 3, FALSE)</f>
        <v>11.39</v>
      </c>
      <c r="G911" t="str">
        <f>VLOOKUP($A911, 'Medical Examinations'!$A$2:$J$2336, 4, FALSE)</f>
        <v>Yes</v>
      </c>
      <c r="H911" t="str">
        <f>VLOOKUP($A911, 'Medical Examinations'!$A$2:$J$2336, 5, FALSE)</f>
        <v>No</v>
      </c>
      <c r="I911" t="str">
        <f>VLOOKUP($A911, 'Medical Examinations'!$A$2:$J$2336, 6, FALSE)</f>
        <v>No</v>
      </c>
      <c r="J911">
        <f>VLOOKUP($A911, 'Medical Examinations'!$A$2:$J$2336, 7, FALSE)</f>
        <v>1</v>
      </c>
      <c r="K911" t="str">
        <f>VLOOKUP($A911, 'Medical Examinations'!$A$2:$J$2336, 8, FALSE)</f>
        <v>No</v>
      </c>
      <c r="L911" t="str">
        <f>VLOOKUP($A911, 'Medical Examinations'!$A$2:$J$2336, 9, FALSE)</f>
        <v>Obesity</v>
      </c>
      <c r="M911" t="str">
        <f>VLOOKUP($A911, 'Medical Examinations'!$A$2:$J$2336, 10, FALSE)</f>
        <v>Diabetes</v>
      </c>
      <c r="N911">
        <f>VLOOKUP($A911, 'Hospitalisation Details'!$A$2:$K$2344, 5, FALSE)</f>
        <v>1</v>
      </c>
      <c r="O911">
        <f>VLOOKUP($A911, 'Hospitalisation Details'!$A$2:$K$2344, 6, FALSE)</f>
        <v>11945.13</v>
      </c>
      <c r="P911" t="str">
        <f>VLOOKUP($A911, 'Hospitalisation Details'!$A$2:$K$2344, 7, FALSE)</f>
        <v>tier - 3</v>
      </c>
      <c r="Q911" t="str">
        <f>VLOOKUP($A911, 'Hospitalisation Details'!$A$2:$K$2344, 8, FALSE)</f>
        <v>tier - 2</v>
      </c>
      <c r="R911" t="str">
        <f>VLOOKUP($A911, 'Hospitalisation Details'!$A$2:$K$2344, 9, FALSE)</f>
        <v>R1012</v>
      </c>
      <c r="S911" t="str">
        <f>VLOOKUP($A911, 'Hospitalisation Details'!$A$2:$K$2344, 10, FALSE)</f>
        <v>1Nov1965</v>
      </c>
      <c r="T911">
        <f>VLOOKUP($A911, 'Hospitalisation Details'!$A$2:$K$2344, 11, FALSE)</f>
        <v>57</v>
      </c>
    </row>
    <row r="912" spans="1:20" ht="15.75" x14ac:dyDescent="0.25">
      <c r="A912" s="1" t="s">
        <v>1459</v>
      </c>
      <c r="B912" t="str">
        <f>VLOOKUP($A912, 'Customer Names'!$A$2:$D$2336, 2, FALSE)</f>
        <v>Jeuland</v>
      </c>
      <c r="C912" t="str">
        <f>VLOOKUP($A912, 'Customer Names'!$A$2:$D$2336, 3, FALSE)</f>
        <v xml:space="preserve"> Mr</v>
      </c>
      <c r="D912" t="str">
        <f>VLOOKUP($A912, 'Customer Names'!$A$2:$D$2336, 4, FALSE)</f>
        <v xml:space="preserve">  Marc</v>
      </c>
      <c r="E912">
        <f>VLOOKUP($A912, 'Medical Examinations'!$A$2:$J$2336, 2, FALSE)</f>
        <v>34.865000000000002</v>
      </c>
      <c r="F912">
        <f>VLOOKUP($A912, 'Medical Examinations'!$A$2:$J$2336, 3, FALSE)</f>
        <v>5.35</v>
      </c>
      <c r="G912" t="str">
        <f>VLOOKUP($A912, 'Medical Examinations'!$A$2:$J$2336, 4, FALSE)</f>
        <v>Yes</v>
      </c>
      <c r="H912" t="str">
        <f>VLOOKUP($A912, 'Medical Examinations'!$A$2:$J$2336, 5, FALSE)</f>
        <v>No</v>
      </c>
      <c r="I912" t="str">
        <f>VLOOKUP($A912, 'Medical Examinations'!$A$2:$J$2336, 6, FALSE)</f>
        <v>No</v>
      </c>
      <c r="J912">
        <f>VLOOKUP($A912, 'Medical Examinations'!$A$2:$J$2336, 7, FALSE)</f>
        <v>1</v>
      </c>
      <c r="K912" t="str">
        <f>VLOOKUP($A912, 'Medical Examinations'!$A$2:$J$2336, 8, FALSE)</f>
        <v>No</v>
      </c>
      <c r="L912" t="str">
        <f>VLOOKUP($A912, 'Medical Examinations'!$A$2:$J$2336, 9, FALSE)</f>
        <v>Obesity</v>
      </c>
      <c r="M912" t="str">
        <f>VLOOKUP($A912, 'Medical Examinations'!$A$2:$J$2336, 10, FALSE)</f>
        <v>Normal</v>
      </c>
      <c r="N912">
        <f>VLOOKUP($A912, 'Hospitalisation Details'!$A$2:$K$2344, 5, FALSE)</f>
        <v>0</v>
      </c>
      <c r="O912">
        <f>VLOOKUP($A912, 'Hospitalisation Details'!$A$2:$K$2344, 6, FALSE)</f>
        <v>11944.59</v>
      </c>
      <c r="P912" t="str">
        <f>VLOOKUP($A912, 'Hospitalisation Details'!$A$2:$K$2344, 7, FALSE)</f>
        <v>tier - 3</v>
      </c>
      <c r="Q912" t="str">
        <f>VLOOKUP($A912, 'Hospitalisation Details'!$A$2:$K$2344, 8, FALSE)</f>
        <v>tier - 2</v>
      </c>
      <c r="R912" t="str">
        <f>VLOOKUP($A912, 'Hospitalisation Details'!$A$2:$K$2344, 9, FALSE)</f>
        <v>R1016</v>
      </c>
      <c r="S912" t="str">
        <f>VLOOKUP($A912, 'Hospitalisation Details'!$A$2:$K$2344, 10, FALSE)</f>
        <v>25Dec1964</v>
      </c>
      <c r="T912">
        <f>VLOOKUP($A912, 'Hospitalisation Details'!$A$2:$K$2344, 11, FALSE)</f>
        <v>58</v>
      </c>
    </row>
    <row r="913" spans="1:20" ht="15.75" x14ac:dyDescent="0.25">
      <c r="A913" s="1" t="s">
        <v>1458</v>
      </c>
      <c r="B913" t="str">
        <f>VLOOKUP($A913, 'Customer Names'!$A$2:$D$2336, 2, FALSE)</f>
        <v>Chorney</v>
      </c>
      <c r="C913" t="str">
        <f>VLOOKUP($A913, 'Customer Names'!$A$2:$D$2336, 3, FALSE)</f>
        <v xml:space="preserve"> Mr</v>
      </c>
      <c r="D913" t="str">
        <f>VLOOKUP($A913, 'Customer Names'!$A$2:$D$2336, 4, FALSE)</f>
        <v xml:space="preserve">  Christopher</v>
      </c>
      <c r="E913">
        <f>VLOOKUP($A913, 'Medical Examinations'!$A$2:$J$2336, 2, FALSE)</f>
        <v>43.11</v>
      </c>
      <c r="F913">
        <f>VLOOKUP($A913, 'Medical Examinations'!$A$2:$J$2336, 3, FALSE)</f>
        <v>5.6</v>
      </c>
      <c r="G913" t="str">
        <f>VLOOKUP($A913, 'Medical Examinations'!$A$2:$J$2336, 4, FALSE)</f>
        <v>Yes</v>
      </c>
      <c r="H913" t="str">
        <f>VLOOKUP($A913, 'Medical Examinations'!$A$2:$J$2336, 5, FALSE)</f>
        <v>No</v>
      </c>
      <c r="I913" t="str">
        <f>VLOOKUP($A913, 'Medical Examinations'!$A$2:$J$2336, 6, FALSE)</f>
        <v>No</v>
      </c>
      <c r="J913">
        <f>VLOOKUP($A913, 'Medical Examinations'!$A$2:$J$2336, 7, FALSE)</f>
        <v>2</v>
      </c>
      <c r="K913" t="str">
        <f>VLOOKUP($A913, 'Medical Examinations'!$A$2:$J$2336, 8, FALSE)</f>
        <v>Yes</v>
      </c>
      <c r="L913" t="str">
        <f>VLOOKUP($A913, 'Medical Examinations'!$A$2:$J$2336, 9, FALSE)</f>
        <v>Obesity</v>
      </c>
      <c r="M913" t="str">
        <f>VLOOKUP($A913, 'Medical Examinations'!$A$2:$J$2336, 10, FALSE)</f>
        <v>Normal</v>
      </c>
      <c r="N913">
        <f>VLOOKUP($A913, 'Hospitalisation Details'!$A$2:$K$2344, 5, FALSE)</f>
        <v>3</v>
      </c>
      <c r="O913">
        <f>VLOOKUP($A913, 'Hospitalisation Details'!$A$2:$K$2344, 6, FALSE)</f>
        <v>11941.83</v>
      </c>
      <c r="P913" t="str">
        <f>VLOOKUP($A913, 'Hospitalisation Details'!$A$2:$K$2344, 7, FALSE)</f>
        <v>tier - 3</v>
      </c>
      <c r="Q913" t="str">
        <f>VLOOKUP($A913, 'Hospitalisation Details'!$A$2:$K$2344, 8, FALSE)</f>
        <v>tier - 1</v>
      </c>
      <c r="R913" t="str">
        <f>VLOOKUP($A913, 'Hospitalisation Details'!$A$2:$K$2344, 9, FALSE)</f>
        <v>R1023</v>
      </c>
      <c r="S913" t="str">
        <f>VLOOKUP($A913, 'Hospitalisation Details'!$A$2:$K$2344, 10, FALSE)</f>
        <v>19Oct1991</v>
      </c>
      <c r="T913">
        <f>VLOOKUP($A913, 'Hospitalisation Details'!$A$2:$K$2344, 11, FALSE)</f>
        <v>31</v>
      </c>
    </row>
    <row r="914" spans="1:20" ht="15.75" x14ac:dyDescent="0.25">
      <c r="A914" s="1" t="s">
        <v>1457</v>
      </c>
      <c r="B914" t="str">
        <f>VLOOKUP($A914, 'Customer Names'!$A$2:$D$2336, 2, FALSE)</f>
        <v>Rook</v>
      </c>
      <c r="C914" t="str">
        <f>VLOOKUP($A914, 'Customer Names'!$A$2:$D$2336, 3, FALSE)</f>
        <v xml:space="preserve"> Mr</v>
      </c>
      <c r="D914" t="str">
        <f>VLOOKUP($A914, 'Customer Names'!$A$2:$D$2336, 4, FALSE)</f>
        <v xml:space="preserve">  Kevin</v>
      </c>
      <c r="E914">
        <f>VLOOKUP($A914, 'Medical Examinations'!$A$2:$J$2336, 2, FALSE)</f>
        <v>30.305</v>
      </c>
      <c r="F914">
        <f>VLOOKUP($A914, 'Medical Examinations'!$A$2:$J$2336, 3, FALSE)</f>
        <v>4.2699999999999996</v>
      </c>
      <c r="G914" t="str">
        <f>VLOOKUP($A914, 'Medical Examinations'!$A$2:$J$2336, 4, FALSE)</f>
        <v>No</v>
      </c>
      <c r="H914" t="str">
        <f>VLOOKUP($A914, 'Medical Examinations'!$A$2:$J$2336, 5, FALSE)</f>
        <v>No</v>
      </c>
      <c r="I914" t="str">
        <f>VLOOKUP($A914, 'Medical Examinations'!$A$2:$J$2336, 6, FALSE)</f>
        <v>No</v>
      </c>
      <c r="J914">
        <f>VLOOKUP($A914, 'Medical Examinations'!$A$2:$J$2336, 7, FALSE)</f>
        <v>1</v>
      </c>
      <c r="K914" t="str">
        <f>VLOOKUP($A914, 'Medical Examinations'!$A$2:$J$2336, 8, FALSE)</f>
        <v>No</v>
      </c>
      <c r="L914" t="str">
        <f>VLOOKUP($A914, 'Medical Examinations'!$A$2:$J$2336, 9, FALSE)</f>
        <v>Obesity</v>
      </c>
      <c r="M914" t="str">
        <f>VLOOKUP($A914, 'Medical Examinations'!$A$2:$J$2336, 10, FALSE)</f>
        <v>Normal</v>
      </c>
      <c r="N914">
        <f>VLOOKUP($A914, 'Hospitalisation Details'!$A$2:$K$2344, 5, FALSE)</f>
        <v>0</v>
      </c>
      <c r="O914">
        <f>VLOOKUP($A914, 'Hospitalisation Details'!$A$2:$K$2344, 6, FALSE)</f>
        <v>11938.26</v>
      </c>
      <c r="P914" t="str">
        <f>VLOOKUP($A914, 'Hospitalisation Details'!$A$2:$K$2344, 7, FALSE)</f>
        <v>tier - 3</v>
      </c>
      <c r="Q914" t="str">
        <f>VLOOKUP($A914, 'Hospitalisation Details'!$A$2:$K$2344, 8, FALSE)</f>
        <v>tier - 3</v>
      </c>
      <c r="R914" t="str">
        <f>VLOOKUP($A914, 'Hospitalisation Details'!$A$2:$K$2344, 9, FALSE)</f>
        <v>R1019</v>
      </c>
      <c r="S914" t="str">
        <f>VLOOKUP($A914, 'Hospitalisation Details'!$A$2:$K$2344, 10, FALSE)</f>
        <v>2Aug1964</v>
      </c>
      <c r="T914">
        <f>VLOOKUP($A914, 'Hospitalisation Details'!$A$2:$K$2344, 11, FALSE)</f>
        <v>58</v>
      </c>
    </row>
    <row r="915" spans="1:20" ht="15.75" x14ac:dyDescent="0.25">
      <c r="A915" s="1" t="s">
        <v>1456</v>
      </c>
      <c r="B915" t="str">
        <f>VLOOKUP($A915, 'Customer Names'!$A$2:$D$2336, 2, FALSE)</f>
        <v>Wright</v>
      </c>
      <c r="C915" t="str">
        <f>VLOOKUP($A915, 'Customer Names'!$A$2:$D$2336, 3, FALSE)</f>
        <v xml:space="preserve"> Mr</v>
      </c>
      <c r="D915" t="str">
        <f>VLOOKUP($A915, 'Customer Names'!$A$2:$D$2336, 4, FALSE)</f>
        <v xml:space="preserve">  Aharon N</v>
      </c>
      <c r="E915">
        <f>VLOOKUP($A915, 'Medical Examinations'!$A$2:$J$2336, 2, FALSE)</f>
        <v>25.175000000000001</v>
      </c>
      <c r="F915">
        <f>VLOOKUP($A915, 'Medical Examinations'!$A$2:$J$2336, 3, FALSE)</f>
        <v>5.57</v>
      </c>
      <c r="G915" t="str">
        <f>VLOOKUP($A915, 'Medical Examinations'!$A$2:$J$2336, 4, FALSE)</f>
        <v>No</v>
      </c>
      <c r="H915" t="str">
        <f>VLOOKUP($A915, 'Medical Examinations'!$A$2:$J$2336, 5, FALSE)</f>
        <v>No</v>
      </c>
      <c r="I915" t="str">
        <f>VLOOKUP($A915, 'Medical Examinations'!$A$2:$J$2336, 6, FALSE)</f>
        <v>No</v>
      </c>
      <c r="J915">
        <f>VLOOKUP($A915, 'Medical Examinations'!$A$2:$J$2336, 7, FALSE)</f>
        <v>0</v>
      </c>
      <c r="K915" t="str">
        <f>VLOOKUP($A915, 'Medical Examinations'!$A$2:$J$2336, 8, FALSE)</f>
        <v>No</v>
      </c>
      <c r="L915" t="str">
        <f>VLOOKUP($A915, 'Medical Examinations'!$A$2:$J$2336, 9, FALSE)</f>
        <v>Obesity</v>
      </c>
      <c r="M915" t="str">
        <f>VLOOKUP($A915, 'Medical Examinations'!$A$2:$J$2336, 10, FALSE)</f>
        <v>Normal</v>
      </c>
      <c r="N915">
        <f>VLOOKUP($A915, 'Hospitalisation Details'!$A$2:$K$2344, 5, FALSE)</f>
        <v>0</v>
      </c>
      <c r="O915">
        <f>VLOOKUP($A915, 'Hospitalisation Details'!$A$2:$K$2344, 6, FALSE)</f>
        <v>11931.13</v>
      </c>
      <c r="P915" t="str">
        <f>VLOOKUP($A915, 'Hospitalisation Details'!$A$2:$K$2344, 7, FALSE)</f>
        <v>tier - 3</v>
      </c>
      <c r="Q915" t="str">
        <f>VLOOKUP($A915, 'Hospitalisation Details'!$A$2:$K$2344, 8, FALSE)</f>
        <v>tier - 1</v>
      </c>
      <c r="R915" t="str">
        <f>VLOOKUP($A915, 'Hospitalisation Details'!$A$2:$K$2344, 9, FALSE)</f>
        <v>R1019</v>
      </c>
      <c r="S915" t="str">
        <f>VLOOKUP($A915, 'Hospitalisation Details'!$A$2:$K$2344, 10, FALSE)</f>
        <v>20Dec1964</v>
      </c>
      <c r="T915">
        <f>VLOOKUP($A915, 'Hospitalisation Details'!$A$2:$K$2344, 11, FALSE)</f>
        <v>58</v>
      </c>
    </row>
    <row r="916" spans="1:20" ht="15.75" x14ac:dyDescent="0.25">
      <c r="A916" s="1" t="s">
        <v>1455</v>
      </c>
      <c r="B916" t="str">
        <f>VLOOKUP($A916, 'Customer Names'!$A$2:$D$2336, 2, FALSE)</f>
        <v>Chin</v>
      </c>
      <c r="C916" t="str">
        <f>VLOOKUP($A916, 'Customer Names'!$A$2:$D$2336, 3, FALSE)</f>
        <v xml:space="preserve"> Mr</v>
      </c>
      <c r="D916" t="str">
        <f>VLOOKUP($A916, 'Customer Names'!$A$2:$D$2336, 4, FALSE)</f>
        <v xml:space="preserve">  Lawrence D</v>
      </c>
      <c r="E916">
        <f>VLOOKUP($A916, 'Medical Examinations'!$A$2:$J$2336, 2, FALSE)</f>
        <v>26.8</v>
      </c>
      <c r="F916">
        <f>VLOOKUP($A916, 'Medical Examinations'!$A$2:$J$2336, 3, FALSE)</f>
        <v>5.68</v>
      </c>
      <c r="G916" t="str">
        <f>VLOOKUP($A916, 'Medical Examinations'!$A$2:$J$2336, 4, FALSE)</f>
        <v>No</v>
      </c>
      <c r="H916" t="str">
        <f>VLOOKUP($A916, 'Medical Examinations'!$A$2:$J$2336, 5, FALSE)</f>
        <v>No</v>
      </c>
      <c r="I916" t="str">
        <f>VLOOKUP($A916, 'Medical Examinations'!$A$2:$J$2336, 6, FALSE)</f>
        <v>No</v>
      </c>
      <c r="J916">
        <f>VLOOKUP($A916, 'Medical Examinations'!$A$2:$J$2336, 7, FALSE)</f>
        <v>0</v>
      </c>
      <c r="K916" t="str">
        <f>VLOOKUP($A916, 'Medical Examinations'!$A$2:$J$2336, 8, FALSE)</f>
        <v>No</v>
      </c>
      <c r="L916" t="str">
        <f>VLOOKUP($A916, 'Medical Examinations'!$A$2:$J$2336, 9, FALSE)</f>
        <v>Obesity</v>
      </c>
      <c r="M916" t="str">
        <f>VLOOKUP($A916, 'Medical Examinations'!$A$2:$J$2336, 10, FALSE)</f>
        <v>Normal</v>
      </c>
      <c r="N916">
        <f>VLOOKUP($A916, 'Hospitalisation Details'!$A$2:$K$2344, 5, FALSE)</f>
        <v>0</v>
      </c>
      <c r="O916">
        <f>VLOOKUP($A916, 'Hospitalisation Details'!$A$2:$K$2344, 6, FALSE)</f>
        <v>11918.2</v>
      </c>
      <c r="P916" t="str">
        <f>VLOOKUP($A916, 'Hospitalisation Details'!$A$2:$K$2344, 7, FALSE)</f>
        <v>tier - 3</v>
      </c>
      <c r="Q916" t="str">
        <f>VLOOKUP($A916, 'Hospitalisation Details'!$A$2:$K$2344, 8, FALSE)</f>
        <v>tier - 1</v>
      </c>
      <c r="R916" t="str">
        <f>VLOOKUP($A916, 'Hospitalisation Details'!$A$2:$K$2344, 9, FALSE)</f>
        <v>R1021</v>
      </c>
      <c r="S916" t="str">
        <f>VLOOKUP($A916, 'Hospitalisation Details'!$A$2:$K$2344, 10, FALSE)</f>
        <v>19Nov1964</v>
      </c>
      <c r="T916">
        <f>VLOOKUP($A916, 'Hospitalisation Details'!$A$2:$K$2344, 11, FALSE)</f>
        <v>58</v>
      </c>
    </row>
    <row r="917" spans="1:20" ht="15.75" x14ac:dyDescent="0.25">
      <c r="A917" s="1" t="s">
        <v>1454</v>
      </c>
      <c r="B917" t="str">
        <f>VLOOKUP($A917, 'Customer Names'!$A$2:$D$2336, 2, FALSE)</f>
        <v>White</v>
      </c>
      <c r="C917" t="str">
        <f>VLOOKUP($A917, 'Customer Names'!$A$2:$D$2336, 3, FALSE)</f>
        <v xml:space="preserve"> Mr</v>
      </c>
      <c r="D917" t="str">
        <f>VLOOKUP($A917, 'Customer Names'!$A$2:$D$2336, 4, FALSE)</f>
        <v xml:space="preserve">  Malcolm</v>
      </c>
      <c r="E917">
        <f>VLOOKUP($A917, 'Medical Examinations'!$A$2:$J$2336, 2, FALSE)</f>
        <v>21.78</v>
      </c>
      <c r="F917">
        <f>VLOOKUP($A917, 'Medical Examinations'!$A$2:$J$2336, 3, FALSE)</f>
        <v>5.3</v>
      </c>
      <c r="G917" t="str">
        <f>VLOOKUP($A917, 'Medical Examinations'!$A$2:$J$2336, 4, FALSE)</f>
        <v>No</v>
      </c>
      <c r="H917" t="str">
        <f>VLOOKUP($A917, 'Medical Examinations'!$A$2:$J$2336, 5, FALSE)</f>
        <v>No</v>
      </c>
      <c r="I917" t="str">
        <f>VLOOKUP($A917, 'Medical Examinations'!$A$2:$J$2336, 6, FALSE)</f>
        <v>No</v>
      </c>
      <c r="J917">
        <f>VLOOKUP($A917, 'Medical Examinations'!$A$2:$J$2336, 7, FALSE)</f>
        <v>0</v>
      </c>
      <c r="K917" t="str">
        <f>VLOOKUP($A917, 'Medical Examinations'!$A$2:$J$2336, 8, FALSE)</f>
        <v>No</v>
      </c>
      <c r="L917" t="str">
        <f>VLOOKUP($A917, 'Medical Examinations'!$A$2:$J$2336, 9, FALSE)</f>
        <v>Obesity</v>
      </c>
      <c r="M917" t="str">
        <f>VLOOKUP($A917, 'Medical Examinations'!$A$2:$J$2336, 10, FALSE)</f>
        <v>Normal</v>
      </c>
      <c r="N917">
        <f>VLOOKUP($A917, 'Hospitalisation Details'!$A$2:$K$2344, 5, FALSE)</f>
        <v>2</v>
      </c>
      <c r="O917">
        <f>VLOOKUP($A917, 'Hospitalisation Details'!$A$2:$K$2344, 6, FALSE)</f>
        <v>11884.05</v>
      </c>
      <c r="P917" t="str">
        <f>VLOOKUP($A917, 'Hospitalisation Details'!$A$2:$K$2344, 7, FALSE)</f>
        <v>tier - 3</v>
      </c>
      <c r="Q917" t="str">
        <f>VLOOKUP($A917, 'Hospitalisation Details'!$A$2:$K$2344, 8, FALSE)</f>
        <v>tier - 3</v>
      </c>
      <c r="R917" t="str">
        <f>VLOOKUP($A917, 'Hospitalisation Details'!$A$2:$K$2344, 9, FALSE)</f>
        <v>R1013</v>
      </c>
      <c r="S917" t="str">
        <f>VLOOKUP($A917, 'Hospitalisation Details'!$A$2:$K$2344, 10, FALSE)</f>
        <v>2Jun2004</v>
      </c>
      <c r="T917">
        <f>VLOOKUP($A917, 'Hospitalisation Details'!$A$2:$K$2344, 11, FALSE)</f>
        <v>19</v>
      </c>
    </row>
    <row r="918" spans="1:20" ht="15.75" x14ac:dyDescent="0.25">
      <c r="A918" s="1" t="s">
        <v>1453</v>
      </c>
      <c r="B918" t="str">
        <f>VLOOKUP($A918, 'Customer Names'!$A$2:$D$2336, 2, FALSE)</f>
        <v>Savage</v>
      </c>
      <c r="C918" t="str">
        <f>VLOOKUP($A918, 'Customer Names'!$A$2:$D$2336, 3, FALSE)</f>
        <v xml:space="preserve"> Ms</v>
      </c>
      <c r="D918" t="str">
        <f>VLOOKUP($A918, 'Customer Names'!$A$2:$D$2336, 4, FALSE)</f>
        <v xml:space="preserve">  Anna E</v>
      </c>
      <c r="E918">
        <f>VLOOKUP($A918, 'Medical Examinations'!$A$2:$J$2336, 2, FALSE)</f>
        <v>30.14</v>
      </c>
      <c r="F918">
        <f>VLOOKUP($A918, 'Medical Examinations'!$A$2:$J$2336, 3, FALSE)</f>
        <v>9.4499999999999993</v>
      </c>
      <c r="G918" t="str">
        <f>VLOOKUP($A918, 'Medical Examinations'!$A$2:$J$2336, 4, FALSE)</f>
        <v>No</v>
      </c>
      <c r="H918" t="str">
        <f>VLOOKUP($A918, 'Medical Examinations'!$A$2:$J$2336, 5, FALSE)</f>
        <v>No</v>
      </c>
      <c r="I918" t="str">
        <f>VLOOKUP($A918, 'Medical Examinations'!$A$2:$J$2336, 6, FALSE)</f>
        <v>No</v>
      </c>
      <c r="J918">
        <f>VLOOKUP($A918, 'Medical Examinations'!$A$2:$J$2336, 7, FALSE)</f>
        <v>1</v>
      </c>
      <c r="K918" t="str">
        <f>VLOOKUP($A918, 'Medical Examinations'!$A$2:$J$2336, 8, FALSE)</f>
        <v>No</v>
      </c>
      <c r="L918" t="str">
        <f>VLOOKUP($A918, 'Medical Examinations'!$A$2:$J$2336, 9, FALSE)</f>
        <v>Obesity</v>
      </c>
      <c r="M918" t="str">
        <f>VLOOKUP($A918, 'Medical Examinations'!$A$2:$J$2336, 10, FALSE)</f>
        <v>Diabetes</v>
      </c>
      <c r="N918">
        <f>VLOOKUP($A918, 'Hospitalisation Details'!$A$2:$K$2344, 5, FALSE)</f>
        <v>2</v>
      </c>
      <c r="O918">
        <f>VLOOKUP($A918, 'Hospitalisation Details'!$A$2:$K$2344, 6, FALSE)</f>
        <v>11881.97</v>
      </c>
      <c r="P918" t="str">
        <f>VLOOKUP($A918, 'Hospitalisation Details'!$A$2:$K$2344, 7, FALSE)</f>
        <v>tier - 3</v>
      </c>
      <c r="Q918" t="str">
        <f>VLOOKUP($A918, 'Hospitalisation Details'!$A$2:$K$2344, 8, FALSE)</f>
        <v>tier - 1</v>
      </c>
      <c r="R918" t="str">
        <f>VLOOKUP($A918, 'Hospitalisation Details'!$A$2:$K$2344, 9, FALSE)</f>
        <v>R1013</v>
      </c>
      <c r="S918" t="str">
        <f>VLOOKUP($A918, 'Hospitalisation Details'!$A$2:$K$2344, 10, FALSE)</f>
        <v>29Oct1967</v>
      </c>
      <c r="T918">
        <f>VLOOKUP($A918, 'Hospitalisation Details'!$A$2:$K$2344, 11, FALSE)</f>
        <v>55</v>
      </c>
    </row>
    <row r="919" spans="1:20" ht="15.75" x14ac:dyDescent="0.25">
      <c r="A919" s="1" t="s">
        <v>1452</v>
      </c>
      <c r="B919" t="str">
        <f>VLOOKUP($A919, 'Customer Names'!$A$2:$D$2336, 2, FALSE)</f>
        <v>Hitchings</v>
      </c>
      <c r="C919" t="str">
        <f>VLOOKUP($A919, 'Customer Names'!$A$2:$D$2336, 3, FALSE)</f>
        <v xml:space="preserve"> Ms</v>
      </c>
      <c r="D919" t="str">
        <f>VLOOKUP($A919, 'Customer Names'!$A$2:$D$2336, 4, FALSE)</f>
        <v xml:space="preserve">  Jenny</v>
      </c>
      <c r="E919">
        <f>VLOOKUP($A919, 'Medical Examinations'!$A$2:$J$2336, 2, FALSE)</f>
        <v>29.7</v>
      </c>
      <c r="F919">
        <f>VLOOKUP($A919, 'Medical Examinations'!$A$2:$J$2336, 3, FALSE)</f>
        <v>6.79</v>
      </c>
      <c r="G919" t="str">
        <f>VLOOKUP($A919, 'Medical Examinations'!$A$2:$J$2336, 4, FALSE)</f>
        <v>No</v>
      </c>
      <c r="H919" t="str">
        <f>VLOOKUP($A919, 'Medical Examinations'!$A$2:$J$2336, 5, FALSE)</f>
        <v>No</v>
      </c>
      <c r="I919" t="str">
        <f>VLOOKUP($A919, 'Medical Examinations'!$A$2:$J$2336, 6, FALSE)</f>
        <v>No</v>
      </c>
      <c r="J919">
        <f>VLOOKUP($A919, 'Medical Examinations'!$A$2:$J$2336, 7, FALSE)</f>
        <v>0</v>
      </c>
      <c r="K919" t="str">
        <f>VLOOKUP($A919, 'Medical Examinations'!$A$2:$J$2336, 8, FALSE)</f>
        <v>No</v>
      </c>
      <c r="L919" t="str">
        <f>VLOOKUP($A919, 'Medical Examinations'!$A$2:$J$2336, 9, FALSE)</f>
        <v>Obesity</v>
      </c>
      <c r="M919" t="str">
        <f>VLOOKUP($A919, 'Medical Examinations'!$A$2:$J$2336, 10, FALSE)</f>
        <v>Diabetes</v>
      </c>
      <c r="N919">
        <f>VLOOKUP($A919, 'Hospitalisation Details'!$A$2:$K$2344, 5, FALSE)</f>
        <v>2</v>
      </c>
      <c r="O919">
        <f>VLOOKUP($A919, 'Hospitalisation Details'!$A$2:$K$2344, 6, FALSE)</f>
        <v>11881.36</v>
      </c>
      <c r="P919" t="str">
        <f>VLOOKUP($A919, 'Hospitalisation Details'!$A$2:$K$2344, 7, FALSE)</f>
        <v>tier - 3</v>
      </c>
      <c r="Q919" t="str">
        <f>VLOOKUP($A919, 'Hospitalisation Details'!$A$2:$K$2344, 8, FALSE)</f>
        <v>tier - 2</v>
      </c>
      <c r="R919" t="str">
        <f>VLOOKUP($A919, 'Hospitalisation Details'!$A$2:$K$2344, 9, FALSE)</f>
        <v>R1011</v>
      </c>
      <c r="S919" t="str">
        <f>VLOOKUP($A919, 'Hospitalisation Details'!$A$2:$K$2344, 10, FALSE)</f>
        <v>14Jul1967</v>
      </c>
      <c r="T919">
        <f>VLOOKUP($A919, 'Hospitalisation Details'!$A$2:$K$2344, 11, FALSE)</f>
        <v>55</v>
      </c>
    </row>
    <row r="920" spans="1:20" ht="15.75" x14ac:dyDescent="0.25">
      <c r="A920" s="1" t="s">
        <v>1451</v>
      </c>
      <c r="B920" t="str">
        <f>VLOOKUP($A920, 'Customer Names'!$A$2:$D$2336, 2, FALSE)</f>
        <v>Truitt</v>
      </c>
      <c r="C920" t="str">
        <f>VLOOKUP($A920, 'Customer Names'!$A$2:$D$2336, 3, FALSE)</f>
        <v xml:space="preserve"> Ms</v>
      </c>
      <c r="D920" t="str">
        <f>VLOOKUP($A920, 'Customer Names'!$A$2:$D$2336, 4, FALSE)</f>
        <v xml:space="preserve">  Melissa L</v>
      </c>
      <c r="E920">
        <f>VLOOKUP($A920, 'Medical Examinations'!$A$2:$J$2336, 2, FALSE)</f>
        <v>32.395000000000003</v>
      </c>
      <c r="F920">
        <f>VLOOKUP($A920, 'Medical Examinations'!$A$2:$J$2336, 3, FALSE)</f>
        <v>11.1</v>
      </c>
      <c r="G920" t="str">
        <f>VLOOKUP($A920, 'Medical Examinations'!$A$2:$J$2336, 4, FALSE)</f>
        <v>No</v>
      </c>
      <c r="H920" t="str">
        <f>VLOOKUP($A920, 'Medical Examinations'!$A$2:$J$2336, 5, FALSE)</f>
        <v>No</v>
      </c>
      <c r="I920" t="str">
        <f>VLOOKUP($A920, 'Medical Examinations'!$A$2:$J$2336, 6, FALSE)</f>
        <v>No</v>
      </c>
      <c r="J920">
        <f>VLOOKUP($A920, 'Medical Examinations'!$A$2:$J$2336, 7, FALSE)</f>
        <v>1</v>
      </c>
      <c r="K920" t="str">
        <f>VLOOKUP($A920, 'Medical Examinations'!$A$2:$J$2336, 8, FALSE)</f>
        <v>No</v>
      </c>
      <c r="L920" t="str">
        <f>VLOOKUP($A920, 'Medical Examinations'!$A$2:$J$2336, 9, FALSE)</f>
        <v>Obesity</v>
      </c>
      <c r="M920" t="str">
        <f>VLOOKUP($A920, 'Medical Examinations'!$A$2:$J$2336, 10, FALSE)</f>
        <v>Diabetes</v>
      </c>
      <c r="N920">
        <f>VLOOKUP($A920, 'Hospitalisation Details'!$A$2:$K$2344, 5, FALSE)</f>
        <v>1</v>
      </c>
      <c r="O920">
        <f>VLOOKUP($A920, 'Hospitalisation Details'!$A$2:$K$2344, 6, FALSE)</f>
        <v>11879.1</v>
      </c>
      <c r="P920" t="str">
        <f>VLOOKUP($A920, 'Hospitalisation Details'!$A$2:$K$2344, 7, FALSE)</f>
        <v>tier - 3</v>
      </c>
      <c r="Q920" t="str">
        <f>VLOOKUP($A920, 'Hospitalisation Details'!$A$2:$K$2344, 8, FALSE)</f>
        <v>tier - 3</v>
      </c>
      <c r="R920" t="str">
        <f>VLOOKUP($A920, 'Hospitalisation Details'!$A$2:$K$2344, 9, FALSE)</f>
        <v>R1024</v>
      </c>
      <c r="S920" t="str">
        <f>VLOOKUP($A920, 'Hospitalisation Details'!$A$2:$K$2344, 10, FALSE)</f>
        <v>24Aug1967</v>
      </c>
      <c r="T920">
        <f>VLOOKUP($A920, 'Hospitalisation Details'!$A$2:$K$2344, 11, FALSE)</f>
        <v>55</v>
      </c>
    </row>
    <row r="921" spans="1:20" ht="15.75" x14ac:dyDescent="0.25">
      <c r="A921" s="1" t="s">
        <v>1450</v>
      </c>
      <c r="B921" t="str">
        <f>VLOOKUP($A921, 'Customer Names'!$A$2:$D$2336, 2, FALSE)</f>
        <v>Chang</v>
      </c>
      <c r="C921" t="str">
        <f>VLOOKUP($A921, 'Customer Names'!$A$2:$D$2336, 3, FALSE)</f>
        <v xml:space="preserve"> Ms</v>
      </c>
      <c r="D921" t="str">
        <f>VLOOKUP($A921, 'Customer Names'!$A$2:$D$2336, 4, FALSE)</f>
        <v xml:space="preserve">  Chia J</v>
      </c>
      <c r="E921">
        <f>VLOOKUP($A921, 'Medical Examinations'!$A$2:$J$2336, 2, FALSE)</f>
        <v>36.64</v>
      </c>
      <c r="F921">
        <f>VLOOKUP($A921, 'Medical Examinations'!$A$2:$J$2336, 3, FALSE)</f>
        <v>7.26</v>
      </c>
      <c r="G921" t="str">
        <f>VLOOKUP($A921, 'Medical Examinations'!$A$2:$J$2336, 4, FALSE)</f>
        <v>Yes</v>
      </c>
      <c r="H921" t="str">
        <f>VLOOKUP($A921, 'Medical Examinations'!$A$2:$J$2336, 5, FALSE)</f>
        <v>No</v>
      </c>
      <c r="I921" t="str">
        <f>VLOOKUP($A921, 'Medical Examinations'!$A$2:$J$2336, 6, FALSE)</f>
        <v>No</v>
      </c>
      <c r="J921">
        <f>VLOOKUP($A921, 'Medical Examinations'!$A$2:$J$2336, 7, FALSE)</f>
        <v>1</v>
      </c>
      <c r="K921" t="str">
        <f>VLOOKUP($A921, 'Medical Examinations'!$A$2:$J$2336, 8, FALSE)</f>
        <v>No</v>
      </c>
      <c r="L921" t="str">
        <f>VLOOKUP($A921, 'Medical Examinations'!$A$2:$J$2336, 9, FALSE)</f>
        <v>Obesity</v>
      </c>
      <c r="M921" t="str">
        <f>VLOOKUP($A921, 'Medical Examinations'!$A$2:$J$2336, 10, FALSE)</f>
        <v>Diabetes</v>
      </c>
      <c r="N921">
        <f>VLOOKUP($A921, 'Hospitalisation Details'!$A$2:$K$2344, 5, FALSE)</f>
        <v>0</v>
      </c>
      <c r="O921">
        <f>VLOOKUP($A921, 'Hospitalisation Details'!$A$2:$K$2344, 6, FALSE)</f>
        <v>11858.56</v>
      </c>
      <c r="P921" t="str">
        <f>VLOOKUP($A921, 'Hospitalisation Details'!$A$2:$K$2344, 7, FALSE)</f>
        <v>tier - 3</v>
      </c>
      <c r="Q921" t="str">
        <f>VLOOKUP($A921, 'Hospitalisation Details'!$A$2:$K$2344, 8, FALSE)</f>
        <v>tier - 3</v>
      </c>
      <c r="R921" t="str">
        <f>VLOOKUP($A921, 'Hospitalisation Details'!$A$2:$K$2344, 9, FALSE)</f>
        <v>R1011</v>
      </c>
      <c r="S921" t="str">
        <f>VLOOKUP($A921, 'Hospitalisation Details'!$A$2:$K$2344, 10, FALSE)</f>
        <v>7Jul1974</v>
      </c>
      <c r="T921">
        <f>VLOOKUP($A921, 'Hospitalisation Details'!$A$2:$K$2344, 11, FALSE)</f>
        <v>48</v>
      </c>
    </row>
    <row r="922" spans="1:20" ht="15.75" x14ac:dyDescent="0.25">
      <c r="A922" s="1" t="s">
        <v>1449</v>
      </c>
      <c r="B922" t="str">
        <f>VLOOKUP($A922, 'Customer Names'!$A$2:$D$2336, 2, FALSE)</f>
        <v>Frey</v>
      </c>
      <c r="C922" t="str">
        <f>VLOOKUP($A922, 'Customer Names'!$A$2:$D$2336, 3, FALSE)</f>
        <v xml:space="preserve"> Ms</v>
      </c>
      <c r="D922" t="str">
        <f>VLOOKUP($A922, 'Customer Names'!$A$2:$D$2336, 4, FALSE)</f>
        <v xml:space="preserve">  Laura A</v>
      </c>
      <c r="E922">
        <f>VLOOKUP($A922, 'Medical Examinations'!$A$2:$J$2336, 2, FALSE)</f>
        <v>39.049999999999997</v>
      </c>
      <c r="F922">
        <f>VLOOKUP($A922, 'Medical Examinations'!$A$2:$J$2336, 3, FALSE)</f>
        <v>5.27</v>
      </c>
      <c r="G922" t="str">
        <f>VLOOKUP($A922, 'Medical Examinations'!$A$2:$J$2336, 4, FALSE)</f>
        <v>Yes</v>
      </c>
      <c r="H922" t="str">
        <f>VLOOKUP($A922, 'Medical Examinations'!$A$2:$J$2336, 5, FALSE)</f>
        <v>No</v>
      </c>
      <c r="I922" t="str">
        <f>VLOOKUP($A922, 'Medical Examinations'!$A$2:$J$2336, 6, FALSE)</f>
        <v>No</v>
      </c>
      <c r="J922">
        <f>VLOOKUP($A922, 'Medical Examinations'!$A$2:$J$2336, 7, FALSE)</f>
        <v>1</v>
      </c>
      <c r="K922" t="str">
        <f>VLOOKUP($A922, 'Medical Examinations'!$A$2:$J$2336, 8, FALSE)</f>
        <v>Yes</v>
      </c>
      <c r="L922" t="str">
        <f>VLOOKUP($A922, 'Medical Examinations'!$A$2:$J$2336, 9, FALSE)</f>
        <v>Obesity</v>
      </c>
      <c r="M922" t="str">
        <f>VLOOKUP($A922, 'Medical Examinations'!$A$2:$J$2336, 10, FALSE)</f>
        <v>Normal</v>
      </c>
      <c r="N922">
        <f>VLOOKUP($A922, 'Hospitalisation Details'!$A$2:$K$2344, 5, FALSE)</f>
        <v>0</v>
      </c>
      <c r="O922">
        <f>VLOOKUP($A922, 'Hospitalisation Details'!$A$2:$K$2344, 6, FALSE)</f>
        <v>11856.41</v>
      </c>
      <c r="P922" t="str">
        <f>VLOOKUP($A922, 'Hospitalisation Details'!$A$2:$K$2344, 7, FALSE)</f>
        <v>tier - 3</v>
      </c>
      <c r="Q922" t="str">
        <f>VLOOKUP($A922, 'Hospitalisation Details'!$A$2:$K$2344, 8, FALSE)</f>
        <v>tier - 2</v>
      </c>
      <c r="R922" t="str">
        <f>VLOOKUP($A922, 'Hospitalisation Details'!$A$2:$K$2344, 9, FALSE)</f>
        <v>R1013</v>
      </c>
      <c r="S922" t="str">
        <f>VLOOKUP($A922, 'Hospitalisation Details'!$A$2:$K$2344, 10, FALSE)</f>
        <v>29Sep1964</v>
      </c>
      <c r="T922">
        <f>VLOOKUP($A922, 'Hospitalisation Details'!$A$2:$K$2344, 11, FALSE)</f>
        <v>58</v>
      </c>
    </row>
    <row r="923" spans="1:20" ht="15.75" x14ac:dyDescent="0.25">
      <c r="A923" s="1" t="s">
        <v>1448</v>
      </c>
      <c r="B923" t="str">
        <f>VLOOKUP($A923, 'Customer Names'!$A$2:$D$2336, 2, FALSE)</f>
        <v>Krishna</v>
      </c>
      <c r="C923" t="str">
        <f>VLOOKUP($A923, 'Customer Names'!$A$2:$D$2336, 3, FALSE)</f>
        <v xml:space="preserve"> Ms</v>
      </c>
      <c r="D923" t="str">
        <f>VLOOKUP($A923, 'Customer Names'!$A$2:$D$2336, 4, FALSE)</f>
        <v xml:space="preserve">  Aditi</v>
      </c>
      <c r="E923">
        <f>VLOOKUP($A923, 'Medical Examinations'!$A$2:$J$2336, 2, FALSE)</f>
        <v>33.1</v>
      </c>
      <c r="F923">
        <f>VLOOKUP($A923, 'Medical Examinations'!$A$2:$J$2336, 3, FALSE)</f>
        <v>5.46</v>
      </c>
      <c r="G923" t="str">
        <f>VLOOKUP($A923, 'Medical Examinations'!$A$2:$J$2336, 4, FALSE)</f>
        <v>Yes</v>
      </c>
      <c r="H923" t="str">
        <f>VLOOKUP($A923, 'Medical Examinations'!$A$2:$J$2336, 5, FALSE)</f>
        <v>No</v>
      </c>
      <c r="I923" t="str">
        <f>VLOOKUP($A923, 'Medical Examinations'!$A$2:$J$2336, 6, FALSE)</f>
        <v>No</v>
      </c>
      <c r="J923">
        <f>VLOOKUP($A923, 'Medical Examinations'!$A$2:$J$2336, 7, FALSE)</f>
        <v>1</v>
      </c>
      <c r="K923" t="str">
        <f>VLOOKUP($A923, 'Medical Examinations'!$A$2:$J$2336, 8, FALSE)</f>
        <v>No</v>
      </c>
      <c r="L923" t="str">
        <f>VLOOKUP($A923, 'Medical Examinations'!$A$2:$J$2336, 9, FALSE)</f>
        <v>Obesity</v>
      </c>
      <c r="M923" t="str">
        <f>VLOOKUP($A923, 'Medical Examinations'!$A$2:$J$2336, 10, FALSE)</f>
        <v>Normal</v>
      </c>
      <c r="N923">
        <f>VLOOKUP($A923, 'Hospitalisation Details'!$A$2:$K$2344, 5, FALSE)</f>
        <v>0</v>
      </c>
      <c r="O923">
        <f>VLOOKUP($A923, 'Hospitalisation Details'!$A$2:$K$2344, 6, FALSE)</f>
        <v>11848.14</v>
      </c>
      <c r="P923" t="str">
        <f>VLOOKUP($A923, 'Hospitalisation Details'!$A$2:$K$2344, 7, FALSE)</f>
        <v>tier - 3</v>
      </c>
      <c r="Q923" t="str">
        <f>VLOOKUP($A923, 'Hospitalisation Details'!$A$2:$K$2344, 8, FALSE)</f>
        <v>tier - 2</v>
      </c>
      <c r="R923" t="str">
        <f>VLOOKUP($A923, 'Hospitalisation Details'!$A$2:$K$2344, 9, FALSE)</f>
        <v>R1011</v>
      </c>
      <c r="S923" t="str">
        <f>VLOOKUP($A923, 'Hospitalisation Details'!$A$2:$K$2344, 10, FALSE)</f>
        <v>27Jun1964</v>
      </c>
      <c r="T923">
        <f>VLOOKUP($A923, 'Hospitalisation Details'!$A$2:$K$2344, 11, FALSE)</f>
        <v>58</v>
      </c>
    </row>
    <row r="924" spans="1:20" ht="15.75" x14ac:dyDescent="0.25">
      <c r="A924" s="1" t="s">
        <v>1447</v>
      </c>
      <c r="B924" t="str">
        <f>VLOOKUP($A924, 'Customer Names'!$A$2:$D$2336, 2, FALSE)</f>
        <v>Maher</v>
      </c>
      <c r="C924" t="str">
        <f>VLOOKUP($A924, 'Customer Names'!$A$2:$D$2336, 3, FALSE)</f>
        <v xml:space="preserve"> Ms</v>
      </c>
      <c r="D924" t="str">
        <f>VLOOKUP($A924, 'Customer Names'!$A$2:$D$2336, 4, FALSE)</f>
        <v xml:space="preserve">  Leah A</v>
      </c>
      <c r="E924">
        <f>VLOOKUP($A924, 'Medical Examinations'!$A$2:$J$2336, 2, FALSE)</f>
        <v>31.824999999999999</v>
      </c>
      <c r="F924">
        <f>VLOOKUP($A924, 'Medical Examinations'!$A$2:$J$2336, 3, FALSE)</f>
        <v>8.1300000000000008</v>
      </c>
      <c r="G924" t="str">
        <f>VLOOKUP($A924, 'Medical Examinations'!$A$2:$J$2336, 4, FALSE)</f>
        <v>No</v>
      </c>
      <c r="H924" t="str">
        <f>VLOOKUP($A924, 'Medical Examinations'!$A$2:$J$2336, 5, FALSE)</f>
        <v>No</v>
      </c>
      <c r="I924" t="str">
        <f>VLOOKUP($A924, 'Medical Examinations'!$A$2:$J$2336, 6, FALSE)</f>
        <v>No</v>
      </c>
      <c r="J924">
        <f>VLOOKUP($A924, 'Medical Examinations'!$A$2:$J$2336, 7, FALSE)</f>
        <v>1</v>
      </c>
      <c r="K924" t="str">
        <f>VLOOKUP($A924, 'Medical Examinations'!$A$2:$J$2336, 8, FALSE)</f>
        <v>No</v>
      </c>
      <c r="L924" t="str">
        <f>VLOOKUP($A924, 'Medical Examinations'!$A$2:$J$2336, 9, FALSE)</f>
        <v>Obesity</v>
      </c>
      <c r="M924" t="str">
        <f>VLOOKUP($A924, 'Medical Examinations'!$A$2:$J$2336, 10, FALSE)</f>
        <v>Diabetes</v>
      </c>
      <c r="N924">
        <f>VLOOKUP($A924, 'Hospitalisation Details'!$A$2:$K$2344, 5, FALSE)</f>
        <v>0</v>
      </c>
      <c r="O924">
        <f>VLOOKUP($A924, 'Hospitalisation Details'!$A$2:$K$2344, 6, FALSE)</f>
        <v>11842.62</v>
      </c>
      <c r="P924" t="str">
        <f>VLOOKUP($A924, 'Hospitalisation Details'!$A$2:$K$2344, 7, FALSE)</f>
        <v>tier - 3</v>
      </c>
      <c r="Q924" t="str">
        <f>VLOOKUP($A924, 'Hospitalisation Details'!$A$2:$K$2344, 8, FALSE)</f>
        <v>tier - 3</v>
      </c>
      <c r="R924" t="str">
        <f>VLOOKUP($A924, 'Hospitalisation Details'!$A$2:$K$2344, 9, FALSE)</f>
        <v>R1012</v>
      </c>
      <c r="S924" t="str">
        <f>VLOOKUP($A924, 'Hospitalisation Details'!$A$2:$K$2344, 10, FALSE)</f>
        <v>10Nov1965</v>
      </c>
      <c r="T924">
        <f>VLOOKUP($A924, 'Hospitalisation Details'!$A$2:$K$2344, 11, FALSE)</f>
        <v>57</v>
      </c>
    </row>
    <row r="925" spans="1:20" ht="15.75" x14ac:dyDescent="0.25">
      <c r="A925" s="1" t="s">
        <v>1446</v>
      </c>
      <c r="B925" t="str">
        <f>VLOOKUP($A925, 'Customer Names'!$A$2:$D$2336, 2, FALSE)</f>
        <v>Boivin</v>
      </c>
      <c r="C925" t="str">
        <f>VLOOKUP($A925, 'Customer Names'!$A$2:$D$2336, 3, FALSE)</f>
        <v xml:space="preserve"> Ms</v>
      </c>
      <c r="D925" t="str">
        <f>VLOOKUP($A925, 'Customer Names'!$A$2:$D$2336, 4, FALSE)</f>
        <v xml:space="preserve">  Marianne</v>
      </c>
      <c r="E925">
        <f>VLOOKUP($A925, 'Medical Examinations'!$A$2:$J$2336, 2, FALSE)</f>
        <v>29</v>
      </c>
      <c r="F925">
        <f>VLOOKUP($A925, 'Medical Examinations'!$A$2:$J$2336, 3, FALSE)</f>
        <v>4.25</v>
      </c>
      <c r="G925" t="str">
        <f>VLOOKUP($A925, 'Medical Examinations'!$A$2:$J$2336, 4, FALSE)</f>
        <v>No</v>
      </c>
      <c r="H925" t="str">
        <f>VLOOKUP($A925, 'Medical Examinations'!$A$2:$J$2336, 5, FALSE)</f>
        <v>No</v>
      </c>
      <c r="I925" t="str">
        <f>VLOOKUP($A925, 'Medical Examinations'!$A$2:$J$2336, 6, FALSE)</f>
        <v>No</v>
      </c>
      <c r="J925">
        <f>VLOOKUP($A925, 'Medical Examinations'!$A$2:$J$2336, 7, FALSE)</f>
        <v>0</v>
      </c>
      <c r="K925" t="str">
        <f>VLOOKUP($A925, 'Medical Examinations'!$A$2:$J$2336, 8, FALSE)</f>
        <v>No</v>
      </c>
      <c r="L925" t="str">
        <f>VLOOKUP($A925, 'Medical Examinations'!$A$2:$J$2336, 9, FALSE)</f>
        <v>Obesity</v>
      </c>
      <c r="M925" t="str">
        <f>VLOOKUP($A925, 'Medical Examinations'!$A$2:$J$2336, 10, FALSE)</f>
        <v>Normal</v>
      </c>
      <c r="N925">
        <f>VLOOKUP($A925, 'Hospitalisation Details'!$A$2:$K$2344, 5, FALSE)</f>
        <v>0</v>
      </c>
      <c r="O925">
        <f>VLOOKUP($A925, 'Hospitalisation Details'!$A$2:$K$2344, 6, FALSE)</f>
        <v>11842.44</v>
      </c>
      <c r="P925" t="str">
        <f>VLOOKUP($A925, 'Hospitalisation Details'!$A$2:$K$2344, 7, FALSE)</f>
        <v>tier - 3</v>
      </c>
      <c r="Q925" t="str">
        <f>VLOOKUP($A925, 'Hospitalisation Details'!$A$2:$K$2344, 8, FALSE)</f>
        <v>tier - 2</v>
      </c>
      <c r="R925" t="str">
        <f>VLOOKUP($A925, 'Hospitalisation Details'!$A$2:$K$2344, 9, FALSE)</f>
        <v>R1011</v>
      </c>
      <c r="S925" t="str">
        <f>VLOOKUP($A925, 'Hospitalisation Details'!$A$2:$K$2344, 10, FALSE)</f>
        <v>11Jul1964</v>
      </c>
      <c r="T925">
        <f>VLOOKUP($A925, 'Hospitalisation Details'!$A$2:$K$2344, 11, FALSE)</f>
        <v>58</v>
      </c>
    </row>
    <row r="926" spans="1:20" ht="15.75" x14ac:dyDescent="0.25">
      <c r="A926" s="1" t="s">
        <v>1445</v>
      </c>
      <c r="B926" t="str">
        <f>VLOOKUP($A926, 'Customer Names'!$A$2:$D$2336, 2, FALSE)</f>
        <v>McAlister</v>
      </c>
      <c r="C926" t="str">
        <f>VLOOKUP($A926, 'Customer Names'!$A$2:$D$2336, 3, FALSE)</f>
        <v xml:space="preserve"> Ms</v>
      </c>
      <c r="D926" t="str">
        <f>VLOOKUP($A926, 'Customer Names'!$A$2:$D$2336, 4, FALSE)</f>
        <v xml:space="preserve">  Carla</v>
      </c>
      <c r="E926">
        <f>VLOOKUP($A926, 'Medical Examinations'!$A$2:$J$2336, 2, FALSE)</f>
        <v>30.495000000000001</v>
      </c>
      <c r="F926">
        <f>VLOOKUP($A926, 'Medical Examinations'!$A$2:$J$2336, 3, FALSE)</f>
        <v>8.68</v>
      </c>
      <c r="G926" t="str">
        <f>VLOOKUP($A926, 'Medical Examinations'!$A$2:$J$2336, 4, FALSE)</f>
        <v>No</v>
      </c>
      <c r="H926" t="str">
        <f>VLOOKUP($A926, 'Medical Examinations'!$A$2:$J$2336, 5, FALSE)</f>
        <v>No</v>
      </c>
      <c r="I926" t="str">
        <f>VLOOKUP($A926, 'Medical Examinations'!$A$2:$J$2336, 6, FALSE)</f>
        <v>No</v>
      </c>
      <c r="J926">
        <f>VLOOKUP($A926, 'Medical Examinations'!$A$2:$J$2336, 7, FALSE)</f>
        <v>1</v>
      </c>
      <c r="K926" t="str">
        <f>VLOOKUP($A926, 'Medical Examinations'!$A$2:$J$2336, 8, FALSE)</f>
        <v>No</v>
      </c>
      <c r="L926" t="str">
        <f>VLOOKUP($A926, 'Medical Examinations'!$A$2:$J$2336, 9, FALSE)</f>
        <v>Obesity</v>
      </c>
      <c r="M926" t="str">
        <f>VLOOKUP($A926, 'Medical Examinations'!$A$2:$J$2336, 10, FALSE)</f>
        <v>Diabetes</v>
      </c>
      <c r="N926">
        <f>VLOOKUP($A926, 'Hospitalisation Details'!$A$2:$K$2344, 5, FALSE)</f>
        <v>0</v>
      </c>
      <c r="O926">
        <f>VLOOKUP($A926, 'Hospitalisation Details'!$A$2:$K$2344, 6, FALSE)</f>
        <v>11840.78</v>
      </c>
      <c r="P926" t="str">
        <f>VLOOKUP($A926, 'Hospitalisation Details'!$A$2:$K$2344, 7, FALSE)</f>
        <v>tier - 3</v>
      </c>
      <c r="Q926" t="str">
        <f>VLOOKUP($A926, 'Hospitalisation Details'!$A$2:$K$2344, 8, FALSE)</f>
        <v>tier - 2</v>
      </c>
      <c r="R926" t="str">
        <f>VLOOKUP($A926, 'Hospitalisation Details'!$A$2:$K$2344, 9, FALSE)</f>
        <v>R1012</v>
      </c>
      <c r="S926" t="str">
        <f>VLOOKUP($A926, 'Hospitalisation Details'!$A$2:$K$2344, 10, FALSE)</f>
        <v>25Sep1965</v>
      </c>
      <c r="T926">
        <f>VLOOKUP($A926, 'Hospitalisation Details'!$A$2:$K$2344, 11, FALSE)</f>
        <v>57</v>
      </c>
    </row>
    <row r="927" spans="1:20" ht="15.75" x14ac:dyDescent="0.25">
      <c r="A927" s="1" t="s">
        <v>1444</v>
      </c>
      <c r="B927" t="str">
        <f>VLOOKUP($A927, 'Customer Names'!$A$2:$D$2336, 2, FALSE)</f>
        <v>Akhmedova</v>
      </c>
      <c r="C927" t="str">
        <f>VLOOKUP($A927, 'Customer Names'!$A$2:$D$2336, 3, FALSE)</f>
        <v xml:space="preserve"> Ms</v>
      </c>
      <c r="D927" t="str">
        <f>VLOOKUP($A927, 'Customer Names'!$A$2:$D$2336, 4, FALSE)</f>
        <v xml:space="preserve">  Oksana</v>
      </c>
      <c r="E927">
        <f>VLOOKUP($A927, 'Medical Examinations'!$A$2:$J$2336, 2, FALSE)</f>
        <v>25.2</v>
      </c>
      <c r="F927">
        <f>VLOOKUP($A927, 'Medical Examinations'!$A$2:$J$2336, 3, FALSE)</f>
        <v>6.25</v>
      </c>
      <c r="G927" t="str">
        <f>VLOOKUP($A927, 'Medical Examinations'!$A$2:$J$2336, 4, FALSE)</f>
        <v>No</v>
      </c>
      <c r="H927" t="str">
        <f>VLOOKUP($A927, 'Medical Examinations'!$A$2:$J$2336, 5, FALSE)</f>
        <v>No</v>
      </c>
      <c r="I927" t="str">
        <f>VLOOKUP($A927, 'Medical Examinations'!$A$2:$J$2336, 6, FALSE)</f>
        <v>No</v>
      </c>
      <c r="J927">
        <f>VLOOKUP($A927, 'Medical Examinations'!$A$2:$J$2336, 7, FALSE)</f>
        <v>0</v>
      </c>
      <c r="K927" t="str">
        <f>VLOOKUP($A927, 'Medical Examinations'!$A$2:$J$2336, 8, FALSE)</f>
        <v>No</v>
      </c>
      <c r="L927" t="str">
        <f>VLOOKUP($A927, 'Medical Examinations'!$A$2:$J$2336, 9, FALSE)</f>
        <v>Obesity</v>
      </c>
      <c r="M927" t="str">
        <f>VLOOKUP($A927, 'Medical Examinations'!$A$2:$J$2336, 10, FALSE)</f>
        <v>Diabetes</v>
      </c>
      <c r="N927">
        <f>VLOOKUP($A927, 'Hospitalisation Details'!$A$2:$K$2344, 5, FALSE)</f>
        <v>0</v>
      </c>
      <c r="O927">
        <f>VLOOKUP($A927, 'Hospitalisation Details'!$A$2:$K$2344, 6, FALSE)</f>
        <v>11837.16</v>
      </c>
      <c r="P927" t="str">
        <f>VLOOKUP($A927, 'Hospitalisation Details'!$A$2:$K$2344, 7, FALSE)</f>
        <v>tier - 3</v>
      </c>
      <c r="Q927" t="str">
        <f>VLOOKUP($A927, 'Hospitalisation Details'!$A$2:$K$2344, 8, FALSE)</f>
        <v>tier - 3</v>
      </c>
      <c r="R927" t="str">
        <f>VLOOKUP($A927, 'Hospitalisation Details'!$A$2:$K$2344, 9, FALSE)</f>
        <v>R1011</v>
      </c>
      <c r="S927" t="str">
        <f>VLOOKUP($A927, 'Hospitalisation Details'!$A$2:$K$2344, 10, FALSE)</f>
        <v>11Sep1964</v>
      </c>
      <c r="T927">
        <f>VLOOKUP($A927, 'Hospitalisation Details'!$A$2:$K$2344, 11, FALSE)</f>
        <v>58</v>
      </c>
    </row>
    <row r="928" spans="1:20" ht="15.75" x14ac:dyDescent="0.25">
      <c r="A928" s="1" t="s">
        <v>1443</v>
      </c>
      <c r="B928" t="str">
        <f>VLOOKUP($A928, 'Customer Names'!$A$2:$D$2336, 2, FALSE)</f>
        <v>Tucker</v>
      </c>
      <c r="C928" t="str">
        <f>VLOOKUP($A928, 'Customer Names'!$A$2:$D$2336, 3, FALSE)</f>
        <v xml:space="preserve"> Ms</v>
      </c>
      <c r="D928" t="str">
        <f>VLOOKUP($A928, 'Customer Names'!$A$2:$D$2336, 4, FALSE)</f>
        <v xml:space="preserve">  Rebecca B</v>
      </c>
      <c r="E928">
        <f>VLOOKUP($A928, 'Medical Examinations'!$A$2:$J$2336, 2, FALSE)</f>
        <v>22.77</v>
      </c>
      <c r="F928">
        <f>VLOOKUP($A928, 'Medical Examinations'!$A$2:$J$2336, 3, FALSE)</f>
        <v>4.47</v>
      </c>
      <c r="G928" t="str">
        <f>VLOOKUP($A928, 'Medical Examinations'!$A$2:$J$2336, 4, FALSE)</f>
        <v>No</v>
      </c>
      <c r="H928" t="str">
        <f>VLOOKUP($A928, 'Medical Examinations'!$A$2:$J$2336, 5, FALSE)</f>
        <v>No</v>
      </c>
      <c r="I928" t="str">
        <f>VLOOKUP($A928, 'Medical Examinations'!$A$2:$J$2336, 6, FALSE)</f>
        <v>No</v>
      </c>
      <c r="J928">
        <f>VLOOKUP($A928, 'Medical Examinations'!$A$2:$J$2336, 7, FALSE)</f>
        <v>0</v>
      </c>
      <c r="K928" t="str">
        <f>VLOOKUP($A928, 'Medical Examinations'!$A$2:$J$2336, 8, FALSE)</f>
        <v>No</v>
      </c>
      <c r="L928" t="str">
        <f>VLOOKUP($A928, 'Medical Examinations'!$A$2:$J$2336, 9, FALSE)</f>
        <v>Obesity</v>
      </c>
      <c r="M928" t="str">
        <f>VLOOKUP($A928, 'Medical Examinations'!$A$2:$J$2336, 10, FALSE)</f>
        <v>Normal</v>
      </c>
      <c r="N928">
        <f>VLOOKUP($A928, 'Hospitalisation Details'!$A$2:$K$2344, 5, FALSE)</f>
        <v>0</v>
      </c>
      <c r="O928">
        <f>VLOOKUP($A928, 'Hospitalisation Details'!$A$2:$K$2344, 6, FALSE)</f>
        <v>11833.78</v>
      </c>
      <c r="P928" t="str">
        <f>VLOOKUP($A928, 'Hospitalisation Details'!$A$2:$K$2344, 7, FALSE)</f>
        <v>tier - 3</v>
      </c>
      <c r="Q928" t="str">
        <f>VLOOKUP($A928, 'Hospitalisation Details'!$A$2:$K$2344, 8, FALSE)</f>
        <v>tier - 3</v>
      </c>
      <c r="R928" t="str">
        <f>VLOOKUP($A928, 'Hospitalisation Details'!$A$2:$K$2344, 9, FALSE)</f>
        <v>R1013</v>
      </c>
      <c r="S928" t="str">
        <f>VLOOKUP($A928, 'Hospitalisation Details'!$A$2:$K$2344, 10, FALSE)</f>
        <v>27Jun1964</v>
      </c>
      <c r="T928">
        <f>VLOOKUP($A928, 'Hospitalisation Details'!$A$2:$K$2344, 11, FALSE)</f>
        <v>58</v>
      </c>
    </row>
    <row r="929" spans="1:20" ht="15.75" x14ac:dyDescent="0.25">
      <c r="A929" s="1" t="s">
        <v>1442</v>
      </c>
      <c r="B929" t="str">
        <f>VLOOKUP($A929, 'Customer Names'!$A$2:$D$2336, 2, FALSE)</f>
        <v>Gramelspacher</v>
      </c>
      <c r="C929" t="str">
        <f>VLOOKUP($A929, 'Customer Names'!$A$2:$D$2336, 3, FALSE)</f>
        <v xml:space="preserve"> Ms</v>
      </c>
      <c r="D929" t="str">
        <f>VLOOKUP($A929, 'Customer Names'!$A$2:$D$2336, 4, FALSE)</f>
        <v xml:space="preserve">  Maria A</v>
      </c>
      <c r="E929">
        <f>VLOOKUP($A929, 'Medical Examinations'!$A$2:$J$2336, 2, FALSE)</f>
        <v>23.18</v>
      </c>
      <c r="F929">
        <f>VLOOKUP($A929, 'Medical Examinations'!$A$2:$J$2336, 3, FALSE)</f>
        <v>8.31</v>
      </c>
      <c r="G929" t="str">
        <f>VLOOKUP($A929, 'Medical Examinations'!$A$2:$J$2336, 4, FALSE)</f>
        <v>No</v>
      </c>
      <c r="H929" t="str">
        <f>VLOOKUP($A929, 'Medical Examinations'!$A$2:$J$2336, 5, FALSE)</f>
        <v>No</v>
      </c>
      <c r="I929" t="str">
        <f>VLOOKUP($A929, 'Medical Examinations'!$A$2:$J$2336, 6, FALSE)</f>
        <v>No</v>
      </c>
      <c r="J929">
        <f>VLOOKUP($A929, 'Medical Examinations'!$A$2:$J$2336, 7, FALSE)</f>
        <v>0</v>
      </c>
      <c r="K929" t="str">
        <f>VLOOKUP($A929, 'Medical Examinations'!$A$2:$J$2336, 8, FALSE)</f>
        <v>No</v>
      </c>
      <c r="L929" t="str">
        <f>VLOOKUP($A929, 'Medical Examinations'!$A$2:$J$2336, 9, FALSE)</f>
        <v>Obesity</v>
      </c>
      <c r="M929" t="str">
        <f>VLOOKUP($A929, 'Medical Examinations'!$A$2:$J$2336, 10, FALSE)</f>
        <v>Diabetes</v>
      </c>
      <c r="N929">
        <f>VLOOKUP($A929, 'Hospitalisation Details'!$A$2:$K$2344, 5, FALSE)</f>
        <v>0</v>
      </c>
      <c r="O929">
        <f>VLOOKUP($A929, 'Hospitalisation Details'!$A$2:$K$2344, 6, FALSE)</f>
        <v>11830.61</v>
      </c>
      <c r="P929" t="str">
        <f>VLOOKUP($A929, 'Hospitalisation Details'!$A$2:$K$2344, 7, FALSE)</f>
        <v>tier - 3</v>
      </c>
      <c r="Q929" t="str">
        <f>VLOOKUP($A929, 'Hospitalisation Details'!$A$2:$K$2344, 8, FALSE)</f>
        <v>tier - 1</v>
      </c>
      <c r="R929" t="str">
        <f>VLOOKUP($A929, 'Hospitalisation Details'!$A$2:$K$2344, 9, FALSE)</f>
        <v>R1012</v>
      </c>
      <c r="S929" t="str">
        <f>VLOOKUP($A929, 'Hospitalisation Details'!$A$2:$K$2344, 10, FALSE)</f>
        <v>3Oct1965</v>
      </c>
      <c r="T929">
        <f>VLOOKUP($A929, 'Hospitalisation Details'!$A$2:$K$2344, 11, FALSE)</f>
        <v>57</v>
      </c>
    </row>
    <row r="930" spans="1:20" ht="15.75" x14ac:dyDescent="0.25">
      <c r="A930" s="1" t="s">
        <v>1441</v>
      </c>
      <c r="B930" t="str">
        <f>VLOOKUP($A930, 'Customer Names'!$A$2:$D$2336, 2, FALSE)</f>
        <v>Goldsmith</v>
      </c>
      <c r="C930" t="str">
        <f>VLOOKUP($A930, 'Customer Names'!$A$2:$D$2336, 3, FALSE)</f>
        <v xml:space="preserve"> Mrs</v>
      </c>
      <c r="D930" t="str">
        <f>VLOOKUP($A930, 'Customer Names'!$A$2:$D$2336, 4, FALSE)</f>
        <v xml:space="preserve">  Lisa M</v>
      </c>
      <c r="E930">
        <f>VLOOKUP($A930, 'Medical Examinations'!$A$2:$J$2336, 2, FALSE)</f>
        <v>35.409999999999997</v>
      </c>
      <c r="F930">
        <f>VLOOKUP($A930, 'Medical Examinations'!$A$2:$J$2336, 3, FALSE)</f>
        <v>5.68</v>
      </c>
      <c r="G930" t="str">
        <f>VLOOKUP($A930, 'Medical Examinations'!$A$2:$J$2336, 4, FALSE)</f>
        <v>Yes</v>
      </c>
      <c r="H930" t="str">
        <f>VLOOKUP($A930, 'Medical Examinations'!$A$2:$J$2336, 5, FALSE)</f>
        <v>No</v>
      </c>
      <c r="I930" t="str">
        <f>VLOOKUP($A930, 'Medical Examinations'!$A$2:$J$2336, 6, FALSE)</f>
        <v>No</v>
      </c>
      <c r="J930">
        <f>VLOOKUP($A930, 'Medical Examinations'!$A$2:$J$2336, 7, FALSE)</f>
        <v>1</v>
      </c>
      <c r="K930" t="str">
        <f>VLOOKUP($A930, 'Medical Examinations'!$A$2:$J$2336, 8, FALSE)</f>
        <v>No</v>
      </c>
      <c r="L930" t="str">
        <f>VLOOKUP($A930, 'Medical Examinations'!$A$2:$J$2336, 9, FALSE)</f>
        <v>Obesity</v>
      </c>
      <c r="M930" t="str">
        <f>VLOOKUP($A930, 'Medical Examinations'!$A$2:$J$2336, 10, FALSE)</f>
        <v>Normal</v>
      </c>
      <c r="N930">
        <f>VLOOKUP($A930, 'Hospitalisation Details'!$A$2:$K$2344, 5, FALSE)</f>
        <v>3</v>
      </c>
      <c r="O930">
        <f>VLOOKUP($A930, 'Hospitalisation Details'!$A$2:$K$2344, 6, FALSE)</f>
        <v>11773.06</v>
      </c>
      <c r="P930" t="str">
        <f>VLOOKUP($A930, 'Hospitalisation Details'!$A$2:$K$2344, 7, FALSE)</f>
        <v>tier - 3</v>
      </c>
      <c r="Q930" t="str">
        <f>VLOOKUP($A930, 'Hospitalisation Details'!$A$2:$K$2344, 8, FALSE)</f>
        <v>tier - 3</v>
      </c>
      <c r="R930" t="str">
        <f>VLOOKUP($A930, 'Hospitalisation Details'!$A$2:$K$2344, 9, FALSE)</f>
        <v>R1026</v>
      </c>
      <c r="S930" t="str">
        <f>VLOOKUP($A930, 'Hospitalisation Details'!$A$2:$K$2344, 10, FALSE)</f>
        <v>20Nov1982</v>
      </c>
      <c r="T930">
        <f>VLOOKUP($A930, 'Hospitalisation Details'!$A$2:$K$2344, 11, FALSE)</f>
        <v>40</v>
      </c>
    </row>
    <row r="931" spans="1:20" ht="15.75" x14ac:dyDescent="0.25">
      <c r="A931" s="1" t="s">
        <v>1440</v>
      </c>
      <c r="B931" t="str">
        <f>VLOOKUP($A931, 'Customer Names'!$A$2:$D$2336, 2, FALSE)</f>
        <v>Tranter</v>
      </c>
      <c r="C931" t="str">
        <f>VLOOKUP($A931, 'Customer Names'!$A$2:$D$2336, 3, FALSE)</f>
        <v xml:space="preserve"> Mr</v>
      </c>
      <c r="D931" t="str">
        <f>VLOOKUP($A931, 'Customer Names'!$A$2:$D$2336, 4, FALSE)</f>
        <v xml:space="preserve">  Steve Jr</v>
      </c>
      <c r="E931">
        <f>VLOOKUP($A931, 'Medical Examinations'!$A$2:$J$2336, 2, FALSE)</f>
        <v>32.11</v>
      </c>
      <c r="F931">
        <f>VLOOKUP($A931, 'Medical Examinations'!$A$2:$J$2336, 3, FALSE)</f>
        <v>4.75</v>
      </c>
      <c r="G931" t="str">
        <f>VLOOKUP($A931, 'Medical Examinations'!$A$2:$J$2336, 4, FALSE)</f>
        <v>No</v>
      </c>
      <c r="H931" t="str">
        <f>VLOOKUP($A931, 'Medical Examinations'!$A$2:$J$2336, 5, FALSE)</f>
        <v>No</v>
      </c>
      <c r="I931" t="str">
        <f>VLOOKUP($A931, 'Medical Examinations'!$A$2:$J$2336, 6, FALSE)</f>
        <v>No</v>
      </c>
      <c r="J931">
        <f>VLOOKUP($A931, 'Medical Examinations'!$A$2:$J$2336, 7, FALSE)</f>
        <v>1</v>
      </c>
      <c r="K931" t="str">
        <f>VLOOKUP($A931, 'Medical Examinations'!$A$2:$J$2336, 8, FALSE)</f>
        <v>No</v>
      </c>
      <c r="L931" t="str">
        <f>VLOOKUP($A931, 'Medical Examinations'!$A$2:$J$2336, 9, FALSE)</f>
        <v>Obesity</v>
      </c>
      <c r="M931" t="str">
        <f>VLOOKUP($A931, 'Medical Examinations'!$A$2:$J$2336, 10, FALSE)</f>
        <v>Normal</v>
      </c>
      <c r="N931">
        <f>VLOOKUP($A931, 'Hospitalisation Details'!$A$2:$K$2344, 5, FALSE)</f>
        <v>1</v>
      </c>
      <c r="O931">
        <f>VLOOKUP($A931, 'Hospitalisation Details'!$A$2:$K$2344, 6, FALSE)</f>
        <v>11763</v>
      </c>
      <c r="P931" t="str">
        <f>VLOOKUP($A931, 'Hospitalisation Details'!$A$2:$K$2344, 7, FALSE)</f>
        <v>tier - 3</v>
      </c>
      <c r="Q931" t="str">
        <f>VLOOKUP($A931, 'Hospitalisation Details'!$A$2:$K$2344, 8, FALSE)</f>
        <v>tier - 3</v>
      </c>
      <c r="R931" t="str">
        <f>VLOOKUP($A931, 'Hospitalisation Details'!$A$2:$K$2344, 9, FALSE)</f>
        <v>R1016</v>
      </c>
      <c r="S931" t="str">
        <f>VLOOKUP($A931, 'Hospitalisation Details'!$A$2:$K$2344, 10, FALSE)</f>
        <v>25Jul1966</v>
      </c>
      <c r="T931">
        <f>VLOOKUP($A931, 'Hospitalisation Details'!$A$2:$K$2344, 11, FALSE)</f>
        <v>56</v>
      </c>
    </row>
    <row r="932" spans="1:20" ht="15.75" x14ac:dyDescent="0.25">
      <c r="A932" s="1" t="s">
        <v>1439</v>
      </c>
      <c r="B932" t="str">
        <f>VLOOKUP($A932, 'Customer Names'!$A$2:$D$2336, 2, FALSE)</f>
        <v>Tu</v>
      </c>
      <c r="C932" t="str">
        <f>VLOOKUP($A932, 'Customer Names'!$A$2:$D$2336, 3, FALSE)</f>
        <v xml:space="preserve"> Mrs</v>
      </c>
      <c r="D932" t="str">
        <f>VLOOKUP($A932, 'Customer Names'!$A$2:$D$2336, 4, FALSE)</f>
        <v xml:space="preserve">  Tiffany</v>
      </c>
      <c r="E932">
        <f>VLOOKUP($A932, 'Medical Examinations'!$A$2:$J$2336, 2, FALSE)</f>
        <v>34.479999999999997</v>
      </c>
      <c r="F932">
        <f>VLOOKUP($A932, 'Medical Examinations'!$A$2:$J$2336, 3, FALSE)</f>
        <v>6.31</v>
      </c>
      <c r="G932" t="str">
        <f>VLOOKUP($A932, 'Medical Examinations'!$A$2:$J$2336, 4, FALSE)</f>
        <v>Yes</v>
      </c>
      <c r="H932" t="str">
        <f>VLOOKUP($A932, 'Medical Examinations'!$A$2:$J$2336, 5, FALSE)</f>
        <v>No</v>
      </c>
      <c r="I932" t="str">
        <f>VLOOKUP($A932, 'Medical Examinations'!$A$2:$J$2336, 6, FALSE)</f>
        <v>Yes</v>
      </c>
      <c r="J932">
        <f>VLOOKUP($A932, 'Medical Examinations'!$A$2:$J$2336, 7, FALSE)</f>
        <v>1</v>
      </c>
      <c r="K932" t="str">
        <f>VLOOKUP($A932, 'Medical Examinations'!$A$2:$J$2336, 8, FALSE)</f>
        <v>No</v>
      </c>
      <c r="L932" t="str">
        <f>VLOOKUP($A932, 'Medical Examinations'!$A$2:$J$2336, 9, FALSE)</f>
        <v>Obesity</v>
      </c>
      <c r="M932" t="str">
        <f>VLOOKUP($A932, 'Medical Examinations'!$A$2:$J$2336, 10, FALSE)</f>
        <v>Diabetes</v>
      </c>
      <c r="N932">
        <f>VLOOKUP($A932, 'Hospitalisation Details'!$A$2:$K$2344, 5, FALSE)</f>
        <v>2</v>
      </c>
      <c r="O932">
        <f>VLOOKUP($A932, 'Hospitalisation Details'!$A$2:$K$2344, 6, FALSE)</f>
        <v>11752.68</v>
      </c>
      <c r="P932" t="str">
        <f>VLOOKUP($A932, 'Hospitalisation Details'!$A$2:$K$2344, 7, FALSE)</f>
        <v>tier - 3</v>
      </c>
      <c r="Q932" t="str">
        <f>VLOOKUP($A932, 'Hospitalisation Details'!$A$2:$K$2344, 8, FALSE)</f>
        <v>tier - 1</v>
      </c>
      <c r="R932" t="str">
        <f>VLOOKUP($A932, 'Hospitalisation Details'!$A$2:$K$2344, 9, FALSE)</f>
        <v>R1026</v>
      </c>
      <c r="S932" t="str">
        <f>VLOOKUP($A932, 'Hospitalisation Details'!$A$2:$K$2344, 10, FALSE)</f>
        <v>6Nov1979</v>
      </c>
      <c r="T932">
        <f>VLOOKUP($A932, 'Hospitalisation Details'!$A$2:$K$2344, 11, FALSE)</f>
        <v>43</v>
      </c>
    </row>
    <row r="933" spans="1:20" ht="15.75" x14ac:dyDescent="0.25">
      <c r="A933" s="1" t="s">
        <v>1438</v>
      </c>
      <c r="B933" t="str">
        <f>VLOOKUP($A933, 'Customer Names'!$A$2:$D$2336, 2, FALSE)</f>
        <v>Kaczka</v>
      </c>
      <c r="C933" t="str">
        <f>VLOOKUP($A933, 'Customer Names'!$A$2:$D$2336, 3, FALSE)</f>
        <v xml:space="preserve"> Mr</v>
      </c>
      <c r="D933" t="str">
        <f>VLOOKUP($A933, 'Customer Names'!$A$2:$D$2336, 4, FALSE)</f>
        <v xml:space="preserve">  Greg</v>
      </c>
      <c r="E933">
        <f>VLOOKUP($A933, 'Medical Examinations'!$A$2:$J$2336, 2, FALSE)</f>
        <v>34.39</v>
      </c>
      <c r="F933">
        <f>VLOOKUP($A933, 'Medical Examinations'!$A$2:$J$2336, 3, FALSE)</f>
        <v>6.28</v>
      </c>
      <c r="G933" t="str">
        <f>VLOOKUP($A933, 'Medical Examinations'!$A$2:$J$2336, 4, FALSE)</f>
        <v>Yes</v>
      </c>
      <c r="H933" t="str">
        <f>VLOOKUP($A933, 'Medical Examinations'!$A$2:$J$2336, 5, FALSE)</f>
        <v>No</v>
      </c>
      <c r="I933" t="str">
        <f>VLOOKUP($A933, 'Medical Examinations'!$A$2:$J$2336, 6, FALSE)</f>
        <v>No</v>
      </c>
      <c r="J933">
        <f>VLOOKUP($A933, 'Medical Examinations'!$A$2:$J$2336, 7, FALSE)</f>
        <v>1</v>
      </c>
      <c r="K933" t="str">
        <f>VLOOKUP($A933, 'Medical Examinations'!$A$2:$J$2336, 8, FALSE)</f>
        <v>No</v>
      </c>
      <c r="L933" t="str">
        <f>VLOOKUP($A933, 'Medical Examinations'!$A$2:$J$2336, 9, FALSE)</f>
        <v>Obesity</v>
      </c>
      <c r="M933" t="str">
        <f>VLOOKUP($A933, 'Medical Examinations'!$A$2:$J$2336, 10, FALSE)</f>
        <v>Diabetes</v>
      </c>
      <c r="N933">
        <f>VLOOKUP($A933, 'Hospitalisation Details'!$A$2:$K$2344, 5, FALSE)</f>
        <v>0</v>
      </c>
      <c r="O933">
        <f>VLOOKUP($A933, 'Hospitalisation Details'!$A$2:$K$2344, 6, FALSE)</f>
        <v>11743.93</v>
      </c>
      <c r="P933" t="str">
        <f>VLOOKUP($A933, 'Hospitalisation Details'!$A$2:$K$2344, 7, FALSE)</f>
        <v>tier - 3</v>
      </c>
      <c r="Q933" t="str">
        <f>VLOOKUP($A933, 'Hospitalisation Details'!$A$2:$K$2344, 8, FALSE)</f>
        <v>tier - 1</v>
      </c>
      <c r="R933" t="str">
        <f>VLOOKUP($A933, 'Hospitalisation Details'!$A$2:$K$2344, 9, FALSE)</f>
        <v>R1012</v>
      </c>
      <c r="S933" t="str">
        <f>VLOOKUP($A933, 'Hospitalisation Details'!$A$2:$K$2344, 10, FALSE)</f>
        <v>2Dec1964</v>
      </c>
      <c r="T933">
        <f>VLOOKUP($A933, 'Hospitalisation Details'!$A$2:$K$2344, 11, FALSE)</f>
        <v>58</v>
      </c>
    </row>
    <row r="934" spans="1:20" ht="15.75" x14ac:dyDescent="0.25">
      <c r="A934" s="1" t="s">
        <v>1437</v>
      </c>
      <c r="B934" t="str">
        <f>VLOOKUP($A934, 'Customer Names'!$A$2:$D$2336, 2, FALSE)</f>
        <v>Hunter</v>
      </c>
      <c r="C934" t="str">
        <f>VLOOKUP($A934, 'Customer Names'!$A$2:$D$2336, 3, FALSE)</f>
        <v xml:space="preserve"> Mr</v>
      </c>
      <c r="D934" t="str">
        <f>VLOOKUP($A934, 'Customer Names'!$A$2:$D$2336, 4, FALSE)</f>
        <v xml:space="preserve">  Dale</v>
      </c>
      <c r="E934">
        <f>VLOOKUP($A934, 'Medical Examinations'!$A$2:$J$2336, 2, FALSE)</f>
        <v>26.4</v>
      </c>
      <c r="F934">
        <f>VLOOKUP($A934, 'Medical Examinations'!$A$2:$J$2336, 3, FALSE)</f>
        <v>9.2899999999999991</v>
      </c>
      <c r="G934" t="str">
        <f>VLOOKUP($A934, 'Medical Examinations'!$A$2:$J$2336, 4, FALSE)</f>
        <v>No</v>
      </c>
      <c r="H934" t="str">
        <f>VLOOKUP($A934, 'Medical Examinations'!$A$2:$J$2336, 5, FALSE)</f>
        <v>No</v>
      </c>
      <c r="I934" t="str">
        <f>VLOOKUP($A934, 'Medical Examinations'!$A$2:$J$2336, 6, FALSE)</f>
        <v>Yes</v>
      </c>
      <c r="J934">
        <f>VLOOKUP($A934, 'Medical Examinations'!$A$2:$J$2336, 7, FALSE)</f>
        <v>0</v>
      </c>
      <c r="K934" t="str">
        <f>VLOOKUP($A934, 'Medical Examinations'!$A$2:$J$2336, 8, FALSE)</f>
        <v>No</v>
      </c>
      <c r="L934" t="str">
        <f>VLOOKUP($A934, 'Medical Examinations'!$A$2:$J$2336, 9, FALSE)</f>
        <v>Obesity</v>
      </c>
      <c r="M934" t="str">
        <f>VLOOKUP($A934, 'Medical Examinations'!$A$2:$J$2336, 10, FALSE)</f>
        <v>Diabetes</v>
      </c>
      <c r="N934">
        <f>VLOOKUP($A934, 'Hospitalisation Details'!$A$2:$K$2344, 5, FALSE)</f>
        <v>0</v>
      </c>
      <c r="O934">
        <f>VLOOKUP($A934, 'Hospitalisation Details'!$A$2:$K$2344, 6, FALSE)</f>
        <v>11743.3</v>
      </c>
      <c r="P934" t="str">
        <f>VLOOKUP($A934, 'Hospitalisation Details'!$A$2:$K$2344, 7, FALSE)</f>
        <v>tier - 3</v>
      </c>
      <c r="Q934" t="str">
        <f>VLOOKUP($A934, 'Hospitalisation Details'!$A$2:$K$2344, 8, FALSE)</f>
        <v>tier - 3</v>
      </c>
      <c r="R934" t="str">
        <f>VLOOKUP($A934, 'Hospitalisation Details'!$A$2:$K$2344, 9, FALSE)</f>
        <v>R1013</v>
      </c>
      <c r="S934" t="str">
        <f>VLOOKUP($A934, 'Hospitalisation Details'!$A$2:$K$2344, 10, FALSE)</f>
        <v>9Jun1963</v>
      </c>
      <c r="T934">
        <f>VLOOKUP($A934, 'Hospitalisation Details'!$A$2:$K$2344, 11, FALSE)</f>
        <v>59</v>
      </c>
    </row>
    <row r="935" spans="1:20" ht="15.75" x14ac:dyDescent="0.25">
      <c r="A935" s="1" t="s">
        <v>1436</v>
      </c>
      <c r="B935" t="str">
        <f>VLOOKUP($A935, 'Customer Names'!$A$2:$D$2336, 2, FALSE)</f>
        <v>Moran</v>
      </c>
      <c r="C935" t="str">
        <f>VLOOKUP($A935, 'Customer Names'!$A$2:$D$2336, 3, FALSE)</f>
        <v xml:space="preserve"> Ms</v>
      </c>
      <c r="D935" t="str">
        <f>VLOOKUP($A935, 'Customer Names'!$A$2:$D$2336, 4, FALSE)</f>
        <v xml:space="preserve">  Brittany A</v>
      </c>
      <c r="E935">
        <f>VLOOKUP($A935, 'Medical Examinations'!$A$2:$J$2336, 2, FALSE)</f>
        <v>28.1</v>
      </c>
      <c r="F935">
        <f>VLOOKUP($A935, 'Medical Examinations'!$A$2:$J$2336, 3, FALSE)</f>
        <v>5.79</v>
      </c>
      <c r="G935" t="str">
        <f>VLOOKUP($A935, 'Medical Examinations'!$A$2:$J$2336, 4, FALSE)</f>
        <v>No</v>
      </c>
      <c r="H935" t="str">
        <f>VLOOKUP($A935, 'Medical Examinations'!$A$2:$J$2336, 5, FALSE)</f>
        <v>No</v>
      </c>
      <c r="I935" t="str">
        <f>VLOOKUP($A935, 'Medical Examinations'!$A$2:$J$2336, 6, FALSE)</f>
        <v>Yes</v>
      </c>
      <c r="J935">
        <f>VLOOKUP($A935, 'Medical Examinations'!$A$2:$J$2336, 7, FALSE)</f>
        <v>0</v>
      </c>
      <c r="K935" t="str">
        <f>VLOOKUP($A935, 'Medical Examinations'!$A$2:$J$2336, 8, FALSE)</f>
        <v>No</v>
      </c>
      <c r="L935" t="str">
        <f>VLOOKUP($A935, 'Medical Examinations'!$A$2:$J$2336, 9, FALSE)</f>
        <v>Obesity</v>
      </c>
      <c r="M935" t="str">
        <f>VLOOKUP($A935, 'Medical Examinations'!$A$2:$J$2336, 10, FALSE)</f>
        <v>Diabetes</v>
      </c>
      <c r="N935">
        <f>VLOOKUP($A935, 'Hospitalisation Details'!$A$2:$K$2344, 5, FALSE)</f>
        <v>3</v>
      </c>
      <c r="O935">
        <f>VLOOKUP($A935, 'Hospitalisation Details'!$A$2:$K$2344, 6, FALSE)</f>
        <v>11741.73</v>
      </c>
      <c r="P935" t="str">
        <f>VLOOKUP($A935, 'Hospitalisation Details'!$A$2:$K$2344, 7, FALSE)</f>
        <v>tier - 3</v>
      </c>
      <c r="Q935" t="str">
        <f>VLOOKUP($A935, 'Hospitalisation Details'!$A$2:$K$2344, 8, FALSE)</f>
        <v>tier - 1</v>
      </c>
      <c r="R935" t="str">
        <f>VLOOKUP($A935, 'Hospitalisation Details'!$A$2:$K$2344, 9, FALSE)</f>
        <v>R1011</v>
      </c>
      <c r="S935" t="str">
        <f>VLOOKUP($A935, 'Hospitalisation Details'!$A$2:$K$2344, 10, FALSE)</f>
        <v>12Nov1969</v>
      </c>
      <c r="T935">
        <f>VLOOKUP($A935, 'Hospitalisation Details'!$A$2:$K$2344, 11, FALSE)</f>
        <v>53</v>
      </c>
    </row>
    <row r="936" spans="1:20" ht="15.75" x14ac:dyDescent="0.25">
      <c r="A936" s="1" t="s">
        <v>1435</v>
      </c>
      <c r="B936" t="str">
        <f>VLOOKUP($A936, 'Customer Names'!$A$2:$D$2336, 2, FALSE)</f>
        <v>Ashby</v>
      </c>
      <c r="C936" t="str">
        <f>VLOOKUP($A936, 'Customer Names'!$A$2:$D$2336, 3, FALSE)</f>
        <v xml:space="preserve"> Mr</v>
      </c>
      <c r="D936" t="str">
        <f>VLOOKUP($A936, 'Customer Names'!$A$2:$D$2336, 4, FALSE)</f>
        <v xml:space="preserve">  Robert S</v>
      </c>
      <c r="E936">
        <f>VLOOKUP($A936, 'Medical Examinations'!$A$2:$J$2336, 2, FALSE)</f>
        <v>27</v>
      </c>
      <c r="F936">
        <f>VLOOKUP($A936, 'Medical Examinations'!$A$2:$J$2336, 3, FALSE)</f>
        <v>4.54</v>
      </c>
      <c r="G936" t="str">
        <f>VLOOKUP($A936, 'Medical Examinations'!$A$2:$J$2336, 4, FALSE)</f>
        <v>No</v>
      </c>
      <c r="H936" t="str">
        <f>VLOOKUP($A936, 'Medical Examinations'!$A$2:$J$2336, 5, FALSE)</f>
        <v>No</v>
      </c>
      <c r="I936" t="str">
        <f>VLOOKUP($A936, 'Medical Examinations'!$A$2:$J$2336, 6, FALSE)</f>
        <v>No</v>
      </c>
      <c r="J936">
        <f>VLOOKUP($A936, 'Medical Examinations'!$A$2:$J$2336, 7, FALSE)</f>
        <v>0</v>
      </c>
      <c r="K936" t="str">
        <f>VLOOKUP($A936, 'Medical Examinations'!$A$2:$J$2336, 8, FALSE)</f>
        <v>No</v>
      </c>
      <c r="L936" t="str">
        <f>VLOOKUP($A936, 'Medical Examinations'!$A$2:$J$2336, 9, FALSE)</f>
        <v>Obesity</v>
      </c>
      <c r="M936" t="str">
        <f>VLOOKUP($A936, 'Medical Examinations'!$A$2:$J$2336, 10, FALSE)</f>
        <v>Normal</v>
      </c>
      <c r="N936">
        <f>VLOOKUP($A936, 'Hospitalisation Details'!$A$2:$K$2344, 5, FALSE)</f>
        <v>2</v>
      </c>
      <c r="O936">
        <f>VLOOKUP($A936, 'Hospitalisation Details'!$A$2:$K$2344, 6, FALSE)</f>
        <v>11737.85</v>
      </c>
      <c r="P936" t="str">
        <f>VLOOKUP($A936, 'Hospitalisation Details'!$A$2:$K$2344, 7, FALSE)</f>
        <v>tier - 3</v>
      </c>
      <c r="Q936" t="str">
        <f>VLOOKUP($A936, 'Hospitalisation Details'!$A$2:$K$2344, 8, FALSE)</f>
        <v>tier - 1</v>
      </c>
      <c r="R936" t="str">
        <f>VLOOKUP($A936, 'Hospitalisation Details'!$A$2:$K$2344, 9, FALSE)</f>
        <v>R1011</v>
      </c>
      <c r="S936" t="str">
        <f>VLOOKUP($A936, 'Hospitalisation Details'!$A$2:$K$2344, 10, FALSE)</f>
        <v>5Sep1988</v>
      </c>
      <c r="T936">
        <f>VLOOKUP($A936, 'Hospitalisation Details'!$A$2:$K$2344, 11, FALSE)</f>
        <v>34</v>
      </c>
    </row>
    <row r="937" spans="1:20" ht="15.75" x14ac:dyDescent="0.25">
      <c r="A937" s="1" t="s">
        <v>1434</v>
      </c>
      <c r="B937" t="str">
        <f>VLOOKUP($A937, 'Customer Names'!$A$2:$D$2336, 2, FALSE)</f>
        <v>Ausen</v>
      </c>
      <c r="C937" t="str">
        <f>VLOOKUP($A937, 'Customer Names'!$A$2:$D$2336, 3, FALSE)</f>
        <v xml:space="preserve"> Mr</v>
      </c>
      <c r="D937" t="str">
        <f>VLOOKUP($A937, 'Customer Names'!$A$2:$D$2336, 4, FALSE)</f>
        <v xml:space="preserve">  Cameron</v>
      </c>
      <c r="E937">
        <f>VLOOKUP($A937, 'Medical Examinations'!$A$2:$J$2336, 2, FALSE)</f>
        <v>28.594999999999999</v>
      </c>
      <c r="F937">
        <f>VLOOKUP($A937, 'Medical Examinations'!$A$2:$J$2336, 3, FALSE)</f>
        <v>4.68</v>
      </c>
      <c r="G937" t="str">
        <f>VLOOKUP($A937, 'Medical Examinations'!$A$2:$J$2336, 4, FALSE)</f>
        <v>No</v>
      </c>
      <c r="H937" t="str">
        <f>VLOOKUP($A937, 'Medical Examinations'!$A$2:$J$2336, 5, FALSE)</f>
        <v>No</v>
      </c>
      <c r="I937" t="str">
        <f>VLOOKUP($A937, 'Medical Examinations'!$A$2:$J$2336, 6, FALSE)</f>
        <v>No</v>
      </c>
      <c r="J937">
        <f>VLOOKUP($A937, 'Medical Examinations'!$A$2:$J$2336, 7, FALSE)</f>
        <v>0</v>
      </c>
      <c r="K937" t="str">
        <f>VLOOKUP($A937, 'Medical Examinations'!$A$2:$J$2336, 8, FALSE)</f>
        <v>No</v>
      </c>
      <c r="L937" t="str">
        <f>VLOOKUP($A937, 'Medical Examinations'!$A$2:$J$2336, 9, FALSE)</f>
        <v>Obesity</v>
      </c>
      <c r="M937" t="str">
        <f>VLOOKUP($A937, 'Medical Examinations'!$A$2:$J$2336, 10, FALSE)</f>
        <v>Normal</v>
      </c>
      <c r="N937">
        <f>VLOOKUP($A937, 'Hospitalisation Details'!$A$2:$K$2344, 5, FALSE)</f>
        <v>0</v>
      </c>
      <c r="O937">
        <f>VLOOKUP($A937, 'Hospitalisation Details'!$A$2:$K$2344, 6, FALSE)</f>
        <v>11735.88</v>
      </c>
      <c r="P937" t="str">
        <f>VLOOKUP($A937, 'Hospitalisation Details'!$A$2:$K$2344, 7, FALSE)</f>
        <v>tier - 3</v>
      </c>
      <c r="Q937" t="str">
        <f>VLOOKUP($A937, 'Hospitalisation Details'!$A$2:$K$2344, 8, FALSE)</f>
        <v>tier - 1</v>
      </c>
      <c r="R937" t="str">
        <f>VLOOKUP($A937, 'Hospitalisation Details'!$A$2:$K$2344, 9, FALSE)</f>
        <v>R1012</v>
      </c>
      <c r="S937" t="str">
        <f>VLOOKUP($A937, 'Hospitalisation Details'!$A$2:$K$2344, 10, FALSE)</f>
        <v>9Nov1964</v>
      </c>
      <c r="T937">
        <f>VLOOKUP($A937, 'Hospitalisation Details'!$A$2:$K$2344, 11, FALSE)</f>
        <v>58</v>
      </c>
    </row>
    <row r="938" spans="1:20" ht="15.75" x14ac:dyDescent="0.25">
      <c r="A938" s="1" t="s">
        <v>1433</v>
      </c>
      <c r="B938" t="str">
        <f>VLOOKUP($A938, 'Customer Names'!$A$2:$D$2336, 2, FALSE)</f>
        <v>Savage</v>
      </c>
      <c r="C938" t="str">
        <f>VLOOKUP($A938, 'Customer Names'!$A$2:$D$2336, 3, FALSE)</f>
        <v xml:space="preserve"> Mrs</v>
      </c>
      <c r="D938" t="str">
        <f>VLOOKUP($A938, 'Customer Names'!$A$2:$D$2336, 4, FALSE)</f>
        <v xml:space="preserve">  Ulrike</v>
      </c>
      <c r="E938">
        <f>VLOOKUP($A938, 'Medical Examinations'!$A$2:$J$2336, 2, FALSE)</f>
        <v>36.799999999999997</v>
      </c>
      <c r="F938">
        <f>VLOOKUP($A938, 'Medical Examinations'!$A$2:$J$2336, 3, FALSE)</f>
        <v>5.88</v>
      </c>
      <c r="G938" t="str">
        <f>VLOOKUP($A938, 'Medical Examinations'!$A$2:$J$2336, 4, FALSE)</f>
        <v>Yes</v>
      </c>
      <c r="H938" t="str">
        <f>VLOOKUP($A938, 'Medical Examinations'!$A$2:$J$2336, 5, FALSE)</f>
        <v>No</v>
      </c>
      <c r="I938" t="str">
        <f>VLOOKUP($A938, 'Medical Examinations'!$A$2:$J$2336, 6, FALSE)</f>
        <v>No</v>
      </c>
      <c r="J938">
        <f>VLOOKUP($A938, 'Medical Examinations'!$A$2:$J$2336, 7, FALSE)</f>
        <v>1</v>
      </c>
      <c r="K938" t="str">
        <f>VLOOKUP($A938, 'Medical Examinations'!$A$2:$J$2336, 8, FALSE)</f>
        <v>No</v>
      </c>
      <c r="L938" t="str">
        <f>VLOOKUP($A938, 'Medical Examinations'!$A$2:$J$2336, 9, FALSE)</f>
        <v>Obesity</v>
      </c>
      <c r="M938" t="str">
        <f>VLOOKUP($A938, 'Medical Examinations'!$A$2:$J$2336, 10, FALSE)</f>
        <v>Diabetes</v>
      </c>
      <c r="N938">
        <f>VLOOKUP($A938, 'Hospitalisation Details'!$A$2:$K$2344, 5, FALSE)</f>
        <v>3</v>
      </c>
      <c r="O938">
        <f>VLOOKUP($A938, 'Hospitalisation Details'!$A$2:$K$2344, 6, FALSE)</f>
        <v>11730.82</v>
      </c>
      <c r="P938" t="str">
        <f>VLOOKUP($A938, 'Hospitalisation Details'!$A$2:$K$2344, 7, FALSE)</f>
        <v>tier - 3</v>
      </c>
      <c r="Q938" t="str">
        <f>VLOOKUP($A938, 'Hospitalisation Details'!$A$2:$K$2344, 8, FALSE)</f>
        <v>tier - 3</v>
      </c>
      <c r="R938" t="str">
        <f>VLOOKUP($A938, 'Hospitalisation Details'!$A$2:$K$2344, 9, FALSE)</f>
        <v>R1026</v>
      </c>
      <c r="S938" t="str">
        <f>VLOOKUP($A938, 'Hospitalisation Details'!$A$2:$K$2344, 10, FALSE)</f>
        <v>26Nov1984</v>
      </c>
      <c r="T938">
        <f>VLOOKUP($A938, 'Hospitalisation Details'!$A$2:$K$2344, 11, FALSE)</f>
        <v>38</v>
      </c>
    </row>
    <row r="939" spans="1:20" ht="15.75" x14ac:dyDescent="0.25">
      <c r="A939" s="1" t="s">
        <v>1432</v>
      </c>
      <c r="B939" t="str">
        <f>VLOOKUP($A939, 'Customer Names'!$A$2:$D$2336, 2, FALSE)</f>
        <v>O'Leary</v>
      </c>
      <c r="C939" t="str">
        <f>VLOOKUP($A939, 'Customer Names'!$A$2:$D$2336, 3, FALSE)</f>
        <v xml:space="preserve"> Ms</v>
      </c>
      <c r="D939" t="str">
        <f>VLOOKUP($A939, 'Customer Names'!$A$2:$D$2336, 4, FALSE)</f>
        <v xml:space="preserve">  Katlyn A</v>
      </c>
      <c r="E939">
        <f>VLOOKUP($A939, 'Medical Examinations'!$A$2:$J$2336, 2, FALSE)</f>
        <v>23.75</v>
      </c>
      <c r="F939">
        <f>VLOOKUP($A939, 'Medical Examinations'!$A$2:$J$2336, 3, FALSE)</f>
        <v>5.42</v>
      </c>
      <c r="G939" t="str">
        <f>VLOOKUP($A939, 'Medical Examinations'!$A$2:$J$2336, 4, FALSE)</f>
        <v>No</v>
      </c>
      <c r="H939" t="str">
        <f>VLOOKUP($A939, 'Medical Examinations'!$A$2:$J$2336, 5, FALSE)</f>
        <v>No</v>
      </c>
      <c r="I939" t="str">
        <f>VLOOKUP($A939, 'Medical Examinations'!$A$2:$J$2336, 6, FALSE)</f>
        <v>Yes</v>
      </c>
      <c r="J939">
        <f>VLOOKUP($A939, 'Medical Examinations'!$A$2:$J$2336, 7, FALSE)</f>
        <v>0</v>
      </c>
      <c r="K939" t="str">
        <f>VLOOKUP($A939, 'Medical Examinations'!$A$2:$J$2336, 8, FALSE)</f>
        <v>No</v>
      </c>
      <c r="L939" t="str">
        <f>VLOOKUP($A939, 'Medical Examinations'!$A$2:$J$2336, 9, FALSE)</f>
        <v>Obesity</v>
      </c>
      <c r="M939" t="str">
        <f>VLOOKUP($A939, 'Medical Examinations'!$A$2:$J$2336, 10, FALSE)</f>
        <v>Normal</v>
      </c>
      <c r="N939">
        <f>VLOOKUP($A939, 'Hospitalisation Details'!$A$2:$K$2344, 5, FALSE)</f>
        <v>2</v>
      </c>
      <c r="O939">
        <f>VLOOKUP($A939, 'Hospitalisation Details'!$A$2:$K$2344, 6, FALSE)</f>
        <v>11729.68</v>
      </c>
      <c r="P939" t="str">
        <f>VLOOKUP($A939, 'Hospitalisation Details'!$A$2:$K$2344, 7, FALSE)</f>
        <v>tier - 3</v>
      </c>
      <c r="Q939" t="str">
        <f>VLOOKUP($A939, 'Hospitalisation Details'!$A$2:$K$2344, 8, FALSE)</f>
        <v>tier - 1</v>
      </c>
      <c r="R939" t="str">
        <f>VLOOKUP($A939, 'Hospitalisation Details'!$A$2:$K$2344, 9, FALSE)</f>
        <v>R1024</v>
      </c>
      <c r="S939" t="str">
        <f>VLOOKUP($A939, 'Hospitalisation Details'!$A$2:$K$2344, 10, FALSE)</f>
        <v>12Oct1969</v>
      </c>
      <c r="T939">
        <f>VLOOKUP($A939, 'Hospitalisation Details'!$A$2:$K$2344, 11, FALSE)</f>
        <v>53</v>
      </c>
    </row>
    <row r="940" spans="1:20" ht="15.75" x14ac:dyDescent="0.25">
      <c r="A940" s="1" t="s">
        <v>1431</v>
      </c>
      <c r="B940" t="str">
        <f>VLOOKUP($A940, 'Customer Names'!$A$2:$D$2336, 2, FALSE)</f>
        <v>Scoville</v>
      </c>
      <c r="C940" t="str">
        <f>VLOOKUP($A940, 'Customer Names'!$A$2:$D$2336, 3, FALSE)</f>
        <v xml:space="preserve"> Mr</v>
      </c>
      <c r="D940" t="str">
        <f>VLOOKUP($A940, 'Customer Names'!$A$2:$D$2336, 4, FALSE)</f>
        <v xml:space="preserve">  Morgan B</v>
      </c>
      <c r="E940">
        <f>VLOOKUP($A940, 'Medical Examinations'!$A$2:$J$2336, 2, FALSE)</f>
        <v>35.619999999999997</v>
      </c>
      <c r="F940">
        <f>VLOOKUP($A940, 'Medical Examinations'!$A$2:$J$2336, 3, FALSE)</f>
        <v>4.16</v>
      </c>
      <c r="G940" t="str">
        <f>VLOOKUP($A940, 'Medical Examinations'!$A$2:$J$2336, 4, FALSE)</f>
        <v>Yes</v>
      </c>
      <c r="H940" t="str">
        <f>VLOOKUP($A940, 'Medical Examinations'!$A$2:$J$2336, 5, FALSE)</f>
        <v>No</v>
      </c>
      <c r="I940" t="str">
        <f>VLOOKUP($A940, 'Medical Examinations'!$A$2:$J$2336, 6, FALSE)</f>
        <v>No</v>
      </c>
      <c r="J940">
        <f>VLOOKUP($A940, 'Medical Examinations'!$A$2:$J$2336, 7, FALSE)</f>
        <v>1</v>
      </c>
      <c r="K940" t="str">
        <f>VLOOKUP($A940, 'Medical Examinations'!$A$2:$J$2336, 8, FALSE)</f>
        <v>No</v>
      </c>
      <c r="L940" t="str">
        <f>VLOOKUP($A940, 'Medical Examinations'!$A$2:$J$2336, 9, FALSE)</f>
        <v>Obesity</v>
      </c>
      <c r="M940" t="str">
        <f>VLOOKUP($A940, 'Medical Examinations'!$A$2:$J$2336, 10, FALSE)</f>
        <v>Normal</v>
      </c>
      <c r="N940">
        <f>VLOOKUP($A940, 'Hospitalisation Details'!$A$2:$K$2344, 5, FALSE)</f>
        <v>3</v>
      </c>
      <c r="O940">
        <f>VLOOKUP($A940, 'Hospitalisation Details'!$A$2:$K$2344, 6, FALSE)</f>
        <v>11712.97</v>
      </c>
      <c r="P940" t="str">
        <f>VLOOKUP($A940, 'Hospitalisation Details'!$A$2:$K$2344, 7, FALSE)</f>
        <v>tier - 3</v>
      </c>
      <c r="Q940" t="str">
        <f>VLOOKUP($A940, 'Hospitalisation Details'!$A$2:$K$2344, 8, FALSE)</f>
        <v>tier - 2</v>
      </c>
      <c r="R940" t="str">
        <f>VLOOKUP($A940, 'Hospitalisation Details'!$A$2:$K$2344, 9, FALSE)</f>
        <v>R1021</v>
      </c>
      <c r="S940" t="str">
        <f>VLOOKUP($A940, 'Hospitalisation Details'!$A$2:$K$2344, 10, FALSE)</f>
        <v>21Oct1982</v>
      </c>
      <c r="T940">
        <f>VLOOKUP($A940, 'Hospitalisation Details'!$A$2:$K$2344, 11, FALSE)</f>
        <v>40</v>
      </c>
    </row>
    <row r="941" spans="1:20" ht="15.75" x14ac:dyDescent="0.25">
      <c r="A941" s="1" t="s">
        <v>1430</v>
      </c>
      <c r="B941" t="str">
        <f>VLOOKUP($A941, 'Customer Names'!$A$2:$D$2336, 2, FALSE)</f>
        <v>Kaus</v>
      </c>
      <c r="C941" t="str">
        <f>VLOOKUP($A941, 'Customer Names'!$A$2:$D$2336, 3, FALSE)</f>
        <v xml:space="preserve"> Mr</v>
      </c>
      <c r="D941" t="str">
        <f>VLOOKUP($A941, 'Customer Names'!$A$2:$D$2336, 4, FALSE)</f>
        <v xml:space="preserve">  Peter</v>
      </c>
      <c r="E941">
        <f>VLOOKUP($A941, 'Medical Examinations'!$A$2:$J$2336, 2, FALSE)</f>
        <v>30.69</v>
      </c>
      <c r="F941">
        <f>VLOOKUP($A941, 'Medical Examinations'!$A$2:$J$2336, 3, FALSE)</f>
        <v>7.05</v>
      </c>
      <c r="G941" t="str">
        <f>VLOOKUP($A941, 'Medical Examinations'!$A$2:$J$2336, 4, FALSE)</f>
        <v>No</v>
      </c>
      <c r="H941" t="str">
        <f>VLOOKUP($A941, 'Medical Examinations'!$A$2:$J$2336, 5, FALSE)</f>
        <v>No</v>
      </c>
      <c r="I941" t="str">
        <f>VLOOKUP($A941, 'Medical Examinations'!$A$2:$J$2336, 6, FALSE)</f>
        <v>No</v>
      </c>
      <c r="J941">
        <f>VLOOKUP($A941, 'Medical Examinations'!$A$2:$J$2336, 7, FALSE)</f>
        <v>1</v>
      </c>
      <c r="K941" t="str">
        <f>VLOOKUP($A941, 'Medical Examinations'!$A$2:$J$2336, 8, FALSE)</f>
        <v>No</v>
      </c>
      <c r="L941" t="str">
        <f>VLOOKUP($A941, 'Medical Examinations'!$A$2:$J$2336, 9, FALSE)</f>
        <v>Obesity</v>
      </c>
      <c r="M941" t="str">
        <f>VLOOKUP($A941, 'Medical Examinations'!$A$2:$J$2336, 10, FALSE)</f>
        <v>Diabetes</v>
      </c>
      <c r="N941">
        <f>VLOOKUP($A941, 'Hospitalisation Details'!$A$2:$K$2344, 5, FALSE)</f>
        <v>0</v>
      </c>
      <c r="O941">
        <f>VLOOKUP($A941, 'Hospitalisation Details'!$A$2:$K$2344, 6, FALSE)</f>
        <v>11696.52</v>
      </c>
      <c r="P941" t="str">
        <f>VLOOKUP($A941, 'Hospitalisation Details'!$A$2:$K$2344, 7, FALSE)</f>
        <v>tier - 3</v>
      </c>
      <c r="Q941" t="str">
        <f>VLOOKUP($A941, 'Hospitalisation Details'!$A$2:$K$2344, 8, FALSE)</f>
        <v>tier - 1</v>
      </c>
      <c r="R941" t="str">
        <f>VLOOKUP($A941, 'Hospitalisation Details'!$A$2:$K$2344, 9, FALSE)</f>
        <v>R1021</v>
      </c>
      <c r="S941" t="str">
        <f>VLOOKUP($A941, 'Hospitalisation Details'!$A$2:$K$2344, 10, FALSE)</f>
        <v>1Dec1970</v>
      </c>
      <c r="T941">
        <f>VLOOKUP($A941, 'Hospitalisation Details'!$A$2:$K$2344, 11, FALSE)</f>
        <v>52</v>
      </c>
    </row>
    <row r="942" spans="1:20" ht="15.75" x14ac:dyDescent="0.25">
      <c r="A942" s="1" t="s">
        <v>1429</v>
      </c>
      <c r="B942" t="str">
        <f>VLOOKUP($A942, 'Customer Names'!$A$2:$D$2336, 2, FALSE)</f>
        <v>Rainey</v>
      </c>
      <c r="C942" t="str">
        <f>VLOOKUP($A942, 'Customer Names'!$A$2:$D$2336, 3, FALSE)</f>
        <v xml:space="preserve"> Ms</v>
      </c>
      <c r="D942" t="str">
        <f>VLOOKUP($A942, 'Customer Names'!$A$2:$D$2336, 4, FALSE)</f>
        <v xml:space="preserve">  Chandler</v>
      </c>
      <c r="E942">
        <f>VLOOKUP($A942, 'Medical Examinations'!$A$2:$J$2336, 2, FALSE)</f>
        <v>35.799999999999997</v>
      </c>
      <c r="F942">
        <f>VLOOKUP($A942, 'Medical Examinations'!$A$2:$J$2336, 3, FALSE)</f>
        <v>5.63</v>
      </c>
      <c r="G942" t="str">
        <f>VLOOKUP($A942, 'Medical Examinations'!$A$2:$J$2336, 4, FALSE)</f>
        <v>Yes</v>
      </c>
      <c r="H942" t="str">
        <f>VLOOKUP($A942, 'Medical Examinations'!$A$2:$J$2336, 5, FALSE)</f>
        <v>No</v>
      </c>
      <c r="I942" t="str">
        <f>VLOOKUP($A942, 'Medical Examinations'!$A$2:$J$2336, 6, FALSE)</f>
        <v>No</v>
      </c>
      <c r="J942">
        <f>VLOOKUP($A942, 'Medical Examinations'!$A$2:$J$2336, 7, FALSE)</f>
        <v>1</v>
      </c>
      <c r="K942" t="str">
        <f>VLOOKUP($A942, 'Medical Examinations'!$A$2:$J$2336, 8, FALSE)</f>
        <v>No</v>
      </c>
      <c r="L942" t="str">
        <f>VLOOKUP($A942, 'Medical Examinations'!$A$2:$J$2336, 9, FALSE)</f>
        <v>Obesity</v>
      </c>
      <c r="M942" t="str">
        <f>VLOOKUP($A942, 'Medical Examinations'!$A$2:$J$2336, 10, FALSE)</f>
        <v>Normal</v>
      </c>
      <c r="N942">
        <f>VLOOKUP($A942, 'Hospitalisation Details'!$A$2:$K$2344, 5, FALSE)</f>
        <v>1</v>
      </c>
      <c r="O942">
        <f>VLOOKUP($A942, 'Hospitalisation Details'!$A$2:$K$2344, 6, FALSE)</f>
        <v>11674.13</v>
      </c>
      <c r="P942" t="str">
        <f>VLOOKUP($A942, 'Hospitalisation Details'!$A$2:$K$2344, 7, FALSE)</f>
        <v>tier - 3</v>
      </c>
      <c r="Q942" t="str">
        <f>VLOOKUP($A942, 'Hospitalisation Details'!$A$2:$K$2344, 8, FALSE)</f>
        <v>tier - 1</v>
      </c>
      <c r="R942" t="str">
        <f>VLOOKUP($A942, 'Hospitalisation Details'!$A$2:$K$2344, 9, FALSE)</f>
        <v>R1011</v>
      </c>
      <c r="S942" t="str">
        <f>VLOOKUP($A942, 'Hospitalisation Details'!$A$2:$K$2344, 10, FALSE)</f>
        <v>9Nov1966</v>
      </c>
      <c r="T942">
        <f>VLOOKUP($A942, 'Hospitalisation Details'!$A$2:$K$2344, 11, FALSE)</f>
        <v>56</v>
      </c>
    </row>
    <row r="943" spans="1:20" ht="15.75" x14ac:dyDescent="0.25">
      <c r="A943" s="1" t="s">
        <v>1428</v>
      </c>
      <c r="B943" t="str">
        <f>VLOOKUP($A943, 'Customer Names'!$A$2:$D$2336, 2, FALSE)</f>
        <v>Rasch</v>
      </c>
      <c r="C943" t="str">
        <f>VLOOKUP($A943, 'Customer Names'!$A$2:$D$2336, 3, FALSE)</f>
        <v xml:space="preserve"> Ms</v>
      </c>
      <c r="D943" t="str">
        <f>VLOOKUP($A943, 'Customer Names'!$A$2:$D$2336, 4, FALSE)</f>
        <v xml:space="preserve">  Silvana M</v>
      </c>
      <c r="E943">
        <f>VLOOKUP($A943, 'Medical Examinations'!$A$2:$J$2336, 2, FALSE)</f>
        <v>28.785</v>
      </c>
      <c r="F943">
        <f>VLOOKUP($A943, 'Medical Examinations'!$A$2:$J$2336, 3, FALSE)</f>
        <v>4.24</v>
      </c>
      <c r="G943" t="str">
        <f>VLOOKUP($A943, 'Medical Examinations'!$A$2:$J$2336, 4, FALSE)</f>
        <v>No</v>
      </c>
      <c r="H943" t="str">
        <f>VLOOKUP($A943, 'Medical Examinations'!$A$2:$J$2336, 5, FALSE)</f>
        <v>No</v>
      </c>
      <c r="I943" t="str">
        <f>VLOOKUP($A943, 'Medical Examinations'!$A$2:$J$2336, 6, FALSE)</f>
        <v>No</v>
      </c>
      <c r="J943">
        <f>VLOOKUP($A943, 'Medical Examinations'!$A$2:$J$2336, 7, FALSE)</f>
        <v>0</v>
      </c>
      <c r="K943" t="str">
        <f>VLOOKUP($A943, 'Medical Examinations'!$A$2:$J$2336, 8, FALSE)</f>
        <v>No</v>
      </c>
      <c r="L943" t="str">
        <f>VLOOKUP($A943, 'Medical Examinations'!$A$2:$J$2336, 9, FALSE)</f>
        <v>Obesity</v>
      </c>
      <c r="M943" t="str">
        <f>VLOOKUP($A943, 'Medical Examinations'!$A$2:$J$2336, 10, FALSE)</f>
        <v>Normal</v>
      </c>
      <c r="N943">
        <f>VLOOKUP($A943, 'Hospitalisation Details'!$A$2:$K$2344, 5, FALSE)</f>
        <v>0</v>
      </c>
      <c r="O943">
        <f>VLOOKUP($A943, 'Hospitalisation Details'!$A$2:$K$2344, 6, FALSE)</f>
        <v>11658.38</v>
      </c>
      <c r="P943" t="str">
        <f>VLOOKUP($A943, 'Hospitalisation Details'!$A$2:$K$2344, 7, FALSE)</f>
        <v>tier - 3</v>
      </c>
      <c r="Q943" t="str">
        <f>VLOOKUP($A943, 'Hospitalisation Details'!$A$2:$K$2344, 8, FALSE)</f>
        <v>tier - 3</v>
      </c>
      <c r="R943" t="str">
        <f>VLOOKUP($A943, 'Hospitalisation Details'!$A$2:$K$2344, 9, FALSE)</f>
        <v>R1024</v>
      </c>
      <c r="S943" t="str">
        <f>VLOOKUP($A943, 'Hospitalisation Details'!$A$2:$K$2344, 10, FALSE)</f>
        <v>23Aug1966</v>
      </c>
      <c r="T943">
        <f>VLOOKUP($A943, 'Hospitalisation Details'!$A$2:$K$2344, 11, FALSE)</f>
        <v>56</v>
      </c>
    </row>
    <row r="944" spans="1:20" ht="15.75" x14ac:dyDescent="0.25">
      <c r="A944" s="1" t="s">
        <v>1427</v>
      </c>
      <c r="B944" t="str">
        <f>VLOOKUP($A944, 'Customer Names'!$A$2:$D$2336, 2, FALSE)</f>
        <v>Plunkett</v>
      </c>
      <c r="C944" t="str">
        <f>VLOOKUP($A944, 'Customer Names'!$A$2:$D$2336, 3, FALSE)</f>
        <v xml:space="preserve"> Ms</v>
      </c>
      <c r="D944" t="str">
        <f>VLOOKUP($A944, 'Customer Names'!$A$2:$D$2336, 4, FALSE)</f>
        <v xml:space="preserve">  Natty</v>
      </c>
      <c r="E944">
        <f>VLOOKUP($A944, 'Medical Examinations'!$A$2:$J$2336, 2, FALSE)</f>
        <v>28.594999999999999</v>
      </c>
      <c r="F944">
        <f>VLOOKUP($A944, 'Medical Examinations'!$A$2:$J$2336, 3, FALSE)</f>
        <v>4.96</v>
      </c>
      <c r="G944" t="str">
        <f>VLOOKUP($A944, 'Medical Examinations'!$A$2:$J$2336, 4, FALSE)</f>
        <v>No</v>
      </c>
      <c r="H944" t="str">
        <f>VLOOKUP($A944, 'Medical Examinations'!$A$2:$J$2336, 5, FALSE)</f>
        <v>No</v>
      </c>
      <c r="I944" t="str">
        <f>VLOOKUP($A944, 'Medical Examinations'!$A$2:$J$2336, 6, FALSE)</f>
        <v>No</v>
      </c>
      <c r="J944">
        <f>VLOOKUP($A944, 'Medical Examinations'!$A$2:$J$2336, 7, FALSE)</f>
        <v>0</v>
      </c>
      <c r="K944" t="str">
        <f>VLOOKUP($A944, 'Medical Examinations'!$A$2:$J$2336, 8, FALSE)</f>
        <v>No</v>
      </c>
      <c r="L944" t="str">
        <f>VLOOKUP($A944, 'Medical Examinations'!$A$2:$J$2336, 9, FALSE)</f>
        <v>Obesity</v>
      </c>
      <c r="M944" t="str">
        <f>VLOOKUP($A944, 'Medical Examinations'!$A$2:$J$2336, 10, FALSE)</f>
        <v>Normal</v>
      </c>
      <c r="N944">
        <f>VLOOKUP($A944, 'Hospitalisation Details'!$A$2:$K$2344, 5, FALSE)</f>
        <v>0</v>
      </c>
      <c r="O944">
        <f>VLOOKUP($A944, 'Hospitalisation Details'!$A$2:$K$2344, 6, FALSE)</f>
        <v>11658.12</v>
      </c>
      <c r="P944" t="str">
        <f>VLOOKUP($A944, 'Hospitalisation Details'!$A$2:$K$2344, 7, FALSE)</f>
        <v>tier - 3</v>
      </c>
      <c r="Q944" t="str">
        <f>VLOOKUP($A944, 'Hospitalisation Details'!$A$2:$K$2344, 8, FALSE)</f>
        <v>tier - 1</v>
      </c>
      <c r="R944" t="str">
        <f>VLOOKUP($A944, 'Hospitalisation Details'!$A$2:$K$2344, 9, FALSE)</f>
        <v>R1024</v>
      </c>
      <c r="S944" t="str">
        <f>VLOOKUP($A944, 'Hospitalisation Details'!$A$2:$K$2344, 10, FALSE)</f>
        <v>6Jul1966</v>
      </c>
      <c r="T944">
        <f>VLOOKUP($A944, 'Hospitalisation Details'!$A$2:$K$2344, 11, FALSE)</f>
        <v>56</v>
      </c>
    </row>
    <row r="945" spans="1:20" ht="15.75" x14ac:dyDescent="0.25">
      <c r="A945" s="1" t="s">
        <v>1426</v>
      </c>
      <c r="B945" t="str">
        <f>VLOOKUP($A945, 'Customer Names'!$A$2:$D$2336, 2, FALSE)</f>
        <v>Murphy</v>
      </c>
      <c r="C945" t="str">
        <f>VLOOKUP($A945, 'Customer Names'!$A$2:$D$2336, 3, FALSE)</f>
        <v xml:space="preserve"> Mr</v>
      </c>
      <c r="D945" t="str">
        <f>VLOOKUP($A945, 'Customer Names'!$A$2:$D$2336, 4, FALSE)</f>
        <v xml:space="preserve">  Nicholas T</v>
      </c>
      <c r="E945">
        <f>VLOOKUP($A945, 'Medical Examinations'!$A$2:$J$2336, 2, FALSE)</f>
        <v>48.75</v>
      </c>
      <c r="F945">
        <f>VLOOKUP($A945, 'Medical Examinations'!$A$2:$J$2336, 3, FALSE)</f>
        <v>4.34</v>
      </c>
      <c r="G945" t="str">
        <f>VLOOKUP($A945, 'Medical Examinations'!$A$2:$J$2336, 4, FALSE)</f>
        <v>Yes</v>
      </c>
      <c r="H945" t="str">
        <f>VLOOKUP($A945, 'Medical Examinations'!$A$2:$J$2336, 5, FALSE)</f>
        <v>Yes</v>
      </c>
      <c r="I945" t="str">
        <f>VLOOKUP($A945, 'Medical Examinations'!$A$2:$J$2336, 6, FALSE)</f>
        <v>No</v>
      </c>
      <c r="J945">
        <f>VLOOKUP($A945, 'Medical Examinations'!$A$2:$J$2336, 7, FALSE)</f>
        <v>2</v>
      </c>
      <c r="K945" t="str">
        <f>VLOOKUP($A945, 'Medical Examinations'!$A$2:$J$2336, 8, FALSE)</f>
        <v>Yes</v>
      </c>
      <c r="L945" t="str">
        <f>VLOOKUP($A945, 'Medical Examinations'!$A$2:$J$2336, 9, FALSE)</f>
        <v>Obesity</v>
      </c>
      <c r="M945" t="str">
        <f>VLOOKUP($A945, 'Medical Examinations'!$A$2:$J$2336, 10, FALSE)</f>
        <v>Normal</v>
      </c>
      <c r="N945">
        <f>VLOOKUP($A945, 'Hospitalisation Details'!$A$2:$K$2344, 5, FALSE)</f>
        <v>0</v>
      </c>
      <c r="O945">
        <f>VLOOKUP($A945, 'Hospitalisation Details'!$A$2:$K$2344, 6, FALSE)</f>
        <v>11657.81</v>
      </c>
      <c r="P945" t="str">
        <f>VLOOKUP($A945, 'Hospitalisation Details'!$A$2:$K$2344, 7, FALSE)</f>
        <v>tier - 3</v>
      </c>
      <c r="Q945" t="str">
        <f>VLOOKUP($A945, 'Hospitalisation Details'!$A$2:$K$2344, 8, FALSE)</f>
        <v>tier - 2</v>
      </c>
      <c r="R945" t="str">
        <f>VLOOKUP($A945, 'Hospitalisation Details'!$A$2:$K$2344, 9, FALSE)</f>
        <v>R1023</v>
      </c>
      <c r="S945" t="str">
        <f>VLOOKUP($A945, 'Hospitalisation Details'!$A$2:$K$2344, 10, FALSE)</f>
        <v>20Jul1994</v>
      </c>
      <c r="T945">
        <f>VLOOKUP($A945, 'Hospitalisation Details'!$A$2:$K$2344, 11, FALSE)</f>
        <v>28</v>
      </c>
    </row>
    <row r="946" spans="1:20" ht="15.75" x14ac:dyDescent="0.25">
      <c r="A946" s="1" t="s">
        <v>1425</v>
      </c>
      <c r="B946" t="str">
        <f>VLOOKUP($A946, 'Customer Names'!$A$2:$D$2336, 2, FALSE)</f>
        <v>Gusmer</v>
      </c>
      <c r="C946" t="str">
        <f>VLOOKUP($A946, 'Customer Names'!$A$2:$D$2336, 3, FALSE)</f>
        <v xml:space="preserve"> Ms</v>
      </c>
      <c r="D946" t="str">
        <f>VLOOKUP($A946, 'Customer Names'!$A$2:$D$2336, 4, FALSE)</f>
        <v xml:space="preserve">  Rebecca</v>
      </c>
      <c r="E946">
        <f>VLOOKUP($A946, 'Medical Examinations'!$A$2:$J$2336, 2, FALSE)</f>
        <v>28.31</v>
      </c>
      <c r="F946">
        <f>VLOOKUP($A946, 'Medical Examinations'!$A$2:$J$2336, 3, FALSE)</f>
        <v>5.43</v>
      </c>
      <c r="G946" t="str">
        <f>VLOOKUP($A946, 'Medical Examinations'!$A$2:$J$2336, 4, FALSE)</f>
        <v>No</v>
      </c>
      <c r="H946" t="str">
        <f>VLOOKUP($A946, 'Medical Examinations'!$A$2:$J$2336, 5, FALSE)</f>
        <v>No</v>
      </c>
      <c r="I946" t="str">
        <f>VLOOKUP($A946, 'Medical Examinations'!$A$2:$J$2336, 6, FALSE)</f>
        <v>No</v>
      </c>
      <c r="J946">
        <f>VLOOKUP($A946, 'Medical Examinations'!$A$2:$J$2336, 7, FALSE)</f>
        <v>0</v>
      </c>
      <c r="K946" t="str">
        <f>VLOOKUP($A946, 'Medical Examinations'!$A$2:$J$2336, 8, FALSE)</f>
        <v>No</v>
      </c>
      <c r="L946" t="str">
        <f>VLOOKUP($A946, 'Medical Examinations'!$A$2:$J$2336, 9, FALSE)</f>
        <v>Obesity</v>
      </c>
      <c r="M946" t="str">
        <f>VLOOKUP($A946, 'Medical Examinations'!$A$2:$J$2336, 10, FALSE)</f>
        <v>Normal</v>
      </c>
      <c r="N946">
        <f>VLOOKUP($A946, 'Hospitalisation Details'!$A$2:$K$2344, 5, FALSE)</f>
        <v>0</v>
      </c>
      <c r="O946">
        <f>VLOOKUP($A946, 'Hospitalisation Details'!$A$2:$K$2344, 6, FALSE)</f>
        <v>11657.72</v>
      </c>
      <c r="P946" t="str">
        <f>VLOOKUP($A946, 'Hospitalisation Details'!$A$2:$K$2344, 7, FALSE)</f>
        <v>tier - 3</v>
      </c>
      <c r="Q946" t="str">
        <f>VLOOKUP($A946, 'Hospitalisation Details'!$A$2:$K$2344, 8, FALSE)</f>
        <v>tier - 2</v>
      </c>
      <c r="R946" t="str">
        <f>VLOOKUP($A946, 'Hospitalisation Details'!$A$2:$K$2344, 9, FALSE)</f>
        <v>R1024</v>
      </c>
      <c r="S946" t="str">
        <f>VLOOKUP($A946, 'Hospitalisation Details'!$A$2:$K$2344, 10, FALSE)</f>
        <v>4Oct1966</v>
      </c>
      <c r="T946">
        <f>VLOOKUP($A946, 'Hospitalisation Details'!$A$2:$K$2344, 11, FALSE)</f>
        <v>56</v>
      </c>
    </row>
    <row r="947" spans="1:20" ht="15.75" x14ac:dyDescent="0.25">
      <c r="A947" s="1" t="s">
        <v>1424</v>
      </c>
      <c r="B947" t="str">
        <f>VLOOKUP($A947, 'Customer Names'!$A$2:$D$2336, 2, FALSE)</f>
        <v>Loftus</v>
      </c>
      <c r="C947" t="str">
        <f>VLOOKUP($A947, 'Customer Names'!$A$2:$D$2336, 3, FALSE)</f>
        <v xml:space="preserve"> Mr</v>
      </c>
      <c r="D947" t="str">
        <f>VLOOKUP($A947, 'Customer Names'!$A$2:$D$2336, 4, FALSE)</f>
        <v xml:space="preserve">  John</v>
      </c>
      <c r="E947">
        <f>VLOOKUP($A947, 'Medical Examinations'!$A$2:$J$2336, 2, FALSE)</f>
        <v>38.39</v>
      </c>
      <c r="F947">
        <f>VLOOKUP($A947, 'Medical Examinations'!$A$2:$J$2336, 3, FALSE)</f>
        <v>8.33</v>
      </c>
      <c r="G947" t="str">
        <f>VLOOKUP($A947, 'Medical Examinations'!$A$2:$J$2336, 4, FALSE)</f>
        <v>Yes</v>
      </c>
      <c r="H947" t="str">
        <f>VLOOKUP($A947, 'Medical Examinations'!$A$2:$J$2336, 5, FALSE)</f>
        <v>No</v>
      </c>
      <c r="I947" t="str">
        <f>VLOOKUP($A947, 'Medical Examinations'!$A$2:$J$2336, 6, FALSE)</f>
        <v>No</v>
      </c>
      <c r="J947">
        <f>VLOOKUP($A947, 'Medical Examinations'!$A$2:$J$2336, 7, FALSE)</f>
        <v>1</v>
      </c>
      <c r="K947" t="str">
        <f>VLOOKUP($A947, 'Medical Examinations'!$A$2:$J$2336, 8, FALSE)</f>
        <v>Yes</v>
      </c>
      <c r="L947" t="str">
        <f>VLOOKUP($A947, 'Medical Examinations'!$A$2:$J$2336, 9, FALSE)</f>
        <v>Obesity</v>
      </c>
      <c r="M947" t="str">
        <f>VLOOKUP($A947, 'Medical Examinations'!$A$2:$J$2336, 10, FALSE)</f>
        <v>Diabetes</v>
      </c>
      <c r="N947">
        <f>VLOOKUP($A947, 'Hospitalisation Details'!$A$2:$K$2344, 5, FALSE)</f>
        <v>3</v>
      </c>
      <c r="O947">
        <f>VLOOKUP($A947, 'Hospitalisation Details'!$A$2:$K$2344, 6, FALSE)</f>
        <v>11625.11</v>
      </c>
      <c r="P947" t="str">
        <f>VLOOKUP($A947, 'Hospitalisation Details'!$A$2:$K$2344, 7, FALSE)</f>
        <v>tier - 3</v>
      </c>
      <c r="Q947" t="str">
        <f>VLOOKUP($A947, 'Hospitalisation Details'!$A$2:$K$2344, 8, FALSE)</f>
        <v>tier - 3</v>
      </c>
      <c r="R947" t="str">
        <f>VLOOKUP($A947, 'Hospitalisation Details'!$A$2:$K$2344, 9, FALSE)</f>
        <v>R1022</v>
      </c>
      <c r="S947" t="str">
        <f>VLOOKUP($A947, 'Hospitalisation Details'!$A$2:$K$2344, 10, FALSE)</f>
        <v>17Jul1986</v>
      </c>
      <c r="T947">
        <f>VLOOKUP($A947, 'Hospitalisation Details'!$A$2:$K$2344, 11, FALSE)</f>
        <v>36</v>
      </c>
    </row>
    <row r="948" spans="1:20" ht="15.75" x14ac:dyDescent="0.25">
      <c r="A948" s="1" t="s">
        <v>1423</v>
      </c>
      <c r="B948" t="str">
        <f>VLOOKUP($A948, 'Customer Names'!$A$2:$D$2336, 2, FALSE)</f>
        <v>Scott</v>
      </c>
      <c r="C948" t="str">
        <f>VLOOKUP($A948, 'Customer Names'!$A$2:$D$2336, 3, FALSE)</f>
        <v xml:space="preserve"> Mr</v>
      </c>
      <c r="D948" t="str">
        <f>VLOOKUP($A948, 'Customer Names'!$A$2:$D$2336, 4, FALSE)</f>
        <v xml:space="preserve">  Antony G</v>
      </c>
      <c r="E948">
        <f>VLOOKUP($A948, 'Medical Examinations'!$A$2:$J$2336, 2, FALSE)</f>
        <v>25.87</v>
      </c>
      <c r="F948">
        <f>VLOOKUP($A948, 'Medical Examinations'!$A$2:$J$2336, 3, FALSE)</f>
        <v>5.63</v>
      </c>
      <c r="G948" t="str">
        <f>VLOOKUP($A948, 'Medical Examinations'!$A$2:$J$2336, 4, FALSE)</f>
        <v>No</v>
      </c>
      <c r="H948" t="str">
        <f>VLOOKUP($A948, 'Medical Examinations'!$A$2:$J$2336, 5, FALSE)</f>
        <v>No</v>
      </c>
      <c r="I948" t="str">
        <f>VLOOKUP($A948, 'Medical Examinations'!$A$2:$J$2336, 6, FALSE)</f>
        <v>No</v>
      </c>
      <c r="J948">
        <f>VLOOKUP($A948, 'Medical Examinations'!$A$2:$J$2336, 7, FALSE)</f>
        <v>0</v>
      </c>
      <c r="K948" t="str">
        <f>VLOOKUP($A948, 'Medical Examinations'!$A$2:$J$2336, 8, FALSE)</f>
        <v>No</v>
      </c>
      <c r="L948" t="str">
        <f>VLOOKUP($A948, 'Medical Examinations'!$A$2:$J$2336, 9, FALSE)</f>
        <v>Obesity</v>
      </c>
      <c r="M948" t="str">
        <f>VLOOKUP($A948, 'Medical Examinations'!$A$2:$J$2336, 10, FALSE)</f>
        <v>Normal</v>
      </c>
      <c r="N948">
        <f>VLOOKUP($A948, 'Hospitalisation Details'!$A$2:$K$2344, 5, FALSE)</f>
        <v>0</v>
      </c>
      <c r="O948">
        <f>VLOOKUP($A948, 'Hospitalisation Details'!$A$2:$K$2344, 6, FALSE)</f>
        <v>11602.75</v>
      </c>
      <c r="P948" t="str">
        <f>VLOOKUP($A948, 'Hospitalisation Details'!$A$2:$K$2344, 7, FALSE)</f>
        <v>tier - 3</v>
      </c>
      <c r="Q948" t="str">
        <f>VLOOKUP($A948, 'Hospitalisation Details'!$A$2:$K$2344, 8, FALSE)</f>
        <v>tier - 1</v>
      </c>
      <c r="R948" t="str">
        <f>VLOOKUP($A948, 'Hospitalisation Details'!$A$2:$K$2344, 9, FALSE)</f>
        <v>R1020</v>
      </c>
      <c r="S948" t="str">
        <f>VLOOKUP($A948, 'Hospitalisation Details'!$A$2:$K$2344, 10, FALSE)</f>
        <v>20Jun1964</v>
      </c>
      <c r="T948">
        <f>VLOOKUP($A948, 'Hospitalisation Details'!$A$2:$K$2344, 11, FALSE)</f>
        <v>58</v>
      </c>
    </row>
    <row r="949" spans="1:20" ht="15.75" x14ac:dyDescent="0.25">
      <c r="A949" s="1" t="s">
        <v>1422</v>
      </c>
      <c r="B949" t="str">
        <f>VLOOKUP($A949, 'Customer Names'!$A$2:$D$2336, 2, FALSE)</f>
        <v>Alvarez</v>
      </c>
      <c r="C949" t="str">
        <f>VLOOKUP($A949, 'Customer Names'!$A$2:$D$2336, 3, FALSE)</f>
        <v xml:space="preserve"> Mr</v>
      </c>
      <c r="D949" t="str">
        <f>VLOOKUP($A949, 'Customer Names'!$A$2:$D$2336, 4, FALSE)</f>
        <v xml:space="preserve">  Eric</v>
      </c>
      <c r="E949">
        <f>VLOOKUP($A949, 'Medical Examinations'!$A$2:$J$2336, 2, FALSE)</f>
        <v>43.7</v>
      </c>
      <c r="F949">
        <f>VLOOKUP($A949, 'Medical Examinations'!$A$2:$J$2336, 3, FALSE)</f>
        <v>7.23</v>
      </c>
      <c r="G949" t="str">
        <f>VLOOKUP($A949, 'Medical Examinations'!$A$2:$J$2336, 4, FALSE)</f>
        <v>Yes</v>
      </c>
      <c r="H949" t="str">
        <f>VLOOKUP($A949, 'Medical Examinations'!$A$2:$J$2336, 5, FALSE)</f>
        <v>No</v>
      </c>
      <c r="I949" t="str">
        <f>VLOOKUP($A949, 'Medical Examinations'!$A$2:$J$2336, 6, FALSE)</f>
        <v>No</v>
      </c>
      <c r="J949">
        <f>VLOOKUP($A949, 'Medical Examinations'!$A$2:$J$2336, 7, FALSE)</f>
        <v>2</v>
      </c>
      <c r="K949" t="str">
        <f>VLOOKUP($A949, 'Medical Examinations'!$A$2:$J$2336, 8, FALSE)</f>
        <v>Yes</v>
      </c>
      <c r="L949" t="str">
        <f>VLOOKUP($A949, 'Medical Examinations'!$A$2:$J$2336, 9, FALSE)</f>
        <v>Obesity</v>
      </c>
      <c r="M949" t="str">
        <f>VLOOKUP($A949, 'Medical Examinations'!$A$2:$J$2336, 10, FALSE)</f>
        <v>Diabetes</v>
      </c>
      <c r="N949">
        <f>VLOOKUP($A949, 'Hospitalisation Details'!$A$2:$K$2344, 5, FALSE)</f>
        <v>1</v>
      </c>
      <c r="O949">
        <f>VLOOKUP($A949, 'Hospitalisation Details'!$A$2:$K$2344, 6, FALSE)</f>
        <v>11576.13</v>
      </c>
      <c r="P949" t="str">
        <f>VLOOKUP($A949, 'Hospitalisation Details'!$A$2:$K$2344, 7, FALSE)</f>
        <v>tier - 3</v>
      </c>
      <c r="Q949" t="str">
        <f>VLOOKUP($A949, 'Hospitalisation Details'!$A$2:$K$2344, 8, FALSE)</f>
        <v>tier - 3</v>
      </c>
      <c r="R949" t="str">
        <f>VLOOKUP($A949, 'Hospitalisation Details'!$A$2:$K$2344, 9, FALSE)</f>
        <v>R1011</v>
      </c>
      <c r="S949" t="str">
        <f>VLOOKUP($A949, 'Hospitalisation Details'!$A$2:$K$2344, 10, FALSE)</f>
        <v>6Nov1965</v>
      </c>
      <c r="T949">
        <f>VLOOKUP($A949, 'Hospitalisation Details'!$A$2:$K$2344, 11, FALSE)</f>
        <v>57</v>
      </c>
    </row>
    <row r="950" spans="1:20" ht="15.75" x14ac:dyDescent="0.25">
      <c r="A950" s="1" t="s">
        <v>1421</v>
      </c>
      <c r="B950" t="str">
        <f>VLOOKUP($A950, 'Customer Names'!$A$2:$D$2336, 2, FALSE)</f>
        <v>Petersson</v>
      </c>
      <c r="C950" t="str">
        <f>VLOOKUP($A950, 'Customer Names'!$A$2:$D$2336, 3, FALSE)</f>
        <v xml:space="preserve"> Mr</v>
      </c>
      <c r="D950" t="str">
        <f>VLOOKUP($A950, 'Customer Names'!$A$2:$D$2336, 4, FALSE)</f>
        <v xml:space="preserve">  Erik</v>
      </c>
      <c r="E950">
        <f>VLOOKUP($A950, 'Medical Examinations'!$A$2:$J$2336, 2, FALSE)</f>
        <v>40.945</v>
      </c>
      <c r="F950">
        <f>VLOOKUP($A950, 'Medical Examinations'!$A$2:$J$2336, 3, FALSE)</f>
        <v>10.57</v>
      </c>
      <c r="G950" t="str">
        <f>VLOOKUP($A950, 'Medical Examinations'!$A$2:$J$2336, 4, FALSE)</f>
        <v>Yes</v>
      </c>
      <c r="H950" t="str">
        <f>VLOOKUP($A950, 'Medical Examinations'!$A$2:$J$2336, 5, FALSE)</f>
        <v>No</v>
      </c>
      <c r="I950" t="str">
        <f>VLOOKUP($A950, 'Medical Examinations'!$A$2:$J$2336, 6, FALSE)</f>
        <v>No</v>
      </c>
      <c r="J950">
        <f>VLOOKUP($A950, 'Medical Examinations'!$A$2:$J$2336, 7, FALSE)</f>
        <v>1</v>
      </c>
      <c r="K950" t="str">
        <f>VLOOKUP($A950, 'Medical Examinations'!$A$2:$J$2336, 8, FALSE)</f>
        <v>Yes</v>
      </c>
      <c r="L950" t="str">
        <f>VLOOKUP($A950, 'Medical Examinations'!$A$2:$J$2336, 9, FALSE)</f>
        <v>Obesity</v>
      </c>
      <c r="M950" t="str">
        <f>VLOOKUP($A950, 'Medical Examinations'!$A$2:$J$2336, 10, FALSE)</f>
        <v>Diabetes</v>
      </c>
      <c r="N950">
        <f>VLOOKUP($A950, 'Hospitalisation Details'!$A$2:$K$2344, 5, FALSE)</f>
        <v>0</v>
      </c>
      <c r="O950">
        <f>VLOOKUP($A950, 'Hospitalisation Details'!$A$2:$K$2344, 6, FALSE)</f>
        <v>11566.3</v>
      </c>
      <c r="P950" t="str">
        <f>VLOOKUP($A950, 'Hospitalisation Details'!$A$2:$K$2344, 7, FALSE)</f>
        <v>tier - 3</v>
      </c>
      <c r="Q950" t="str">
        <f>VLOOKUP($A950, 'Hospitalisation Details'!$A$2:$K$2344, 8, FALSE)</f>
        <v>tier - 3</v>
      </c>
      <c r="R950" t="str">
        <f>VLOOKUP($A950, 'Hospitalisation Details'!$A$2:$K$2344, 9, FALSE)</f>
        <v>R1016</v>
      </c>
      <c r="S950" t="str">
        <f>VLOOKUP($A950, 'Hospitalisation Details'!$A$2:$K$2344, 10, FALSE)</f>
        <v>25Dec1965</v>
      </c>
      <c r="T950">
        <f>VLOOKUP($A950, 'Hospitalisation Details'!$A$2:$K$2344, 11, FALSE)</f>
        <v>57</v>
      </c>
    </row>
    <row r="951" spans="1:20" ht="15.75" x14ac:dyDescent="0.25">
      <c r="A951" s="1" t="s">
        <v>1420</v>
      </c>
      <c r="B951" t="str">
        <f>VLOOKUP($A951, 'Customer Names'!$A$2:$D$2336, 2, FALSE)</f>
        <v>Liaw</v>
      </c>
      <c r="C951" t="str">
        <f>VLOOKUP($A951, 'Customer Names'!$A$2:$D$2336, 3, FALSE)</f>
        <v xml:space="preserve"> Mr</v>
      </c>
      <c r="D951" t="str">
        <f>VLOOKUP($A951, 'Customer Names'!$A$2:$D$2336, 4, FALSE)</f>
        <v xml:space="preserve">  Matthew T</v>
      </c>
      <c r="E951">
        <f>VLOOKUP($A951, 'Medical Examinations'!$A$2:$J$2336, 2, FALSE)</f>
        <v>27.94</v>
      </c>
      <c r="F951">
        <f>VLOOKUP($A951, 'Medical Examinations'!$A$2:$J$2336, 3, FALSE)</f>
        <v>7.92</v>
      </c>
      <c r="G951" t="str">
        <f>VLOOKUP($A951, 'Medical Examinations'!$A$2:$J$2336, 4, FALSE)</f>
        <v>No</v>
      </c>
      <c r="H951" t="str">
        <f>VLOOKUP($A951, 'Medical Examinations'!$A$2:$J$2336, 5, FALSE)</f>
        <v>No</v>
      </c>
      <c r="I951" t="str">
        <f>VLOOKUP($A951, 'Medical Examinations'!$A$2:$J$2336, 6, FALSE)</f>
        <v>No</v>
      </c>
      <c r="J951">
        <f>VLOOKUP($A951, 'Medical Examinations'!$A$2:$J$2336, 7, FALSE)</f>
        <v>0</v>
      </c>
      <c r="K951" t="str">
        <f>VLOOKUP($A951, 'Medical Examinations'!$A$2:$J$2336, 8, FALSE)</f>
        <v>No</v>
      </c>
      <c r="L951" t="str">
        <f>VLOOKUP($A951, 'Medical Examinations'!$A$2:$J$2336, 9, FALSE)</f>
        <v>Obesity</v>
      </c>
      <c r="M951" t="str">
        <f>VLOOKUP($A951, 'Medical Examinations'!$A$2:$J$2336, 10, FALSE)</f>
        <v>Diabetes</v>
      </c>
      <c r="N951">
        <f>VLOOKUP($A951, 'Hospitalisation Details'!$A$2:$K$2344, 5, FALSE)</f>
        <v>1</v>
      </c>
      <c r="O951">
        <f>VLOOKUP($A951, 'Hospitalisation Details'!$A$2:$K$2344, 6, FALSE)</f>
        <v>11554.22</v>
      </c>
      <c r="P951" t="str">
        <f>VLOOKUP($A951, 'Hospitalisation Details'!$A$2:$K$2344, 7, FALSE)</f>
        <v>tier - 3</v>
      </c>
      <c r="Q951" t="str">
        <f>VLOOKUP($A951, 'Hospitalisation Details'!$A$2:$K$2344, 8, FALSE)</f>
        <v>tier - 1</v>
      </c>
      <c r="R951" t="str">
        <f>VLOOKUP($A951, 'Hospitalisation Details'!$A$2:$K$2344, 9, FALSE)</f>
        <v>R1013</v>
      </c>
      <c r="S951" t="str">
        <f>VLOOKUP($A951, 'Hospitalisation Details'!$A$2:$K$2344, 10, FALSE)</f>
        <v>27Oct1965</v>
      </c>
      <c r="T951">
        <f>VLOOKUP($A951, 'Hospitalisation Details'!$A$2:$K$2344, 11, FALSE)</f>
        <v>57</v>
      </c>
    </row>
    <row r="952" spans="1:20" ht="15.75" x14ac:dyDescent="0.25">
      <c r="A952" s="1" t="s">
        <v>1419</v>
      </c>
      <c r="B952" t="str">
        <f>VLOOKUP($A952, 'Customer Names'!$A$2:$D$2336, 2, FALSE)</f>
        <v>Tripaldi</v>
      </c>
      <c r="C952" t="str">
        <f>VLOOKUP($A952, 'Customer Names'!$A$2:$D$2336, 3, FALSE)</f>
        <v xml:space="preserve"> Ms</v>
      </c>
      <c r="D952" t="str">
        <f>VLOOKUP($A952, 'Customer Names'!$A$2:$D$2336, 4, FALSE)</f>
        <v xml:space="preserve">  Cassandra</v>
      </c>
      <c r="E952">
        <f>VLOOKUP($A952, 'Medical Examinations'!$A$2:$J$2336, 2, FALSE)</f>
        <v>31.9</v>
      </c>
      <c r="F952">
        <f>VLOOKUP($A952, 'Medical Examinations'!$A$2:$J$2336, 3, FALSE)</f>
        <v>10.119999999999999</v>
      </c>
      <c r="G952" t="str">
        <f>VLOOKUP($A952, 'Medical Examinations'!$A$2:$J$2336, 4, FALSE)</f>
        <v>No</v>
      </c>
      <c r="H952" t="str">
        <f>VLOOKUP($A952, 'Medical Examinations'!$A$2:$J$2336, 5, FALSE)</f>
        <v>No</v>
      </c>
      <c r="I952" t="str">
        <f>VLOOKUP($A952, 'Medical Examinations'!$A$2:$J$2336, 6, FALSE)</f>
        <v>No</v>
      </c>
      <c r="J952">
        <f>VLOOKUP($A952, 'Medical Examinations'!$A$2:$J$2336, 7, FALSE)</f>
        <v>1</v>
      </c>
      <c r="K952" t="str">
        <f>VLOOKUP($A952, 'Medical Examinations'!$A$2:$J$2336, 8, FALSE)</f>
        <v>No</v>
      </c>
      <c r="L952" t="str">
        <f>VLOOKUP($A952, 'Medical Examinations'!$A$2:$J$2336, 9, FALSE)</f>
        <v>Obesity</v>
      </c>
      <c r="M952" t="str">
        <f>VLOOKUP($A952, 'Medical Examinations'!$A$2:$J$2336, 10, FALSE)</f>
        <v>Diabetes</v>
      </c>
      <c r="N952">
        <f>VLOOKUP($A952, 'Hospitalisation Details'!$A$2:$K$2344, 5, FALSE)</f>
        <v>5</v>
      </c>
      <c r="O952">
        <f>VLOOKUP($A952, 'Hospitalisation Details'!$A$2:$K$2344, 6, FALSE)</f>
        <v>11552.9</v>
      </c>
      <c r="P952" t="str">
        <f>VLOOKUP($A952, 'Hospitalisation Details'!$A$2:$K$2344, 7, FALSE)</f>
        <v>tier - 3</v>
      </c>
      <c r="Q952" t="str">
        <f>VLOOKUP($A952, 'Hospitalisation Details'!$A$2:$K$2344, 8, FALSE)</f>
        <v>tier - 2</v>
      </c>
      <c r="R952" t="str">
        <f>VLOOKUP($A952, 'Hospitalisation Details'!$A$2:$K$2344, 9, FALSE)</f>
        <v>R1011</v>
      </c>
      <c r="S952" t="str">
        <f>VLOOKUP($A952, 'Hospitalisation Details'!$A$2:$K$2344, 10, FALSE)</f>
        <v>23Jul1973</v>
      </c>
      <c r="T952">
        <f>VLOOKUP($A952, 'Hospitalisation Details'!$A$2:$K$2344, 11, FALSE)</f>
        <v>49</v>
      </c>
    </row>
    <row r="953" spans="1:20" ht="15.75" x14ac:dyDescent="0.25">
      <c r="A953" s="1" t="s">
        <v>1418</v>
      </c>
      <c r="B953" t="str">
        <f>VLOOKUP($A953, 'Customer Names'!$A$2:$D$2336, 2, FALSE)</f>
        <v>Kelley</v>
      </c>
      <c r="C953" t="str">
        <f>VLOOKUP($A953, 'Customer Names'!$A$2:$D$2336, 3, FALSE)</f>
        <v xml:space="preserve"> Ms</v>
      </c>
      <c r="D953" t="str">
        <f>VLOOKUP($A953, 'Customer Names'!$A$2:$D$2336, 4, FALSE)</f>
        <v xml:space="preserve">  Rosemary C</v>
      </c>
      <c r="E953">
        <f>VLOOKUP($A953, 'Medical Examinations'!$A$2:$J$2336, 2, FALSE)</f>
        <v>31.64</v>
      </c>
      <c r="F953">
        <f>VLOOKUP($A953, 'Medical Examinations'!$A$2:$J$2336, 3, FALSE)</f>
        <v>7.91</v>
      </c>
      <c r="G953" t="str">
        <f>VLOOKUP($A953, 'Medical Examinations'!$A$2:$J$2336, 4, FALSE)</f>
        <v>No</v>
      </c>
      <c r="H953" t="str">
        <f>VLOOKUP($A953, 'Medical Examinations'!$A$2:$J$2336, 5, FALSE)</f>
        <v>No</v>
      </c>
      <c r="I953" t="str">
        <f>VLOOKUP($A953, 'Medical Examinations'!$A$2:$J$2336, 6, FALSE)</f>
        <v>No</v>
      </c>
      <c r="J953">
        <f>VLOOKUP($A953, 'Medical Examinations'!$A$2:$J$2336, 7, FALSE)</f>
        <v>1</v>
      </c>
      <c r="K953" t="str">
        <f>VLOOKUP($A953, 'Medical Examinations'!$A$2:$J$2336, 8, FALSE)</f>
        <v>No</v>
      </c>
      <c r="L953" t="str">
        <f>VLOOKUP($A953, 'Medical Examinations'!$A$2:$J$2336, 9, FALSE)</f>
        <v>Obesity</v>
      </c>
      <c r="M953" t="str">
        <f>VLOOKUP($A953, 'Medical Examinations'!$A$2:$J$2336, 10, FALSE)</f>
        <v>Diabetes</v>
      </c>
      <c r="N953">
        <f>VLOOKUP($A953, 'Hospitalisation Details'!$A$2:$K$2344, 5, FALSE)</f>
        <v>0</v>
      </c>
      <c r="O953">
        <f>VLOOKUP($A953, 'Hospitalisation Details'!$A$2:$K$2344, 6, FALSE)</f>
        <v>11540.25</v>
      </c>
      <c r="P953" t="str">
        <f>VLOOKUP($A953, 'Hospitalisation Details'!$A$2:$K$2344, 7, FALSE)</f>
        <v>tier - 3</v>
      </c>
      <c r="Q953" t="str">
        <f>VLOOKUP($A953, 'Hospitalisation Details'!$A$2:$K$2344, 8, FALSE)</f>
        <v>tier - 1</v>
      </c>
      <c r="R953" t="str">
        <f>VLOOKUP($A953, 'Hospitalisation Details'!$A$2:$K$2344, 9, FALSE)</f>
        <v>R1012</v>
      </c>
      <c r="S953" t="str">
        <f>VLOOKUP($A953, 'Hospitalisation Details'!$A$2:$K$2344, 10, FALSE)</f>
        <v>1Dec1971</v>
      </c>
      <c r="T953">
        <f>VLOOKUP($A953, 'Hospitalisation Details'!$A$2:$K$2344, 11, FALSE)</f>
        <v>51</v>
      </c>
    </row>
    <row r="954" spans="1:20" ht="15.75" x14ac:dyDescent="0.25">
      <c r="A954" s="1" t="s">
        <v>1417</v>
      </c>
      <c r="B954" t="str">
        <f>VLOOKUP($A954, 'Customer Names'!$A$2:$D$2336, 2, FALSE)</f>
        <v>Endara</v>
      </c>
      <c r="C954" t="str">
        <f>VLOOKUP($A954, 'Customer Names'!$A$2:$D$2336, 3, FALSE)</f>
        <v xml:space="preserve"> Ms</v>
      </c>
      <c r="D954" t="str">
        <f>VLOOKUP($A954, 'Customer Names'!$A$2:$D$2336, 4, FALSE)</f>
        <v xml:space="preserve">  Carrie A</v>
      </c>
      <c r="E954">
        <f>VLOOKUP($A954, 'Medical Examinations'!$A$2:$J$2336, 2, FALSE)</f>
        <v>46.7</v>
      </c>
      <c r="F954">
        <f>VLOOKUP($A954, 'Medical Examinations'!$A$2:$J$2336, 3, FALSE)</f>
        <v>10.9</v>
      </c>
      <c r="G954" t="str">
        <f>VLOOKUP($A954, 'Medical Examinations'!$A$2:$J$2336, 4, FALSE)</f>
        <v>Yes</v>
      </c>
      <c r="H954" t="str">
        <f>VLOOKUP($A954, 'Medical Examinations'!$A$2:$J$2336, 5, FALSE)</f>
        <v>Yes</v>
      </c>
      <c r="I954" t="str">
        <f>VLOOKUP($A954, 'Medical Examinations'!$A$2:$J$2336, 6, FALSE)</f>
        <v>No</v>
      </c>
      <c r="J954">
        <f>VLOOKUP($A954, 'Medical Examinations'!$A$2:$J$2336, 7, FALSE)</f>
        <v>2</v>
      </c>
      <c r="K954" t="str">
        <f>VLOOKUP($A954, 'Medical Examinations'!$A$2:$J$2336, 8, FALSE)</f>
        <v>Yes</v>
      </c>
      <c r="L954" t="str">
        <f>VLOOKUP($A954, 'Medical Examinations'!$A$2:$J$2336, 9, FALSE)</f>
        <v>Obesity</v>
      </c>
      <c r="M954" t="str">
        <f>VLOOKUP($A954, 'Medical Examinations'!$A$2:$J$2336, 10, FALSE)</f>
        <v>Diabetes</v>
      </c>
      <c r="N954">
        <f>VLOOKUP($A954, 'Hospitalisation Details'!$A$2:$K$2344, 5, FALSE)</f>
        <v>2</v>
      </c>
      <c r="O954">
        <f>VLOOKUP($A954, 'Hospitalisation Details'!$A$2:$K$2344, 6, FALSE)</f>
        <v>11538.42</v>
      </c>
      <c r="P954" t="str">
        <f>VLOOKUP($A954, 'Hospitalisation Details'!$A$2:$K$2344, 7, FALSE)</f>
        <v>tier - 3</v>
      </c>
      <c r="Q954" t="str">
        <f>VLOOKUP($A954, 'Hospitalisation Details'!$A$2:$K$2344, 8, FALSE)</f>
        <v>tier - 1</v>
      </c>
      <c r="R954" t="str">
        <f>VLOOKUP($A954, 'Hospitalisation Details'!$A$2:$K$2344, 9, FALSE)</f>
        <v>R1011</v>
      </c>
      <c r="S954" t="str">
        <f>VLOOKUP($A954, 'Hospitalisation Details'!$A$2:$K$2344, 10, FALSE)</f>
        <v>14Nov1968</v>
      </c>
      <c r="T954">
        <f>VLOOKUP($A954, 'Hospitalisation Details'!$A$2:$K$2344, 11, FALSE)</f>
        <v>54</v>
      </c>
    </row>
    <row r="955" spans="1:20" ht="15.75" x14ac:dyDescent="0.25">
      <c r="A955" s="1" t="s">
        <v>1416</v>
      </c>
      <c r="B955" t="str">
        <f>VLOOKUP($A955, 'Customer Names'!$A$2:$D$2336, 2, FALSE)</f>
        <v>Valle</v>
      </c>
      <c r="C955" t="str">
        <f>VLOOKUP($A955, 'Customer Names'!$A$2:$D$2336, 3, FALSE)</f>
        <v xml:space="preserve"> Mr</v>
      </c>
      <c r="D955" t="str">
        <f>VLOOKUP($A955, 'Customer Names'!$A$2:$D$2336, 4, FALSE)</f>
        <v xml:space="preserve">  Gerardo Sr</v>
      </c>
      <c r="E955">
        <f>VLOOKUP($A955, 'Medical Examinations'!$A$2:$J$2336, 2, FALSE)</f>
        <v>18.335000000000001</v>
      </c>
      <c r="F955">
        <f>VLOOKUP($A955, 'Medical Examinations'!$A$2:$J$2336, 3, FALSE)</f>
        <v>11.83</v>
      </c>
      <c r="G955" t="str">
        <f>VLOOKUP($A955, 'Medical Examinations'!$A$2:$J$2336, 4, FALSE)</f>
        <v>No</v>
      </c>
      <c r="H955" t="str">
        <f>VLOOKUP($A955, 'Medical Examinations'!$A$2:$J$2336, 5, FALSE)</f>
        <v>No</v>
      </c>
      <c r="I955" t="str">
        <f>VLOOKUP($A955, 'Medical Examinations'!$A$2:$J$2336, 6, FALSE)</f>
        <v>No</v>
      </c>
      <c r="J955">
        <f>VLOOKUP($A955, 'Medical Examinations'!$A$2:$J$2336, 7, FALSE)</f>
        <v>0</v>
      </c>
      <c r="K955" t="str">
        <f>VLOOKUP($A955, 'Medical Examinations'!$A$2:$J$2336, 8, FALSE)</f>
        <v>No</v>
      </c>
      <c r="L955" t="str">
        <f>VLOOKUP($A955, 'Medical Examinations'!$A$2:$J$2336, 9, FALSE)</f>
        <v>Underweight</v>
      </c>
      <c r="M955" t="str">
        <f>VLOOKUP($A955, 'Medical Examinations'!$A$2:$J$2336, 10, FALSE)</f>
        <v>Diabetes</v>
      </c>
      <c r="N955">
        <f>VLOOKUP($A955, 'Hospitalisation Details'!$A$2:$K$2344, 5, FALSE)</f>
        <v>0</v>
      </c>
      <c r="O955">
        <f>VLOOKUP($A955, 'Hospitalisation Details'!$A$2:$K$2344, 6, FALSE)</f>
        <v>11534.87</v>
      </c>
      <c r="P955" t="str">
        <f>VLOOKUP($A955, 'Hospitalisation Details'!$A$2:$K$2344, 7, FALSE)</f>
        <v>tier - 3</v>
      </c>
      <c r="Q955" t="str">
        <f>VLOOKUP($A955, 'Hospitalisation Details'!$A$2:$K$2344, 8, FALSE)</f>
        <v>tier - 1</v>
      </c>
      <c r="R955" t="str">
        <f>VLOOKUP($A955, 'Hospitalisation Details'!$A$2:$K$2344, 9, FALSE)</f>
        <v>R1017</v>
      </c>
      <c r="S955" t="str">
        <f>VLOOKUP($A955, 'Hospitalisation Details'!$A$2:$K$2344, 10, FALSE)</f>
        <v>3Oct1965</v>
      </c>
      <c r="T955">
        <f>VLOOKUP($A955, 'Hospitalisation Details'!$A$2:$K$2344, 11, FALSE)</f>
        <v>57</v>
      </c>
    </row>
    <row r="956" spans="1:20" ht="15.75" x14ac:dyDescent="0.25">
      <c r="A956" s="1" t="s">
        <v>1415</v>
      </c>
      <c r="B956" t="str">
        <f>VLOOKUP($A956, 'Customer Names'!$A$2:$D$2336, 2, FALSE)</f>
        <v>Germain</v>
      </c>
      <c r="C956" t="str">
        <f>VLOOKUP($A956, 'Customer Names'!$A$2:$D$2336, 3, FALSE)</f>
        <v xml:space="preserve"> Mr</v>
      </c>
      <c r="D956" t="str">
        <f>VLOOKUP($A956, 'Customer Names'!$A$2:$D$2336, 4, FALSE)</f>
        <v xml:space="preserve">  Matthew R</v>
      </c>
      <c r="E956">
        <f>VLOOKUP($A956, 'Medical Examinations'!$A$2:$J$2336, 2, FALSE)</f>
        <v>31.24</v>
      </c>
      <c r="F956">
        <f>VLOOKUP($A956, 'Medical Examinations'!$A$2:$J$2336, 3, FALSE)</f>
        <v>7.42</v>
      </c>
      <c r="G956" t="str">
        <f>VLOOKUP($A956, 'Medical Examinations'!$A$2:$J$2336, 4, FALSE)</f>
        <v>No</v>
      </c>
      <c r="H956" t="str">
        <f>VLOOKUP($A956, 'Medical Examinations'!$A$2:$J$2336, 5, FALSE)</f>
        <v>No</v>
      </c>
      <c r="I956" t="str">
        <f>VLOOKUP($A956, 'Medical Examinations'!$A$2:$J$2336, 6, FALSE)</f>
        <v>No</v>
      </c>
      <c r="J956">
        <f>VLOOKUP($A956, 'Medical Examinations'!$A$2:$J$2336, 7, FALSE)</f>
        <v>1</v>
      </c>
      <c r="K956" t="str">
        <f>VLOOKUP($A956, 'Medical Examinations'!$A$2:$J$2336, 8, FALSE)</f>
        <v>No</v>
      </c>
      <c r="L956" t="str">
        <f>VLOOKUP($A956, 'Medical Examinations'!$A$2:$J$2336, 9, FALSE)</f>
        <v>Obesity</v>
      </c>
      <c r="M956" t="str">
        <f>VLOOKUP($A956, 'Medical Examinations'!$A$2:$J$2336, 10, FALSE)</f>
        <v>Diabetes</v>
      </c>
      <c r="N956">
        <f>VLOOKUP($A956, 'Hospitalisation Details'!$A$2:$K$2344, 5, FALSE)</f>
        <v>0</v>
      </c>
      <c r="O956">
        <f>VLOOKUP($A956, 'Hospitalisation Details'!$A$2:$K$2344, 6, FALSE)</f>
        <v>11530.12</v>
      </c>
      <c r="P956" t="str">
        <f>VLOOKUP($A956, 'Hospitalisation Details'!$A$2:$K$2344, 7, FALSE)</f>
        <v>tier - 3</v>
      </c>
      <c r="Q956" t="str">
        <f>VLOOKUP($A956, 'Hospitalisation Details'!$A$2:$K$2344, 8, FALSE)</f>
        <v>tier - 1</v>
      </c>
      <c r="R956" t="str">
        <f>VLOOKUP($A956, 'Hospitalisation Details'!$A$2:$K$2344, 9, FALSE)</f>
        <v>R1012</v>
      </c>
      <c r="S956" t="str">
        <f>VLOOKUP($A956, 'Hospitalisation Details'!$A$2:$K$2344, 10, FALSE)</f>
        <v>23Jul1970</v>
      </c>
      <c r="T956">
        <f>VLOOKUP($A956, 'Hospitalisation Details'!$A$2:$K$2344, 11, FALSE)</f>
        <v>52</v>
      </c>
    </row>
    <row r="957" spans="1:20" ht="15.75" x14ac:dyDescent="0.25">
      <c r="A957" s="1" t="s">
        <v>1414</v>
      </c>
      <c r="B957" t="str">
        <f>VLOOKUP($A957, 'Customer Names'!$A$2:$D$2336, 2, FALSE)</f>
        <v>Finecey</v>
      </c>
      <c r="C957" t="str">
        <f>VLOOKUP($A957, 'Customer Names'!$A$2:$D$2336, 3, FALSE)</f>
        <v xml:space="preserve"> Mrs</v>
      </c>
      <c r="D957" t="str">
        <f>VLOOKUP($A957, 'Customer Names'!$A$2:$D$2336, 4, FALSE)</f>
        <v xml:space="preserve">  Meghan E</v>
      </c>
      <c r="E957">
        <f>VLOOKUP($A957, 'Medical Examinations'!$A$2:$J$2336, 2, FALSE)</f>
        <v>39.22</v>
      </c>
      <c r="F957">
        <f>VLOOKUP($A957, 'Medical Examinations'!$A$2:$J$2336, 3, FALSE)</f>
        <v>5.62</v>
      </c>
      <c r="G957" t="str">
        <f>VLOOKUP($A957, 'Medical Examinations'!$A$2:$J$2336, 4, FALSE)</f>
        <v>Yes</v>
      </c>
      <c r="H957" t="str">
        <f>VLOOKUP($A957, 'Medical Examinations'!$A$2:$J$2336, 5, FALSE)</f>
        <v>No</v>
      </c>
      <c r="I957" t="str">
        <f>VLOOKUP($A957, 'Medical Examinations'!$A$2:$J$2336, 6, FALSE)</f>
        <v>No</v>
      </c>
      <c r="J957">
        <f>VLOOKUP($A957, 'Medical Examinations'!$A$2:$J$2336, 7, FALSE)</f>
        <v>1</v>
      </c>
      <c r="K957" t="str">
        <f>VLOOKUP($A957, 'Medical Examinations'!$A$2:$J$2336, 8, FALSE)</f>
        <v>Yes</v>
      </c>
      <c r="L957" t="str">
        <f>VLOOKUP($A957, 'Medical Examinations'!$A$2:$J$2336, 9, FALSE)</f>
        <v>Obesity</v>
      </c>
      <c r="M957" t="str">
        <f>VLOOKUP($A957, 'Medical Examinations'!$A$2:$J$2336, 10, FALSE)</f>
        <v>Normal</v>
      </c>
      <c r="N957">
        <f>VLOOKUP($A957, 'Hospitalisation Details'!$A$2:$K$2344, 5, FALSE)</f>
        <v>3</v>
      </c>
      <c r="O957">
        <f>VLOOKUP($A957, 'Hospitalisation Details'!$A$2:$K$2344, 6, FALSE)</f>
        <v>11524.25</v>
      </c>
      <c r="P957" t="str">
        <f>VLOOKUP($A957, 'Hospitalisation Details'!$A$2:$K$2344, 7, FALSE)</f>
        <v>tier - 3</v>
      </c>
      <c r="Q957" t="str">
        <f>VLOOKUP($A957, 'Hospitalisation Details'!$A$2:$K$2344, 8, FALSE)</f>
        <v>tier - 1</v>
      </c>
      <c r="R957" t="str">
        <f>VLOOKUP($A957, 'Hospitalisation Details'!$A$2:$K$2344, 9, FALSE)</f>
        <v>R1026</v>
      </c>
      <c r="S957" t="str">
        <f>VLOOKUP($A957, 'Hospitalisation Details'!$A$2:$K$2344, 10, FALSE)</f>
        <v>12Jun1988</v>
      </c>
      <c r="T957">
        <f>VLOOKUP($A957, 'Hospitalisation Details'!$A$2:$K$2344, 11, FALSE)</f>
        <v>34</v>
      </c>
    </row>
    <row r="958" spans="1:20" ht="15.75" x14ac:dyDescent="0.25">
      <c r="A958" s="1" t="s">
        <v>1413</v>
      </c>
      <c r="B958" t="str">
        <f>VLOOKUP($A958, 'Customer Names'!$A$2:$D$2336, 2, FALSE)</f>
        <v>Mendoza</v>
      </c>
      <c r="C958" t="str">
        <f>VLOOKUP($A958, 'Customer Names'!$A$2:$D$2336, 3, FALSE)</f>
        <v xml:space="preserve"> Mr</v>
      </c>
      <c r="D958" t="str">
        <f>VLOOKUP($A958, 'Customer Names'!$A$2:$D$2336, 4, FALSE)</f>
        <v xml:space="preserve">  Eric</v>
      </c>
      <c r="E958">
        <f>VLOOKUP($A958, 'Medical Examinations'!$A$2:$J$2336, 2, FALSE)</f>
        <v>24.414999999999999</v>
      </c>
      <c r="F958">
        <f>VLOOKUP($A958, 'Medical Examinations'!$A$2:$J$2336, 3, FALSE)</f>
        <v>7.16</v>
      </c>
      <c r="G958" t="str">
        <f>VLOOKUP($A958, 'Medical Examinations'!$A$2:$J$2336, 4, FALSE)</f>
        <v>No</v>
      </c>
      <c r="H958" t="str">
        <f>VLOOKUP($A958, 'Medical Examinations'!$A$2:$J$2336, 5, FALSE)</f>
        <v>No</v>
      </c>
      <c r="I958" t="str">
        <f>VLOOKUP($A958, 'Medical Examinations'!$A$2:$J$2336, 6, FALSE)</f>
        <v>No</v>
      </c>
      <c r="J958">
        <f>VLOOKUP($A958, 'Medical Examinations'!$A$2:$J$2336, 7, FALSE)</f>
        <v>0</v>
      </c>
      <c r="K958" t="str">
        <f>VLOOKUP($A958, 'Medical Examinations'!$A$2:$J$2336, 8, FALSE)</f>
        <v>No</v>
      </c>
      <c r="L958" t="str">
        <f>VLOOKUP($A958, 'Medical Examinations'!$A$2:$J$2336, 9, FALSE)</f>
        <v>Obesity</v>
      </c>
      <c r="M958" t="str">
        <f>VLOOKUP($A958, 'Medical Examinations'!$A$2:$J$2336, 10, FALSE)</f>
        <v>Diabetes</v>
      </c>
      <c r="N958">
        <f>VLOOKUP($A958, 'Hospitalisation Details'!$A$2:$K$2344, 5, FALSE)</f>
        <v>4</v>
      </c>
      <c r="O958">
        <f>VLOOKUP($A958, 'Hospitalisation Details'!$A$2:$K$2344, 6, FALSE)</f>
        <v>11520.1</v>
      </c>
      <c r="P958" t="str">
        <f>VLOOKUP($A958, 'Hospitalisation Details'!$A$2:$K$2344, 7, FALSE)</f>
        <v>tier - 3</v>
      </c>
      <c r="Q958" t="str">
        <f>VLOOKUP($A958, 'Hospitalisation Details'!$A$2:$K$2344, 8, FALSE)</f>
        <v>tier - 1</v>
      </c>
      <c r="R958" t="str">
        <f>VLOOKUP($A958, 'Hospitalisation Details'!$A$2:$K$2344, 9, FALSE)</f>
        <v>R1012</v>
      </c>
      <c r="S958" t="str">
        <f>VLOOKUP($A958, 'Hospitalisation Details'!$A$2:$K$2344, 10, FALSE)</f>
        <v>19Dec1971</v>
      </c>
      <c r="T958">
        <f>VLOOKUP($A958, 'Hospitalisation Details'!$A$2:$K$2344, 11, FALSE)</f>
        <v>51</v>
      </c>
    </row>
    <row r="959" spans="1:20" ht="15.75" x14ac:dyDescent="0.25">
      <c r="A959" s="1" t="s">
        <v>1412</v>
      </c>
      <c r="B959" t="str">
        <f>VLOOKUP($A959, 'Customer Names'!$A$2:$D$2336, 2, FALSE)</f>
        <v>Roe</v>
      </c>
      <c r="C959" t="str">
        <f>VLOOKUP($A959, 'Customer Names'!$A$2:$D$2336, 3, FALSE)</f>
        <v xml:space="preserve"> Ms</v>
      </c>
      <c r="D959" t="str">
        <f>VLOOKUP($A959, 'Customer Names'!$A$2:$D$2336, 4, FALSE)</f>
        <v xml:space="preserve">  Lisa B</v>
      </c>
      <c r="E959">
        <f>VLOOKUP($A959, 'Medical Examinations'!$A$2:$J$2336, 2, FALSE)</f>
        <v>32.299999999999997</v>
      </c>
      <c r="F959">
        <f>VLOOKUP($A959, 'Medical Examinations'!$A$2:$J$2336, 3, FALSE)</f>
        <v>9.89</v>
      </c>
      <c r="G959" t="str">
        <f>VLOOKUP($A959, 'Medical Examinations'!$A$2:$J$2336, 4, FALSE)</f>
        <v>No</v>
      </c>
      <c r="H959" t="str">
        <f>VLOOKUP($A959, 'Medical Examinations'!$A$2:$J$2336, 5, FALSE)</f>
        <v>No</v>
      </c>
      <c r="I959" t="str">
        <f>VLOOKUP($A959, 'Medical Examinations'!$A$2:$J$2336, 6, FALSE)</f>
        <v>No</v>
      </c>
      <c r="J959">
        <f>VLOOKUP($A959, 'Medical Examinations'!$A$2:$J$2336, 7, FALSE)</f>
        <v>1</v>
      </c>
      <c r="K959" t="str">
        <f>VLOOKUP($A959, 'Medical Examinations'!$A$2:$J$2336, 8, FALSE)</f>
        <v>No</v>
      </c>
      <c r="L959" t="str">
        <f>VLOOKUP($A959, 'Medical Examinations'!$A$2:$J$2336, 9, FALSE)</f>
        <v>Obesity</v>
      </c>
      <c r="M959" t="str">
        <f>VLOOKUP($A959, 'Medical Examinations'!$A$2:$J$2336, 10, FALSE)</f>
        <v>Diabetes</v>
      </c>
      <c r="N959">
        <f>VLOOKUP($A959, 'Hospitalisation Details'!$A$2:$K$2344, 5, FALSE)</f>
        <v>1</v>
      </c>
      <c r="O959">
        <f>VLOOKUP($A959, 'Hospitalisation Details'!$A$2:$K$2344, 6, FALSE)</f>
        <v>11512.41</v>
      </c>
      <c r="P959" t="str">
        <f>VLOOKUP($A959, 'Hospitalisation Details'!$A$2:$K$2344, 7, FALSE)</f>
        <v>tier - 3</v>
      </c>
      <c r="Q959" t="str">
        <f>VLOOKUP($A959, 'Hospitalisation Details'!$A$2:$K$2344, 8, FALSE)</f>
        <v>tier - 1</v>
      </c>
      <c r="R959" t="str">
        <f>VLOOKUP($A959, 'Hospitalisation Details'!$A$2:$K$2344, 9, FALSE)</f>
        <v>R1024</v>
      </c>
      <c r="S959" t="str">
        <f>VLOOKUP($A959, 'Hospitalisation Details'!$A$2:$K$2344, 10, FALSE)</f>
        <v>24Jun1968</v>
      </c>
      <c r="T959">
        <f>VLOOKUP($A959, 'Hospitalisation Details'!$A$2:$K$2344, 11, FALSE)</f>
        <v>54</v>
      </c>
    </row>
    <row r="960" spans="1:20" ht="15.75" x14ac:dyDescent="0.25">
      <c r="A960" s="1" t="s">
        <v>1411</v>
      </c>
      <c r="B960" t="str">
        <f>VLOOKUP($A960, 'Customer Names'!$A$2:$D$2336, 2, FALSE)</f>
        <v>Webb</v>
      </c>
      <c r="C960" t="str">
        <f>VLOOKUP($A960, 'Customer Names'!$A$2:$D$2336, 3, FALSE)</f>
        <v xml:space="preserve"> Mrs</v>
      </c>
      <c r="D960" t="str">
        <f>VLOOKUP($A960, 'Customer Names'!$A$2:$D$2336, 4, FALSE)</f>
        <v xml:space="preserve">  Jane R</v>
      </c>
      <c r="E960">
        <f>VLOOKUP($A960, 'Medical Examinations'!$A$2:$J$2336, 2, FALSE)</f>
        <v>39.94</v>
      </c>
      <c r="F960">
        <f>VLOOKUP($A960, 'Medical Examinations'!$A$2:$J$2336, 3, FALSE)</f>
        <v>5.14</v>
      </c>
      <c r="G960" t="str">
        <f>VLOOKUP($A960, 'Medical Examinations'!$A$2:$J$2336, 4, FALSE)</f>
        <v>Yes</v>
      </c>
      <c r="H960" t="str">
        <f>VLOOKUP($A960, 'Medical Examinations'!$A$2:$J$2336, 5, FALSE)</f>
        <v>No</v>
      </c>
      <c r="I960" t="str">
        <f>VLOOKUP($A960, 'Medical Examinations'!$A$2:$J$2336, 6, FALSE)</f>
        <v>No</v>
      </c>
      <c r="J960">
        <f>VLOOKUP($A960, 'Medical Examinations'!$A$2:$J$2336, 7, FALSE)</f>
        <v>1</v>
      </c>
      <c r="K960" t="str">
        <f>VLOOKUP($A960, 'Medical Examinations'!$A$2:$J$2336, 8, FALSE)</f>
        <v>Yes</v>
      </c>
      <c r="L960" t="str">
        <f>VLOOKUP($A960, 'Medical Examinations'!$A$2:$J$2336, 9, FALSE)</f>
        <v>Obesity</v>
      </c>
      <c r="M960" t="str">
        <f>VLOOKUP($A960, 'Medical Examinations'!$A$2:$J$2336, 10, FALSE)</f>
        <v>Normal</v>
      </c>
      <c r="N960">
        <f>VLOOKUP($A960, 'Hospitalisation Details'!$A$2:$K$2344, 5, FALSE)</f>
        <v>3</v>
      </c>
      <c r="O960">
        <f>VLOOKUP($A960, 'Hospitalisation Details'!$A$2:$K$2344, 6, FALSE)</f>
        <v>11511.61</v>
      </c>
      <c r="P960" t="str">
        <f>VLOOKUP($A960, 'Hospitalisation Details'!$A$2:$K$2344, 7, FALSE)</f>
        <v>tier - 3</v>
      </c>
      <c r="Q960" t="str">
        <f>VLOOKUP($A960, 'Hospitalisation Details'!$A$2:$K$2344, 8, FALSE)</f>
        <v>tier - 3</v>
      </c>
      <c r="R960" t="str">
        <f>VLOOKUP($A960, 'Hospitalisation Details'!$A$2:$K$2344, 9, FALSE)</f>
        <v>R1026</v>
      </c>
      <c r="S960" t="str">
        <f>VLOOKUP($A960, 'Hospitalisation Details'!$A$2:$K$2344, 10, FALSE)</f>
        <v>6Oct1989</v>
      </c>
      <c r="T960">
        <f>VLOOKUP($A960, 'Hospitalisation Details'!$A$2:$K$2344, 11, FALSE)</f>
        <v>33</v>
      </c>
    </row>
    <row r="961" spans="1:20" ht="15.75" x14ac:dyDescent="0.25">
      <c r="A961" s="1" t="s">
        <v>1410</v>
      </c>
      <c r="B961" t="str">
        <f>VLOOKUP($A961, 'Customer Names'!$A$2:$D$2336, 2, FALSE)</f>
        <v>Stocker</v>
      </c>
      <c r="C961" t="str">
        <f>VLOOKUP($A961, 'Customer Names'!$A$2:$D$2336, 3, FALSE)</f>
        <v xml:space="preserve"> Ms</v>
      </c>
      <c r="D961" t="str">
        <f>VLOOKUP($A961, 'Customer Names'!$A$2:$D$2336, 4, FALSE)</f>
        <v xml:space="preserve">  Allison M</v>
      </c>
      <c r="E961">
        <f>VLOOKUP($A961, 'Medical Examinations'!$A$2:$J$2336, 2, FALSE)</f>
        <v>30</v>
      </c>
      <c r="F961">
        <f>VLOOKUP($A961, 'Medical Examinations'!$A$2:$J$2336, 3, FALSE)</f>
        <v>5.61</v>
      </c>
      <c r="G961" t="str">
        <f>VLOOKUP($A961, 'Medical Examinations'!$A$2:$J$2336, 4, FALSE)</f>
        <v>No</v>
      </c>
      <c r="H961" t="str">
        <f>VLOOKUP($A961, 'Medical Examinations'!$A$2:$J$2336, 5, FALSE)</f>
        <v>No</v>
      </c>
      <c r="I961" t="str">
        <f>VLOOKUP($A961, 'Medical Examinations'!$A$2:$J$2336, 6, FALSE)</f>
        <v>Yes</v>
      </c>
      <c r="J961">
        <f>VLOOKUP($A961, 'Medical Examinations'!$A$2:$J$2336, 7, FALSE)</f>
        <v>1</v>
      </c>
      <c r="K961" t="str">
        <f>VLOOKUP($A961, 'Medical Examinations'!$A$2:$J$2336, 8, FALSE)</f>
        <v>No</v>
      </c>
      <c r="L961" t="str">
        <f>VLOOKUP($A961, 'Medical Examinations'!$A$2:$J$2336, 9, FALSE)</f>
        <v>Obesity</v>
      </c>
      <c r="M961" t="str">
        <f>VLOOKUP($A961, 'Medical Examinations'!$A$2:$J$2336, 10, FALSE)</f>
        <v>Normal</v>
      </c>
      <c r="N961">
        <f>VLOOKUP($A961, 'Hospitalisation Details'!$A$2:$K$2344, 5, FALSE)</f>
        <v>0</v>
      </c>
      <c r="O961">
        <f>VLOOKUP($A961, 'Hospitalisation Details'!$A$2:$K$2344, 6, FALSE)</f>
        <v>11497.69</v>
      </c>
      <c r="P961" t="str">
        <f>VLOOKUP($A961, 'Hospitalisation Details'!$A$2:$K$2344, 7, FALSE)</f>
        <v>tier - 3</v>
      </c>
      <c r="Q961" t="str">
        <f>VLOOKUP($A961, 'Hospitalisation Details'!$A$2:$K$2344, 8, FALSE)</f>
        <v>tier - 1</v>
      </c>
      <c r="R961" t="str">
        <f>VLOOKUP($A961, 'Hospitalisation Details'!$A$2:$K$2344, 9, FALSE)</f>
        <v>R1012</v>
      </c>
      <c r="S961" t="str">
        <f>VLOOKUP($A961, 'Hospitalisation Details'!$A$2:$K$2344, 10, FALSE)</f>
        <v>11Aug1969</v>
      </c>
      <c r="T961">
        <f>VLOOKUP($A961, 'Hospitalisation Details'!$A$2:$K$2344, 11, FALSE)</f>
        <v>53</v>
      </c>
    </row>
    <row r="962" spans="1:20" ht="15.75" x14ac:dyDescent="0.25">
      <c r="A962" s="1" t="s">
        <v>1409</v>
      </c>
      <c r="B962" t="str">
        <f>VLOOKUP($A962, 'Customer Names'!$A$2:$D$2336, 2, FALSE)</f>
        <v>Jacobson</v>
      </c>
      <c r="C962" t="str">
        <f>VLOOKUP($A962, 'Customer Names'!$A$2:$D$2336, 3, FALSE)</f>
        <v xml:space="preserve"> Mrs</v>
      </c>
      <c r="D962" t="str">
        <f>VLOOKUP($A962, 'Customer Names'!$A$2:$D$2336, 4, FALSE)</f>
        <v xml:space="preserve">  Sarah E</v>
      </c>
      <c r="E962">
        <f>VLOOKUP($A962, 'Medical Examinations'!$A$2:$J$2336, 2, FALSE)</f>
        <v>35.340000000000003</v>
      </c>
      <c r="F962">
        <f>VLOOKUP($A962, 'Medical Examinations'!$A$2:$J$2336, 3, FALSE)</f>
        <v>5.51</v>
      </c>
      <c r="G962" t="str">
        <f>VLOOKUP($A962, 'Medical Examinations'!$A$2:$J$2336, 4, FALSE)</f>
        <v>Yes</v>
      </c>
      <c r="H962" t="str">
        <f>VLOOKUP($A962, 'Medical Examinations'!$A$2:$J$2336, 5, FALSE)</f>
        <v>No</v>
      </c>
      <c r="I962" t="str">
        <f>VLOOKUP($A962, 'Medical Examinations'!$A$2:$J$2336, 6, FALSE)</f>
        <v>Yes</v>
      </c>
      <c r="J962">
        <f>VLOOKUP($A962, 'Medical Examinations'!$A$2:$J$2336, 7, FALSE)</f>
        <v>1</v>
      </c>
      <c r="K962" t="str">
        <f>VLOOKUP($A962, 'Medical Examinations'!$A$2:$J$2336, 8, FALSE)</f>
        <v>No</v>
      </c>
      <c r="L962" t="str">
        <f>VLOOKUP($A962, 'Medical Examinations'!$A$2:$J$2336, 9, FALSE)</f>
        <v>Obesity</v>
      </c>
      <c r="M962" t="str">
        <f>VLOOKUP($A962, 'Medical Examinations'!$A$2:$J$2336, 10, FALSE)</f>
        <v>Normal</v>
      </c>
      <c r="N962">
        <f>VLOOKUP($A962, 'Hospitalisation Details'!$A$2:$K$2344, 5, FALSE)</f>
        <v>3</v>
      </c>
      <c r="O962">
        <f>VLOOKUP($A962, 'Hospitalisation Details'!$A$2:$K$2344, 6, FALSE)</f>
        <v>11492.46</v>
      </c>
      <c r="P962" t="str">
        <f>VLOOKUP($A962, 'Hospitalisation Details'!$A$2:$K$2344, 7, FALSE)</f>
        <v>tier - 3</v>
      </c>
      <c r="Q962" t="str">
        <f>VLOOKUP($A962, 'Hospitalisation Details'!$A$2:$K$2344, 8, FALSE)</f>
        <v>tier - 3</v>
      </c>
      <c r="R962" t="str">
        <f>VLOOKUP($A962, 'Hospitalisation Details'!$A$2:$K$2344, 9, FALSE)</f>
        <v>R1026</v>
      </c>
      <c r="S962" t="str">
        <f>VLOOKUP($A962, 'Hospitalisation Details'!$A$2:$K$2344, 10, FALSE)</f>
        <v>7Jun1983</v>
      </c>
      <c r="T962">
        <f>VLOOKUP($A962, 'Hospitalisation Details'!$A$2:$K$2344, 11, FALSE)</f>
        <v>40</v>
      </c>
    </row>
    <row r="963" spans="1:20" ht="15.75" x14ac:dyDescent="0.25">
      <c r="A963" s="1" t="s">
        <v>1408</v>
      </c>
      <c r="B963" t="str">
        <f>VLOOKUP($A963, 'Customer Names'!$A$2:$D$2336, 2, FALSE)</f>
        <v>Shaw</v>
      </c>
      <c r="C963" t="str">
        <f>VLOOKUP($A963, 'Customer Names'!$A$2:$D$2336, 3, FALSE)</f>
        <v xml:space="preserve"> Mr</v>
      </c>
      <c r="D963" t="str">
        <f>VLOOKUP($A963, 'Customer Names'!$A$2:$D$2336, 4, FALSE)</f>
        <v xml:space="preserve">  Philip J</v>
      </c>
      <c r="E963">
        <f>VLOOKUP($A963, 'Medical Examinations'!$A$2:$J$2336, 2, FALSE)</f>
        <v>32.204999999999998</v>
      </c>
      <c r="F963">
        <f>VLOOKUP($A963, 'Medical Examinations'!$A$2:$J$2336, 3, FALSE)</f>
        <v>8.3800000000000008</v>
      </c>
      <c r="G963" t="str">
        <f>VLOOKUP($A963, 'Medical Examinations'!$A$2:$J$2336, 4, FALSE)</f>
        <v>No</v>
      </c>
      <c r="H963" t="str">
        <f>VLOOKUP($A963, 'Medical Examinations'!$A$2:$J$2336, 5, FALSE)</f>
        <v>No</v>
      </c>
      <c r="I963" t="str">
        <f>VLOOKUP($A963, 'Medical Examinations'!$A$2:$J$2336, 6, FALSE)</f>
        <v>No</v>
      </c>
      <c r="J963">
        <f>VLOOKUP($A963, 'Medical Examinations'!$A$2:$J$2336, 7, FALSE)</f>
        <v>1</v>
      </c>
      <c r="K963" t="str">
        <f>VLOOKUP($A963, 'Medical Examinations'!$A$2:$J$2336, 8, FALSE)</f>
        <v>No</v>
      </c>
      <c r="L963" t="str">
        <f>VLOOKUP($A963, 'Medical Examinations'!$A$2:$J$2336, 9, FALSE)</f>
        <v>Obesity</v>
      </c>
      <c r="M963" t="str">
        <f>VLOOKUP($A963, 'Medical Examinations'!$A$2:$J$2336, 10, FALSE)</f>
        <v>Diabetes</v>
      </c>
      <c r="N963">
        <f>VLOOKUP($A963, 'Hospitalisation Details'!$A$2:$K$2344, 5, FALSE)</f>
        <v>3</v>
      </c>
      <c r="O963">
        <f>VLOOKUP($A963, 'Hospitalisation Details'!$A$2:$K$2344, 6, FALSE)</f>
        <v>11488.32</v>
      </c>
      <c r="P963" t="str">
        <f>VLOOKUP($A963, 'Hospitalisation Details'!$A$2:$K$2344, 7, FALSE)</f>
        <v>tier - 3</v>
      </c>
      <c r="Q963" t="str">
        <f>VLOOKUP($A963, 'Hospitalisation Details'!$A$2:$K$2344, 8, FALSE)</f>
        <v>tier - 1</v>
      </c>
      <c r="R963" t="str">
        <f>VLOOKUP($A963, 'Hospitalisation Details'!$A$2:$K$2344, 9, FALSE)</f>
        <v>R1014</v>
      </c>
      <c r="S963" t="str">
        <f>VLOOKUP($A963, 'Hospitalisation Details'!$A$2:$K$2344, 10, FALSE)</f>
        <v>13Oct1970</v>
      </c>
      <c r="T963">
        <f>VLOOKUP($A963, 'Hospitalisation Details'!$A$2:$K$2344, 11, FALSE)</f>
        <v>52</v>
      </c>
    </row>
    <row r="964" spans="1:20" ht="15.75" x14ac:dyDescent="0.25">
      <c r="A964" s="1" t="s">
        <v>1407</v>
      </c>
      <c r="B964" t="str">
        <f>VLOOKUP($A964, 'Customer Names'!$A$2:$D$2336, 2, FALSE)</f>
        <v>Goodwin</v>
      </c>
      <c r="C964" t="str">
        <f>VLOOKUP($A964, 'Customer Names'!$A$2:$D$2336, 3, FALSE)</f>
        <v xml:space="preserve"> Ms</v>
      </c>
      <c r="D964" t="str">
        <f>VLOOKUP($A964, 'Customer Names'!$A$2:$D$2336, 4, FALSE)</f>
        <v xml:space="preserve">  Jillian A</v>
      </c>
      <c r="E964">
        <f>VLOOKUP($A964, 'Medical Examinations'!$A$2:$J$2336, 2, FALSE)</f>
        <v>33.880000000000003</v>
      </c>
      <c r="F964">
        <f>VLOOKUP($A964, 'Medical Examinations'!$A$2:$J$2336, 3, FALSE)</f>
        <v>4.68</v>
      </c>
      <c r="G964" t="str">
        <f>VLOOKUP($A964, 'Medical Examinations'!$A$2:$J$2336, 4, FALSE)</f>
        <v>Yes</v>
      </c>
      <c r="H964" t="str">
        <f>VLOOKUP($A964, 'Medical Examinations'!$A$2:$J$2336, 5, FALSE)</f>
        <v>No</v>
      </c>
      <c r="I964" t="str">
        <f>VLOOKUP($A964, 'Medical Examinations'!$A$2:$J$2336, 6, FALSE)</f>
        <v>No</v>
      </c>
      <c r="J964">
        <f>VLOOKUP($A964, 'Medical Examinations'!$A$2:$J$2336, 7, FALSE)</f>
        <v>1</v>
      </c>
      <c r="K964" t="str">
        <f>VLOOKUP($A964, 'Medical Examinations'!$A$2:$J$2336, 8, FALSE)</f>
        <v>No</v>
      </c>
      <c r="L964" t="str">
        <f>VLOOKUP($A964, 'Medical Examinations'!$A$2:$J$2336, 9, FALSE)</f>
        <v>Obesity</v>
      </c>
      <c r="M964" t="str">
        <f>VLOOKUP($A964, 'Medical Examinations'!$A$2:$J$2336, 10, FALSE)</f>
        <v>Normal</v>
      </c>
      <c r="N964">
        <f>VLOOKUP($A964, 'Hospitalisation Details'!$A$2:$K$2344, 5, FALSE)</f>
        <v>0</v>
      </c>
      <c r="O964">
        <f>VLOOKUP($A964, 'Hospitalisation Details'!$A$2:$K$2344, 6, FALSE)</f>
        <v>11482.63</v>
      </c>
      <c r="P964" t="str">
        <f>VLOOKUP($A964, 'Hospitalisation Details'!$A$2:$K$2344, 7, FALSE)</f>
        <v>tier - 3</v>
      </c>
      <c r="Q964" t="str">
        <f>VLOOKUP($A964, 'Hospitalisation Details'!$A$2:$K$2344, 8, FALSE)</f>
        <v>tier - 2</v>
      </c>
      <c r="R964" t="str">
        <f>VLOOKUP($A964, 'Hospitalisation Details'!$A$2:$K$2344, 9, FALSE)</f>
        <v>R1013</v>
      </c>
      <c r="S964" t="str">
        <f>VLOOKUP($A964, 'Hospitalisation Details'!$A$2:$K$2344, 10, FALSE)</f>
        <v>10Sep2004</v>
      </c>
      <c r="T964">
        <f>VLOOKUP($A964, 'Hospitalisation Details'!$A$2:$K$2344, 11, FALSE)</f>
        <v>18</v>
      </c>
    </row>
    <row r="965" spans="1:20" ht="15.75" x14ac:dyDescent="0.25">
      <c r="A965" s="1" t="s">
        <v>1406</v>
      </c>
      <c r="B965" t="str">
        <f>VLOOKUP($A965, 'Customer Names'!$A$2:$D$2336, 2, FALSE)</f>
        <v>Brock</v>
      </c>
      <c r="C965" t="str">
        <f>VLOOKUP($A965, 'Customer Names'!$A$2:$D$2336, 3, FALSE)</f>
        <v xml:space="preserve"> Mrs</v>
      </c>
      <c r="D965" t="str">
        <f>VLOOKUP($A965, 'Customer Names'!$A$2:$D$2336, 4, FALSE)</f>
        <v xml:space="preserve">  Laura D</v>
      </c>
      <c r="E965">
        <f>VLOOKUP($A965, 'Medical Examinations'!$A$2:$J$2336, 2, FALSE)</f>
        <v>26.63</v>
      </c>
      <c r="F965">
        <f>VLOOKUP($A965, 'Medical Examinations'!$A$2:$J$2336, 3, FALSE)</f>
        <v>4.3600000000000003</v>
      </c>
      <c r="G965" t="str">
        <f>VLOOKUP($A965, 'Medical Examinations'!$A$2:$J$2336, 4, FALSE)</f>
        <v>No</v>
      </c>
      <c r="H965" t="str">
        <f>VLOOKUP($A965, 'Medical Examinations'!$A$2:$J$2336, 5, FALSE)</f>
        <v>No</v>
      </c>
      <c r="I965" t="str">
        <f>VLOOKUP($A965, 'Medical Examinations'!$A$2:$J$2336, 6, FALSE)</f>
        <v>No</v>
      </c>
      <c r="J965">
        <f>VLOOKUP($A965, 'Medical Examinations'!$A$2:$J$2336, 7, FALSE)</f>
        <v>0</v>
      </c>
      <c r="K965" t="str">
        <f>VLOOKUP($A965, 'Medical Examinations'!$A$2:$J$2336, 8, FALSE)</f>
        <v>No</v>
      </c>
      <c r="L965" t="str">
        <f>VLOOKUP($A965, 'Medical Examinations'!$A$2:$J$2336, 9, FALSE)</f>
        <v>Obesity</v>
      </c>
      <c r="M965" t="str">
        <f>VLOOKUP($A965, 'Medical Examinations'!$A$2:$J$2336, 10, FALSE)</f>
        <v>Normal</v>
      </c>
      <c r="N965">
        <f>VLOOKUP($A965, 'Hospitalisation Details'!$A$2:$K$2344, 5, FALSE)</f>
        <v>0</v>
      </c>
      <c r="O965">
        <f>VLOOKUP($A965, 'Hospitalisation Details'!$A$2:$K$2344, 6, FALSE)</f>
        <v>11478.14</v>
      </c>
      <c r="P965" t="str">
        <f>VLOOKUP($A965, 'Hospitalisation Details'!$A$2:$K$2344, 7, FALSE)</f>
        <v>tier - 3</v>
      </c>
      <c r="Q965" t="str">
        <f>VLOOKUP($A965, 'Hospitalisation Details'!$A$2:$K$2344, 8, FALSE)</f>
        <v>tier - 2</v>
      </c>
      <c r="R965" t="str">
        <f>VLOOKUP($A965, 'Hospitalisation Details'!$A$2:$K$2344, 9, FALSE)</f>
        <v>R1025</v>
      </c>
      <c r="S965" t="str">
        <f>VLOOKUP($A965, 'Hospitalisation Details'!$A$2:$K$2344, 10, FALSE)</f>
        <v>7Sep1966</v>
      </c>
      <c r="T965">
        <f>VLOOKUP($A965, 'Hospitalisation Details'!$A$2:$K$2344, 11, FALSE)</f>
        <v>56</v>
      </c>
    </row>
    <row r="966" spans="1:20" ht="15.75" x14ac:dyDescent="0.25">
      <c r="A966" s="1" t="s">
        <v>1405</v>
      </c>
      <c r="B966" t="str">
        <f>VLOOKUP($A966, 'Customer Names'!$A$2:$D$2336, 2, FALSE)</f>
        <v>Papp</v>
      </c>
      <c r="C966" t="str">
        <f>VLOOKUP($A966, 'Customer Names'!$A$2:$D$2336, 3, FALSE)</f>
        <v xml:space="preserve"> Ms</v>
      </c>
      <c r="D966" t="str">
        <f>VLOOKUP($A966, 'Customer Names'!$A$2:$D$2336, 4, FALSE)</f>
        <v xml:space="preserve">  Megan E</v>
      </c>
      <c r="E966">
        <f>VLOOKUP($A966, 'Medical Examinations'!$A$2:$J$2336, 2, FALSE)</f>
        <v>28.7</v>
      </c>
      <c r="F966">
        <f>VLOOKUP($A966, 'Medical Examinations'!$A$2:$J$2336, 3, FALSE)</f>
        <v>7.74</v>
      </c>
      <c r="G966" t="str">
        <f>VLOOKUP($A966, 'Medical Examinations'!$A$2:$J$2336, 4, FALSE)</f>
        <v>No</v>
      </c>
      <c r="H966" t="str">
        <f>VLOOKUP($A966, 'Medical Examinations'!$A$2:$J$2336, 5, FALSE)</f>
        <v>No</v>
      </c>
      <c r="I966" t="str">
        <f>VLOOKUP($A966, 'Medical Examinations'!$A$2:$J$2336, 6, FALSE)</f>
        <v>No</v>
      </c>
      <c r="J966">
        <f>VLOOKUP($A966, 'Medical Examinations'!$A$2:$J$2336, 7, FALSE)</f>
        <v>0</v>
      </c>
      <c r="K966" t="str">
        <f>VLOOKUP($A966, 'Medical Examinations'!$A$2:$J$2336, 8, FALSE)</f>
        <v>No</v>
      </c>
      <c r="L966" t="str">
        <f>VLOOKUP($A966, 'Medical Examinations'!$A$2:$J$2336, 9, FALSE)</f>
        <v>Obesity</v>
      </c>
      <c r="M966" t="str">
        <f>VLOOKUP($A966, 'Medical Examinations'!$A$2:$J$2336, 10, FALSE)</f>
        <v>Diabetes</v>
      </c>
      <c r="N966">
        <f>VLOOKUP($A966, 'Hospitalisation Details'!$A$2:$K$2344, 5, FALSE)</f>
        <v>0</v>
      </c>
      <c r="O966">
        <f>VLOOKUP($A966, 'Hospitalisation Details'!$A$2:$K$2344, 6, FALSE)</f>
        <v>11455.28</v>
      </c>
      <c r="P966" t="str">
        <f>VLOOKUP($A966, 'Hospitalisation Details'!$A$2:$K$2344, 7, FALSE)</f>
        <v>tier - 3</v>
      </c>
      <c r="Q966" t="str">
        <f>VLOOKUP($A966, 'Hospitalisation Details'!$A$2:$K$2344, 8, FALSE)</f>
        <v>tier - 2</v>
      </c>
      <c r="R966" t="str">
        <f>VLOOKUP($A966, 'Hospitalisation Details'!$A$2:$K$2344, 9, FALSE)</f>
        <v>R1011</v>
      </c>
      <c r="S966" t="str">
        <f>VLOOKUP($A966, 'Hospitalisation Details'!$A$2:$K$2344, 10, FALSE)</f>
        <v>23Jun1965</v>
      </c>
      <c r="T966">
        <f>VLOOKUP($A966, 'Hospitalisation Details'!$A$2:$K$2344, 11, FALSE)</f>
        <v>57</v>
      </c>
    </row>
    <row r="967" spans="1:20" ht="15.75" x14ac:dyDescent="0.25">
      <c r="A967" s="1" t="s">
        <v>1404</v>
      </c>
      <c r="B967" t="str">
        <f>VLOOKUP($A967, 'Customer Names'!$A$2:$D$2336, 2, FALSE)</f>
        <v>Siragusa</v>
      </c>
      <c r="C967" t="str">
        <f>VLOOKUP($A967, 'Customer Names'!$A$2:$D$2336, 3, FALSE)</f>
        <v xml:space="preserve"> Ms</v>
      </c>
      <c r="D967" t="str">
        <f>VLOOKUP($A967, 'Customer Names'!$A$2:$D$2336, 4, FALSE)</f>
        <v xml:space="preserve">  Shannon J</v>
      </c>
      <c r="E967">
        <f>VLOOKUP($A967, 'Medical Examinations'!$A$2:$J$2336, 2, FALSE)</f>
        <v>25.65</v>
      </c>
      <c r="F967">
        <f>VLOOKUP($A967, 'Medical Examinations'!$A$2:$J$2336, 3, FALSE)</f>
        <v>4.05</v>
      </c>
      <c r="G967" t="str">
        <f>VLOOKUP($A967, 'Medical Examinations'!$A$2:$J$2336, 4, FALSE)</f>
        <v>No</v>
      </c>
      <c r="H967" t="str">
        <f>VLOOKUP($A967, 'Medical Examinations'!$A$2:$J$2336, 5, FALSE)</f>
        <v>No</v>
      </c>
      <c r="I967" t="str">
        <f>VLOOKUP($A967, 'Medical Examinations'!$A$2:$J$2336, 6, FALSE)</f>
        <v>No</v>
      </c>
      <c r="J967">
        <f>VLOOKUP($A967, 'Medical Examinations'!$A$2:$J$2336, 7, FALSE)</f>
        <v>0</v>
      </c>
      <c r="K967" t="str">
        <f>VLOOKUP($A967, 'Medical Examinations'!$A$2:$J$2336, 8, FALSE)</f>
        <v>No</v>
      </c>
      <c r="L967" t="str">
        <f>VLOOKUP($A967, 'Medical Examinations'!$A$2:$J$2336, 9, FALSE)</f>
        <v>Obesity</v>
      </c>
      <c r="M967" t="str">
        <f>VLOOKUP($A967, 'Medical Examinations'!$A$2:$J$2336, 10, FALSE)</f>
        <v>Normal</v>
      </c>
      <c r="N967">
        <f>VLOOKUP($A967, 'Hospitalisation Details'!$A$2:$K$2344, 5, FALSE)</f>
        <v>0</v>
      </c>
      <c r="O967">
        <f>VLOOKUP($A967, 'Hospitalisation Details'!$A$2:$K$2344, 6, FALSE)</f>
        <v>11454.02</v>
      </c>
      <c r="P967" t="str">
        <f>VLOOKUP($A967, 'Hospitalisation Details'!$A$2:$K$2344, 7, FALSE)</f>
        <v>tier - 3</v>
      </c>
      <c r="Q967" t="str">
        <f>VLOOKUP($A967, 'Hospitalisation Details'!$A$2:$K$2344, 8, FALSE)</f>
        <v>tier - 1</v>
      </c>
      <c r="R967" t="str">
        <f>VLOOKUP($A967, 'Hospitalisation Details'!$A$2:$K$2344, 9, FALSE)</f>
        <v>R1012</v>
      </c>
      <c r="S967" t="str">
        <f>VLOOKUP($A967, 'Hospitalisation Details'!$A$2:$K$2344, 10, FALSE)</f>
        <v>14Jun1966</v>
      </c>
      <c r="T967">
        <f>VLOOKUP($A967, 'Hospitalisation Details'!$A$2:$K$2344, 11, FALSE)</f>
        <v>56</v>
      </c>
    </row>
    <row r="968" spans="1:20" ht="15.75" x14ac:dyDescent="0.25">
      <c r="A968" s="1" t="s">
        <v>1403</v>
      </c>
      <c r="B968" t="str">
        <f>VLOOKUP($A968, 'Customer Names'!$A$2:$D$2336, 2, FALSE)</f>
        <v>Pizarro</v>
      </c>
      <c r="C968" t="str">
        <f>VLOOKUP($A968, 'Customer Names'!$A$2:$D$2336, 3, FALSE)</f>
        <v xml:space="preserve"> Ms</v>
      </c>
      <c r="D968" t="str">
        <f>VLOOKUP($A968, 'Customer Names'!$A$2:$D$2336, 4, FALSE)</f>
        <v xml:space="preserve">  Rachelle M</v>
      </c>
      <c r="E968">
        <f>VLOOKUP($A968, 'Medical Examinations'!$A$2:$J$2336, 2, FALSE)</f>
        <v>36.384999999999998</v>
      </c>
      <c r="F968">
        <f>VLOOKUP($A968, 'Medical Examinations'!$A$2:$J$2336, 3, FALSE)</f>
        <v>11.49</v>
      </c>
      <c r="G968" t="str">
        <f>VLOOKUP($A968, 'Medical Examinations'!$A$2:$J$2336, 4, FALSE)</f>
        <v>Yes</v>
      </c>
      <c r="H968" t="str">
        <f>VLOOKUP($A968, 'Medical Examinations'!$A$2:$J$2336, 5, FALSE)</f>
        <v>No</v>
      </c>
      <c r="I968" t="str">
        <f>VLOOKUP($A968, 'Medical Examinations'!$A$2:$J$2336, 6, FALSE)</f>
        <v>No</v>
      </c>
      <c r="J968">
        <f>VLOOKUP($A968, 'Medical Examinations'!$A$2:$J$2336, 7, FALSE)</f>
        <v>1</v>
      </c>
      <c r="K968" t="str">
        <f>VLOOKUP($A968, 'Medical Examinations'!$A$2:$J$2336, 8, FALSE)</f>
        <v>No</v>
      </c>
      <c r="L968" t="str">
        <f>VLOOKUP($A968, 'Medical Examinations'!$A$2:$J$2336, 9, FALSE)</f>
        <v>Obesity</v>
      </c>
      <c r="M968" t="str">
        <f>VLOOKUP($A968, 'Medical Examinations'!$A$2:$J$2336, 10, FALSE)</f>
        <v>Diabetes</v>
      </c>
      <c r="N968">
        <f>VLOOKUP($A968, 'Hospitalisation Details'!$A$2:$K$2344, 5, FALSE)</f>
        <v>3</v>
      </c>
      <c r="O968">
        <f>VLOOKUP($A968, 'Hospitalisation Details'!$A$2:$K$2344, 6, FALSE)</f>
        <v>11436.74</v>
      </c>
      <c r="P968" t="str">
        <f>VLOOKUP($A968, 'Hospitalisation Details'!$A$2:$K$2344, 7, FALSE)</f>
        <v>tier - 3</v>
      </c>
      <c r="Q968" t="str">
        <f>VLOOKUP($A968, 'Hospitalisation Details'!$A$2:$K$2344, 8, FALSE)</f>
        <v>tier - 3</v>
      </c>
      <c r="R968" t="str">
        <f>VLOOKUP($A968, 'Hospitalisation Details'!$A$2:$K$2344, 9, FALSE)</f>
        <v>R1012</v>
      </c>
      <c r="S968" t="str">
        <f>VLOOKUP($A968, 'Hospitalisation Details'!$A$2:$K$2344, 10, FALSE)</f>
        <v>12Sep1971</v>
      </c>
      <c r="T968">
        <f>VLOOKUP($A968, 'Hospitalisation Details'!$A$2:$K$2344, 11, FALSE)</f>
        <v>51</v>
      </c>
    </row>
    <row r="969" spans="1:20" ht="15.75" x14ac:dyDescent="0.25">
      <c r="A969" s="1" t="s">
        <v>1402</v>
      </c>
      <c r="B969" t="str">
        <f>VLOOKUP($A969, 'Customer Names'!$A$2:$D$2336, 2, FALSE)</f>
        <v>Strange</v>
      </c>
      <c r="C969" t="str">
        <f>VLOOKUP($A969, 'Customer Names'!$A$2:$D$2336, 3, FALSE)</f>
        <v xml:space="preserve"> Mr</v>
      </c>
      <c r="D969" t="str">
        <f>VLOOKUP($A969, 'Customer Names'!$A$2:$D$2336, 4, FALSE)</f>
        <v xml:space="preserve">  Casey</v>
      </c>
      <c r="E969">
        <f>VLOOKUP($A969, 'Medical Examinations'!$A$2:$J$2336, 2, FALSE)</f>
        <v>34.69</v>
      </c>
      <c r="F969">
        <f>VLOOKUP($A969, 'Medical Examinations'!$A$2:$J$2336, 3, FALSE)</f>
        <v>5.65</v>
      </c>
      <c r="G969" t="str">
        <f>VLOOKUP($A969, 'Medical Examinations'!$A$2:$J$2336, 4, FALSE)</f>
        <v>Yes</v>
      </c>
      <c r="H969" t="str">
        <f>VLOOKUP($A969, 'Medical Examinations'!$A$2:$J$2336, 5, FALSE)</f>
        <v>No</v>
      </c>
      <c r="I969" t="str">
        <f>VLOOKUP($A969, 'Medical Examinations'!$A$2:$J$2336, 6, FALSE)</f>
        <v>No</v>
      </c>
      <c r="J969">
        <f>VLOOKUP($A969, 'Medical Examinations'!$A$2:$J$2336, 7, FALSE)</f>
        <v>1</v>
      </c>
      <c r="K969" t="str">
        <f>VLOOKUP($A969, 'Medical Examinations'!$A$2:$J$2336, 8, FALSE)</f>
        <v>No</v>
      </c>
      <c r="L969" t="str">
        <f>VLOOKUP($A969, 'Medical Examinations'!$A$2:$J$2336, 9, FALSE)</f>
        <v>Obesity</v>
      </c>
      <c r="M969" t="str">
        <f>VLOOKUP($A969, 'Medical Examinations'!$A$2:$J$2336, 10, FALSE)</f>
        <v>Normal</v>
      </c>
      <c r="N969">
        <f>VLOOKUP($A969, 'Hospitalisation Details'!$A$2:$K$2344, 5, FALSE)</f>
        <v>2</v>
      </c>
      <c r="O969">
        <f>VLOOKUP($A969, 'Hospitalisation Details'!$A$2:$K$2344, 6, FALSE)</f>
        <v>11435.74</v>
      </c>
      <c r="P969" t="str">
        <f>VLOOKUP($A969, 'Hospitalisation Details'!$A$2:$K$2344, 7, FALSE)</f>
        <v>tier - 3</v>
      </c>
      <c r="Q969" t="str">
        <f>VLOOKUP($A969, 'Hospitalisation Details'!$A$2:$K$2344, 8, FALSE)</f>
        <v>tier - 3</v>
      </c>
      <c r="R969" t="str">
        <f>VLOOKUP($A969, 'Hospitalisation Details'!$A$2:$K$2344, 9, FALSE)</f>
        <v>R1021</v>
      </c>
      <c r="S969" t="str">
        <f>VLOOKUP($A969, 'Hospitalisation Details'!$A$2:$K$2344, 10, FALSE)</f>
        <v>17Jul1980</v>
      </c>
      <c r="T969">
        <f>VLOOKUP($A969, 'Hospitalisation Details'!$A$2:$K$2344, 11, FALSE)</f>
        <v>42</v>
      </c>
    </row>
    <row r="970" spans="1:20" ht="15.75" x14ac:dyDescent="0.25">
      <c r="A970" s="1" t="s">
        <v>1401</v>
      </c>
      <c r="B970" t="str">
        <f>VLOOKUP($A970, 'Customer Names'!$A$2:$D$2336, 2, FALSE)</f>
        <v>Eidinger</v>
      </c>
      <c r="C970" t="str">
        <f>VLOOKUP($A970, 'Customer Names'!$A$2:$D$2336, 3, FALSE)</f>
        <v xml:space="preserve"> Ms</v>
      </c>
      <c r="D970" t="str">
        <f>VLOOKUP($A970, 'Customer Names'!$A$2:$D$2336, 4, FALSE)</f>
        <v xml:space="preserve">  Jessica L</v>
      </c>
      <c r="E970">
        <f>VLOOKUP($A970, 'Medical Examinations'!$A$2:$J$2336, 2, FALSE)</f>
        <v>37.68</v>
      </c>
      <c r="F970">
        <f>VLOOKUP($A970, 'Medical Examinations'!$A$2:$J$2336, 3, FALSE)</f>
        <v>4.29</v>
      </c>
      <c r="G970" t="str">
        <f>VLOOKUP($A970, 'Medical Examinations'!$A$2:$J$2336, 4, FALSE)</f>
        <v>Yes</v>
      </c>
      <c r="H970" t="str">
        <f>VLOOKUP($A970, 'Medical Examinations'!$A$2:$J$2336, 5, FALSE)</f>
        <v>No</v>
      </c>
      <c r="I970" t="str">
        <f>VLOOKUP($A970, 'Medical Examinations'!$A$2:$J$2336, 6, FALSE)</f>
        <v>No</v>
      </c>
      <c r="J970">
        <f>VLOOKUP($A970, 'Medical Examinations'!$A$2:$J$2336, 7, FALSE)</f>
        <v>1</v>
      </c>
      <c r="K970" t="str">
        <f>VLOOKUP($A970, 'Medical Examinations'!$A$2:$J$2336, 8, FALSE)</f>
        <v>Yes</v>
      </c>
      <c r="L970" t="str">
        <f>VLOOKUP($A970, 'Medical Examinations'!$A$2:$J$2336, 9, FALSE)</f>
        <v>Obesity</v>
      </c>
      <c r="M970" t="str">
        <f>VLOOKUP($A970, 'Medical Examinations'!$A$2:$J$2336, 10, FALSE)</f>
        <v>Normal</v>
      </c>
      <c r="N970">
        <f>VLOOKUP($A970, 'Hospitalisation Details'!$A$2:$K$2344, 5, FALSE)</f>
        <v>3</v>
      </c>
      <c r="O970">
        <f>VLOOKUP($A970, 'Hospitalisation Details'!$A$2:$K$2344, 6, FALSE)</f>
        <v>11419.49</v>
      </c>
      <c r="P970" t="str">
        <f>VLOOKUP($A970, 'Hospitalisation Details'!$A$2:$K$2344, 7, FALSE)</f>
        <v>tier - 3</v>
      </c>
      <c r="Q970" t="str">
        <f>VLOOKUP($A970, 'Hospitalisation Details'!$A$2:$K$2344, 8, FALSE)</f>
        <v>tier - 1</v>
      </c>
      <c r="R970" t="str">
        <f>VLOOKUP($A970, 'Hospitalisation Details'!$A$2:$K$2344, 9, FALSE)</f>
        <v>R1012</v>
      </c>
      <c r="S970" t="str">
        <f>VLOOKUP($A970, 'Hospitalisation Details'!$A$2:$K$2344, 10, FALSE)</f>
        <v>9Jun1985</v>
      </c>
      <c r="T970">
        <f>VLOOKUP($A970, 'Hospitalisation Details'!$A$2:$K$2344, 11, FALSE)</f>
        <v>37</v>
      </c>
    </row>
    <row r="971" spans="1:20" ht="15.75" x14ac:dyDescent="0.25">
      <c r="A971" s="1" t="s">
        <v>1400</v>
      </c>
      <c r="B971" t="str">
        <f>VLOOKUP($A971, 'Customer Names'!$A$2:$D$2336, 2, FALSE)</f>
        <v>Ginsburg</v>
      </c>
      <c r="C971" t="str">
        <f>VLOOKUP($A971, 'Customer Names'!$A$2:$D$2336, 3, FALSE)</f>
        <v xml:space="preserve"> Mr</v>
      </c>
      <c r="D971" t="str">
        <f>VLOOKUP($A971, 'Customer Names'!$A$2:$D$2336, 4, FALSE)</f>
        <v xml:space="preserve">  Brandon F</v>
      </c>
      <c r="E971">
        <f>VLOOKUP($A971, 'Medical Examinations'!$A$2:$J$2336, 2, FALSE)</f>
        <v>35.49</v>
      </c>
      <c r="F971">
        <f>VLOOKUP($A971, 'Medical Examinations'!$A$2:$J$2336, 3, FALSE)</f>
        <v>4.74</v>
      </c>
      <c r="G971" t="str">
        <f>VLOOKUP($A971, 'Medical Examinations'!$A$2:$J$2336, 4, FALSE)</f>
        <v>Yes</v>
      </c>
      <c r="H971" t="str">
        <f>VLOOKUP($A971, 'Medical Examinations'!$A$2:$J$2336, 5, FALSE)</f>
        <v>No</v>
      </c>
      <c r="I971" t="str">
        <f>VLOOKUP($A971, 'Medical Examinations'!$A$2:$J$2336, 6, FALSE)</f>
        <v>Yes</v>
      </c>
      <c r="J971">
        <f>VLOOKUP($A971, 'Medical Examinations'!$A$2:$J$2336, 7, FALSE)</f>
        <v>1</v>
      </c>
      <c r="K971" t="str">
        <f>VLOOKUP($A971, 'Medical Examinations'!$A$2:$J$2336, 8, FALSE)</f>
        <v>No</v>
      </c>
      <c r="L971" t="str">
        <f>VLOOKUP($A971, 'Medical Examinations'!$A$2:$J$2336, 9, FALSE)</f>
        <v>Obesity</v>
      </c>
      <c r="M971" t="str">
        <f>VLOOKUP($A971, 'Medical Examinations'!$A$2:$J$2336, 10, FALSE)</f>
        <v>Normal</v>
      </c>
      <c r="N971">
        <f>VLOOKUP($A971, 'Hospitalisation Details'!$A$2:$K$2344, 5, FALSE)</f>
        <v>3</v>
      </c>
      <c r="O971">
        <f>VLOOKUP($A971, 'Hospitalisation Details'!$A$2:$K$2344, 6, FALSE)</f>
        <v>11412.02</v>
      </c>
      <c r="P971" t="str">
        <f>VLOOKUP($A971, 'Hospitalisation Details'!$A$2:$K$2344, 7, FALSE)</f>
        <v>tier - 3</v>
      </c>
      <c r="Q971" t="str">
        <f>VLOOKUP($A971, 'Hospitalisation Details'!$A$2:$K$2344, 8, FALSE)</f>
        <v>tier - 1</v>
      </c>
      <c r="R971" t="str">
        <f>VLOOKUP($A971, 'Hospitalisation Details'!$A$2:$K$2344, 9, FALSE)</f>
        <v>R1021</v>
      </c>
      <c r="S971" t="str">
        <f>VLOOKUP($A971, 'Hospitalisation Details'!$A$2:$K$2344, 10, FALSE)</f>
        <v>23Oct1983</v>
      </c>
      <c r="T971">
        <f>VLOOKUP($A971, 'Hospitalisation Details'!$A$2:$K$2344, 11, FALSE)</f>
        <v>39</v>
      </c>
    </row>
    <row r="972" spans="1:20" ht="15.75" x14ac:dyDescent="0.25">
      <c r="A972" s="1" t="s">
        <v>1399</v>
      </c>
      <c r="B972" t="str">
        <f>VLOOKUP($A972, 'Customer Names'!$A$2:$D$2336, 2, FALSE)</f>
        <v>Truex</v>
      </c>
      <c r="C972" t="str">
        <f>VLOOKUP($A972, 'Customer Names'!$A$2:$D$2336, 3, FALSE)</f>
        <v xml:space="preserve"> Ms</v>
      </c>
      <c r="D972" t="str">
        <f>VLOOKUP($A972, 'Customer Names'!$A$2:$D$2336, 4, FALSE)</f>
        <v xml:space="preserve">  Melissa</v>
      </c>
      <c r="E972">
        <f>VLOOKUP($A972, 'Medical Examinations'!$A$2:$J$2336, 2, FALSE)</f>
        <v>44.7</v>
      </c>
      <c r="F972">
        <f>VLOOKUP($A972, 'Medical Examinations'!$A$2:$J$2336, 3, FALSE)</f>
        <v>7.6</v>
      </c>
      <c r="G972" t="str">
        <f>VLOOKUP($A972, 'Medical Examinations'!$A$2:$J$2336, 4, FALSE)</f>
        <v>Yes</v>
      </c>
      <c r="H972" t="str">
        <f>VLOOKUP($A972, 'Medical Examinations'!$A$2:$J$2336, 5, FALSE)</f>
        <v>No</v>
      </c>
      <c r="I972" t="str">
        <f>VLOOKUP($A972, 'Medical Examinations'!$A$2:$J$2336, 6, FALSE)</f>
        <v>No</v>
      </c>
      <c r="J972">
        <f>VLOOKUP($A972, 'Medical Examinations'!$A$2:$J$2336, 7, FALSE)</f>
        <v>2</v>
      </c>
      <c r="K972" t="str">
        <f>VLOOKUP($A972, 'Medical Examinations'!$A$2:$J$2336, 8, FALSE)</f>
        <v>Yes</v>
      </c>
      <c r="L972" t="str">
        <f>VLOOKUP($A972, 'Medical Examinations'!$A$2:$J$2336, 9, FALSE)</f>
        <v>Obesity</v>
      </c>
      <c r="M972" t="str">
        <f>VLOOKUP($A972, 'Medical Examinations'!$A$2:$J$2336, 10, FALSE)</f>
        <v>Diabetes</v>
      </c>
      <c r="N972">
        <f>VLOOKUP($A972, 'Hospitalisation Details'!$A$2:$K$2344, 5, FALSE)</f>
        <v>3</v>
      </c>
      <c r="O972">
        <f>VLOOKUP($A972, 'Hospitalisation Details'!$A$2:$K$2344, 6, FALSE)</f>
        <v>11411.69</v>
      </c>
      <c r="P972" t="str">
        <f>VLOOKUP($A972, 'Hospitalisation Details'!$A$2:$K$2344, 7, FALSE)</f>
        <v>tier - 3</v>
      </c>
      <c r="Q972" t="str">
        <f>VLOOKUP($A972, 'Hospitalisation Details'!$A$2:$K$2344, 8, FALSE)</f>
        <v>tier - 2</v>
      </c>
      <c r="R972" t="str">
        <f>VLOOKUP($A972, 'Hospitalisation Details'!$A$2:$K$2344, 9, FALSE)</f>
        <v>R1011</v>
      </c>
      <c r="S972" t="str">
        <f>VLOOKUP($A972, 'Hospitalisation Details'!$A$2:$K$2344, 10, FALSE)</f>
        <v>7Oct1970</v>
      </c>
      <c r="T972">
        <f>VLOOKUP($A972, 'Hospitalisation Details'!$A$2:$K$2344, 11, FALSE)</f>
        <v>52</v>
      </c>
    </row>
    <row r="973" spans="1:20" ht="15.75" x14ac:dyDescent="0.25">
      <c r="A973" s="1" t="s">
        <v>1398</v>
      </c>
      <c r="B973" t="str">
        <f>VLOOKUP($A973, 'Customer Names'!$A$2:$D$2336, 2, FALSE)</f>
        <v>Higgins</v>
      </c>
      <c r="C973" t="str">
        <f>VLOOKUP($A973, 'Customer Names'!$A$2:$D$2336, 3, FALSE)</f>
        <v xml:space="preserve"> Ms</v>
      </c>
      <c r="D973" t="str">
        <f>VLOOKUP($A973, 'Customer Names'!$A$2:$D$2336, 4, FALSE)</f>
        <v xml:space="preserve">  Danielle N</v>
      </c>
      <c r="E973">
        <f>VLOOKUP($A973, 'Medical Examinations'!$A$2:$J$2336, 2, FALSE)</f>
        <v>38.380000000000003</v>
      </c>
      <c r="F973">
        <f>VLOOKUP($A973, 'Medical Examinations'!$A$2:$J$2336, 3, FALSE)</f>
        <v>8.5</v>
      </c>
      <c r="G973" t="str">
        <f>VLOOKUP($A973, 'Medical Examinations'!$A$2:$J$2336, 4, FALSE)</f>
        <v>Yes</v>
      </c>
      <c r="H973" t="str">
        <f>VLOOKUP($A973, 'Medical Examinations'!$A$2:$J$2336, 5, FALSE)</f>
        <v>No</v>
      </c>
      <c r="I973" t="str">
        <f>VLOOKUP($A973, 'Medical Examinations'!$A$2:$J$2336, 6, FALSE)</f>
        <v>No</v>
      </c>
      <c r="J973">
        <f>VLOOKUP($A973, 'Medical Examinations'!$A$2:$J$2336, 7, FALSE)</f>
        <v>1</v>
      </c>
      <c r="K973" t="str">
        <f>VLOOKUP($A973, 'Medical Examinations'!$A$2:$J$2336, 8, FALSE)</f>
        <v>Yes</v>
      </c>
      <c r="L973" t="str">
        <f>VLOOKUP($A973, 'Medical Examinations'!$A$2:$J$2336, 9, FALSE)</f>
        <v>Obesity</v>
      </c>
      <c r="M973" t="str">
        <f>VLOOKUP($A973, 'Medical Examinations'!$A$2:$J$2336, 10, FALSE)</f>
        <v>Diabetes</v>
      </c>
      <c r="N973">
        <f>VLOOKUP($A973, 'Hospitalisation Details'!$A$2:$K$2344, 5, FALSE)</f>
        <v>2</v>
      </c>
      <c r="O973">
        <f>VLOOKUP($A973, 'Hospitalisation Details'!$A$2:$K$2344, 6, FALSE)</f>
        <v>11396.9</v>
      </c>
      <c r="P973" t="str">
        <f>VLOOKUP($A973, 'Hospitalisation Details'!$A$2:$K$2344, 7, FALSE)</f>
        <v>tier - 3</v>
      </c>
      <c r="Q973" t="str">
        <f>VLOOKUP($A973, 'Hospitalisation Details'!$A$2:$K$2344, 8, FALSE)</f>
        <v>tier - 3</v>
      </c>
      <c r="R973" t="str">
        <f>VLOOKUP($A973, 'Hospitalisation Details'!$A$2:$K$2344, 9, FALSE)</f>
        <v>R1024</v>
      </c>
      <c r="S973" t="str">
        <f>VLOOKUP($A973, 'Hospitalisation Details'!$A$2:$K$2344, 10, FALSE)</f>
        <v>2Oct1970</v>
      </c>
      <c r="T973">
        <f>VLOOKUP($A973, 'Hospitalisation Details'!$A$2:$K$2344, 11, FALSE)</f>
        <v>52</v>
      </c>
    </row>
    <row r="974" spans="1:20" ht="15.75" x14ac:dyDescent="0.25">
      <c r="A974" s="1" t="s">
        <v>1397</v>
      </c>
      <c r="B974" t="str">
        <f>VLOOKUP($A974, 'Customer Names'!$A$2:$D$2336, 2, FALSE)</f>
        <v>McCurdy</v>
      </c>
      <c r="C974" t="str">
        <f>VLOOKUP($A974, 'Customer Names'!$A$2:$D$2336, 3, FALSE)</f>
        <v xml:space="preserve"> Mr</v>
      </c>
      <c r="D974" t="str">
        <f>VLOOKUP($A974, 'Customer Names'!$A$2:$D$2336, 4, FALSE)</f>
        <v xml:space="preserve">  Matthew</v>
      </c>
      <c r="E974">
        <f>VLOOKUP($A974, 'Medical Examinations'!$A$2:$J$2336, 2, FALSE)</f>
        <v>35.244999999999997</v>
      </c>
      <c r="F974">
        <f>VLOOKUP($A974, 'Medical Examinations'!$A$2:$J$2336, 3, FALSE)</f>
        <v>11.22</v>
      </c>
      <c r="G974" t="str">
        <f>VLOOKUP($A974, 'Medical Examinations'!$A$2:$J$2336, 4, FALSE)</f>
        <v>Yes</v>
      </c>
      <c r="H974" t="str">
        <f>VLOOKUP($A974, 'Medical Examinations'!$A$2:$J$2336, 5, FALSE)</f>
        <v>No</v>
      </c>
      <c r="I974" t="str">
        <f>VLOOKUP($A974, 'Medical Examinations'!$A$2:$J$2336, 6, FALSE)</f>
        <v>No</v>
      </c>
      <c r="J974">
        <f>VLOOKUP($A974, 'Medical Examinations'!$A$2:$J$2336, 7, FALSE)</f>
        <v>1</v>
      </c>
      <c r="K974" t="str">
        <f>VLOOKUP($A974, 'Medical Examinations'!$A$2:$J$2336, 8, FALSE)</f>
        <v>No</v>
      </c>
      <c r="L974" t="str">
        <f>VLOOKUP($A974, 'Medical Examinations'!$A$2:$J$2336, 9, FALSE)</f>
        <v>Obesity</v>
      </c>
      <c r="M974" t="str">
        <f>VLOOKUP($A974, 'Medical Examinations'!$A$2:$J$2336, 10, FALSE)</f>
        <v>Diabetes</v>
      </c>
      <c r="N974">
        <f>VLOOKUP($A974, 'Hospitalisation Details'!$A$2:$K$2344, 5, FALSE)</f>
        <v>1</v>
      </c>
      <c r="O974">
        <f>VLOOKUP($A974, 'Hospitalisation Details'!$A$2:$K$2344, 6, FALSE)</f>
        <v>11394.07</v>
      </c>
      <c r="P974" t="str">
        <f>VLOOKUP($A974, 'Hospitalisation Details'!$A$2:$K$2344, 7, FALSE)</f>
        <v>tier - 3</v>
      </c>
      <c r="Q974" t="str">
        <f>VLOOKUP($A974, 'Hospitalisation Details'!$A$2:$K$2344, 8, FALSE)</f>
        <v>tier - 1</v>
      </c>
      <c r="R974" t="str">
        <f>VLOOKUP($A974, 'Hospitalisation Details'!$A$2:$K$2344, 9, FALSE)</f>
        <v>R1018</v>
      </c>
      <c r="S974" t="str">
        <f>VLOOKUP($A974, 'Hospitalisation Details'!$A$2:$K$2344, 10, FALSE)</f>
        <v>19Dec1967</v>
      </c>
      <c r="T974">
        <f>VLOOKUP($A974, 'Hospitalisation Details'!$A$2:$K$2344, 11, FALSE)</f>
        <v>55</v>
      </c>
    </row>
    <row r="975" spans="1:20" ht="15.75" x14ac:dyDescent="0.25">
      <c r="A975" s="1" t="s">
        <v>1396</v>
      </c>
      <c r="B975" t="str">
        <f>VLOOKUP($A975, 'Customer Names'!$A$2:$D$2336, 2, FALSE)</f>
        <v>Hughes</v>
      </c>
      <c r="C975" t="str">
        <f>VLOOKUP($A975, 'Customer Names'!$A$2:$D$2336, 3, FALSE)</f>
        <v xml:space="preserve"> Mrs</v>
      </c>
      <c r="D975" t="str">
        <f>VLOOKUP($A975, 'Customer Names'!$A$2:$D$2336, 4, FALSE)</f>
        <v xml:space="preserve">  Bettina</v>
      </c>
      <c r="E975">
        <f>VLOOKUP($A975, 'Medical Examinations'!$A$2:$J$2336, 2, FALSE)</f>
        <v>49.84</v>
      </c>
      <c r="F975">
        <f>VLOOKUP($A975, 'Medical Examinations'!$A$2:$J$2336, 3, FALSE)</f>
        <v>5.0999999999999996</v>
      </c>
      <c r="G975" t="str">
        <f>VLOOKUP($A975, 'Medical Examinations'!$A$2:$J$2336, 4, FALSE)</f>
        <v>Yes</v>
      </c>
      <c r="H975" t="str">
        <f>VLOOKUP($A975, 'Medical Examinations'!$A$2:$J$2336, 5, FALSE)</f>
        <v>Yes</v>
      </c>
      <c r="I975" t="str">
        <f>VLOOKUP($A975, 'Medical Examinations'!$A$2:$J$2336, 6, FALSE)</f>
        <v>Yes</v>
      </c>
      <c r="J975">
        <f>VLOOKUP($A975, 'Medical Examinations'!$A$2:$J$2336, 7, FALSE)</f>
        <v>2</v>
      </c>
      <c r="K975" t="str">
        <f>VLOOKUP($A975, 'Medical Examinations'!$A$2:$J$2336, 8, FALSE)</f>
        <v>Yes</v>
      </c>
      <c r="L975" t="str">
        <f>VLOOKUP($A975, 'Medical Examinations'!$A$2:$J$2336, 9, FALSE)</f>
        <v>Obesity</v>
      </c>
      <c r="M975" t="str">
        <f>VLOOKUP($A975, 'Medical Examinations'!$A$2:$J$2336, 10, FALSE)</f>
        <v>Normal</v>
      </c>
      <c r="N975">
        <f>VLOOKUP($A975, 'Hospitalisation Details'!$A$2:$K$2344, 5, FALSE)</f>
        <v>0</v>
      </c>
      <c r="O975">
        <f>VLOOKUP($A975, 'Hospitalisation Details'!$A$2:$K$2344, 6, FALSE)</f>
        <v>11388.27</v>
      </c>
      <c r="P975" t="str">
        <f>VLOOKUP($A975, 'Hospitalisation Details'!$A$2:$K$2344, 7, FALSE)</f>
        <v>tier - 3</v>
      </c>
      <c r="Q975" t="str">
        <f>VLOOKUP($A975, 'Hospitalisation Details'!$A$2:$K$2344, 8, FALSE)</f>
        <v>tier - 2</v>
      </c>
      <c r="R975" t="str">
        <f>VLOOKUP($A975, 'Hospitalisation Details'!$A$2:$K$2344, 9, FALSE)</f>
        <v>R1026</v>
      </c>
      <c r="S975" t="str">
        <f>VLOOKUP($A975, 'Hospitalisation Details'!$A$2:$K$2344, 10, FALSE)</f>
        <v>28Jul1997</v>
      </c>
      <c r="T975">
        <f>VLOOKUP($A975, 'Hospitalisation Details'!$A$2:$K$2344, 11, FALSE)</f>
        <v>25</v>
      </c>
    </row>
    <row r="976" spans="1:20" ht="15.75" x14ac:dyDescent="0.25">
      <c r="A976" s="1" t="s">
        <v>1395</v>
      </c>
      <c r="B976" t="str">
        <f>VLOOKUP($A976, 'Customer Names'!$A$2:$D$2336, 2, FALSE)</f>
        <v>Varner</v>
      </c>
      <c r="C976" t="str">
        <f>VLOOKUP($A976, 'Customer Names'!$A$2:$D$2336, 3, FALSE)</f>
        <v xml:space="preserve"> Mr</v>
      </c>
      <c r="D976" t="str">
        <f>VLOOKUP($A976, 'Customer Names'!$A$2:$D$2336, 4, FALSE)</f>
        <v xml:space="preserve">  Alexander</v>
      </c>
      <c r="E976">
        <f>VLOOKUP($A976, 'Medical Examinations'!$A$2:$J$2336, 2, FALSE)</f>
        <v>49.06</v>
      </c>
      <c r="F976">
        <f>VLOOKUP($A976, 'Medical Examinations'!$A$2:$J$2336, 3, FALSE)</f>
        <v>5.43</v>
      </c>
      <c r="G976" t="str">
        <f>VLOOKUP($A976, 'Medical Examinations'!$A$2:$J$2336, 4, FALSE)</f>
        <v>Yes</v>
      </c>
      <c r="H976" t="str">
        <f>VLOOKUP($A976, 'Medical Examinations'!$A$2:$J$2336, 5, FALSE)</f>
        <v>Yes</v>
      </c>
      <c r="I976" t="str">
        <f>VLOOKUP($A976, 'Medical Examinations'!$A$2:$J$2336, 6, FALSE)</f>
        <v>No</v>
      </c>
      <c r="J976">
        <f>VLOOKUP($A976, 'Medical Examinations'!$A$2:$J$2336, 7, FALSE)</f>
        <v>2</v>
      </c>
      <c r="K976" t="str">
        <f>VLOOKUP($A976, 'Medical Examinations'!$A$2:$J$2336, 8, FALSE)</f>
        <v>Yes</v>
      </c>
      <c r="L976" t="str">
        <f>VLOOKUP($A976, 'Medical Examinations'!$A$2:$J$2336, 9, FALSE)</f>
        <v>Obesity</v>
      </c>
      <c r="M976" t="str">
        <f>VLOOKUP($A976, 'Medical Examinations'!$A$2:$J$2336, 10, FALSE)</f>
        <v>Normal</v>
      </c>
      <c r="N976">
        <f>VLOOKUP($A976, 'Hospitalisation Details'!$A$2:$K$2344, 5, FALSE)</f>
        <v>0</v>
      </c>
      <c r="O976">
        <f>VLOOKUP($A976, 'Hospitalisation Details'!$A$2:$K$2344, 6, FALSE)</f>
        <v>11381.33</v>
      </c>
      <c r="P976" t="str">
        <f>VLOOKUP($A976, 'Hospitalisation Details'!$A$2:$K$2344, 7, FALSE)</f>
        <v>tier - 3</v>
      </c>
      <c r="Q976" t="str">
        <f>VLOOKUP($A976, 'Hospitalisation Details'!$A$2:$K$2344, 8, FALSE)</f>
        <v>tier - 2</v>
      </c>
      <c r="R976" t="str">
        <f>VLOOKUP($A976, 'Hospitalisation Details'!$A$2:$K$2344, 9, FALSE)</f>
        <v>R1013</v>
      </c>
      <c r="S976" t="str">
        <f>VLOOKUP($A976, 'Hospitalisation Details'!$A$2:$K$2344, 10, FALSE)</f>
        <v>13Jun1964</v>
      </c>
      <c r="T976">
        <f>VLOOKUP($A976, 'Hospitalisation Details'!$A$2:$K$2344, 11, FALSE)</f>
        <v>58</v>
      </c>
    </row>
    <row r="977" spans="1:20" ht="15.75" x14ac:dyDescent="0.25">
      <c r="A977" s="1" t="s">
        <v>1394</v>
      </c>
      <c r="B977" t="str">
        <f>VLOOKUP($A977, 'Customer Names'!$A$2:$D$2336, 2, FALSE)</f>
        <v>Dahmen</v>
      </c>
      <c r="C977" t="str">
        <f>VLOOKUP($A977, 'Customer Names'!$A$2:$D$2336, 3, FALSE)</f>
        <v xml:space="preserve"> Mrs</v>
      </c>
      <c r="D977" t="str">
        <f>VLOOKUP($A977, 'Customer Names'!$A$2:$D$2336, 4, FALSE)</f>
        <v xml:space="preserve">  Holli</v>
      </c>
      <c r="E977">
        <f>VLOOKUP($A977, 'Medical Examinations'!$A$2:$J$2336, 2, FALSE)</f>
        <v>30.88</v>
      </c>
      <c r="F977">
        <f>VLOOKUP($A977, 'Medical Examinations'!$A$2:$J$2336, 3, FALSE)</f>
        <v>5.82</v>
      </c>
      <c r="G977" t="str">
        <f>VLOOKUP($A977, 'Medical Examinations'!$A$2:$J$2336, 4, FALSE)</f>
        <v>No</v>
      </c>
      <c r="H977" t="str">
        <f>VLOOKUP($A977, 'Medical Examinations'!$A$2:$J$2336, 5, FALSE)</f>
        <v>No</v>
      </c>
      <c r="I977" t="str">
        <f>VLOOKUP($A977, 'Medical Examinations'!$A$2:$J$2336, 6, FALSE)</f>
        <v>No</v>
      </c>
      <c r="J977">
        <f>VLOOKUP($A977, 'Medical Examinations'!$A$2:$J$2336, 7, FALSE)</f>
        <v>1</v>
      </c>
      <c r="K977" t="str">
        <f>VLOOKUP($A977, 'Medical Examinations'!$A$2:$J$2336, 8, FALSE)</f>
        <v>No</v>
      </c>
      <c r="L977" t="str">
        <f>VLOOKUP($A977, 'Medical Examinations'!$A$2:$J$2336, 9, FALSE)</f>
        <v>Obesity</v>
      </c>
      <c r="M977" t="str">
        <f>VLOOKUP($A977, 'Medical Examinations'!$A$2:$J$2336, 10, FALSE)</f>
        <v>Diabetes</v>
      </c>
      <c r="N977">
        <f>VLOOKUP($A977, 'Hospitalisation Details'!$A$2:$K$2344, 5, FALSE)</f>
        <v>0</v>
      </c>
      <c r="O977">
        <f>VLOOKUP($A977, 'Hospitalisation Details'!$A$2:$K$2344, 6, FALSE)</f>
        <v>11378.57</v>
      </c>
      <c r="P977" t="str">
        <f>VLOOKUP($A977, 'Hospitalisation Details'!$A$2:$K$2344, 7, FALSE)</f>
        <v>tier - 3</v>
      </c>
      <c r="Q977" t="str">
        <f>VLOOKUP($A977, 'Hospitalisation Details'!$A$2:$K$2344, 8, FALSE)</f>
        <v>tier - 2</v>
      </c>
      <c r="R977" t="str">
        <f>VLOOKUP($A977, 'Hospitalisation Details'!$A$2:$K$2344, 9, FALSE)</f>
        <v>R1025</v>
      </c>
      <c r="S977" t="str">
        <f>VLOOKUP($A977, 'Hospitalisation Details'!$A$2:$K$2344, 10, FALSE)</f>
        <v>6Dec1972</v>
      </c>
      <c r="T977">
        <f>VLOOKUP($A977, 'Hospitalisation Details'!$A$2:$K$2344, 11, FALSE)</f>
        <v>50</v>
      </c>
    </row>
    <row r="978" spans="1:20" ht="15.75" x14ac:dyDescent="0.25">
      <c r="A978" s="1" t="s">
        <v>1393</v>
      </c>
      <c r="B978" t="str">
        <f>VLOOKUP($A978, 'Customer Names'!$A$2:$D$2336, 2, FALSE)</f>
        <v>Young</v>
      </c>
      <c r="C978" t="str">
        <f>VLOOKUP($A978, 'Customer Names'!$A$2:$D$2336, 3, FALSE)</f>
        <v xml:space="preserve"> Mrs</v>
      </c>
      <c r="D978" t="str">
        <f>VLOOKUP($A978, 'Customer Names'!$A$2:$D$2336, 4, FALSE)</f>
        <v xml:space="preserve">  Heather C</v>
      </c>
      <c r="E978">
        <f>VLOOKUP($A978, 'Medical Examinations'!$A$2:$J$2336, 2, FALSE)</f>
        <v>33.35</v>
      </c>
      <c r="F978">
        <f>VLOOKUP($A978, 'Medical Examinations'!$A$2:$J$2336, 3, FALSE)</f>
        <v>6.05</v>
      </c>
      <c r="G978" t="str">
        <f>VLOOKUP($A978, 'Medical Examinations'!$A$2:$J$2336, 4, FALSE)</f>
        <v>Yes</v>
      </c>
      <c r="H978" t="str">
        <f>VLOOKUP($A978, 'Medical Examinations'!$A$2:$J$2336, 5, FALSE)</f>
        <v>No</v>
      </c>
      <c r="I978" t="str">
        <f>VLOOKUP($A978, 'Medical Examinations'!$A$2:$J$2336, 6, FALSE)</f>
        <v>Yes</v>
      </c>
      <c r="J978">
        <f>VLOOKUP($A978, 'Medical Examinations'!$A$2:$J$2336, 7, FALSE)</f>
        <v>1</v>
      </c>
      <c r="K978" t="str">
        <f>VLOOKUP($A978, 'Medical Examinations'!$A$2:$J$2336, 8, FALSE)</f>
        <v>No</v>
      </c>
      <c r="L978" t="str">
        <f>VLOOKUP($A978, 'Medical Examinations'!$A$2:$J$2336, 9, FALSE)</f>
        <v>Obesity</v>
      </c>
      <c r="M978" t="str">
        <f>VLOOKUP($A978, 'Medical Examinations'!$A$2:$J$2336, 10, FALSE)</f>
        <v>Diabetes</v>
      </c>
      <c r="N978">
        <f>VLOOKUP($A978, 'Hospitalisation Details'!$A$2:$K$2344, 5, FALSE)</f>
        <v>2</v>
      </c>
      <c r="O978">
        <f>VLOOKUP($A978, 'Hospitalisation Details'!$A$2:$K$2344, 6, FALSE)</f>
        <v>11369.39</v>
      </c>
      <c r="P978" t="str">
        <f>VLOOKUP($A978, 'Hospitalisation Details'!$A$2:$K$2344, 7, FALSE)</f>
        <v>tier - 3</v>
      </c>
      <c r="Q978" t="str">
        <f>VLOOKUP($A978, 'Hospitalisation Details'!$A$2:$K$2344, 8, FALSE)</f>
        <v>tier - 1</v>
      </c>
      <c r="R978" t="str">
        <f>VLOOKUP($A978, 'Hospitalisation Details'!$A$2:$K$2344, 9, FALSE)</f>
        <v>R1026</v>
      </c>
      <c r="S978" t="str">
        <f>VLOOKUP($A978, 'Hospitalisation Details'!$A$2:$K$2344, 10, FALSE)</f>
        <v>7Jun1979</v>
      </c>
      <c r="T978">
        <f>VLOOKUP($A978, 'Hospitalisation Details'!$A$2:$K$2344, 11, FALSE)</f>
        <v>44</v>
      </c>
    </row>
    <row r="979" spans="1:20" ht="15.75" x14ac:dyDescent="0.25">
      <c r="A979" s="1" t="s">
        <v>1392</v>
      </c>
      <c r="B979" t="str">
        <f>VLOOKUP($A979, 'Customer Names'!$A$2:$D$2336, 2, FALSE)</f>
        <v>Fraser</v>
      </c>
      <c r="C979" t="str">
        <f>VLOOKUP($A979, 'Customer Names'!$A$2:$D$2336, 3, FALSE)</f>
        <v xml:space="preserve"> Mr</v>
      </c>
      <c r="D979" t="str">
        <f>VLOOKUP($A979, 'Customer Names'!$A$2:$D$2336, 4, FALSE)</f>
        <v xml:space="preserve">  Kyle</v>
      </c>
      <c r="E979">
        <f>VLOOKUP($A979, 'Medical Examinations'!$A$2:$J$2336, 2, FALSE)</f>
        <v>38</v>
      </c>
      <c r="F979">
        <f>VLOOKUP($A979, 'Medical Examinations'!$A$2:$J$2336, 3, FALSE)</f>
        <v>6.38</v>
      </c>
      <c r="G979" t="str">
        <f>VLOOKUP($A979, 'Medical Examinations'!$A$2:$J$2336, 4, FALSE)</f>
        <v>Yes</v>
      </c>
      <c r="H979" t="str">
        <f>VLOOKUP($A979, 'Medical Examinations'!$A$2:$J$2336, 5, FALSE)</f>
        <v>No</v>
      </c>
      <c r="I979" t="str">
        <f>VLOOKUP($A979, 'Medical Examinations'!$A$2:$J$2336, 6, FALSE)</f>
        <v>No</v>
      </c>
      <c r="J979">
        <f>VLOOKUP($A979, 'Medical Examinations'!$A$2:$J$2336, 7, FALSE)</f>
        <v>1</v>
      </c>
      <c r="K979" t="str">
        <f>VLOOKUP($A979, 'Medical Examinations'!$A$2:$J$2336, 8, FALSE)</f>
        <v>Yes</v>
      </c>
      <c r="L979" t="str">
        <f>VLOOKUP($A979, 'Medical Examinations'!$A$2:$J$2336, 9, FALSE)</f>
        <v>Obesity</v>
      </c>
      <c r="M979" t="str">
        <f>VLOOKUP($A979, 'Medical Examinations'!$A$2:$J$2336, 10, FALSE)</f>
        <v>Diabetes</v>
      </c>
      <c r="N979">
        <f>VLOOKUP($A979, 'Hospitalisation Details'!$A$2:$K$2344, 5, FALSE)</f>
        <v>0</v>
      </c>
      <c r="O979">
        <f>VLOOKUP($A979, 'Hospitalisation Details'!$A$2:$K$2344, 6, FALSE)</f>
        <v>11365.95</v>
      </c>
      <c r="P979" t="str">
        <f>VLOOKUP($A979, 'Hospitalisation Details'!$A$2:$K$2344, 7, FALSE)</f>
        <v>tier - 3</v>
      </c>
      <c r="Q979" t="str">
        <f>VLOOKUP($A979, 'Hospitalisation Details'!$A$2:$K$2344, 8, FALSE)</f>
        <v>tier - 2</v>
      </c>
      <c r="R979" t="str">
        <f>VLOOKUP($A979, 'Hospitalisation Details'!$A$2:$K$2344, 9, FALSE)</f>
        <v>R1011</v>
      </c>
      <c r="S979" t="str">
        <f>VLOOKUP($A979, 'Hospitalisation Details'!$A$2:$K$2344, 10, FALSE)</f>
        <v>13Dec1964</v>
      </c>
      <c r="T979">
        <f>VLOOKUP($A979, 'Hospitalisation Details'!$A$2:$K$2344, 11, FALSE)</f>
        <v>58</v>
      </c>
    </row>
    <row r="980" spans="1:20" ht="15.75" x14ac:dyDescent="0.25">
      <c r="A980" s="1" t="s">
        <v>1391</v>
      </c>
      <c r="B980" t="str">
        <f>VLOOKUP($A980, 'Customer Names'!$A$2:$D$2336, 2, FALSE)</f>
        <v>Deeg</v>
      </c>
      <c r="C980" t="str">
        <f>VLOOKUP($A980, 'Customer Names'!$A$2:$D$2336, 3, FALSE)</f>
        <v xml:space="preserve"> Mr</v>
      </c>
      <c r="D980" t="str">
        <f>VLOOKUP($A980, 'Customer Names'!$A$2:$D$2336, 4, FALSE)</f>
        <v xml:space="preserve">  Thomas J</v>
      </c>
      <c r="E980">
        <f>VLOOKUP($A980, 'Medical Examinations'!$A$2:$J$2336, 2, FALSE)</f>
        <v>36.08</v>
      </c>
      <c r="F980">
        <f>VLOOKUP($A980, 'Medical Examinations'!$A$2:$J$2336, 3, FALSE)</f>
        <v>5.73</v>
      </c>
      <c r="G980" t="str">
        <f>VLOOKUP($A980, 'Medical Examinations'!$A$2:$J$2336, 4, FALSE)</f>
        <v>Yes</v>
      </c>
      <c r="H980" t="str">
        <f>VLOOKUP($A980, 'Medical Examinations'!$A$2:$J$2336, 5, FALSE)</f>
        <v>No</v>
      </c>
      <c r="I980" t="str">
        <f>VLOOKUP($A980, 'Medical Examinations'!$A$2:$J$2336, 6, FALSE)</f>
        <v>No</v>
      </c>
      <c r="J980">
        <f>VLOOKUP($A980, 'Medical Examinations'!$A$2:$J$2336, 7, FALSE)</f>
        <v>1</v>
      </c>
      <c r="K980" t="str">
        <f>VLOOKUP($A980, 'Medical Examinations'!$A$2:$J$2336, 8, FALSE)</f>
        <v>No</v>
      </c>
      <c r="L980" t="str">
        <f>VLOOKUP($A980, 'Medical Examinations'!$A$2:$J$2336, 9, FALSE)</f>
        <v>Obesity</v>
      </c>
      <c r="M980" t="str">
        <f>VLOOKUP($A980, 'Medical Examinations'!$A$2:$J$2336, 10, FALSE)</f>
        <v>Diabetes</v>
      </c>
      <c r="N980">
        <f>VLOOKUP($A980, 'Hospitalisation Details'!$A$2:$K$2344, 5, FALSE)</f>
        <v>0</v>
      </c>
      <c r="O980">
        <f>VLOOKUP($A980, 'Hospitalisation Details'!$A$2:$K$2344, 6, FALSE)</f>
        <v>11363.28</v>
      </c>
      <c r="P980" t="str">
        <f>VLOOKUP($A980, 'Hospitalisation Details'!$A$2:$K$2344, 7, FALSE)</f>
        <v>tier - 3</v>
      </c>
      <c r="Q980" t="str">
        <f>VLOOKUP($A980, 'Hospitalisation Details'!$A$2:$K$2344, 8, FALSE)</f>
        <v>tier - 1</v>
      </c>
      <c r="R980" t="str">
        <f>VLOOKUP($A980, 'Hospitalisation Details'!$A$2:$K$2344, 9, FALSE)</f>
        <v>R1013</v>
      </c>
      <c r="S980" t="str">
        <f>VLOOKUP($A980, 'Hospitalisation Details'!$A$2:$K$2344, 10, FALSE)</f>
        <v>3Jul1964</v>
      </c>
      <c r="T980">
        <f>VLOOKUP($A980, 'Hospitalisation Details'!$A$2:$K$2344, 11, FALSE)</f>
        <v>58</v>
      </c>
    </row>
    <row r="981" spans="1:20" ht="15.75" x14ac:dyDescent="0.25">
      <c r="A981" s="1" t="s">
        <v>1390</v>
      </c>
      <c r="B981" t="str">
        <f>VLOOKUP($A981, 'Customer Names'!$A$2:$D$2336, 2, FALSE)</f>
        <v>Robertson</v>
      </c>
      <c r="C981" t="str">
        <f>VLOOKUP($A981, 'Customer Names'!$A$2:$D$2336, 3, FALSE)</f>
        <v xml:space="preserve"> Mr</v>
      </c>
      <c r="D981" t="str">
        <f>VLOOKUP($A981, 'Customer Names'!$A$2:$D$2336, 4, FALSE)</f>
        <v xml:space="preserve">  Chris</v>
      </c>
      <c r="E981">
        <f>VLOOKUP($A981, 'Medical Examinations'!$A$2:$J$2336, 2, FALSE)</f>
        <v>35.700000000000003</v>
      </c>
      <c r="F981">
        <f>VLOOKUP($A981, 'Medical Examinations'!$A$2:$J$2336, 3, FALSE)</f>
        <v>5.47</v>
      </c>
      <c r="G981" t="str">
        <f>VLOOKUP($A981, 'Medical Examinations'!$A$2:$J$2336, 4, FALSE)</f>
        <v>Yes</v>
      </c>
      <c r="H981" t="str">
        <f>VLOOKUP($A981, 'Medical Examinations'!$A$2:$J$2336, 5, FALSE)</f>
        <v>No</v>
      </c>
      <c r="I981" t="str">
        <f>VLOOKUP($A981, 'Medical Examinations'!$A$2:$J$2336, 6, FALSE)</f>
        <v>No</v>
      </c>
      <c r="J981">
        <f>VLOOKUP($A981, 'Medical Examinations'!$A$2:$J$2336, 7, FALSE)</f>
        <v>1</v>
      </c>
      <c r="K981" t="str">
        <f>VLOOKUP($A981, 'Medical Examinations'!$A$2:$J$2336, 8, FALSE)</f>
        <v>No</v>
      </c>
      <c r="L981" t="str">
        <f>VLOOKUP($A981, 'Medical Examinations'!$A$2:$J$2336, 9, FALSE)</f>
        <v>Obesity</v>
      </c>
      <c r="M981" t="str">
        <f>VLOOKUP($A981, 'Medical Examinations'!$A$2:$J$2336, 10, FALSE)</f>
        <v>Normal</v>
      </c>
      <c r="N981">
        <f>VLOOKUP($A981, 'Hospitalisation Details'!$A$2:$K$2344, 5, FALSE)</f>
        <v>0</v>
      </c>
      <c r="O981">
        <f>VLOOKUP($A981, 'Hospitalisation Details'!$A$2:$K$2344, 6, FALSE)</f>
        <v>11362.76</v>
      </c>
      <c r="P981" t="str">
        <f>VLOOKUP($A981, 'Hospitalisation Details'!$A$2:$K$2344, 7, FALSE)</f>
        <v>tier - 3</v>
      </c>
      <c r="Q981" t="str">
        <f>VLOOKUP($A981, 'Hospitalisation Details'!$A$2:$K$2344, 8, FALSE)</f>
        <v>tier - 1</v>
      </c>
      <c r="R981" t="str">
        <f>VLOOKUP($A981, 'Hospitalisation Details'!$A$2:$K$2344, 9, FALSE)</f>
        <v>R1011</v>
      </c>
      <c r="S981" t="str">
        <f>VLOOKUP($A981, 'Hospitalisation Details'!$A$2:$K$2344, 10, FALSE)</f>
        <v>4Jul1964</v>
      </c>
      <c r="T981">
        <f>VLOOKUP($A981, 'Hospitalisation Details'!$A$2:$K$2344, 11, FALSE)</f>
        <v>58</v>
      </c>
    </row>
    <row r="982" spans="1:20" ht="15.75" x14ac:dyDescent="0.25">
      <c r="A982" s="1" t="s">
        <v>1389</v>
      </c>
      <c r="B982" t="str">
        <f>VLOOKUP($A982, 'Customer Names'!$A$2:$D$2336, 2, FALSE)</f>
        <v>Peck</v>
      </c>
      <c r="C982" t="str">
        <f>VLOOKUP($A982, 'Customer Names'!$A$2:$D$2336, 3, FALSE)</f>
        <v xml:space="preserve"> Mr</v>
      </c>
      <c r="D982" t="str">
        <f>VLOOKUP($A982, 'Customer Names'!$A$2:$D$2336, 4, FALSE)</f>
        <v xml:space="preserve">  Graham</v>
      </c>
      <c r="E982">
        <f>VLOOKUP($A982, 'Medical Examinations'!$A$2:$J$2336, 2, FALSE)</f>
        <v>34.01</v>
      </c>
      <c r="F982">
        <f>VLOOKUP($A982, 'Medical Examinations'!$A$2:$J$2336, 3, FALSE)</f>
        <v>11.3</v>
      </c>
      <c r="G982" t="str">
        <f>VLOOKUP($A982, 'Medical Examinations'!$A$2:$J$2336, 4, FALSE)</f>
        <v>Yes</v>
      </c>
      <c r="H982" t="str">
        <f>VLOOKUP($A982, 'Medical Examinations'!$A$2:$J$2336, 5, FALSE)</f>
        <v>No</v>
      </c>
      <c r="I982" t="str">
        <f>VLOOKUP($A982, 'Medical Examinations'!$A$2:$J$2336, 6, FALSE)</f>
        <v>No</v>
      </c>
      <c r="J982">
        <f>VLOOKUP($A982, 'Medical Examinations'!$A$2:$J$2336, 7, FALSE)</f>
        <v>1</v>
      </c>
      <c r="K982" t="str">
        <f>VLOOKUP($A982, 'Medical Examinations'!$A$2:$J$2336, 8, FALSE)</f>
        <v>No</v>
      </c>
      <c r="L982" t="str">
        <f>VLOOKUP($A982, 'Medical Examinations'!$A$2:$J$2336, 9, FALSE)</f>
        <v>Obesity</v>
      </c>
      <c r="M982" t="str">
        <f>VLOOKUP($A982, 'Medical Examinations'!$A$2:$J$2336, 10, FALSE)</f>
        <v>Diabetes</v>
      </c>
      <c r="N982">
        <f>VLOOKUP($A982, 'Hospitalisation Details'!$A$2:$K$2344, 5, FALSE)</f>
        <v>0</v>
      </c>
      <c r="O982">
        <f>VLOOKUP($A982, 'Hospitalisation Details'!$A$2:$K$2344, 6, FALSE)</f>
        <v>11356.66</v>
      </c>
      <c r="P982" t="str">
        <f>VLOOKUP($A982, 'Hospitalisation Details'!$A$2:$K$2344, 7, FALSE)</f>
        <v>tier - 3</v>
      </c>
      <c r="Q982" t="str">
        <f>VLOOKUP($A982, 'Hospitalisation Details'!$A$2:$K$2344, 8, FALSE)</f>
        <v>tier - 3</v>
      </c>
      <c r="R982" t="str">
        <f>VLOOKUP($A982, 'Hospitalisation Details'!$A$2:$K$2344, 9, FALSE)</f>
        <v>R1012</v>
      </c>
      <c r="S982" t="str">
        <f>VLOOKUP($A982, 'Hospitalisation Details'!$A$2:$K$2344, 10, FALSE)</f>
        <v>26Sep1965</v>
      </c>
      <c r="T982">
        <f>VLOOKUP($A982, 'Hospitalisation Details'!$A$2:$K$2344, 11, FALSE)</f>
        <v>57</v>
      </c>
    </row>
    <row r="983" spans="1:20" ht="15.75" x14ac:dyDescent="0.25">
      <c r="A983" s="1" t="s">
        <v>1388</v>
      </c>
      <c r="B983" t="str">
        <f>VLOOKUP($A983, 'Customer Names'!$A$2:$D$2336, 2, FALSE)</f>
        <v>Burger</v>
      </c>
      <c r="C983" t="str">
        <f>VLOOKUP($A983, 'Customer Names'!$A$2:$D$2336, 3, FALSE)</f>
        <v xml:space="preserve"> Mr</v>
      </c>
      <c r="D983" t="str">
        <f>VLOOKUP($A983, 'Customer Names'!$A$2:$D$2336, 4, FALSE)</f>
        <v xml:space="preserve">  Garrett</v>
      </c>
      <c r="E983">
        <f>VLOOKUP($A983, 'Medical Examinations'!$A$2:$J$2336, 2, FALSE)</f>
        <v>31.54</v>
      </c>
      <c r="F983">
        <f>VLOOKUP($A983, 'Medical Examinations'!$A$2:$J$2336, 3, FALSE)</f>
        <v>6.72</v>
      </c>
      <c r="G983" t="str">
        <f>VLOOKUP($A983, 'Medical Examinations'!$A$2:$J$2336, 4, FALSE)</f>
        <v>No</v>
      </c>
      <c r="H983" t="str">
        <f>VLOOKUP($A983, 'Medical Examinations'!$A$2:$J$2336, 5, FALSE)</f>
        <v>No</v>
      </c>
      <c r="I983" t="str">
        <f>VLOOKUP($A983, 'Medical Examinations'!$A$2:$J$2336, 6, FALSE)</f>
        <v>No</v>
      </c>
      <c r="J983">
        <f>VLOOKUP($A983, 'Medical Examinations'!$A$2:$J$2336, 7, FALSE)</f>
        <v>1</v>
      </c>
      <c r="K983" t="str">
        <f>VLOOKUP($A983, 'Medical Examinations'!$A$2:$J$2336, 8, FALSE)</f>
        <v>No</v>
      </c>
      <c r="L983" t="str">
        <f>VLOOKUP($A983, 'Medical Examinations'!$A$2:$J$2336, 9, FALSE)</f>
        <v>Obesity</v>
      </c>
      <c r="M983" t="str">
        <f>VLOOKUP($A983, 'Medical Examinations'!$A$2:$J$2336, 10, FALSE)</f>
        <v>Diabetes</v>
      </c>
      <c r="N983">
        <f>VLOOKUP($A983, 'Hospitalisation Details'!$A$2:$K$2344, 5, FALSE)</f>
        <v>0</v>
      </c>
      <c r="O983">
        <f>VLOOKUP($A983, 'Hospitalisation Details'!$A$2:$K$2344, 6, FALSE)</f>
        <v>11353.23</v>
      </c>
      <c r="P983" t="str">
        <f>VLOOKUP($A983, 'Hospitalisation Details'!$A$2:$K$2344, 7, FALSE)</f>
        <v>tier - 3</v>
      </c>
      <c r="Q983" t="str">
        <f>VLOOKUP($A983, 'Hospitalisation Details'!$A$2:$K$2344, 8, FALSE)</f>
        <v>tier - 1</v>
      </c>
      <c r="R983" t="str">
        <f>VLOOKUP($A983, 'Hospitalisation Details'!$A$2:$K$2344, 9, FALSE)</f>
        <v>R1012</v>
      </c>
      <c r="S983" t="str">
        <f>VLOOKUP($A983, 'Hospitalisation Details'!$A$2:$K$2344, 10, FALSE)</f>
        <v>29Nov1965</v>
      </c>
      <c r="T983">
        <f>VLOOKUP($A983, 'Hospitalisation Details'!$A$2:$K$2344, 11, FALSE)</f>
        <v>57</v>
      </c>
    </row>
    <row r="984" spans="1:20" ht="15.75" x14ac:dyDescent="0.25">
      <c r="A984" s="1" t="s">
        <v>1387</v>
      </c>
      <c r="B984" t="str">
        <f>VLOOKUP($A984, 'Customer Names'!$A$2:$D$2336, 2, FALSE)</f>
        <v>Blain</v>
      </c>
      <c r="C984" t="str">
        <f>VLOOKUP($A984, 'Customer Names'!$A$2:$D$2336, 3, FALSE)</f>
        <v xml:space="preserve"> Mr</v>
      </c>
      <c r="D984" t="str">
        <f>VLOOKUP($A984, 'Customer Names'!$A$2:$D$2336, 4, FALSE)</f>
        <v xml:space="preserve">  Andrew</v>
      </c>
      <c r="E984">
        <f>VLOOKUP($A984, 'Medical Examinations'!$A$2:$J$2336, 2, FALSE)</f>
        <v>23.3</v>
      </c>
      <c r="F984">
        <f>VLOOKUP($A984, 'Medical Examinations'!$A$2:$J$2336, 3, FALSE)</f>
        <v>5.36</v>
      </c>
      <c r="G984" t="str">
        <f>VLOOKUP($A984, 'Medical Examinations'!$A$2:$J$2336, 4, FALSE)</f>
        <v>No</v>
      </c>
      <c r="H984" t="str">
        <f>VLOOKUP($A984, 'Medical Examinations'!$A$2:$J$2336, 5, FALSE)</f>
        <v>No</v>
      </c>
      <c r="I984" t="str">
        <f>VLOOKUP($A984, 'Medical Examinations'!$A$2:$J$2336, 6, FALSE)</f>
        <v>No</v>
      </c>
      <c r="J984">
        <f>VLOOKUP($A984, 'Medical Examinations'!$A$2:$J$2336, 7, FALSE)</f>
        <v>0</v>
      </c>
      <c r="K984" t="str">
        <f>VLOOKUP($A984, 'Medical Examinations'!$A$2:$J$2336, 8, FALSE)</f>
        <v>No</v>
      </c>
      <c r="L984" t="str">
        <f>VLOOKUP($A984, 'Medical Examinations'!$A$2:$J$2336, 9, FALSE)</f>
        <v>Obesity</v>
      </c>
      <c r="M984" t="str">
        <f>VLOOKUP($A984, 'Medical Examinations'!$A$2:$J$2336, 10, FALSE)</f>
        <v>Normal</v>
      </c>
      <c r="N984">
        <f>VLOOKUP($A984, 'Hospitalisation Details'!$A$2:$K$2344, 5, FALSE)</f>
        <v>0</v>
      </c>
      <c r="O984">
        <f>VLOOKUP($A984, 'Hospitalisation Details'!$A$2:$K$2344, 6, FALSE)</f>
        <v>11345.52</v>
      </c>
      <c r="P984" t="str">
        <f>VLOOKUP($A984, 'Hospitalisation Details'!$A$2:$K$2344, 7, FALSE)</f>
        <v>tier - 3</v>
      </c>
      <c r="Q984" t="str">
        <f>VLOOKUP($A984, 'Hospitalisation Details'!$A$2:$K$2344, 8, FALSE)</f>
        <v>tier - 3</v>
      </c>
      <c r="R984" t="str">
        <f>VLOOKUP($A984, 'Hospitalisation Details'!$A$2:$K$2344, 9, FALSE)</f>
        <v>R1011</v>
      </c>
      <c r="S984" t="str">
        <f>VLOOKUP($A984, 'Hospitalisation Details'!$A$2:$K$2344, 10, FALSE)</f>
        <v>12Jul1964</v>
      </c>
      <c r="T984">
        <f>VLOOKUP($A984, 'Hospitalisation Details'!$A$2:$K$2344, 11, FALSE)</f>
        <v>58</v>
      </c>
    </row>
    <row r="985" spans="1:20" ht="15.75" x14ac:dyDescent="0.25">
      <c r="A985" s="1" t="s">
        <v>1386</v>
      </c>
      <c r="B985" t="str">
        <f>VLOOKUP($A985, 'Customer Names'!$A$2:$D$2336, 2, FALSE)</f>
        <v>Winters</v>
      </c>
      <c r="C985" t="str">
        <f>VLOOKUP($A985, 'Customer Names'!$A$2:$D$2336, 3, FALSE)</f>
        <v xml:space="preserve"> Mrs</v>
      </c>
      <c r="D985" t="str">
        <f>VLOOKUP($A985, 'Customer Names'!$A$2:$D$2336, 4, FALSE)</f>
        <v xml:space="preserve">  Annabelle M</v>
      </c>
      <c r="E985">
        <f>VLOOKUP($A985, 'Medical Examinations'!$A$2:$J$2336, 2, FALSE)</f>
        <v>27.75</v>
      </c>
      <c r="F985">
        <f>VLOOKUP($A985, 'Medical Examinations'!$A$2:$J$2336, 3, FALSE)</f>
        <v>9.8800000000000008</v>
      </c>
      <c r="G985" t="str">
        <f>VLOOKUP($A985, 'Medical Examinations'!$A$2:$J$2336, 4, FALSE)</f>
        <v>No</v>
      </c>
      <c r="H985" t="str">
        <f>VLOOKUP($A985, 'Medical Examinations'!$A$2:$J$2336, 5, FALSE)</f>
        <v>No</v>
      </c>
      <c r="I985" t="str">
        <f>VLOOKUP($A985, 'Medical Examinations'!$A$2:$J$2336, 6, FALSE)</f>
        <v>No</v>
      </c>
      <c r="J985">
        <f>VLOOKUP($A985, 'Medical Examinations'!$A$2:$J$2336, 7, FALSE)</f>
        <v>0</v>
      </c>
      <c r="K985" t="str">
        <f>VLOOKUP($A985, 'Medical Examinations'!$A$2:$J$2336, 8, FALSE)</f>
        <v>No</v>
      </c>
      <c r="L985" t="str">
        <f>VLOOKUP($A985, 'Medical Examinations'!$A$2:$J$2336, 9, FALSE)</f>
        <v>Obesity</v>
      </c>
      <c r="M985" t="str">
        <f>VLOOKUP($A985, 'Medical Examinations'!$A$2:$J$2336, 10, FALSE)</f>
        <v>Diabetes</v>
      </c>
      <c r="N985">
        <f>VLOOKUP($A985, 'Hospitalisation Details'!$A$2:$K$2344, 5, FALSE)</f>
        <v>0</v>
      </c>
      <c r="O985">
        <f>VLOOKUP($A985, 'Hospitalisation Details'!$A$2:$K$2344, 6, FALSE)</f>
        <v>11344.32</v>
      </c>
      <c r="P985" t="str">
        <f>VLOOKUP($A985, 'Hospitalisation Details'!$A$2:$K$2344, 7, FALSE)</f>
        <v>tier - 3</v>
      </c>
      <c r="Q985" t="str">
        <f>VLOOKUP($A985, 'Hospitalisation Details'!$A$2:$K$2344, 8, FALSE)</f>
        <v>tier - 2</v>
      </c>
      <c r="R985" t="str">
        <f>VLOOKUP($A985, 'Hospitalisation Details'!$A$2:$K$2344, 9, FALSE)</f>
        <v>R1025</v>
      </c>
      <c r="S985" t="str">
        <f>VLOOKUP($A985, 'Hospitalisation Details'!$A$2:$K$2344, 10, FALSE)</f>
        <v>2Nov1968</v>
      </c>
      <c r="T985">
        <f>VLOOKUP($A985, 'Hospitalisation Details'!$A$2:$K$2344, 11, FALSE)</f>
        <v>54</v>
      </c>
    </row>
    <row r="986" spans="1:20" ht="15.75" x14ac:dyDescent="0.25">
      <c r="A986" s="1" t="s">
        <v>1385</v>
      </c>
      <c r="B986" t="str">
        <f>VLOOKUP($A986, 'Customer Names'!$A$2:$D$2336, 2, FALSE)</f>
        <v>McCue</v>
      </c>
      <c r="C986" t="str">
        <f>VLOOKUP($A986, 'Customer Names'!$A$2:$D$2336, 3, FALSE)</f>
        <v xml:space="preserve"> Mr</v>
      </c>
      <c r="D986" t="str">
        <f>VLOOKUP($A986, 'Customer Names'!$A$2:$D$2336, 4, FALSE)</f>
        <v xml:space="preserve">  Daniel T</v>
      </c>
      <c r="E986">
        <f>VLOOKUP($A986, 'Medical Examinations'!$A$2:$J$2336, 2, FALSE)</f>
        <v>42.46</v>
      </c>
      <c r="F986">
        <f>VLOOKUP($A986, 'Medical Examinations'!$A$2:$J$2336, 3, FALSE)</f>
        <v>4.1100000000000003</v>
      </c>
      <c r="G986" t="str">
        <f>VLOOKUP($A986, 'Medical Examinations'!$A$2:$J$2336, 4, FALSE)</f>
        <v>Yes</v>
      </c>
      <c r="H986" t="str">
        <f>VLOOKUP($A986, 'Medical Examinations'!$A$2:$J$2336, 5, FALSE)</f>
        <v>No</v>
      </c>
      <c r="I986" t="str">
        <f>VLOOKUP($A986, 'Medical Examinations'!$A$2:$J$2336, 6, FALSE)</f>
        <v>No</v>
      </c>
      <c r="J986">
        <f>VLOOKUP($A986, 'Medical Examinations'!$A$2:$J$2336, 7, FALSE)</f>
        <v>2</v>
      </c>
      <c r="K986" t="str">
        <f>VLOOKUP($A986, 'Medical Examinations'!$A$2:$J$2336, 8, FALSE)</f>
        <v>Yes</v>
      </c>
      <c r="L986" t="str">
        <f>VLOOKUP($A986, 'Medical Examinations'!$A$2:$J$2336, 9, FALSE)</f>
        <v>Obesity</v>
      </c>
      <c r="M986" t="str">
        <f>VLOOKUP($A986, 'Medical Examinations'!$A$2:$J$2336, 10, FALSE)</f>
        <v>Normal</v>
      </c>
      <c r="N986">
        <f>VLOOKUP($A986, 'Hospitalisation Details'!$A$2:$K$2344, 5, FALSE)</f>
        <v>1</v>
      </c>
      <c r="O986">
        <f>VLOOKUP($A986, 'Hospitalisation Details'!$A$2:$K$2344, 6, FALSE)</f>
        <v>11326.71</v>
      </c>
      <c r="P986" t="str">
        <f>VLOOKUP($A986, 'Hospitalisation Details'!$A$2:$K$2344, 7, FALSE)</f>
        <v>tier - 3</v>
      </c>
      <c r="Q986" t="str">
        <f>VLOOKUP($A986, 'Hospitalisation Details'!$A$2:$K$2344, 8, FALSE)</f>
        <v>tier - 3</v>
      </c>
      <c r="R986" t="str">
        <f>VLOOKUP($A986, 'Hospitalisation Details'!$A$2:$K$2344, 9, FALSE)</f>
        <v>R1013</v>
      </c>
      <c r="S986" t="str">
        <f>VLOOKUP($A986, 'Hospitalisation Details'!$A$2:$K$2344, 10, FALSE)</f>
        <v>19Aug1989</v>
      </c>
      <c r="T986">
        <f>VLOOKUP($A986, 'Hospitalisation Details'!$A$2:$K$2344, 11, FALSE)</f>
        <v>33</v>
      </c>
    </row>
    <row r="987" spans="1:20" ht="15.75" x14ac:dyDescent="0.25">
      <c r="A987" s="1" t="s">
        <v>1384</v>
      </c>
      <c r="B987" t="str">
        <f>VLOOKUP($A987, 'Customer Names'!$A$2:$D$2336, 2, FALSE)</f>
        <v>Webster</v>
      </c>
      <c r="C987" t="str">
        <f>VLOOKUP($A987, 'Customer Names'!$A$2:$D$2336, 3, FALSE)</f>
        <v xml:space="preserve"> Ms</v>
      </c>
      <c r="D987" t="str">
        <f>VLOOKUP($A987, 'Customer Names'!$A$2:$D$2336, 4, FALSE)</f>
        <v xml:space="preserve">  Deanne</v>
      </c>
      <c r="E987">
        <f>VLOOKUP($A987, 'Medical Examinations'!$A$2:$J$2336, 2, FALSE)</f>
        <v>54.47</v>
      </c>
      <c r="F987">
        <f>VLOOKUP($A987, 'Medical Examinations'!$A$2:$J$2336, 3, FALSE)</f>
        <v>7.48</v>
      </c>
      <c r="G987" t="str">
        <f>VLOOKUP($A987, 'Medical Examinations'!$A$2:$J$2336, 4, FALSE)</f>
        <v>Yes</v>
      </c>
      <c r="H987" t="str">
        <f>VLOOKUP($A987, 'Medical Examinations'!$A$2:$J$2336, 5, FALSE)</f>
        <v>Yes</v>
      </c>
      <c r="I987" t="str">
        <f>VLOOKUP($A987, 'Medical Examinations'!$A$2:$J$2336, 6, FALSE)</f>
        <v>No</v>
      </c>
      <c r="J987">
        <f>VLOOKUP($A987, 'Medical Examinations'!$A$2:$J$2336, 7, FALSE)</f>
        <v>3</v>
      </c>
      <c r="K987" t="str">
        <f>VLOOKUP($A987, 'Medical Examinations'!$A$2:$J$2336, 8, FALSE)</f>
        <v>Yes</v>
      </c>
      <c r="L987" t="str">
        <f>VLOOKUP($A987, 'Medical Examinations'!$A$2:$J$2336, 9, FALSE)</f>
        <v>Obesity</v>
      </c>
      <c r="M987" t="str">
        <f>VLOOKUP($A987, 'Medical Examinations'!$A$2:$J$2336, 10, FALSE)</f>
        <v>Diabetes</v>
      </c>
      <c r="N987">
        <f>VLOOKUP($A987, 'Hospitalisation Details'!$A$2:$K$2344, 5, FALSE)</f>
        <v>0</v>
      </c>
      <c r="O987">
        <f>VLOOKUP($A987, 'Hospitalisation Details'!$A$2:$K$2344, 6, FALSE)</f>
        <v>11321.49</v>
      </c>
      <c r="P987" t="str">
        <f>VLOOKUP($A987, 'Hospitalisation Details'!$A$2:$K$2344, 7, FALSE)</f>
        <v>tier - 3</v>
      </c>
      <c r="Q987" t="str">
        <f>VLOOKUP($A987, 'Hospitalisation Details'!$A$2:$K$2344, 8, FALSE)</f>
        <v>tier - 3</v>
      </c>
      <c r="R987" t="str">
        <f>VLOOKUP($A987, 'Hospitalisation Details'!$A$2:$K$2344, 9, FALSE)</f>
        <v>R1012</v>
      </c>
      <c r="S987" t="str">
        <f>VLOOKUP($A987, 'Hospitalisation Details'!$A$2:$K$2344, 10, FALSE)</f>
        <v>20Sep2002</v>
      </c>
      <c r="T987">
        <f>VLOOKUP($A987, 'Hospitalisation Details'!$A$2:$K$2344, 11, FALSE)</f>
        <v>20</v>
      </c>
    </row>
    <row r="988" spans="1:20" ht="15.75" x14ac:dyDescent="0.25">
      <c r="A988" s="1" t="s">
        <v>1383</v>
      </c>
      <c r="B988" t="str">
        <f>VLOOKUP($A988, 'Customer Names'!$A$2:$D$2336, 2, FALSE)</f>
        <v>Anderson</v>
      </c>
      <c r="C988" t="str">
        <f>VLOOKUP($A988, 'Customer Names'!$A$2:$D$2336, 3, FALSE)</f>
        <v xml:space="preserve"> Ms</v>
      </c>
      <c r="D988" t="str">
        <f>VLOOKUP($A988, 'Customer Names'!$A$2:$D$2336, 4, FALSE)</f>
        <v xml:space="preserve">  Carrie</v>
      </c>
      <c r="E988">
        <f>VLOOKUP($A988, 'Medical Examinations'!$A$2:$J$2336, 2, FALSE)</f>
        <v>24.93</v>
      </c>
      <c r="F988">
        <f>VLOOKUP($A988, 'Medical Examinations'!$A$2:$J$2336, 3, FALSE)</f>
        <v>9.18</v>
      </c>
      <c r="G988" t="str">
        <f>VLOOKUP($A988, 'Medical Examinations'!$A$2:$J$2336, 4, FALSE)</f>
        <v>No</v>
      </c>
      <c r="H988" t="str">
        <f>VLOOKUP($A988, 'Medical Examinations'!$A$2:$J$2336, 5, FALSE)</f>
        <v>No</v>
      </c>
      <c r="I988" t="str">
        <f>VLOOKUP($A988, 'Medical Examinations'!$A$2:$J$2336, 6, FALSE)</f>
        <v>Yes</v>
      </c>
      <c r="J988">
        <f>VLOOKUP($A988, 'Medical Examinations'!$A$2:$J$2336, 7, FALSE)</f>
        <v>0</v>
      </c>
      <c r="K988" t="str">
        <f>VLOOKUP($A988, 'Medical Examinations'!$A$2:$J$2336, 8, FALSE)</f>
        <v>No</v>
      </c>
      <c r="L988" t="str">
        <f>VLOOKUP($A988, 'Medical Examinations'!$A$2:$J$2336, 9, FALSE)</f>
        <v>Obesity</v>
      </c>
      <c r="M988" t="str">
        <f>VLOOKUP($A988, 'Medical Examinations'!$A$2:$J$2336, 10, FALSE)</f>
        <v>Diabetes</v>
      </c>
      <c r="N988">
        <f>VLOOKUP($A988, 'Hospitalisation Details'!$A$2:$K$2344, 5, FALSE)</f>
        <v>0</v>
      </c>
      <c r="O988">
        <f>VLOOKUP($A988, 'Hospitalisation Details'!$A$2:$K$2344, 6, FALSE)</f>
        <v>11319.12</v>
      </c>
      <c r="P988" t="str">
        <f>VLOOKUP($A988, 'Hospitalisation Details'!$A$2:$K$2344, 7, FALSE)</f>
        <v>tier - 3</v>
      </c>
      <c r="Q988" t="str">
        <f>VLOOKUP($A988, 'Hospitalisation Details'!$A$2:$K$2344, 8, FALSE)</f>
        <v>tier - 1</v>
      </c>
      <c r="R988" t="str">
        <f>VLOOKUP($A988, 'Hospitalisation Details'!$A$2:$K$2344, 9, FALSE)</f>
        <v>R1012</v>
      </c>
      <c r="S988" t="str">
        <f>VLOOKUP($A988, 'Hospitalisation Details'!$A$2:$K$2344, 10, FALSE)</f>
        <v>11Jul1963</v>
      </c>
      <c r="T988">
        <f>VLOOKUP($A988, 'Hospitalisation Details'!$A$2:$K$2344, 11, FALSE)</f>
        <v>59</v>
      </c>
    </row>
    <row r="989" spans="1:20" ht="15.75" x14ac:dyDescent="0.25">
      <c r="A989" s="1" t="s">
        <v>1382</v>
      </c>
      <c r="B989" t="str">
        <f>VLOOKUP($A989, 'Customer Names'!$A$2:$D$2336, 2, FALSE)</f>
        <v>Chiappone</v>
      </c>
      <c r="C989" t="str">
        <f>VLOOKUP($A989, 'Customer Names'!$A$2:$D$2336, 3, FALSE)</f>
        <v xml:space="preserve"> Mrs</v>
      </c>
      <c r="D989" t="str">
        <f>VLOOKUP($A989, 'Customer Names'!$A$2:$D$2336, 4, FALSE)</f>
        <v xml:space="preserve">  Suzanne</v>
      </c>
      <c r="E989">
        <f>VLOOKUP($A989, 'Medical Examinations'!$A$2:$J$2336, 2, FALSE)</f>
        <v>48.12</v>
      </c>
      <c r="F989">
        <f>VLOOKUP($A989, 'Medical Examinations'!$A$2:$J$2336, 3, FALSE)</f>
        <v>4.51</v>
      </c>
      <c r="G989" t="str">
        <f>VLOOKUP($A989, 'Medical Examinations'!$A$2:$J$2336, 4, FALSE)</f>
        <v>Yes</v>
      </c>
      <c r="H989" t="str">
        <f>VLOOKUP($A989, 'Medical Examinations'!$A$2:$J$2336, 5, FALSE)</f>
        <v>Yes</v>
      </c>
      <c r="I989" t="str">
        <f>VLOOKUP($A989, 'Medical Examinations'!$A$2:$J$2336, 6, FALSE)</f>
        <v>No</v>
      </c>
      <c r="J989">
        <f>VLOOKUP($A989, 'Medical Examinations'!$A$2:$J$2336, 7, FALSE)</f>
        <v>2</v>
      </c>
      <c r="K989" t="str">
        <f>VLOOKUP($A989, 'Medical Examinations'!$A$2:$J$2336, 8, FALSE)</f>
        <v>Yes</v>
      </c>
      <c r="L989" t="str">
        <f>VLOOKUP($A989, 'Medical Examinations'!$A$2:$J$2336, 9, FALSE)</f>
        <v>Obesity</v>
      </c>
      <c r="M989" t="str">
        <f>VLOOKUP($A989, 'Medical Examinations'!$A$2:$J$2336, 10, FALSE)</f>
        <v>Normal</v>
      </c>
      <c r="N989">
        <f>VLOOKUP($A989, 'Hospitalisation Details'!$A$2:$K$2344, 5, FALSE)</f>
        <v>0</v>
      </c>
      <c r="O989">
        <f>VLOOKUP($A989, 'Hospitalisation Details'!$A$2:$K$2344, 6, FALSE)</f>
        <v>11318.57</v>
      </c>
      <c r="P989" t="str">
        <f>VLOOKUP($A989, 'Hospitalisation Details'!$A$2:$K$2344, 7, FALSE)</f>
        <v>tier - 3</v>
      </c>
      <c r="Q989" t="str">
        <f>VLOOKUP($A989, 'Hospitalisation Details'!$A$2:$K$2344, 8, FALSE)</f>
        <v>tier - 2</v>
      </c>
      <c r="R989" t="str">
        <f>VLOOKUP($A989, 'Hospitalisation Details'!$A$2:$K$2344, 9, FALSE)</f>
        <v>R1026</v>
      </c>
      <c r="S989" t="str">
        <f>VLOOKUP($A989, 'Hospitalisation Details'!$A$2:$K$2344, 10, FALSE)</f>
        <v>10Dec1995</v>
      </c>
      <c r="T989">
        <f>VLOOKUP($A989, 'Hospitalisation Details'!$A$2:$K$2344, 11, FALSE)</f>
        <v>27</v>
      </c>
    </row>
    <row r="990" spans="1:20" ht="15.75" x14ac:dyDescent="0.25">
      <c r="A990" s="1" t="s">
        <v>1381</v>
      </c>
      <c r="B990" t="str">
        <f>VLOOKUP($A990, 'Customer Names'!$A$2:$D$2336, 2, FALSE)</f>
        <v>Opie</v>
      </c>
      <c r="C990" t="str">
        <f>VLOOKUP($A990, 'Customer Names'!$A$2:$D$2336, 3, FALSE)</f>
        <v xml:space="preserve"> Ms</v>
      </c>
      <c r="D990" t="str">
        <f>VLOOKUP($A990, 'Customer Names'!$A$2:$D$2336, 4, FALSE)</f>
        <v xml:space="preserve">  Jasmine P</v>
      </c>
      <c r="E990">
        <f>VLOOKUP($A990, 'Medical Examinations'!$A$2:$J$2336, 2, FALSE)</f>
        <v>24.91</v>
      </c>
      <c r="F990">
        <f>VLOOKUP($A990, 'Medical Examinations'!$A$2:$J$2336, 3, FALSE)</f>
        <v>7.33</v>
      </c>
      <c r="G990" t="str">
        <f>VLOOKUP($A990, 'Medical Examinations'!$A$2:$J$2336, 4, FALSE)</f>
        <v>No</v>
      </c>
      <c r="H990" t="str">
        <f>VLOOKUP($A990, 'Medical Examinations'!$A$2:$J$2336, 5, FALSE)</f>
        <v>No</v>
      </c>
      <c r="I990" t="str">
        <f>VLOOKUP($A990, 'Medical Examinations'!$A$2:$J$2336, 6, FALSE)</f>
        <v>Yes</v>
      </c>
      <c r="J990">
        <f>VLOOKUP($A990, 'Medical Examinations'!$A$2:$J$2336, 7, FALSE)</f>
        <v>0</v>
      </c>
      <c r="K990" t="str">
        <f>VLOOKUP($A990, 'Medical Examinations'!$A$2:$J$2336, 8, FALSE)</f>
        <v>No</v>
      </c>
      <c r="L990" t="str">
        <f>VLOOKUP($A990, 'Medical Examinations'!$A$2:$J$2336, 9, FALSE)</f>
        <v>Obesity</v>
      </c>
      <c r="M990" t="str">
        <f>VLOOKUP($A990, 'Medical Examinations'!$A$2:$J$2336, 10, FALSE)</f>
        <v>Diabetes</v>
      </c>
      <c r="N990">
        <f>VLOOKUP($A990, 'Hospitalisation Details'!$A$2:$K$2344, 5, FALSE)</f>
        <v>0</v>
      </c>
      <c r="O990">
        <f>VLOOKUP($A990, 'Hospitalisation Details'!$A$2:$K$2344, 6, FALSE)</f>
        <v>11312.33</v>
      </c>
      <c r="P990" t="str">
        <f>VLOOKUP($A990, 'Hospitalisation Details'!$A$2:$K$2344, 7, FALSE)</f>
        <v>tier - 3</v>
      </c>
      <c r="Q990" t="str">
        <f>VLOOKUP($A990, 'Hospitalisation Details'!$A$2:$K$2344, 8, FALSE)</f>
        <v>tier - 3</v>
      </c>
      <c r="R990" t="str">
        <f>VLOOKUP($A990, 'Hospitalisation Details'!$A$2:$K$2344, 9, FALSE)</f>
        <v>R1012</v>
      </c>
      <c r="S990" t="str">
        <f>VLOOKUP($A990, 'Hospitalisation Details'!$A$2:$K$2344, 10, FALSE)</f>
        <v>22Nov1963</v>
      </c>
      <c r="T990">
        <f>VLOOKUP($A990, 'Hospitalisation Details'!$A$2:$K$2344, 11, FALSE)</f>
        <v>59</v>
      </c>
    </row>
    <row r="991" spans="1:20" ht="15.75" x14ac:dyDescent="0.25">
      <c r="A991" s="1" t="s">
        <v>1380</v>
      </c>
      <c r="B991" t="str">
        <f>VLOOKUP($A991, 'Customer Names'!$A$2:$D$2336, 2, FALSE)</f>
        <v>Donnelly</v>
      </c>
      <c r="C991" t="str">
        <f>VLOOKUP($A991, 'Customer Names'!$A$2:$D$2336, 3, FALSE)</f>
        <v xml:space="preserve"> Ms</v>
      </c>
      <c r="D991" t="str">
        <f>VLOOKUP($A991, 'Customer Names'!$A$2:$D$2336, 4, FALSE)</f>
        <v xml:space="preserve">  Jennifer</v>
      </c>
      <c r="E991">
        <f>VLOOKUP($A991, 'Medical Examinations'!$A$2:$J$2336, 2, FALSE)</f>
        <v>27.645</v>
      </c>
      <c r="F991">
        <f>VLOOKUP($A991, 'Medical Examinations'!$A$2:$J$2336, 3, FALSE)</f>
        <v>10.56</v>
      </c>
      <c r="G991" t="str">
        <f>VLOOKUP($A991, 'Medical Examinations'!$A$2:$J$2336, 4, FALSE)</f>
        <v>No</v>
      </c>
      <c r="H991" t="str">
        <f>VLOOKUP($A991, 'Medical Examinations'!$A$2:$J$2336, 5, FALSE)</f>
        <v>No</v>
      </c>
      <c r="I991" t="str">
        <f>VLOOKUP($A991, 'Medical Examinations'!$A$2:$J$2336, 6, FALSE)</f>
        <v>No</v>
      </c>
      <c r="J991">
        <f>VLOOKUP($A991, 'Medical Examinations'!$A$2:$J$2336, 7, FALSE)</f>
        <v>0</v>
      </c>
      <c r="K991" t="str">
        <f>VLOOKUP($A991, 'Medical Examinations'!$A$2:$J$2336, 8, FALSE)</f>
        <v>No</v>
      </c>
      <c r="L991" t="str">
        <f>VLOOKUP($A991, 'Medical Examinations'!$A$2:$J$2336, 9, FALSE)</f>
        <v>Obesity</v>
      </c>
      <c r="M991" t="str">
        <f>VLOOKUP($A991, 'Medical Examinations'!$A$2:$J$2336, 10, FALSE)</f>
        <v>Diabetes</v>
      </c>
      <c r="N991">
        <f>VLOOKUP($A991, 'Hospitalisation Details'!$A$2:$K$2344, 5, FALSE)</f>
        <v>1</v>
      </c>
      <c r="O991">
        <f>VLOOKUP($A991, 'Hospitalisation Details'!$A$2:$K$2344, 6, FALSE)</f>
        <v>11305.93</v>
      </c>
      <c r="P991" t="str">
        <f>VLOOKUP($A991, 'Hospitalisation Details'!$A$2:$K$2344, 7, FALSE)</f>
        <v>tier - 3</v>
      </c>
      <c r="Q991" t="str">
        <f>VLOOKUP($A991, 'Hospitalisation Details'!$A$2:$K$2344, 8, FALSE)</f>
        <v>tier - 1</v>
      </c>
      <c r="R991" t="str">
        <f>VLOOKUP($A991, 'Hospitalisation Details'!$A$2:$K$2344, 9, FALSE)</f>
        <v>R1012</v>
      </c>
      <c r="S991" t="str">
        <f>VLOOKUP($A991, 'Hospitalisation Details'!$A$2:$K$2344, 10, FALSE)</f>
        <v>6Oct1968</v>
      </c>
      <c r="T991">
        <f>VLOOKUP($A991, 'Hospitalisation Details'!$A$2:$K$2344, 11, FALSE)</f>
        <v>54</v>
      </c>
    </row>
    <row r="992" spans="1:20" ht="15.75" x14ac:dyDescent="0.25">
      <c r="A992" s="1" t="s">
        <v>1379</v>
      </c>
      <c r="B992" t="str">
        <f>VLOOKUP($A992, 'Customer Names'!$A$2:$D$2336, 2, FALSE)</f>
        <v>Rall</v>
      </c>
      <c r="C992" t="str">
        <f>VLOOKUP($A992, 'Customer Names'!$A$2:$D$2336, 3, FALSE)</f>
        <v xml:space="preserve"> Ms</v>
      </c>
      <c r="D992" t="str">
        <f>VLOOKUP($A992, 'Customer Names'!$A$2:$D$2336, 4, FALSE)</f>
        <v xml:space="preserve">  Tracie</v>
      </c>
      <c r="E992">
        <f>VLOOKUP($A992, 'Medical Examinations'!$A$2:$J$2336, 2, FALSE)</f>
        <v>33.700000000000003</v>
      </c>
      <c r="F992">
        <f>VLOOKUP($A992, 'Medical Examinations'!$A$2:$J$2336, 3, FALSE)</f>
        <v>4.01</v>
      </c>
      <c r="G992" t="str">
        <f>VLOOKUP($A992, 'Medical Examinations'!$A$2:$J$2336, 4, FALSE)</f>
        <v>Yes</v>
      </c>
      <c r="H992" t="str">
        <f>VLOOKUP($A992, 'Medical Examinations'!$A$2:$J$2336, 5, FALSE)</f>
        <v>No</v>
      </c>
      <c r="I992" t="str">
        <f>VLOOKUP($A992, 'Medical Examinations'!$A$2:$J$2336, 6, FALSE)</f>
        <v>No</v>
      </c>
      <c r="J992">
        <f>VLOOKUP($A992, 'Medical Examinations'!$A$2:$J$2336, 7, FALSE)</f>
        <v>1</v>
      </c>
      <c r="K992" t="str">
        <f>VLOOKUP($A992, 'Medical Examinations'!$A$2:$J$2336, 8, FALSE)</f>
        <v>No</v>
      </c>
      <c r="L992" t="str">
        <f>VLOOKUP($A992, 'Medical Examinations'!$A$2:$J$2336, 9, FALSE)</f>
        <v>Obesity</v>
      </c>
      <c r="M992" t="str">
        <f>VLOOKUP($A992, 'Medical Examinations'!$A$2:$J$2336, 10, FALSE)</f>
        <v>Normal</v>
      </c>
      <c r="N992">
        <f>VLOOKUP($A992, 'Hospitalisation Details'!$A$2:$K$2344, 5, FALSE)</f>
        <v>4</v>
      </c>
      <c r="O992">
        <f>VLOOKUP($A992, 'Hospitalisation Details'!$A$2:$K$2344, 6, FALSE)</f>
        <v>11299.34</v>
      </c>
      <c r="P992" t="str">
        <f>VLOOKUP($A992, 'Hospitalisation Details'!$A$2:$K$2344, 7, FALSE)</f>
        <v>tier - 3</v>
      </c>
      <c r="Q992" t="str">
        <f>VLOOKUP($A992, 'Hospitalisation Details'!$A$2:$K$2344, 8, FALSE)</f>
        <v>tier - 2</v>
      </c>
      <c r="R992" t="str">
        <f>VLOOKUP($A992, 'Hospitalisation Details'!$A$2:$K$2344, 9, FALSE)</f>
        <v>R1011</v>
      </c>
      <c r="S992" t="str">
        <f>VLOOKUP($A992, 'Hospitalisation Details'!$A$2:$K$2344, 10, FALSE)</f>
        <v>25Sep1972</v>
      </c>
      <c r="T992">
        <f>VLOOKUP($A992, 'Hospitalisation Details'!$A$2:$K$2344, 11, FALSE)</f>
        <v>50</v>
      </c>
    </row>
    <row r="993" spans="1:20" ht="15.75" x14ac:dyDescent="0.25">
      <c r="A993" s="1" t="s">
        <v>1378</v>
      </c>
      <c r="B993" t="str">
        <f>VLOOKUP($A993, 'Customer Names'!$A$2:$D$2336, 2, FALSE)</f>
        <v>Mitchell</v>
      </c>
      <c r="C993" t="str">
        <f>VLOOKUP($A993, 'Customer Names'!$A$2:$D$2336, 3, FALSE)</f>
        <v xml:space="preserve"> Mr</v>
      </c>
      <c r="D993" t="str">
        <f>VLOOKUP($A993, 'Customer Names'!$A$2:$D$2336, 4, FALSE)</f>
        <v xml:space="preserve">  Tristan D</v>
      </c>
      <c r="E993">
        <f>VLOOKUP($A993, 'Medical Examinations'!$A$2:$J$2336, 2, FALSE)</f>
        <v>38.93</v>
      </c>
      <c r="F993">
        <f>VLOOKUP($A993, 'Medical Examinations'!$A$2:$J$2336, 3, FALSE)</f>
        <v>5.64</v>
      </c>
      <c r="G993" t="str">
        <f>VLOOKUP($A993, 'Medical Examinations'!$A$2:$J$2336, 4, FALSE)</f>
        <v>Yes</v>
      </c>
      <c r="H993" t="str">
        <f>VLOOKUP($A993, 'Medical Examinations'!$A$2:$J$2336, 5, FALSE)</f>
        <v>No</v>
      </c>
      <c r="I993" t="str">
        <f>VLOOKUP($A993, 'Medical Examinations'!$A$2:$J$2336, 6, FALSE)</f>
        <v>No</v>
      </c>
      <c r="J993">
        <f>VLOOKUP($A993, 'Medical Examinations'!$A$2:$J$2336, 7, FALSE)</f>
        <v>1</v>
      </c>
      <c r="K993" t="str">
        <f>VLOOKUP($A993, 'Medical Examinations'!$A$2:$J$2336, 8, FALSE)</f>
        <v>Yes</v>
      </c>
      <c r="L993" t="str">
        <f>VLOOKUP($A993, 'Medical Examinations'!$A$2:$J$2336, 9, FALSE)</f>
        <v>Obesity</v>
      </c>
      <c r="M993" t="str">
        <f>VLOOKUP($A993, 'Medical Examinations'!$A$2:$J$2336, 10, FALSE)</f>
        <v>Normal</v>
      </c>
      <c r="N993">
        <f>VLOOKUP($A993, 'Hospitalisation Details'!$A$2:$K$2344, 5, FALSE)</f>
        <v>3</v>
      </c>
      <c r="O993">
        <f>VLOOKUP($A993, 'Hospitalisation Details'!$A$2:$K$2344, 6, FALSE)</f>
        <v>11294.57</v>
      </c>
      <c r="P993" t="str">
        <f>VLOOKUP($A993, 'Hospitalisation Details'!$A$2:$K$2344, 7, FALSE)</f>
        <v>tier - 3</v>
      </c>
      <c r="Q993" t="str">
        <f>VLOOKUP($A993, 'Hospitalisation Details'!$A$2:$K$2344, 8, FALSE)</f>
        <v>tier - 1</v>
      </c>
      <c r="R993" t="str">
        <f>VLOOKUP($A993, 'Hospitalisation Details'!$A$2:$K$2344, 9, FALSE)</f>
        <v>R1022</v>
      </c>
      <c r="S993" t="str">
        <f>VLOOKUP($A993, 'Hospitalisation Details'!$A$2:$K$2344, 10, FALSE)</f>
        <v>14Nov1988</v>
      </c>
      <c r="T993">
        <f>VLOOKUP($A993, 'Hospitalisation Details'!$A$2:$K$2344, 11, FALSE)</f>
        <v>34</v>
      </c>
    </row>
    <row r="994" spans="1:20" ht="15.75" x14ac:dyDescent="0.25">
      <c r="A994" s="1" t="s">
        <v>1377</v>
      </c>
      <c r="B994" t="str">
        <f>VLOOKUP($A994, 'Customer Names'!$A$2:$D$2336, 2, FALSE)</f>
        <v>Chen</v>
      </c>
      <c r="C994" t="str">
        <f>VLOOKUP($A994, 'Customer Names'!$A$2:$D$2336, 3, FALSE)</f>
        <v xml:space="preserve"> Mr</v>
      </c>
      <c r="D994" t="str">
        <f>VLOOKUP($A994, 'Customer Names'!$A$2:$D$2336, 4, FALSE)</f>
        <v xml:space="preserve">  Peiweng</v>
      </c>
      <c r="E994">
        <f>VLOOKUP($A994, 'Medical Examinations'!$A$2:$J$2336, 2, FALSE)</f>
        <v>32.774999999999999</v>
      </c>
      <c r="F994">
        <f>VLOOKUP($A994, 'Medical Examinations'!$A$2:$J$2336, 3, FALSE)</f>
        <v>8.02</v>
      </c>
      <c r="G994" t="str">
        <f>VLOOKUP($A994, 'Medical Examinations'!$A$2:$J$2336, 4, FALSE)</f>
        <v>Yes</v>
      </c>
      <c r="H994" t="str">
        <f>VLOOKUP($A994, 'Medical Examinations'!$A$2:$J$2336, 5, FALSE)</f>
        <v>No</v>
      </c>
      <c r="I994" t="str">
        <f>VLOOKUP($A994, 'Medical Examinations'!$A$2:$J$2336, 6, FALSE)</f>
        <v>No</v>
      </c>
      <c r="J994">
        <f>VLOOKUP($A994, 'Medical Examinations'!$A$2:$J$2336, 7, FALSE)</f>
        <v>1</v>
      </c>
      <c r="K994" t="str">
        <f>VLOOKUP($A994, 'Medical Examinations'!$A$2:$J$2336, 8, FALSE)</f>
        <v>No</v>
      </c>
      <c r="L994" t="str">
        <f>VLOOKUP($A994, 'Medical Examinations'!$A$2:$J$2336, 9, FALSE)</f>
        <v>Obesity</v>
      </c>
      <c r="M994" t="str">
        <f>VLOOKUP($A994, 'Medical Examinations'!$A$2:$J$2336, 10, FALSE)</f>
        <v>Diabetes</v>
      </c>
      <c r="N994">
        <f>VLOOKUP($A994, 'Hospitalisation Details'!$A$2:$K$2344, 5, FALSE)</f>
        <v>3</v>
      </c>
      <c r="O994">
        <f>VLOOKUP($A994, 'Hospitalisation Details'!$A$2:$K$2344, 6, FALSE)</f>
        <v>11289.11</v>
      </c>
      <c r="P994" t="str">
        <f>VLOOKUP($A994, 'Hospitalisation Details'!$A$2:$K$2344, 7, FALSE)</f>
        <v>tier - 3</v>
      </c>
      <c r="Q994" t="str">
        <f>VLOOKUP($A994, 'Hospitalisation Details'!$A$2:$K$2344, 8, FALSE)</f>
        <v>tier - 1</v>
      </c>
      <c r="R994" t="str">
        <f>VLOOKUP($A994, 'Hospitalisation Details'!$A$2:$K$2344, 9, FALSE)</f>
        <v>R1012</v>
      </c>
      <c r="S994" t="str">
        <f>VLOOKUP($A994, 'Hospitalisation Details'!$A$2:$K$2344, 10, FALSE)</f>
        <v>22Jun1970</v>
      </c>
      <c r="T994">
        <f>VLOOKUP($A994, 'Hospitalisation Details'!$A$2:$K$2344, 11, FALSE)</f>
        <v>52</v>
      </c>
    </row>
    <row r="995" spans="1:20" ht="15.75" x14ac:dyDescent="0.25">
      <c r="A995" s="1" t="s">
        <v>1376</v>
      </c>
      <c r="B995" t="str">
        <f>VLOOKUP($A995, 'Customer Names'!$A$2:$D$2336, 2, FALSE)</f>
        <v>Tufaro</v>
      </c>
      <c r="C995" t="str">
        <f>VLOOKUP($A995, 'Customer Names'!$A$2:$D$2336, 3, FALSE)</f>
        <v xml:space="preserve"> Ms</v>
      </c>
      <c r="D995" t="str">
        <f>VLOOKUP($A995, 'Customer Names'!$A$2:$D$2336, 4, FALSE)</f>
        <v xml:space="preserve">  Theresa M</v>
      </c>
      <c r="E995">
        <f>VLOOKUP($A995, 'Medical Examinations'!$A$2:$J$2336, 2, FALSE)</f>
        <v>29.83</v>
      </c>
      <c r="F995">
        <f>VLOOKUP($A995, 'Medical Examinations'!$A$2:$J$2336, 3, FALSE)</f>
        <v>7.2</v>
      </c>
      <c r="G995" t="str">
        <f>VLOOKUP($A995, 'Medical Examinations'!$A$2:$J$2336, 4, FALSE)</f>
        <v>No</v>
      </c>
      <c r="H995" t="str">
        <f>VLOOKUP($A995, 'Medical Examinations'!$A$2:$J$2336, 5, FALSE)</f>
        <v>No</v>
      </c>
      <c r="I995" t="str">
        <f>VLOOKUP($A995, 'Medical Examinations'!$A$2:$J$2336, 6, FALSE)</f>
        <v>No</v>
      </c>
      <c r="J995">
        <f>VLOOKUP($A995, 'Medical Examinations'!$A$2:$J$2336, 7, FALSE)</f>
        <v>1</v>
      </c>
      <c r="K995" t="str">
        <f>VLOOKUP($A995, 'Medical Examinations'!$A$2:$J$2336, 8, FALSE)</f>
        <v>No</v>
      </c>
      <c r="L995" t="str">
        <f>VLOOKUP($A995, 'Medical Examinations'!$A$2:$J$2336, 9, FALSE)</f>
        <v>Obesity</v>
      </c>
      <c r="M995" t="str">
        <f>VLOOKUP($A995, 'Medical Examinations'!$A$2:$J$2336, 10, FALSE)</f>
        <v>Diabetes</v>
      </c>
      <c r="N995">
        <f>VLOOKUP($A995, 'Hospitalisation Details'!$A$2:$K$2344, 5, FALSE)</f>
        <v>0</v>
      </c>
      <c r="O995">
        <f>VLOOKUP($A995, 'Hospitalisation Details'!$A$2:$K$2344, 6, FALSE)</f>
        <v>11286.54</v>
      </c>
      <c r="P995" t="str">
        <f>VLOOKUP($A995, 'Hospitalisation Details'!$A$2:$K$2344, 7, FALSE)</f>
        <v>tier - 3</v>
      </c>
      <c r="Q995" t="str">
        <f>VLOOKUP($A995, 'Hospitalisation Details'!$A$2:$K$2344, 8, FALSE)</f>
        <v>tier - 3</v>
      </c>
      <c r="R995" t="str">
        <f>VLOOKUP($A995, 'Hospitalisation Details'!$A$2:$K$2344, 9, FALSE)</f>
        <v>R1024</v>
      </c>
      <c r="S995" t="str">
        <f>VLOOKUP($A995, 'Hospitalisation Details'!$A$2:$K$2344, 10, FALSE)</f>
        <v>14Jun1967</v>
      </c>
      <c r="T995">
        <f>VLOOKUP($A995, 'Hospitalisation Details'!$A$2:$K$2344, 11, FALSE)</f>
        <v>55</v>
      </c>
    </row>
    <row r="996" spans="1:20" ht="15.75" x14ac:dyDescent="0.25">
      <c r="A996" s="1" t="s">
        <v>1375</v>
      </c>
      <c r="B996" t="str">
        <f>VLOOKUP($A996, 'Customer Names'!$A$2:$D$2336, 2, FALSE)</f>
        <v>Peters</v>
      </c>
      <c r="C996" t="str">
        <f>VLOOKUP($A996, 'Customer Names'!$A$2:$D$2336, 3, FALSE)</f>
        <v xml:space="preserve"> Mr</v>
      </c>
      <c r="D996" t="str">
        <f>VLOOKUP($A996, 'Customer Names'!$A$2:$D$2336, 4, FALSE)</f>
        <v xml:space="preserve">  Daniel J</v>
      </c>
      <c r="E996">
        <f>VLOOKUP($A996, 'Medical Examinations'!$A$2:$J$2336, 2, FALSE)</f>
        <v>28.31</v>
      </c>
      <c r="F996">
        <f>VLOOKUP($A996, 'Medical Examinations'!$A$2:$J$2336, 3, FALSE)</f>
        <v>4.55</v>
      </c>
      <c r="G996" t="str">
        <f>VLOOKUP($A996, 'Medical Examinations'!$A$2:$J$2336, 4, FALSE)</f>
        <v>No</v>
      </c>
      <c r="H996" t="str">
        <f>VLOOKUP($A996, 'Medical Examinations'!$A$2:$J$2336, 5, FALSE)</f>
        <v>No</v>
      </c>
      <c r="I996" t="str">
        <f>VLOOKUP($A996, 'Medical Examinations'!$A$2:$J$2336, 6, FALSE)</f>
        <v>No</v>
      </c>
      <c r="J996">
        <f>VLOOKUP($A996, 'Medical Examinations'!$A$2:$J$2336, 7, FALSE)</f>
        <v>0</v>
      </c>
      <c r="K996" t="str">
        <f>VLOOKUP($A996, 'Medical Examinations'!$A$2:$J$2336, 8, FALSE)</f>
        <v>No</v>
      </c>
      <c r="L996" t="str">
        <f>VLOOKUP($A996, 'Medical Examinations'!$A$2:$J$2336, 9, FALSE)</f>
        <v>Obesity</v>
      </c>
      <c r="M996" t="str">
        <f>VLOOKUP($A996, 'Medical Examinations'!$A$2:$J$2336, 10, FALSE)</f>
        <v>Normal</v>
      </c>
      <c r="N996">
        <f>VLOOKUP($A996, 'Hospitalisation Details'!$A$2:$K$2344, 5, FALSE)</f>
        <v>1</v>
      </c>
      <c r="O996">
        <f>VLOOKUP($A996, 'Hospitalisation Details'!$A$2:$K$2344, 6, FALSE)</f>
        <v>11272.33</v>
      </c>
      <c r="P996" t="str">
        <f>VLOOKUP($A996, 'Hospitalisation Details'!$A$2:$K$2344, 7, FALSE)</f>
        <v>tier - 3</v>
      </c>
      <c r="Q996" t="str">
        <f>VLOOKUP($A996, 'Hospitalisation Details'!$A$2:$K$2344, 8, FALSE)</f>
        <v>tier - 2</v>
      </c>
      <c r="R996" t="str">
        <f>VLOOKUP($A996, 'Hospitalisation Details'!$A$2:$K$2344, 9, FALSE)</f>
        <v>R1019</v>
      </c>
      <c r="S996" t="str">
        <f>VLOOKUP($A996, 'Hospitalisation Details'!$A$2:$K$2344, 10, FALSE)</f>
        <v>4Oct2004</v>
      </c>
      <c r="T996">
        <f>VLOOKUP($A996, 'Hospitalisation Details'!$A$2:$K$2344, 11, FALSE)</f>
        <v>18</v>
      </c>
    </row>
    <row r="997" spans="1:20" ht="15.75" x14ac:dyDescent="0.25">
      <c r="A997" s="1" t="s">
        <v>1374</v>
      </c>
      <c r="B997" t="str">
        <f>VLOOKUP($A997, 'Customer Names'!$A$2:$D$2336, 2, FALSE)</f>
        <v>Susedik</v>
      </c>
      <c r="C997" t="str">
        <f>VLOOKUP($A997, 'Customer Names'!$A$2:$D$2336, 3, FALSE)</f>
        <v xml:space="preserve"> Mrs</v>
      </c>
      <c r="D997" t="str">
        <f>VLOOKUP($A997, 'Customer Names'!$A$2:$D$2336, 4, FALSE)</f>
        <v xml:space="preserve">  Courtney M</v>
      </c>
      <c r="E997">
        <f>VLOOKUP($A997, 'Medical Examinations'!$A$2:$J$2336, 2, FALSE)</f>
        <v>29.79</v>
      </c>
      <c r="F997">
        <f>VLOOKUP($A997, 'Medical Examinations'!$A$2:$J$2336, 3, FALSE)</f>
        <v>9.0299999999999994</v>
      </c>
      <c r="G997" t="str">
        <f>VLOOKUP($A997, 'Medical Examinations'!$A$2:$J$2336, 4, FALSE)</f>
        <v>No</v>
      </c>
      <c r="H997" t="str">
        <f>VLOOKUP($A997, 'Medical Examinations'!$A$2:$J$2336, 5, FALSE)</f>
        <v>No</v>
      </c>
      <c r="I997" t="str">
        <f>VLOOKUP($A997, 'Medical Examinations'!$A$2:$J$2336, 6, FALSE)</f>
        <v>No</v>
      </c>
      <c r="J997">
        <f>VLOOKUP($A997, 'Medical Examinations'!$A$2:$J$2336, 7, FALSE)</f>
        <v>1</v>
      </c>
      <c r="K997" t="str">
        <f>VLOOKUP($A997, 'Medical Examinations'!$A$2:$J$2336, 8, FALSE)</f>
        <v>No</v>
      </c>
      <c r="L997" t="str">
        <f>VLOOKUP($A997, 'Medical Examinations'!$A$2:$J$2336, 9, FALSE)</f>
        <v>Obesity</v>
      </c>
      <c r="M997" t="str">
        <f>VLOOKUP($A997, 'Medical Examinations'!$A$2:$J$2336, 10, FALSE)</f>
        <v>Diabetes</v>
      </c>
      <c r="N997">
        <f>VLOOKUP($A997, 'Hospitalisation Details'!$A$2:$K$2344, 5, FALSE)</f>
        <v>0</v>
      </c>
      <c r="O997">
        <f>VLOOKUP($A997, 'Hospitalisation Details'!$A$2:$K$2344, 6, FALSE)</f>
        <v>11265.71</v>
      </c>
      <c r="P997" t="str">
        <f>VLOOKUP($A997, 'Hospitalisation Details'!$A$2:$K$2344, 7, FALSE)</f>
        <v>tier - 3</v>
      </c>
      <c r="Q997" t="str">
        <f>VLOOKUP($A997, 'Hospitalisation Details'!$A$2:$K$2344, 8, FALSE)</f>
        <v>tier - 1</v>
      </c>
      <c r="R997" t="str">
        <f>VLOOKUP($A997, 'Hospitalisation Details'!$A$2:$K$2344, 9, FALSE)</f>
        <v>R1025</v>
      </c>
      <c r="S997" t="str">
        <f>VLOOKUP($A997, 'Hospitalisation Details'!$A$2:$K$2344, 10, FALSE)</f>
        <v>26Dec1971</v>
      </c>
      <c r="T997">
        <f>VLOOKUP($A997, 'Hospitalisation Details'!$A$2:$K$2344, 11, FALSE)</f>
        <v>51</v>
      </c>
    </row>
    <row r="998" spans="1:20" ht="15.75" x14ac:dyDescent="0.25">
      <c r="A998" s="1" t="s">
        <v>1373</v>
      </c>
      <c r="B998" t="str">
        <f>VLOOKUP($A998, 'Customer Names'!$A$2:$D$2336, 2, FALSE)</f>
        <v>Garcia</v>
      </c>
      <c r="C998" t="str">
        <f>VLOOKUP($A998, 'Customer Names'!$A$2:$D$2336, 3, FALSE)</f>
        <v xml:space="preserve"> Mr</v>
      </c>
      <c r="D998" t="str">
        <f>VLOOKUP($A998, 'Customer Names'!$A$2:$D$2336, 4, FALSE)</f>
        <v xml:space="preserve">  Jose A</v>
      </c>
      <c r="E998">
        <f>VLOOKUP($A998, 'Medical Examinations'!$A$2:$J$2336, 2, FALSE)</f>
        <v>36.6</v>
      </c>
      <c r="F998">
        <f>VLOOKUP($A998, 'Medical Examinations'!$A$2:$J$2336, 3, FALSE)</f>
        <v>5.2</v>
      </c>
      <c r="G998" t="str">
        <f>VLOOKUP($A998, 'Medical Examinations'!$A$2:$J$2336, 4, FALSE)</f>
        <v>Yes</v>
      </c>
      <c r="H998" t="str">
        <f>VLOOKUP($A998, 'Medical Examinations'!$A$2:$J$2336, 5, FALSE)</f>
        <v>No</v>
      </c>
      <c r="I998" t="str">
        <f>VLOOKUP($A998, 'Medical Examinations'!$A$2:$J$2336, 6, FALSE)</f>
        <v>Yes</v>
      </c>
      <c r="J998">
        <f>VLOOKUP($A998, 'Medical Examinations'!$A$2:$J$2336, 7, FALSE)</f>
        <v>1</v>
      </c>
      <c r="K998" t="str">
        <f>VLOOKUP($A998, 'Medical Examinations'!$A$2:$J$2336, 8, FALSE)</f>
        <v>No</v>
      </c>
      <c r="L998" t="str">
        <f>VLOOKUP($A998, 'Medical Examinations'!$A$2:$J$2336, 9, FALSE)</f>
        <v>Obesity</v>
      </c>
      <c r="M998" t="str">
        <f>VLOOKUP($A998, 'Medical Examinations'!$A$2:$J$2336, 10, FALSE)</f>
        <v>Normal</v>
      </c>
      <c r="N998">
        <f>VLOOKUP($A998, 'Hospitalisation Details'!$A$2:$K$2344, 5, FALSE)</f>
        <v>3</v>
      </c>
      <c r="O998">
        <f>VLOOKUP($A998, 'Hospitalisation Details'!$A$2:$K$2344, 6, FALSE)</f>
        <v>11264.54</v>
      </c>
      <c r="P998" t="str">
        <f>VLOOKUP($A998, 'Hospitalisation Details'!$A$2:$K$2344, 7, FALSE)</f>
        <v>tier - 3</v>
      </c>
      <c r="Q998" t="str">
        <f>VLOOKUP($A998, 'Hospitalisation Details'!$A$2:$K$2344, 8, FALSE)</f>
        <v>tier - 2</v>
      </c>
      <c r="R998" t="str">
        <f>VLOOKUP($A998, 'Hospitalisation Details'!$A$2:$K$2344, 9, FALSE)</f>
        <v>R1011</v>
      </c>
      <c r="S998" t="str">
        <f>VLOOKUP($A998, 'Hospitalisation Details'!$A$2:$K$2344, 10, FALSE)</f>
        <v>11Oct1969</v>
      </c>
      <c r="T998">
        <f>VLOOKUP($A998, 'Hospitalisation Details'!$A$2:$K$2344, 11, FALSE)</f>
        <v>53</v>
      </c>
    </row>
    <row r="999" spans="1:20" ht="15.75" x14ac:dyDescent="0.25">
      <c r="A999" s="1" t="s">
        <v>1372</v>
      </c>
      <c r="B999" t="str">
        <f>VLOOKUP($A999, 'Customer Names'!$A$2:$D$2336, 2, FALSE)</f>
        <v>Deady</v>
      </c>
      <c r="C999" t="str">
        <f>VLOOKUP($A999, 'Customer Names'!$A$2:$D$2336, 3, FALSE)</f>
        <v xml:space="preserve"> Mrs</v>
      </c>
      <c r="D999" t="str">
        <f>VLOOKUP($A999, 'Customer Names'!$A$2:$D$2336, 4, FALSE)</f>
        <v xml:space="preserve">  Lauren</v>
      </c>
      <c r="E999">
        <f>VLOOKUP($A999, 'Medical Examinations'!$A$2:$J$2336, 2, FALSE)</f>
        <v>35.93</v>
      </c>
      <c r="F999">
        <f>VLOOKUP($A999, 'Medical Examinations'!$A$2:$J$2336, 3, FALSE)</f>
        <v>8.3000000000000007</v>
      </c>
      <c r="G999" t="str">
        <f>VLOOKUP($A999, 'Medical Examinations'!$A$2:$J$2336, 4, FALSE)</f>
        <v>Yes</v>
      </c>
      <c r="H999" t="str">
        <f>VLOOKUP($A999, 'Medical Examinations'!$A$2:$J$2336, 5, FALSE)</f>
        <v>No</v>
      </c>
      <c r="I999" t="str">
        <f>VLOOKUP($A999, 'Medical Examinations'!$A$2:$J$2336, 6, FALSE)</f>
        <v>No</v>
      </c>
      <c r="J999">
        <f>VLOOKUP($A999, 'Medical Examinations'!$A$2:$J$2336, 7, FALSE)</f>
        <v>1</v>
      </c>
      <c r="K999" t="str">
        <f>VLOOKUP($A999, 'Medical Examinations'!$A$2:$J$2336, 8, FALSE)</f>
        <v>No</v>
      </c>
      <c r="L999" t="str">
        <f>VLOOKUP($A999, 'Medical Examinations'!$A$2:$J$2336, 9, FALSE)</f>
        <v>Obesity</v>
      </c>
      <c r="M999" t="str">
        <f>VLOOKUP($A999, 'Medical Examinations'!$A$2:$J$2336, 10, FALSE)</f>
        <v>Diabetes</v>
      </c>
      <c r="N999">
        <f>VLOOKUP($A999, 'Hospitalisation Details'!$A$2:$K$2344, 5, FALSE)</f>
        <v>1</v>
      </c>
      <c r="O999">
        <f>VLOOKUP($A999, 'Hospitalisation Details'!$A$2:$K$2344, 6, FALSE)</f>
        <v>11255.29</v>
      </c>
      <c r="P999" t="str">
        <f>VLOOKUP($A999, 'Hospitalisation Details'!$A$2:$K$2344, 7, FALSE)</f>
        <v>tier - 3</v>
      </c>
      <c r="Q999" t="str">
        <f>VLOOKUP($A999, 'Hospitalisation Details'!$A$2:$K$2344, 8, FALSE)</f>
        <v>tier - 1</v>
      </c>
      <c r="R999" t="str">
        <f>VLOOKUP($A999, 'Hospitalisation Details'!$A$2:$K$2344, 9, FALSE)</f>
        <v>R1026</v>
      </c>
      <c r="S999" t="str">
        <f>VLOOKUP($A999, 'Hospitalisation Details'!$A$2:$K$2344, 10, FALSE)</f>
        <v>2Oct1981</v>
      </c>
      <c r="T999">
        <f>VLOOKUP($A999, 'Hospitalisation Details'!$A$2:$K$2344, 11, FALSE)</f>
        <v>41</v>
      </c>
    </row>
    <row r="1000" spans="1:20" ht="15.75" x14ac:dyDescent="0.25">
      <c r="A1000" s="1" t="s">
        <v>1371</v>
      </c>
      <c r="B1000" t="str">
        <f>VLOOKUP($A1000, 'Customer Names'!$A$2:$D$2336, 2, FALSE)</f>
        <v>Campbell</v>
      </c>
      <c r="C1000" t="str">
        <f>VLOOKUP($A1000, 'Customer Names'!$A$2:$D$2336, 3, FALSE)</f>
        <v xml:space="preserve"> Mr</v>
      </c>
      <c r="D1000" t="str">
        <f>VLOOKUP($A1000, 'Customer Names'!$A$2:$D$2336, 4, FALSE)</f>
        <v xml:space="preserve">  Jonathon M</v>
      </c>
      <c r="E1000">
        <f>VLOOKUP($A1000, 'Medical Examinations'!$A$2:$J$2336, 2, FALSE)</f>
        <v>28.6</v>
      </c>
      <c r="F1000">
        <f>VLOOKUP($A1000, 'Medical Examinations'!$A$2:$J$2336, 3, FALSE)</f>
        <v>5.56</v>
      </c>
      <c r="G1000" t="str">
        <f>VLOOKUP($A1000, 'Medical Examinations'!$A$2:$J$2336, 4, FALSE)</f>
        <v>No</v>
      </c>
      <c r="H1000" t="str">
        <f>VLOOKUP($A1000, 'Medical Examinations'!$A$2:$J$2336, 5, FALSE)</f>
        <v>No</v>
      </c>
      <c r="I1000" t="str">
        <f>VLOOKUP($A1000, 'Medical Examinations'!$A$2:$J$2336, 6, FALSE)</f>
        <v>Yes</v>
      </c>
      <c r="J1000">
        <f>VLOOKUP($A1000, 'Medical Examinations'!$A$2:$J$2336, 7, FALSE)</f>
        <v>0</v>
      </c>
      <c r="K1000" t="str">
        <f>VLOOKUP($A1000, 'Medical Examinations'!$A$2:$J$2336, 8, FALSE)</f>
        <v>No</v>
      </c>
      <c r="L1000" t="str">
        <f>VLOOKUP($A1000, 'Medical Examinations'!$A$2:$J$2336, 9, FALSE)</f>
        <v>Obesity</v>
      </c>
      <c r="M1000" t="str">
        <f>VLOOKUP($A1000, 'Medical Examinations'!$A$2:$J$2336, 10, FALSE)</f>
        <v>Normal</v>
      </c>
      <c r="N1000">
        <f>VLOOKUP($A1000, 'Hospitalisation Details'!$A$2:$K$2344, 5, FALSE)</f>
        <v>3</v>
      </c>
      <c r="O1000">
        <f>VLOOKUP($A1000, 'Hospitalisation Details'!$A$2:$K$2344, 6, FALSE)</f>
        <v>11253.42</v>
      </c>
      <c r="P1000" t="str">
        <f>VLOOKUP($A1000, 'Hospitalisation Details'!$A$2:$K$2344, 7, FALSE)</f>
        <v>tier - 3</v>
      </c>
      <c r="Q1000" t="str">
        <f>VLOOKUP($A1000, 'Hospitalisation Details'!$A$2:$K$2344, 8, FALSE)</f>
        <v>tier - 1</v>
      </c>
      <c r="R1000" t="str">
        <f>VLOOKUP($A1000, 'Hospitalisation Details'!$A$2:$K$2344, 9, FALSE)</f>
        <v>R1011</v>
      </c>
      <c r="S1000" t="str">
        <f>VLOOKUP($A1000, 'Hospitalisation Details'!$A$2:$K$2344, 10, FALSE)</f>
        <v>20Aug1969</v>
      </c>
      <c r="T1000">
        <f>VLOOKUP($A1000, 'Hospitalisation Details'!$A$2:$K$2344, 11, FALSE)</f>
        <v>53</v>
      </c>
    </row>
    <row r="1001" spans="1:20" ht="15.75" x14ac:dyDescent="0.25">
      <c r="A1001" s="1" t="s">
        <v>1370</v>
      </c>
      <c r="B1001" t="str">
        <f>VLOOKUP($A1001, 'Customer Names'!$A$2:$D$2336, 2, FALSE)</f>
        <v>Schaefer</v>
      </c>
      <c r="C1001" t="str">
        <f>VLOOKUP($A1001, 'Customer Names'!$A$2:$D$2336, 3, FALSE)</f>
        <v xml:space="preserve"> Mrs</v>
      </c>
      <c r="D1001" t="str">
        <f>VLOOKUP($A1001, 'Customer Names'!$A$2:$D$2336, 4, FALSE)</f>
        <v xml:space="preserve">  Stephanie A</v>
      </c>
      <c r="E1001">
        <f>VLOOKUP($A1001, 'Medical Examinations'!$A$2:$J$2336, 2, FALSE)</f>
        <v>39.17</v>
      </c>
      <c r="F1001">
        <f>VLOOKUP($A1001, 'Medical Examinations'!$A$2:$J$2336, 3, FALSE)</f>
        <v>4.1500000000000004</v>
      </c>
      <c r="G1001" t="str">
        <f>VLOOKUP($A1001, 'Medical Examinations'!$A$2:$J$2336, 4, FALSE)</f>
        <v>Yes</v>
      </c>
      <c r="H1001" t="str">
        <f>VLOOKUP($A1001, 'Medical Examinations'!$A$2:$J$2336, 5, FALSE)</f>
        <v>No</v>
      </c>
      <c r="I1001" t="str">
        <f>VLOOKUP($A1001, 'Medical Examinations'!$A$2:$J$2336, 6, FALSE)</f>
        <v>No</v>
      </c>
      <c r="J1001">
        <f>VLOOKUP($A1001, 'Medical Examinations'!$A$2:$J$2336, 7, FALSE)</f>
        <v>1</v>
      </c>
      <c r="K1001" t="str">
        <f>VLOOKUP($A1001, 'Medical Examinations'!$A$2:$J$2336, 8, FALSE)</f>
        <v>Yes</v>
      </c>
      <c r="L1001" t="str">
        <f>VLOOKUP($A1001, 'Medical Examinations'!$A$2:$J$2336, 9, FALSE)</f>
        <v>Obesity</v>
      </c>
      <c r="M1001" t="str">
        <f>VLOOKUP($A1001, 'Medical Examinations'!$A$2:$J$2336, 10, FALSE)</f>
        <v>Normal</v>
      </c>
      <c r="N1001">
        <f>VLOOKUP($A1001, 'Hospitalisation Details'!$A$2:$K$2344, 5, FALSE)</f>
        <v>3</v>
      </c>
      <c r="O1001">
        <f>VLOOKUP($A1001, 'Hospitalisation Details'!$A$2:$K$2344, 6, FALSE)</f>
        <v>11250.43</v>
      </c>
      <c r="P1001" t="str">
        <f>VLOOKUP($A1001, 'Hospitalisation Details'!$A$2:$K$2344, 7, FALSE)</f>
        <v>tier - 3</v>
      </c>
      <c r="Q1001" t="str">
        <f>VLOOKUP($A1001, 'Hospitalisation Details'!$A$2:$K$2344, 8, FALSE)</f>
        <v>tier - 2</v>
      </c>
      <c r="R1001" t="str">
        <f>VLOOKUP($A1001, 'Hospitalisation Details'!$A$2:$K$2344, 9, FALSE)</f>
        <v>R1026</v>
      </c>
      <c r="S1001" t="str">
        <f>VLOOKUP($A1001, 'Hospitalisation Details'!$A$2:$K$2344, 10, FALSE)</f>
        <v>17Dec1989</v>
      </c>
      <c r="T1001">
        <f>VLOOKUP($A1001, 'Hospitalisation Details'!$A$2:$K$2344, 11, FALSE)</f>
        <v>33</v>
      </c>
    </row>
    <row r="1002" spans="1:20" ht="15.75" x14ac:dyDescent="0.25">
      <c r="A1002" s="1" t="s">
        <v>1369</v>
      </c>
      <c r="B1002" t="str">
        <f>VLOOKUP($A1002, 'Customer Names'!$A$2:$D$2336, 2, FALSE)</f>
        <v>D'Alessandro</v>
      </c>
      <c r="C1002" t="str">
        <f>VLOOKUP($A1002, 'Customer Names'!$A$2:$D$2336, 3, FALSE)</f>
        <v xml:space="preserve"> Mr</v>
      </c>
      <c r="D1002" t="str">
        <f>VLOOKUP($A1002, 'Customer Names'!$A$2:$D$2336, 4, FALSE)</f>
        <v xml:space="preserve">  Patrick</v>
      </c>
      <c r="E1002">
        <f>VLOOKUP($A1002, 'Medical Examinations'!$A$2:$J$2336, 2, FALSE)</f>
        <v>26.41</v>
      </c>
      <c r="F1002">
        <f>VLOOKUP($A1002, 'Medical Examinations'!$A$2:$J$2336, 3, FALSE)</f>
        <v>5.99</v>
      </c>
      <c r="G1002" t="str">
        <f>VLOOKUP($A1002, 'Medical Examinations'!$A$2:$J$2336, 4, FALSE)</f>
        <v>No</v>
      </c>
      <c r="H1002" t="str">
        <f>VLOOKUP($A1002, 'Medical Examinations'!$A$2:$J$2336, 5, FALSE)</f>
        <v>No</v>
      </c>
      <c r="I1002" t="str">
        <f>VLOOKUP($A1002, 'Medical Examinations'!$A$2:$J$2336, 6, FALSE)</f>
        <v>Yes</v>
      </c>
      <c r="J1002">
        <f>VLOOKUP($A1002, 'Medical Examinations'!$A$2:$J$2336, 7, FALSE)</f>
        <v>0</v>
      </c>
      <c r="K1002" t="str">
        <f>VLOOKUP($A1002, 'Medical Examinations'!$A$2:$J$2336, 8, FALSE)</f>
        <v>No</v>
      </c>
      <c r="L1002" t="str">
        <f>VLOOKUP($A1002, 'Medical Examinations'!$A$2:$J$2336, 9, FALSE)</f>
        <v>Obesity</v>
      </c>
      <c r="M1002" t="str">
        <f>VLOOKUP($A1002, 'Medical Examinations'!$A$2:$J$2336, 10, FALSE)</f>
        <v>Diabetes</v>
      </c>
      <c r="N1002">
        <f>VLOOKUP($A1002, 'Hospitalisation Details'!$A$2:$K$2344, 5, FALSE)</f>
        <v>2</v>
      </c>
      <c r="O1002">
        <f>VLOOKUP($A1002, 'Hospitalisation Details'!$A$2:$K$2344, 6, FALSE)</f>
        <v>11244.38</v>
      </c>
      <c r="P1002" t="str">
        <f>VLOOKUP($A1002, 'Hospitalisation Details'!$A$2:$K$2344, 7, FALSE)</f>
        <v>tier - 3</v>
      </c>
      <c r="Q1002" t="str">
        <f>VLOOKUP($A1002, 'Hospitalisation Details'!$A$2:$K$2344, 8, FALSE)</f>
        <v>tier - 1</v>
      </c>
      <c r="R1002" t="str">
        <f>VLOOKUP($A1002, 'Hospitalisation Details'!$A$2:$K$2344, 9, FALSE)</f>
        <v>R1016</v>
      </c>
      <c r="S1002" t="str">
        <f>VLOOKUP($A1002, 'Hospitalisation Details'!$A$2:$K$2344, 10, FALSE)</f>
        <v>30Dec1969</v>
      </c>
      <c r="T1002">
        <f>VLOOKUP($A1002, 'Hospitalisation Details'!$A$2:$K$2344, 11, FALSE)</f>
        <v>53</v>
      </c>
    </row>
    <row r="1003" spans="1:20" ht="15.75" x14ac:dyDescent="0.25">
      <c r="A1003" s="1" t="s">
        <v>1368</v>
      </c>
      <c r="B1003" t="str">
        <f>VLOOKUP($A1003, 'Customer Names'!$A$2:$D$2336, 2, FALSE)</f>
        <v>Wyss</v>
      </c>
      <c r="C1003" t="str">
        <f>VLOOKUP($A1003, 'Customer Names'!$A$2:$D$2336, 3, FALSE)</f>
        <v xml:space="preserve"> Mrs</v>
      </c>
      <c r="D1003" t="str">
        <f>VLOOKUP($A1003, 'Customer Names'!$A$2:$D$2336, 4, FALSE)</f>
        <v xml:space="preserve">  Krista</v>
      </c>
      <c r="E1003">
        <f>VLOOKUP($A1003, 'Medical Examinations'!$A$2:$J$2336, 2, FALSE)</f>
        <v>30.63</v>
      </c>
      <c r="F1003">
        <f>VLOOKUP($A1003, 'Medical Examinations'!$A$2:$J$2336, 3, FALSE)</f>
        <v>5.8</v>
      </c>
      <c r="G1003" t="str">
        <f>VLOOKUP($A1003, 'Medical Examinations'!$A$2:$J$2336, 4, FALSE)</f>
        <v>No</v>
      </c>
      <c r="H1003" t="str">
        <f>VLOOKUP($A1003, 'Medical Examinations'!$A$2:$J$2336, 5, FALSE)</f>
        <v>No</v>
      </c>
      <c r="I1003" t="str">
        <f>VLOOKUP($A1003, 'Medical Examinations'!$A$2:$J$2336, 6, FALSE)</f>
        <v>No</v>
      </c>
      <c r="J1003">
        <f>VLOOKUP($A1003, 'Medical Examinations'!$A$2:$J$2336, 7, FALSE)</f>
        <v>1</v>
      </c>
      <c r="K1003" t="str">
        <f>VLOOKUP($A1003, 'Medical Examinations'!$A$2:$J$2336, 8, FALSE)</f>
        <v>No</v>
      </c>
      <c r="L1003" t="str">
        <f>VLOOKUP($A1003, 'Medical Examinations'!$A$2:$J$2336, 9, FALSE)</f>
        <v>Obesity</v>
      </c>
      <c r="M1003" t="str">
        <f>VLOOKUP($A1003, 'Medical Examinations'!$A$2:$J$2336, 10, FALSE)</f>
        <v>Diabetes</v>
      </c>
      <c r="N1003">
        <f>VLOOKUP($A1003, 'Hospitalisation Details'!$A$2:$K$2344, 5, FALSE)</f>
        <v>2</v>
      </c>
      <c r="O1003">
        <f>VLOOKUP($A1003, 'Hospitalisation Details'!$A$2:$K$2344, 6, FALSE)</f>
        <v>11217.35</v>
      </c>
      <c r="P1003" t="str">
        <f>VLOOKUP($A1003, 'Hospitalisation Details'!$A$2:$K$2344, 7, FALSE)</f>
        <v>tier - 3</v>
      </c>
      <c r="Q1003" t="str">
        <f>VLOOKUP($A1003, 'Hospitalisation Details'!$A$2:$K$2344, 8, FALSE)</f>
        <v>tier - 2</v>
      </c>
      <c r="R1003" t="str">
        <f>VLOOKUP($A1003, 'Hospitalisation Details'!$A$2:$K$2344, 9, FALSE)</f>
        <v>R1025</v>
      </c>
      <c r="S1003" t="str">
        <f>VLOOKUP($A1003, 'Hospitalisation Details'!$A$2:$K$2344, 10, FALSE)</f>
        <v>28Jun1976</v>
      </c>
      <c r="T1003">
        <f>VLOOKUP($A1003, 'Hospitalisation Details'!$A$2:$K$2344, 11, FALSE)</f>
        <v>46</v>
      </c>
    </row>
    <row r="1004" spans="1:20" ht="15.75" x14ac:dyDescent="0.25">
      <c r="A1004" s="1" t="s">
        <v>1367</v>
      </c>
      <c r="B1004" t="str">
        <f>VLOOKUP($A1004, 'Customer Names'!$A$2:$D$2336, 2, FALSE)</f>
        <v>Rose</v>
      </c>
      <c r="C1004" t="str">
        <f>VLOOKUP($A1004, 'Customer Names'!$A$2:$D$2336, 3, FALSE)</f>
        <v xml:space="preserve"> Ms</v>
      </c>
      <c r="D1004" t="str">
        <f>VLOOKUP($A1004, 'Customer Names'!$A$2:$D$2336, 4, FALSE)</f>
        <v xml:space="preserve">  Jenessa</v>
      </c>
      <c r="E1004">
        <f>VLOOKUP($A1004, 'Medical Examinations'!$A$2:$J$2336, 2, FALSE)</f>
        <v>31.73</v>
      </c>
      <c r="F1004">
        <f>VLOOKUP($A1004, 'Medical Examinations'!$A$2:$J$2336, 3, FALSE)</f>
        <v>7.32</v>
      </c>
      <c r="G1004" t="str">
        <f>VLOOKUP($A1004, 'Medical Examinations'!$A$2:$J$2336, 4, FALSE)</f>
        <v>No</v>
      </c>
      <c r="H1004" t="str">
        <f>VLOOKUP($A1004, 'Medical Examinations'!$A$2:$J$2336, 5, FALSE)</f>
        <v>No</v>
      </c>
      <c r="I1004" t="str">
        <f>VLOOKUP($A1004, 'Medical Examinations'!$A$2:$J$2336, 6, FALSE)</f>
        <v>No</v>
      </c>
      <c r="J1004">
        <f>VLOOKUP($A1004, 'Medical Examinations'!$A$2:$J$2336, 7, FALSE)</f>
        <v>1</v>
      </c>
      <c r="K1004" t="str">
        <f>VLOOKUP($A1004, 'Medical Examinations'!$A$2:$J$2336, 8, FALSE)</f>
        <v>No</v>
      </c>
      <c r="L1004" t="str">
        <f>VLOOKUP($A1004, 'Medical Examinations'!$A$2:$J$2336, 9, FALSE)</f>
        <v>Obesity</v>
      </c>
      <c r="M1004" t="str">
        <f>VLOOKUP($A1004, 'Medical Examinations'!$A$2:$J$2336, 10, FALSE)</f>
        <v>Diabetes</v>
      </c>
      <c r="N1004">
        <f>VLOOKUP($A1004, 'Hospitalisation Details'!$A$2:$K$2344, 5, FALSE)</f>
        <v>2</v>
      </c>
      <c r="O1004">
        <f>VLOOKUP($A1004, 'Hospitalisation Details'!$A$2:$K$2344, 6, FALSE)</f>
        <v>11187.66</v>
      </c>
      <c r="P1004" t="str">
        <f>VLOOKUP($A1004, 'Hospitalisation Details'!$A$2:$K$2344, 7, FALSE)</f>
        <v>tier - 3</v>
      </c>
      <c r="Q1004" t="str">
        <f>VLOOKUP($A1004, 'Hospitalisation Details'!$A$2:$K$2344, 8, FALSE)</f>
        <v>tier - 2</v>
      </c>
      <c r="R1004" t="str">
        <f>VLOOKUP($A1004, 'Hospitalisation Details'!$A$2:$K$2344, 9, FALSE)</f>
        <v>R1012</v>
      </c>
      <c r="S1004" t="str">
        <f>VLOOKUP($A1004, 'Hospitalisation Details'!$A$2:$K$2344, 10, FALSE)</f>
        <v>14Jun1970</v>
      </c>
      <c r="T1004">
        <f>VLOOKUP($A1004, 'Hospitalisation Details'!$A$2:$K$2344, 11, FALSE)</f>
        <v>52</v>
      </c>
    </row>
    <row r="1005" spans="1:20" ht="15.75" x14ac:dyDescent="0.25">
      <c r="A1005" s="1" t="s">
        <v>1366</v>
      </c>
      <c r="B1005" t="str">
        <f>VLOOKUP($A1005, 'Customer Names'!$A$2:$D$2336, 2, FALSE)</f>
        <v>Hopper</v>
      </c>
      <c r="C1005" t="str">
        <f>VLOOKUP($A1005, 'Customer Names'!$A$2:$D$2336, 3, FALSE)</f>
        <v xml:space="preserve"> Mr</v>
      </c>
      <c r="D1005" t="str">
        <f>VLOOKUP($A1005, 'Customer Names'!$A$2:$D$2336, 4, FALSE)</f>
        <v xml:space="preserve">  Ryan M</v>
      </c>
      <c r="E1005">
        <f>VLOOKUP($A1005, 'Medical Examinations'!$A$2:$J$2336, 2, FALSE)</f>
        <v>30.7</v>
      </c>
      <c r="F1005">
        <f>VLOOKUP($A1005, 'Medical Examinations'!$A$2:$J$2336, 3, FALSE)</f>
        <v>5.16</v>
      </c>
      <c r="G1005" t="str">
        <f>VLOOKUP($A1005, 'Medical Examinations'!$A$2:$J$2336, 4, FALSE)</f>
        <v>No</v>
      </c>
      <c r="H1005" t="str">
        <f>VLOOKUP($A1005, 'Medical Examinations'!$A$2:$J$2336, 5, FALSE)</f>
        <v>No</v>
      </c>
      <c r="I1005" t="str">
        <f>VLOOKUP($A1005, 'Medical Examinations'!$A$2:$J$2336, 6, FALSE)</f>
        <v>No</v>
      </c>
      <c r="J1005">
        <f>VLOOKUP($A1005, 'Medical Examinations'!$A$2:$J$2336, 7, FALSE)</f>
        <v>1</v>
      </c>
      <c r="K1005" t="str">
        <f>VLOOKUP($A1005, 'Medical Examinations'!$A$2:$J$2336, 8, FALSE)</f>
        <v>No</v>
      </c>
      <c r="L1005" t="str">
        <f>VLOOKUP($A1005, 'Medical Examinations'!$A$2:$J$2336, 9, FALSE)</f>
        <v>Obesity</v>
      </c>
      <c r="M1005" t="str">
        <f>VLOOKUP($A1005, 'Medical Examinations'!$A$2:$J$2336, 10, FALSE)</f>
        <v>Normal</v>
      </c>
      <c r="N1005">
        <f>VLOOKUP($A1005, 'Hospitalisation Details'!$A$2:$K$2344, 5, FALSE)</f>
        <v>0</v>
      </c>
      <c r="O1005">
        <f>VLOOKUP($A1005, 'Hospitalisation Details'!$A$2:$K$2344, 6, FALSE)</f>
        <v>11186.2</v>
      </c>
      <c r="P1005" t="str">
        <f>VLOOKUP($A1005, 'Hospitalisation Details'!$A$2:$K$2344, 7, FALSE)</f>
        <v>tier - 3</v>
      </c>
      <c r="Q1005" t="str">
        <f>VLOOKUP($A1005, 'Hospitalisation Details'!$A$2:$K$2344, 8, FALSE)</f>
        <v>tier - 2</v>
      </c>
      <c r="R1005" t="str">
        <f>VLOOKUP($A1005, 'Hospitalisation Details'!$A$2:$K$2344, 9, FALSE)</f>
        <v>R1021</v>
      </c>
      <c r="S1005" t="str">
        <f>VLOOKUP($A1005, 'Hospitalisation Details'!$A$2:$K$2344, 10, FALSE)</f>
        <v>3Sep1972</v>
      </c>
      <c r="T1005">
        <f>VLOOKUP($A1005, 'Hospitalisation Details'!$A$2:$K$2344, 11, FALSE)</f>
        <v>50</v>
      </c>
    </row>
    <row r="1006" spans="1:20" ht="15.75" x14ac:dyDescent="0.25">
      <c r="A1006" s="1" t="s">
        <v>1365</v>
      </c>
      <c r="B1006" t="str">
        <f>VLOOKUP($A1006, 'Customer Names'!$A$2:$D$2336, 2, FALSE)</f>
        <v>Finneran</v>
      </c>
      <c r="C1006" t="str">
        <f>VLOOKUP($A1006, 'Customer Names'!$A$2:$D$2336, 3, FALSE)</f>
        <v xml:space="preserve"> Mr</v>
      </c>
      <c r="D1006" t="str">
        <f>VLOOKUP($A1006, 'Customer Names'!$A$2:$D$2336, 4, FALSE)</f>
        <v xml:space="preserve">  Thomas</v>
      </c>
      <c r="E1006">
        <f>VLOOKUP($A1006, 'Medical Examinations'!$A$2:$J$2336, 2, FALSE)</f>
        <v>25.934999999999999</v>
      </c>
      <c r="F1006">
        <f>VLOOKUP($A1006, 'Medical Examinations'!$A$2:$J$2336, 3, FALSE)</f>
        <v>5.96</v>
      </c>
      <c r="G1006" t="str">
        <f>VLOOKUP($A1006, 'Medical Examinations'!$A$2:$J$2336, 4, FALSE)</f>
        <v>No</v>
      </c>
      <c r="H1006" t="str">
        <f>VLOOKUP($A1006, 'Medical Examinations'!$A$2:$J$2336, 5, FALSE)</f>
        <v>No</v>
      </c>
      <c r="I1006" t="str">
        <f>VLOOKUP($A1006, 'Medical Examinations'!$A$2:$J$2336, 6, FALSE)</f>
        <v>No</v>
      </c>
      <c r="J1006">
        <f>VLOOKUP($A1006, 'Medical Examinations'!$A$2:$J$2336, 7, FALSE)</f>
        <v>0</v>
      </c>
      <c r="K1006" t="str">
        <f>VLOOKUP($A1006, 'Medical Examinations'!$A$2:$J$2336, 8, FALSE)</f>
        <v>No</v>
      </c>
      <c r="L1006" t="str">
        <f>VLOOKUP($A1006, 'Medical Examinations'!$A$2:$J$2336, 9, FALSE)</f>
        <v>Obesity</v>
      </c>
      <c r="M1006" t="str">
        <f>VLOOKUP($A1006, 'Medical Examinations'!$A$2:$J$2336, 10, FALSE)</f>
        <v>Diabetes</v>
      </c>
      <c r="N1006">
        <f>VLOOKUP($A1006, 'Hospitalisation Details'!$A$2:$K$2344, 5, FALSE)</f>
        <v>0</v>
      </c>
      <c r="O1006">
        <f>VLOOKUP($A1006, 'Hospitalisation Details'!$A$2:$K$2344, 6, FALSE)</f>
        <v>11165.42</v>
      </c>
      <c r="P1006" t="str">
        <f>VLOOKUP($A1006, 'Hospitalisation Details'!$A$2:$K$2344, 7, FALSE)</f>
        <v>tier - 3</v>
      </c>
      <c r="Q1006" t="str">
        <f>VLOOKUP($A1006, 'Hospitalisation Details'!$A$2:$K$2344, 8, FALSE)</f>
        <v>tier - 1</v>
      </c>
      <c r="R1006" t="str">
        <f>VLOOKUP($A1006, 'Hospitalisation Details'!$A$2:$K$2344, 9, FALSE)</f>
        <v>R1016</v>
      </c>
      <c r="S1006" t="str">
        <f>VLOOKUP($A1006, 'Hospitalisation Details'!$A$2:$K$2344, 10, FALSE)</f>
        <v>6Aug1966</v>
      </c>
      <c r="T1006">
        <f>VLOOKUP($A1006, 'Hospitalisation Details'!$A$2:$K$2344, 11, FALSE)</f>
        <v>56</v>
      </c>
    </row>
    <row r="1007" spans="1:20" ht="15.75" x14ac:dyDescent="0.25">
      <c r="A1007" s="1" t="s">
        <v>1364</v>
      </c>
      <c r="B1007" t="str">
        <f>VLOOKUP($A1007, 'Customer Names'!$A$2:$D$2336, 2, FALSE)</f>
        <v>Basham</v>
      </c>
      <c r="C1007" t="str">
        <f>VLOOKUP($A1007, 'Customer Names'!$A$2:$D$2336, 3, FALSE)</f>
        <v xml:space="preserve"> Ms</v>
      </c>
      <c r="D1007" t="str">
        <f>VLOOKUP($A1007, 'Customer Names'!$A$2:$D$2336, 4, FALSE)</f>
        <v xml:space="preserve">  Amanda N</v>
      </c>
      <c r="E1007">
        <f>VLOOKUP($A1007, 'Medical Examinations'!$A$2:$J$2336, 2, FALSE)</f>
        <v>35.9</v>
      </c>
      <c r="F1007">
        <f>VLOOKUP($A1007, 'Medical Examinations'!$A$2:$J$2336, 3, FALSE)</f>
        <v>4.8499999999999996</v>
      </c>
      <c r="G1007" t="str">
        <f>VLOOKUP($A1007, 'Medical Examinations'!$A$2:$J$2336, 4, FALSE)</f>
        <v>Yes</v>
      </c>
      <c r="H1007" t="str">
        <f>VLOOKUP($A1007, 'Medical Examinations'!$A$2:$J$2336, 5, FALSE)</f>
        <v>No</v>
      </c>
      <c r="I1007" t="str">
        <f>VLOOKUP($A1007, 'Medical Examinations'!$A$2:$J$2336, 6, FALSE)</f>
        <v>Yes</v>
      </c>
      <c r="J1007">
        <f>VLOOKUP($A1007, 'Medical Examinations'!$A$2:$J$2336, 7, FALSE)</f>
        <v>1</v>
      </c>
      <c r="K1007" t="str">
        <f>VLOOKUP($A1007, 'Medical Examinations'!$A$2:$J$2336, 8, FALSE)</f>
        <v>No</v>
      </c>
      <c r="L1007" t="str">
        <f>VLOOKUP($A1007, 'Medical Examinations'!$A$2:$J$2336, 9, FALSE)</f>
        <v>Obesity</v>
      </c>
      <c r="M1007" t="str">
        <f>VLOOKUP($A1007, 'Medical Examinations'!$A$2:$J$2336, 10, FALSE)</f>
        <v>Normal</v>
      </c>
      <c r="N1007">
        <f>VLOOKUP($A1007, 'Hospitalisation Details'!$A$2:$K$2344, 5, FALSE)</f>
        <v>2</v>
      </c>
      <c r="O1007">
        <f>VLOOKUP($A1007, 'Hospitalisation Details'!$A$2:$K$2344, 6, FALSE)</f>
        <v>11163.57</v>
      </c>
      <c r="P1007" t="str">
        <f>VLOOKUP($A1007, 'Hospitalisation Details'!$A$2:$K$2344, 7, FALSE)</f>
        <v>tier - 3</v>
      </c>
      <c r="Q1007" t="str">
        <f>VLOOKUP($A1007, 'Hospitalisation Details'!$A$2:$K$2344, 8, FALSE)</f>
        <v>tier - 2</v>
      </c>
      <c r="R1007" t="str">
        <f>VLOOKUP($A1007, 'Hospitalisation Details'!$A$2:$K$2344, 9, FALSE)</f>
        <v>R1011</v>
      </c>
      <c r="S1007" t="str">
        <f>VLOOKUP($A1007, 'Hospitalisation Details'!$A$2:$K$2344, 10, FALSE)</f>
        <v>25Jun1969</v>
      </c>
      <c r="T1007">
        <f>VLOOKUP($A1007, 'Hospitalisation Details'!$A$2:$K$2344, 11, FALSE)</f>
        <v>53</v>
      </c>
    </row>
    <row r="1008" spans="1:20" ht="15.75" x14ac:dyDescent="0.25">
      <c r="A1008" s="1" t="s">
        <v>1363</v>
      </c>
      <c r="B1008" t="str">
        <f>VLOOKUP($A1008, 'Customer Names'!$A$2:$D$2336, 2, FALSE)</f>
        <v>Inman</v>
      </c>
      <c r="C1008" t="str">
        <f>VLOOKUP($A1008, 'Customer Names'!$A$2:$D$2336, 3, FALSE)</f>
        <v xml:space="preserve"> Ms</v>
      </c>
      <c r="D1008" t="str">
        <f>VLOOKUP($A1008, 'Customer Names'!$A$2:$D$2336, 4, FALSE)</f>
        <v xml:space="preserve">  Teresa P</v>
      </c>
      <c r="E1008">
        <f>VLOOKUP($A1008, 'Medical Examinations'!$A$2:$J$2336, 2, FALSE)</f>
        <v>26.7</v>
      </c>
      <c r="F1008">
        <f>VLOOKUP($A1008, 'Medical Examinations'!$A$2:$J$2336, 3, FALSE)</f>
        <v>5.09</v>
      </c>
      <c r="G1008" t="str">
        <f>VLOOKUP($A1008, 'Medical Examinations'!$A$2:$J$2336, 4, FALSE)</f>
        <v>No</v>
      </c>
      <c r="H1008" t="str">
        <f>VLOOKUP($A1008, 'Medical Examinations'!$A$2:$J$2336, 5, FALSE)</f>
        <v>No</v>
      </c>
      <c r="I1008" t="str">
        <f>VLOOKUP($A1008, 'Medical Examinations'!$A$2:$J$2336, 6, FALSE)</f>
        <v>Yes</v>
      </c>
      <c r="J1008">
        <f>VLOOKUP($A1008, 'Medical Examinations'!$A$2:$J$2336, 7, FALSE)</f>
        <v>0</v>
      </c>
      <c r="K1008" t="str">
        <f>VLOOKUP($A1008, 'Medical Examinations'!$A$2:$J$2336, 8, FALSE)</f>
        <v>No</v>
      </c>
      <c r="L1008" t="str">
        <f>VLOOKUP($A1008, 'Medical Examinations'!$A$2:$J$2336, 9, FALSE)</f>
        <v>Obesity</v>
      </c>
      <c r="M1008" t="str">
        <f>VLOOKUP($A1008, 'Medical Examinations'!$A$2:$J$2336, 10, FALSE)</f>
        <v>Normal</v>
      </c>
      <c r="N1008">
        <f>VLOOKUP($A1008, 'Hospitalisation Details'!$A$2:$K$2344, 5, FALSE)</f>
        <v>2</v>
      </c>
      <c r="O1008">
        <f>VLOOKUP($A1008, 'Hospitalisation Details'!$A$2:$K$2344, 6, FALSE)</f>
        <v>11150.78</v>
      </c>
      <c r="P1008" t="str">
        <f>VLOOKUP($A1008, 'Hospitalisation Details'!$A$2:$K$2344, 7, FALSE)</f>
        <v>tier - 3</v>
      </c>
      <c r="Q1008" t="str">
        <f>VLOOKUP($A1008, 'Hospitalisation Details'!$A$2:$K$2344, 8, FALSE)</f>
        <v>tier - 2</v>
      </c>
      <c r="R1008" t="str">
        <f>VLOOKUP($A1008, 'Hospitalisation Details'!$A$2:$K$2344, 9, FALSE)</f>
        <v>R1011</v>
      </c>
      <c r="S1008" t="str">
        <f>VLOOKUP($A1008, 'Hospitalisation Details'!$A$2:$K$2344, 10, FALSE)</f>
        <v>30Nov1969</v>
      </c>
      <c r="T1008">
        <f>VLOOKUP($A1008, 'Hospitalisation Details'!$A$2:$K$2344, 11, FALSE)</f>
        <v>53</v>
      </c>
    </row>
    <row r="1009" spans="1:20" ht="15.75" x14ac:dyDescent="0.25">
      <c r="A1009" s="1" t="s">
        <v>1362</v>
      </c>
      <c r="B1009" t="str">
        <f>VLOOKUP($A1009, 'Customer Names'!$A$2:$D$2336, 2, FALSE)</f>
        <v>Oscal</v>
      </c>
      <c r="C1009" t="str">
        <f>VLOOKUP($A1009, 'Customer Names'!$A$2:$D$2336, 3, FALSE)</f>
        <v xml:space="preserve"> Mr</v>
      </c>
      <c r="D1009" t="str">
        <f>VLOOKUP($A1009, 'Customer Names'!$A$2:$D$2336, 4, FALSE)</f>
        <v xml:space="preserve">  Dorian</v>
      </c>
      <c r="E1009">
        <f>VLOOKUP($A1009, 'Medical Examinations'!$A$2:$J$2336, 2, FALSE)</f>
        <v>33.71</v>
      </c>
      <c r="F1009">
        <f>VLOOKUP($A1009, 'Medical Examinations'!$A$2:$J$2336, 3, FALSE)</f>
        <v>4.9400000000000004</v>
      </c>
      <c r="G1009" t="str">
        <f>VLOOKUP($A1009, 'Medical Examinations'!$A$2:$J$2336, 4, FALSE)</f>
        <v>Yes</v>
      </c>
      <c r="H1009" t="str">
        <f>VLOOKUP($A1009, 'Medical Examinations'!$A$2:$J$2336, 5, FALSE)</f>
        <v>No</v>
      </c>
      <c r="I1009" t="str">
        <f>VLOOKUP($A1009, 'Medical Examinations'!$A$2:$J$2336, 6, FALSE)</f>
        <v>No</v>
      </c>
      <c r="J1009">
        <f>VLOOKUP($A1009, 'Medical Examinations'!$A$2:$J$2336, 7, FALSE)</f>
        <v>1</v>
      </c>
      <c r="K1009" t="str">
        <f>VLOOKUP($A1009, 'Medical Examinations'!$A$2:$J$2336, 8, FALSE)</f>
        <v>No</v>
      </c>
      <c r="L1009" t="str">
        <f>VLOOKUP($A1009, 'Medical Examinations'!$A$2:$J$2336, 9, FALSE)</f>
        <v>Obesity</v>
      </c>
      <c r="M1009" t="str">
        <f>VLOOKUP($A1009, 'Medical Examinations'!$A$2:$J$2336, 10, FALSE)</f>
        <v>Normal</v>
      </c>
      <c r="N1009">
        <f>VLOOKUP($A1009, 'Hospitalisation Details'!$A$2:$K$2344, 5, FALSE)</f>
        <v>2</v>
      </c>
      <c r="O1009">
        <f>VLOOKUP($A1009, 'Hospitalisation Details'!$A$2:$K$2344, 6, FALSE)</f>
        <v>11103.33</v>
      </c>
      <c r="P1009" t="str">
        <f>VLOOKUP($A1009, 'Hospitalisation Details'!$A$2:$K$2344, 7, FALSE)</f>
        <v>tier - 3</v>
      </c>
      <c r="Q1009" t="str">
        <f>VLOOKUP($A1009, 'Hospitalisation Details'!$A$2:$K$2344, 8, FALSE)</f>
        <v>tier - 1</v>
      </c>
      <c r="R1009" t="str">
        <f>VLOOKUP($A1009, 'Hospitalisation Details'!$A$2:$K$2344, 9, FALSE)</f>
        <v>R1021</v>
      </c>
      <c r="S1009" t="str">
        <f>VLOOKUP($A1009, 'Hospitalisation Details'!$A$2:$K$2344, 10, FALSE)</f>
        <v>20Aug1980</v>
      </c>
      <c r="T1009">
        <f>VLOOKUP($A1009, 'Hospitalisation Details'!$A$2:$K$2344, 11, FALSE)</f>
        <v>42</v>
      </c>
    </row>
    <row r="1010" spans="1:20" ht="15.75" x14ac:dyDescent="0.25">
      <c r="A1010" s="1" t="s">
        <v>1361</v>
      </c>
      <c r="B1010" t="str">
        <f>VLOOKUP($A1010, 'Customer Names'!$A$2:$D$2336, 2, FALSE)</f>
        <v>Craft</v>
      </c>
      <c r="C1010" t="str">
        <f>VLOOKUP($A1010, 'Customer Names'!$A$2:$D$2336, 3, FALSE)</f>
        <v xml:space="preserve"> Ms</v>
      </c>
      <c r="D1010" t="str">
        <f>VLOOKUP($A1010, 'Customer Names'!$A$2:$D$2336, 4, FALSE)</f>
        <v xml:space="preserve">  Amy</v>
      </c>
      <c r="E1010">
        <f>VLOOKUP($A1010, 'Medical Examinations'!$A$2:$J$2336, 2, FALSE)</f>
        <v>41.91</v>
      </c>
      <c r="F1010">
        <f>VLOOKUP($A1010, 'Medical Examinations'!$A$2:$J$2336, 3, FALSE)</f>
        <v>4.92</v>
      </c>
      <c r="G1010" t="str">
        <f>VLOOKUP($A1010, 'Medical Examinations'!$A$2:$J$2336, 4, FALSE)</f>
        <v>Yes</v>
      </c>
      <c r="H1010" t="str">
        <f>VLOOKUP($A1010, 'Medical Examinations'!$A$2:$J$2336, 5, FALSE)</f>
        <v>No</v>
      </c>
      <c r="I1010" t="str">
        <f>VLOOKUP($A1010, 'Medical Examinations'!$A$2:$J$2336, 6, FALSE)</f>
        <v>No</v>
      </c>
      <c r="J1010">
        <f>VLOOKUP($A1010, 'Medical Examinations'!$A$2:$J$2336, 7, FALSE)</f>
        <v>2</v>
      </c>
      <c r="K1010" t="str">
        <f>VLOOKUP($A1010, 'Medical Examinations'!$A$2:$J$2336, 8, FALSE)</f>
        <v>Yes</v>
      </c>
      <c r="L1010" t="str">
        <f>VLOOKUP($A1010, 'Medical Examinations'!$A$2:$J$2336, 9, FALSE)</f>
        <v>Obesity</v>
      </c>
      <c r="M1010" t="str">
        <f>VLOOKUP($A1010, 'Medical Examinations'!$A$2:$J$2336, 10, FALSE)</f>
        <v>Normal</v>
      </c>
      <c r="N1010">
        <f>VLOOKUP($A1010, 'Hospitalisation Details'!$A$2:$K$2344, 5, FALSE)</f>
        <v>0</v>
      </c>
      <c r="O1010">
        <f>VLOOKUP($A1010, 'Hospitalisation Details'!$A$2:$K$2344, 6, FALSE)</f>
        <v>11093.62</v>
      </c>
      <c r="P1010" t="str">
        <f>VLOOKUP($A1010, 'Hospitalisation Details'!$A$2:$K$2344, 7, FALSE)</f>
        <v>tier - 3</v>
      </c>
      <c r="Q1010" t="str">
        <f>VLOOKUP($A1010, 'Hospitalisation Details'!$A$2:$K$2344, 8, FALSE)</f>
        <v>tier - 1</v>
      </c>
      <c r="R1010" t="str">
        <f>VLOOKUP($A1010, 'Hospitalisation Details'!$A$2:$K$2344, 9, FALSE)</f>
        <v>R1013</v>
      </c>
      <c r="S1010" t="str">
        <f>VLOOKUP($A1010, 'Hospitalisation Details'!$A$2:$K$2344, 10, FALSE)</f>
        <v>5Jul1966</v>
      </c>
      <c r="T1010">
        <f>VLOOKUP($A1010, 'Hospitalisation Details'!$A$2:$K$2344, 11, FALSE)</f>
        <v>56</v>
      </c>
    </row>
    <row r="1011" spans="1:20" ht="15.75" x14ac:dyDescent="0.25">
      <c r="A1011" s="1" t="s">
        <v>1360</v>
      </c>
      <c r="B1011" t="str">
        <f>VLOOKUP($A1011, 'Customer Names'!$A$2:$D$2336, 2, FALSE)</f>
        <v>Kebede</v>
      </c>
      <c r="C1011" t="str">
        <f>VLOOKUP($A1011, 'Customer Names'!$A$2:$D$2336, 3, FALSE)</f>
        <v xml:space="preserve"> Ms</v>
      </c>
      <c r="D1011" t="str">
        <f>VLOOKUP($A1011, 'Customer Names'!$A$2:$D$2336, 4, FALSE)</f>
        <v xml:space="preserve">  Aberu</v>
      </c>
      <c r="E1011">
        <f>VLOOKUP($A1011, 'Medical Examinations'!$A$2:$J$2336, 2, FALSE)</f>
        <v>39.82</v>
      </c>
      <c r="F1011">
        <f>VLOOKUP($A1011, 'Medical Examinations'!$A$2:$J$2336, 3, FALSE)</f>
        <v>6.05</v>
      </c>
      <c r="G1011" t="str">
        <f>VLOOKUP($A1011, 'Medical Examinations'!$A$2:$J$2336, 4, FALSE)</f>
        <v>Yes</v>
      </c>
      <c r="H1011" t="str">
        <f>VLOOKUP($A1011, 'Medical Examinations'!$A$2:$J$2336, 5, FALSE)</f>
        <v>No</v>
      </c>
      <c r="I1011" t="str">
        <f>VLOOKUP($A1011, 'Medical Examinations'!$A$2:$J$2336, 6, FALSE)</f>
        <v>No</v>
      </c>
      <c r="J1011">
        <f>VLOOKUP($A1011, 'Medical Examinations'!$A$2:$J$2336, 7, FALSE)</f>
        <v>1</v>
      </c>
      <c r="K1011" t="str">
        <f>VLOOKUP($A1011, 'Medical Examinations'!$A$2:$J$2336, 8, FALSE)</f>
        <v>Yes</v>
      </c>
      <c r="L1011" t="str">
        <f>VLOOKUP($A1011, 'Medical Examinations'!$A$2:$J$2336, 9, FALSE)</f>
        <v>Obesity</v>
      </c>
      <c r="M1011" t="str">
        <f>VLOOKUP($A1011, 'Medical Examinations'!$A$2:$J$2336, 10, FALSE)</f>
        <v>Diabetes</v>
      </c>
      <c r="N1011">
        <f>VLOOKUP($A1011, 'Hospitalisation Details'!$A$2:$K$2344, 5, FALSE)</f>
        <v>0</v>
      </c>
      <c r="O1011">
        <f>VLOOKUP($A1011, 'Hospitalisation Details'!$A$2:$K$2344, 6, FALSE)</f>
        <v>11090.72</v>
      </c>
      <c r="P1011" t="str">
        <f>VLOOKUP($A1011, 'Hospitalisation Details'!$A$2:$K$2344, 7, FALSE)</f>
        <v>tier - 3</v>
      </c>
      <c r="Q1011" t="str">
        <f>VLOOKUP($A1011, 'Hospitalisation Details'!$A$2:$K$2344, 8, FALSE)</f>
        <v>tier - 1</v>
      </c>
      <c r="R1011" t="str">
        <f>VLOOKUP($A1011, 'Hospitalisation Details'!$A$2:$K$2344, 9, FALSE)</f>
        <v>R1013</v>
      </c>
      <c r="S1011" t="str">
        <f>VLOOKUP($A1011, 'Hospitalisation Details'!$A$2:$K$2344, 10, FALSE)</f>
        <v>9Sep1966</v>
      </c>
      <c r="T1011">
        <f>VLOOKUP($A1011, 'Hospitalisation Details'!$A$2:$K$2344, 11, FALSE)</f>
        <v>56</v>
      </c>
    </row>
    <row r="1012" spans="1:20" ht="15.75" x14ac:dyDescent="0.25">
      <c r="A1012" s="1" t="s">
        <v>1359</v>
      </c>
      <c r="B1012" t="str">
        <f>VLOOKUP($A1012, 'Customer Names'!$A$2:$D$2336, 2, FALSE)</f>
        <v>Strobel</v>
      </c>
      <c r="C1012" t="str">
        <f>VLOOKUP($A1012, 'Customer Names'!$A$2:$D$2336, 3, FALSE)</f>
        <v xml:space="preserve"> Ms</v>
      </c>
      <c r="D1012" t="str">
        <f>VLOOKUP($A1012, 'Customer Names'!$A$2:$D$2336, 4, FALSE)</f>
        <v xml:space="preserve">  Ashley</v>
      </c>
      <c r="E1012">
        <f>VLOOKUP($A1012, 'Medical Examinations'!$A$2:$J$2336, 2, FALSE)</f>
        <v>28.12</v>
      </c>
      <c r="F1012">
        <f>VLOOKUP($A1012, 'Medical Examinations'!$A$2:$J$2336, 3, FALSE)</f>
        <v>4.67</v>
      </c>
      <c r="G1012" t="str">
        <f>VLOOKUP($A1012, 'Medical Examinations'!$A$2:$J$2336, 4, FALSE)</f>
        <v>No</v>
      </c>
      <c r="H1012" t="str">
        <f>VLOOKUP($A1012, 'Medical Examinations'!$A$2:$J$2336, 5, FALSE)</f>
        <v>No</v>
      </c>
      <c r="I1012" t="str">
        <f>VLOOKUP($A1012, 'Medical Examinations'!$A$2:$J$2336, 6, FALSE)</f>
        <v>No</v>
      </c>
      <c r="J1012">
        <f>VLOOKUP($A1012, 'Medical Examinations'!$A$2:$J$2336, 7, FALSE)</f>
        <v>0</v>
      </c>
      <c r="K1012" t="str">
        <f>VLOOKUP($A1012, 'Medical Examinations'!$A$2:$J$2336, 8, FALSE)</f>
        <v>No</v>
      </c>
      <c r="L1012" t="str">
        <f>VLOOKUP($A1012, 'Medical Examinations'!$A$2:$J$2336, 9, FALSE)</f>
        <v>Obesity</v>
      </c>
      <c r="M1012" t="str">
        <f>VLOOKUP($A1012, 'Medical Examinations'!$A$2:$J$2336, 10, FALSE)</f>
        <v>Normal</v>
      </c>
      <c r="N1012">
        <f>VLOOKUP($A1012, 'Hospitalisation Details'!$A$2:$K$2344, 5, FALSE)</f>
        <v>3</v>
      </c>
      <c r="O1012">
        <f>VLOOKUP($A1012, 'Hospitalisation Details'!$A$2:$K$2344, 6, FALSE)</f>
        <v>11085.59</v>
      </c>
      <c r="P1012" t="str">
        <f>VLOOKUP($A1012, 'Hospitalisation Details'!$A$2:$K$2344, 7, FALSE)</f>
        <v>tier - 3</v>
      </c>
      <c r="Q1012" t="str">
        <f>VLOOKUP($A1012, 'Hospitalisation Details'!$A$2:$K$2344, 8, FALSE)</f>
        <v>tier - 2</v>
      </c>
      <c r="R1012" t="str">
        <f>VLOOKUP($A1012, 'Hospitalisation Details'!$A$2:$K$2344, 9, FALSE)</f>
        <v>R1012</v>
      </c>
      <c r="S1012" t="str">
        <f>VLOOKUP($A1012, 'Hospitalisation Details'!$A$2:$K$2344, 10, FALSE)</f>
        <v>7Oct1972</v>
      </c>
      <c r="T1012">
        <f>VLOOKUP($A1012, 'Hospitalisation Details'!$A$2:$K$2344, 11, FALSE)</f>
        <v>50</v>
      </c>
    </row>
    <row r="1013" spans="1:20" ht="15.75" x14ac:dyDescent="0.25">
      <c r="A1013" s="1" t="s">
        <v>1358</v>
      </c>
      <c r="B1013" t="str">
        <f>VLOOKUP($A1013, 'Customer Names'!$A$2:$D$2336, 2, FALSE)</f>
        <v>Dalton</v>
      </c>
      <c r="C1013" t="str">
        <f>VLOOKUP($A1013, 'Customer Names'!$A$2:$D$2336, 3, FALSE)</f>
        <v xml:space="preserve"> Ms</v>
      </c>
      <c r="D1013" t="str">
        <f>VLOOKUP($A1013, 'Customer Names'!$A$2:$D$2336, 4, FALSE)</f>
        <v xml:space="preserve">  Anna E</v>
      </c>
      <c r="E1013">
        <f>VLOOKUP($A1013, 'Medical Examinations'!$A$2:$J$2336, 2, FALSE)</f>
        <v>26.98</v>
      </c>
      <c r="F1013">
        <f>VLOOKUP($A1013, 'Medical Examinations'!$A$2:$J$2336, 3, FALSE)</f>
        <v>9.81</v>
      </c>
      <c r="G1013" t="str">
        <f>VLOOKUP($A1013, 'Medical Examinations'!$A$2:$J$2336, 4, FALSE)</f>
        <v>No</v>
      </c>
      <c r="H1013" t="str">
        <f>VLOOKUP($A1013, 'Medical Examinations'!$A$2:$J$2336, 5, FALSE)</f>
        <v>No</v>
      </c>
      <c r="I1013" t="str">
        <f>VLOOKUP($A1013, 'Medical Examinations'!$A$2:$J$2336, 6, FALSE)</f>
        <v>No</v>
      </c>
      <c r="J1013">
        <f>VLOOKUP($A1013, 'Medical Examinations'!$A$2:$J$2336, 7, FALSE)</f>
        <v>0</v>
      </c>
      <c r="K1013" t="str">
        <f>VLOOKUP($A1013, 'Medical Examinations'!$A$2:$J$2336, 8, FALSE)</f>
        <v>No</v>
      </c>
      <c r="L1013" t="str">
        <f>VLOOKUP($A1013, 'Medical Examinations'!$A$2:$J$2336, 9, FALSE)</f>
        <v>Obesity</v>
      </c>
      <c r="M1013" t="str">
        <f>VLOOKUP($A1013, 'Medical Examinations'!$A$2:$J$2336, 10, FALSE)</f>
        <v>Diabetes</v>
      </c>
      <c r="N1013">
        <f>VLOOKUP($A1013, 'Hospitalisation Details'!$A$2:$K$2344, 5, FALSE)</f>
        <v>0</v>
      </c>
      <c r="O1013">
        <f>VLOOKUP($A1013, 'Hospitalisation Details'!$A$2:$K$2344, 6, FALSE)</f>
        <v>11082.58</v>
      </c>
      <c r="P1013" t="str">
        <f>VLOOKUP($A1013, 'Hospitalisation Details'!$A$2:$K$2344, 7, FALSE)</f>
        <v>tier - 3</v>
      </c>
      <c r="Q1013" t="str">
        <f>VLOOKUP($A1013, 'Hospitalisation Details'!$A$2:$K$2344, 8, FALSE)</f>
        <v>tier - 2</v>
      </c>
      <c r="R1013" t="str">
        <f>VLOOKUP($A1013, 'Hospitalisation Details'!$A$2:$K$2344, 9, FALSE)</f>
        <v>R1012</v>
      </c>
      <c r="S1013" t="str">
        <f>VLOOKUP($A1013, 'Hospitalisation Details'!$A$2:$K$2344, 10, FALSE)</f>
        <v>4Sep1967</v>
      </c>
      <c r="T1013">
        <f>VLOOKUP($A1013, 'Hospitalisation Details'!$A$2:$K$2344, 11, FALSE)</f>
        <v>55</v>
      </c>
    </row>
    <row r="1014" spans="1:20" ht="15.75" x14ac:dyDescent="0.25">
      <c r="A1014" s="1" t="s">
        <v>1357</v>
      </c>
      <c r="B1014" t="str">
        <f>VLOOKUP($A1014, 'Customer Names'!$A$2:$D$2336, 2, FALSE)</f>
        <v>Morimoto</v>
      </c>
      <c r="C1014" t="str">
        <f>VLOOKUP($A1014, 'Customer Names'!$A$2:$D$2336, 3, FALSE)</f>
        <v xml:space="preserve"> Ms</v>
      </c>
      <c r="D1014" t="str">
        <f>VLOOKUP($A1014, 'Customer Names'!$A$2:$D$2336, 4, FALSE)</f>
        <v xml:space="preserve">  Tania K</v>
      </c>
      <c r="E1014">
        <f>VLOOKUP($A1014, 'Medical Examinations'!$A$2:$J$2336, 2, FALSE)</f>
        <v>27.2</v>
      </c>
      <c r="F1014">
        <f>VLOOKUP($A1014, 'Medical Examinations'!$A$2:$J$2336, 3, FALSE)</f>
        <v>6.06</v>
      </c>
      <c r="G1014" t="str">
        <f>VLOOKUP($A1014, 'Medical Examinations'!$A$2:$J$2336, 4, FALSE)</f>
        <v>No</v>
      </c>
      <c r="H1014" t="str">
        <f>VLOOKUP($A1014, 'Medical Examinations'!$A$2:$J$2336, 5, FALSE)</f>
        <v>No</v>
      </c>
      <c r="I1014" t="str">
        <f>VLOOKUP($A1014, 'Medical Examinations'!$A$2:$J$2336, 6, FALSE)</f>
        <v>No</v>
      </c>
      <c r="J1014">
        <f>VLOOKUP($A1014, 'Medical Examinations'!$A$2:$J$2336, 7, FALSE)</f>
        <v>0</v>
      </c>
      <c r="K1014" t="str">
        <f>VLOOKUP($A1014, 'Medical Examinations'!$A$2:$J$2336, 8, FALSE)</f>
        <v>No</v>
      </c>
      <c r="L1014" t="str">
        <f>VLOOKUP($A1014, 'Medical Examinations'!$A$2:$J$2336, 9, FALSE)</f>
        <v>Obesity</v>
      </c>
      <c r="M1014" t="str">
        <f>VLOOKUP($A1014, 'Medical Examinations'!$A$2:$J$2336, 10, FALSE)</f>
        <v>Diabetes</v>
      </c>
      <c r="N1014">
        <f>VLOOKUP($A1014, 'Hospitalisation Details'!$A$2:$K$2344, 5, FALSE)</f>
        <v>0</v>
      </c>
      <c r="O1014">
        <f>VLOOKUP($A1014, 'Hospitalisation Details'!$A$2:$K$2344, 6, FALSE)</f>
        <v>11073.18</v>
      </c>
      <c r="P1014" t="str">
        <f>VLOOKUP($A1014, 'Hospitalisation Details'!$A$2:$K$2344, 7, FALSE)</f>
        <v>tier - 3</v>
      </c>
      <c r="Q1014" t="str">
        <f>VLOOKUP($A1014, 'Hospitalisation Details'!$A$2:$K$2344, 8, FALSE)</f>
        <v>tier - 3</v>
      </c>
      <c r="R1014" t="str">
        <f>VLOOKUP($A1014, 'Hospitalisation Details'!$A$2:$K$2344, 9, FALSE)</f>
        <v>R1011</v>
      </c>
      <c r="S1014" t="str">
        <f>VLOOKUP($A1014, 'Hospitalisation Details'!$A$2:$K$2344, 10, FALSE)</f>
        <v>20Nov1966</v>
      </c>
      <c r="T1014">
        <f>VLOOKUP($A1014, 'Hospitalisation Details'!$A$2:$K$2344, 11, FALSE)</f>
        <v>56</v>
      </c>
    </row>
    <row r="1015" spans="1:20" ht="15.75" x14ac:dyDescent="0.25">
      <c r="A1015" s="1" t="s">
        <v>1356</v>
      </c>
      <c r="B1015" t="str">
        <f>VLOOKUP($A1015, 'Customer Names'!$A$2:$D$2336, 2, FALSE)</f>
        <v>Manlove</v>
      </c>
      <c r="C1015" t="str">
        <f>VLOOKUP($A1015, 'Customer Names'!$A$2:$D$2336, 3, FALSE)</f>
        <v xml:space="preserve"> Ms</v>
      </c>
      <c r="D1015" t="str">
        <f>VLOOKUP($A1015, 'Customer Names'!$A$2:$D$2336, 4, FALSE)</f>
        <v xml:space="preserve">  Ashley E</v>
      </c>
      <c r="E1015">
        <f>VLOOKUP($A1015, 'Medical Examinations'!$A$2:$J$2336, 2, FALSE)</f>
        <v>25.3</v>
      </c>
      <c r="F1015">
        <f>VLOOKUP($A1015, 'Medical Examinations'!$A$2:$J$2336, 3, FALSE)</f>
        <v>5.19</v>
      </c>
      <c r="G1015" t="str">
        <f>VLOOKUP($A1015, 'Medical Examinations'!$A$2:$J$2336, 4, FALSE)</f>
        <v>No</v>
      </c>
      <c r="H1015" t="str">
        <f>VLOOKUP($A1015, 'Medical Examinations'!$A$2:$J$2336, 5, FALSE)</f>
        <v>No</v>
      </c>
      <c r="I1015" t="str">
        <f>VLOOKUP($A1015, 'Medical Examinations'!$A$2:$J$2336, 6, FALSE)</f>
        <v>No</v>
      </c>
      <c r="J1015">
        <f>VLOOKUP($A1015, 'Medical Examinations'!$A$2:$J$2336, 7, FALSE)</f>
        <v>0</v>
      </c>
      <c r="K1015" t="str">
        <f>VLOOKUP($A1015, 'Medical Examinations'!$A$2:$J$2336, 8, FALSE)</f>
        <v>No</v>
      </c>
      <c r="L1015" t="str">
        <f>VLOOKUP($A1015, 'Medical Examinations'!$A$2:$J$2336, 9, FALSE)</f>
        <v>Obesity</v>
      </c>
      <c r="M1015" t="str">
        <f>VLOOKUP($A1015, 'Medical Examinations'!$A$2:$J$2336, 10, FALSE)</f>
        <v>Normal</v>
      </c>
      <c r="N1015">
        <f>VLOOKUP($A1015, 'Hospitalisation Details'!$A$2:$K$2344, 5, FALSE)</f>
        <v>0</v>
      </c>
      <c r="O1015">
        <f>VLOOKUP($A1015, 'Hospitalisation Details'!$A$2:$K$2344, 6, FALSE)</f>
        <v>11070.54</v>
      </c>
      <c r="P1015" t="str">
        <f>VLOOKUP($A1015, 'Hospitalisation Details'!$A$2:$K$2344, 7, FALSE)</f>
        <v>tier - 3</v>
      </c>
      <c r="Q1015" t="str">
        <f>VLOOKUP($A1015, 'Hospitalisation Details'!$A$2:$K$2344, 8, FALSE)</f>
        <v>tier - 3</v>
      </c>
      <c r="R1015" t="str">
        <f>VLOOKUP($A1015, 'Hospitalisation Details'!$A$2:$K$2344, 9, FALSE)</f>
        <v>R1011</v>
      </c>
      <c r="S1015" t="str">
        <f>VLOOKUP($A1015, 'Hospitalisation Details'!$A$2:$K$2344, 10, FALSE)</f>
        <v>7Nov1966</v>
      </c>
      <c r="T1015">
        <f>VLOOKUP($A1015, 'Hospitalisation Details'!$A$2:$K$2344, 11, FALSE)</f>
        <v>56</v>
      </c>
    </row>
    <row r="1016" spans="1:20" ht="15.75" x14ac:dyDescent="0.25">
      <c r="A1016" s="1" t="s">
        <v>1355</v>
      </c>
      <c r="B1016" t="str">
        <f>VLOOKUP($A1016, 'Customer Names'!$A$2:$D$2336, 2, FALSE)</f>
        <v>Madzik</v>
      </c>
      <c r="C1016" t="str">
        <f>VLOOKUP($A1016, 'Customer Names'!$A$2:$D$2336, 3, FALSE)</f>
        <v xml:space="preserve"> Ms</v>
      </c>
      <c r="D1016" t="str">
        <f>VLOOKUP($A1016, 'Customer Names'!$A$2:$D$2336, 4, FALSE)</f>
        <v xml:space="preserve">  Aleksandra</v>
      </c>
      <c r="E1016">
        <f>VLOOKUP($A1016, 'Medical Examinations'!$A$2:$J$2336, 2, FALSE)</f>
        <v>30.25</v>
      </c>
      <c r="F1016">
        <f>VLOOKUP($A1016, 'Medical Examinations'!$A$2:$J$2336, 3, FALSE)</f>
        <v>10.16</v>
      </c>
      <c r="G1016" t="str">
        <f>VLOOKUP($A1016, 'Medical Examinations'!$A$2:$J$2336, 4, FALSE)</f>
        <v>No</v>
      </c>
      <c r="H1016" t="str">
        <f>VLOOKUP($A1016, 'Medical Examinations'!$A$2:$J$2336, 5, FALSE)</f>
        <v>No</v>
      </c>
      <c r="I1016" t="str">
        <f>VLOOKUP($A1016, 'Medical Examinations'!$A$2:$J$2336, 6, FALSE)</f>
        <v>No</v>
      </c>
      <c r="J1016">
        <f>VLOOKUP($A1016, 'Medical Examinations'!$A$2:$J$2336, 7, FALSE)</f>
        <v>1</v>
      </c>
      <c r="K1016" t="str">
        <f>VLOOKUP($A1016, 'Medical Examinations'!$A$2:$J$2336, 8, FALSE)</f>
        <v>No</v>
      </c>
      <c r="L1016" t="str">
        <f>VLOOKUP($A1016, 'Medical Examinations'!$A$2:$J$2336, 9, FALSE)</f>
        <v>Obesity</v>
      </c>
      <c r="M1016" t="str">
        <f>VLOOKUP($A1016, 'Medical Examinations'!$A$2:$J$2336, 10, FALSE)</f>
        <v>Diabetes</v>
      </c>
      <c r="N1016">
        <f>VLOOKUP($A1016, 'Hospitalisation Details'!$A$2:$K$2344, 5, FALSE)</f>
        <v>0</v>
      </c>
      <c r="O1016">
        <f>VLOOKUP($A1016, 'Hospitalisation Details'!$A$2:$K$2344, 6, FALSE)</f>
        <v>11068.77</v>
      </c>
      <c r="P1016" t="str">
        <f>VLOOKUP($A1016, 'Hospitalisation Details'!$A$2:$K$2344, 7, FALSE)</f>
        <v>tier - 3</v>
      </c>
      <c r="Q1016" t="str">
        <f>VLOOKUP($A1016, 'Hospitalisation Details'!$A$2:$K$2344, 8, FALSE)</f>
        <v>tier - 2</v>
      </c>
      <c r="R1016" t="str">
        <f>VLOOKUP($A1016, 'Hospitalisation Details'!$A$2:$K$2344, 9, FALSE)</f>
        <v>R1012</v>
      </c>
      <c r="S1016" t="str">
        <f>VLOOKUP($A1016, 'Hospitalisation Details'!$A$2:$K$2344, 10, FALSE)</f>
        <v>9Nov1971</v>
      </c>
      <c r="T1016">
        <f>VLOOKUP($A1016, 'Hospitalisation Details'!$A$2:$K$2344, 11, FALSE)</f>
        <v>51</v>
      </c>
    </row>
    <row r="1017" spans="1:20" ht="15.75" x14ac:dyDescent="0.25">
      <c r="A1017" s="1" t="s">
        <v>1354</v>
      </c>
      <c r="B1017" t="str">
        <f>VLOOKUP($A1017, 'Customer Names'!$A$2:$D$2336, 2, FALSE)</f>
        <v>Hobson</v>
      </c>
      <c r="C1017" t="str">
        <f>VLOOKUP($A1017, 'Customer Names'!$A$2:$D$2336, 3, FALSE)</f>
        <v xml:space="preserve"> Ms</v>
      </c>
      <c r="D1017" t="str">
        <f>VLOOKUP($A1017, 'Customer Names'!$A$2:$D$2336, 4, FALSE)</f>
        <v xml:space="preserve">  Valery L</v>
      </c>
      <c r="E1017">
        <f>VLOOKUP($A1017, 'Medical Examinations'!$A$2:$J$2336, 2, FALSE)</f>
        <v>54</v>
      </c>
      <c r="F1017">
        <f>VLOOKUP($A1017, 'Medical Examinations'!$A$2:$J$2336, 3, FALSE)</f>
        <v>4.68</v>
      </c>
      <c r="G1017" t="str">
        <f>VLOOKUP($A1017, 'Medical Examinations'!$A$2:$J$2336, 4, FALSE)</f>
        <v>Yes</v>
      </c>
      <c r="H1017" t="str">
        <f>VLOOKUP($A1017, 'Medical Examinations'!$A$2:$J$2336, 5, FALSE)</f>
        <v>Yes</v>
      </c>
      <c r="I1017" t="str">
        <f>VLOOKUP($A1017, 'Medical Examinations'!$A$2:$J$2336, 6, FALSE)</f>
        <v>No</v>
      </c>
      <c r="J1017">
        <f>VLOOKUP($A1017, 'Medical Examinations'!$A$2:$J$2336, 7, FALSE)</f>
        <v>3</v>
      </c>
      <c r="K1017" t="str">
        <f>VLOOKUP($A1017, 'Medical Examinations'!$A$2:$J$2336, 8, FALSE)</f>
        <v>Yes</v>
      </c>
      <c r="L1017" t="str">
        <f>VLOOKUP($A1017, 'Medical Examinations'!$A$2:$J$2336, 9, FALSE)</f>
        <v>Obesity</v>
      </c>
      <c r="M1017" t="str">
        <f>VLOOKUP($A1017, 'Medical Examinations'!$A$2:$J$2336, 10, FALSE)</f>
        <v>Normal</v>
      </c>
      <c r="N1017">
        <f>VLOOKUP($A1017, 'Hospitalisation Details'!$A$2:$K$2344, 5, FALSE)</f>
        <v>0</v>
      </c>
      <c r="O1017">
        <f>VLOOKUP($A1017, 'Hospitalisation Details'!$A$2:$K$2344, 6, FALSE)</f>
        <v>11068.7</v>
      </c>
      <c r="P1017" t="str">
        <f>VLOOKUP($A1017, 'Hospitalisation Details'!$A$2:$K$2344, 7, FALSE)</f>
        <v>tier - 3</v>
      </c>
      <c r="Q1017" t="str">
        <f>VLOOKUP($A1017, 'Hospitalisation Details'!$A$2:$K$2344, 8, FALSE)</f>
        <v>tier - 1</v>
      </c>
      <c r="R1017" t="str">
        <f>VLOOKUP($A1017, 'Hospitalisation Details'!$A$2:$K$2344, 9, FALSE)</f>
        <v>R1011</v>
      </c>
      <c r="S1017" t="str">
        <f>VLOOKUP($A1017, 'Hospitalisation Details'!$A$2:$K$2344, 10, FALSE)</f>
        <v>18Sep2000</v>
      </c>
      <c r="T1017">
        <f>VLOOKUP($A1017, 'Hospitalisation Details'!$A$2:$K$2344, 11, FALSE)</f>
        <v>22</v>
      </c>
    </row>
    <row r="1018" spans="1:20" ht="15.75" x14ac:dyDescent="0.25">
      <c r="A1018" s="1" t="s">
        <v>1353</v>
      </c>
      <c r="B1018" t="str">
        <f>VLOOKUP($A1018, 'Customer Names'!$A$2:$D$2336, 2, FALSE)</f>
        <v>Reyes</v>
      </c>
      <c r="C1018" t="str">
        <f>VLOOKUP($A1018, 'Customer Names'!$A$2:$D$2336, 3, FALSE)</f>
        <v xml:space="preserve"> Mrs</v>
      </c>
      <c r="D1018" t="str">
        <f>VLOOKUP($A1018, 'Customer Names'!$A$2:$D$2336, 4, FALSE)</f>
        <v xml:space="preserve">  Joanna G</v>
      </c>
      <c r="E1018">
        <f>VLOOKUP($A1018, 'Medical Examinations'!$A$2:$J$2336, 2, FALSE)</f>
        <v>51.86</v>
      </c>
      <c r="F1018">
        <f>VLOOKUP($A1018, 'Medical Examinations'!$A$2:$J$2336, 3, FALSE)</f>
        <v>5.32</v>
      </c>
      <c r="G1018" t="str">
        <f>VLOOKUP($A1018, 'Medical Examinations'!$A$2:$J$2336, 4, FALSE)</f>
        <v>Yes</v>
      </c>
      <c r="H1018" t="str">
        <f>VLOOKUP($A1018, 'Medical Examinations'!$A$2:$J$2336, 5, FALSE)</f>
        <v>Yes</v>
      </c>
      <c r="I1018" t="str">
        <f>VLOOKUP($A1018, 'Medical Examinations'!$A$2:$J$2336, 6, FALSE)</f>
        <v>No</v>
      </c>
      <c r="J1018">
        <f>VLOOKUP($A1018, 'Medical Examinations'!$A$2:$J$2336, 7, FALSE)</f>
        <v>2</v>
      </c>
      <c r="K1018" t="str">
        <f>VLOOKUP($A1018, 'Medical Examinations'!$A$2:$J$2336, 8, FALSE)</f>
        <v>Yes</v>
      </c>
      <c r="L1018" t="str">
        <f>VLOOKUP($A1018, 'Medical Examinations'!$A$2:$J$2336, 9, FALSE)</f>
        <v>Obesity</v>
      </c>
      <c r="M1018" t="str">
        <f>VLOOKUP($A1018, 'Medical Examinations'!$A$2:$J$2336, 10, FALSE)</f>
        <v>Normal</v>
      </c>
      <c r="N1018">
        <f>VLOOKUP($A1018, 'Hospitalisation Details'!$A$2:$K$2344, 5, FALSE)</f>
        <v>0</v>
      </c>
      <c r="O1018">
        <f>VLOOKUP($A1018, 'Hospitalisation Details'!$A$2:$K$2344, 6, FALSE)</f>
        <v>11046.02</v>
      </c>
      <c r="P1018" t="str">
        <f>VLOOKUP($A1018, 'Hospitalisation Details'!$A$2:$K$2344, 7, FALSE)</f>
        <v>tier - 3</v>
      </c>
      <c r="Q1018" t="str">
        <f>VLOOKUP($A1018, 'Hospitalisation Details'!$A$2:$K$2344, 8, FALSE)</f>
        <v>tier - 1</v>
      </c>
      <c r="R1018" t="str">
        <f>VLOOKUP($A1018, 'Hospitalisation Details'!$A$2:$K$2344, 9, FALSE)</f>
        <v>R1026</v>
      </c>
      <c r="S1018" t="str">
        <f>VLOOKUP($A1018, 'Hospitalisation Details'!$A$2:$K$2344, 10, FALSE)</f>
        <v>17Dec2001</v>
      </c>
      <c r="T1018">
        <f>VLOOKUP($A1018, 'Hospitalisation Details'!$A$2:$K$2344, 11, FALSE)</f>
        <v>21</v>
      </c>
    </row>
    <row r="1019" spans="1:20" ht="15.75" x14ac:dyDescent="0.25">
      <c r="A1019" s="1" t="s">
        <v>1352</v>
      </c>
      <c r="B1019" t="str">
        <f>VLOOKUP($A1019, 'Customer Names'!$A$2:$D$2336, 2, FALSE)</f>
        <v>Tierney</v>
      </c>
      <c r="C1019" t="str">
        <f>VLOOKUP($A1019, 'Customer Names'!$A$2:$D$2336, 3, FALSE)</f>
        <v xml:space="preserve"> Mrs</v>
      </c>
      <c r="D1019" t="str">
        <f>VLOOKUP($A1019, 'Customer Names'!$A$2:$D$2336, 4, FALSE)</f>
        <v xml:space="preserve">  Stefanie F</v>
      </c>
      <c r="E1019">
        <f>VLOOKUP($A1019, 'Medical Examinations'!$A$2:$J$2336, 2, FALSE)</f>
        <v>31.39</v>
      </c>
      <c r="F1019">
        <f>VLOOKUP($A1019, 'Medical Examinations'!$A$2:$J$2336, 3, FALSE)</f>
        <v>6.99</v>
      </c>
      <c r="G1019" t="str">
        <f>VLOOKUP($A1019, 'Medical Examinations'!$A$2:$J$2336, 4, FALSE)</f>
        <v>No</v>
      </c>
      <c r="H1019" t="str">
        <f>VLOOKUP($A1019, 'Medical Examinations'!$A$2:$J$2336, 5, FALSE)</f>
        <v>No</v>
      </c>
      <c r="I1019" t="str">
        <f>VLOOKUP($A1019, 'Medical Examinations'!$A$2:$J$2336, 6, FALSE)</f>
        <v>No</v>
      </c>
      <c r="J1019">
        <f>VLOOKUP($A1019, 'Medical Examinations'!$A$2:$J$2336, 7, FALSE)</f>
        <v>1</v>
      </c>
      <c r="K1019" t="str">
        <f>VLOOKUP($A1019, 'Medical Examinations'!$A$2:$J$2336, 8, FALSE)</f>
        <v>No</v>
      </c>
      <c r="L1019" t="str">
        <f>VLOOKUP($A1019, 'Medical Examinations'!$A$2:$J$2336, 9, FALSE)</f>
        <v>Obesity</v>
      </c>
      <c r="M1019" t="str">
        <f>VLOOKUP($A1019, 'Medical Examinations'!$A$2:$J$2336, 10, FALSE)</f>
        <v>Diabetes</v>
      </c>
      <c r="N1019">
        <f>VLOOKUP($A1019, 'Hospitalisation Details'!$A$2:$K$2344, 5, FALSE)</f>
        <v>0</v>
      </c>
      <c r="O1019">
        <f>VLOOKUP($A1019, 'Hospitalisation Details'!$A$2:$K$2344, 6, FALSE)</f>
        <v>11037.85</v>
      </c>
      <c r="P1019" t="str">
        <f>VLOOKUP($A1019, 'Hospitalisation Details'!$A$2:$K$2344, 7, FALSE)</f>
        <v>tier - 3</v>
      </c>
      <c r="Q1019" t="str">
        <f>VLOOKUP($A1019, 'Hospitalisation Details'!$A$2:$K$2344, 8, FALSE)</f>
        <v>tier - 2</v>
      </c>
      <c r="R1019" t="str">
        <f>VLOOKUP($A1019, 'Hospitalisation Details'!$A$2:$K$2344, 9, FALSE)</f>
        <v>R1025</v>
      </c>
      <c r="S1019" t="str">
        <f>VLOOKUP($A1019, 'Hospitalisation Details'!$A$2:$K$2344, 10, FALSE)</f>
        <v>30Aug1974</v>
      </c>
      <c r="T1019">
        <f>VLOOKUP($A1019, 'Hospitalisation Details'!$A$2:$K$2344, 11, FALSE)</f>
        <v>48</v>
      </c>
    </row>
    <row r="1020" spans="1:20" ht="15.75" x14ac:dyDescent="0.25">
      <c r="A1020" s="1" t="s">
        <v>1351</v>
      </c>
      <c r="B1020" t="str">
        <f>VLOOKUP($A1020, 'Customer Names'!$A$2:$D$2336, 2, FALSE)</f>
        <v>Gabris</v>
      </c>
      <c r="C1020" t="str">
        <f>VLOOKUP($A1020, 'Customer Names'!$A$2:$D$2336, 3, FALSE)</f>
        <v xml:space="preserve"> Mr</v>
      </c>
      <c r="D1020" t="str">
        <f>VLOOKUP($A1020, 'Customer Names'!$A$2:$D$2336, 4, FALSE)</f>
        <v xml:space="preserve">  Stephen</v>
      </c>
      <c r="E1020">
        <f>VLOOKUP($A1020, 'Medical Examinations'!$A$2:$J$2336, 2, FALSE)</f>
        <v>39.97</v>
      </c>
      <c r="F1020">
        <f>VLOOKUP($A1020, 'Medical Examinations'!$A$2:$J$2336, 3, FALSE)</f>
        <v>5.55</v>
      </c>
      <c r="G1020" t="str">
        <f>VLOOKUP($A1020, 'Medical Examinations'!$A$2:$J$2336, 4, FALSE)</f>
        <v>Yes</v>
      </c>
      <c r="H1020" t="str">
        <f>VLOOKUP($A1020, 'Medical Examinations'!$A$2:$J$2336, 5, FALSE)</f>
        <v>No</v>
      </c>
      <c r="I1020" t="str">
        <f>VLOOKUP($A1020, 'Medical Examinations'!$A$2:$J$2336, 6, FALSE)</f>
        <v>No</v>
      </c>
      <c r="J1020">
        <f>VLOOKUP($A1020, 'Medical Examinations'!$A$2:$J$2336, 7, FALSE)</f>
        <v>1</v>
      </c>
      <c r="K1020" t="str">
        <f>VLOOKUP($A1020, 'Medical Examinations'!$A$2:$J$2336, 8, FALSE)</f>
        <v>Yes</v>
      </c>
      <c r="L1020" t="str">
        <f>VLOOKUP($A1020, 'Medical Examinations'!$A$2:$J$2336, 9, FALSE)</f>
        <v>Obesity</v>
      </c>
      <c r="M1020" t="str">
        <f>VLOOKUP($A1020, 'Medical Examinations'!$A$2:$J$2336, 10, FALSE)</f>
        <v>Normal</v>
      </c>
      <c r="N1020">
        <f>VLOOKUP($A1020, 'Hospitalisation Details'!$A$2:$K$2344, 5, FALSE)</f>
        <v>3</v>
      </c>
      <c r="O1020">
        <f>VLOOKUP($A1020, 'Hospitalisation Details'!$A$2:$K$2344, 6, FALSE)</f>
        <v>11037.51</v>
      </c>
      <c r="P1020" t="str">
        <f>VLOOKUP($A1020, 'Hospitalisation Details'!$A$2:$K$2344, 7, FALSE)</f>
        <v>tier - 3</v>
      </c>
      <c r="Q1020" t="str">
        <f>VLOOKUP($A1020, 'Hospitalisation Details'!$A$2:$K$2344, 8, FALSE)</f>
        <v>tier - 1</v>
      </c>
      <c r="R1020" t="str">
        <f>VLOOKUP($A1020, 'Hospitalisation Details'!$A$2:$K$2344, 9, FALSE)</f>
        <v>R1012</v>
      </c>
      <c r="S1020" t="str">
        <f>VLOOKUP($A1020, 'Hospitalisation Details'!$A$2:$K$2344, 10, FALSE)</f>
        <v>25Oct1989</v>
      </c>
      <c r="T1020">
        <f>VLOOKUP($A1020, 'Hospitalisation Details'!$A$2:$K$2344, 11, FALSE)</f>
        <v>33</v>
      </c>
    </row>
    <row r="1021" spans="1:20" ht="15.75" x14ac:dyDescent="0.25">
      <c r="A1021" s="1" t="s">
        <v>1350</v>
      </c>
      <c r="B1021" t="str">
        <f>VLOOKUP($A1021, 'Customer Names'!$A$2:$D$2336, 2, FALSE)</f>
        <v>Howard</v>
      </c>
      <c r="C1021" t="str">
        <f>VLOOKUP($A1021, 'Customer Names'!$A$2:$D$2336, 3, FALSE)</f>
        <v xml:space="preserve"> Ms</v>
      </c>
      <c r="D1021" t="str">
        <f>VLOOKUP($A1021, 'Customer Names'!$A$2:$D$2336, 4, FALSE)</f>
        <v xml:space="preserve">  Liza J</v>
      </c>
      <c r="E1021">
        <f>VLOOKUP($A1021, 'Medical Examinations'!$A$2:$J$2336, 2, FALSE)</f>
        <v>41.23</v>
      </c>
      <c r="F1021">
        <f>VLOOKUP($A1021, 'Medical Examinations'!$A$2:$J$2336, 3, FALSE)</f>
        <v>6.94</v>
      </c>
      <c r="G1021" t="str">
        <f>VLOOKUP($A1021, 'Medical Examinations'!$A$2:$J$2336, 4, FALSE)</f>
        <v>Yes</v>
      </c>
      <c r="H1021" t="str">
        <f>VLOOKUP($A1021, 'Medical Examinations'!$A$2:$J$2336, 5, FALSE)</f>
        <v>No</v>
      </c>
      <c r="I1021" t="str">
        <f>VLOOKUP($A1021, 'Medical Examinations'!$A$2:$J$2336, 6, FALSE)</f>
        <v>No</v>
      </c>
      <c r="J1021">
        <f>VLOOKUP($A1021, 'Medical Examinations'!$A$2:$J$2336, 7, FALSE)</f>
        <v>2</v>
      </c>
      <c r="K1021" t="str">
        <f>VLOOKUP($A1021, 'Medical Examinations'!$A$2:$J$2336, 8, FALSE)</f>
        <v>Yes</v>
      </c>
      <c r="L1021" t="str">
        <f>VLOOKUP($A1021, 'Medical Examinations'!$A$2:$J$2336, 9, FALSE)</f>
        <v>Obesity</v>
      </c>
      <c r="M1021" t="str">
        <f>VLOOKUP($A1021, 'Medical Examinations'!$A$2:$J$2336, 10, FALSE)</f>
        <v>Diabetes</v>
      </c>
      <c r="N1021">
        <f>VLOOKUP($A1021, 'Hospitalisation Details'!$A$2:$K$2344, 5, FALSE)</f>
        <v>4</v>
      </c>
      <c r="O1021">
        <f>VLOOKUP($A1021, 'Hospitalisation Details'!$A$2:$K$2344, 6, FALSE)</f>
        <v>11033.66</v>
      </c>
      <c r="P1021" t="str">
        <f>VLOOKUP($A1021, 'Hospitalisation Details'!$A$2:$K$2344, 7, FALSE)</f>
        <v>tier - 3</v>
      </c>
      <c r="Q1021" t="str">
        <f>VLOOKUP($A1021, 'Hospitalisation Details'!$A$2:$K$2344, 8, FALSE)</f>
        <v>tier - 3</v>
      </c>
      <c r="R1021" t="str">
        <f>VLOOKUP($A1021, 'Hospitalisation Details'!$A$2:$K$2344, 9, FALSE)</f>
        <v>R1012</v>
      </c>
      <c r="S1021" t="str">
        <f>VLOOKUP($A1021, 'Hospitalisation Details'!$A$2:$K$2344, 10, FALSE)</f>
        <v>10Dec1974</v>
      </c>
      <c r="T1021">
        <f>VLOOKUP($A1021, 'Hospitalisation Details'!$A$2:$K$2344, 11, FALSE)</f>
        <v>48</v>
      </c>
    </row>
    <row r="1022" spans="1:20" ht="15.75" x14ac:dyDescent="0.25">
      <c r="A1022" s="1" t="s">
        <v>1349</v>
      </c>
      <c r="B1022" t="str">
        <f>VLOOKUP($A1022, 'Customer Names'!$A$2:$D$2336, 2, FALSE)</f>
        <v>Kallay</v>
      </c>
      <c r="C1022" t="str">
        <f>VLOOKUP($A1022, 'Customer Names'!$A$2:$D$2336, 3, FALSE)</f>
        <v xml:space="preserve"> Mr</v>
      </c>
      <c r="D1022" t="str">
        <f>VLOOKUP($A1022, 'Customer Names'!$A$2:$D$2336, 4, FALSE)</f>
        <v xml:space="preserve">  Ian M</v>
      </c>
      <c r="E1022">
        <f>VLOOKUP($A1022, 'Medical Examinations'!$A$2:$J$2336, 2, FALSE)</f>
        <v>49.45</v>
      </c>
      <c r="F1022">
        <f>VLOOKUP($A1022, 'Medical Examinations'!$A$2:$J$2336, 3, FALSE)</f>
        <v>4.2</v>
      </c>
      <c r="G1022" t="str">
        <f>VLOOKUP($A1022, 'Medical Examinations'!$A$2:$J$2336, 4, FALSE)</f>
        <v>Yes</v>
      </c>
      <c r="H1022" t="str">
        <f>VLOOKUP($A1022, 'Medical Examinations'!$A$2:$J$2336, 5, FALSE)</f>
        <v>Yes</v>
      </c>
      <c r="I1022" t="str">
        <f>VLOOKUP($A1022, 'Medical Examinations'!$A$2:$J$2336, 6, FALSE)</f>
        <v>No</v>
      </c>
      <c r="J1022">
        <f>VLOOKUP($A1022, 'Medical Examinations'!$A$2:$J$2336, 7, FALSE)</f>
        <v>2</v>
      </c>
      <c r="K1022" t="str">
        <f>VLOOKUP($A1022, 'Medical Examinations'!$A$2:$J$2336, 8, FALSE)</f>
        <v>Yes</v>
      </c>
      <c r="L1022" t="str">
        <f>VLOOKUP($A1022, 'Medical Examinations'!$A$2:$J$2336, 9, FALSE)</f>
        <v>Obesity</v>
      </c>
      <c r="M1022" t="str">
        <f>VLOOKUP($A1022, 'Medical Examinations'!$A$2:$J$2336, 10, FALSE)</f>
        <v>Normal</v>
      </c>
      <c r="N1022">
        <f>VLOOKUP($A1022, 'Hospitalisation Details'!$A$2:$K$2344, 5, FALSE)</f>
        <v>0</v>
      </c>
      <c r="O1022">
        <f>VLOOKUP($A1022, 'Hospitalisation Details'!$A$2:$K$2344, 6, FALSE)</f>
        <v>11028.56</v>
      </c>
      <c r="P1022" t="str">
        <f>VLOOKUP($A1022, 'Hospitalisation Details'!$A$2:$K$2344, 7, FALSE)</f>
        <v>tier - 3</v>
      </c>
      <c r="Q1022" t="str">
        <f>VLOOKUP($A1022, 'Hospitalisation Details'!$A$2:$K$2344, 8, FALSE)</f>
        <v>tier - 3</v>
      </c>
      <c r="R1022" t="str">
        <f>VLOOKUP($A1022, 'Hospitalisation Details'!$A$2:$K$2344, 9, FALSE)</f>
        <v>R1012</v>
      </c>
      <c r="S1022" t="str">
        <f>VLOOKUP($A1022, 'Hospitalisation Details'!$A$2:$K$2344, 10, FALSE)</f>
        <v>21Jul1996</v>
      </c>
      <c r="T1022">
        <f>VLOOKUP($A1022, 'Hospitalisation Details'!$A$2:$K$2344, 11, FALSE)</f>
        <v>26</v>
      </c>
    </row>
    <row r="1023" spans="1:20" ht="15.75" x14ac:dyDescent="0.25">
      <c r="A1023" s="1" t="s">
        <v>1348</v>
      </c>
      <c r="B1023" t="str">
        <f>VLOOKUP($A1023, 'Customer Names'!$A$2:$D$2336, 2, FALSE)</f>
        <v>Leguizamo</v>
      </c>
      <c r="C1023" t="str">
        <f>VLOOKUP($A1023, 'Customer Names'!$A$2:$D$2336, 3, FALSE)</f>
        <v xml:space="preserve"> Ms</v>
      </c>
      <c r="D1023" t="str">
        <f>VLOOKUP($A1023, 'Customer Names'!$A$2:$D$2336, 4, FALSE)</f>
        <v xml:space="preserve">  Claudia L</v>
      </c>
      <c r="E1023">
        <f>VLOOKUP($A1023, 'Medical Examinations'!$A$2:$J$2336, 2, FALSE)</f>
        <v>41.04</v>
      </c>
      <c r="F1023">
        <f>VLOOKUP($A1023, 'Medical Examinations'!$A$2:$J$2336, 3, FALSE)</f>
        <v>5.59</v>
      </c>
      <c r="G1023" t="str">
        <f>VLOOKUP($A1023, 'Medical Examinations'!$A$2:$J$2336, 4, FALSE)</f>
        <v>Yes</v>
      </c>
      <c r="H1023" t="str">
        <f>VLOOKUP($A1023, 'Medical Examinations'!$A$2:$J$2336, 5, FALSE)</f>
        <v>No</v>
      </c>
      <c r="I1023" t="str">
        <f>VLOOKUP($A1023, 'Medical Examinations'!$A$2:$J$2336, 6, FALSE)</f>
        <v>No</v>
      </c>
      <c r="J1023">
        <f>VLOOKUP($A1023, 'Medical Examinations'!$A$2:$J$2336, 7, FALSE)</f>
        <v>1</v>
      </c>
      <c r="K1023" t="str">
        <f>VLOOKUP($A1023, 'Medical Examinations'!$A$2:$J$2336, 8, FALSE)</f>
        <v>Yes</v>
      </c>
      <c r="L1023" t="str">
        <f>VLOOKUP($A1023, 'Medical Examinations'!$A$2:$J$2336, 9, FALSE)</f>
        <v>Obesity</v>
      </c>
      <c r="M1023" t="str">
        <f>VLOOKUP($A1023, 'Medical Examinations'!$A$2:$J$2336, 10, FALSE)</f>
        <v>Normal</v>
      </c>
      <c r="N1023">
        <f>VLOOKUP($A1023, 'Hospitalisation Details'!$A$2:$K$2344, 5, FALSE)</f>
        <v>3</v>
      </c>
      <c r="O1023">
        <f>VLOOKUP($A1023, 'Hospitalisation Details'!$A$2:$K$2344, 6, FALSE)</f>
        <v>11018.05</v>
      </c>
      <c r="P1023" t="str">
        <f>VLOOKUP($A1023, 'Hospitalisation Details'!$A$2:$K$2344, 7, FALSE)</f>
        <v>tier - 3</v>
      </c>
      <c r="Q1023" t="str">
        <f>VLOOKUP($A1023, 'Hospitalisation Details'!$A$2:$K$2344, 8, FALSE)</f>
        <v>tier - 2</v>
      </c>
      <c r="R1023" t="str">
        <f>VLOOKUP($A1023, 'Hospitalisation Details'!$A$2:$K$2344, 9, FALSE)</f>
        <v>R1012</v>
      </c>
      <c r="S1023" t="str">
        <f>VLOOKUP($A1023, 'Hospitalisation Details'!$A$2:$K$2344, 10, FALSE)</f>
        <v>26Jun1991</v>
      </c>
      <c r="T1023">
        <f>VLOOKUP($A1023, 'Hospitalisation Details'!$A$2:$K$2344, 11, FALSE)</f>
        <v>31</v>
      </c>
    </row>
    <row r="1024" spans="1:20" ht="15.75" x14ac:dyDescent="0.25">
      <c r="A1024" s="1" t="s">
        <v>1347</v>
      </c>
      <c r="B1024" t="str">
        <f>VLOOKUP($A1024, 'Customer Names'!$A$2:$D$2336, 2, FALSE)</f>
        <v>Escartin</v>
      </c>
      <c r="C1024" t="str">
        <f>VLOOKUP($A1024, 'Customer Names'!$A$2:$D$2336, 3, FALSE)</f>
        <v xml:space="preserve"> Ms</v>
      </c>
      <c r="D1024" t="str">
        <f>VLOOKUP($A1024, 'Customer Names'!$A$2:$D$2336, 4, FALSE)</f>
        <v xml:space="preserve">  Jessica M</v>
      </c>
      <c r="E1024">
        <f>VLOOKUP($A1024, 'Medical Examinations'!$A$2:$J$2336, 2, FALSE)</f>
        <v>27.93</v>
      </c>
      <c r="F1024">
        <f>VLOOKUP($A1024, 'Medical Examinations'!$A$2:$J$2336, 3, FALSE)</f>
        <v>9.9600000000000009</v>
      </c>
      <c r="G1024" t="str">
        <f>VLOOKUP($A1024, 'Medical Examinations'!$A$2:$J$2336, 4, FALSE)</f>
        <v>No</v>
      </c>
      <c r="H1024" t="str">
        <f>VLOOKUP($A1024, 'Medical Examinations'!$A$2:$J$2336, 5, FALSE)</f>
        <v>No</v>
      </c>
      <c r="I1024" t="str">
        <f>VLOOKUP($A1024, 'Medical Examinations'!$A$2:$J$2336, 6, FALSE)</f>
        <v>No</v>
      </c>
      <c r="J1024">
        <f>VLOOKUP($A1024, 'Medical Examinations'!$A$2:$J$2336, 7, FALSE)</f>
        <v>0</v>
      </c>
      <c r="K1024" t="str">
        <f>VLOOKUP($A1024, 'Medical Examinations'!$A$2:$J$2336, 8, FALSE)</f>
        <v>No</v>
      </c>
      <c r="L1024" t="str">
        <f>VLOOKUP($A1024, 'Medical Examinations'!$A$2:$J$2336, 9, FALSE)</f>
        <v>Obesity</v>
      </c>
      <c r="M1024" t="str">
        <f>VLOOKUP($A1024, 'Medical Examinations'!$A$2:$J$2336, 10, FALSE)</f>
        <v>Diabetes</v>
      </c>
      <c r="N1024">
        <f>VLOOKUP($A1024, 'Hospitalisation Details'!$A$2:$K$2344, 5, FALSE)</f>
        <v>4</v>
      </c>
      <c r="O1024">
        <f>VLOOKUP($A1024, 'Hospitalisation Details'!$A$2:$K$2344, 6, FALSE)</f>
        <v>11015.17</v>
      </c>
      <c r="P1024" t="str">
        <f>VLOOKUP($A1024, 'Hospitalisation Details'!$A$2:$K$2344, 7, FALSE)</f>
        <v>tier - 3</v>
      </c>
      <c r="Q1024" t="str">
        <f>VLOOKUP($A1024, 'Hospitalisation Details'!$A$2:$K$2344, 8, FALSE)</f>
        <v>tier - 1</v>
      </c>
      <c r="R1024" t="str">
        <f>VLOOKUP($A1024, 'Hospitalisation Details'!$A$2:$K$2344, 9, FALSE)</f>
        <v>R1012</v>
      </c>
      <c r="S1024" t="str">
        <f>VLOOKUP($A1024, 'Hospitalisation Details'!$A$2:$K$2344, 10, FALSE)</f>
        <v>15Dec1974</v>
      </c>
      <c r="T1024">
        <f>VLOOKUP($A1024, 'Hospitalisation Details'!$A$2:$K$2344, 11, FALSE)</f>
        <v>48</v>
      </c>
    </row>
    <row r="1025" spans="1:20" ht="15.75" x14ac:dyDescent="0.25">
      <c r="A1025" s="1" t="s">
        <v>1346</v>
      </c>
      <c r="B1025" t="str">
        <f>VLOOKUP($A1025, 'Customer Names'!$A$2:$D$2336, 2, FALSE)</f>
        <v>Chorey</v>
      </c>
      <c r="C1025" t="str">
        <f>VLOOKUP($A1025, 'Customer Names'!$A$2:$D$2336, 3, FALSE)</f>
        <v xml:space="preserve"> Mr</v>
      </c>
      <c r="D1025" t="str">
        <f>VLOOKUP($A1025, 'Customer Names'!$A$2:$D$2336, 4, FALSE)</f>
        <v xml:space="preserve">  Billy Jr</v>
      </c>
      <c r="E1025">
        <f>VLOOKUP($A1025, 'Medical Examinations'!$A$2:$J$2336, 2, FALSE)</f>
        <v>21.01</v>
      </c>
      <c r="F1025">
        <f>VLOOKUP($A1025, 'Medical Examinations'!$A$2:$J$2336, 3, FALSE)</f>
        <v>7.37</v>
      </c>
      <c r="G1025" t="str">
        <f>VLOOKUP($A1025, 'Medical Examinations'!$A$2:$J$2336, 4, FALSE)</f>
        <v>No</v>
      </c>
      <c r="H1025" t="str">
        <f>VLOOKUP($A1025, 'Medical Examinations'!$A$2:$J$2336, 5, FALSE)</f>
        <v>No</v>
      </c>
      <c r="I1025" t="str">
        <f>VLOOKUP($A1025, 'Medical Examinations'!$A$2:$J$2336, 6, FALSE)</f>
        <v>No</v>
      </c>
      <c r="J1025">
        <f>VLOOKUP($A1025, 'Medical Examinations'!$A$2:$J$2336, 7, FALSE)</f>
        <v>0</v>
      </c>
      <c r="K1025" t="str">
        <f>VLOOKUP($A1025, 'Medical Examinations'!$A$2:$J$2336, 8, FALSE)</f>
        <v>No</v>
      </c>
      <c r="L1025" t="str">
        <f>VLOOKUP($A1025, 'Medical Examinations'!$A$2:$J$2336, 9, FALSE)</f>
        <v>Obesity</v>
      </c>
      <c r="M1025" t="str">
        <f>VLOOKUP($A1025, 'Medical Examinations'!$A$2:$J$2336, 10, FALSE)</f>
        <v>Diabetes</v>
      </c>
      <c r="N1025">
        <f>VLOOKUP($A1025, 'Hospitalisation Details'!$A$2:$K$2344, 5, FALSE)</f>
        <v>2</v>
      </c>
      <c r="O1025">
        <f>VLOOKUP($A1025, 'Hospitalisation Details'!$A$2:$K$2344, 6, FALSE)</f>
        <v>11013.71</v>
      </c>
      <c r="P1025" t="str">
        <f>VLOOKUP($A1025, 'Hospitalisation Details'!$A$2:$K$2344, 7, FALSE)</f>
        <v>tier - 3</v>
      </c>
      <c r="Q1025" t="str">
        <f>VLOOKUP($A1025, 'Hospitalisation Details'!$A$2:$K$2344, 8, FALSE)</f>
        <v>tier - 1</v>
      </c>
      <c r="R1025" t="str">
        <f>VLOOKUP($A1025, 'Hospitalisation Details'!$A$2:$K$2344, 9, FALSE)</f>
        <v>R1013</v>
      </c>
      <c r="S1025" t="str">
        <f>VLOOKUP($A1025, 'Hospitalisation Details'!$A$2:$K$2344, 10, FALSE)</f>
        <v>24Oct1968</v>
      </c>
      <c r="T1025">
        <f>VLOOKUP($A1025, 'Hospitalisation Details'!$A$2:$K$2344, 11, FALSE)</f>
        <v>54</v>
      </c>
    </row>
    <row r="1026" spans="1:20" ht="15.75" x14ac:dyDescent="0.25">
      <c r="A1026" s="1" t="s">
        <v>1345</v>
      </c>
      <c r="B1026" t="str">
        <f>VLOOKUP($A1026, 'Customer Names'!$A$2:$D$2336, 2, FALSE)</f>
        <v>McVay</v>
      </c>
      <c r="C1026" t="str">
        <f>VLOOKUP($A1026, 'Customer Names'!$A$2:$D$2336, 3, FALSE)</f>
        <v xml:space="preserve"> Mr</v>
      </c>
      <c r="D1026" t="str">
        <f>VLOOKUP($A1026, 'Customer Names'!$A$2:$D$2336, 4, FALSE)</f>
        <v xml:space="preserve">  David</v>
      </c>
      <c r="E1026">
        <f>VLOOKUP($A1026, 'Medical Examinations'!$A$2:$J$2336, 2, FALSE)</f>
        <v>52.37</v>
      </c>
      <c r="F1026">
        <f>VLOOKUP($A1026, 'Medical Examinations'!$A$2:$J$2336, 3, FALSE)</f>
        <v>5.0599999999999996</v>
      </c>
      <c r="G1026" t="str">
        <f>VLOOKUP($A1026, 'Medical Examinations'!$A$2:$J$2336, 4, FALSE)</f>
        <v>Yes</v>
      </c>
      <c r="H1026" t="str">
        <f>VLOOKUP($A1026, 'Medical Examinations'!$A$2:$J$2336, 5, FALSE)</f>
        <v>Yes</v>
      </c>
      <c r="I1026" t="str">
        <f>VLOOKUP($A1026, 'Medical Examinations'!$A$2:$J$2336, 6, FALSE)</f>
        <v>No</v>
      </c>
      <c r="J1026">
        <f>VLOOKUP($A1026, 'Medical Examinations'!$A$2:$J$2336, 7, FALSE)</f>
        <v>2</v>
      </c>
      <c r="K1026" t="str">
        <f>VLOOKUP($A1026, 'Medical Examinations'!$A$2:$J$2336, 8, FALSE)</f>
        <v>Yes</v>
      </c>
      <c r="L1026" t="str">
        <f>VLOOKUP($A1026, 'Medical Examinations'!$A$2:$J$2336, 9, FALSE)</f>
        <v>Obesity</v>
      </c>
      <c r="M1026" t="str">
        <f>VLOOKUP($A1026, 'Medical Examinations'!$A$2:$J$2336, 10, FALSE)</f>
        <v>Normal</v>
      </c>
      <c r="N1026">
        <f>VLOOKUP($A1026, 'Hospitalisation Details'!$A$2:$K$2344, 5, FALSE)</f>
        <v>0</v>
      </c>
      <c r="O1026">
        <f>VLOOKUP($A1026, 'Hospitalisation Details'!$A$2:$K$2344, 6, FALSE)</f>
        <v>10991.58</v>
      </c>
      <c r="P1026" t="str">
        <f>VLOOKUP($A1026, 'Hospitalisation Details'!$A$2:$K$2344, 7, FALSE)</f>
        <v>tier - 3</v>
      </c>
      <c r="Q1026" t="str">
        <f>VLOOKUP($A1026, 'Hospitalisation Details'!$A$2:$K$2344, 8, FALSE)</f>
        <v>tier - 3</v>
      </c>
      <c r="R1026" t="str">
        <f>VLOOKUP($A1026, 'Hospitalisation Details'!$A$2:$K$2344, 9, FALSE)</f>
        <v>R1012</v>
      </c>
      <c r="S1026" t="str">
        <f>VLOOKUP($A1026, 'Hospitalisation Details'!$A$2:$K$2344, 10, FALSE)</f>
        <v>17Sep2000</v>
      </c>
      <c r="T1026">
        <f>VLOOKUP($A1026, 'Hospitalisation Details'!$A$2:$K$2344, 11, FALSE)</f>
        <v>22</v>
      </c>
    </row>
    <row r="1027" spans="1:20" ht="15.75" x14ac:dyDescent="0.25">
      <c r="A1027" s="1" t="s">
        <v>1344</v>
      </c>
      <c r="B1027" t="str">
        <f>VLOOKUP($A1027, 'Customer Names'!$A$2:$D$2336, 2, FALSE)</f>
        <v>Vinson</v>
      </c>
      <c r="C1027" t="str">
        <f>VLOOKUP($A1027, 'Customer Names'!$A$2:$D$2336, 3, FALSE)</f>
        <v xml:space="preserve"> Mr</v>
      </c>
      <c r="D1027" t="str">
        <f>VLOOKUP($A1027, 'Customer Names'!$A$2:$D$2336, 4, FALSE)</f>
        <v xml:space="preserve">  Tim</v>
      </c>
      <c r="E1027">
        <f>VLOOKUP($A1027, 'Medical Examinations'!$A$2:$J$2336, 2, FALSE)</f>
        <v>40.369999999999997</v>
      </c>
      <c r="F1027">
        <f>VLOOKUP($A1027, 'Medical Examinations'!$A$2:$J$2336, 3, FALSE)</f>
        <v>8.2100000000000009</v>
      </c>
      <c r="G1027" t="str">
        <f>VLOOKUP($A1027, 'Medical Examinations'!$A$2:$J$2336, 4, FALSE)</f>
        <v>Yes</v>
      </c>
      <c r="H1027" t="str">
        <f>VLOOKUP($A1027, 'Medical Examinations'!$A$2:$J$2336, 5, FALSE)</f>
        <v>No</v>
      </c>
      <c r="I1027" t="str">
        <f>VLOOKUP($A1027, 'Medical Examinations'!$A$2:$J$2336, 6, FALSE)</f>
        <v>No</v>
      </c>
      <c r="J1027">
        <f>VLOOKUP($A1027, 'Medical Examinations'!$A$2:$J$2336, 7, FALSE)</f>
        <v>1</v>
      </c>
      <c r="K1027" t="str">
        <f>VLOOKUP($A1027, 'Medical Examinations'!$A$2:$J$2336, 8, FALSE)</f>
        <v>Yes</v>
      </c>
      <c r="L1027" t="str">
        <f>VLOOKUP($A1027, 'Medical Examinations'!$A$2:$J$2336, 9, FALSE)</f>
        <v>Obesity</v>
      </c>
      <c r="M1027" t="str">
        <f>VLOOKUP($A1027, 'Medical Examinations'!$A$2:$J$2336, 10, FALSE)</f>
        <v>Diabetes</v>
      </c>
      <c r="N1027">
        <f>VLOOKUP($A1027, 'Hospitalisation Details'!$A$2:$K$2344, 5, FALSE)</f>
        <v>0</v>
      </c>
      <c r="O1027">
        <f>VLOOKUP($A1027, 'Hospitalisation Details'!$A$2:$K$2344, 6, FALSE)</f>
        <v>10982.5</v>
      </c>
      <c r="P1027" t="str">
        <f>VLOOKUP($A1027, 'Hospitalisation Details'!$A$2:$K$2344, 7, FALSE)</f>
        <v>tier - 3</v>
      </c>
      <c r="Q1027" t="str">
        <f>VLOOKUP($A1027, 'Hospitalisation Details'!$A$2:$K$2344, 8, FALSE)</f>
        <v>tier - 3</v>
      </c>
      <c r="R1027" t="str">
        <f>VLOOKUP($A1027, 'Hospitalisation Details'!$A$2:$K$2344, 9, FALSE)</f>
        <v>R1013</v>
      </c>
      <c r="S1027" t="str">
        <f>VLOOKUP($A1027, 'Hospitalisation Details'!$A$2:$K$2344, 10, FALSE)</f>
        <v>18Dec1965</v>
      </c>
      <c r="T1027">
        <f>VLOOKUP($A1027, 'Hospitalisation Details'!$A$2:$K$2344, 11, FALSE)</f>
        <v>57</v>
      </c>
    </row>
    <row r="1028" spans="1:20" ht="15.75" x14ac:dyDescent="0.25">
      <c r="A1028" s="1" t="s">
        <v>1343</v>
      </c>
      <c r="B1028" t="str">
        <f>VLOOKUP($A1028, 'Customer Names'!$A$2:$D$2336, 2, FALSE)</f>
        <v>Astrike-Davis</v>
      </c>
      <c r="C1028" t="str">
        <f>VLOOKUP($A1028, 'Customer Names'!$A$2:$D$2336, 3, FALSE)</f>
        <v xml:space="preserve"> Ms</v>
      </c>
      <c r="D1028" t="str">
        <f>VLOOKUP($A1028, 'Customer Names'!$A$2:$D$2336, 4, FALSE)</f>
        <v xml:space="preserve">  Emma M</v>
      </c>
      <c r="E1028">
        <f>VLOOKUP($A1028, 'Medical Examinations'!$A$2:$J$2336, 2, FALSE)</f>
        <v>41.47</v>
      </c>
      <c r="F1028">
        <f>VLOOKUP($A1028, 'Medical Examinations'!$A$2:$J$2336, 3, FALSE)</f>
        <v>10.34</v>
      </c>
      <c r="G1028" t="str">
        <f>VLOOKUP($A1028, 'Medical Examinations'!$A$2:$J$2336, 4, FALSE)</f>
        <v>Yes</v>
      </c>
      <c r="H1028" t="str">
        <f>VLOOKUP($A1028, 'Medical Examinations'!$A$2:$J$2336, 5, FALSE)</f>
        <v>No</v>
      </c>
      <c r="I1028" t="str">
        <f>VLOOKUP($A1028, 'Medical Examinations'!$A$2:$J$2336, 6, FALSE)</f>
        <v>No</v>
      </c>
      <c r="J1028">
        <f>VLOOKUP($A1028, 'Medical Examinations'!$A$2:$J$2336, 7, FALSE)</f>
        <v>2</v>
      </c>
      <c r="K1028" t="str">
        <f>VLOOKUP($A1028, 'Medical Examinations'!$A$2:$J$2336, 8, FALSE)</f>
        <v>Yes</v>
      </c>
      <c r="L1028" t="str">
        <f>VLOOKUP($A1028, 'Medical Examinations'!$A$2:$J$2336, 9, FALSE)</f>
        <v>Obesity</v>
      </c>
      <c r="M1028" t="str">
        <f>VLOOKUP($A1028, 'Medical Examinations'!$A$2:$J$2336, 10, FALSE)</f>
        <v>Diabetes</v>
      </c>
      <c r="N1028">
        <f>VLOOKUP($A1028, 'Hospitalisation Details'!$A$2:$K$2344, 5, FALSE)</f>
        <v>4</v>
      </c>
      <c r="O1028">
        <f>VLOOKUP($A1028, 'Hospitalisation Details'!$A$2:$K$2344, 6, FALSE)</f>
        <v>10977.21</v>
      </c>
      <c r="P1028" t="str">
        <f>VLOOKUP($A1028, 'Hospitalisation Details'!$A$2:$K$2344, 7, FALSE)</f>
        <v>tier - 3</v>
      </c>
      <c r="Q1028" t="str">
        <f>VLOOKUP($A1028, 'Hospitalisation Details'!$A$2:$K$2344, 8, FALSE)</f>
        <v>tier - 1</v>
      </c>
      <c r="R1028" t="str">
        <f>VLOOKUP($A1028, 'Hospitalisation Details'!$A$2:$K$2344, 9, FALSE)</f>
        <v>R1013</v>
      </c>
      <c r="S1028" t="str">
        <f>VLOOKUP($A1028, 'Hospitalisation Details'!$A$2:$K$2344, 10, FALSE)</f>
        <v>21Oct1973</v>
      </c>
      <c r="T1028">
        <f>VLOOKUP($A1028, 'Hospitalisation Details'!$A$2:$K$2344, 11, FALSE)</f>
        <v>49</v>
      </c>
    </row>
    <row r="1029" spans="1:20" ht="15.75" x14ac:dyDescent="0.25">
      <c r="A1029" s="1" t="s">
        <v>1342</v>
      </c>
      <c r="B1029" t="str">
        <f>VLOOKUP($A1029, 'Customer Names'!$A$2:$D$2336, 2, FALSE)</f>
        <v>Harder</v>
      </c>
      <c r="C1029" t="str">
        <f>VLOOKUP($A1029, 'Customer Names'!$A$2:$D$2336, 3, FALSE)</f>
        <v xml:space="preserve"> Mr</v>
      </c>
      <c r="D1029" t="str">
        <f>VLOOKUP($A1029, 'Customer Names'!$A$2:$D$2336, 4, FALSE)</f>
        <v xml:space="preserve">  Tim</v>
      </c>
      <c r="E1029">
        <f>VLOOKUP($A1029, 'Medical Examinations'!$A$2:$J$2336, 2, FALSE)</f>
        <v>33.725000000000001</v>
      </c>
      <c r="F1029">
        <f>VLOOKUP($A1029, 'Medical Examinations'!$A$2:$J$2336, 3, FALSE)</f>
        <v>5.51</v>
      </c>
      <c r="G1029" t="str">
        <f>VLOOKUP($A1029, 'Medical Examinations'!$A$2:$J$2336, 4, FALSE)</f>
        <v>Yes</v>
      </c>
      <c r="H1029" t="str">
        <f>VLOOKUP($A1029, 'Medical Examinations'!$A$2:$J$2336, 5, FALSE)</f>
        <v>No</v>
      </c>
      <c r="I1029" t="str">
        <f>VLOOKUP($A1029, 'Medical Examinations'!$A$2:$J$2336, 6, FALSE)</f>
        <v>No</v>
      </c>
      <c r="J1029">
        <f>VLOOKUP($A1029, 'Medical Examinations'!$A$2:$J$2336, 7, FALSE)</f>
        <v>1</v>
      </c>
      <c r="K1029" t="str">
        <f>VLOOKUP($A1029, 'Medical Examinations'!$A$2:$J$2336, 8, FALSE)</f>
        <v>No</v>
      </c>
      <c r="L1029" t="str">
        <f>VLOOKUP($A1029, 'Medical Examinations'!$A$2:$J$2336, 9, FALSE)</f>
        <v>Obesity</v>
      </c>
      <c r="M1029" t="str">
        <f>VLOOKUP($A1029, 'Medical Examinations'!$A$2:$J$2336, 10, FALSE)</f>
        <v>Normal</v>
      </c>
      <c r="N1029">
        <f>VLOOKUP($A1029, 'Hospitalisation Details'!$A$2:$K$2344, 5, FALSE)</f>
        <v>0</v>
      </c>
      <c r="O1029">
        <f>VLOOKUP($A1029, 'Hospitalisation Details'!$A$2:$K$2344, 6, FALSE)</f>
        <v>10976.25</v>
      </c>
      <c r="P1029" t="str">
        <f>VLOOKUP($A1029, 'Hospitalisation Details'!$A$2:$K$2344, 7, FALSE)</f>
        <v>tier - 3</v>
      </c>
      <c r="Q1029" t="str">
        <f>VLOOKUP($A1029, 'Hospitalisation Details'!$A$2:$K$2344, 8, FALSE)</f>
        <v>tier - 2</v>
      </c>
      <c r="R1029" t="str">
        <f>VLOOKUP($A1029, 'Hospitalisation Details'!$A$2:$K$2344, 9, FALSE)</f>
        <v>R1012</v>
      </c>
      <c r="S1029" t="str">
        <f>VLOOKUP($A1029, 'Hospitalisation Details'!$A$2:$K$2344, 10, FALSE)</f>
        <v>9Jul1966</v>
      </c>
      <c r="T1029">
        <f>VLOOKUP($A1029, 'Hospitalisation Details'!$A$2:$K$2344, 11, FALSE)</f>
        <v>56</v>
      </c>
    </row>
    <row r="1030" spans="1:20" ht="15.75" x14ac:dyDescent="0.25">
      <c r="A1030" s="1" t="s">
        <v>1341</v>
      </c>
      <c r="B1030" t="str">
        <f>VLOOKUP($A1030, 'Customer Names'!$A$2:$D$2336, 2, FALSE)</f>
        <v>Bell</v>
      </c>
      <c r="C1030" t="str">
        <f>VLOOKUP($A1030, 'Customer Names'!$A$2:$D$2336, 3, FALSE)</f>
        <v xml:space="preserve"> Mr</v>
      </c>
      <c r="D1030" t="str">
        <f>VLOOKUP($A1030, 'Customer Names'!$A$2:$D$2336, 4, FALSE)</f>
        <v xml:space="preserve">  Patrick</v>
      </c>
      <c r="E1030">
        <f>VLOOKUP($A1030, 'Medical Examinations'!$A$2:$J$2336, 2, FALSE)</f>
        <v>28.1</v>
      </c>
      <c r="F1030">
        <f>VLOOKUP($A1030, 'Medical Examinations'!$A$2:$J$2336, 3, FALSE)</f>
        <v>11.2</v>
      </c>
      <c r="G1030" t="str">
        <f>VLOOKUP($A1030, 'Medical Examinations'!$A$2:$J$2336, 4, FALSE)</f>
        <v>No</v>
      </c>
      <c r="H1030" t="str">
        <f>VLOOKUP($A1030, 'Medical Examinations'!$A$2:$J$2336, 5, FALSE)</f>
        <v>No</v>
      </c>
      <c r="I1030" t="str">
        <f>VLOOKUP($A1030, 'Medical Examinations'!$A$2:$J$2336, 6, FALSE)</f>
        <v>No</v>
      </c>
      <c r="J1030">
        <f>VLOOKUP($A1030, 'Medical Examinations'!$A$2:$J$2336, 7, FALSE)</f>
        <v>0</v>
      </c>
      <c r="K1030" t="str">
        <f>VLOOKUP($A1030, 'Medical Examinations'!$A$2:$J$2336, 8, FALSE)</f>
        <v>No</v>
      </c>
      <c r="L1030" t="str">
        <f>VLOOKUP($A1030, 'Medical Examinations'!$A$2:$J$2336, 9, FALSE)</f>
        <v>Obesity</v>
      </c>
      <c r="M1030" t="str">
        <f>VLOOKUP($A1030, 'Medical Examinations'!$A$2:$J$2336, 10, FALSE)</f>
        <v>Diabetes</v>
      </c>
      <c r="N1030">
        <f>VLOOKUP($A1030, 'Hospitalisation Details'!$A$2:$K$2344, 5, FALSE)</f>
        <v>0</v>
      </c>
      <c r="O1030">
        <f>VLOOKUP($A1030, 'Hospitalisation Details'!$A$2:$K$2344, 6, FALSE)</f>
        <v>10965.45</v>
      </c>
      <c r="P1030" t="str">
        <f>VLOOKUP($A1030, 'Hospitalisation Details'!$A$2:$K$2344, 7, FALSE)</f>
        <v>tier - 3</v>
      </c>
      <c r="Q1030" t="str">
        <f>VLOOKUP($A1030, 'Hospitalisation Details'!$A$2:$K$2344, 8, FALSE)</f>
        <v>tier - 2</v>
      </c>
      <c r="R1030" t="str">
        <f>VLOOKUP($A1030, 'Hospitalisation Details'!$A$2:$K$2344, 9, FALSE)</f>
        <v>R1011</v>
      </c>
      <c r="S1030" t="str">
        <f>VLOOKUP($A1030, 'Hospitalisation Details'!$A$2:$K$2344, 10, FALSE)</f>
        <v>19Jun1965</v>
      </c>
      <c r="T1030">
        <f>VLOOKUP($A1030, 'Hospitalisation Details'!$A$2:$K$2344, 11, FALSE)</f>
        <v>57</v>
      </c>
    </row>
    <row r="1031" spans="1:20" ht="15.75" x14ac:dyDescent="0.25">
      <c r="A1031" s="1" t="s">
        <v>1340</v>
      </c>
      <c r="B1031" t="str">
        <f>VLOOKUP($A1031, 'Customer Names'!$A$2:$D$2336, 2, FALSE)</f>
        <v>Dawes</v>
      </c>
      <c r="C1031" t="str">
        <f>VLOOKUP($A1031, 'Customer Names'!$A$2:$D$2336, 3, FALSE)</f>
        <v xml:space="preserve"> Ms</v>
      </c>
      <c r="D1031" t="str">
        <f>VLOOKUP($A1031, 'Customer Names'!$A$2:$D$2336, 4, FALSE)</f>
        <v xml:space="preserve">  Bridget K</v>
      </c>
      <c r="E1031">
        <f>VLOOKUP($A1031, 'Medical Examinations'!$A$2:$J$2336, 2, FALSE)</f>
        <v>37.43</v>
      </c>
      <c r="F1031">
        <f>VLOOKUP($A1031, 'Medical Examinations'!$A$2:$J$2336, 3, FALSE)</f>
        <v>4.3499999999999996</v>
      </c>
      <c r="G1031" t="str">
        <f>VLOOKUP($A1031, 'Medical Examinations'!$A$2:$J$2336, 4, FALSE)</f>
        <v>Yes</v>
      </c>
      <c r="H1031" t="str">
        <f>VLOOKUP($A1031, 'Medical Examinations'!$A$2:$J$2336, 5, FALSE)</f>
        <v>No</v>
      </c>
      <c r="I1031" t="str">
        <f>VLOOKUP($A1031, 'Medical Examinations'!$A$2:$J$2336, 6, FALSE)</f>
        <v>Yes</v>
      </c>
      <c r="J1031">
        <f>VLOOKUP($A1031, 'Medical Examinations'!$A$2:$J$2336, 7, FALSE)</f>
        <v>1</v>
      </c>
      <c r="K1031" t="str">
        <f>VLOOKUP($A1031, 'Medical Examinations'!$A$2:$J$2336, 8, FALSE)</f>
        <v>No</v>
      </c>
      <c r="L1031" t="str">
        <f>VLOOKUP($A1031, 'Medical Examinations'!$A$2:$J$2336, 9, FALSE)</f>
        <v>Obesity</v>
      </c>
      <c r="M1031" t="str">
        <f>VLOOKUP($A1031, 'Medical Examinations'!$A$2:$J$2336, 10, FALSE)</f>
        <v>Normal</v>
      </c>
      <c r="N1031">
        <f>VLOOKUP($A1031, 'Hospitalisation Details'!$A$2:$K$2344, 5, FALSE)</f>
        <v>1</v>
      </c>
      <c r="O1031">
        <f>VLOOKUP($A1031, 'Hospitalisation Details'!$A$2:$K$2344, 6, FALSE)</f>
        <v>10959.69</v>
      </c>
      <c r="P1031" t="str">
        <f>VLOOKUP($A1031, 'Hospitalisation Details'!$A$2:$K$2344, 7, FALSE)</f>
        <v>tier - 3</v>
      </c>
      <c r="Q1031" t="str">
        <f>VLOOKUP($A1031, 'Hospitalisation Details'!$A$2:$K$2344, 8, FALSE)</f>
        <v>tier - 3</v>
      </c>
      <c r="R1031" t="str">
        <f>VLOOKUP($A1031, 'Hospitalisation Details'!$A$2:$K$2344, 9, FALSE)</f>
        <v>R1012</v>
      </c>
      <c r="S1031" t="str">
        <f>VLOOKUP($A1031, 'Hospitalisation Details'!$A$2:$K$2344, 10, FALSE)</f>
        <v>14Aug1969</v>
      </c>
      <c r="T1031">
        <f>VLOOKUP($A1031, 'Hospitalisation Details'!$A$2:$K$2344, 11, FALSE)</f>
        <v>53</v>
      </c>
    </row>
    <row r="1032" spans="1:20" ht="15.75" x14ac:dyDescent="0.25">
      <c r="A1032" s="1" t="s">
        <v>1339</v>
      </c>
      <c r="B1032" t="str">
        <f>VLOOKUP($A1032, 'Customer Names'!$A$2:$D$2336, 2, FALSE)</f>
        <v>Larios</v>
      </c>
      <c r="C1032" t="str">
        <f>VLOOKUP($A1032, 'Customer Names'!$A$2:$D$2336, 3, FALSE)</f>
        <v xml:space="preserve"> Mr</v>
      </c>
      <c r="D1032" t="str">
        <f>VLOOKUP($A1032, 'Customer Names'!$A$2:$D$2336, 4, FALSE)</f>
        <v xml:space="preserve">  Gabriel</v>
      </c>
      <c r="E1032">
        <f>VLOOKUP($A1032, 'Medical Examinations'!$A$2:$J$2336, 2, FALSE)</f>
        <v>23.7</v>
      </c>
      <c r="F1032">
        <f>VLOOKUP($A1032, 'Medical Examinations'!$A$2:$J$2336, 3, FALSE)</f>
        <v>10.45</v>
      </c>
      <c r="G1032" t="str">
        <f>VLOOKUP($A1032, 'Medical Examinations'!$A$2:$J$2336, 4, FALSE)</f>
        <v>No</v>
      </c>
      <c r="H1032" t="str">
        <f>VLOOKUP($A1032, 'Medical Examinations'!$A$2:$J$2336, 5, FALSE)</f>
        <v>No</v>
      </c>
      <c r="I1032" t="str">
        <f>VLOOKUP($A1032, 'Medical Examinations'!$A$2:$J$2336, 6, FALSE)</f>
        <v>No</v>
      </c>
      <c r="J1032">
        <f>VLOOKUP($A1032, 'Medical Examinations'!$A$2:$J$2336, 7, FALSE)</f>
        <v>0</v>
      </c>
      <c r="K1032" t="str">
        <f>VLOOKUP($A1032, 'Medical Examinations'!$A$2:$J$2336, 8, FALSE)</f>
        <v>No</v>
      </c>
      <c r="L1032" t="str">
        <f>VLOOKUP($A1032, 'Medical Examinations'!$A$2:$J$2336, 9, FALSE)</f>
        <v>Obesity</v>
      </c>
      <c r="M1032" t="str">
        <f>VLOOKUP($A1032, 'Medical Examinations'!$A$2:$J$2336, 10, FALSE)</f>
        <v>Diabetes</v>
      </c>
      <c r="N1032">
        <f>VLOOKUP($A1032, 'Hospitalisation Details'!$A$2:$K$2344, 5, FALSE)</f>
        <v>0</v>
      </c>
      <c r="O1032">
        <f>VLOOKUP($A1032, 'Hospitalisation Details'!$A$2:$K$2344, 6, FALSE)</f>
        <v>10959.33</v>
      </c>
      <c r="P1032" t="str">
        <f>VLOOKUP($A1032, 'Hospitalisation Details'!$A$2:$K$2344, 7, FALSE)</f>
        <v>tier - 3</v>
      </c>
      <c r="Q1032" t="str">
        <f>VLOOKUP($A1032, 'Hospitalisation Details'!$A$2:$K$2344, 8, FALSE)</f>
        <v>tier - 3</v>
      </c>
      <c r="R1032" t="str">
        <f>VLOOKUP($A1032, 'Hospitalisation Details'!$A$2:$K$2344, 9, FALSE)</f>
        <v>R1011</v>
      </c>
      <c r="S1032" t="str">
        <f>VLOOKUP($A1032, 'Hospitalisation Details'!$A$2:$K$2344, 10, FALSE)</f>
        <v>4Dec1965</v>
      </c>
      <c r="T1032">
        <f>VLOOKUP($A1032, 'Hospitalisation Details'!$A$2:$K$2344, 11, FALSE)</f>
        <v>57</v>
      </c>
    </row>
    <row r="1033" spans="1:20" ht="15.75" x14ac:dyDescent="0.25">
      <c r="A1033" s="1" t="s">
        <v>1338</v>
      </c>
      <c r="B1033" t="str">
        <f>VLOOKUP($A1033, 'Customer Names'!$A$2:$D$2336, 2, FALSE)</f>
        <v>Yaremczuk</v>
      </c>
      <c r="C1033" t="str">
        <f>VLOOKUP($A1033, 'Customer Names'!$A$2:$D$2336, 3, FALSE)</f>
        <v xml:space="preserve"> Ms</v>
      </c>
      <c r="D1033" t="str">
        <f>VLOOKUP($A1033, 'Customer Names'!$A$2:$D$2336, 4, FALSE)</f>
        <v xml:space="preserve">  Natasha</v>
      </c>
      <c r="E1033">
        <f>VLOOKUP($A1033, 'Medical Examinations'!$A$2:$J$2336, 2, FALSE)</f>
        <v>24.795000000000002</v>
      </c>
      <c r="F1033">
        <f>VLOOKUP($A1033, 'Medical Examinations'!$A$2:$J$2336, 3, FALSE)</f>
        <v>4.07</v>
      </c>
      <c r="G1033" t="str">
        <f>VLOOKUP($A1033, 'Medical Examinations'!$A$2:$J$2336, 4, FALSE)</f>
        <v>No</v>
      </c>
      <c r="H1033" t="str">
        <f>VLOOKUP($A1033, 'Medical Examinations'!$A$2:$J$2336, 5, FALSE)</f>
        <v>No</v>
      </c>
      <c r="I1033" t="str">
        <f>VLOOKUP($A1033, 'Medical Examinations'!$A$2:$J$2336, 6, FALSE)</f>
        <v>Yes</v>
      </c>
      <c r="J1033">
        <f>VLOOKUP($A1033, 'Medical Examinations'!$A$2:$J$2336, 7, FALSE)</f>
        <v>0</v>
      </c>
      <c r="K1033" t="str">
        <f>VLOOKUP($A1033, 'Medical Examinations'!$A$2:$J$2336, 8, FALSE)</f>
        <v>No</v>
      </c>
      <c r="L1033" t="str">
        <f>VLOOKUP($A1033, 'Medical Examinations'!$A$2:$J$2336, 9, FALSE)</f>
        <v>Obesity</v>
      </c>
      <c r="M1033" t="str">
        <f>VLOOKUP($A1033, 'Medical Examinations'!$A$2:$J$2336, 10, FALSE)</f>
        <v>Normal</v>
      </c>
      <c r="N1033">
        <f>VLOOKUP($A1033, 'Hospitalisation Details'!$A$2:$K$2344, 5, FALSE)</f>
        <v>1</v>
      </c>
      <c r="O1033">
        <f>VLOOKUP($A1033, 'Hospitalisation Details'!$A$2:$K$2344, 6, FALSE)</f>
        <v>10942.13</v>
      </c>
      <c r="P1033" t="str">
        <f>VLOOKUP($A1033, 'Hospitalisation Details'!$A$2:$K$2344, 7, FALSE)</f>
        <v>tier - 3</v>
      </c>
      <c r="Q1033" t="str">
        <f>VLOOKUP($A1033, 'Hospitalisation Details'!$A$2:$K$2344, 8, FALSE)</f>
        <v>tier - 3</v>
      </c>
      <c r="R1033" t="str">
        <f>VLOOKUP($A1033, 'Hospitalisation Details'!$A$2:$K$2344, 9, FALSE)</f>
        <v>R1012</v>
      </c>
      <c r="S1033" t="str">
        <f>VLOOKUP($A1033, 'Hospitalisation Details'!$A$2:$K$2344, 10, FALSE)</f>
        <v>10Nov1969</v>
      </c>
      <c r="T1033">
        <f>VLOOKUP($A1033, 'Hospitalisation Details'!$A$2:$K$2344, 11, FALSE)</f>
        <v>53</v>
      </c>
    </row>
    <row r="1034" spans="1:20" ht="15.75" x14ac:dyDescent="0.25">
      <c r="A1034" s="1" t="s">
        <v>1337</v>
      </c>
      <c r="B1034" t="str">
        <f>VLOOKUP($A1034, 'Customer Names'!$A$2:$D$2336, 2, FALSE)</f>
        <v>Knight</v>
      </c>
      <c r="C1034" t="str">
        <f>VLOOKUP($A1034, 'Customer Names'!$A$2:$D$2336, 3, FALSE)</f>
        <v xml:space="preserve"> Ms</v>
      </c>
      <c r="D1034" t="str">
        <f>VLOOKUP($A1034, 'Customer Names'!$A$2:$D$2336, 4, FALSE)</f>
        <v xml:space="preserve">  Abby A</v>
      </c>
      <c r="E1034">
        <f>VLOOKUP($A1034, 'Medical Examinations'!$A$2:$J$2336, 2, FALSE)</f>
        <v>31.9</v>
      </c>
      <c r="F1034">
        <f>VLOOKUP($A1034, 'Medical Examinations'!$A$2:$J$2336, 3, FALSE)</f>
        <v>8.34</v>
      </c>
      <c r="G1034" t="str">
        <f>VLOOKUP($A1034, 'Medical Examinations'!$A$2:$J$2336, 4, FALSE)</f>
        <v>No</v>
      </c>
      <c r="H1034" t="str">
        <f>VLOOKUP($A1034, 'Medical Examinations'!$A$2:$J$2336, 5, FALSE)</f>
        <v>No</v>
      </c>
      <c r="I1034" t="str">
        <f>VLOOKUP($A1034, 'Medical Examinations'!$A$2:$J$2336, 6, FALSE)</f>
        <v>No</v>
      </c>
      <c r="J1034">
        <f>VLOOKUP($A1034, 'Medical Examinations'!$A$2:$J$2336, 7, FALSE)</f>
        <v>1</v>
      </c>
      <c r="K1034" t="str">
        <f>VLOOKUP($A1034, 'Medical Examinations'!$A$2:$J$2336, 8, FALSE)</f>
        <v>No</v>
      </c>
      <c r="L1034" t="str">
        <f>VLOOKUP($A1034, 'Medical Examinations'!$A$2:$J$2336, 9, FALSE)</f>
        <v>Obesity</v>
      </c>
      <c r="M1034" t="str">
        <f>VLOOKUP($A1034, 'Medical Examinations'!$A$2:$J$2336, 10, FALSE)</f>
        <v>Diabetes</v>
      </c>
      <c r="N1034">
        <f>VLOOKUP($A1034, 'Hospitalisation Details'!$A$2:$K$2344, 5, FALSE)</f>
        <v>1</v>
      </c>
      <c r="O1034">
        <f>VLOOKUP($A1034, 'Hospitalisation Details'!$A$2:$K$2344, 6, FALSE)</f>
        <v>10928.85</v>
      </c>
      <c r="P1034" t="str">
        <f>VLOOKUP($A1034, 'Hospitalisation Details'!$A$2:$K$2344, 7, FALSE)</f>
        <v>tier - 3</v>
      </c>
      <c r="Q1034" t="str">
        <f>VLOOKUP($A1034, 'Hospitalisation Details'!$A$2:$K$2344, 8, FALSE)</f>
        <v>tier - 3</v>
      </c>
      <c r="R1034" t="str">
        <f>VLOOKUP($A1034, 'Hospitalisation Details'!$A$2:$K$2344, 9, FALSE)</f>
        <v>R1013</v>
      </c>
      <c r="S1034" t="str">
        <f>VLOOKUP($A1034, 'Hospitalisation Details'!$A$2:$K$2344, 10, FALSE)</f>
        <v>12Nov1968</v>
      </c>
      <c r="T1034">
        <f>VLOOKUP($A1034, 'Hospitalisation Details'!$A$2:$K$2344, 11, FALSE)</f>
        <v>54</v>
      </c>
    </row>
    <row r="1035" spans="1:20" ht="15.75" x14ac:dyDescent="0.25">
      <c r="A1035" s="1" t="s">
        <v>1336</v>
      </c>
      <c r="B1035" t="str">
        <f>VLOOKUP($A1035, 'Customer Names'!$A$2:$D$2336, 2, FALSE)</f>
        <v>Eversman</v>
      </c>
      <c r="C1035" t="str">
        <f>VLOOKUP($A1035, 'Customer Names'!$A$2:$D$2336, 3, FALSE)</f>
        <v xml:space="preserve"> Ms</v>
      </c>
      <c r="D1035" t="str">
        <f>VLOOKUP($A1035, 'Customer Names'!$A$2:$D$2336, 4, FALSE)</f>
        <v xml:space="preserve">  Michelle</v>
      </c>
      <c r="E1035">
        <f>VLOOKUP($A1035, 'Medical Examinations'!$A$2:$J$2336, 2, FALSE)</f>
        <v>32.68</v>
      </c>
      <c r="F1035">
        <f>VLOOKUP($A1035, 'Medical Examinations'!$A$2:$J$2336, 3, FALSE)</f>
        <v>7.41</v>
      </c>
      <c r="G1035" t="str">
        <f>VLOOKUP($A1035, 'Medical Examinations'!$A$2:$J$2336, 4, FALSE)</f>
        <v>Yes</v>
      </c>
      <c r="H1035" t="str">
        <f>VLOOKUP($A1035, 'Medical Examinations'!$A$2:$J$2336, 5, FALSE)</f>
        <v>No</v>
      </c>
      <c r="I1035" t="str">
        <f>VLOOKUP($A1035, 'Medical Examinations'!$A$2:$J$2336, 6, FALSE)</f>
        <v>No</v>
      </c>
      <c r="J1035">
        <f>VLOOKUP($A1035, 'Medical Examinations'!$A$2:$J$2336, 7, FALSE)</f>
        <v>1</v>
      </c>
      <c r="K1035" t="str">
        <f>VLOOKUP($A1035, 'Medical Examinations'!$A$2:$J$2336, 8, FALSE)</f>
        <v>No</v>
      </c>
      <c r="L1035" t="str">
        <f>VLOOKUP($A1035, 'Medical Examinations'!$A$2:$J$2336, 9, FALSE)</f>
        <v>Obesity</v>
      </c>
      <c r="M1035" t="str">
        <f>VLOOKUP($A1035, 'Medical Examinations'!$A$2:$J$2336, 10, FALSE)</f>
        <v>Diabetes</v>
      </c>
      <c r="N1035">
        <f>VLOOKUP($A1035, 'Hospitalisation Details'!$A$2:$K$2344, 5, FALSE)</f>
        <v>0</v>
      </c>
      <c r="O1035">
        <f>VLOOKUP($A1035, 'Hospitalisation Details'!$A$2:$K$2344, 6, FALSE)</f>
        <v>10923.93</v>
      </c>
      <c r="P1035" t="str">
        <f>VLOOKUP($A1035, 'Hospitalisation Details'!$A$2:$K$2344, 7, FALSE)</f>
        <v>tier - 3</v>
      </c>
      <c r="Q1035" t="str">
        <f>VLOOKUP($A1035, 'Hospitalisation Details'!$A$2:$K$2344, 8, FALSE)</f>
        <v>tier - 1</v>
      </c>
      <c r="R1035" t="str">
        <f>VLOOKUP($A1035, 'Hospitalisation Details'!$A$2:$K$2344, 9, FALSE)</f>
        <v>R1024</v>
      </c>
      <c r="S1035" t="str">
        <f>VLOOKUP($A1035, 'Hospitalisation Details'!$A$2:$K$2344, 10, FALSE)</f>
        <v>13Nov1968</v>
      </c>
      <c r="T1035">
        <f>VLOOKUP($A1035, 'Hospitalisation Details'!$A$2:$K$2344, 11, FALSE)</f>
        <v>54</v>
      </c>
    </row>
    <row r="1036" spans="1:20" ht="15.75" x14ac:dyDescent="0.25">
      <c r="A1036" s="1" t="s">
        <v>1335</v>
      </c>
      <c r="B1036" t="str">
        <f>VLOOKUP($A1036, 'Customer Names'!$A$2:$D$2336, 2, FALSE)</f>
        <v>Hickory</v>
      </c>
      <c r="C1036" t="str">
        <f>VLOOKUP($A1036, 'Customer Names'!$A$2:$D$2336, 3, FALSE)</f>
        <v xml:space="preserve"> Ms</v>
      </c>
      <c r="D1036" t="str">
        <f>VLOOKUP($A1036, 'Customer Names'!$A$2:$D$2336, 4, FALSE)</f>
        <v xml:space="preserve">  Mckendree</v>
      </c>
      <c r="E1036">
        <f>VLOOKUP($A1036, 'Medical Examinations'!$A$2:$J$2336, 2, FALSE)</f>
        <v>47.13</v>
      </c>
      <c r="F1036">
        <f>VLOOKUP($A1036, 'Medical Examinations'!$A$2:$J$2336, 3, FALSE)</f>
        <v>4.3099999999999996</v>
      </c>
      <c r="G1036" t="str">
        <f>VLOOKUP($A1036, 'Medical Examinations'!$A$2:$J$2336, 4, FALSE)</f>
        <v>Yes</v>
      </c>
      <c r="H1036" t="str">
        <f>VLOOKUP($A1036, 'Medical Examinations'!$A$2:$J$2336, 5, FALSE)</f>
        <v>Yes</v>
      </c>
      <c r="I1036" t="str">
        <f>VLOOKUP($A1036, 'Medical Examinations'!$A$2:$J$2336, 6, FALSE)</f>
        <v>No</v>
      </c>
      <c r="J1036">
        <f>VLOOKUP($A1036, 'Medical Examinations'!$A$2:$J$2336, 7, FALSE)</f>
        <v>2</v>
      </c>
      <c r="K1036" t="str">
        <f>VLOOKUP($A1036, 'Medical Examinations'!$A$2:$J$2336, 8, FALSE)</f>
        <v>Yes</v>
      </c>
      <c r="L1036" t="str">
        <f>VLOOKUP($A1036, 'Medical Examinations'!$A$2:$J$2336, 9, FALSE)</f>
        <v>Obesity</v>
      </c>
      <c r="M1036" t="str">
        <f>VLOOKUP($A1036, 'Medical Examinations'!$A$2:$J$2336, 10, FALSE)</f>
        <v>Normal</v>
      </c>
      <c r="N1036">
        <f>VLOOKUP($A1036, 'Hospitalisation Details'!$A$2:$K$2344, 5, FALSE)</f>
        <v>0</v>
      </c>
      <c r="O1036">
        <f>VLOOKUP($A1036, 'Hospitalisation Details'!$A$2:$K$2344, 6, FALSE)</f>
        <v>10886.66</v>
      </c>
      <c r="P1036" t="str">
        <f>VLOOKUP($A1036, 'Hospitalisation Details'!$A$2:$K$2344, 7, FALSE)</f>
        <v>tier - 3</v>
      </c>
      <c r="Q1036" t="str">
        <f>VLOOKUP($A1036, 'Hospitalisation Details'!$A$2:$K$2344, 8, FALSE)</f>
        <v>tier - 3</v>
      </c>
      <c r="R1036" t="str">
        <f>VLOOKUP($A1036, 'Hospitalisation Details'!$A$2:$K$2344, 9, FALSE)</f>
        <v>R1012</v>
      </c>
      <c r="S1036" t="str">
        <f>VLOOKUP($A1036, 'Hospitalisation Details'!$A$2:$K$2344, 10, FALSE)</f>
        <v>6Sep1994</v>
      </c>
      <c r="T1036">
        <f>VLOOKUP($A1036, 'Hospitalisation Details'!$A$2:$K$2344, 11, FALSE)</f>
        <v>28</v>
      </c>
    </row>
    <row r="1037" spans="1:20" ht="15.75" x14ac:dyDescent="0.25">
      <c r="A1037" s="1" t="s">
        <v>1334</v>
      </c>
      <c r="B1037" t="str">
        <f>VLOOKUP($A1037, 'Customer Names'!$A$2:$D$2336, 2, FALSE)</f>
        <v>Mooney</v>
      </c>
      <c r="C1037" t="str">
        <f>VLOOKUP($A1037, 'Customer Names'!$A$2:$D$2336, 3, FALSE)</f>
        <v xml:space="preserve"> Ms</v>
      </c>
      <c r="D1037" t="str">
        <f>VLOOKUP($A1037, 'Customer Names'!$A$2:$D$2336, 4, FALSE)</f>
        <v xml:space="preserve">  Tara</v>
      </c>
      <c r="E1037">
        <f>VLOOKUP($A1037, 'Medical Examinations'!$A$2:$J$2336, 2, FALSE)</f>
        <v>36.67</v>
      </c>
      <c r="F1037">
        <f>VLOOKUP($A1037, 'Medical Examinations'!$A$2:$J$2336, 3, FALSE)</f>
        <v>10.83</v>
      </c>
      <c r="G1037" t="str">
        <f>VLOOKUP($A1037, 'Medical Examinations'!$A$2:$J$2336, 4, FALSE)</f>
        <v>Yes</v>
      </c>
      <c r="H1037" t="str">
        <f>VLOOKUP($A1037, 'Medical Examinations'!$A$2:$J$2336, 5, FALSE)</f>
        <v>No</v>
      </c>
      <c r="I1037" t="str">
        <f>VLOOKUP($A1037, 'Medical Examinations'!$A$2:$J$2336, 6, FALSE)</f>
        <v>No</v>
      </c>
      <c r="J1037">
        <f>VLOOKUP($A1037, 'Medical Examinations'!$A$2:$J$2336, 7, FALSE)</f>
        <v>1</v>
      </c>
      <c r="K1037" t="str">
        <f>VLOOKUP($A1037, 'Medical Examinations'!$A$2:$J$2336, 8, FALSE)</f>
        <v>No</v>
      </c>
      <c r="L1037" t="str">
        <f>VLOOKUP($A1037, 'Medical Examinations'!$A$2:$J$2336, 9, FALSE)</f>
        <v>Obesity</v>
      </c>
      <c r="M1037" t="str">
        <f>VLOOKUP($A1037, 'Medical Examinations'!$A$2:$J$2336, 10, FALSE)</f>
        <v>Diabetes</v>
      </c>
      <c r="N1037">
        <f>VLOOKUP($A1037, 'Hospitalisation Details'!$A$2:$K$2344, 5, FALSE)</f>
        <v>2</v>
      </c>
      <c r="O1037">
        <f>VLOOKUP($A1037, 'Hospitalisation Details'!$A$2:$K$2344, 6, FALSE)</f>
        <v>10848.13</v>
      </c>
      <c r="P1037" t="str">
        <f>VLOOKUP($A1037, 'Hospitalisation Details'!$A$2:$K$2344, 7, FALSE)</f>
        <v>tier - 3</v>
      </c>
      <c r="Q1037" t="str">
        <f>VLOOKUP($A1037, 'Hospitalisation Details'!$A$2:$K$2344, 8, FALSE)</f>
        <v>tier - 3</v>
      </c>
      <c r="R1037" t="str">
        <f>VLOOKUP($A1037, 'Hospitalisation Details'!$A$2:$K$2344, 9, FALSE)</f>
        <v>R1012</v>
      </c>
      <c r="S1037" t="str">
        <f>VLOOKUP($A1037, 'Hospitalisation Details'!$A$2:$K$2344, 10, FALSE)</f>
        <v>20Dec1971</v>
      </c>
      <c r="T1037">
        <f>VLOOKUP($A1037, 'Hospitalisation Details'!$A$2:$K$2344, 11, FALSE)</f>
        <v>51</v>
      </c>
    </row>
    <row r="1038" spans="1:20" ht="15.75" x14ac:dyDescent="0.25">
      <c r="A1038" s="1" t="s">
        <v>1333</v>
      </c>
      <c r="B1038" t="str">
        <f>VLOOKUP($A1038, 'Customer Names'!$A$2:$D$2336, 2, FALSE)</f>
        <v>Craighead</v>
      </c>
      <c r="C1038" t="str">
        <f>VLOOKUP($A1038, 'Customer Names'!$A$2:$D$2336, 3, FALSE)</f>
        <v xml:space="preserve"> Mr</v>
      </c>
      <c r="D1038" t="str">
        <f>VLOOKUP($A1038, 'Customer Names'!$A$2:$D$2336, 4, FALSE)</f>
        <v xml:space="preserve">  Daniel</v>
      </c>
      <c r="E1038">
        <f>VLOOKUP($A1038, 'Medical Examinations'!$A$2:$J$2336, 2, FALSE)</f>
        <v>33.630000000000003</v>
      </c>
      <c r="F1038">
        <f>VLOOKUP($A1038, 'Medical Examinations'!$A$2:$J$2336, 3, FALSE)</f>
        <v>11.31</v>
      </c>
      <c r="G1038" t="str">
        <f>VLOOKUP($A1038, 'Medical Examinations'!$A$2:$J$2336, 4, FALSE)</f>
        <v>Yes</v>
      </c>
      <c r="H1038" t="str">
        <f>VLOOKUP($A1038, 'Medical Examinations'!$A$2:$J$2336, 5, FALSE)</f>
        <v>No</v>
      </c>
      <c r="I1038" t="str">
        <f>VLOOKUP($A1038, 'Medical Examinations'!$A$2:$J$2336, 6, FALSE)</f>
        <v>No</v>
      </c>
      <c r="J1038">
        <f>VLOOKUP($A1038, 'Medical Examinations'!$A$2:$J$2336, 7, FALSE)</f>
        <v>1</v>
      </c>
      <c r="K1038" t="str">
        <f>VLOOKUP($A1038, 'Medical Examinations'!$A$2:$J$2336, 8, FALSE)</f>
        <v>No</v>
      </c>
      <c r="L1038" t="str">
        <f>VLOOKUP($A1038, 'Medical Examinations'!$A$2:$J$2336, 9, FALSE)</f>
        <v>Obesity</v>
      </c>
      <c r="M1038" t="str">
        <f>VLOOKUP($A1038, 'Medical Examinations'!$A$2:$J$2336, 10, FALSE)</f>
        <v>Diabetes</v>
      </c>
      <c r="N1038">
        <f>VLOOKUP($A1038, 'Hospitalisation Details'!$A$2:$K$2344, 5, FALSE)</f>
        <v>1</v>
      </c>
      <c r="O1038">
        <f>VLOOKUP($A1038, 'Hospitalisation Details'!$A$2:$K$2344, 6, FALSE)</f>
        <v>10825.25</v>
      </c>
      <c r="P1038" t="str">
        <f>VLOOKUP($A1038, 'Hospitalisation Details'!$A$2:$K$2344, 7, FALSE)</f>
        <v>tier - 3</v>
      </c>
      <c r="Q1038" t="str">
        <f>VLOOKUP($A1038, 'Hospitalisation Details'!$A$2:$K$2344, 8, FALSE)</f>
        <v>tier - 3</v>
      </c>
      <c r="R1038" t="str">
        <f>VLOOKUP($A1038, 'Hospitalisation Details'!$A$2:$K$2344, 9, FALSE)</f>
        <v>R1012</v>
      </c>
      <c r="S1038" t="str">
        <f>VLOOKUP($A1038, 'Hospitalisation Details'!$A$2:$K$2344, 10, FALSE)</f>
        <v>28Jul1968</v>
      </c>
      <c r="T1038">
        <f>VLOOKUP($A1038, 'Hospitalisation Details'!$A$2:$K$2344, 11, FALSE)</f>
        <v>54</v>
      </c>
    </row>
    <row r="1039" spans="1:20" ht="15.75" x14ac:dyDescent="0.25">
      <c r="A1039" s="1" t="s">
        <v>1332</v>
      </c>
      <c r="B1039" t="str">
        <f>VLOOKUP($A1039, 'Customer Names'!$A$2:$D$2336, 2, FALSE)</f>
        <v>Gardner</v>
      </c>
      <c r="C1039" t="str">
        <f>VLOOKUP($A1039, 'Customer Names'!$A$2:$D$2336, 3, FALSE)</f>
        <v xml:space="preserve"> Mr</v>
      </c>
      <c r="D1039" t="str">
        <f>VLOOKUP($A1039, 'Customer Names'!$A$2:$D$2336, 4, FALSE)</f>
        <v xml:space="preserve">  Joshua P</v>
      </c>
      <c r="E1039">
        <f>VLOOKUP($A1039, 'Medical Examinations'!$A$2:$J$2336, 2, FALSE)</f>
        <v>32.67</v>
      </c>
      <c r="F1039">
        <f>VLOOKUP($A1039, 'Medical Examinations'!$A$2:$J$2336, 3, FALSE)</f>
        <v>11.81</v>
      </c>
      <c r="G1039" t="str">
        <f>VLOOKUP($A1039, 'Medical Examinations'!$A$2:$J$2336, 4, FALSE)</f>
        <v>No</v>
      </c>
      <c r="H1039" t="str">
        <f>VLOOKUP($A1039, 'Medical Examinations'!$A$2:$J$2336, 5, FALSE)</f>
        <v>No</v>
      </c>
      <c r="I1039" t="str">
        <f>VLOOKUP($A1039, 'Medical Examinations'!$A$2:$J$2336, 6, FALSE)</f>
        <v>No</v>
      </c>
      <c r="J1039">
        <f>VLOOKUP($A1039, 'Medical Examinations'!$A$2:$J$2336, 7, FALSE)</f>
        <v>1</v>
      </c>
      <c r="K1039" t="str">
        <f>VLOOKUP($A1039, 'Medical Examinations'!$A$2:$J$2336, 8, FALSE)</f>
        <v>No</v>
      </c>
      <c r="L1039" t="str">
        <f>VLOOKUP($A1039, 'Medical Examinations'!$A$2:$J$2336, 9, FALSE)</f>
        <v>Obesity</v>
      </c>
      <c r="M1039" t="str">
        <f>VLOOKUP($A1039, 'Medical Examinations'!$A$2:$J$2336, 10, FALSE)</f>
        <v>Diabetes</v>
      </c>
      <c r="N1039">
        <f>VLOOKUP($A1039, 'Hospitalisation Details'!$A$2:$K$2344, 5, FALSE)</f>
        <v>1</v>
      </c>
      <c r="O1039">
        <f>VLOOKUP($A1039, 'Hospitalisation Details'!$A$2:$K$2344, 6, FALSE)</f>
        <v>10807.49</v>
      </c>
      <c r="P1039" t="str">
        <f>VLOOKUP($A1039, 'Hospitalisation Details'!$A$2:$K$2344, 7, FALSE)</f>
        <v>tier - 3</v>
      </c>
      <c r="Q1039" t="str">
        <f>VLOOKUP($A1039, 'Hospitalisation Details'!$A$2:$K$2344, 8, FALSE)</f>
        <v>tier - 2</v>
      </c>
      <c r="R1039" t="str">
        <f>VLOOKUP($A1039, 'Hospitalisation Details'!$A$2:$K$2344, 9, FALSE)</f>
        <v>R1013</v>
      </c>
      <c r="S1039" t="str">
        <f>VLOOKUP($A1039, 'Hospitalisation Details'!$A$2:$K$2344, 10, FALSE)</f>
        <v>2Oct1967</v>
      </c>
      <c r="T1039">
        <f>VLOOKUP($A1039, 'Hospitalisation Details'!$A$2:$K$2344, 11, FALSE)</f>
        <v>55</v>
      </c>
    </row>
    <row r="1040" spans="1:20" ht="15.75" x14ac:dyDescent="0.25">
      <c r="A1040" s="1" t="s">
        <v>1331</v>
      </c>
      <c r="B1040" t="str">
        <f>VLOOKUP($A1040, 'Customer Names'!$A$2:$D$2336, 2, FALSE)</f>
        <v>Lohrenz</v>
      </c>
      <c r="C1040" t="str">
        <f>VLOOKUP($A1040, 'Customer Names'!$A$2:$D$2336, 3, FALSE)</f>
        <v xml:space="preserve"> Ms</v>
      </c>
      <c r="D1040" t="str">
        <f>VLOOKUP($A1040, 'Customer Names'!$A$2:$D$2336, 4, FALSE)</f>
        <v xml:space="preserve">  Erin C</v>
      </c>
      <c r="E1040">
        <f>VLOOKUP($A1040, 'Medical Examinations'!$A$2:$J$2336, 2, FALSE)</f>
        <v>33.299999999999997</v>
      </c>
      <c r="F1040">
        <f>VLOOKUP($A1040, 'Medical Examinations'!$A$2:$J$2336, 3, FALSE)</f>
        <v>8.26</v>
      </c>
      <c r="G1040" t="str">
        <f>VLOOKUP($A1040, 'Medical Examinations'!$A$2:$J$2336, 4, FALSE)</f>
        <v>Yes</v>
      </c>
      <c r="H1040" t="str">
        <f>VLOOKUP($A1040, 'Medical Examinations'!$A$2:$J$2336, 5, FALSE)</f>
        <v>No</v>
      </c>
      <c r="I1040" t="str">
        <f>VLOOKUP($A1040, 'Medical Examinations'!$A$2:$J$2336, 6, FALSE)</f>
        <v>No</v>
      </c>
      <c r="J1040">
        <f>VLOOKUP($A1040, 'Medical Examinations'!$A$2:$J$2336, 7, FALSE)</f>
        <v>1</v>
      </c>
      <c r="K1040" t="str">
        <f>VLOOKUP($A1040, 'Medical Examinations'!$A$2:$J$2336, 8, FALSE)</f>
        <v>No</v>
      </c>
      <c r="L1040" t="str">
        <f>VLOOKUP($A1040, 'Medical Examinations'!$A$2:$J$2336, 9, FALSE)</f>
        <v>Obesity</v>
      </c>
      <c r="M1040" t="str">
        <f>VLOOKUP($A1040, 'Medical Examinations'!$A$2:$J$2336, 10, FALSE)</f>
        <v>Diabetes</v>
      </c>
      <c r="N1040">
        <f>VLOOKUP($A1040, 'Hospitalisation Details'!$A$2:$K$2344, 5, FALSE)</f>
        <v>2</v>
      </c>
      <c r="O1040">
        <f>VLOOKUP($A1040, 'Hospitalisation Details'!$A$2:$K$2344, 6, FALSE)</f>
        <v>10806.84</v>
      </c>
      <c r="P1040" t="str">
        <f>VLOOKUP($A1040, 'Hospitalisation Details'!$A$2:$K$2344, 7, FALSE)</f>
        <v>tier - 3</v>
      </c>
      <c r="Q1040" t="str">
        <f>VLOOKUP($A1040, 'Hospitalisation Details'!$A$2:$K$2344, 8, FALSE)</f>
        <v>tier - 2</v>
      </c>
      <c r="R1040" t="str">
        <f>VLOOKUP($A1040, 'Hospitalisation Details'!$A$2:$K$2344, 9, FALSE)</f>
        <v>R1011</v>
      </c>
      <c r="S1040" t="str">
        <f>VLOOKUP($A1040, 'Hospitalisation Details'!$A$2:$K$2344, 10, FALSE)</f>
        <v>18Dec1970</v>
      </c>
      <c r="T1040">
        <f>VLOOKUP($A1040, 'Hospitalisation Details'!$A$2:$K$2344, 11, FALSE)</f>
        <v>52</v>
      </c>
    </row>
    <row r="1041" spans="1:20" ht="15.75" x14ac:dyDescent="0.25">
      <c r="A1041" s="1" t="s">
        <v>1330</v>
      </c>
      <c r="B1041" t="str">
        <f>VLOOKUP($A1041, 'Customer Names'!$A$2:$D$2336, 2, FALSE)</f>
        <v>Demise</v>
      </c>
      <c r="C1041" t="str">
        <f>VLOOKUP($A1041, 'Customer Names'!$A$2:$D$2336, 3, FALSE)</f>
        <v xml:space="preserve"> Ms</v>
      </c>
      <c r="D1041" t="str">
        <f>VLOOKUP($A1041, 'Customer Names'!$A$2:$D$2336, 4, FALSE)</f>
        <v xml:space="preserve">  Shure</v>
      </c>
      <c r="E1041">
        <f>VLOOKUP($A1041, 'Medical Examinations'!$A$2:$J$2336, 2, FALSE)</f>
        <v>30.78</v>
      </c>
      <c r="F1041">
        <f>VLOOKUP($A1041, 'Medical Examinations'!$A$2:$J$2336, 3, FALSE)</f>
        <v>10.74</v>
      </c>
      <c r="G1041" t="str">
        <f>VLOOKUP($A1041, 'Medical Examinations'!$A$2:$J$2336, 4, FALSE)</f>
        <v>No</v>
      </c>
      <c r="H1041" t="str">
        <f>VLOOKUP($A1041, 'Medical Examinations'!$A$2:$J$2336, 5, FALSE)</f>
        <v>No</v>
      </c>
      <c r="I1041" t="str">
        <f>VLOOKUP($A1041, 'Medical Examinations'!$A$2:$J$2336, 6, FALSE)</f>
        <v>No</v>
      </c>
      <c r="J1041">
        <f>VLOOKUP($A1041, 'Medical Examinations'!$A$2:$J$2336, 7, FALSE)</f>
        <v>1</v>
      </c>
      <c r="K1041" t="str">
        <f>VLOOKUP($A1041, 'Medical Examinations'!$A$2:$J$2336, 8, FALSE)</f>
        <v>No</v>
      </c>
      <c r="L1041" t="str">
        <f>VLOOKUP($A1041, 'Medical Examinations'!$A$2:$J$2336, 9, FALSE)</f>
        <v>Obesity</v>
      </c>
      <c r="M1041" t="str">
        <f>VLOOKUP($A1041, 'Medical Examinations'!$A$2:$J$2336, 10, FALSE)</f>
        <v>Diabetes</v>
      </c>
      <c r="N1041">
        <f>VLOOKUP($A1041, 'Hospitalisation Details'!$A$2:$K$2344, 5, FALSE)</f>
        <v>1</v>
      </c>
      <c r="O1041">
        <f>VLOOKUP($A1041, 'Hospitalisation Details'!$A$2:$K$2344, 6, FALSE)</f>
        <v>10797.34</v>
      </c>
      <c r="P1041" t="str">
        <f>VLOOKUP($A1041, 'Hospitalisation Details'!$A$2:$K$2344, 7, FALSE)</f>
        <v>tier - 3</v>
      </c>
      <c r="Q1041" t="str">
        <f>VLOOKUP($A1041, 'Hospitalisation Details'!$A$2:$K$2344, 8, FALSE)</f>
        <v>tier - 2</v>
      </c>
      <c r="R1041" t="str">
        <f>VLOOKUP($A1041, 'Hospitalisation Details'!$A$2:$K$2344, 9, FALSE)</f>
        <v>R1023</v>
      </c>
      <c r="S1041" t="str">
        <f>VLOOKUP($A1041, 'Hospitalisation Details'!$A$2:$K$2344, 10, FALSE)</f>
        <v>28Oct1970</v>
      </c>
      <c r="T1041">
        <f>VLOOKUP($A1041, 'Hospitalisation Details'!$A$2:$K$2344, 11, FALSE)</f>
        <v>52</v>
      </c>
    </row>
    <row r="1042" spans="1:20" ht="15.75" x14ac:dyDescent="0.25">
      <c r="A1042" s="1" t="s">
        <v>1329</v>
      </c>
      <c r="B1042" t="str">
        <f>VLOOKUP($A1042, 'Customer Names'!$A$2:$D$2336, 2, FALSE)</f>
        <v>Nelson</v>
      </c>
      <c r="C1042" t="str">
        <f>VLOOKUP($A1042, 'Customer Names'!$A$2:$D$2336, 3, FALSE)</f>
        <v xml:space="preserve"> Mr</v>
      </c>
      <c r="D1042" t="str">
        <f>VLOOKUP($A1042, 'Customer Names'!$A$2:$D$2336, 4, FALSE)</f>
        <v xml:space="preserve">  Richard</v>
      </c>
      <c r="E1042">
        <f>VLOOKUP($A1042, 'Medical Examinations'!$A$2:$J$2336, 2, FALSE)</f>
        <v>28.975000000000001</v>
      </c>
      <c r="F1042">
        <f>VLOOKUP($A1042, 'Medical Examinations'!$A$2:$J$2336, 3, FALSE)</f>
        <v>7.69</v>
      </c>
      <c r="G1042" t="str">
        <f>VLOOKUP($A1042, 'Medical Examinations'!$A$2:$J$2336, 4, FALSE)</f>
        <v>No</v>
      </c>
      <c r="H1042" t="str">
        <f>VLOOKUP($A1042, 'Medical Examinations'!$A$2:$J$2336, 5, FALSE)</f>
        <v>No</v>
      </c>
      <c r="I1042" t="str">
        <f>VLOOKUP($A1042, 'Medical Examinations'!$A$2:$J$2336, 6, FALSE)</f>
        <v>No</v>
      </c>
      <c r="J1042">
        <f>VLOOKUP($A1042, 'Medical Examinations'!$A$2:$J$2336, 7, FALSE)</f>
        <v>0</v>
      </c>
      <c r="K1042" t="str">
        <f>VLOOKUP($A1042, 'Medical Examinations'!$A$2:$J$2336, 8, FALSE)</f>
        <v>No</v>
      </c>
      <c r="L1042" t="str">
        <f>VLOOKUP($A1042, 'Medical Examinations'!$A$2:$J$2336, 9, FALSE)</f>
        <v>Obesity</v>
      </c>
      <c r="M1042" t="str">
        <f>VLOOKUP($A1042, 'Medical Examinations'!$A$2:$J$2336, 10, FALSE)</f>
        <v>Diabetes</v>
      </c>
      <c r="N1042">
        <f>VLOOKUP($A1042, 'Hospitalisation Details'!$A$2:$K$2344, 5, FALSE)</f>
        <v>0</v>
      </c>
      <c r="O1042">
        <f>VLOOKUP($A1042, 'Hospitalisation Details'!$A$2:$K$2344, 6, FALSE)</f>
        <v>10796.35</v>
      </c>
      <c r="P1042" t="str">
        <f>VLOOKUP($A1042, 'Hospitalisation Details'!$A$2:$K$2344, 7, FALSE)</f>
        <v>tier - 3</v>
      </c>
      <c r="Q1042" t="str">
        <f>VLOOKUP($A1042, 'Hospitalisation Details'!$A$2:$K$2344, 8, FALSE)</f>
        <v>tier - 1</v>
      </c>
      <c r="R1042" t="str">
        <f>VLOOKUP($A1042, 'Hospitalisation Details'!$A$2:$K$2344, 9, FALSE)</f>
        <v>R1019</v>
      </c>
      <c r="S1042" t="str">
        <f>VLOOKUP($A1042, 'Hospitalisation Details'!$A$2:$K$2344, 10, FALSE)</f>
        <v>23Oct1967</v>
      </c>
      <c r="T1042">
        <f>VLOOKUP($A1042, 'Hospitalisation Details'!$A$2:$K$2344, 11, FALSE)</f>
        <v>55</v>
      </c>
    </row>
    <row r="1043" spans="1:20" ht="15.75" x14ac:dyDescent="0.25">
      <c r="A1043" s="1" t="s">
        <v>1328</v>
      </c>
      <c r="B1043" t="str">
        <f>VLOOKUP($A1043, 'Customer Names'!$A$2:$D$2336, 2, FALSE)</f>
        <v>Guitard</v>
      </c>
      <c r="C1043" t="str">
        <f>VLOOKUP($A1043, 'Customer Names'!$A$2:$D$2336, 3, FALSE)</f>
        <v xml:space="preserve"> Ms</v>
      </c>
      <c r="D1043" t="str">
        <f>VLOOKUP($A1043, 'Customer Names'!$A$2:$D$2336, 4, FALSE)</f>
        <v xml:space="preserve">  Brenda</v>
      </c>
      <c r="E1043">
        <f>VLOOKUP($A1043, 'Medical Examinations'!$A$2:$J$2336, 2, FALSE)</f>
        <v>33.4</v>
      </c>
      <c r="F1043">
        <f>VLOOKUP($A1043, 'Medical Examinations'!$A$2:$J$2336, 3, FALSE)</f>
        <v>4.84</v>
      </c>
      <c r="G1043" t="str">
        <f>VLOOKUP($A1043, 'Medical Examinations'!$A$2:$J$2336, 4, FALSE)</f>
        <v>Yes</v>
      </c>
      <c r="H1043" t="str">
        <f>VLOOKUP($A1043, 'Medical Examinations'!$A$2:$J$2336, 5, FALSE)</f>
        <v>No</v>
      </c>
      <c r="I1043" t="str">
        <f>VLOOKUP($A1043, 'Medical Examinations'!$A$2:$J$2336, 6, FALSE)</f>
        <v>No</v>
      </c>
      <c r="J1043">
        <f>VLOOKUP($A1043, 'Medical Examinations'!$A$2:$J$2336, 7, FALSE)</f>
        <v>1</v>
      </c>
      <c r="K1043" t="str">
        <f>VLOOKUP($A1043, 'Medical Examinations'!$A$2:$J$2336, 8, FALSE)</f>
        <v>No</v>
      </c>
      <c r="L1043" t="str">
        <f>VLOOKUP($A1043, 'Medical Examinations'!$A$2:$J$2336, 9, FALSE)</f>
        <v>Obesity</v>
      </c>
      <c r="M1043" t="str">
        <f>VLOOKUP($A1043, 'Medical Examinations'!$A$2:$J$2336, 10, FALSE)</f>
        <v>Normal</v>
      </c>
      <c r="N1043">
        <f>VLOOKUP($A1043, 'Hospitalisation Details'!$A$2:$K$2344, 5, FALSE)</f>
        <v>0</v>
      </c>
      <c r="O1043">
        <f>VLOOKUP($A1043, 'Hospitalisation Details'!$A$2:$K$2344, 6, FALSE)</f>
        <v>10795.94</v>
      </c>
      <c r="P1043" t="str">
        <f>VLOOKUP($A1043, 'Hospitalisation Details'!$A$2:$K$2344, 7, FALSE)</f>
        <v>tier - 3</v>
      </c>
      <c r="Q1043" t="str">
        <f>VLOOKUP($A1043, 'Hospitalisation Details'!$A$2:$K$2344, 8, FALSE)</f>
        <v>tier - 1</v>
      </c>
      <c r="R1043" t="str">
        <f>VLOOKUP($A1043, 'Hospitalisation Details'!$A$2:$K$2344, 9, FALSE)</f>
        <v>R1011</v>
      </c>
      <c r="S1043" t="str">
        <f>VLOOKUP($A1043, 'Hospitalisation Details'!$A$2:$K$2344, 10, FALSE)</f>
        <v>24Dec1999</v>
      </c>
      <c r="T1043">
        <f>VLOOKUP($A1043, 'Hospitalisation Details'!$A$2:$K$2344, 11, FALSE)</f>
        <v>23</v>
      </c>
    </row>
    <row r="1044" spans="1:20" ht="15.75" x14ac:dyDescent="0.25">
      <c r="A1044" s="1" t="s">
        <v>1327</v>
      </c>
      <c r="B1044" t="str">
        <f>VLOOKUP($A1044, 'Customer Names'!$A$2:$D$2336, 2, FALSE)</f>
        <v>Navas</v>
      </c>
      <c r="C1044" t="str">
        <f>VLOOKUP($A1044, 'Customer Names'!$A$2:$D$2336, 3, FALSE)</f>
        <v xml:space="preserve"> Mr</v>
      </c>
      <c r="D1044" t="str">
        <f>VLOOKUP($A1044, 'Customer Names'!$A$2:$D$2336, 4, FALSE)</f>
        <v xml:space="preserve">  Joseph M</v>
      </c>
      <c r="E1044">
        <f>VLOOKUP($A1044, 'Medical Examinations'!$A$2:$J$2336, 2, FALSE)</f>
        <v>21.5</v>
      </c>
      <c r="F1044">
        <f>VLOOKUP($A1044, 'Medical Examinations'!$A$2:$J$2336, 3, FALSE)</f>
        <v>9.77</v>
      </c>
      <c r="G1044" t="str">
        <f>VLOOKUP($A1044, 'Medical Examinations'!$A$2:$J$2336, 4, FALSE)</f>
        <v>No</v>
      </c>
      <c r="H1044" t="str">
        <f>VLOOKUP($A1044, 'Medical Examinations'!$A$2:$J$2336, 5, FALSE)</f>
        <v>No</v>
      </c>
      <c r="I1044" t="str">
        <f>VLOOKUP($A1044, 'Medical Examinations'!$A$2:$J$2336, 6, FALSE)</f>
        <v>No</v>
      </c>
      <c r="J1044">
        <f>VLOOKUP($A1044, 'Medical Examinations'!$A$2:$J$2336, 7, FALSE)</f>
        <v>0</v>
      </c>
      <c r="K1044" t="str">
        <f>VLOOKUP($A1044, 'Medical Examinations'!$A$2:$J$2336, 8, FALSE)</f>
        <v>No</v>
      </c>
      <c r="L1044" t="str">
        <f>VLOOKUP($A1044, 'Medical Examinations'!$A$2:$J$2336, 9, FALSE)</f>
        <v>Obesity</v>
      </c>
      <c r="M1044" t="str">
        <f>VLOOKUP($A1044, 'Medical Examinations'!$A$2:$J$2336, 10, FALSE)</f>
        <v>Diabetes</v>
      </c>
      <c r="N1044">
        <f>VLOOKUP($A1044, 'Hospitalisation Details'!$A$2:$K$2344, 5, FALSE)</f>
        <v>1</v>
      </c>
      <c r="O1044">
        <f>VLOOKUP($A1044, 'Hospitalisation Details'!$A$2:$K$2344, 6, FALSE)</f>
        <v>10791.96</v>
      </c>
      <c r="P1044" t="str">
        <f>VLOOKUP($A1044, 'Hospitalisation Details'!$A$2:$K$2344, 7, FALSE)</f>
        <v>tier - 3</v>
      </c>
      <c r="Q1044" t="str">
        <f>VLOOKUP($A1044, 'Hospitalisation Details'!$A$2:$K$2344, 8, FALSE)</f>
        <v>tier - 2</v>
      </c>
      <c r="R1044" t="str">
        <f>VLOOKUP($A1044, 'Hospitalisation Details'!$A$2:$K$2344, 9, FALSE)</f>
        <v>R1011</v>
      </c>
      <c r="S1044" t="str">
        <f>VLOOKUP($A1044, 'Hospitalisation Details'!$A$2:$K$2344, 10, FALSE)</f>
        <v>11Nov1967</v>
      </c>
      <c r="T1044">
        <f>VLOOKUP($A1044, 'Hospitalisation Details'!$A$2:$K$2344, 11, FALSE)</f>
        <v>55</v>
      </c>
    </row>
    <row r="1045" spans="1:20" ht="15.75" x14ac:dyDescent="0.25">
      <c r="A1045" s="1" t="s">
        <v>1326</v>
      </c>
      <c r="B1045" t="str">
        <f>VLOOKUP($A1045, 'Customer Names'!$A$2:$D$2336, 2, FALSE)</f>
        <v>Ptucha</v>
      </c>
      <c r="C1045" t="str">
        <f>VLOOKUP($A1045, 'Customer Names'!$A$2:$D$2336, 3, FALSE)</f>
        <v xml:space="preserve"> Mr</v>
      </c>
      <c r="D1045" t="str">
        <f>VLOOKUP($A1045, 'Customer Names'!$A$2:$D$2336, 4, FALSE)</f>
        <v xml:space="preserve">  Stephen J</v>
      </c>
      <c r="E1045">
        <f>VLOOKUP($A1045, 'Medical Examinations'!$A$2:$J$2336, 2, FALSE)</f>
        <v>38.14</v>
      </c>
      <c r="F1045">
        <f>VLOOKUP($A1045, 'Medical Examinations'!$A$2:$J$2336, 3, FALSE)</f>
        <v>5.84</v>
      </c>
      <c r="G1045" t="str">
        <f>VLOOKUP($A1045, 'Medical Examinations'!$A$2:$J$2336, 4, FALSE)</f>
        <v>Yes</v>
      </c>
      <c r="H1045" t="str">
        <f>VLOOKUP($A1045, 'Medical Examinations'!$A$2:$J$2336, 5, FALSE)</f>
        <v>No</v>
      </c>
      <c r="I1045" t="str">
        <f>VLOOKUP($A1045, 'Medical Examinations'!$A$2:$J$2336, 6, FALSE)</f>
        <v>No</v>
      </c>
      <c r="J1045">
        <f>VLOOKUP($A1045, 'Medical Examinations'!$A$2:$J$2336, 7, FALSE)</f>
        <v>1</v>
      </c>
      <c r="K1045" t="str">
        <f>VLOOKUP($A1045, 'Medical Examinations'!$A$2:$J$2336, 8, FALSE)</f>
        <v>Yes</v>
      </c>
      <c r="L1045" t="str">
        <f>VLOOKUP($A1045, 'Medical Examinations'!$A$2:$J$2336, 9, FALSE)</f>
        <v>Obesity</v>
      </c>
      <c r="M1045" t="str">
        <f>VLOOKUP($A1045, 'Medical Examinations'!$A$2:$J$2336, 10, FALSE)</f>
        <v>Diabetes</v>
      </c>
      <c r="N1045">
        <f>VLOOKUP($A1045, 'Hospitalisation Details'!$A$2:$K$2344, 5, FALSE)</f>
        <v>3</v>
      </c>
      <c r="O1045">
        <f>VLOOKUP($A1045, 'Hospitalisation Details'!$A$2:$K$2344, 6, FALSE)</f>
        <v>10769.75</v>
      </c>
      <c r="P1045" t="str">
        <f>VLOOKUP($A1045, 'Hospitalisation Details'!$A$2:$K$2344, 7, FALSE)</f>
        <v>tier - 3</v>
      </c>
      <c r="Q1045" t="str">
        <f>VLOOKUP($A1045, 'Hospitalisation Details'!$A$2:$K$2344, 8, FALSE)</f>
        <v>tier - 2</v>
      </c>
      <c r="R1045" t="str">
        <f>VLOOKUP($A1045, 'Hospitalisation Details'!$A$2:$K$2344, 9, FALSE)</f>
        <v>R1022</v>
      </c>
      <c r="S1045" t="str">
        <f>VLOOKUP($A1045, 'Hospitalisation Details'!$A$2:$K$2344, 10, FALSE)</f>
        <v>25Nov1989</v>
      </c>
      <c r="T1045">
        <f>VLOOKUP($A1045, 'Hospitalisation Details'!$A$2:$K$2344, 11, FALSE)</f>
        <v>33</v>
      </c>
    </row>
    <row r="1046" spans="1:20" ht="15.75" x14ac:dyDescent="0.25">
      <c r="A1046" s="1" t="s">
        <v>1325</v>
      </c>
      <c r="B1046" t="str">
        <f>VLOOKUP($A1046, 'Customer Names'!$A$2:$D$2336, 2, FALSE)</f>
        <v>Kirouac</v>
      </c>
      <c r="C1046" t="str">
        <f>VLOOKUP($A1046, 'Customer Names'!$A$2:$D$2336, 3, FALSE)</f>
        <v xml:space="preserve"> Mrs</v>
      </c>
      <c r="D1046" t="str">
        <f>VLOOKUP($A1046, 'Customer Names'!$A$2:$D$2336, 4, FALSE)</f>
        <v xml:space="preserve">  Kathya</v>
      </c>
      <c r="E1046">
        <f>VLOOKUP($A1046, 'Medical Examinations'!$A$2:$J$2336, 2, FALSE)</f>
        <v>35.42</v>
      </c>
      <c r="F1046">
        <f>VLOOKUP($A1046, 'Medical Examinations'!$A$2:$J$2336, 3, FALSE)</f>
        <v>8.6999999999999993</v>
      </c>
      <c r="G1046" t="str">
        <f>VLOOKUP($A1046, 'Medical Examinations'!$A$2:$J$2336, 4, FALSE)</f>
        <v>Yes</v>
      </c>
      <c r="H1046" t="str">
        <f>VLOOKUP($A1046, 'Medical Examinations'!$A$2:$J$2336, 5, FALSE)</f>
        <v>No</v>
      </c>
      <c r="I1046" t="str">
        <f>VLOOKUP($A1046, 'Medical Examinations'!$A$2:$J$2336, 6, FALSE)</f>
        <v>No</v>
      </c>
      <c r="J1046">
        <f>VLOOKUP($A1046, 'Medical Examinations'!$A$2:$J$2336, 7, FALSE)</f>
        <v>1</v>
      </c>
      <c r="K1046" t="str">
        <f>VLOOKUP($A1046, 'Medical Examinations'!$A$2:$J$2336, 8, FALSE)</f>
        <v>No</v>
      </c>
      <c r="L1046" t="str">
        <f>VLOOKUP($A1046, 'Medical Examinations'!$A$2:$J$2336, 9, FALSE)</f>
        <v>Obesity</v>
      </c>
      <c r="M1046" t="str">
        <f>VLOOKUP($A1046, 'Medical Examinations'!$A$2:$J$2336, 10, FALSE)</f>
        <v>Diabetes</v>
      </c>
      <c r="N1046">
        <f>VLOOKUP($A1046, 'Hospitalisation Details'!$A$2:$K$2344, 5, FALSE)</f>
        <v>3</v>
      </c>
      <c r="O1046">
        <f>VLOOKUP($A1046, 'Hospitalisation Details'!$A$2:$K$2344, 6, FALSE)</f>
        <v>10749.02</v>
      </c>
      <c r="P1046" t="str">
        <f>VLOOKUP($A1046, 'Hospitalisation Details'!$A$2:$K$2344, 7, FALSE)</f>
        <v>tier - 3</v>
      </c>
      <c r="Q1046" t="str">
        <f>VLOOKUP($A1046, 'Hospitalisation Details'!$A$2:$K$2344, 8, FALSE)</f>
        <v>tier - 1</v>
      </c>
      <c r="R1046" t="str">
        <f>VLOOKUP($A1046, 'Hospitalisation Details'!$A$2:$K$2344, 9, FALSE)</f>
        <v>R1026</v>
      </c>
      <c r="S1046" t="str">
        <f>VLOOKUP($A1046, 'Hospitalisation Details'!$A$2:$K$2344, 10, FALSE)</f>
        <v>29Aug1986</v>
      </c>
      <c r="T1046">
        <f>VLOOKUP($A1046, 'Hospitalisation Details'!$A$2:$K$2344, 11, FALSE)</f>
        <v>36</v>
      </c>
    </row>
    <row r="1047" spans="1:20" ht="15.75" x14ac:dyDescent="0.25">
      <c r="A1047" s="1" t="s">
        <v>1324</v>
      </c>
      <c r="B1047" t="str">
        <f>VLOOKUP($A1047, 'Customer Names'!$A$2:$D$2336, 2, FALSE)</f>
        <v>Toews</v>
      </c>
      <c r="C1047" t="str">
        <f>VLOOKUP($A1047, 'Customer Names'!$A$2:$D$2336, 3, FALSE)</f>
        <v xml:space="preserve"> Mr</v>
      </c>
      <c r="D1047" t="str">
        <f>VLOOKUP($A1047, 'Customer Names'!$A$2:$D$2336, 4, FALSE)</f>
        <v xml:space="preserve">  Wesley</v>
      </c>
      <c r="E1047">
        <f>VLOOKUP($A1047, 'Medical Examinations'!$A$2:$J$2336, 2, FALSE)</f>
        <v>35.625</v>
      </c>
      <c r="F1047">
        <f>VLOOKUP($A1047, 'Medical Examinations'!$A$2:$J$2336, 3, FALSE)</f>
        <v>10.79</v>
      </c>
      <c r="G1047" t="str">
        <f>VLOOKUP($A1047, 'Medical Examinations'!$A$2:$J$2336, 4, FALSE)</f>
        <v>Yes</v>
      </c>
      <c r="H1047" t="str">
        <f>VLOOKUP($A1047, 'Medical Examinations'!$A$2:$J$2336, 5, FALSE)</f>
        <v>No</v>
      </c>
      <c r="I1047" t="str">
        <f>VLOOKUP($A1047, 'Medical Examinations'!$A$2:$J$2336, 6, FALSE)</f>
        <v>No</v>
      </c>
      <c r="J1047">
        <f>VLOOKUP($A1047, 'Medical Examinations'!$A$2:$J$2336, 7, FALSE)</f>
        <v>1</v>
      </c>
      <c r="K1047" t="str">
        <f>VLOOKUP($A1047, 'Medical Examinations'!$A$2:$J$2336, 8, FALSE)</f>
        <v>No</v>
      </c>
      <c r="L1047" t="str">
        <f>VLOOKUP($A1047, 'Medical Examinations'!$A$2:$J$2336, 9, FALSE)</f>
        <v>Obesity</v>
      </c>
      <c r="M1047" t="str">
        <f>VLOOKUP($A1047, 'Medical Examinations'!$A$2:$J$2336, 10, FALSE)</f>
        <v>Diabetes</v>
      </c>
      <c r="N1047">
        <f>VLOOKUP($A1047, 'Hospitalisation Details'!$A$2:$K$2344, 5, FALSE)</f>
        <v>4</v>
      </c>
      <c r="O1047">
        <f>VLOOKUP($A1047, 'Hospitalisation Details'!$A$2:$K$2344, 6, FALSE)</f>
        <v>10736.87</v>
      </c>
      <c r="P1047" t="str">
        <f>VLOOKUP($A1047, 'Hospitalisation Details'!$A$2:$K$2344, 7, FALSE)</f>
        <v>tier - 3</v>
      </c>
      <c r="Q1047" t="str">
        <f>VLOOKUP($A1047, 'Hospitalisation Details'!$A$2:$K$2344, 8, FALSE)</f>
        <v>tier - 1</v>
      </c>
      <c r="R1047" t="str">
        <f>VLOOKUP($A1047, 'Hospitalisation Details'!$A$2:$K$2344, 9, FALSE)</f>
        <v>R1016</v>
      </c>
      <c r="S1047" t="str">
        <f>VLOOKUP($A1047, 'Hospitalisation Details'!$A$2:$K$2344, 10, FALSE)</f>
        <v>9Dec1974</v>
      </c>
      <c r="T1047">
        <f>VLOOKUP($A1047, 'Hospitalisation Details'!$A$2:$K$2344, 11, FALSE)</f>
        <v>48</v>
      </c>
    </row>
    <row r="1048" spans="1:20" ht="15.75" x14ac:dyDescent="0.25">
      <c r="A1048" s="1" t="s">
        <v>1323</v>
      </c>
      <c r="B1048" t="str">
        <f>VLOOKUP($A1048, 'Customer Names'!$A$2:$D$2336, 2, FALSE)</f>
        <v>Perry</v>
      </c>
      <c r="C1048" t="str">
        <f>VLOOKUP($A1048, 'Customer Names'!$A$2:$D$2336, 3, FALSE)</f>
        <v xml:space="preserve"> Mr</v>
      </c>
      <c r="D1048" t="str">
        <f>VLOOKUP($A1048, 'Customer Names'!$A$2:$D$2336, 4, FALSE)</f>
        <v xml:space="preserve">  Tim</v>
      </c>
      <c r="E1048">
        <f>VLOOKUP($A1048, 'Medical Examinations'!$A$2:$J$2336, 2, FALSE)</f>
        <v>45.51</v>
      </c>
      <c r="F1048">
        <f>VLOOKUP($A1048, 'Medical Examinations'!$A$2:$J$2336, 3, FALSE)</f>
        <v>4.32</v>
      </c>
      <c r="G1048" t="str">
        <f>VLOOKUP($A1048, 'Medical Examinations'!$A$2:$J$2336, 4, FALSE)</f>
        <v>Yes</v>
      </c>
      <c r="H1048" t="str">
        <f>VLOOKUP($A1048, 'Medical Examinations'!$A$2:$J$2336, 5, FALSE)</f>
        <v>No</v>
      </c>
      <c r="I1048" t="str">
        <f>VLOOKUP($A1048, 'Medical Examinations'!$A$2:$J$2336, 6, FALSE)</f>
        <v>No</v>
      </c>
      <c r="J1048">
        <f>VLOOKUP($A1048, 'Medical Examinations'!$A$2:$J$2336, 7, FALSE)</f>
        <v>2</v>
      </c>
      <c r="K1048" t="str">
        <f>VLOOKUP($A1048, 'Medical Examinations'!$A$2:$J$2336, 8, FALSE)</f>
        <v>Yes</v>
      </c>
      <c r="L1048" t="str">
        <f>VLOOKUP($A1048, 'Medical Examinations'!$A$2:$J$2336, 9, FALSE)</f>
        <v>Obesity</v>
      </c>
      <c r="M1048" t="str">
        <f>VLOOKUP($A1048, 'Medical Examinations'!$A$2:$J$2336, 10, FALSE)</f>
        <v>Normal</v>
      </c>
      <c r="N1048">
        <f>VLOOKUP($A1048, 'Hospitalisation Details'!$A$2:$K$2344, 5, FALSE)</f>
        <v>0</v>
      </c>
      <c r="O1048">
        <f>VLOOKUP($A1048, 'Hospitalisation Details'!$A$2:$K$2344, 6, FALSE)</f>
        <v>10719.57</v>
      </c>
      <c r="P1048" t="str">
        <f>VLOOKUP($A1048, 'Hospitalisation Details'!$A$2:$K$2344, 7, FALSE)</f>
        <v>tier - 3</v>
      </c>
      <c r="Q1048" t="str">
        <f>VLOOKUP($A1048, 'Hospitalisation Details'!$A$2:$K$2344, 8, FALSE)</f>
        <v>tier - 1</v>
      </c>
      <c r="R1048" t="str">
        <f>VLOOKUP($A1048, 'Hospitalisation Details'!$A$2:$K$2344, 9, FALSE)</f>
        <v>R1012</v>
      </c>
      <c r="S1048" t="str">
        <f>VLOOKUP($A1048, 'Hospitalisation Details'!$A$2:$K$2344, 10, FALSE)</f>
        <v>25Jun1992</v>
      </c>
      <c r="T1048">
        <f>VLOOKUP($A1048, 'Hospitalisation Details'!$A$2:$K$2344, 11, FALSE)</f>
        <v>30</v>
      </c>
    </row>
    <row r="1049" spans="1:20" ht="15.75" x14ac:dyDescent="0.25">
      <c r="A1049" s="1" t="s">
        <v>1322</v>
      </c>
      <c r="B1049" t="str">
        <f>VLOOKUP($A1049, 'Customer Names'!$A$2:$D$2336, 2, FALSE)</f>
        <v>Kretz</v>
      </c>
      <c r="C1049" t="str">
        <f>VLOOKUP($A1049, 'Customer Names'!$A$2:$D$2336, 3, FALSE)</f>
        <v xml:space="preserve"> Ms</v>
      </c>
      <c r="D1049" t="str">
        <f>VLOOKUP($A1049, 'Customer Names'!$A$2:$D$2336, 4, FALSE)</f>
        <v xml:space="preserve">  Jamie L</v>
      </c>
      <c r="E1049">
        <f>VLOOKUP($A1049, 'Medical Examinations'!$A$2:$J$2336, 2, FALSE)</f>
        <v>37.1</v>
      </c>
      <c r="F1049">
        <f>VLOOKUP($A1049, 'Medical Examinations'!$A$2:$J$2336, 3, FALSE)</f>
        <v>7.19</v>
      </c>
      <c r="G1049" t="str">
        <f>VLOOKUP($A1049, 'Medical Examinations'!$A$2:$J$2336, 4, FALSE)</f>
        <v>Yes</v>
      </c>
      <c r="H1049" t="str">
        <f>VLOOKUP($A1049, 'Medical Examinations'!$A$2:$J$2336, 5, FALSE)</f>
        <v>No</v>
      </c>
      <c r="I1049" t="str">
        <f>VLOOKUP($A1049, 'Medical Examinations'!$A$2:$J$2336, 6, FALSE)</f>
        <v>No</v>
      </c>
      <c r="J1049">
        <f>VLOOKUP($A1049, 'Medical Examinations'!$A$2:$J$2336, 7, FALSE)</f>
        <v>1</v>
      </c>
      <c r="K1049" t="str">
        <f>VLOOKUP($A1049, 'Medical Examinations'!$A$2:$J$2336, 8, FALSE)</f>
        <v>No</v>
      </c>
      <c r="L1049" t="str">
        <f>VLOOKUP($A1049, 'Medical Examinations'!$A$2:$J$2336, 9, FALSE)</f>
        <v>Obesity</v>
      </c>
      <c r="M1049" t="str">
        <f>VLOOKUP($A1049, 'Medical Examinations'!$A$2:$J$2336, 10, FALSE)</f>
        <v>Diabetes</v>
      </c>
      <c r="N1049">
        <f>VLOOKUP($A1049, 'Hospitalisation Details'!$A$2:$K$2344, 5, FALSE)</f>
        <v>0</v>
      </c>
      <c r="O1049">
        <f>VLOOKUP($A1049, 'Hospitalisation Details'!$A$2:$K$2344, 6, FALSE)</f>
        <v>10713.64</v>
      </c>
      <c r="P1049" t="str">
        <f>VLOOKUP($A1049, 'Hospitalisation Details'!$A$2:$K$2344, 7, FALSE)</f>
        <v>tier - 3</v>
      </c>
      <c r="Q1049" t="str">
        <f>VLOOKUP($A1049, 'Hospitalisation Details'!$A$2:$K$2344, 8, FALSE)</f>
        <v>tier - 3</v>
      </c>
      <c r="R1049" t="str">
        <f>VLOOKUP($A1049, 'Hospitalisation Details'!$A$2:$K$2344, 9, FALSE)</f>
        <v>R1011</v>
      </c>
      <c r="S1049" t="str">
        <f>VLOOKUP($A1049, 'Hospitalisation Details'!$A$2:$K$2344, 10, FALSE)</f>
        <v>5Oct1967</v>
      </c>
      <c r="T1049">
        <f>VLOOKUP($A1049, 'Hospitalisation Details'!$A$2:$K$2344, 11, FALSE)</f>
        <v>55</v>
      </c>
    </row>
    <row r="1050" spans="1:20" ht="15.75" x14ac:dyDescent="0.25">
      <c r="A1050" s="1" t="s">
        <v>1321</v>
      </c>
      <c r="B1050" t="str">
        <f>VLOOKUP($A1050, 'Customer Names'!$A$2:$D$2336, 2, FALSE)</f>
        <v>Hempel</v>
      </c>
      <c r="C1050" t="str">
        <f>VLOOKUP($A1050, 'Customer Names'!$A$2:$D$2336, 3, FALSE)</f>
        <v xml:space="preserve"> Ms</v>
      </c>
      <c r="D1050" t="str">
        <f>VLOOKUP($A1050, 'Customer Names'!$A$2:$D$2336, 4, FALSE)</f>
        <v xml:space="preserve">  Alexandra</v>
      </c>
      <c r="E1050">
        <f>VLOOKUP($A1050, 'Medical Examinations'!$A$2:$J$2336, 2, FALSE)</f>
        <v>30.5</v>
      </c>
      <c r="F1050">
        <f>VLOOKUP($A1050, 'Medical Examinations'!$A$2:$J$2336, 3, FALSE)</f>
        <v>11.94</v>
      </c>
      <c r="G1050" t="str">
        <f>VLOOKUP($A1050, 'Medical Examinations'!$A$2:$J$2336, 4, FALSE)</f>
        <v>No</v>
      </c>
      <c r="H1050" t="str">
        <f>VLOOKUP($A1050, 'Medical Examinations'!$A$2:$J$2336, 5, FALSE)</f>
        <v>No</v>
      </c>
      <c r="I1050" t="str">
        <f>VLOOKUP($A1050, 'Medical Examinations'!$A$2:$J$2336, 6, FALSE)</f>
        <v>No</v>
      </c>
      <c r="J1050">
        <f>VLOOKUP($A1050, 'Medical Examinations'!$A$2:$J$2336, 7, FALSE)</f>
        <v>1</v>
      </c>
      <c r="K1050" t="str">
        <f>VLOOKUP($A1050, 'Medical Examinations'!$A$2:$J$2336, 8, FALSE)</f>
        <v>No</v>
      </c>
      <c r="L1050" t="str">
        <f>VLOOKUP($A1050, 'Medical Examinations'!$A$2:$J$2336, 9, FALSE)</f>
        <v>Obesity</v>
      </c>
      <c r="M1050" t="str">
        <f>VLOOKUP($A1050, 'Medical Examinations'!$A$2:$J$2336, 10, FALSE)</f>
        <v>Diabetes</v>
      </c>
      <c r="N1050">
        <f>VLOOKUP($A1050, 'Hospitalisation Details'!$A$2:$K$2344, 5, FALSE)</f>
        <v>0</v>
      </c>
      <c r="O1050">
        <f>VLOOKUP($A1050, 'Hospitalisation Details'!$A$2:$K$2344, 6, FALSE)</f>
        <v>10704.47</v>
      </c>
      <c r="P1050" t="str">
        <f>VLOOKUP($A1050, 'Hospitalisation Details'!$A$2:$K$2344, 7, FALSE)</f>
        <v>tier - 3</v>
      </c>
      <c r="Q1050" t="str">
        <f>VLOOKUP($A1050, 'Hospitalisation Details'!$A$2:$K$2344, 8, FALSE)</f>
        <v>tier - 2</v>
      </c>
      <c r="R1050" t="str">
        <f>VLOOKUP($A1050, 'Hospitalisation Details'!$A$2:$K$2344, 9, FALSE)</f>
        <v>R1011</v>
      </c>
      <c r="S1050" t="str">
        <f>VLOOKUP($A1050, 'Hospitalisation Details'!$A$2:$K$2344, 10, FALSE)</f>
        <v>30Jul1967</v>
      </c>
      <c r="T1050">
        <f>VLOOKUP($A1050, 'Hospitalisation Details'!$A$2:$K$2344, 11, FALSE)</f>
        <v>55</v>
      </c>
    </row>
    <row r="1051" spans="1:20" ht="15.75" x14ac:dyDescent="0.25">
      <c r="A1051" s="1" t="s">
        <v>1320</v>
      </c>
      <c r="B1051" t="str">
        <f>VLOOKUP($A1051, 'Customer Names'!$A$2:$D$2336, 2, FALSE)</f>
        <v>McBroom</v>
      </c>
      <c r="C1051" t="str">
        <f>VLOOKUP($A1051, 'Customer Names'!$A$2:$D$2336, 3, FALSE)</f>
        <v xml:space="preserve"> Ms</v>
      </c>
      <c r="D1051" t="str">
        <f>VLOOKUP($A1051, 'Customer Names'!$A$2:$D$2336, 4, FALSE)</f>
        <v xml:space="preserve">  Tiffany</v>
      </c>
      <c r="E1051">
        <f>VLOOKUP($A1051, 'Medical Examinations'!$A$2:$J$2336, 2, FALSE)</f>
        <v>28.16</v>
      </c>
      <c r="F1051">
        <f>VLOOKUP($A1051, 'Medical Examinations'!$A$2:$J$2336, 3, FALSE)</f>
        <v>5.56</v>
      </c>
      <c r="G1051" t="str">
        <f>VLOOKUP($A1051, 'Medical Examinations'!$A$2:$J$2336, 4, FALSE)</f>
        <v>No</v>
      </c>
      <c r="H1051" t="str">
        <f>VLOOKUP($A1051, 'Medical Examinations'!$A$2:$J$2336, 5, FALSE)</f>
        <v>No</v>
      </c>
      <c r="I1051" t="str">
        <f>VLOOKUP($A1051, 'Medical Examinations'!$A$2:$J$2336, 6, FALSE)</f>
        <v>No</v>
      </c>
      <c r="J1051">
        <f>VLOOKUP($A1051, 'Medical Examinations'!$A$2:$J$2336, 7, FALSE)</f>
        <v>0</v>
      </c>
      <c r="K1051" t="str">
        <f>VLOOKUP($A1051, 'Medical Examinations'!$A$2:$J$2336, 8, FALSE)</f>
        <v>No</v>
      </c>
      <c r="L1051" t="str">
        <f>VLOOKUP($A1051, 'Medical Examinations'!$A$2:$J$2336, 9, FALSE)</f>
        <v>Obesity</v>
      </c>
      <c r="M1051" t="str">
        <f>VLOOKUP($A1051, 'Medical Examinations'!$A$2:$J$2336, 10, FALSE)</f>
        <v>Normal</v>
      </c>
      <c r="N1051">
        <f>VLOOKUP($A1051, 'Hospitalisation Details'!$A$2:$K$2344, 5, FALSE)</f>
        <v>3</v>
      </c>
      <c r="O1051">
        <f>VLOOKUP($A1051, 'Hospitalisation Details'!$A$2:$K$2344, 6, FALSE)</f>
        <v>10702.64</v>
      </c>
      <c r="P1051" t="str">
        <f>VLOOKUP($A1051, 'Hospitalisation Details'!$A$2:$K$2344, 7, FALSE)</f>
        <v>tier - 3</v>
      </c>
      <c r="Q1051" t="str">
        <f>VLOOKUP($A1051, 'Hospitalisation Details'!$A$2:$K$2344, 8, FALSE)</f>
        <v>tier - 3</v>
      </c>
      <c r="R1051" t="str">
        <f>VLOOKUP($A1051, 'Hospitalisation Details'!$A$2:$K$2344, 9, FALSE)</f>
        <v>R1013</v>
      </c>
      <c r="S1051" t="str">
        <f>VLOOKUP($A1051, 'Hospitalisation Details'!$A$2:$K$2344, 10, FALSE)</f>
        <v>24Oct1972</v>
      </c>
      <c r="T1051">
        <f>VLOOKUP($A1051, 'Hospitalisation Details'!$A$2:$K$2344, 11, FALSE)</f>
        <v>50</v>
      </c>
    </row>
    <row r="1052" spans="1:20" ht="15.75" x14ac:dyDescent="0.25">
      <c r="A1052" s="1" t="s">
        <v>1319</v>
      </c>
      <c r="B1052" t="str">
        <f>VLOOKUP($A1052, 'Customer Names'!$A$2:$D$2336, 2, FALSE)</f>
        <v>Yoo</v>
      </c>
      <c r="C1052" t="str">
        <f>VLOOKUP($A1052, 'Customer Names'!$A$2:$D$2336, 3, FALSE)</f>
        <v xml:space="preserve"> Mrs</v>
      </c>
      <c r="D1052" t="str">
        <f>VLOOKUP($A1052, 'Customer Names'!$A$2:$D$2336, 4, FALSE)</f>
        <v xml:space="preserve">  Rebecca J</v>
      </c>
      <c r="E1052">
        <f>VLOOKUP($A1052, 'Medical Examinations'!$A$2:$J$2336, 2, FALSE)</f>
        <v>29.1</v>
      </c>
      <c r="F1052">
        <f>VLOOKUP($A1052, 'Medical Examinations'!$A$2:$J$2336, 3, FALSE)</f>
        <v>5.64</v>
      </c>
      <c r="G1052" t="str">
        <f>VLOOKUP($A1052, 'Medical Examinations'!$A$2:$J$2336, 4, FALSE)</f>
        <v>No</v>
      </c>
      <c r="H1052" t="str">
        <f>VLOOKUP($A1052, 'Medical Examinations'!$A$2:$J$2336, 5, FALSE)</f>
        <v>No</v>
      </c>
      <c r="I1052" t="str">
        <f>VLOOKUP($A1052, 'Medical Examinations'!$A$2:$J$2336, 6, FALSE)</f>
        <v>No</v>
      </c>
      <c r="J1052">
        <f>VLOOKUP($A1052, 'Medical Examinations'!$A$2:$J$2336, 7, FALSE)</f>
        <v>0</v>
      </c>
      <c r="K1052" t="str">
        <f>VLOOKUP($A1052, 'Medical Examinations'!$A$2:$J$2336, 8, FALSE)</f>
        <v>No</v>
      </c>
      <c r="L1052" t="str">
        <f>VLOOKUP($A1052, 'Medical Examinations'!$A$2:$J$2336, 9, FALSE)</f>
        <v>Obesity</v>
      </c>
      <c r="M1052" t="str">
        <f>VLOOKUP($A1052, 'Medical Examinations'!$A$2:$J$2336, 10, FALSE)</f>
        <v>Normal</v>
      </c>
      <c r="N1052">
        <f>VLOOKUP($A1052, 'Hospitalisation Details'!$A$2:$K$2344, 5, FALSE)</f>
        <v>2</v>
      </c>
      <c r="O1052">
        <f>VLOOKUP($A1052, 'Hospitalisation Details'!$A$2:$K$2344, 6, FALSE)</f>
        <v>10698.38</v>
      </c>
      <c r="P1052" t="str">
        <f>VLOOKUP($A1052, 'Hospitalisation Details'!$A$2:$K$2344, 7, FALSE)</f>
        <v>tier - 3</v>
      </c>
      <c r="Q1052" t="str">
        <f>VLOOKUP($A1052, 'Hospitalisation Details'!$A$2:$K$2344, 8, FALSE)</f>
        <v>tier - 1</v>
      </c>
      <c r="R1052" t="str">
        <f>VLOOKUP($A1052, 'Hospitalisation Details'!$A$2:$K$2344, 9, FALSE)</f>
        <v>R1025</v>
      </c>
      <c r="S1052" t="str">
        <f>VLOOKUP($A1052, 'Hospitalisation Details'!$A$2:$K$2344, 10, FALSE)</f>
        <v>30Sep1976</v>
      </c>
      <c r="T1052">
        <f>VLOOKUP($A1052, 'Hospitalisation Details'!$A$2:$K$2344, 11, FALSE)</f>
        <v>46</v>
      </c>
    </row>
    <row r="1053" spans="1:20" ht="15.75" x14ac:dyDescent="0.25">
      <c r="A1053" s="1" t="s">
        <v>1318</v>
      </c>
      <c r="B1053" t="str">
        <f>VLOOKUP($A1053, 'Customer Names'!$A$2:$D$2336, 2, FALSE)</f>
        <v>Rand</v>
      </c>
      <c r="C1053" t="str">
        <f>VLOOKUP($A1053, 'Customer Names'!$A$2:$D$2336, 3, FALSE)</f>
        <v xml:space="preserve"> Mr</v>
      </c>
      <c r="D1053" t="str">
        <f>VLOOKUP($A1053, 'Customer Names'!$A$2:$D$2336, 4, FALSE)</f>
        <v xml:space="preserve">  Austin T</v>
      </c>
      <c r="E1053">
        <f>VLOOKUP($A1053, 'Medical Examinations'!$A$2:$J$2336, 2, FALSE)</f>
        <v>30.22</v>
      </c>
      <c r="F1053">
        <f>VLOOKUP($A1053, 'Medical Examinations'!$A$2:$J$2336, 3, FALSE)</f>
        <v>4.6500000000000004</v>
      </c>
      <c r="G1053" t="str">
        <f>VLOOKUP($A1053, 'Medical Examinations'!$A$2:$J$2336, 4, FALSE)</f>
        <v>No</v>
      </c>
      <c r="H1053" t="str">
        <f>VLOOKUP($A1053, 'Medical Examinations'!$A$2:$J$2336, 5, FALSE)</f>
        <v>No</v>
      </c>
      <c r="I1053" t="str">
        <f>VLOOKUP($A1053, 'Medical Examinations'!$A$2:$J$2336, 6, FALSE)</f>
        <v>No</v>
      </c>
      <c r="J1053">
        <f>VLOOKUP($A1053, 'Medical Examinations'!$A$2:$J$2336, 7, FALSE)</f>
        <v>1</v>
      </c>
      <c r="K1053" t="str">
        <f>VLOOKUP($A1053, 'Medical Examinations'!$A$2:$J$2336, 8, FALSE)</f>
        <v>No</v>
      </c>
      <c r="L1053" t="str">
        <f>VLOOKUP($A1053, 'Medical Examinations'!$A$2:$J$2336, 9, FALSE)</f>
        <v>Obesity</v>
      </c>
      <c r="M1053" t="str">
        <f>VLOOKUP($A1053, 'Medical Examinations'!$A$2:$J$2336, 10, FALSE)</f>
        <v>Normal</v>
      </c>
      <c r="N1053">
        <f>VLOOKUP($A1053, 'Hospitalisation Details'!$A$2:$K$2344, 5, FALSE)</f>
        <v>2</v>
      </c>
      <c r="O1053">
        <f>VLOOKUP($A1053, 'Hospitalisation Details'!$A$2:$K$2344, 6, FALSE)</f>
        <v>10690.11</v>
      </c>
      <c r="P1053" t="str">
        <f>VLOOKUP($A1053, 'Hospitalisation Details'!$A$2:$K$2344, 7, FALSE)</f>
        <v>tier - 3</v>
      </c>
      <c r="Q1053" t="str">
        <f>VLOOKUP($A1053, 'Hospitalisation Details'!$A$2:$K$2344, 8, FALSE)</f>
        <v>tier - 2</v>
      </c>
      <c r="R1053" t="str">
        <f>VLOOKUP($A1053, 'Hospitalisation Details'!$A$2:$K$2344, 9, FALSE)</f>
        <v>R1021</v>
      </c>
      <c r="S1053" t="str">
        <f>VLOOKUP($A1053, 'Hospitalisation Details'!$A$2:$K$2344, 10, FALSE)</f>
        <v>2Aug1977</v>
      </c>
      <c r="T1053">
        <f>VLOOKUP($A1053, 'Hospitalisation Details'!$A$2:$K$2344, 11, FALSE)</f>
        <v>45</v>
      </c>
    </row>
    <row r="1054" spans="1:20" ht="15.75" x14ac:dyDescent="0.25">
      <c r="A1054" s="1" t="s">
        <v>1317</v>
      </c>
      <c r="B1054" t="str">
        <f>VLOOKUP($A1054, 'Customer Names'!$A$2:$D$2336, 2, FALSE)</f>
        <v>Wolfe</v>
      </c>
      <c r="C1054" t="str">
        <f>VLOOKUP($A1054, 'Customer Names'!$A$2:$D$2336, 3, FALSE)</f>
        <v xml:space="preserve"> Ms</v>
      </c>
      <c r="D1054" t="str">
        <f>VLOOKUP($A1054, 'Customer Names'!$A$2:$D$2336, 4, FALSE)</f>
        <v xml:space="preserve">  Jamie T</v>
      </c>
      <c r="E1054">
        <f>VLOOKUP($A1054, 'Medical Examinations'!$A$2:$J$2336, 2, FALSE)</f>
        <v>24.29</v>
      </c>
      <c r="F1054">
        <f>VLOOKUP($A1054, 'Medical Examinations'!$A$2:$J$2336, 3, FALSE)</f>
        <v>9.0500000000000007</v>
      </c>
      <c r="G1054" t="str">
        <f>VLOOKUP($A1054, 'Medical Examinations'!$A$2:$J$2336, 4, FALSE)</f>
        <v>No</v>
      </c>
      <c r="H1054" t="str">
        <f>VLOOKUP($A1054, 'Medical Examinations'!$A$2:$J$2336, 5, FALSE)</f>
        <v>No</v>
      </c>
      <c r="I1054" t="str">
        <f>VLOOKUP($A1054, 'Medical Examinations'!$A$2:$J$2336, 6, FALSE)</f>
        <v>No</v>
      </c>
      <c r="J1054">
        <f>VLOOKUP($A1054, 'Medical Examinations'!$A$2:$J$2336, 7, FALSE)</f>
        <v>0</v>
      </c>
      <c r="K1054" t="str">
        <f>VLOOKUP($A1054, 'Medical Examinations'!$A$2:$J$2336, 8, FALSE)</f>
        <v>No</v>
      </c>
      <c r="L1054" t="str">
        <f>VLOOKUP($A1054, 'Medical Examinations'!$A$2:$J$2336, 9, FALSE)</f>
        <v>Obesity</v>
      </c>
      <c r="M1054" t="str">
        <f>VLOOKUP($A1054, 'Medical Examinations'!$A$2:$J$2336, 10, FALSE)</f>
        <v>Diabetes</v>
      </c>
      <c r="N1054">
        <f>VLOOKUP($A1054, 'Hospitalisation Details'!$A$2:$K$2344, 5, FALSE)</f>
        <v>0</v>
      </c>
      <c r="O1054">
        <f>VLOOKUP($A1054, 'Hospitalisation Details'!$A$2:$K$2344, 6, FALSE)</f>
        <v>10676.83</v>
      </c>
      <c r="P1054" t="str">
        <f>VLOOKUP($A1054, 'Hospitalisation Details'!$A$2:$K$2344, 7, FALSE)</f>
        <v>tier - 3</v>
      </c>
      <c r="Q1054" t="str">
        <f>VLOOKUP($A1054, 'Hospitalisation Details'!$A$2:$K$2344, 8, FALSE)</f>
        <v>tier - 3</v>
      </c>
      <c r="R1054" t="str">
        <f>VLOOKUP($A1054, 'Hospitalisation Details'!$A$2:$K$2344, 9, FALSE)</f>
        <v>R1013</v>
      </c>
      <c r="S1054" t="str">
        <f>VLOOKUP($A1054, 'Hospitalisation Details'!$A$2:$K$2344, 10, FALSE)</f>
        <v>7Sep1962</v>
      </c>
      <c r="T1054">
        <f>VLOOKUP($A1054, 'Hospitalisation Details'!$A$2:$K$2344, 11, FALSE)</f>
        <v>60</v>
      </c>
    </row>
    <row r="1055" spans="1:20" ht="15.75" x14ac:dyDescent="0.25">
      <c r="A1055" s="1" t="s">
        <v>1316</v>
      </c>
      <c r="B1055" t="str">
        <f>VLOOKUP($A1055, 'Customer Names'!$A$2:$D$2336, 2, FALSE)</f>
        <v>Vance</v>
      </c>
      <c r="C1055" t="str">
        <f>VLOOKUP($A1055, 'Customer Names'!$A$2:$D$2336, 3, FALSE)</f>
        <v xml:space="preserve"> Mr</v>
      </c>
      <c r="D1055" t="str">
        <f>VLOOKUP($A1055, 'Customer Names'!$A$2:$D$2336, 4, FALSE)</f>
        <v xml:space="preserve">  Matthew T</v>
      </c>
      <c r="E1055">
        <f>VLOOKUP($A1055, 'Medical Examinations'!$A$2:$J$2336, 2, FALSE)</f>
        <v>29.39</v>
      </c>
      <c r="F1055">
        <f>VLOOKUP($A1055, 'Medical Examinations'!$A$2:$J$2336, 3, FALSE)</f>
        <v>4.5199999999999996</v>
      </c>
      <c r="G1055" t="str">
        <f>VLOOKUP($A1055, 'Medical Examinations'!$A$2:$J$2336, 4, FALSE)</f>
        <v>No</v>
      </c>
      <c r="H1055" t="str">
        <f>VLOOKUP($A1055, 'Medical Examinations'!$A$2:$J$2336, 5, FALSE)</f>
        <v>No</v>
      </c>
      <c r="I1055" t="str">
        <f>VLOOKUP($A1055, 'Medical Examinations'!$A$2:$J$2336, 6, FALSE)</f>
        <v>No</v>
      </c>
      <c r="J1055">
        <f>VLOOKUP($A1055, 'Medical Examinations'!$A$2:$J$2336, 7, FALSE)</f>
        <v>0</v>
      </c>
      <c r="K1055" t="str">
        <f>VLOOKUP($A1055, 'Medical Examinations'!$A$2:$J$2336, 8, FALSE)</f>
        <v>No</v>
      </c>
      <c r="L1055" t="str">
        <f>VLOOKUP($A1055, 'Medical Examinations'!$A$2:$J$2336, 9, FALSE)</f>
        <v>Obesity</v>
      </c>
      <c r="M1055" t="str">
        <f>VLOOKUP($A1055, 'Medical Examinations'!$A$2:$J$2336, 10, FALSE)</f>
        <v>Normal</v>
      </c>
      <c r="N1055">
        <f>VLOOKUP($A1055, 'Hospitalisation Details'!$A$2:$K$2344, 5, FALSE)</f>
        <v>2</v>
      </c>
      <c r="O1055">
        <f>VLOOKUP($A1055, 'Hospitalisation Details'!$A$2:$K$2344, 6, FALSE)</f>
        <v>10665.44</v>
      </c>
      <c r="P1055" t="str">
        <f>VLOOKUP($A1055, 'Hospitalisation Details'!$A$2:$K$2344, 7, FALSE)</f>
        <v>tier - 3</v>
      </c>
      <c r="Q1055" t="str">
        <f>VLOOKUP($A1055, 'Hospitalisation Details'!$A$2:$K$2344, 8, FALSE)</f>
        <v>tier - 2</v>
      </c>
      <c r="R1055" t="str">
        <f>VLOOKUP($A1055, 'Hospitalisation Details'!$A$2:$K$2344, 9, FALSE)</f>
        <v>R1021</v>
      </c>
      <c r="S1055" t="str">
        <f>VLOOKUP($A1055, 'Hospitalisation Details'!$A$2:$K$2344, 10, FALSE)</f>
        <v>22Nov1976</v>
      </c>
      <c r="T1055">
        <f>VLOOKUP($A1055, 'Hospitalisation Details'!$A$2:$K$2344, 11, FALSE)</f>
        <v>46</v>
      </c>
    </row>
    <row r="1056" spans="1:20" ht="15.75" x14ac:dyDescent="0.25">
      <c r="A1056" s="1" t="s">
        <v>1315</v>
      </c>
      <c r="B1056" t="str">
        <f>VLOOKUP($A1056, 'Customer Names'!$A$2:$D$2336, 2, FALSE)</f>
        <v>Burnett</v>
      </c>
      <c r="C1056" t="str">
        <f>VLOOKUP($A1056, 'Customer Names'!$A$2:$D$2336, 3, FALSE)</f>
        <v xml:space="preserve"> Mrs</v>
      </c>
      <c r="D1056" t="str">
        <f>VLOOKUP($A1056, 'Customer Names'!$A$2:$D$2336, 4, FALSE)</f>
        <v xml:space="preserve">  Emily</v>
      </c>
      <c r="E1056">
        <f>VLOOKUP($A1056, 'Medical Examinations'!$A$2:$J$2336, 2, FALSE)</f>
        <v>25.66</v>
      </c>
      <c r="F1056">
        <f>VLOOKUP($A1056, 'Medical Examinations'!$A$2:$J$2336, 3, FALSE)</f>
        <v>4.62</v>
      </c>
      <c r="G1056" t="str">
        <f>VLOOKUP($A1056, 'Medical Examinations'!$A$2:$J$2336, 4, FALSE)</f>
        <v>No</v>
      </c>
      <c r="H1056" t="str">
        <f>VLOOKUP($A1056, 'Medical Examinations'!$A$2:$J$2336, 5, FALSE)</f>
        <v>No</v>
      </c>
      <c r="I1056" t="str">
        <f>VLOOKUP($A1056, 'Medical Examinations'!$A$2:$J$2336, 6, FALSE)</f>
        <v>No</v>
      </c>
      <c r="J1056">
        <f>VLOOKUP($A1056, 'Medical Examinations'!$A$2:$J$2336, 7, FALSE)</f>
        <v>0</v>
      </c>
      <c r="K1056" t="str">
        <f>VLOOKUP($A1056, 'Medical Examinations'!$A$2:$J$2336, 8, FALSE)</f>
        <v>No</v>
      </c>
      <c r="L1056" t="str">
        <f>VLOOKUP($A1056, 'Medical Examinations'!$A$2:$J$2336, 9, FALSE)</f>
        <v>Obesity</v>
      </c>
      <c r="M1056" t="str">
        <f>VLOOKUP($A1056, 'Medical Examinations'!$A$2:$J$2336, 10, FALSE)</f>
        <v>Normal</v>
      </c>
      <c r="N1056">
        <f>VLOOKUP($A1056, 'Hospitalisation Details'!$A$2:$K$2344, 5, FALSE)</f>
        <v>0</v>
      </c>
      <c r="O1056">
        <f>VLOOKUP($A1056, 'Hospitalisation Details'!$A$2:$K$2344, 6, FALSE)</f>
        <v>10627.81</v>
      </c>
      <c r="P1056" t="str">
        <f>VLOOKUP($A1056, 'Hospitalisation Details'!$A$2:$K$2344, 7, FALSE)</f>
        <v>tier - 3</v>
      </c>
      <c r="Q1056" t="str">
        <f>VLOOKUP($A1056, 'Hospitalisation Details'!$A$2:$K$2344, 8, FALSE)</f>
        <v>tier - 3</v>
      </c>
      <c r="R1056" t="str">
        <f>VLOOKUP($A1056, 'Hospitalisation Details'!$A$2:$K$2344, 9, FALSE)</f>
        <v>R1013</v>
      </c>
      <c r="S1056" t="str">
        <f>VLOOKUP($A1056, 'Hospitalisation Details'!$A$2:$K$2344, 10, FALSE)</f>
        <v>8Aug1964</v>
      </c>
      <c r="T1056">
        <f>VLOOKUP($A1056, 'Hospitalisation Details'!$A$2:$K$2344, 11, FALSE)</f>
        <v>58</v>
      </c>
    </row>
    <row r="1057" spans="1:20" ht="15.75" x14ac:dyDescent="0.25">
      <c r="A1057" s="1" t="s">
        <v>1314</v>
      </c>
      <c r="B1057" t="str">
        <f>VLOOKUP($A1057, 'Customer Names'!$A$2:$D$2336, 2, FALSE)</f>
        <v>Clason</v>
      </c>
      <c r="C1057" t="str">
        <f>VLOOKUP($A1057, 'Customer Names'!$A$2:$D$2336, 3, FALSE)</f>
        <v xml:space="preserve"> Ms</v>
      </c>
      <c r="D1057" t="str">
        <f>VLOOKUP($A1057, 'Customer Names'!$A$2:$D$2336, 4, FALSE)</f>
        <v xml:space="preserve">  Gillian</v>
      </c>
      <c r="E1057">
        <f>VLOOKUP($A1057, 'Medical Examinations'!$A$2:$J$2336, 2, FALSE)</f>
        <v>39.11</v>
      </c>
      <c r="F1057">
        <f>VLOOKUP($A1057, 'Medical Examinations'!$A$2:$J$2336, 3, FALSE)</f>
        <v>5.87</v>
      </c>
      <c r="G1057" t="str">
        <f>VLOOKUP($A1057, 'Medical Examinations'!$A$2:$J$2336, 4, FALSE)</f>
        <v>Yes</v>
      </c>
      <c r="H1057" t="str">
        <f>VLOOKUP($A1057, 'Medical Examinations'!$A$2:$J$2336, 5, FALSE)</f>
        <v>No</v>
      </c>
      <c r="I1057" t="str">
        <f>VLOOKUP($A1057, 'Medical Examinations'!$A$2:$J$2336, 6, FALSE)</f>
        <v>No</v>
      </c>
      <c r="J1057">
        <f>VLOOKUP($A1057, 'Medical Examinations'!$A$2:$J$2336, 7, FALSE)</f>
        <v>1</v>
      </c>
      <c r="K1057" t="str">
        <f>VLOOKUP($A1057, 'Medical Examinations'!$A$2:$J$2336, 8, FALSE)</f>
        <v>Yes</v>
      </c>
      <c r="L1057" t="str">
        <f>VLOOKUP($A1057, 'Medical Examinations'!$A$2:$J$2336, 9, FALSE)</f>
        <v>Obesity</v>
      </c>
      <c r="M1057" t="str">
        <f>VLOOKUP($A1057, 'Medical Examinations'!$A$2:$J$2336, 10, FALSE)</f>
        <v>Diabetes</v>
      </c>
      <c r="N1057">
        <f>VLOOKUP($A1057, 'Hospitalisation Details'!$A$2:$K$2344, 5, FALSE)</f>
        <v>3</v>
      </c>
      <c r="O1057">
        <f>VLOOKUP($A1057, 'Hospitalisation Details'!$A$2:$K$2344, 6, FALSE)</f>
        <v>10620.26</v>
      </c>
      <c r="P1057" t="str">
        <f>VLOOKUP($A1057, 'Hospitalisation Details'!$A$2:$K$2344, 7, FALSE)</f>
        <v>tier - 3</v>
      </c>
      <c r="Q1057" t="str">
        <f>VLOOKUP($A1057, 'Hospitalisation Details'!$A$2:$K$2344, 8, FALSE)</f>
        <v>tier - 3</v>
      </c>
      <c r="R1057" t="str">
        <f>VLOOKUP($A1057, 'Hospitalisation Details'!$A$2:$K$2344, 9, FALSE)</f>
        <v>R1012</v>
      </c>
      <c r="S1057" t="str">
        <f>VLOOKUP($A1057, 'Hospitalisation Details'!$A$2:$K$2344, 10, FALSE)</f>
        <v>6Jul1990</v>
      </c>
      <c r="T1057">
        <f>VLOOKUP($A1057, 'Hospitalisation Details'!$A$2:$K$2344, 11, FALSE)</f>
        <v>32</v>
      </c>
    </row>
    <row r="1058" spans="1:20" ht="15.75" x14ac:dyDescent="0.25">
      <c r="A1058" s="1" t="s">
        <v>1313</v>
      </c>
      <c r="B1058" t="str">
        <f>VLOOKUP($A1058, 'Customer Names'!$A$2:$D$2336, 2, FALSE)</f>
        <v>Donnelly</v>
      </c>
      <c r="C1058" t="str">
        <f>VLOOKUP($A1058, 'Customer Names'!$A$2:$D$2336, 3, FALSE)</f>
        <v xml:space="preserve"> Mrs</v>
      </c>
      <c r="D1058" t="str">
        <f>VLOOKUP($A1058, 'Customer Names'!$A$2:$D$2336, 4, FALSE)</f>
        <v xml:space="preserve">  Brenn E</v>
      </c>
      <c r="E1058">
        <f>VLOOKUP($A1058, 'Medical Examinations'!$A$2:$J$2336, 2, FALSE)</f>
        <v>43.78</v>
      </c>
      <c r="F1058">
        <f>VLOOKUP($A1058, 'Medical Examinations'!$A$2:$J$2336, 3, FALSE)</f>
        <v>5.71</v>
      </c>
      <c r="G1058" t="str">
        <f>VLOOKUP($A1058, 'Medical Examinations'!$A$2:$J$2336, 4, FALSE)</f>
        <v>Yes</v>
      </c>
      <c r="H1058" t="str">
        <f>VLOOKUP($A1058, 'Medical Examinations'!$A$2:$J$2336, 5, FALSE)</f>
        <v>No</v>
      </c>
      <c r="I1058" t="str">
        <f>VLOOKUP($A1058, 'Medical Examinations'!$A$2:$J$2336, 6, FALSE)</f>
        <v>No</v>
      </c>
      <c r="J1058">
        <f>VLOOKUP($A1058, 'Medical Examinations'!$A$2:$J$2336, 7, FALSE)</f>
        <v>2</v>
      </c>
      <c r="K1058" t="str">
        <f>VLOOKUP($A1058, 'Medical Examinations'!$A$2:$J$2336, 8, FALSE)</f>
        <v>Yes</v>
      </c>
      <c r="L1058" t="str">
        <f>VLOOKUP($A1058, 'Medical Examinations'!$A$2:$J$2336, 9, FALSE)</f>
        <v>Obesity</v>
      </c>
      <c r="M1058" t="str">
        <f>VLOOKUP($A1058, 'Medical Examinations'!$A$2:$J$2336, 10, FALSE)</f>
        <v>Diabetes</v>
      </c>
      <c r="N1058">
        <f>VLOOKUP($A1058, 'Hospitalisation Details'!$A$2:$K$2344, 5, FALSE)</f>
        <v>0</v>
      </c>
      <c r="O1058">
        <f>VLOOKUP($A1058, 'Hospitalisation Details'!$A$2:$K$2344, 6, FALSE)</f>
        <v>10617.04</v>
      </c>
      <c r="P1058" t="str">
        <f>VLOOKUP($A1058, 'Hospitalisation Details'!$A$2:$K$2344, 7, FALSE)</f>
        <v>tier - 3</v>
      </c>
      <c r="Q1058" t="str">
        <f>VLOOKUP($A1058, 'Hospitalisation Details'!$A$2:$K$2344, 8, FALSE)</f>
        <v>tier - 3</v>
      </c>
      <c r="R1058" t="str">
        <f>VLOOKUP($A1058, 'Hospitalisation Details'!$A$2:$K$2344, 9, FALSE)</f>
        <v>R1026</v>
      </c>
      <c r="S1058" t="str">
        <f>VLOOKUP($A1058, 'Hospitalisation Details'!$A$2:$K$2344, 10, FALSE)</f>
        <v>23Jul1992</v>
      </c>
      <c r="T1058">
        <f>VLOOKUP($A1058, 'Hospitalisation Details'!$A$2:$K$2344, 11, FALSE)</f>
        <v>30</v>
      </c>
    </row>
    <row r="1059" spans="1:20" ht="15.75" x14ac:dyDescent="0.25">
      <c r="A1059" s="1" t="s">
        <v>1312</v>
      </c>
      <c r="B1059" t="str">
        <f>VLOOKUP($A1059, 'Customer Names'!$A$2:$D$2336, 2, FALSE)</f>
        <v>Pietz</v>
      </c>
      <c r="C1059" t="str">
        <f>VLOOKUP($A1059, 'Customer Names'!$A$2:$D$2336, 3, FALSE)</f>
        <v xml:space="preserve"> Ms</v>
      </c>
      <c r="D1059" t="str">
        <f>VLOOKUP($A1059, 'Customer Names'!$A$2:$D$2336, 4, FALSE)</f>
        <v xml:space="preserve">  Lisa M</v>
      </c>
      <c r="E1059">
        <f>VLOOKUP($A1059, 'Medical Examinations'!$A$2:$J$2336, 2, FALSE)</f>
        <v>24.35</v>
      </c>
      <c r="F1059">
        <f>VLOOKUP($A1059, 'Medical Examinations'!$A$2:$J$2336, 3, FALSE)</f>
        <v>9.08</v>
      </c>
      <c r="G1059" t="str">
        <f>VLOOKUP($A1059, 'Medical Examinations'!$A$2:$J$2336, 4, FALSE)</f>
        <v>No</v>
      </c>
      <c r="H1059" t="str">
        <f>VLOOKUP($A1059, 'Medical Examinations'!$A$2:$J$2336, 5, FALSE)</f>
        <v>No</v>
      </c>
      <c r="I1059" t="str">
        <f>VLOOKUP($A1059, 'Medical Examinations'!$A$2:$J$2336, 6, FALSE)</f>
        <v>No</v>
      </c>
      <c r="J1059">
        <f>VLOOKUP($A1059, 'Medical Examinations'!$A$2:$J$2336, 7, FALSE)</f>
        <v>0</v>
      </c>
      <c r="K1059" t="str">
        <f>VLOOKUP($A1059, 'Medical Examinations'!$A$2:$J$2336, 8, FALSE)</f>
        <v>No</v>
      </c>
      <c r="L1059" t="str">
        <f>VLOOKUP($A1059, 'Medical Examinations'!$A$2:$J$2336, 9, FALSE)</f>
        <v>Obesity</v>
      </c>
      <c r="M1059" t="str">
        <f>VLOOKUP($A1059, 'Medical Examinations'!$A$2:$J$2336, 10, FALSE)</f>
        <v>Diabetes</v>
      </c>
      <c r="N1059">
        <f>VLOOKUP($A1059, 'Hospitalisation Details'!$A$2:$K$2344, 5, FALSE)</f>
        <v>0</v>
      </c>
      <c r="O1059">
        <f>VLOOKUP($A1059, 'Hospitalisation Details'!$A$2:$K$2344, 6, FALSE)</f>
        <v>10608.67</v>
      </c>
      <c r="P1059" t="str">
        <f>VLOOKUP($A1059, 'Hospitalisation Details'!$A$2:$K$2344, 7, FALSE)</f>
        <v>tier - 3</v>
      </c>
      <c r="Q1059" t="str">
        <f>VLOOKUP($A1059, 'Hospitalisation Details'!$A$2:$K$2344, 8, FALSE)</f>
        <v>tier - 3</v>
      </c>
      <c r="R1059" t="str">
        <f>VLOOKUP($A1059, 'Hospitalisation Details'!$A$2:$K$2344, 9, FALSE)</f>
        <v>R1012</v>
      </c>
      <c r="S1059" t="str">
        <f>VLOOKUP($A1059, 'Hospitalisation Details'!$A$2:$K$2344, 10, FALSE)</f>
        <v>27Jun1965</v>
      </c>
      <c r="T1059">
        <f>VLOOKUP($A1059, 'Hospitalisation Details'!$A$2:$K$2344, 11, FALSE)</f>
        <v>57</v>
      </c>
    </row>
    <row r="1060" spans="1:20" ht="15.75" x14ac:dyDescent="0.25">
      <c r="A1060" s="1" t="s">
        <v>1311</v>
      </c>
      <c r="B1060" t="str">
        <f>VLOOKUP($A1060, 'Customer Names'!$A$2:$D$2336, 2, FALSE)</f>
        <v>Tegenkamp</v>
      </c>
      <c r="C1060" t="str">
        <f>VLOOKUP($A1060, 'Customer Names'!$A$2:$D$2336, 3, FALSE)</f>
        <v xml:space="preserve"> Mr</v>
      </c>
      <c r="D1060" t="str">
        <f>VLOOKUP($A1060, 'Customer Names'!$A$2:$D$2336, 4, FALSE)</f>
        <v xml:space="preserve">  Matt</v>
      </c>
      <c r="E1060">
        <f>VLOOKUP($A1060, 'Medical Examinations'!$A$2:$J$2336, 2, FALSE)</f>
        <v>40.299999999999997</v>
      </c>
      <c r="F1060">
        <f>VLOOKUP($A1060, 'Medical Examinations'!$A$2:$J$2336, 3, FALSE)</f>
        <v>5.3</v>
      </c>
      <c r="G1060" t="str">
        <f>VLOOKUP($A1060, 'Medical Examinations'!$A$2:$J$2336, 4, FALSE)</f>
        <v>Yes</v>
      </c>
      <c r="H1060" t="str">
        <f>VLOOKUP($A1060, 'Medical Examinations'!$A$2:$J$2336, 5, FALSE)</f>
        <v>No</v>
      </c>
      <c r="I1060" t="str">
        <f>VLOOKUP($A1060, 'Medical Examinations'!$A$2:$J$2336, 6, FALSE)</f>
        <v>No</v>
      </c>
      <c r="J1060">
        <f>VLOOKUP($A1060, 'Medical Examinations'!$A$2:$J$2336, 7, FALSE)</f>
        <v>1</v>
      </c>
      <c r="K1060" t="str">
        <f>VLOOKUP($A1060, 'Medical Examinations'!$A$2:$J$2336, 8, FALSE)</f>
        <v>Yes</v>
      </c>
      <c r="L1060" t="str">
        <f>VLOOKUP($A1060, 'Medical Examinations'!$A$2:$J$2336, 9, FALSE)</f>
        <v>Obesity</v>
      </c>
      <c r="M1060" t="str">
        <f>VLOOKUP($A1060, 'Medical Examinations'!$A$2:$J$2336, 10, FALSE)</f>
        <v>Normal</v>
      </c>
      <c r="N1060">
        <f>VLOOKUP($A1060, 'Hospitalisation Details'!$A$2:$K$2344, 5, FALSE)</f>
        <v>0</v>
      </c>
      <c r="O1060">
        <f>VLOOKUP($A1060, 'Hospitalisation Details'!$A$2:$K$2344, 6, FALSE)</f>
        <v>10602.39</v>
      </c>
      <c r="P1060" t="str">
        <f>VLOOKUP($A1060, 'Hospitalisation Details'!$A$2:$K$2344, 7, FALSE)</f>
        <v>tier - 3</v>
      </c>
      <c r="Q1060" t="str">
        <f>VLOOKUP($A1060, 'Hospitalisation Details'!$A$2:$K$2344, 8, FALSE)</f>
        <v>tier - 3</v>
      </c>
      <c r="R1060" t="str">
        <f>VLOOKUP($A1060, 'Hospitalisation Details'!$A$2:$K$2344, 9, FALSE)</f>
        <v>R1011</v>
      </c>
      <c r="S1060" t="str">
        <f>VLOOKUP($A1060, 'Hospitalisation Details'!$A$2:$K$2344, 10, FALSE)</f>
        <v>2Jul1966</v>
      </c>
      <c r="T1060">
        <f>VLOOKUP($A1060, 'Hospitalisation Details'!$A$2:$K$2344, 11, FALSE)</f>
        <v>56</v>
      </c>
    </row>
    <row r="1061" spans="1:20" ht="15.75" x14ac:dyDescent="0.25">
      <c r="A1061" s="1" t="s">
        <v>1310</v>
      </c>
      <c r="B1061" t="str">
        <f>VLOOKUP($A1061, 'Customer Names'!$A$2:$D$2336, 2, FALSE)</f>
        <v>Dover</v>
      </c>
      <c r="C1061" t="str">
        <f>VLOOKUP($A1061, 'Customer Names'!$A$2:$D$2336, 3, FALSE)</f>
        <v xml:space="preserve"> Mr</v>
      </c>
      <c r="D1061" t="str">
        <f>VLOOKUP($A1061, 'Customer Names'!$A$2:$D$2336, 4, FALSE)</f>
        <v xml:space="preserve">  Thomas A</v>
      </c>
      <c r="E1061">
        <f>VLOOKUP($A1061, 'Medical Examinations'!$A$2:$J$2336, 2, FALSE)</f>
        <v>32.774999999999999</v>
      </c>
      <c r="F1061">
        <f>VLOOKUP($A1061, 'Medical Examinations'!$A$2:$J$2336, 3, FALSE)</f>
        <v>11.76</v>
      </c>
      <c r="G1061" t="str">
        <f>VLOOKUP($A1061, 'Medical Examinations'!$A$2:$J$2336, 4, FALSE)</f>
        <v>Yes</v>
      </c>
      <c r="H1061" t="str">
        <f>VLOOKUP($A1061, 'Medical Examinations'!$A$2:$J$2336, 5, FALSE)</f>
        <v>No</v>
      </c>
      <c r="I1061" t="str">
        <f>VLOOKUP($A1061, 'Medical Examinations'!$A$2:$J$2336, 6, FALSE)</f>
        <v>No</v>
      </c>
      <c r="J1061">
        <f>VLOOKUP($A1061, 'Medical Examinations'!$A$2:$J$2336, 7, FALSE)</f>
        <v>1</v>
      </c>
      <c r="K1061" t="str">
        <f>VLOOKUP($A1061, 'Medical Examinations'!$A$2:$J$2336, 8, FALSE)</f>
        <v>No</v>
      </c>
      <c r="L1061" t="str">
        <f>VLOOKUP($A1061, 'Medical Examinations'!$A$2:$J$2336, 9, FALSE)</f>
        <v>Obesity</v>
      </c>
      <c r="M1061" t="str">
        <f>VLOOKUP($A1061, 'Medical Examinations'!$A$2:$J$2336, 10, FALSE)</f>
        <v>Diabetes</v>
      </c>
      <c r="N1061">
        <f>VLOOKUP($A1061, 'Hospitalisation Details'!$A$2:$K$2344, 5, FALSE)</f>
        <v>0</v>
      </c>
      <c r="O1061">
        <f>VLOOKUP($A1061, 'Hospitalisation Details'!$A$2:$K$2344, 6, FALSE)</f>
        <v>10601.63</v>
      </c>
      <c r="P1061" t="str">
        <f>VLOOKUP($A1061, 'Hospitalisation Details'!$A$2:$K$2344, 7, FALSE)</f>
        <v>tier - 3</v>
      </c>
      <c r="Q1061" t="str">
        <f>VLOOKUP($A1061, 'Hospitalisation Details'!$A$2:$K$2344, 8, FALSE)</f>
        <v>tier - 2</v>
      </c>
      <c r="R1061" t="str">
        <f>VLOOKUP($A1061, 'Hospitalisation Details'!$A$2:$K$2344, 9, FALSE)</f>
        <v>R1012</v>
      </c>
      <c r="S1061" t="str">
        <f>VLOOKUP($A1061, 'Hospitalisation Details'!$A$2:$K$2344, 10, FALSE)</f>
        <v>23Jun1967</v>
      </c>
      <c r="T1061">
        <f>VLOOKUP($A1061, 'Hospitalisation Details'!$A$2:$K$2344, 11, FALSE)</f>
        <v>55</v>
      </c>
    </row>
    <row r="1062" spans="1:20" ht="15.75" x14ac:dyDescent="0.25">
      <c r="A1062" s="1" t="s">
        <v>1309</v>
      </c>
      <c r="B1062" t="str">
        <f>VLOOKUP($A1062, 'Customer Names'!$A$2:$D$2336, 2, FALSE)</f>
        <v>Dockemeyer</v>
      </c>
      <c r="C1062" t="str">
        <f>VLOOKUP($A1062, 'Customer Names'!$A$2:$D$2336, 3, FALSE)</f>
        <v xml:space="preserve"> Mr</v>
      </c>
      <c r="D1062" t="str">
        <f>VLOOKUP($A1062, 'Customer Names'!$A$2:$D$2336, 4, FALSE)</f>
        <v xml:space="preserve">  Kevin J</v>
      </c>
      <c r="E1062">
        <f>VLOOKUP($A1062, 'Medical Examinations'!$A$2:$J$2336, 2, FALSE)</f>
        <v>39.6</v>
      </c>
      <c r="F1062">
        <f>VLOOKUP($A1062, 'Medical Examinations'!$A$2:$J$2336, 3, FALSE)</f>
        <v>5.1100000000000003</v>
      </c>
      <c r="G1062" t="str">
        <f>VLOOKUP($A1062, 'Medical Examinations'!$A$2:$J$2336, 4, FALSE)</f>
        <v>Yes</v>
      </c>
      <c r="H1062" t="str">
        <f>VLOOKUP($A1062, 'Medical Examinations'!$A$2:$J$2336, 5, FALSE)</f>
        <v>No</v>
      </c>
      <c r="I1062" t="str">
        <f>VLOOKUP($A1062, 'Medical Examinations'!$A$2:$J$2336, 6, FALSE)</f>
        <v>No</v>
      </c>
      <c r="J1062">
        <f>VLOOKUP($A1062, 'Medical Examinations'!$A$2:$J$2336, 7, FALSE)</f>
        <v>1</v>
      </c>
      <c r="K1062" t="str">
        <f>VLOOKUP($A1062, 'Medical Examinations'!$A$2:$J$2336, 8, FALSE)</f>
        <v>Yes</v>
      </c>
      <c r="L1062" t="str">
        <f>VLOOKUP($A1062, 'Medical Examinations'!$A$2:$J$2336, 9, FALSE)</f>
        <v>Obesity</v>
      </c>
      <c r="M1062" t="str">
        <f>VLOOKUP($A1062, 'Medical Examinations'!$A$2:$J$2336, 10, FALSE)</f>
        <v>Normal</v>
      </c>
      <c r="N1062">
        <f>VLOOKUP($A1062, 'Hospitalisation Details'!$A$2:$K$2344, 5, FALSE)</f>
        <v>0</v>
      </c>
      <c r="O1062">
        <f>VLOOKUP($A1062, 'Hospitalisation Details'!$A$2:$K$2344, 6, FALSE)</f>
        <v>10601.41</v>
      </c>
      <c r="P1062" t="str">
        <f>VLOOKUP($A1062, 'Hospitalisation Details'!$A$2:$K$2344, 7, FALSE)</f>
        <v>tier - 3</v>
      </c>
      <c r="Q1062" t="str">
        <f>VLOOKUP($A1062, 'Hospitalisation Details'!$A$2:$K$2344, 8, FALSE)</f>
        <v>tier - 2</v>
      </c>
      <c r="R1062" t="str">
        <f>VLOOKUP($A1062, 'Hospitalisation Details'!$A$2:$K$2344, 9, FALSE)</f>
        <v>R1011</v>
      </c>
      <c r="S1062" t="str">
        <f>VLOOKUP($A1062, 'Hospitalisation Details'!$A$2:$K$2344, 10, FALSE)</f>
        <v>20Jul1966</v>
      </c>
      <c r="T1062">
        <f>VLOOKUP($A1062, 'Hospitalisation Details'!$A$2:$K$2344, 11, FALSE)</f>
        <v>56</v>
      </c>
    </row>
    <row r="1063" spans="1:20" ht="15.75" x14ac:dyDescent="0.25">
      <c r="A1063" s="1" t="s">
        <v>1308</v>
      </c>
      <c r="B1063" t="str">
        <f>VLOOKUP($A1063, 'Customer Names'!$A$2:$D$2336, 2, FALSE)</f>
        <v>Steele</v>
      </c>
      <c r="C1063" t="str">
        <f>VLOOKUP($A1063, 'Customer Names'!$A$2:$D$2336, 3, FALSE)</f>
        <v xml:space="preserve"> Mr</v>
      </c>
      <c r="D1063" t="str">
        <f>VLOOKUP($A1063, 'Customer Names'!$A$2:$D$2336, 4, FALSE)</f>
        <v xml:space="preserve">  William H III</v>
      </c>
      <c r="E1063">
        <f>VLOOKUP($A1063, 'Medical Examinations'!$A$2:$J$2336, 2, FALSE)</f>
        <v>30.97</v>
      </c>
      <c r="F1063">
        <f>VLOOKUP($A1063, 'Medical Examinations'!$A$2:$J$2336, 3, FALSE)</f>
        <v>5.54</v>
      </c>
      <c r="G1063" t="str">
        <f>VLOOKUP($A1063, 'Medical Examinations'!$A$2:$J$2336, 4, FALSE)</f>
        <v>No</v>
      </c>
      <c r="H1063" t="str">
        <f>VLOOKUP($A1063, 'Medical Examinations'!$A$2:$J$2336, 5, FALSE)</f>
        <v>No</v>
      </c>
      <c r="I1063" t="str">
        <f>VLOOKUP($A1063, 'Medical Examinations'!$A$2:$J$2336, 6, FALSE)</f>
        <v>No</v>
      </c>
      <c r="J1063">
        <f>VLOOKUP($A1063, 'Medical Examinations'!$A$2:$J$2336, 7, FALSE)</f>
        <v>1</v>
      </c>
      <c r="K1063" t="str">
        <f>VLOOKUP($A1063, 'Medical Examinations'!$A$2:$J$2336, 8, FALSE)</f>
        <v>No</v>
      </c>
      <c r="L1063" t="str">
        <f>VLOOKUP($A1063, 'Medical Examinations'!$A$2:$J$2336, 9, FALSE)</f>
        <v>Obesity</v>
      </c>
      <c r="M1063" t="str">
        <f>VLOOKUP($A1063, 'Medical Examinations'!$A$2:$J$2336, 10, FALSE)</f>
        <v>Normal</v>
      </c>
      <c r="N1063">
        <f>VLOOKUP($A1063, 'Hospitalisation Details'!$A$2:$K$2344, 5, FALSE)</f>
        <v>3</v>
      </c>
      <c r="O1063">
        <f>VLOOKUP($A1063, 'Hospitalisation Details'!$A$2:$K$2344, 6, FALSE)</f>
        <v>10600.55</v>
      </c>
      <c r="P1063" t="str">
        <f>VLOOKUP($A1063, 'Hospitalisation Details'!$A$2:$K$2344, 7, FALSE)</f>
        <v>tier - 3</v>
      </c>
      <c r="Q1063" t="str">
        <f>VLOOKUP($A1063, 'Hospitalisation Details'!$A$2:$K$2344, 8, FALSE)</f>
        <v>tier - 1</v>
      </c>
      <c r="R1063" t="str">
        <f>VLOOKUP($A1063, 'Hospitalisation Details'!$A$2:$K$2344, 9, FALSE)</f>
        <v>R1012</v>
      </c>
      <c r="S1063" t="str">
        <f>VLOOKUP($A1063, 'Hospitalisation Details'!$A$2:$K$2344, 10, FALSE)</f>
        <v>14Dec1972</v>
      </c>
      <c r="T1063">
        <f>VLOOKUP($A1063, 'Hospitalisation Details'!$A$2:$K$2344, 11, FALSE)</f>
        <v>50</v>
      </c>
    </row>
    <row r="1064" spans="1:20" ht="15.75" x14ac:dyDescent="0.25">
      <c r="A1064" s="1" t="s">
        <v>1307</v>
      </c>
      <c r="B1064" t="str">
        <f>VLOOKUP($A1064, 'Customer Names'!$A$2:$D$2336, 2, FALSE)</f>
        <v>Harel</v>
      </c>
      <c r="C1064" t="str">
        <f>VLOOKUP($A1064, 'Customer Names'!$A$2:$D$2336, 3, FALSE)</f>
        <v xml:space="preserve"> Mr</v>
      </c>
      <c r="D1064" t="str">
        <f>VLOOKUP($A1064, 'Customer Names'!$A$2:$D$2336, 4, FALSE)</f>
        <v xml:space="preserve">  Gal</v>
      </c>
      <c r="E1064">
        <f>VLOOKUP($A1064, 'Medical Examinations'!$A$2:$J$2336, 2, FALSE)</f>
        <v>27.645</v>
      </c>
      <c r="F1064">
        <f>VLOOKUP($A1064, 'Medical Examinations'!$A$2:$J$2336, 3, FALSE)</f>
        <v>8.8699999999999992</v>
      </c>
      <c r="G1064" t="str">
        <f>VLOOKUP($A1064, 'Medical Examinations'!$A$2:$J$2336, 4, FALSE)</f>
        <v>No</v>
      </c>
      <c r="H1064" t="str">
        <f>VLOOKUP($A1064, 'Medical Examinations'!$A$2:$J$2336, 5, FALSE)</f>
        <v>No</v>
      </c>
      <c r="I1064" t="str">
        <f>VLOOKUP($A1064, 'Medical Examinations'!$A$2:$J$2336, 6, FALSE)</f>
        <v>No</v>
      </c>
      <c r="J1064">
        <f>VLOOKUP($A1064, 'Medical Examinations'!$A$2:$J$2336, 7, FALSE)</f>
        <v>0</v>
      </c>
      <c r="K1064" t="str">
        <f>VLOOKUP($A1064, 'Medical Examinations'!$A$2:$J$2336, 8, FALSE)</f>
        <v>No</v>
      </c>
      <c r="L1064" t="str">
        <f>VLOOKUP($A1064, 'Medical Examinations'!$A$2:$J$2336, 9, FALSE)</f>
        <v>Obesity</v>
      </c>
      <c r="M1064" t="str">
        <f>VLOOKUP($A1064, 'Medical Examinations'!$A$2:$J$2336, 10, FALSE)</f>
        <v>Diabetes</v>
      </c>
      <c r="N1064">
        <f>VLOOKUP($A1064, 'Hospitalisation Details'!$A$2:$K$2344, 5, FALSE)</f>
        <v>0</v>
      </c>
      <c r="O1064">
        <f>VLOOKUP($A1064, 'Hospitalisation Details'!$A$2:$K$2344, 6, FALSE)</f>
        <v>10594.5</v>
      </c>
      <c r="P1064" t="str">
        <f>VLOOKUP($A1064, 'Hospitalisation Details'!$A$2:$K$2344, 7, FALSE)</f>
        <v>tier - 3</v>
      </c>
      <c r="Q1064" t="str">
        <f>VLOOKUP($A1064, 'Hospitalisation Details'!$A$2:$K$2344, 8, FALSE)</f>
        <v>tier - 1</v>
      </c>
      <c r="R1064" t="str">
        <f>VLOOKUP($A1064, 'Hospitalisation Details'!$A$2:$K$2344, 9, FALSE)</f>
        <v>R1012</v>
      </c>
      <c r="S1064" t="str">
        <f>VLOOKUP($A1064, 'Hospitalisation Details'!$A$2:$K$2344, 10, FALSE)</f>
        <v>29Nov1967</v>
      </c>
      <c r="T1064">
        <f>VLOOKUP($A1064, 'Hospitalisation Details'!$A$2:$K$2344, 11, FALSE)</f>
        <v>55</v>
      </c>
    </row>
    <row r="1065" spans="1:20" ht="15.75" x14ac:dyDescent="0.25">
      <c r="A1065" s="1" t="s">
        <v>1306</v>
      </c>
      <c r="B1065" t="str">
        <f>VLOOKUP($A1065, 'Customer Names'!$A$2:$D$2336, 2, FALSE)</f>
        <v>Aguila</v>
      </c>
      <c r="C1065" t="str">
        <f>VLOOKUP($A1065, 'Customer Names'!$A$2:$D$2336, 3, FALSE)</f>
        <v xml:space="preserve"> Mr</v>
      </c>
      <c r="D1065" t="str">
        <f>VLOOKUP($A1065, 'Customer Names'!$A$2:$D$2336, 4, FALSE)</f>
        <v xml:space="preserve">  Anton</v>
      </c>
      <c r="E1065">
        <f>VLOOKUP($A1065, 'Medical Examinations'!$A$2:$J$2336, 2, FALSE)</f>
        <v>34.43</v>
      </c>
      <c r="F1065">
        <f>VLOOKUP($A1065, 'Medical Examinations'!$A$2:$J$2336, 3, FALSE)</f>
        <v>5.96</v>
      </c>
      <c r="G1065" t="str">
        <f>VLOOKUP($A1065, 'Medical Examinations'!$A$2:$J$2336, 4, FALSE)</f>
        <v>Yes</v>
      </c>
      <c r="H1065" t="str">
        <f>VLOOKUP($A1065, 'Medical Examinations'!$A$2:$J$2336, 5, FALSE)</f>
        <v>No</v>
      </c>
      <c r="I1065" t="str">
        <f>VLOOKUP($A1065, 'Medical Examinations'!$A$2:$J$2336, 6, FALSE)</f>
        <v>No</v>
      </c>
      <c r="J1065">
        <f>VLOOKUP($A1065, 'Medical Examinations'!$A$2:$J$2336, 7, FALSE)</f>
        <v>1</v>
      </c>
      <c r="K1065" t="str">
        <f>VLOOKUP($A1065, 'Medical Examinations'!$A$2:$J$2336, 8, FALSE)</f>
        <v>No</v>
      </c>
      <c r="L1065" t="str">
        <f>VLOOKUP($A1065, 'Medical Examinations'!$A$2:$J$2336, 9, FALSE)</f>
        <v>Obesity</v>
      </c>
      <c r="M1065" t="str">
        <f>VLOOKUP($A1065, 'Medical Examinations'!$A$2:$J$2336, 10, FALSE)</f>
        <v>Diabetes</v>
      </c>
      <c r="N1065">
        <f>VLOOKUP($A1065, 'Hospitalisation Details'!$A$2:$K$2344, 5, FALSE)</f>
        <v>0</v>
      </c>
      <c r="O1065">
        <f>VLOOKUP($A1065, 'Hospitalisation Details'!$A$2:$K$2344, 6, FALSE)</f>
        <v>10594.23</v>
      </c>
      <c r="P1065" t="str">
        <f>VLOOKUP($A1065, 'Hospitalisation Details'!$A$2:$K$2344, 7, FALSE)</f>
        <v>tier - 3</v>
      </c>
      <c r="Q1065" t="str">
        <f>VLOOKUP($A1065, 'Hospitalisation Details'!$A$2:$K$2344, 8, FALSE)</f>
        <v>tier - 3</v>
      </c>
      <c r="R1065" t="str">
        <f>VLOOKUP($A1065, 'Hospitalisation Details'!$A$2:$K$2344, 9, FALSE)</f>
        <v>R1013</v>
      </c>
      <c r="S1065" t="str">
        <f>VLOOKUP($A1065, 'Hospitalisation Details'!$A$2:$K$2344, 10, FALSE)</f>
        <v>3Nov1966</v>
      </c>
      <c r="T1065">
        <f>VLOOKUP($A1065, 'Hospitalisation Details'!$A$2:$K$2344, 11, FALSE)</f>
        <v>56</v>
      </c>
    </row>
    <row r="1066" spans="1:20" ht="15.75" x14ac:dyDescent="0.25">
      <c r="A1066" s="1" t="s">
        <v>1305</v>
      </c>
      <c r="B1066" t="str">
        <f>VLOOKUP($A1066, 'Customer Names'!$A$2:$D$2336, 2, FALSE)</f>
        <v>Vallejo Sarmiento</v>
      </c>
      <c r="C1066" t="str">
        <f>VLOOKUP($A1066, 'Customer Names'!$A$2:$D$2336, 3, FALSE)</f>
        <v xml:space="preserve"> Ms</v>
      </c>
      <c r="D1066" t="str">
        <f>VLOOKUP($A1066, 'Customer Names'!$A$2:$D$2336, 4, FALSE)</f>
        <v xml:space="preserve">  Yazmin</v>
      </c>
      <c r="E1066">
        <f>VLOOKUP($A1066, 'Medical Examinations'!$A$2:$J$2336, 2, FALSE)</f>
        <v>39.6</v>
      </c>
      <c r="F1066">
        <f>VLOOKUP($A1066, 'Medical Examinations'!$A$2:$J$2336, 3, FALSE)</f>
        <v>4.4400000000000004</v>
      </c>
      <c r="G1066" t="str">
        <f>VLOOKUP($A1066, 'Medical Examinations'!$A$2:$J$2336, 4, FALSE)</f>
        <v>Yes</v>
      </c>
      <c r="H1066" t="str">
        <f>VLOOKUP($A1066, 'Medical Examinations'!$A$2:$J$2336, 5, FALSE)</f>
        <v>No</v>
      </c>
      <c r="I1066" t="str">
        <f>VLOOKUP($A1066, 'Medical Examinations'!$A$2:$J$2336, 6, FALSE)</f>
        <v>Yes</v>
      </c>
      <c r="J1066">
        <f>VLOOKUP($A1066, 'Medical Examinations'!$A$2:$J$2336, 7, FALSE)</f>
        <v>1</v>
      </c>
      <c r="K1066" t="str">
        <f>VLOOKUP($A1066, 'Medical Examinations'!$A$2:$J$2336, 8, FALSE)</f>
        <v>Yes</v>
      </c>
      <c r="L1066" t="str">
        <f>VLOOKUP($A1066, 'Medical Examinations'!$A$2:$J$2336, 9, FALSE)</f>
        <v>Obesity</v>
      </c>
      <c r="M1066" t="str">
        <f>VLOOKUP($A1066, 'Medical Examinations'!$A$2:$J$2336, 10, FALSE)</f>
        <v>Normal</v>
      </c>
      <c r="N1066">
        <f>VLOOKUP($A1066, 'Hospitalisation Details'!$A$2:$K$2344, 5, FALSE)</f>
        <v>1</v>
      </c>
      <c r="O1066">
        <f>VLOOKUP($A1066, 'Hospitalisation Details'!$A$2:$K$2344, 6, FALSE)</f>
        <v>10579.71</v>
      </c>
      <c r="P1066" t="str">
        <f>VLOOKUP($A1066, 'Hospitalisation Details'!$A$2:$K$2344, 7, FALSE)</f>
        <v>tier - 3</v>
      </c>
      <c r="Q1066" t="str">
        <f>VLOOKUP($A1066, 'Hospitalisation Details'!$A$2:$K$2344, 8, FALSE)</f>
        <v>tier - 3</v>
      </c>
      <c r="R1066" t="str">
        <f>VLOOKUP($A1066, 'Hospitalisation Details'!$A$2:$K$2344, 9, FALSE)</f>
        <v>R1013</v>
      </c>
      <c r="S1066" t="str">
        <f>VLOOKUP($A1066, 'Hospitalisation Details'!$A$2:$K$2344, 10, FALSE)</f>
        <v>25Dec1969</v>
      </c>
      <c r="T1066">
        <f>VLOOKUP($A1066, 'Hospitalisation Details'!$A$2:$K$2344, 11, FALSE)</f>
        <v>53</v>
      </c>
    </row>
    <row r="1067" spans="1:20" ht="15.75" x14ac:dyDescent="0.25">
      <c r="A1067" s="1" t="s">
        <v>1304</v>
      </c>
      <c r="B1067" t="str">
        <f>VLOOKUP($A1067, 'Customer Names'!$A$2:$D$2336, 2, FALSE)</f>
        <v>Beisheim</v>
      </c>
      <c r="C1067" t="str">
        <f>VLOOKUP($A1067, 'Customer Names'!$A$2:$D$2336, 3, FALSE)</f>
        <v xml:space="preserve"> Mr</v>
      </c>
      <c r="D1067" t="str">
        <f>VLOOKUP($A1067, 'Customer Names'!$A$2:$D$2336, 4, FALSE)</f>
        <v xml:space="preserve">  Florian</v>
      </c>
      <c r="E1067">
        <f>VLOOKUP($A1067, 'Medical Examinations'!$A$2:$J$2336, 2, FALSE)</f>
        <v>22.1</v>
      </c>
      <c r="F1067">
        <f>VLOOKUP($A1067, 'Medical Examinations'!$A$2:$J$2336, 3, FALSE)</f>
        <v>4.6500000000000004</v>
      </c>
      <c r="G1067" t="str">
        <f>VLOOKUP($A1067, 'Medical Examinations'!$A$2:$J$2336, 4, FALSE)</f>
        <v>No</v>
      </c>
      <c r="H1067" t="str">
        <f>VLOOKUP($A1067, 'Medical Examinations'!$A$2:$J$2336, 5, FALSE)</f>
        <v>No</v>
      </c>
      <c r="I1067" t="str">
        <f>VLOOKUP($A1067, 'Medical Examinations'!$A$2:$J$2336, 6, FALSE)</f>
        <v>No</v>
      </c>
      <c r="J1067">
        <f>VLOOKUP($A1067, 'Medical Examinations'!$A$2:$J$2336, 7, FALSE)</f>
        <v>0</v>
      </c>
      <c r="K1067" t="str">
        <f>VLOOKUP($A1067, 'Medical Examinations'!$A$2:$J$2336, 8, FALSE)</f>
        <v>No</v>
      </c>
      <c r="L1067" t="str">
        <f>VLOOKUP($A1067, 'Medical Examinations'!$A$2:$J$2336, 9, FALSE)</f>
        <v>Obesity</v>
      </c>
      <c r="M1067" t="str">
        <f>VLOOKUP($A1067, 'Medical Examinations'!$A$2:$J$2336, 10, FALSE)</f>
        <v>Normal</v>
      </c>
      <c r="N1067">
        <f>VLOOKUP($A1067, 'Hospitalisation Details'!$A$2:$K$2344, 5, FALSE)</f>
        <v>0</v>
      </c>
      <c r="O1067">
        <f>VLOOKUP($A1067, 'Hospitalisation Details'!$A$2:$K$2344, 6, FALSE)</f>
        <v>10577.09</v>
      </c>
      <c r="P1067" t="str">
        <f>VLOOKUP($A1067, 'Hospitalisation Details'!$A$2:$K$2344, 7, FALSE)</f>
        <v>tier - 3</v>
      </c>
      <c r="Q1067" t="str">
        <f>VLOOKUP($A1067, 'Hospitalisation Details'!$A$2:$K$2344, 8, FALSE)</f>
        <v>tier - 3</v>
      </c>
      <c r="R1067" t="str">
        <f>VLOOKUP($A1067, 'Hospitalisation Details'!$A$2:$K$2344, 9, FALSE)</f>
        <v>R1011</v>
      </c>
      <c r="S1067" t="str">
        <f>VLOOKUP($A1067, 'Hospitalisation Details'!$A$2:$K$2344, 10, FALSE)</f>
        <v>11Dec1966</v>
      </c>
      <c r="T1067">
        <f>VLOOKUP($A1067, 'Hospitalisation Details'!$A$2:$K$2344, 11, FALSE)</f>
        <v>56</v>
      </c>
    </row>
    <row r="1068" spans="1:20" ht="15.75" x14ac:dyDescent="0.25">
      <c r="A1068" s="1" t="s">
        <v>1303</v>
      </c>
      <c r="B1068" t="str">
        <f>VLOOKUP($A1068, 'Customer Names'!$A$2:$D$2336, 2, FALSE)</f>
        <v>Lenhoff</v>
      </c>
      <c r="C1068" t="str">
        <f>VLOOKUP($A1068, 'Customer Names'!$A$2:$D$2336, 3, FALSE)</f>
        <v xml:space="preserve"> Ms</v>
      </c>
      <c r="D1068" t="str">
        <f>VLOOKUP($A1068, 'Customer Names'!$A$2:$D$2336, 4, FALSE)</f>
        <v xml:space="preserve">  Karen L</v>
      </c>
      <c r="E1068">
        <f>VLOOKUP($A1068, 'Medical Examinations'!$A$2:$J$2336, 2, FALSE)</f>
        <v>33.25</v>
      </c>
      <c r="F1068">
        <f>VLOOKUP($A1068, 'Medical Examinations'!$A$2:$J$2336, 3, FALSE)</f>
        <v>5.64</v>
      </c>
      <c r="G1068" t="str">
        <f>VLOOKUP($A1068, 'Medical Examinations'!$A$2:$J$2336, 4, FALSE)</f>
        <v>Yes</v>
      </c>
      <c r="H1068" t="str">
        <f>VLOOKUP($A1068, 'Medical Examinations'!$A$2:$J$2336, 5, FALSE)</f>
        <v>No</v>
      </c>
      <c r="I1068" t="str">
        <f>VLOOKUP($A1068, 'Medical Examinations'!$A$2:$J$2336, 6, FALSE)</f>
        <v>Yes</v>
      </c>
      <c r="J1068">
        <f>VLOOKUP($A1068, 'Medical Examinations'!$A$2:$J$2336, 7, FALSE)</f>
        <v>1</v>
      </c>
      <c r="K1068" t="str">
        <f>VLOOKUP($A1068, 'Medical Examinations'!$A$2:$J$2336, 8, FALSE)</f>
        <v>No</v>
      </c>
      <c r="L1068" t="str">
        <f>VLOOKUP($A1068, 'Medical Examinations'!$A$2:$J$2336, 9, FALSE)</f>
        <v>Obesity</v>
      </c>
      <c r="M1068" t="str">
        <f>VLOOKUP($A1068, 'Medical Examinations'!$A$2:$J$2336, 10, FALSE)</f>
        <v>Normal</v>
      </c>
      <c r="N1068">
        <f>VLOOKUP($A1068, 'Hospitalisation Details'!$A$2:$K$2344, 5, FALSE)</f>
        <v>0</v>
      </c>
      <c r="O1068">
        <f>VLOOKUP($A1068, 'Hospitalisation Details'!$A$2:$K$2344, 6, FALSE)</f>
        <v>10564.88</v>
      </c>
      <c r="P1068" t="str">
        <f>VLOOKUP($A1068, 'Hospitalisation Details'!$A$2:$K$2344, 7, FALSE)</f>
        <v>tier - 3</v>
      </c>
      <c r="Q1068" t="str">
        <f>VLOOKUP($A1068, 'Hospitalisation Details'!$A$2:$K$2344, 8, FALSE)</f>
        <v>tier - 1</v>
      </c>
      <c r="R1068" t="str">
        <f>VLOOKUP($A1068, 'Hospitalisation Details'!$A$2:$K$2344, 9, FALSE)</f>
        <v>R1024</v>
      </c>
      <c r="S1068" t="str">
        <f>VLOOKUP($A1068, 'Hospitalisation Details'!$A$2:$K$2344, 10, FALSE)</f>
        <v>17Jul1969</v>
      </c>
      <c r="T1068">
        <f>VLOOKUP($A1068, 'Hospitalisation Details'!$A$2:$K$2344, 11, FALSE)</f>
        <v>53</v>
      </c>
    </row>
    <row r="1069" spans="1:20" ht="15.75" x14ac:dyDescent="0.25">
      <c r="A1069" s="1" t="s">
        <v>1302</v>
      </c>
      <c r="B1069" t="str">
        <f>VLOOKUP($A1069, 'Customer Names'!$A$2:$D$2336, 2, FALSE)</f>
        <v>Wehrwein</v>
      </c>
      <c r="C1069" t="str">
        <f>VLOOKUP($A1069, 'Customer Names'!$A$2:$D$2336, 3, FALSE)</f>
        <v xml:space="preserve"> Mr</v>
      </c>
      <c r="D1069" t="str">
        <f>VLOOKUP($A1069, 'Customer Names'!$A$2:$D$2336, 4, FALSE)</f>
        <v xml:space="preserve">  Scott</v>
      </c>
      <c r="E1069">
        <f>VLOOKUP($A1069, 'Medical Examinations'!$A$2:$J$2336, 2, FALSE)</f>
        <v>33.33</v>
      </c>
      <c r="F1069">
        <f>VLOOKUP($A1069, 'Medical Examinations'!$A$2:$J$2336, 3, FALSE)</f>
        <v>10.19</v>
      </c>
      <c r="G1069" t="str">
        <f>VLOOKUP($A1069, 'Medical Examinations'!$A$2:$J$2336, 4, FALSE)</f>
        <v>Yes</v>
      </c>
      <c r="H1069" t="str">
        <f>VLOOKUP($A1069, 'Medical Examinations'!$A$2:$J$2336, 5, FALSE)</f>
        <v>No</v>
      </c>
      <c r="I1069" t="str">
        <f>VLOOKUP($A1069, 'Medical Examinations'!$A$2:$J$2336, 6, FALSE)</f>
        <v>No</v>
      </c>
      <c r="J1069">
        <f>VLOOKUP($A1069, 'Medical Examinations'!$A$2:$J$2336, 7, FALSE)</f>
        <v>1</v>
      </c>
      <c r="K1069" t="str">
        <f>VLOOKUP($A1069, 'Medical Examinations'!$A$2:$J$2336, 8, FALSE)</f>
        <v>No</v>
      </c>
      <c r="L1069" t="str">
        <f>VLOOKUP($A1069, 'Medical Examinations'!$A$2:$J$2336, 9, FALSE)</f>
        <v>Obesity</v>
      </c>
      <c r="M1069" t="str">
        <f>VLOOKUP($A1069, 'Medical Examinations'!$A$2:$J$2336, 10, FALSE)</f>
        <v>Diabetes</v>
      </c>
      <c r="N1069">
        <f>VLOOKUP($A1069, 'Hospitalisation Details'!$A$2:$K$2344, 5, FALSE)</f>
        <v>3</v>
      </c>
      <c r="O1069">
        <f>VLOOKUP($A1069, 'Hospitalisation Details'!$A$2:$K$2344, 6, FALSE)</f>
        <v>10560.49</v>
      </c>
      <c r="P1069" t="str">
        <f>VLOOKUP($A1069, 'Hospitalisation Details'!$A$2:$K$2344, 7, FALSE)</f>
        <v>tier - 3</v>
      </c>
      <c r="Q1069" t="str">
        <f>VLOOKUP($A1069, 'Hospitalisation Details'!$A$2:$K$2344, 8, FALSE)</f>
        <v>tier - 2</v>
      </c>
      <c r="R1069" t="str">
        <f>VLOOKUP($A1069, 'Hospitalisation Details'!$A$2:$K$2344, 9, FALSE)</f>
        <v>R1013</v>
      </c>
      <c r="S1069" t="str">
        <f>VLOOKUP($A1069, 'Hospitalisation Details'!$A$2:$K$2344, 10, FALSE)</f>
        <v>29Jun1971</v>
      </c>
      <c r="T1069">
        <f>VLOOKUP($A1069, 'Hospitalisation Details'!$A$2:$K$2344, 11, FALSE)</f>
        <v>51</v>
      </c>
    </row>
    <row r="1070" spans="1:20" ht="15.75" x14ac:dyDescent="0.25">
      <c r="A1070" s="1" t="s">
        <v>1301</v>
      </c>
      <c r="B1070" t="str">
        <f>VLOOKUP($A1070, 'Customer Names'!$A$2:$D$2336, 2, FALSE)</f>
        <v>Wallace</v>
      </c>
      <c r="C1070" t="str">
        <f>VLOOKUP($A1070, 'Customer Names'!$A$2:$D$2336, 3, FALSE)</f>
        <v xml:space="preserve"> Ms</v>
      </c>
      <c r="D1070" t="str">
        <f>VLOOKUP($A1070, 'Customer Names'!$A$2:$D$2336, 4, FALSE)</f>
        <v xml:space="preserve">  Claire</v>
      </c>
      <c r="E1070">
        <f>VLOOKUP($A1070, 'Medical Examinations'!$A$2:$J$2336, 2, FALSE)</f>
        <v>30.5</v>
      </c>
      <c r="F1070">
        <f>VLOOKUP($A1070, 'Medical Examinations'!$A$2:$J$2336, 3, FALSE)</f>
        <v>10.79</v>
      </c>
      <c r="G1070" t="str">
        <f>VLOOKUP($A1070, 'Medical Examinations'!$A$2:$J$2336, 4, FALSE)</f>
        <v>No</v>
      </c>
      <c r="H1070" t="str">
        <f>VLOOKUP($A1070, 'Medical Examinations'!$A$2:$J$2336, 5, FALSE)</f>
        <v>No</v>
      </c>
      <c r="I1070" t="str">
        <f>VLOOKUP($A1070, 'Medical Examinations'!$A$2:$J$2336, 6, FALSE)</f>
        <v>No</v>
      </c>
      <c r="J1070">
        <f>VLOOKUP($A1070, 'Medical Examinations'!$A$2:$J$2336, 7, FALSE)</f>
        <v>1</v>
      </c>
      <c r="K1070" t="str">
        <f>VLOOKUP($A1070, 'Medical Examinations'!$A$2:$J$2336, 8, FALSE)</f>
        <v>No</v>
      </c>
      <c r="L1070" t="str">
        <f>VLOOKUP($A1070, 'Medical Examinations'!$A$2:$J$2336, 9, FALSE)</f>
        <v>Obesity</v>
      </c>
      <c r="M1070" t="str">
        <f>VLOOKUP($A1070, 'Medical Examinations'!$A$2:$J$2336, 10, FALSE)</f>
        <v>Diabetes</v>
      </c>
      <c r="N1070">
        <f>VLOOKUP($A1070, 'Hospitalisation Details'!$A$2:$K$2344, 5, FALSE)</f>
        <v>0</v>
      </c>
      <c r="O1070">
        <f>VLOOKUP($A1070, 'Hospitalisation Details'!$A$2:$K$2344, 6, FALSE)</f>
        <v>10546.48</v>
      </c>
      <c r="P1070" t="str">
        <f>VLOOKUP($A1070, 'Hospitalisation Details'!$A$2:$K$2344, 7, FALSE)</f>
        <v>tier - 3</v>
      </c>
      <c r="Q1070" t="str">
        <f>VLOOKUP($A1070, 'Hospitalisation Details'!$A$2:$K$2344, 8, FALSE)</f>
        <v>tier - 3</v>
      </c>
      <c r="R1070" t="str">
        <f>VLOOKUP($A1070, 'Hospitalisation Details'!$A$2:$K$2344, 9, FALSE)</f>
        <v>R1011</v>
      </c>
      <c r="S1070" t="str">
        <f>VLOOKUP($A1070, 'Hospitalisation Details'!$A$2:$K$2344, 10, FALSE)</f>
        <v>26Sep1971</v>
      </c>
      <c r="T1070">
        <f>VLOOKUP($A1070, 'Hospitalisation Details'!$A$2:$K$2344, 11, FALSE)</f>
        <v>51</v>
      </c>
    </row>
    <row r="1071" spans="1:20" ht="15.75" x14ac:dyDescent="0.25">
      <c r="A1071" s="1" t="s">
        <v>1300</v>
      </c>
      <c r="B1071" t="str">
        <f>VLOOKUP($A1071, 'Customer Names'!$A$2:$D$2336, 2, FALSE)</f>
        <v>Markowitz</v>
      </c>
      <c r="C1071" t="str">
        <f>VLOOKUP($A1071, 'Customer Names'!$A$2:$D$2336, 3, FALSE)</f>
        <v xml:space="preserve"> Ms</v>
      </c>
      <c r="D1071" t="str">
        <f>VLOOKUP($A1071, 'Customer Names'!$A$2:$D$2336, 4, FALSE)</f>
        <v xml:space="preserve">  Lynn M</v>
      </c>
      <c r="E1071">
        <f>VLOOKUP($A1071, 'Medical Examinations'!$A$2:$J$2336, 2, FALSE)</f>
        <v>30.3</v>
      </c>
      <c r="F1071">
        <f>VLOOKUP($A1071, 'Medical Examinations'!$A$2:$J$2336, 3, FALSE)</f>
        <v>4.24</v>
      </c>
      <c r="G1071" t="str">
        <f>VLOOKUP($A1071, 'Medical Examinations'!$A$2:$J$2336, 4, FALSE)</f>
        <v>No</v>
      </c>
      <c r="H1071" t="str">
        <f>VLOOKUP($A1071, 'Medical Examinations'!$A$2:$J$2336, 5, FALSE)</f>
        <v>No</v>
      </c>
      <c r="I1071" t="str">
        <f>VLOOKUP($A1071, 'Medical Examinations'!$A$2:$J$2336, 6, FALSE)</f>
        <v>No</v>
      </c>
      <c r="J1071">
        <f>VLOOKUP($A1071, 'Medical Examinations'!$A$2:$J$2336, 7, FALSE)</f>
        <v>1</v>
      </c>
      <c r="K1071" t="str">
        <f>VLOOKUP($A1071, 'Medical Examinations'!$A$2:$J$2336, 8, FALSE)</f>
        <v>No</v>
      </c>
      <c r="L1071" t="str">
        <f>VLOOKUP($A1071, 'Medical Examinations'!$A$2:$J$2336, 9, FALSE)</f>
        <v>Obesity</v>
      </c>
      <c r="M1071" t="str">
        <f>VLOOKUP($A1071, 'Medical Examinations'!$A$2:$J$2336, 10, FALSE)</f>
        <v>Normal</v>
      </c>
      <c r="N1071">
        <f>VLOOKUP($A1071, 'Hospitalisation Details'!$A$2:$K$2344, 5, FALSE)</f>
        <v>2</v>
      </c>
      <c r="O1071">
        <f>VLOOKUP($A1071, 'Hospitalisation Details'!$A$2:$K$2344, 6, FALSE)</f>
        <v>10495.6</v>
      </c>
      <c r="P1071" t="str">
        <f>VLOOKUP($A1071, 'Hospitalisation Details'!$A$2:$K$2344, 7, FALSE)</f>
        <v>tier - 3</v>
      </c>
      <c r="Q1071" t="str">
        <f>VLOOKUP($A1071, 'Hospitalisation Details'!$A$2:$K$2344, 8, FALSE)</f>
        <v>tier - 1</v>
      </c>
      <c r="R1071" t="str">
        <f>VLOOKUP($A1071, 'Hospitalisation Details'!$A$2:$K$2344, 9, FALSE)</f>
        <v>R1012</v>
      </c>
      <c r="S1071" t="str">
        <f>VLOOKUP($A1071, 'Hospitalisation Details'!$A$2:$K$2344, 10, FALSE)</f>
        <v>25Oct1977</v>
      </c>
      <c r="T1071">
        <f>VLOOKUP($A1071, 'Hospitalisation Details'!$A$2:$K$2344, 11, FALSE)</f>
        <v>45</v>
      </c>
    </row>
    <row r="1072" spans="1:20" ht="15.75" x14ac:dyDescent="0.25">
      <c r="A1072" s="1" t="s">
        <v>1299</v>
      </c>
      <c r="B1072" t="str">
        <f>VLOOKUP($A1072, 'Customer Names'!$A$2:$D$2336, 2, FALSE)</f>
        <v>Vos</v>
      </c>
      <c r="C1072" t="str">
        <f>VLOOKUP($A1072, 'Customer Names'!$A$2:$D$2336, 3, FALSE)</f>
        <v xml:space="preserve"> Ms</v>
      </c>
      <c r="D1072" t="str">
        <f>VLOOKUP($A1072, 'Customer Names'!$A$2:$D$2336, 4, FALSE)</f>
        <v xml:space="preserve">  Sharon</v>
      </c>
      <c r="E1072">
        <f>VLOOKUP($A1072, 'Medical Examinations'!$A$2:$J$2336, 2, FALSE)</f>
        <v>26.22</v>
      </c>
      <c r="F1072">
        <f>VLOOKUP($A1072, 'Medical Examinations'!$A$2:$J$2336, 3, FALSE)</f>
        <v>5.83</v>
      </c>
      <c r="G1072" t="str">
        <f>VLOOKUP($A1072, 'Medical Examinations'!$A$2:$J$2336, 4, FALSE)</f>
        <v>No</v>
      </c>
      <c r="H1072" t="str">
        <f>VLOOKUP($A1072, 'Medical Examinations'!$A$2:$J$2336, 5, FALSE)</f>
        <v>No</v>
      </c>
      <c r="I1072" t="str">
        <f>VLOOKUP($A1072, 'Medical Examinations'!$A$2:$J$2336, 6, FALSE)</f>
        <v>No</v>
      </c>
      <c r="J1072">
        <f>VLOOKUP($A1072, 'Medical Examinations'!$A$2:$J$2336, 7, FALSE)</f>
        <v>0</v>
      </c>
      <c r="K1072" t="str">
        <f>VLOOKUP($A1072, 'Medical Examinations'!$A$2:$J$2336, 8, FALSE)</f>
        <v>No</v>
      </c>
      <c r="L1072" t="str">
        <f>VLOOKUP($A1072, 'Medical Examinations'!$A$2:$J$2336, 9, FALSE)</f>
        <v>Obesity</v>
      </c>
      <c r="M1072" t="str">
        <f>VLOOKUP($A1072, 'Medical Examinations'!$A$2:$J$2336, 10, FALSE)</f>
        <v>Diabetes</v>
      </c>
      <c r="N1072">
        <f>VLOOKUP($A1072, 'Hospitalisation Details'!$A$2:$K$2344, 5, FALSE)</f>
        <v>2</v>
      </c>
      <c r="O1072">
        <f>VLOOKUP($A1072, 'Hospitalisation Details'!$A$2:$K$2344, 6, FALSE)</f>
        <v>10493.95</v>
      </c>
      <c r="P1072" t="str">
        <f>VLOOKUP($A1072, 'Hospitalisation Details'!$A$2:$K$2344, 7, FALSE)</f>
        <v>tier - 3</v>
      </c>
      <c r="Q1072" t="str">
        <f>VLOOKUP($A1072, 'Hospitalisation Details'!$A$2:$K$2344, 8, FALSE)</f>
        <v>tier - 1</v>
      </c>
      <c r="R1072" t="str">
        <f>VLOOKUP($A1072, 'Hospitalisation Details'!$A$2:$K$2344, 9, FALSE)</f>
        <v>R1012</v>
      </c>
      <c r="S1072" t="str">
        <f>VLOOKUP($A1072, 'Hospitalisation Details'!$A$2:$K$2344, 10, FALSE)</f>
        <v>19Oct1972</v>
      </c>
      <c r="T1072">
        <f>VLOOKUP($A1072, 'Hospitalisation Details'!$A$2:$K$2344, 11, FALSE)</f>
        <v>50</v>
      </c>
    </row>
    <row r="1073" spans="1:20" ht="15.75" x14ac:dyDescent="0.25">
      <c r="A1073" s="1" t="s">
        <v>1298</v>
      </c>
      <c r="B1073" t="str">
        <f>VLOOKUP($A1073, 'Customer Names'!$A$2:$D$2336, 2, FALSE)</f>
        <v>McLeod</v>
      </c>
      <c r="C1073" t="str">
        <f>VLOOKUP($A1073, 'Customer Names'!$A$2:$D$2336, 3, FALSE)</f>
        <v xml:space="preserve"> Mrs</v>
      </c>
      <c r="D1073" t="str">
        <f>VLOOKUP($A1073, 'Customer Names'!$A$2:$D$2336, 4, FALSE)</f>
        <v xml:space="preserve">  Candice</v>
      </c>
      <c r="E1073">
        <f>VLOOKUP($A1073, 'Medical Examinations'!$A$2:$J$2336, 2, FALSE)</f>
        <v>29.99</v>
      </c>
      <c r="F1073">
        <f>VLOOKUP($A1073, 'Medical Examinations'!$A$2:$J$2336, 3, FALSE)</f>
        <v>11.85</v>
      </c>
      <c r="G1073" t="str">
        <f>VLOOKUP($A1073, 'Medical Examinations'!$A$2:$J$2336, 4, FALSE)</f>
        <v>No</v>
      </c>
      <c r="H1073" t="str">
        <f>VLOOKUP($A1073, 'Medical Examinations'!$A$2:$J$2336, 5, FALSE)</f>
        <v>No</v>
      </c>
      <c r="I1073" t="str">
        <f>VLOOKUP($A1073, 'Medical Examinations'!$A$2:$J$2336, 6, FALSE)</f>
        <v>No</v>
      </c>
      <c r="J1073">
        <f>VLOOKUP($A1073, 'Medical Examinations'!$A$2:$J$2336, 7, FALSE)</f>
        <v>1</v>
      </c>
      <c r="K1073" t="str">
        <f>VLOOKUP($A1073, 'Medical Examinations'!$A$2:$J$2336, 8, FALSE)</f>
        <v>No</v>
      </c>
      <c r="L1073" t="str">
        <f>VLOOKUP($A1073, 'Medical Examinations'!$A$2:$J$2336, 9, FALSE)</f>
        <v>Obesity</v>
      </c>
      <c r="M1073" t="str">
        <f>VLOOKUP($A1073, 'Medical Examinations'!$A$2:$J$2336, 10, FALSE)</f>
        <v>Diabetes</v>
      </c>
      <c r="N1073">
        <f>VLOOKUP($A1073, 'Hospitalisation Details'!$A$2:$K$2344, 5, FALSE)</f>
        <v>2</v>
      </c>
      <c r="O1073">
        <f>VLOOKUP($A1073, 'Hospitalisation Details'!$A$2:$K$2344, 6, FALSE)</f>
        <v>10486.55</v>
      </c>
      <c r="P1073" t="str">
        <f>VLOOKUP($A1073, 'Hospitalisation Details'!$A$2:$K$2344, 7, FALSE)</f>
        <v>tier - 3</v>
      </c>
      <c r="Q1073" t="str">
        <f>VLOOKUP($A1073, 'Hospitalisation Details'!$A$2:$K$2344, 8, FALSE)</f>
        <v>tier - 3</v>
      </c>
      <c r="R1073" t="str">
        <f>VLOOKUP($A1073, 'Hospitalisation Details'!$A$2:$K$2344, 9, FALSE)</f>
        <v>R1025</v>
      </c>
      <c r="S1073" t="str">
        <f>VLOOKUP($A1073, 'Hospitalisation Details'!$A$2:$K$2344, 10, FALSE)</f>
        <v>21Aug1978</v>
      </c>
      <c r="T1073">
        <f>VLOOKUP($A1073, 'Hospitalisation Details'!$A$2:$K$2344, 11, FALSE)</f>
        <v>44</v>
      </c>
    </row>
    <row r="1074" spans="1:20" ht="15.75" x14ac:dyDescent="0.25">
      <c r="A1074" s="1" t="s">
        <v>1297</v>
      </c>
      <c r="B1074" t="str">
        <f>VLOOKUP($A1074, 'Customer Names'!$A$2:$D$2336, 2, FALSE)</f>
        <v>Balcom</v>
      </c>
      <c r="C1074" t="str">
        <f>VLOOKUP($A1074, 'Customer Names'!$A$2:$D$2336, 3, FALSE)</f>
        <v xml:space="preserve"> Ms</v>
      </c>
      <c r="D1074" t="str">
        <f>VLOOKUP($A1074, 'Customer Names'!$A$2:$D$2336, 4, FALSE)</f>
        <v xml:space="preserve">  Jennifer D</v>
      </c>
      <c r="E1074">
        <f>VLOOKUP($A1074, 'Medical Examinations'!$A$2:$J$2336, 2, FALSE)</f>
        <v>36.380000000000003</v>
      </c>
      <c r="F1074">
        <f>VLOOKUP($A1074, 'Medical Examinations'!$A$2:$J$2336, 3, FALSE)</f>
        <v>5.98</v>
      </c>
      <c r="G1074" t="str">
        <f>VLOOKUP($A1074, 'Medical Examinations'!$A$2:$J$2336, 4, FALSE)</f>
        <v>Yes</v>
      </c>
      <c r="H1074" t="str">
        <f>VLOOKUP($A1074, 'Medical Examinations'!$A$2:$J$2336, 5, FALSE)</f>
        <v>No</v>
      </c>
      <c r="I1074" t="str">
        <f>VLOOKUP($A1074, 'Medical Examinations'!$A$2:$J$2336, 6, FALSE)</f>
        <v>No</v>
      </c>
      <c r="J1074">
        <f>VLOOKUP($A1074, 'Medical Examinations'!$A$2:$J$2336, 7, FALSE)</f>
        <v>1</v>
      </c>
      <c r="K1074" t="str">
        <f>VLOOKUP($A1074, 'Medical Examinations'!$A$2:$J$2336, 8, FALSE)</f>
        <v>No</v>
      </c>
      <c r="L1074" t="str">
        <f>VLOOKUP($A1074, 'Medical Examinations'!$A$2:$J$2336, 9, FALSE)</f>
        <v>Obesity</v>
      </c>
      <c r="M1074" t="str">
        <f>VLOOKUP($A1074, 'Medical Examinations'!$A$2:$J$2336, 10, FALSE)</f>
        <v>Diabetes</v>
      </c>
      <c r="N1074">
        <f>VLOOKUP($A1074, 'Hospitalisation Details'!$A$2:$K$2344, 5, FALSE)</f>
        <v>3</v>
      </c>
      <c r="O1074">
        <f>VLOOKUP($A1074, 'Hospitalisation Details'!$A$2:$K$2344, 6, FALSE)</f>
        <v>10464.83</v>
      </c>
      <c r="P1074" t="str">
        <f>VLOOKUP($A1074, 'Hospitalisation Details'!$A$2:$K$2344, 7, FALSE)</f>
        <v>tier - 3</v>
      </c>
      <c r="Q1074" t="str">
        <f>VLOOKUP($A1074, 'Hospitalisation Details'!$A$2:$K$2344, 8, FALSE)</f>
        <v>tier - 1</v>
      </c>
      <c r="R1074" t="str">
        <f>VLOOKUP($A1074, 'Hospitalisation Details'!$A$2:$K$2344, 9, FALSE)</f>
        <v>R1012</v>
      </c>
      <c r="S1074" t="str">
        <f>VLOOKUP($A1074, 'Hospitalisation Details'!$A$2:$K$2344, 10, FALSE)</f>
        <v>28Jun1987</v>
      </c>
      <c r="T1074">
        <f>VLOOKUP($A1074, 'Hospitalisation Details'!$A$2:$K$2344, 11, FALSE)</f>
        <v>35</v>
      </c>
    </row>
    <row r="1075" spans="1:20" ht="15.75" x14ac:dyDescent="0.25">
      <c r="A1075" s="1" t="s">
        <v>1296</v>
      </c>
      <c r="B1075" t="str">
        <f>VLOOKUP($A1075, 'Customer Names'!$A$2:$D$2336, 2, FALSE)</f>
        <v>Dirth</v>
      </c>
      <c r="C1075" t="str">
        <f>VLOOKUP($A1075, 'Customer Names'!$A$2:$D$2336, 3, FALSE)</f>
        <v xml:space="preserve"> Mr</v>
      </c>
      <c r="D1075" t="str">
        <f>VLOOKUP($A1075, 'Customer Names'!$A$2:$D$2336, 4, FALSE)</f>
        <v xml:space="preserve">  Eric</v>
      </c>
      <c r="E1075">
        <f>VLOOKUP($A1075, 'Medical Examinations'!$A$2:$J$2336, 2, FALSE)</f>
        <v>31.16</v>
      </c>
      <c r="F1075">
        <f>VLOOKUP($A1075, 'Medical Examinations'!$A$2:$J$2336, 3, FALSE)</f>
        <v>4.26</v>
      </c>
      <c r="G1075" t="str">
        <f>VLOOKUP($A1075, 'Medical Examinations'!$A$2:$J$2336, 4, FALSE)</f>
        <v>No</v>
      </c>
      <c r="H1075" t="str">
        <f>VLOOKUP($A1075, 'Medical Examinations'!$A$2:$J$2336, 5, FALSE)</f>
        <v>No</v>
      </c>
      <c r="I1075" t="str">
        <f>VLOOKUP($A1075, 'Medical Examinations'!$A$2:$J$2336, 6, FALSE)</f>
        <v>Yes</v>
      </c>
      <c r="J1075">
        <f>VLOOKUP($A1075, 'Medical Examinations'!$A$2:$J$2336, 7, FALSE)</f>
        <v>1</v>
      </c>
      <c r="K1075" t="str">
        <f>VLOOKUP($A1075, 'Medical Examinations'!$A$2:$J$2336, 8, FALSE)</f>
        <v>No</v>
      </c>
      <c r="L1075" t="str">
        <f>VLOOKUP($A1075, 'Medical Examinations'!$A$2:$J$2336, 9, FALSE)</f>
        <v>Obesity</v>
      </c>
      <c r="M1075" t="str">
        <f>VLOOKUP($A1075, 'Medical Examinations'!$A$2:$J$2336, 10, FALSE)</f>
        <v>Normal</v>
      </c>
      <c r="N1075">
        <f>VLOOKUP($A1075, 'Hospitalisation Details'!$A$2:$K$2344, 5, FALSE)</f>
        <v>1</v>
      </c>
      <c r="O1075">
        <f>VLOOKUP($A1075, 'Hospitalisation Details'!$A$2:$K$2344, 6, FALSE)</f>
        <v>10461.98</v>
      </c>
      <c r="P1075" t="str">
        <f>VLOOKUP($A1075, 'Hospitalisation Details'!$A$2:$K$2344, 7, FALSE)</f>
        <v>tier - 3</v>
      </c>
      <c r="Q1075" t="str">
        <f>VLOOKUP($A1075, 'Hospitalisation Details'!$A$2:$K$2344, 8, FALSE)</f>
        <v>tier - 1</v>
      </c>
      <c r="R1075" t="str">
        <f>VLOOKUP($A1075, 'Hospitalisation Details'!$A$2:$K$2344, 9, FALSE)</f>
        <v>R1012</v>
      </c>
      <c r="S1075" t="str">
        <f>VLOOKUP($A1075, 'Hospitalisation Details'!$A$2:$K$2344, 10, FALSE)</f>
        <v>22Sep1969</v>
      </c>
      <c r="T1075">
        <f>VLOOKUP($A1075, 'Hospitalisation Details'!$A$2:$K$2344, 11, FALSE)</f>
        <v>53</v>
      </c>
    </row>
    <row r="1076" spans="1:20" ht="15.75" x14ac:dyDescent="0.25">
      <c r="A1076" s="1" t="s">
        <v>1295</v>
      </c>
      <c r="B1076" t="str">
        <f>VLOOKUP($A1076, 'Customer Names'!$A$2:$D$2336, 2, FALSE)</f>
        <v>Inglish</v>
      </c>
      <c r="C1076" t="str">
        <f>VLOOKUP($A1076, 'Customer Names'!$A$2:$D$2336, 3, FALSE)</f>
        <v xml:space="preserve"> Mr</v>
      </c>
      <c r="D1076" t="str">
        <f>VLOOKUP($A1076, 'Customer Names'!$A$2:$D$2336, 4, FALSE)</f>
        <v xml:space="preserve">  Bryan</v>
      </c>
      <c r="E1076">
        <f>VLOOKUP($A1076, 'Medical Examinations'!$A$2:$J$2336, 2, FALSE)</f>
        <v>25.55</v>
      </c>
      <c r="F1076">
        <f>VLOOKUP($A1076, 'Medical Examinations'!$A$2:$J$2336, 3, FALSE)</f>
        <v>4.96</v>
      </c>
      <c r="G1076" t="str">
        <f>VLOOKUP($A1076, 'Medical Examinations'!$A$2:$J$2336, 4, FALSE)</f>
        <v>No</v>
      </c>
      <c r="H1076" t="str">
        <f>VLOOKUP($A1076, 'Medical Examinations'!$A$2:$J$2336, 5, FALSE)</f>
        <v>No</v>
      </c>
      <c r="I1076" t="str">
        <f>VLOOKUP($A1076, 'Medical Examinations'!$A$2:$J$2336, 6, FALSE)</f>
        <v>No</v>
      </c>
      <c r="J1076">
        <f>VLOOKUP($A1076, 'Medical Examinations'!$A$2:$J$2336, 7, FALSE)</f>
        <v>0</v>
      </c>
      <c r="K1076" t="str">
        <f>VLOOKUP($A1076, 'Medical Examinations'!$A$2:$J$2336, 8, FALSE)</f>
        <v>No</v>
      </c>
      <c r="L1076" t="str">
        <f>VLOOKUP($A1076, 'Medical Examinations'!$A$2:$J$2336, 9, FALSE)</f>
        <v>Obesity</v>
      </c>
      <c r="M1076" t="str">
        <f>VLOOKUP($A1076, 'Medical Examinations'!$A$2:$J$2336, 10, FALSE)</f>
        <v>Normal</v>
      </c>
      <c r="N1076">
        <f>VLOOKUP($A1076, 'Hospitalisation Details'!$A$2:$K$2344, 5, FALSE)</f>
        <v>0</v>
      </c>
      <c r="O1076">
        <f>VLOOKUP($A1076, 'Hospitalisation Details'!$A$2:$K$2344, 6, FALSE)</f>
        <v>10459.19</v>
      </c>
      <c r="P1076" t="str">
        <f>VLOOKUP($A1076, 'Hospitalisation Details'!$A$2:$K$2344, 7, FALSE)</f>
        <v>tier - 3</v>
      </c>
      <c r="Q1076" t="str">
        <f>VLOOKUP($A1076, 'Hospitalisation Details'!$A$2:$K$2344, 8, FALSE)</f>
        <v>tier - 1</v>
      </c>
      <c r="R1076" t="str">
        <f>VLOOKUP($A1076, 'Hospitalisation Details'!$A$2:$K$2344, 9, FALSE)</f>
        <v>R1013</v>
      </c>
      <c r="S1076" t="str">
        <f>VLOOKUP($A1076, 'Hospitalisation Details'!$A$2:$K$2344, 10, FALSE)</f>
        <v>27Jul1964</v>
      </c>
      <c r="T1076">
        <f>VLOOKUP($A1076, 'Hospitalisation Details'!$A$2:$K$2344, 11, FALSE)</f>
        <v>58</v>
      </c>
    </row>
    <row r="1077" spans="1:20" ht="15.75" x14ac:dyDescent="0.25">
      <c r="A1077" s="1" t="s">
        <v>1294</v>
      </c>
      <c r="B1077" t="str">
        <f>VLOOKUP($A1077, 'Customer Names'!$A$2:$D$2336, 2, FALSE)</f>
        <v>Matthews</v>
      </c>
      <c r="C1077" t="str">
        <f>VLOOKUP($A1077, 'Customer Names'!$A$2:$D$2336, 3, FALSE)</f>
        <v xml:space="preserve"> Mr</v>
      </c>
      <c r="D1077" t="str">
        <f>VLOOKUP($A1077, 'Customer Names'!$A$2:$D$2336, 4, FALSE)</f>
        <v xml:space="preserve">  Devon R</v>
      </c>
      <c r="E1077">
        <f>VLOOKUP($A1077, 'Medical Examinations'!$A$2:$J$2336, 2, FALSE)</f>
        <v>28.77</v>
      </c>
      <c r="F1077">
        <f>VLOOKUP($A1077, 'Medical Examinations'!$A$2:$J$2336, 3, FALSE)</f>
        <v>4</v>
      </c>
      <c r="G1077" t="str">
        <f>VLOOKUP($A1077, 'Medical Examinations'!$A$2:$J$2336, 4, FALSE)</f>
        <v>No</v>
      </c>
      <c r="H1077" t="str">
        <f>VLOOKUP($A1077, 'Medical Examinations'!$A$2:$J$2336, 5, FALSE)</f>
        <v>No</v>
      </c>
      <c r="I1077" t="str">
        <f>VLOOKUP($A1077, 'Medical Examinations'!$A$2:$J$2336, 6, FALSE)</f>
        <v>No</v>
      </c>
      <c r="J1077">
        <f>VLOOKUP($A1077, 'Medical Examinations'!$A$2:$J$2336, 7, FALSE)</f>
        <v>0</v>
      </c>
      <c r="K1077" t="str">
        <f>VLOOKUP($A1077, 'Medical Examinations'!$A$2:$J$2336, 8, FALSE)</f>
        <v>No</v>
      </c>
      <c r="L1077" t="str">
        <f>VLOOKUP($A1077, 'Medical Examinations'!$A$2:$J$2336, 9, FALSE)</f>
        <v>Obesity</v>
      </c>
      <c r="M1077" t="str">
        <f>VLOOKUP($A1077, 'Medical Examinations'!$A$2:$J$2336, 10, FALSE)</f>
        <v>Normal</v>
      </c>
      <c r="N1077">
        <f>VLOOKUP($A1077, 'Hospitalisation Details'!$A$2:$K$2344, 5, FALSE)</f>
        <v>2</v>
      </c>
      <c r="O1077">
        <f>VLOOKUP($A1077, 'Hospitalisation Details'!$A$2:$K$2344, 6, FALSE)</f>
        <v>10455.14</v>
      </c>
      <c r="P1077" t="str">
        <f>VLOOKUP($A1077, 'Hospitalisation Details'!$A$2:$K$2344, 7, FALSE)</f>
        <v>tier - 3</v>
      </c>
      <c r="Q1077" t="str">
        <f>VLOOKUP($A1077, 'Hospitalisation Details'!$A$2:$K$2344, 8, FALSE)</f>
        <v>tier - 2</v>
      </c>
      <c r="R1077" t="str">
        <f>VLOOKUP($A1077, 'Hospitalisation Details'!$A$2:$K$2344, 9, FALSE)</f>
        <v>R1021</v>
      </c>
      <c r="S1077" t="str">
        <f>VLOOKUP($A1077, 'Hospitalisation Details'!$A$2:$K$2344, 10, FALSE)</f>
        <v>3Aug1976</v>
      </c>
      <c r="T1077">
        <f>VLOOKUP($A1077, 'Hospitalisation Details'!$A$2:$K$2344, 11, FALSE)</f>
        <v>46</v>
      </c>
    </row>
    <row r="1078" spans="1:20" ht="15.75" x14ac:dyDescent="0.25">
      <c r="A1078" s="1" t="s">
        <v>1293</v>
      </c>
      <c r="B1078" t="str">
        <f>VLOOKUP($A1078, 'Customer Names'!$A$2:$D$2336, 2, FALSE)</f>
        <v>Massa-Musiak</v>
      </c>
      <c r="C1078" t="str">
        <f>VLOOKUP($A1078, 'Customer Names'!$A$2:$D$2336, 3, FALSE)</f>
        <v xml:space="preserve"> Ms</v>
      </c>
      <c r="D1078" t="str">
        <f>VLOOKUP($A1078, 'Customer Names'!$A$2:$D$2336, 4, FALSE)</f>
        <v xml:space="preserve">  Elena</v>
      </c>
      <c r="E1078">
        <f>VLOOKUP($A1078, 'Medical Examinations'!$A$2:$J$2336, 2, FALSE)</f>
        <v>23.14</v>
      </c>
      <c r="F1078">
        <f>VLOOKUP($A1078, 'Medical Examinations'!$A$2:$J$2336, 3, FALSE)</f>
        <v>4.1500000000000004</v>
      </c>
      <c r="G1078" t="str">
        <f>VLOOKUP($A1078, 'Medical Examinations'!$A$2:$J$2336, 4, FALSE)</f>
        <v>No</v>
      </c>
      <c r="H1078" t="str">
        <f>VLOOKUP($A1078, 'Medical Examinations'!$A$2:$J$2336, 5, FALSE)</f>
        <v>No</v>
      </c>
      <c r="I1078" t="str">
        <f>VLOOKUP($A1078, 'Medical Examinations'!$A$2:$J$2336, 6, FALSE)</f>
        <v>No</v>
      </c>
      <c r="J1078">
        <f>VLOOKUP($A1078, 'Medical Examinations'!$A$2:$J$2336, 7, FALSE)</f>
        <v>0</v>
      </c>
      <c r="K1078" t="str">
        <f>VLOOKUP($A1078, 'Medical Examinations'!$A$2:$J$2336, 8, FALSE)</f>
        <v>No</v>
      </c>
      <c r="L1078" t="str">
        <f>VLOOKUP($A1078, 'Medical Examinations'!$A$2:$J$2336, 9, FALSE)</f>
        <v>Obesity</v>
      </c>
      <c r="M1078" t="str">
        <f>VLOOKUP($A1078, 'Medical Examinations'!$A$2:$J$2336, 10, FALSE)</f>
        <v>Normal</v>
      </c>
      <c r="N1078">
        <f>VLOOKUP($A1078, 'Hospitalisation Details'!$A$2:$K$2344, 5, FALSE)</f>
        <v>0</v>
      </c>
      <c r="O1078">
        <f>VLOOKUP($A1078, 'Hospitalisation Details'!$A$2:$K$2344, 6, FALSE)</f>
        <v>10455.1</v>
      </c>
      <c r="P1078" t="str">
        <f>VLOOKUP($A1078, 'Hospitalisation Details'!$A$2:$K$2344, 7, FALSE)</f>
        <v>tier - 3</v>
      </c>
      <c r="Q1078" t="str">
        <f>VLOOKUP($A1078, 'Hospitalisation Details'!$A$2:$K$2344, 8, FALSE)</f>
        <v>tier - 1</v>
      </c>
      <c r="R1078" t="str">
        <f>VLOOKUP($A1078, 'Hospitalisation Details'!$A$2:$K$2344, 9, FALSE)</f>
        <v>R1012</v>
      </c>
      <c r="S1078" t="str">
        <f>VLOOKUP($A1078, 'Hospitalisation Details'!$A$2:$K$2344, 10, FALSE)</f>
        <v>14Oct1964</v>
      </c>
      <c r="T1078">
        <f>VLOOKUP($A1078, 'Hospitalisation Details'!$A$2:$K$2344, 11, FALSE)</f>
        <v>58</v>
      </c>
    </row>
    <row r="1079" spans="1:20" ht="15.75" x14ac:dyDescent="0.25">
      <c r="A1079" s="1" t="s">
        <v>1292</v>
      </c>
      <c r="B1079" t="str">
        <f>VLOOKUP($A1079, 'Customer Names'!$A$2:$D$2336, 2, FALSE)</f>
        <v>Bailey</v>
      </c>
      <c r="C1079" t="str">
        <f>VLOOKUP($A1079, 'Customer Names'!$A$2:$D$2336, 3, FALSE)</f>
        <v xml:space="preserve"> Mr</v>
      </c>
      <c r="D1079" t="str">
        <f>VLOOKUP($A1079, 'Customer Names'!$A$2:$D$2336, 4, FALSE)</f>
        <v xml:space="preserve">  Chris</v>
      </c>
      <c r="E1079">
        <f>VLOOKUP($A1079, 'Medical Examinations'!$A$2:$J$2336, 2, FALSE)</f>
        <v>39.6</v>
      </c>
      <c r="F1079">
        <f>VLOOKUP($A1079, 'Medical Examinations'!$A$2:$J$2336, 3, FALSE)</f>
        <v>11.36</v>
      </c>
      <c r="G1079" t="str">
        <f>VLOOKUP($A1079, 'Medical Examinations'!$A$2:$J$2336, 4, FALSE)</f>
        <v>Yes</v>
      </c>
      <c r="H1079" t="str">
        <f>VLOOKUP($A1079, 'Medical Examinations'!$A$2:$J$2336, 5, FALSE)</f>
        <v>No</v>
      </c>
      <c r="I1079" t="str">
        <f>VLOOKUP($A1079, 'Medical Examinations'!$A$2:$J$2336, 6, FALSE)</f>
        <v>No</v>
      </c>
      <c r="J1079">
        <f>VLOOKUP($A1079, 'Medical Examinations'!$A$2:$J$2336, 7, FALSE)</f>
        <v>1</v>
      </c>
      <c r="K1079" t="str">
        <f>VLOOKUP($A1079, 'Medical Examinations'!$A$2:$J$2336, 8, FALSE)</f>
        <v>Yes</v>
      </c>
      <c r="L1079" t="str">
        <f>VLOOKUP($A1079, 'Medical Examinations'!$A$2:$J$2336, 9, FALSE)</f>
        <v>Obesity</v>
      </c>
      <c r="M1079" t="str">
        <f>VLOOKUP($A1079, 'Medical Examinations'!$A$2:$J$2336, 10, FALSE)</f>
        <v>Diabetes</v>
      </c>
      <c r="N1079">
        <f>VLOOKUP($A1079, 'Hospitalisation Details'!$A$2:$K$2344, 5, FALSE)</f>
        <v>1</v>
      </c>
      <c r="O1079">
        <f>VLOOKUP($A1079, 'Hospitalisation Details'!$A$2:$K$2344, 6, FALSE)</f>
        <v>10450.549999999999</v>
      </c>
      <c r="P1079" t="str">
        <f>VLOOKUP($A1079, 'Hospitalisation Details'!$A$2:$K$2344, 7, FALSE)</f>
        <v>tier - 3</v>
      </c>
      <c r="Q1079" t="str">
        <f>VLOOKUP($A1079, 'Hospitalisation Details'!$A$2:$K$2344, 8, FALSE)</f>
        <v>tier - 1</v>
      </c>
      <c r="R1079" t="str">
        <f>VLOOKUP($A1079, 'Hospitalisation Details'!$A$2:$K$2344, 9, FALSE)</f>
        <v>R1011</v>
      </c>
      <c r="S1079" t="str">
        <f>VLOOKUP($A1079, 'Hospitalisation Details'!$A$2:$K$2344, 10, FALSE)</f>
        <v>8Nov1968</v>
      </c>
      <c r="T1079">
        <f>VLOOKUP($A1079, 'Hospitalisation Details'!$A$2:$K$2344, 11, FALSE)</f>
        <v>54</v>
      </c>
    </row>
    <row r="1080" spans="1:20" ht="15.75" x14ac:dyDescent="0.25">
      <c r="A1080" s="1" t="s">
        <v>1291</v>
      </c>
      <c r="B1080" t="str">
        <f>VLOOKUP($A1080, 'Customer Names'!$A$2:$D$2336, 2, FALSE)</f>
        <v>Jacoby</v>
      </c>
      <c r="C1080" t="str">
        <f>VLOOKUP($A1080, 'Customer Names'!$A$2:$D$2336, 3, FALSE)</f>
        <v xml:space="preserve"> Mr</v>
      </c>
      <c r="D1080" t="str">
        <f>VLOOKUP($A1080, 'Customer Names'!$A$2:$D$2336, 4, FALSE)</f>
        <v xml:space="preserve">  Bert</v>
      </c>
      <c r="E1080">
        <f>VLOOKUP($A1080, 'Medical Examinations'!$A$2:$J$2336, 2, FALSE)</f>
        <v>29.2</v>
      </c>
      <c r="F1080">
        <f>VLOOKUP($A1080, 'Medical Examinations'!$A$2:$J$2336, 3, FALSE)</f>
        <v>7.53</v>
      </c>
      <c r="G1080" t="str">
        <f>VLOOKUP($A1080, 'Medical Examinations'!$A$2:$J$2336, 4, FALSE)</f>
        <v>No</v>
      </c>
      <c r="H1080" t="str">
        <f>VLOOKUP($A1080, 'Medical Examinations'!$A$2:$J$2336, 5, FALSE)</f>
        <v>No</v>
      </c>
      <c r="I1080" t="str">
        <f>VLOOKUP($A1080, 'Medical Examinations'!$A$2:$J$2336, 6, FALSE)</f>
        <v>No</v>
      </c>
      <c r="J1080">
        <f>VLOOKUP($A1080, 'Medical Examinations'!$A$2:$J$2336, 7, FALSE)</f>
        <v>0</v>
      </c>
      <c r="K1080" t="str">
        <f>VLOOKUP($A1080, 'Medical Examinations'!$A$2:$J$2336, 8, FALSE)</f>
        <v>No</v>
      </c>
      <c r="L1080" t="str">
        <f>VLOOKUP($A1080, 'Medical Examinations'!$A$2:$J$2336, 9, FALSE)</f>
        <v>Obesity</v>
      </c>
      <c r="M1080" t="str">
        <f>VLOOKUP($A1080, 'Medical Examinations'!$A$2:$J$2336, 10, FALSE)</f>
        <v>Diabetes</v>
      </c>
      <c r="N1080">
        <f>VLOOKUP($A1080, 'Hospitalisation Details'!$A$2:$K$2344, 5, FALSE)</f>
        <v>1</v>
      </c>
      <c r="O1080">
        <f>VLOOKUP($A1080, 'Hospitalisation Details'!$A$2:$K$2344, 6, FALSE)</f>
        <v>10436.1</v>
      </c>
      <c r="P1080" t="str">
        <f>VLOOKUP($A1080, 'Hospitalisation Details'!$A$2:$K$2344, 7, FALSE)</f>
        <v>tier - 3</v>
      </c>
      <c r="Q1080" t="str">
        <f>VLOOKUP($A1080, 'Hospitalisation Details'!$A$2:$K$2344, 8, FALSE)</f>
        <v>tier - 3</v>
      </c>
      <c r="R1080" t="str">
        <f>VLOOKUP($A1080, 'Hospitalisation Details'!$A$2:$K$2344, 9, FALSE)</f>
        <v>R1011</v>
      </c>
      <c r="S1080" t="str">
        <f>VLOOKUP($A1080, 'Hospitalisation Details'!$A$2:$K$2344, 10, FALSE)</f>
        <v>29Aug1968</v>
      </c>
      <c r="T1080">
        <f>VLOOKUP($A1080, 'Hospitalisation Details'!$A$2:$K$2344, 11, FALSE)</f>
        <v>54</v>
      </c>
    </row>
    <row r="1081" spans="1:20" ht="15.75" x14ac:dyDescent="0.25">
      <c r="A1081" s="1" t="s">
        <v>1290</v>
      </c>
      <c r="B1081" t="str">
        <f>VLOOKUP($A1081, 'Customer Names'!$A$2:$D$2336, 2, FALSE)</f>
        <v>Crimmings</v>
      </c>
      <c r="C1081" t="str">
        <f>VLOOKUP($A1081, 'Customer Names'!$A$2:$D$2336, 3, FALSE)</f>
        <v xml:space="preserve"> Mr</v>
      </c>
      <c r="D1081" t="str">
        <f>VLOOKUP($A1081, 'Customer Names'!$A$2:$D$2336, 4, FALSE)</f>
        <v xml:space="preserve">  John P</v>
      </c>
      <c r="E1081">
        <f>VLOOKUP($A1081, 'Medical Examinations'!$A$2:$J$2336, 2, FALSE)</f>
        <v>32.774999999999999</v>
      </c>
      <c r="F1081">
        <f>VLOOKUP($A1081, 'Medical Examinations'!$A$2:$J$2336, 3, FALSE)</f>
        <v>7.95</v>
      </c>
      <c r="G1081" t="str">
        <f>VLOOKUP($A1081, 'Medical Examinations'!$A$2:$J$2336, 4, FALSE)</f>
        <v>Yes</v>
      </c>
      <c r="H1081" t="str">
        <f>VLOOKUP($A1081, 'Medical Examinations'!$A$2:$J$2336, 5, FALSE)</f>
        <v>No</v>
      </c>
      <c r="I1081" t="str">
        <f>VLOOKUP($A1081, 'Medical Examinations'!$A$2:$J$2336, 6, FALSE)</f>
        <v>No</v>
      </c>
      <c r="J1081">
        <f>VLOOKUP($A1081, 'Medical Examinations'!$A$2:$J$2336, 7, FALSE)</f>
        <v>1</v>
      </c>
      <c r="K1081" t="str">
        <f>VLOOKUP($A1081, 'Medical Examinations'!$A$2:$J$2336, 8, FALSE)</f>
        <v>No</v>
      </c>
      <c r="L1081" t="str">
        <f>VLOOKUP($A1081, 'Medical Examinations'!$A$2:$J$2336, 9, FALSE)</f>
        <v>Obesity</v>
      </c>
      <c r="M1081" t="str">
        <f>VLOOKUP($A1081, 'Medical Examinations'!$A$2:$J$2336, 10, FALSE)</f>
        <v>Diabetes</v>
      </c>
      <c r="N1081">
        <f>VLOOKUP($A1081, 'Hospitalisation Details'!$A$2:$K$2344, 5, FALSE)</f>
        <v>0</v>
      </c>
      <c r="O1081">
        <f>VLOOKUP($A1081, 'Hospitalisation Details'!$A$2:$K$2344, 6, FALSE)</f>
        <v>10435.07</v>
      </c>
      <c r="P1081" t="str">
        <f>VLOOKUP($A1081, 'Hospitalisation Details'!$A$2:$K$2344, 7, FALSE)</f>
        <v>tier - 3</v>
      </c>
      <c r="Q1081" t="str">
        <f>VLOOKUP($A1081, 'Hospitalisation Details'!$A$2:$K$2344, 8, FALSE)</f>
        <v>tier - 1</v>
      </c>
      <c r="R1081" t="str">
        <f>VLOOKUP($A1081, 'Hospitalisation Details'!$A$2:$K$2344, 9, FALSE)</f>
        <v>R1016</v>
      </c>
      <c r="S1081" t="str">
        <f>VLOOKUP($A1081, 'Hospitalisation Details'!$A$2:$K$2344, 10, FALSE)</f>
        <v>23Aug1968</v>
      </c>
      <c r="T1081">
        <f>VLOOKUP($A1081, 'Hospitalisation Details'!$A$2:$K$2344, 11, FALSE)</f>
        <v>54</v>
      </c>
    </row>
    <row r="1082" spans="1:20" ht="15.75" x14ac:dyDescent="0.25">
      <c r="A1082" s="1" t="s">
        <v>1289</v>
      </c>
      <c r="B1082" t="str">
        <f>VLOOKUP($A1082, 'Customer Names'!$A$2:$D$2336, 2, FALSE)</f>
        <v>Crane</v>
      </c>
      <c r="C1082" t="str">
        <f>VLOOKUP($A1082, 'Customer Names'!$A$2:$D$2336, 3, FALSE)</f>
        <v xml:space="preserve"> Mr</v>
      </c>
      <c r="D1082" t="str">
        <f>VLOOKUP($A1082, 'Customer Names'!$A$2:$D$2336, 4, FALSE)</f>
        <v xml:space="preserve">  Daniel P</v>
      </c>
      <c r="E1082">
        <f>VLOOKUP($A1082, 'Medical Examinations'!$A$2:$J$2336, 2, FALSE)</f>
        <v>24.035</v>
      </c>
      <c r="F1082">
        <f>VLOOKUP($A1082, 'Medical Examinations'!$A$2:$J$2336, 3, FALSE)</f>
        <v>8.5</v>
      </c>
      <c r="G1082" t="str">
        <f>VLOOKUP($A1082, 'Medical Examinations'!$A$2:$J$2336, 4, FALSE)</f>
        <v>No</v>
      </c>
      <c r="H1082" t="str">
        <f>VLOOKUP($A1082, 'Medical Examinations'!$A$2:$J$2336, 5, FALSE)</f>
        <v>No</v>
      </c>
      <c r="I1082" t="str">
        <f>VLOOKUP($A1082, 'Medical Examinations'!$A$2:$J$2336, 6, FALSE)</f>
        <v>No</v>
      </c>
      <c r="J1082">
        <f>VLOOKUP($A1082, 'Medical Examinations'!$A$2:$J$2336, 7, FALSE)</f>
        <v>0</v>
      </c>
      <c r="K1082" t="str">
        <f>VLOOKUP($A1082, 'Medical Examinations'!$A$2:$J$2336, 8, FALSE)</f>
        <v>No</v>
      </c>
      <c r="L1082" t="str">
        <f>VLOOKUP($A1082, 'Medical Examinations'!$A$2:$J$2336, 9, FALSE)</f>
        <v>Obesity</v>
      </c>
      <c r="M1082" t="str">
        <f>VLOOKUP($A1082, 'Medical Examinations'!$A$2:$J$2336, 10, FALSE)</f>
        <v>Diabetes</v>
      </c>
      <c r="N1082">
        <f>VLOOKUP($A1082, 'Hospitalisation Details'!$A$2:$K$2344, 5, FALSE)</f>
        <v>0</v>
      </c>
      <c r="O1082">
        <f>VLOOKUP($A1082, 'Hospitalisation Details'!$A$2:$K$2344, 6, FALSE)</f>
        <v>10422.92</v>
      </c>
      <c r="P1082" t="str">
        <f>VLOOKUP($A1082, 'Hospitalisation Details'!$A$2:$K$2344, 7, FALSE)</f>
        <v>tier - 3</v>
      </c>
      <c r="Q1082" t="str">
        <f>VLOOKUP($A1082, 'Hospitalisation Details'!$A$2:$K$2344, 8, FALSE)</f>
        <v>tier - 1</v>
      </c>
      <c r="R1082" t="str">
        <f>VLOOKUP($A1082, 'Hospitalisation Details'!$A$2:$K$2344, 9, FALSE)</f>
        <v>R1017</v>
      </c>
      <c r="S1082" t="str">
        <f>VLOOKUP($A1082, 'Hospitalisation Details'!$A$2:$K$2344, 10, FALSE)</f>
        <v>27Dec1968</v>
      </c>
      <c r="T1082">
        <f>VLOOKUP($A1082, 'Hospitalisation Details'!$A$2:$K$2344, 11, FALSE)</f>
        <v>54</v>
      </c>
    </row>
    <row r="1083" spans="1:20" ht="15.75" x14ac:dyDescent="0.25">
      <c r="A1083" s="1" t="s">
        <v>1288</v>
      </c>
      <c r="B1083" t="str">
        <f>VLOOKUP($A1083, 'Customer Names'!$A$2:$D$2336, 2, FALSE)</f>
        <v>Swartzfager</v>
      </c>
      <c r="C1083" t="str">
        <f>VLOOKUP($A1083, 'Customer Names'!$A$2:$D$2336, 3, FALSE)</f>
        <v xml:space="preserve"> Mrs</v>
      </c>
      <c r="D1083" t="str">
        <f>VLOOKUP($A1083, 'Customer Names'!$A$2:$D$2336, 4, FALSE)</f>
        <v xml:space="preserve">  Lisa K</v>
      </c>
      <c r="E1083">
        <f>VLOOKUP($A1083, 'Medical Examinations'!$A$2:$J$2336, 2, FALSE)</f>
        <v>30.55</v>
      </c>
      <c r="F1083">
        <f>VLOOKUP($A1083, 'Medical Examinations'!$A$2:$J$2336, 3, FALSE)</f>
        <v>5.89</v>
      </c>
      <c r="G1083" t="str">
        <f>VLOOKUP($A1083, 'Medical Examinations'!$A$2:$J$2336, 4, FALSE)</f>
        <v>No</v>
      </c>
      <c r="H1083" t="str">
        <f>VLOOKUP($A1083, 'Medical Examinations'!$A$2:$J$2336, 5, FALSE)</f>
        <v>No</v>
      </c>
      <c r="I1083" t="str">
        <f>VLOOKUP($A1083, 'Medical Examinations'!$A$2:$J$2336, 6, FALSE)</f>
        <v>Yes</v>
      </c>
      <c r="J1083">
        <f>VLOOKUP($A1083, 'Medical Examinations'!$A$2:$J$2336, 7, FALSE)</f>
        <v>1</v>
      </c>
      <c r="K1083" t="str">
        <f>VLOOKUP($A1083, 'Medical Examinations'!$A$2:$J$2336, 8, FALSE)</f>
        <v>No</v>
      </c>
      <c r="L1083" t="str">
        <f>VLOOKUP($A1083, 'Medical Examinations'!$A$2:$J$2336, 9, FALSE)</f>
        <v>Obesity</v>
      </c>
      <c r="M1083" t="str">
        <f>VLOOKUP($A1083, 'Medical Examinations'!$A$2:$J$2336, 10, FALSE)</f>
        <v>Diabetes</v>
      </c>
      <c r="N1083">
        <f>VLOOKUP($A1083, 'Hospitalisation Details'!$A$2:$K$2344, 5, FALSE)</f>
        <v>2</v>
      </c>
      <c r="O1083">
        <f>VLOOKUP($A1083, 'Hospitalisation Details'!$A$2:$K$2344, 6, FALSE)</f>
        <v>10419.65</v>
      </c>
      <c r="P1083" t="str">
        <f>VLOOKUP($A1083, 'Hospitalisation Details'!$A$2:$K$2344, 7, FALSE)</f>
        <v>tier - 3</v>
      </c>
      <c r="Q1083" t="str">
        <f>VLOOKUP($A1083, 'Hospitalisation Details'!$A$2:$K$2344, 8, FALSE)</f>
        <v>tier - 2</v>
      </c>
      <c r="R1083" t="str">
        <f>VLOOKUP($A1083, 'Hospitalisation Details'!$A$2:$K$2344, 9, FALSE)</f>
        <v>R1025</v>
      </c>
      <c r="S1083" t="str">
        <f>VLOOKUP($A1083, 'Hospitalisation Details'!$A$2:$K$2344, 10, FALSE)</f>
        <v>25Nov1979</v>
      </c>
      <c r="T1083">
        <f>VLOOKUP($A1083, 'Hospitalisation Details'!$A$2:$K$2344, 11, FALSE)</f>
        <v>43</v>
      </c>
    </row>
    <row r="1084" spans="1:20" ht="15.75" x14ac:dyDescent="0.25">
      <c r="A1084" s="1" t="s">
        <v>1287</v>
      </c>
      <c r="B1084" t="str">
        <f>VLOOKUP($A1084, 'Customer Names'!$A$2:$D$2336, 2, FALSE)</f>
        <v>Clevenger</v>
      </c>
      <c r="C1084" t="str">
        <f>VLOOKUP($A1084, 'Customer Names'!$A$2:$D$2336, 3, FALSE)</f>
        <v xml:space="preserve"> Mrs</v>
      </c>
      <c r="D1084" t="str">
        <f>VLOOKUP($A1084, 'Customer Names'!$A$2:$D$2336, 4, FALSE)</f>
        <v xml:space="preserve">  Kristine</v>
      </c>
      <c r="E1084">
        <f>VLOOKUP($A1084, 'Medical Examinations'!$A$2:$J$2336, 2, FALSE)</f>
        <v>28.81</v>
      </c>
      <c r="F1084">
        <f>VLOOKUP($A1084, 'Medical Examinations'!$A$2:$J$2336, 3, FALSE)</f>
        <v>8.76</v>
      </c>
      <c r="G1084" t="str">
        <f>VLOOKUP($A1084, 'Medical Examinations'!$A$2:$J$2336, 4, FALSE)</f>
        <v>No</v>
      </c>
      <c r="H1084" t="str">
        <f>VLOOKUP($A1084, 'Medical Examinations'!$A$2:$J$2336, 5, FALSE)</f>
        <v>No</v>
      </c>
      <c r="I1084" t="str">
        <f>VLOOKUP($A1084, 'Medical Examinations'!$A$2:$J$2336, 6, FALSE)</f>
        <v>No</v>
      </c>
      <c r="J1084">
        <f>VLOOKUP($A1084, 'Medical Examinations'!$A$2:$J$2336, 7, FALSE)</f>
        <v>0</v>
      </c>
      <c r="K1084" t="str">
        <f>VLOOKUP($A1084, 'Medical Examinations'!$A$2:$J$2336, 8, FALSE)</f>
        <v>No</v>
      </c>
      <c r="L1084" t="str">
        <f>VLOOKUP($A1084, 'Medical Examinations'!$A$2:$J$2336, 9, FALSE)</f>
        <v>Obesity</v>
      </c>
      <c r="M1084" t="str">
        <f>VLOOKUP($A1084, 'Medical Examinations'!$A$2:$J$2336, 10, FALSE)</f>
        <v>Diabetes</v>
      </c>
      <c r="N1084">
        <f>VLOOKUP($A1084, 'Hospitalisation Details'!$A$2:$K$2344, 5, FALSE)</f>
        <v>0</v>
      </c>
      <c r="O1084">
        <f>VLOOKUP($A1084, 'Hospitalisation Details'!$A$2:$K$2344, 6, FALSE)</f>
        <v>10419.59</v>
      </c>
      <c r="P1084" t="str">
        <f>VLOOKUP($A1084, 'Hospitalisation Details'!$A$2:$K$2344, 7, FALSE)</f>
        <v>tier - 3</v>
      </c>
      <c r="Q1084" t="str">
        <f>VLOOKUP($A1084, 'Hospitalisation Details'!$A$2:$K$2344, 8, FALSE)</f>
        <v>tier - 2</v>
      </c>
      <c r="R1084" t="str">
        <f>VLOOKUP($A1084, 'Hospitalisation Details'!$A$2:$K$2344, 9, FALSE)</f>
        <v>R1025</v>
      </c>
      <c r="S1084" t="str">
        <f>VLOOKUP($A1084, 'Hospitalisation Details'!$A$2:$K$2344, 10, FALSE)</f>
        <v>11Oct1973</v>
      </c>
      <c r="T1084">
        <f>VLOOKUP($A1084, 'Hospitalisation Details'!$A$2:$K$2344, 11, FALSE)</f>
        <v>49</v>
      </c>
    </row>
    <row r="1085" spans="1:20" ht="15.75" x14ac:dyDescent="0.25">
      <c r="A1085" s="1" t="s">
        <v>1286</v>
      </c>
      <c r="B1085" t="str">
        <f>VLOOKUP($A1085, 'Customer Names'!$A$2:$D$2336, 2, FALSE)</f>
        <v>Reichardt</v>
      </c>
      <c r="C1085" t="str">
        <f>VLOOKUP($A1085, 'Customer Names'!$A$2:$D$2336, 3, FALSE)</f>
        <v xml:space="preserve"> Mr</v>
      </c>
      <c r="D1085" t="str">
        <f>VLOOKUP($A1085, 'Customer Names'!$A$2:$D$2336, 4, FALSE)</f>
        <v xml:space="preserve">  Paul A</v>
      </c>
      <c r="E1085">
        <f>VLOOKUP($A1085, 'Medical Examinations'!$A$2:$J$2336, 2, FALSE)</f>
        <v>31.66</v>
      </c>
      <c r="F1085">
        <f>VLOOKUP($A1085, 'Medical Examinations'!$A$2:$J$2336, 3, FALSE)</f>
        <v>4.1100000000000003</v>
      </c>
      <c r="G1085" t="str">
        <f>VLOOKUP($A1085, 'Medical Examinations'!$A$2:$J$2336, 4, FALSE)</f>
        <v>No</v>
      </c>
      <c r="H1085" t="str">
        <f>VLOOKUP($A1085, 'Medical Examinations'!$A$2:$J$2336, 5, FALSE)</f>
        <v>No</v>
      </c>
      <c r="I1085" t="str">
        <f>VLOOKUP($A1085, 'Medical Examinations'!$A$2:$J$2336, 6, FALSE)</f>
        <v>No</v>
      </c>
      <c r="J1085">
        <f>VLOOKUP($A1085, 'Medical Examinations'!$A$2:$J$2336, 7, FALSE)</f>
        <v>1</v>
      </c>
      <c r="K1085" t="str">
        <f>VLOOKUP($A1085, 'Medical Examinations'!$A$2:$J$2336, 8, FALSE)</f>
        <v>No</v>
      </c>
      <c r="L1085" t="str">
        <f>VLOOKUP($A1085, 'Medical Examinations'!$A$2:$J$2336, 9, FALSE)</f>
        <v>Obesity</v>
      </c>
      <c r="M1085" t="str">
        <f>VLOOKUP($A1085, 'Medical Examinations'!$A$2:$J$2336, 10, FALSE)</f>
        <v>Normal</v>
      </c>
      <c r="N1085">
        <f>VLOOKUP($A1085, 'Hospitalisation Details'!$A$2:$K$2344, 5, FALSE)</f>
        <v>2</v>
      </c>
      <c r="O1085">
        <f>VLOOKUP($A1085, 'Hospitalisation Details'!$A$2:$K$2344, 6, FALSE)</f>
        <v>10407.98</v>
      </c>
      <c r="P1085" t="str">
        <f>VLOOKUP($A1085, 'Hospitalisation Details'!$A$2:$K$2344, 7, FALSE)</f>
        <v>tier - 3</v>
      </c>
      <c r="Q1085" t="str">
        <f>VLOOKUP($A1085, 'Hospitalisation Details'!$A$2:$K$2344, 8, FALSE)</f>
        <v>tier - 1</v>
      </c>
      <c r="R1085" t="str">
        <f>VLOOKUP($A1085, 'Hospitalisation Details'!$A$2:$K$2344, 9, FALSE)</f>
        <v>R1021</v>
      </c>
      <c r="S1085" t="str">
        <f>VLOOKUP($A1085, 'Hospitalisation Details'!$A$2:$K$2344, 10, FALSE)</f>
        <v>24Oct1980</v>
      </c>
      <c r="T1085">
        <f>VLOOKUP($A1085, 'Hospitalisation Details'!$A$2:$K$2344, 11, FALSE)</f>
        <v>42</v>
      </c>
    </row>
    <row r="1086" spans="1:20" ht="15.75" x14ac:dyDescent="0.25">
      <c r="A1086" s="1" t="s">
        <v>1285</v>
      </c>
      <c r="B1086" t="str">
        <f>VLOOKUP($A1086, 'Customer Names'!$A$2:$D$2336, 2, FALSE)</f>
        <v>Morton</v>
      </c>
      <c r="C1086" t="str">
        <f>VLOOKUP($A1086, 'Customer Names'!$A$2:$D$2336, 3, FALSE)</f>
        <v xml:space="preserve"> Mr</v>
      </c>
      <c r="D1086" t="str">
        <f>VLOOKUP($A1086, 'Customer Names'!$A$2:$D$2336, 4, FALSE)</f>
        <v xml:space="preserve">  Bryan</v>
      </c>
      <c r="E1086">
        <f>VLOOKUP($A1086, 'Medical Examinations'!$A$2:$J$2336, 2, FALSE)</f>
        <v>28.215</v>
      </c>
      <c r="F1086">
        <f>VLOOKUP($A1086, 'Medical Examinations'!$A$2:$J$2336, 3, FALSE)</f>
        <v>7.56</v>
      </c>
      <c r="G1086" t="str">
        <f>VLOOKUP($A1086, 'Medical Examinations'!$A$2:$J$2336, 4, FALSE)</f>
        <v>No</v>
      </c>
      <c r="H1086" t="str">
        <f>VLOOKUP($A1086, 'Medical Examinations'!$A$2:$J$2336, 5, FALSE)</f>
        <v>No</v>
      </c>
      <c r="I1086" t="str">
        <f>VLOOKUP($A1086, 'Medical Examinations'!$A$2:$J$2336, 6, FALSE)</f>
        <v>No</v>
      </c>
      <c r="J1086">
        <f>VLOOKUP($A1086, 'Medical Examinations'!$A$2:$J$2336, 7, FALSE)</f>
        <v>0</v>
      </c>
      <c r="K1086" t="str">
        <f>VLOOKUP($A1086, 'Medical Examinations'!$A$2:$J$2336, 8, FALSE)</f>
        <v>No</v>
      </c>
      <c r="L1086" t="str">
        <f>VLOOKUP($A1086, 'Medical Examinations'!$A$2:$J$2336, 9, FALSE)</f>
        <v>Obesity</v>
      </c>
      <c r="M1086" t="str">
        <f>VLOOKUP($A1086, 'Medical Examinations'!$A$2:$J$2336, 10, FALSE)</f>
        <v>Diabetes</v>
      </c>
      <c r="N1086">
        <f>VLOOKUP($A1086, 'Hospitalisation Details'!$A$2:$K$2344, 5, FALSE)</f>
        <v>4</v>
      </c>
      <c r="O1086">
        <f>VLOOKUP($A1086, 'Hospitalisation Details'!$A$2:$K$2344, 6, FALSE)</f>
        <v>10407.09</v>
      </c>
      <c r="P1086" t="str">
        <f>VLOOKUP($A1086, 'Hospitalisation Details'!$A$2:$K$2344, 7, FALSE)</f>
        <v>tier - 3</v>
      </c>
      <c r="Q1086" t="str">
        <f>VLOOKUP($A1086, 'Hospitalisation Details'!$A$2:$K$2344, 8, FALSE)</f>
        <v>tier - 1</v>
      </c>
      <c r="R1086" t="str">
        <f>VLOOKUP($A1086, 'Hospitalisation Details'!$A$2:$K$2344, 9, FALSE)</f>
        <v>R1015</v>
      </c>
      <c r="S1086" t="str">
        <f>VLOOKUP($A1086, 'Hospitalisation Details'!$A$2:$K$2344, 10, FALSE)</f>
        <v>5Jun1975</v>
      </c>
      <c r="T1086">
        <f>VLOOKUP($A1086, 'Hospitalisation Details'!$A$2:$K$2344, 11, FALSE)</f>
        <v>48</v>
      </c>
    </row>
    <row r="1087" spans="1:20" ht="15.75" x14ac:dyDescent="0.25">
      <c r="A1087" s="1" t="s">
        <v>1284</v>
      </c>
      <c r="B1087" t="str">
        <f>VLOOKUP($A1087, 'Customer Names'!$A$2:$D$2336, 2, FALSE)</f>
        <v>Sunstrum</v>
      </c>
      <c r="C1087" t="str">
        <f>VLOOKUP($A1087, 'Customer Names'!$A$2:$D$2336, 3, FALSE)</f>
        <v xml:space="preserve"> Mr</v>
      </c>
      <c r="D1087" t="str">
        <f>VLOOKUP($A1087, 'Customer Names'!$A$2:$D$2336, 4, FALSE)</f>
        <v xml:space="preserve">  Chris</v>
      </c>
      <c r="E1087">
        <f>VLOOKUP($A1087, 'Medical Examinations'!$A$2:$J$2336, 2, FALSE)</f>
        <v>26.12</v>
      </c>
      <c r="F1087">
        <f>VLOOKUP($A1087, 'Medical Examinations'!$A$2:$J$2336, 3, FALSE)</f>
        <v>4.17</v>
      </c>
      <c r="G1087" t="str">
        <f>VLOOKUP($A1087, 'Medical Examinations'!$A$2:$J$2336, 4, FALSE)</f>
        <v>No</v>
      </c>
      <c r="H1087" t="str">
        <f>VLOOKUP($A1087, 'Medical Examinations'!$A$2:$J$2336, 5, FALSE)</f>
        <v>No</v>
      </c>
      <c r="I1087" t="str">
        <f>VLOOKUP($A1087, 'Medical Examinations'!$A$2:$J$2336, 6, FALSE)</f>
        <v>Yes</v>
      </c>
      <c r="J1087">
        <f>VLOOKUP($A1087, 'Medical Examinations'!$A$2:$J$2336, 7, FALSE)</f>
        <v>0</v>
      </c>
      <c r="K1087" t="str">
        <f>VLOOKUP($A1087, 'Medical Examinations'!$A$2:$J$2336, 8, FALSE)</f>
        <v>No</v>
      </c>
      <c r="L1087" t="str">
        <f>VLOOKUP($A1087, 'Medical Examinations'!$A$2:$J$2336, 9, FALSE)</f>
        <v>Obesity</v>
      </c>
      <c r="M1087" t="str">
        <f>VLOOKUP($A1087, 'Medical Examinations'!$A$2:$J$2336, 10, FALSE)</f>
        <v>Normal</v>
      </c>
      <c r="N1087">
        <f>VLOOKUP($A1087, 'Hospitalisation Details'!$A$2:$K$2344, 5, FALSE)</f>
        <v>0</v>
      </c>
      <c r="O1087">
        <f>VLOOKUP($A1087, 'Hospitalisation Details'!$A$2:$K$2344, 6, FALSE)</f>
        <v>10403.27</v>
      </c>
      <c r="P1087" t="str">
        <f>VLOOKUP($A1087, 'Hospitalisation Details'!$A$2:$K$2344, 7, FALSE)</f>
        <v>tier - 3</v>
      </c>
      <c r="Q1087" t="str">
        <f>VLOOKUP($A1087, 'Hospitalisation Details'!$A$2:$K$2344, 8, FALSE)</f>
        <v>tier - 2</v>
      </c>
      <c r="R1087" t="str">
        <f>VLOOKUP($A1087, 'Hospitalisation Details'!$A$2:$K$2344, 9, FALSE)</f>
        <v>R1020</v>
      </c>
      <c r="S1087" t="str">
        <f>VLOOKUP($A1087, 'Hospitalisation Details'!$A$2:$K$2344, 10, FALSE)</f>
        <v>7Jul1969</v>
      </c>
      <c r="T1087">
        <f>VLOOKUP($A1087, 'Hospitalisation Details'!$A$2:$K$2344, 11, FALSE)</f>
        <v>53</v>
      </c>
    </row>
    <row r="1088" spans="1:20" ht="15.75" x14ac:dyDescent="0.25">
      <c r="A1088" s="1" t="s">
        <v>1283</v>
      </c>
      <c r="B1088" t="str">
        <f>VLOOKUP($A1088, 'Customer Names'!$A$2:$D$2336, 2, FALSE)</f>
        <v>Frownfelter</v>
      </c>
      <c r="C1088" t="str">
        <f>VLOOKUP($A1088, 'Customer Names'!$A$2:$D$2336, 3, FALSE)</f>
        <v xml:space="preserve"> Ms</v>
      </c>
      <c r="D1088" t="str">
        <f>VLOOKUP($A1088, 'Customer Names'!$A$2:$D$2336, 4, FALSE)</f>
        <v xml:space="preserve">  Milah B</v>
      </c>
      <c r="E1088">
        <f>VLOOKUP($A1088, 'Medical Examinations'!$A$2:$J$2336, 2, FALSE)</f>
        <v>36.630000000000003</v>
      </c>
      <c r="F1088">
        <f>VLOOKUP($A1088, 'Medical Examinations'!$A$2:$J$2336, 3, FALSE)</f>
        <v>11.42</v>
      </c>
      <c r="G1088" t="str">
        <f>VLOOKUP($A1088, 'Medical Examinations'!$A$2:$J$2336, 4, FALSE)</f>
        <v>Yes</v>
      </c>
      <c r="H1088" t="str">
        <f>VLOOKUP($A1088, 'Medical Examinations'!$A$2:$J$2336, 5, FALSE)</f>
        <v>No</v>
      </c>
      <c r="I1088" t="str">
        <f>VLOOKUP($A1088, 'Medical Examinations'!$A$2:$J$2336, 6, FALSE)</f>
        <v>No</v>
      </c>
      <c r="J1088">
        <f>VLOOKUP($A1088, 'Medical Examinations'!$A$2:$J$2336, 7, FALSE)</f>
        <v>1</v>
      </c>
      <c r="K1088" t="str">
        <f>VLOOKUP($A1088, 'Medical Examinations'!$A$2:$J$2336, 8, FALSE)</f>
        <v>No</v>
      </c>
      <c r="L1088" t="str">
        <f>VLOOKUP($A1088, 'Medical Examinations'!$A$2:$J$2336, 9, FALSE)</f>
        <v>Obesity</v>
      </c>
      <c r="M1088" t="str">
        <f>VLOOKUP($A1088, 'Medical Examinations'!$A$2:$J$2336, 10, FALSE)</f>
        <v>Diabetes</v>
      </c>
      <c r="N1088">
        <f>VLOOKUP($A1088, 'Hospitalisation Details'!$A$2:$K$2344, 5, FALSE)</f>
        <v>3</v>
      </c>
      <c r="O1088">
        <f>VLOOKUP($A1088, 'Hospitalisation Details'!$A$2:$K$2344, 6, FALSE)</f>
        <v>10381.48</v>
      </c>
      <c r="P1088" t="str">
        <f>VLOOKUP($A1088, 'Hospitalisation Details'!$A$2:$K$2344, 7, FALSE)</f>
        <v>tier - 3</v>
      </c>
      <c r="Q1088" t="str">
        <f>VLOOKUP($A1088, 'Hospitalisation Details'!$A$2:$K$2344, 8, FALSE)</f>
        <v>tier - 3</v>
      </c>
      <c r="R1088" t="str">
        <f>VLOOKUP($A1088, 'Hospitalisation Details'!$A$2:$K$2344, 9, FALSE)</f>
        <v>R1013</v>
      </c>
      <c r="S1088" t="str">
        <f>VLOOKUP($A1088, 'Hospitalisation Details'!$A$2:$K$2344, 10, FALSE)</f>
        <v>19Sep1973</v>
      </c>
      <c r="T1088">
        <f>VLOOKUP($A1088, 'Hospitalisation Details'!$A$2:$K$2344, 11, FALSE)</f>
        <v>49</v>
      </c>
    </row>
    <row r="1089" spans="1:20" ht="15.75" x14ac:dyDescent="0.25">
      <c r="A1089" s="1" t="s">
        <v>1282</v>
      </c>
      <c r="B1089" t="str">
        <f>VLOOKUP($A1089, 'Customer Names'!$A$2:$D$2336, 2, FALSE)</f>
        <v>Richter</v>
      </c>
      <c r="C1089" t="str">
        <f>VLOOKUP($A1089, 'Customer Names'!$A$2:$D$2336, 3, FALSE)</f>
        <v xml:space="preserve"> Ms</v>
      </c>
      <c r="D1089" t="str">
        <f>VLOOKUP($A1089, 'Customer Names'!$A$2:$D$2336, 4, FALSE)</f>
        <v xml:space="preserve">  Annette M</v>
      </c>
      <c r="E1089">
        <f>VLOOKUP($A1089, 'Medical Examinations'!$A$2:$J$2336, 2, FALSE)</f>
        <v>33.344999999999999</v>
      </c>
      <c r="F1089">
        <f>VLOOKUP($A1089, 'Medical Examinations'!$A$2:$J$2336, 3, FALSE)</f>
        <v>7.33</v>
      </c>
      <c r="G1089" t="str">
        <f>VLOOKUP($A1089, 'Medical Examinations'!$A$2:$J$2336, 4, FALSE)</f>
        <v>Yes</v>
      </c>
      <c r="H1089" t="str">
        <f>VLOOKUP($A1089, 'Medical Examinations'!$A$2:$J$2336, 5, FALSE)</f>
        <v>No</v>
      </c>
      <c r="I1089" t="str">
        <f>VLOOKUP($A1089, 'Medical Examinations'!$A$2:$J$2336, 6, FALSE)</f>
        <v>No</v>
      </c>
      <c r="J1089">
        <f>VLOOKUP($A1089, 'Medical Examinations'!$A$2:$J$2336, 7, FALSE)</f>
        <v>1</v>
      </c>
      <c r="K1089" t="str">
        <f>VLOOKUP($A1089, 'Medical Examinations'!$A$2:$J$2336, 8, FALSE)</f>
        <v>No</v>
      </c>
      <c r="L1089" t="str">
        <f>VLOOKUP($A1089, 'Medical Examinations'!$A$2:$J$2336, 9, FALSE)</f>
        <v>Obesity</v>
      </c>
      <c r="M1089" t="str">
        <f>VLOOKUP($A1089, 'Medical Examinations'!$A$2:$J$2336, 10, FALSE)</f>
        <v>Diabetes</v>
      </c>
      <c r="N1089">
        <f>VLOOKUP($A1089, 'Hospitalisation Details'!$A$2:$K$2344, 5, FALSE)</f>
        <v>2</v>
      </c>
      <c r="O1089">
        <f>VLOOKUP($A1089, 'Hospitalisation Details'!$A$2:$K$2344, 6, FALSE)</f>
        <v>10370.91</v>
      </c>
      <c r="P1089" t="str">
        <f>VLOOKUP($A1089, 'Hospitalisation Details'!$A$2:$K$2344, 7, FALSE)</f>
        <v>tier - 3</v>
      </c>
      <c r="Q1089" t="str">
        <f>VLOOKUP($A1089, 'Hospitalisation Details'!$A$2:$K$2344, 8, FALSE)</f>
        <v>tier - 3</v>
      </c>
      <c r="R1089" t="str">
        <f>VLOOKUP($A1089, 'Hospitalisation Details'!$A$2:$K$2344, 9, FALSE)</f>
        <v>R1024</v>
      </c>
      <c r="S1089" t="str">
        <f>VLOOKUP($A1089, 'Hospitalisation Details'!$A$2:$K$2344, 10, FALSE)</f>
        <v>29Sep1973</v>
      </c>
      <c r="T1089">
        <f>VLOOKUP($A1089, 'Hospitalisation Details'!$A$2:$K$2344, 11, FALSE)</f>
        <v>49</v>
      </c>
    </row>
    <row r="1090" spans="1:20" ht="15.75" x14ac:dyDescent="0.25">
      <c r="A1090" s="1" t="s">
        <v>1281</v>
      </c>
      <c r="B1090" t="str">
        <f>VLOOKUP($A1090, 'Customer Names'!$A$2:$D$2336, 2, FALSE)</f>
        <v>England</v>
      </c>
      <c r="C1090" t="str">
        <f>VLOOKUP($A1090, 'Customer Names'!$A$2:$D$2336, 3, FALSE)</f>
        <v xml:space="preserve"> Mrs</v>
      </c>
      <c r="D1090" t="str">
        <f>VLOOKUP($A1090, 'Customer Names'!$A$2:$D$2336, 4, FALSE)</f>
        <v xml:space="preserve">  Yoko</v>
      </c>
      <c r="E1090">
        <f>VLOOKUP($A1090, 'Medical Examinations'!$A$2:$J$2336, 2, FALSE)</f>
        <v>27.11</v>
      </c>
      <c r="F1090">
        <f>VLOOKUP($A1090, 'Medical Examinations'!$A$2:$J$2336, 3, FALSE)</f>
        <v>6.7</v>
      </c>
      <c r="G1090" t="str">
        <f>VLOOKUP($A1090, 'Medical Examinations'!$A$2:$J$2336, 4, FALSE)</f>
        <v>No</v>
      </c>
      <c r="H1090" t="str">
        <f>VLOOKUP($A1090, 'Medical Examinations'!$A$2:$J$2336, 5, FALSE)</f>
        <v>No</v>
      </c>
      <c r="I1090" t="str">
        <f>VLOOKUP($A1090, 'Medical Examinations'!$A$2:$J$2336, 6, FALSE)</f>
        <v>No</v>
      </c>
      <c r="J1090">
        <f>VLOOKUP($A1090, 'Medical Examinations'!$A$2:$J$2336, 7, FALSE)</f>
        <v>0</v>
      </c>
      <c r="K1090" t="str">
        <f>VLOOKUP($A1090, 'Medical Examinations'!$A$2:$J$2336, 8, FALSE)</f>
        <v>No</v>
      </c>
      <c r="L1090" t="str">
        <f>VLOOKUP($A1090, 'Medical Examinations'!$A$2:$J$2336, 9, FALSE)</f>
        <v>Obesity</v>
      </c>
      <c r="M1090" t="str">
        <f>VLOOKUP($A1090, 'Medical Examinations'!$A$2:$J$2336, 10, FALSE)</f>
        <v>Diabetes</v>
      </c>
      <c r="N1090">
        <f>VLOOKUP($A1090, 'Hospitalisation Details'!$A$2:$K$2344, 5, FALSE)</f>
        <v>0</v>
      </c>
      <c r="O1090">
        <f>VLOOKUP($A1090, 'Hospitalisation Details'!$A$2:$K$2344, 6, FALSE)</f>
        <v>10356.67</v>
      </c>
      <c r="P1090" t="str">
        <f>VLOOKUP($A1090, 'Hospitalisation Details'!$A$2:$K$2344, 7, FALSE)</f>
        <v>tier - 3</v>
      </c>
      <c r="Q1090" t="str">
        <f>VLOOKUP($A1090, 'Hospitalisation Details'!$A$2:$K$2344, 8, FALSE)</f>
        <v>tier - 1</v>
      </c>
      <c r="R1090" t="str">
        <f>VLOOKUP($A1090, 'Hospitalisation Details'!$A$2:$K$2344, 9, FALSE)</f>
        <v>R1025</v>
      </c>
      <c r="S1090" t="str">
        <f>VLOOKUP($A1090, 'Hospitalisation Details'!$A$2:$K$2344, 10, FALSE)</f>
        <v>6Sep1971</v>
      </c>
      <c r="T1090">
        <f>VLOOKUP($A1090, 'Hospitalisation Details'!$A$2:$K$2344, 11, FALSE)</f>
        <v>51</v>
      </c>
    </row>
    <row r="1091" spans="1:20" ht="15.75" x14ac:dyDescent="0.25">
      <c r="A1091" s="1" t="s">
        <v>1280</v>
      </c>
      <c r="B1091" t="str">
        <f>VLOOKUP($A1091, 'Customer Names'!$A$2:$D$2336, 2, FALSE)</f>
        <v>McLean</v>
      </c>
      <c r="C1091" t="str">
        <f>VLOOKUP($A1091, 'Customer Names'!$A$2:$D$2336, 3, FALSE)</f>
        <v xml:space="preserve"> Ms</v>
      </c>
      <c r="D1091" t="str">
        <f>VLOOKUP($A1091, 'Customer Names'!$A$2:$D$2336, 4, FALSE)</f>
        <v xml:space="preserve">  Laura</v>
      </c>
      <c r="E1091">
        <f>VLOOKUP($A1091, 'Medical Examinations'!$A$2:$J$2336, 2, FALSE)</f>
        <v>26.6</v>
      </c>
      <c r="F1091">
        <f>VLOOKUP($A1091, 'Medical Examinations'!$A$2:$J$2336, 3, FALSE)</f>
        <v>5.27</v>
      </c>
      <c r="G1091" t="str">
        <f>VLOOKUP($A1091, 'Medical Examinations'!$A$2:$J$2336, 4, FALSE)</f>
        <v>No</v>
      </c>
      <c r="H1091" t="str">
        <f>VLOOKUP($A1091, 'Medical Examinations'!$A$2:$J$2336, 5, FALSE)</f>
        <v>No</v>
      </c>
      <c r="I1091" t="str">
        <f>VLOOKUP($A1091, 'Medical Examinations'!$A$2:$J$2336, 6, FALSE)</f>
        <v>Yes</v>
      </c>
      <c r="J1091">
        <f>VLOOKUP($A1091, 'Medical Examinations'!$A$2:$J$2336, 7, FALSE)</f>
        <v>0</v>
      </c>
      <c r="K1091" t="str">
        <f>VLOOKUP($A1091, 'Medical Examinations'!$A$2:$J$2336, 8, FALSE)</f>
        <v>No</v>
      </c>
      <c r="L1091" t="str">
        <f>VLOOKUP($A1091, 'Medical Examinations'!$A$2:$J$2336, 9, FALSE)</f>
        <v>Obesity</v>
      </c>
      <c r="M1091" t="str">
        <f>VLOOKUP($A1091, 'Medical Examinations'!$A$2:$J$2336, 10, FALSE)</f>
        <v>Normal</v>
      </c>
      <c r="N1091">
        <f>VLOOKUP($A1091, 'Hospitalisation Details'!$A$2:$K$2344, 5, FALSE)</f>
        <v>0</v>
      </c>
      <c r="O1091">
        <f>VLOOKUP($A1091, 'Hospitalisation Details'!$A$2:$K$2344, 6, FALSE)</f>
        <v>10355.64</v>
      </c>
      <c r="P1091" t="str">
        <f>VLOOKUP($A1091, 'Hospitalisation Details'!$A$2:$K$2344, 7, FALSE)</f>
        <v>tier - 3</v>
      </c>
      <c r="Q1091" t="str">
        <f>VLOOKUP($A1091, 'Hospitalisation Details'!$A$2:$K$2344, 8, FALSE)</f>
        <v>tier - 1</v>
      </c>
      <c r="R1091" t="str">
        <f>VLOOKUP($A1091, 'Hospitalisation Details'!$A$2:$K$2344, 9, FALSE)</f>
        <v>R1012</v>
      </c>
      <c r="S1091" t="str">
        <f>VLOOKUP($A1091, 'Hospitalisation Details'!$A$2:$K$2344, 10, FALSE)</f>
        <v>17Jun1969</v>
      </c>
      <c r="T1091">
        <f>VLOOKUP($A1091, 'Hospitalisation Details'!$A$2:$K$2344, 11, FALSE)</f>
        <v>53</v>
      </c>
    </row>
    <row r="1092" spans="1:20" ht="15.75" x14ac:dyDescent="0.25">
      <c r="A1092" s="1" t="s">
        <v>1279</v>
      </c>
      <c r="B1092" t="str">
        <f>VLOOKUP($A1092, 'Customer Names'!$A$2:$D$2336, 2, FALSE)</f>
        <v>Gardner</v>
      </c>
      <c r="C1092" t="str">
        <f>VLOOKUP($A1092, 'Customer Names'!$A$2:$D$2336, 3, FALSE)</f>
        <v xml:space="preserve"> Ms</v>
      </c>
      <c r="D1092" t="str">
        <f>VLOOKUP($A1092, 'Customer Names'!$A$2:$D$2336, 4, FALSE)</f>
        <v xml:space="preserve">  Tess A</v>
      </c>
      <c r="E1092">
        <f>VLOOKUP($A1092, 'Medical Examinations'!$A$2:$J$2336, 2, FALSE)</f>
        <v>30.41</v>
      </c>
      <c r="F1092">
        <f>VLOOKUP($A1092, 'Medical Examinations'!$A$2:$J$2336, 3, FALSE)</f>
        <v>7.72</v>
      </c>
      <c r="G1092" t="str">
        <f>VLOOKUP($A1092, 'Medical Examinations'!$A$2:$J$2336, 4, FALSE)</f>
        <v>No</v>
      </c>
      <c r="H1092" t="str">
        <f>VLOOKUP($A1092, 'Medical Examinations'!$A$2:$J$2336, 5, FALSE)</f>
        <v>No</v>
      </c>
      <c r="I1092" t="str">
        <f>VLOOKUP($A1092, 'Medical Examinations'!$A$2:$J$2336, 6, FALSE)</f>
        <v>No</v>
      </c>
      <c r="J1092">
        <f>VLOOKUP($A1092, 'Medical Examinations'!$A$2:$J$2336, 7, FALSE)</f>
        <v>1</v>
      </c>
      <c r="K1092" t="str">
        <f>VLOOKUP($A1092, 'Medical Examinations'!$A$2:$J$2336, 8, FALSE)</f>
        <v>No</v>
      </c>
      <c r="L1092" t="str">
        <f>VLOOKUP($A1092, 'Medical Examinations'!$A$2:$J$2336, 9, FALSE)</f>
        <v>Obesity</v>
      </c>
      <c r="M1092" t="str">
        <f>VLOOKUP($A1092, 'Medical Examinations'!$A$2:$J$2336, 10, FALSE)</f>
        <v>Diabetes</v>
      </c>
      <c r="N1092">
        <f>VLOOKUP($A1092, 'Hospitalisation Details'!$A$2:$K$2344, 5, FALSE)</f>
        <v>0</v>
      </c>
      <c r="O1092">
        <f>VLOOKUP($A1092, 'Hospitalisation Details'!$A$2:$K$2344, 6, FALSE)</f>
        <v>10352.48</v>
      </c>
      <c r="P1092" t="str">
        <f>VLOOKUP($A1092, 'Hospitalisation Details'!$A$2:$K$2344, 7, FALSE)</f>
        <v>tier - 3</v>
      </c>
      <c r="Q1092" t="str">
        <f>VLOOKUP($A1092, 'Hospitalisation Details'!$A$2:$K$2344, 8, FALSE)</f>
        <v>tier - 1</v>
      </c>
      <c r="R1092" t="str">
        <f>VLOOKUP($A1092, 'Hospitalisation Details'!$A$2:$K$2344, 9, FALSE)</f>
        <v>R1012</v>
      </c>
      <c r="S1092" t="str">
        <f>VLOOKUP($A1092, 'Hospitalisation Details'!$A$2:$K$2344, 10, FALSE)</f>
        <v>29Sep1974</v>
      </c>
      <c r="T1092">
        <f>VLOOKUP($A1092, 'Hospitalisation Details'!$A$2:$K$2344, 11, FALSE)</f>
        <v>48</v>
      </c>
    </row>
    <row r="1093" spans="1:20" ht="15.75" x14ac:dyDescent="0.25">
      <c r="A1093" s="1" t="s">
        <v>1278</v>
      </c>
      <c r="B1093" t="str">
        <f>VLOOKUP($A1093, 'Customer Names'!$A$2:$D$2336, 2, FALSE)</f>
        <v>Lane</v>
      </c>
      <c r="C1093" t="str">
        <f>VLOOKUP($A1093, 'Customer Names'!$A$2:$D$2336, 3, FALSE)</f>
        <v xml:space="preserve"> Mr</v>
      </c>
      <c r="D1093" t="str">
        <f>VLOOKUP($A1093, 'Customer Names'!$A$2:$D$2336, 4, FALSE)</f>
        <v xml:space="preserve">  William G</v>
      </c>
      <c r="E1093">
        <f>VLOOKUP($A1093, 'Medical Examinations'!$A$2:$J$2336, 2, FALSE)</f>
        <v>28.98</v>
      </c>
      <c r="F1093">
        <f>VLOOKUP($A1093, 'Medical Examinations'!$A$2:$J$2336, 3, FALSE)</f>
        <v>8.68</v>
      </c>
      <c r="G1093" t="str">
        <f>VLOOKUP($A1093, 'Medical Examinations'!$A$2:$J$2336, 4, FALSE)</f>
        <v>No</v>
      </c>
      <c r="H1093" t="str">
        <f>VLOOKUP($A1093, 'Medical Examinations'!$A$2:$J$2336, 5, FALSE)</f>
        <v>No</v>
      </c>
      <c r="I1093" t="str">
        <f>VLOOKUP($A1093, 'Medical Examinations'!$A$2:$J$2336, 6, FALSE)</f>
        <v>No</v>
      </c>
      <c r="J1093">
        <f>VLOOKUP($A1093, 'Medical Examinations'!$A$2:$J$2336, 7, FALSE)</f>
        <v>0</v>
      </c>
      <c r="K1093" t="str">
        <f>VLOOKUP($A1093, 'Medical Examinations'!$A$2:$J$2336, 8, FALSE)</f>
        <v>No</v>
      </c>
      <c r="L1093" t="str">
        <f>VLOOKUP($A1093, 'Medical Examinations'!$A$2:$J$2336, 9, FALSE)</f>
        <v>Obesity</v>
      </c>
      <c r="M1093" t="str">
        <f>VLOOKUP($A1093, 'Medical Examinations'!$A$2:$J$2336, 10, FALSE)</f>
        <v>Diabetes</v>
      </c>
      <c r="N1093">
        <f>VLOOKUP($A1093, 'Hospitalisation Details'!$A$2:$K$2344, 5, FALSE)</f>
        <v>0</v>
      </c>
      <c r="O1093">
        <f>VLOOKUP($A1093, 'Hospitalisation Details'!$A$2:$K$2344, 6, FALSE)</f>
        <v>10345.93</v>
      </c>
      <c r="P1093" t="str">
        <f>VLOOKUP($A1093, 'Hospitalisation Details'!$A$2:$K$2344, 7, FALSE)</f>
        <v>tier - 3</v>
      </c>
      <c r="Q1093" t="str">
        <f>VLOOKUP($A1093, 'Hospitalisation Details'!$A$2:$K$2344, 8, FALSE)</f>
        <v>tier - 2</v>
      </c>
      <c r="R1093" t="str">
        <f>VLOOKUP($A1093, 'Hospitalisation Details'!$A$2:$K$2344, 9, FALSE)</f>
        <v>R1021</v>
      </c>
      <c r="S1093" t="str">
        <f>VLOOKUP($A1093, 'Hospitalisation Details'!$A$2:$K$2344, 10, FALSE)</f>
        <v>8Aug1973</v>
      </c>
      <c r="T1093">
        <f>VLOOKUP($A1093, 'Hospitalisation Details'!$A$2:$K$2344, 11, FALSE)</f>
        <v>49</v>
      </c>
    </row>
    <row r="1094" spans="1:20" ht="15.75" x14ac:dyDescent="0.25">
      <c r="A1094" s="1" t="s">
        <v>1277</v>
      </c>
      <c r="B1094" t="str">
        <f>VLOOKUP($A1094, 'Customer Names'!$A$2:$D$2336, 2, FALSE)</f>
        <v>Vonachen</v>
      </c>
      <c r="C1094" t="str">
        <f>VLOOKUP($A1094, 'Customer Names'!$A$2:$D$2336, 3, FALSE)</f>
        <v xml:space="preserve"> Ms</v>
      </c>
      <c r="D1094" t="str">
        <f>VLOOKUP($A1094, 'Customer Names'!$A$2:$D$2336, 4, FALSE)</f>
        <v xml:space="preserve">  Paige</v>
      </c>
      <c r="E1094">
        <f>VLOOKUP($A1094, 'Medical Examinations'!$A$2:$J$2336, 2, FALSE)</f>
        <v>31.24</v>
      </c>
      <c r="F1094">
        <f>VLOOKUP($A1094, 'Medical Examinations'!$A$2:$J$2336, 3, FALSE)</f>
        <v>9.8000000000000007</v>
      </c>
      <c r="G1094" t="str">
        <f>VLOOKUP($A1094, 'Medical Examinations'!$A$2:$J$2336, 4, FALSE)</f>
        <v>No</v>
      </c>
      <c r="H1094" t="str">
        <f>VLOOKUP($A1094, 'Medical Examinations'!$A$2:$J$2336, 5, FALSE)</f>
        <v>No</v>
      </c>
      <c r="I1094" t="str">
        <f>VLOOKUP($A1094, 'Medical Examinations'!$A$2:$J$2336, 6, FALSE)</f>
        <v>No</v>
      </c>
      <c r="J1094">
        <f>VLOOKUP($A1094, 'Medical Examinations'!$A$2:$J$2336, 7, FALSE)</f>
        <v>1</v>
      </c>
      <c r="K1094" t="str">
        <f>VLOOKUP($A1094, 'Medical Examinations'!$A$2:$J$2336, 8, FALSE)</f>
        <v>No</v>
      </c>
      <c r="L1094" t="str">
        <f>VLOOKUP($A1094, 'Medical Examinations'!$A$2:$J$2336, 9, FALSE)</f>
        <v>Obesity</v>
      </c>
      <c r="M1094" t="str">
        <f>VLOOKUP($A1094, 'Medical Examinations'!$A$2:$J$2336, 10, FALSE)</f>
        <v>Diabetes</v>
      </c>
      <c r="N1094">
        <f>VLOOKUP($A1094, 'Hospitalisation Details'!$A$2:$K$2344, 5, FALSE)</f>
        <v>0</v>
      </c>
      <c r="O1094">
        <f>VLOOKUP($A1094, 'Hospitalisation Details'!$A$2:$K$2344, 6, FALSE)</f>
        <v>10338.93</v>
      </c>
      <c r="P1094" t="str">
        <f>VLOOKUP($A1094, 'Hospitalisation Details'!$A$2:$K$2344, 7, FALSE)</f>
        <v>tier - 3</v>
      </c>
      <c r="Q1094" t="str">
        <f>VLOOKUP($A1094, 'Hospitalisation Details'!$A$2:$K$2344, 8, FALSE)</f>
        <v>tier - 1</v>
      </c>
      <c r="R1094" t="str">
        <f>VLOOKUP($A1094, 'Hospitalisation Details'!$A$2:$K$2344, 9, FALSE)</f>
        <v>R1013</v>
      </c>
      <c r="S1094" t="str">
        <f>VLOOKUP($A1094, 'Hospitalisation Details'!$A$2:$K$2344, 10, FALSE)</f>
        <v>19Jul1968</v>
      </c>
      <c r="T1094">
        <f>VLOOKUP($A1094, 'Hospitalisation Details'!$A$2:$K$2344, 11, FALSE)</f>
        <v>54</v>
      </c>
    </row>
    <row r="1095" spans="1:20" ht="15.75" x14ac:dyDescent="0.25">
      <c r="A1095" s="1" t="s">
        <v>1276</v>
      </c>
      <c r="B1095" t="str">
        <f>VLOOKUP($A1095, 'Customer Names'!$A$2:$D$2336, 2, FALSE)</f>
        <v>Smith</v>
      </c>
      <c r="C1095" t="str">
        <f>VLOOKUP($A1095, 'Customer Names'!$A$2:$D$2336, 3, FALSE)</f>
        <v xml:space="preserve"> Mr</v>
      </c>
      <c r="D1095" t="str">
        <f>VLOOKUP($A1095, 'Customer Names'!$A$2:$D$2336, 4, FALSE)</f>
        <v xml:space="preserve">  Matthew J</v>
      </c>
      <c r="E1095">
        <f>VLOOKUP($A1095, 'Medical Examinations'!$A$2:$J$2336, 2, FALSE)</f>
        <v>31.54</v>
      </c>
      <c r="F1095">
        <f>VLOOKUP($A1095, 'Medical Examinations'!$A$2:$J$2336, 3, FALSE)</f>
        <v>4.4400000000000004</v>
      </c>
      <c r="G1095" t="str">
        <f>VLOOKUP($A1095, 'Medical Examinations'!$A$2:$J$2336, 4, FALSE)</f>
        <v>No</v>
      </c>
      <c r="H1095" t="str">
        <f>VLOOKUP($A1095, 'Medical Examinations'!$A$2:$J$2336, 5, FALSE)</f>
        <v>No</v>
      </c>
      <c r="I1095" t="str">
        <f>VLOOKUP($A1095, 'Medical Examinations'!$A$2:$J$2336, 6, FALSE)</f>
        <v>No</v>
      </c>
      <c r="J1095">
        <f>VLOOKUP($A1095, 'Medical Examinations'!$A$2:$J$2336, 7, FALSE)</f>
        <v>1</v>
      </c>
      <c r="K1095" t="str">
        <f>VLOOKUP($A1095, 'Medical Examinations'!$A$2:$J$2336, 8, FALSE)</f>
        <v>No</v>
      </c>
      <c r="L1095" t="str">
        <f>VLOOKUP($A1095, 'Medical Examinations'!$A$2:$J$2336, 9, FALSE)</f>
        <v>Obesity</v>
      </c>
      <c r="M1095" t="str">
        <f>VLOOKUP($A1095, 'Medical Examinations'!$A$2:$J$2336, 10, FALSE)</f>
        <v>Normal</v>
      </c>
      <c r="N1095">
        <f>VLOOKUP($A1095, 'Hospitalisation Details'!$A$2:$K$2344, 5, FALSE)</f>
        <v>3</v>
      </c>
      <c r="O1095">
        <f>VLOOKUP($A1095, 'Hospitalisation Details'!$A$2:$K$2344, 6, FALSE)</f>
        <v>10329.06</v>
      </c>
      <c r="P1095" t="str">
        <f>VLOOKUP($A1095, 'Hospitalisation Details'!$A$2:$K$2344, 7, FALSE)</f>
        <v>tier - 3</v>
      </c>
      <c r="Q1095" t="str">
        <f>VLOOKUP($A1095, 'Hospitalisation Details'!$A$2:$K$2344, 8, FALSE)</f>
        <v>tier - 1</v>
      </c>
      <c r="R1095" t="str">
        <f>VLOOKUP($A1095, 'Hospitalisation Details'!$A$2:$K$2344, 9, FALSE)</f>
        <v>R1021</v>
      </c>
      <c r="S1095" t="str">
        <f>VLOOKUP($A1095, 'Hospitalisation Details'!$A$2:$K$2344, 10, FALSE)</f>
        <v>21Jul1982</v>
      </c>
      <c r="T1095">
        <f>VLOOKUP($A1095, 'Hospitalisation Details'!$A$2:$K$2344, 11, FALSE)</f>
        <v>40</v>
      </c>
    </row>
    <row r="1096" spans="1:20" ht="15.75" x14ac:dyDescent="0.25">
      <c r="A1096" s="1" t="s">
        <v>1275</v>
      </c>
      <c r="B1096" t="str">
        <f>VLOOKUP($A1096, 'Customer Names'!$A$2:$D$2336, 2, FALSE)</f>
        <v>Kidwell</v>
      </c>
      <c r="C1096" t="str">
        <f>VLOOKUP($A1096, 'Customer Names'!$A$2:$D$2336, 3, FALSE)</f>
        <v xml:space="preserve"> Mr</v>
      </c>
      <c r="D1096" t="str">
        <f>VLOOKUP($A1096, 'Customer Names'!$A$2:$D$2336, 4, FALSE)</f>
        <v xml:space="preserve">  Matthew</v>
      </c>
      <c r="E1096">
        <f>VLOOKUP($A1096, 'Medical Examinations'!$A$2:$J$2336, 2, FALSE)</f>
        <v>38.6</v>
      </c>
      <c r="F1096">
        <f>VLOOKUP($A1096, 'Medical Examinations'!$A$2:$J$2336, 3, FALSE)</f>
        <v>7.19</v>
      </c>
      <c r="G1096" t="str">
        <f>VLOOKUP($A1096, 'Medical Examinations'!$A$2:$J$2336, 4, FALSE)</f>
        <v>Yes</v>
      </c>
      <c r="H1096" t="str">
        <f>VLOOKUP($A1096, 'Medical Examinations'!$A$2:$J$2336, 5, FALSE)</f>
        <v>No</v>
      </c>
      <c r="I1096" t="str">
        <f>VLOOKUP($A1096, 'Medical Examinations'!$A$2:$J$2336, 6, FALSE)</f>
        <v>No</v>
      </c>
      <c r="J1096">
        <f>VLOOKUP($A1096, 'Medical Examinations'!$A$2:$J$2336, 7, FALSE)</f>
        <v>1</v>
      </c>
      <c r="K1096" t="str">
        <f>VLOOKUP($A1096, 'Medical Examinations'!$A$2:$J$2336, 8, FALSE)</f>
        <v>Yes</v>
      </c>
      <c r="L1096" t="str">
        <f>VLOOKUP($A1096, 'Medical Examinations'!$A$2:$J$2336, 9, FALSE)</f>
        <v>Obesity</v>
      </c>
      <c r="M1096" t="str">
        <f>VLOOKUP($A1096, 'Medical Examinations'!$A$2:$J$2336, 10, FALSE)</f>
        <v>Diabetes</v>
      </c>
      <c r="N1096">
        <f>VLOOKUP($A1096, 'Hospitalisation Details'!$A$2:$K$2344, 5, FALSE)</f>
        <v>2</v>
      </c>
      <c r="O1096">
        <f>VLOOKUP($A1096, 'Hospitalisation Details'!$A$2:$K$2344, 6, FALSE)</f>
        <v>10325.209999999999</v>
      </c>
      <c r="P1096" t="str">
        <f>VLOOKUP($A1096, 'Hospitalisation Details'!$A$2:$K$2344, 7, FALSE)</f>
        <v>tier - 3</v>
      </c>
      <c r="Q1096" t="str">
        <f>VLOOKUP($A1096, 'Hospitalisation Details'!$A$2:$K$2344, 8, FALSE)</f>
        <v>tier - 3</v>
      </c>
      <c r="R1096" t="str">
        <f>VLOOKUP($A1096, 'Hospitalisation Details'!$A$2:$K$2344, 9, FALSE)</f>
        <v>R1011</v>
      </c>
      <c r="S1096" t="str">
        <f>VLOOKUP($A1096, 'Hospitalisation Details'!$A$2:$K$2344, 10, FALSE)</f>
        <v>1Dec1970</v>
      </c>
      <c r="T1096">
        <f>VLOOKUP($A1096, 'Hospitalisation Details'!$A$2:$K$2344, 11, FALSE)</f>
        <v>52</v>
      </c>
    </row>
    <row r="1097" spans="1:20" ht="15.75" x14ac:dyDescent="0.25">
      <c r="A1097" s="1" t="s">
        <v>1274</v>
      </c>
      <c r="B1097" t="str">
        <f>VLOOKUP($A1097, 'Customer Names'!$A$2:$D$2336, 2, FALSE)</f>
        <v>Betancourth</v>
      </c>
      <c r="C1097" t="str">
        <f>VLOOKUP($A1097, 'Customer Names'!$A$2:$D$2336, 3, FALSE)</f>
        <v xml:space="preserve"> Mrs</v>
      </c>
      <c r="D1097" t="str">
        <f>VLOOKUP($A1097, 'Customer Names'!$A$2:$D$2336, 4, FALSE)</f>
        <v xml:space="preserve">  Maria</v>
      </c>
      <c r="E1097">
        <f>VLOOKUP($A1097, 'Medical Examinations'!$A$2:$J$2336, 2, FALSE)</f>
        <v>37.950000000000003</v>
      </c>
      <c r="F1097">
        <f>VLOOKUP($A1097, 'Medical Examinations'!$A$2:$J$2336, 3, FALSE)</f>
        <v>6.06</v>
      </c>
      <c r="G1097" t="str">
        <f>VLOOKUP($A1097, 'Medical Examinations'!$A$2:$J$2336, 4, FALSE)</f>
        <v>Yes</v>
      </c>
      <c r="H1097" t="str">
        <f>VLOOKUP($A1097, 'Medical Examinations'!$A$2:$J$2336, 5, FALSE)</f>
        <v>No</v>
      </c>
      <c r="I1097" t="str">
        <f>VLOOKUP($A1097, 'Medical Examinations'!$A$2:$J$2336, 6, FALSE)</f>
        <v>No</v>
      </c>
      <c r="J1097">
        <f>VLOOKUP($A1097, 'Medical Examinations'!$A$2:$J$2336, 7, FALSE)</f>
        <v>1</v>
      </c>
      <c r="K1097" t="str">
        <f>VLOOKUP($A1097, 'Medical Examinations'!$A$2:$J$2336, 8, FALSE)</f>
        <v>Yes</v>
      </c>
      <c r="L1097" t="str">
        <f>VLOOKUP($A1097, 'Medical Examinations'!$A$2:$J$2336, 9, FALSE)</f>
        <v>Obesity</v>
      </c>
      <c r="M1097" t="str">
        <f>VLOOKUP($A1097, 'Medical Examinations'!$A$2:$J$2336, 10, FALSE)</f>
        <v>Diabetes</v>
      </c>
      <c r="N1097">
        <f>VLOOKUP($A1097, 'Hospitalisation Details'!$A$2:$K$2344, 5, FALSE)</f>
        <v>3</v>
      </c>
      <c r="O1097">
        <f>VLOOKUP($A1097, 'Hospitalisation Details'!$A$2:$K$2344, 6, FALSE)</f>
        <v>10322.9</v>
      </c>
      <c r="P1097" t="str">
        <f>VLOOKUP($A1097, 'Hospitalisation Details'!$A$2:$K$2344, 7, FALSE)</f>
        <v>tier - 3</v>
      </c>
      <c r="Q1097" t="str">
        <f>VLOOKUP($A1097, 'Hospitalisation Details'!$A$2:$K$2344, 8, FALSE)</f>
        <v>tier - 1</v>
      </c>
      <c r="R1097" t="str">
        <f>VLOOKUP($A1097, 'Hospitalisation Details'!$A$2:$K$2344, 9, FALSE)</f>
        <v>R1026</v>
      </c>
      <c r="S1097" t="str">
        <f>VLOOKUP($A1097, 'Hospitalisation Details'!$A$2:$K$2344, 10, FALSE)</f>
        <v>21Aug1991</v>
      </c>
      <c r="T1097">
        <f>VLOOKUP($A1097, 'Hospitalisation Details'!$A$2:$K$2344, 11, FALSE)</f>
        <v>31</v>
      </c>
    </row>
    <row r="1098" spans="1:20" ht="15.75" x14ac:dyDescent="0.25">
      <c r="A1098" s="1" t="s">
        <v>1273</v>
      </c>
      <c r="B1098" t="str">
        <f>VLOOKUP($A1098, 'Customer Names'!$A$2:$D$2336, 2, FALSE)</f>
        <v>Henstrom</v>
      </c>
      <c r="C1098" t="str">
        <f>VLOOKUP($A1098, 'Customer Names'!$A$2:$D$2336, 3, FALSE)</f>
        <v xml:space="preserve"> Ms</v>
      </c>
      <c r="D1098" t="str">
        <f>VLOOKUP($A1098, 'Customer Names'!$A$2:$D$2336, 4, FALSE)</f>
        <v xml:space="preserve">  Stephanie D</v>
      </c>
      <c r="E1098">
        <f>VLOOKUP($A1098, 'Medical Examinations'!$A$2:$J$2336, 2, FALSE)</f>
        <v>38.97</v>
      </c>
      <c r="F1098">
        <f>VLOOKUP($A1098, 'Medical Examinations'!$A$2:$J$2336, 3, FALSE)</f>
        <v>5.12</v>
      </c>
      <c r="G1098" t="str">
        <f>VLOOKUP($A1098, 'Medical Examinations'!$A$2:$J$2336, 4, FALSE)</f>
        <v>Yes</v>
      </c>
      <c r="H1098" t="str">
        <f>VLOOKUP($A1098, 'Medical Examinations'!$A$2:$J$2336, 5, FALSE)</f>
        <v>No</v>
      </c>
      <c r="I1098" t="str">
        <f>VLOOKUP($A1098, 'Medical Examinations'!$A$2:$J$2336, 6, FALSE)</f>
        <v>No</v>
      </c>
      <c r="J1098">
        <f>VLOOKUP($A1098, 'Medical Examinations'!$A$2:$J$2336, 7, FALSE)</f>
        <v>1</v>
      </c>
      <c r="K1098" t="str">
        <f>VLOOKUP($A1098, 'Medical Examinations'!$A$2:$J$2336, 8, FALSE)</f>
        <v>Yes</v>
      </c>
      <c r="L1098" t="str">
        <f>VLOOKUP($A1098, 'Medical Examinations'!$A$2:$J$2336, 9, FALSE)</f>
        <v>Obesity</v>
      </c>
      <c r="M1098" t="str">
        <f>VLOOKUP($A1098, 'Medical Examinations'!$A$2:$J$2336, 10, FALSE)</f>
        <v>Normal</v>
      </c>
      <c r="N1098">
        <f>VLOOKUP($A1098, 'Hospitalisation Details'!$A$2:$K$2344, 5, FALSE)</f>
        <v>3</v>
      </c>
      <c r="O1098">
        <f>VLOOKUP($A1098, 'Hospitalisation Details'!$A$2:$K$2344, 6, FALSE)</f>
        <v>10315.91</v>
      </c>
      <c r="P1098" t="str">
        <f>VLOOKUP($A1098, 'Hospitalisation Details'!$A$2:$K$2344, 7, FALSE)</f>
        <v>tier - 3</v>
      </c>
      <c r="Q1098" t="str">
        <f>VLOOKUP($A1098, 'Hospitalisation Details'!$A$2:$K$2344, 8, FALSE)</f>
        <v>tier - 2</v>
      </c>
      <c r="R1098" t="str">
        <f>VLOOKUP($A1098, 'Hospitalisation Details'!$A$2:$K$2344, 9, FALSE)</f>
        <v>R1012</v>
      </c>
      <c r="S1098" t="str">
        <f>VLOOKUP($A1098, 'Hospitalisation Details'!$A$2:$K$2344, 10, FALSE)</f>
        <v>17Nov1991</v>
      </c>
      <c r="T1098">
        <f>VLOOKUP($A1098, 'Hospitalisation Details'!$A$2:$K$2344, 11, FALSE)</f>
        <v>31</v>
      </c>
    </row>
    <row r="1099" spans="1:20" ht="15.75" x14ac:dyDescent="0.25">
      <c r="A1099" s="1" t="s">
        <v>1272</v>
      </c>
      <c r="B1099" t="str">
        <f>VLOOKUP($A1099, 'Customer Names'!$A$2:$D$2336, 2, FALSE)</f>
        <v>Pereira</v>
      </c>
      <c r="C1099" t="str">
        <f>VLOOKUP($A1099, 'Customer Names'!$A$2:$D$2336, 3, FALSE)</f>
        <v xml:space="preserve"> Ms</v>
      </c>
      <c r="D1099" t="str">
        <f>VLOOKUP($A1099, 'Customer Names'!$A$2:$D$2336, 4, FALSE)</f>
        <v xml:space="preserve">  Tiffany</v>
      </c>
      <c r="E1099">
        <f>VLOOKUP($A1099, 'Medical Examinations'!$A$2:$J$2336, 2, FALSE)</f>
        <v>21.2</v>
      </c>
      <c r="F1099">
        <f>VLOOKUP($A1099, 'Medical Examinations'!$A$2:$J$2336, 3, FALSE)</f>
        <v>10.72</v>
      </c>
      <c r="G1099" t="str">
        <f>VLOOKUP($A1099, 'Medical Examinations'!$A$2:$J$2336, 4, FALSE)</f>
        <v>No</v>
      </c>
      <c r="H1099" t="str">
        <f>VLOOKUP($A1099, 'Medical Examinations'!$A$2:$J$2336, 5, FALSE)</f>
        <v>No</v>
      </c>
      <c r="I1099" t="str">
        <f>VLOOKUP($A1099, 'Medical Examinations'!$A$2:$J$2336, 6, FALSE)</f>
        <v>No</v>
      </c>
      <c r="J1099">
        <f>VLOOKUP($A1099, 'Medical Examinations'!$A$2:$J$2336, 7, FALSE)</f>
        <v>0</v>
      </c>
      <c r="K1099" t="str">
        <f>VLOOKUP($A1099, 'Medical Examinations'!$A$2:$J$2336, 8, FALSE)</f>
        <v>No</v>
      </c>
      <c r="L1099" t="str">
        <f>VLOOKUP($A1099, 'Medical Examinations'!$A$2:$J$2336, 9, FALSE)</f>
        <v>Obesity</v>
      </c>
      <c r="M1099" t="str">
        <f>VLOOKUP($A1099, 'Medical Examinations'!$A$2:$J$2336, 10, FALSE)</f>
        <v>Diabetes</v>
      </c>
      <c r="N1099">
        <f>VLOOKUP($A1099, 'Hospitalisation Details'!$A$2:$K$2344, 5, FALSE)</f>
        <v>0</v>
      </c>
      <c r="O1099">
        <f>VLOOKUP($A1099, 'Hospitalisation Details'!$A$2:$K$2344, 6, FALSE)</f>
        <v>10310.780000000001</v>
      </c>
      <c r="P1099" t="str">
        <f>VLOOKUP($A1099, 'Hospitalisation Details'!$A$2:$K$2344, 7, FALSE)</f>
        <v>tier - 3</v>
      </c>
      <c r="Q1099" t="str">
        <f>VLOOKUP($A1099, 'Hospitalisation Details'!$A$2:$K$2344, 8, FALSE)</f>
        <v>tier - 3</v>
      </c>
      <c r="R1099" t="str">
        <f>VLOOKUP($A1099, 'Hospitalisation Details'!$A$2:$K$2344, 9, FALSE)</f>
        <v>R1012</v>
      </c>
      <c r="S1099" t="str">
        <f>VLOOKUP($A1099, 'Hospitalisation Details'!$A$2:$K$2344, 10, FALSE)</f>
        <v>12Jul1962</v>
      </c>
      <c r="T1099">
        <f>VLOOKUP($A1099, 'Hospitalisation Details'!$A$2:$K$2344, 11, FALSE)</f>
        <v>60</v>
      </c>
    </row>
    <row r="1100" spans="1:20" ht="15.75" x14ac:dyDescent="0.25">
      <c r="A1100" s="1" t="s">
        <v>1271</v>
      </c>
      <c r="B1100" t="str">
        <f>VLOOKUP($A1100, 'Customer Names'!$A$2:$D$2336, 2, FALSE)</f>
        <v>Black</v>
      </c>
      <c r="C1100" t="str">
        <f>VLOOKUP($A1100, 'Customer Names'!$A$2:$D$2336, 3, FALSE)</f>
        <v xml:space="preserve"> Ms</v>
      </c>
      <c r="D1100" t="str">
        <f>VLOOKUP($A1100, 'Customer Names'!$A$2:$D$2336, 4, FALSE)</f>
        <v xml:space="preserve">  Sara M</v>
      </c>
      <c r="E1100">
        <f>VLOOKUP($A1100, 'Medical Examinations'!$A$2:$J$2336, 2, FALSE)</f>
        <v>23.96</v>
      </c>
      <c r="F1100">
        <f>VLOOKUP($A1100, 'Medical Examinations'!$A$2:$J$2336, 3, FALSE)</f>
        <v>9.58</v>
      </c>
      <c r="G1100" t="str">
        <f>VLOOKUP($A1100, 'Medical Examinations'!$A$2:$J$2336, 4, FALSE)</f>
        <v>No</v>
      </c>
      <c r="H1100" t="str">
        <f>VLOOKUP($A1100, 'Medical Examinations'!$A$2:$J$2336, 5, FALSE)</f>
        <v>No</v>
      </c>
      <c r="I1100" t="str">
        <f>VLOOKUP($A1100, 'Medical Examinations'!$A$2:$J$2336, 6, FALSE)</f>
        <v>Yes</v>
      </c>
      <c r="J1100">
        <f>VLOOKUP($A1100, 'Medical Examinations'!$A$2:$J$2336, 7, FALSE)</f>
        <v>0</v>
      </c>
      <c r="K1100" t="str">
        <f>VLOOKUP($A1100, 'Medical Examinations'!$A$2:$J$2336, 8, FALSE)</f>
        <v>No</v>
      </c>
      <c r="L1100" t="str">
        <f>VLOOKUP($A1100, 'Medical Examinations'!$A$2:$J$2336, 9, FALSE)</f>
        <v>Obesity</v>
      </c>
      <c r="M1100" t="str">
        <f>VLOOKUP($A1100, 'Medical Examinations'!$A$2:$J$2336, 10, FALSE)</f>
        <v>Diabetes</v>
      </c>
      <c r="N1100">
        <f>VLOOKUP($A1100, 'Hospitalisation Details'!$A$2:$K$2344, 5, FALSE)</f>
        <v>0</v>
      </c>
      <c r="O1100">
        <f>VLOOKUP($A1100, 'Hospitalisation Details'!$A$2:$K$2344, 6, FALSE)</f>
        <v>10308.040000000001</v>
      </c>
      <c r="P1100" t="str">
        <f>VLOOKUP($A1100, 'Hospitalisation Details'!$A$2:$K$2344, 7, FALSE)</f>
        <v>tier - 3</v>
      </c>
      <c r="Q1100" t="str">
        <f>VLOOKUP($A1100, 'Hospitalisation Details'!$A$2:$K$2344, 8, FALSE)</f>
        <v>tier - 1</v>
      </c>
      <c r="R1100" t="str">
        <f>VLOOKUP($A1100, 'Hospitalisation Details'!$A$2:$K$2344, 9, FALSE)</f>
        <v>R1013</v>
      </c>
      <c r="S1100" t="str">
        <f>VLOOKUP($A1100, 'Hospitalisation Details'!$A$2:$K$2344, 10, FALSE)</f>
        <v>24Sep1963</v>
      </c>
      <c r="T1100">
        <f>VLOOKUP($A1100, 'Hospitalisation Details'!$A$2:$K$2344, 11, FALSE)</f>
        <v>59</v>
      </c>
    </row>
    <row r="1101" spans="1:20" ht="15.75" x14ac:dyDescent="0.25">
      <c r="A1101" s="1" t="s">
        <v>1270</v>
      </c>
      <c r="B1101" t="str">
        <f>VLOOKUP($A1101, 'Customer Names'!$A$2:$D$2336, 2, FALSE)</f>
        <v>Brown</v>
      </c>
      <c r="C1101" t="str">
        <f>VLOOKUP($A1101, 'Customer Names'!$A$2:$D$2336, 3, FALSE)</f>
        <v xml:space="preserve"> Mr</v>
      </c>
      <c r="D1101" t="str">
        <f>VLOOKUP($A1101, 'Customer Names'!$A$2:$D$2336, 4, FALSE)</f>
        <v xml:space="preserve">  Scott A</v>
      </c>
      <c r="E1101">
        <f>VLOOKUP($A1101, 'Medical Examinations'!$A$2:$J$2336, 2, FALSE)</f>
        <v>35.93</v>
      </c>
      <c r="F1101">
        <f>VLOOKUP($A1101, 'Medical Examinations'!$A$2:$J$2336, 3, FALSE)</f>
        <v>6.4</v>
      </c>
      <c r="G1101" t="str">
        <f>VLOOKUP($A1101, 'Medical Examinations'!$A$2:$J$2336, 4, FALSE)</f>
        <v>Yes</v>
      </c>
      <c r="H1101" t="str">
        <f>VLOOKUP($A1101, 'Medical Examinations'!$A$2:$J$2336, 5, FALSE)</f>
        <v>No</v>
      </c>
      <c r="I1101" t="str">
        <f>VLOOKUP($A1101, 'Medical Examinations'!$A$2:$J$2336, 6, FALSE)</f>
        <v>No</v>
      </c>
      <c r="J1101">
        <f>VLOOKUP($A1101, 'Medical Examinations'!$A$2:$J$2336, 7, FALSE)</f>
        <v>1</v>
      </c>
      <c r="K1101" t="str">
        <f>VLOOKUP($A1101, 'Medical Examinations'!$A$2:$J$2336, 8, FALSE)</f>
        <v>No</v>
      </c>
      <c r="L1101" t="str">
        <f>VLOOKUP($A1101, 'Medical Examinations'!$A$2:$J$2336, 9, FALSE)</f>
        <v>Obesity</v>
      </c>
      <c r="M1101" t="str">
        <f>VLOOKUP($A1101, 'Medical Examinations'!$A$2:$J$2336, 10, FALSE)</f>
        <v>Diabetes</v>
      </c>
      <c r="N1101">
        <f>VLOOKUP($A1101, 'Hospitalisation Details'!$A$2:$K$2344, 5, FALSE)</f>
        <v>3</v>
      </c>
      <c r="O1101">
        <f>VLOOKUP($A1101, 'Hospitalisation Details'!$A$2:$K$2344, 6, FALSE)</f>
        <v>10276.99</v>
      </c>
      <c r="P1101" t="str">
        <f>VLOOKUP($A1101, 'Hospitalisation Details'!$A$2:$K$2344, 7, FALSE)</f>
        <v>tier - 3</v>
      </c>
      <c r="Q1101" t="str">
        <f>VLOOKUP($A1101, 'Hospitalisation Details'!$A$2:$K$2344, 8, FALSE)</f>
        <v>tier - 1</v>
      </c>
      <c r="R1101" t="str">
        <f>VLOOKUP($A1101, 'Hospitalisation Details'!$A$2:$K$2344, 9, FALSE)</f>
        <v>R1021</v>
      </c>
      <c r="S1101" t="str">
        <f>VLOOKUP($A1101, 'Hospitalisation Details'!$A$2:$K$2344, 10, FALSE)</f>
        <v>14Sep1988</v>
      </c>
      <c r="T1101">
        <f>VLOOKUP($A1101, 'Hospitalisation Details'!$A$2:$K$2344, 11, FALSE)</f>
        <v>34</v>
      </c>
    </row>
    <row r="1102" spans="1:20" ht="15.75" x14ac:dyDescent="0.25">
      <c r="A1102" s="1" t="s">
        <v>1269</v>
      </c>
      <c r="B1102" t="str">
        <f>VLOOKUP($A1102, 'Customer Names'!$A$2:$D$2336, 2, FALSE)</f>
        <v>Reasoner</v>
      </c>
      <c r="C1102" t="str">
        <f>VLOOKUP($A1102, 'Customer Names'!$A$2:$D$2336, 3, FALSE)</f>
        <v xml:space="preserve"> Mrs</v>
      </c>
      <c r="D1102" t="str">
        <f>VLOOKUP($A1102, 'Customer Names'!$A$2:$D$2336, 4, FALSE)</f>
        <v xml:space="preserve">  Lauren</v>
      </c>
      <c r="E1102">
        <f>VLOOKUP($A1102, 'Medical Examinations'!$A$2:$J$2336, 2, FALSE)</f>
        <v>26.11</v>
      </c>
      <c r="F1102">
        <f>VLOOKUP($A1102, 'Medical Examinations'!$A$2:$J$2336, 3, FALSE)</f>
        <v>6.8</v>
      </c>
      <c r="G1102" t="str">
        <f>VLOOKUP($A1102, 'Medical Examinations'!$A$2:$J$2336, 4, FALSE)</f>
        <v>No</v>
      </c>
      <c r="H1102" t="str">
        <f>VLOOKUP($A1102, 'Medical Examinations'!$A$2:$J$2336, 5, FALSE)</f>
        <v>No</v>
      </c>
      <c r="I1102" t="str">
        <f>VLOOKUP($A1102, 'Medical Examinations'!$A$2:$J$2336, 6, FALSE)</f>
        <v>No</v>
      </c>
      <c r="J1102">
        <f>VLOOKUP($A1102, 'Medical Examinations'!$A$2:$J$2336, 7, FALSE)</f>
        <v>0</v>
      </c>
      <c r="K1102" t="str">
        <f>VLOOKUP($A1102, 'Medical Examinations'!$A$2:$J$2336, 8, FALSE)</f>
        <v>No</v>
      </c>
      <c r="L1102" t="str">
        <f>VLOOKUP($A1102, 'Medical Examinations'!$A$2:$J$2336, 9, FALSE)</f>
        <v>Obesity</v>
      </c>
      <c r="M1102" t="str">
        <f>VLOOKUP($A1102, 'Medical Examinations'!$A$2:$J$2336, 10, FALSE)</f>
        <v>Diabetes</v>
      </c>
      <c r="N1102">
        <f>VLOOKUP($A1102, 'Hospitalisation Details'!$A$2:$K$2344, 5, FALSE)</f>
        <v>0</v>
      </c>
      <c r="O1102">
        <f>VLOOKUP($A1102, 'Hospitalisation Details'!$A$2:$K$2344, 6, FALSE)</f>
        <v>10274.33</v>
      </c>
      <c r="P1102" t="str">
        <f>VLOOKUP($A1102, 'Hospitalisation Details'!$A$2:$K$2344, 7, FALSE)</f>
        <v>tier - 3</v>
      </c>
      <c r="Q1102" t="str">
        <f>VLOOKUP($A1102, 'Hospitalisation Details'!$A$2:$K$2344, 8, FALSE)</f>
        <v>tier - 1</v>
      </c>
      <c r="R1102" t="str">
        <f>VLOOKUP($A1102, 'Hospitalisation Details'!$A$2:$K$2344, 9, FALSE)</f>
        <v>R1024</v>
      </c>
      <c r="S1102" t="str">
        <f>VLOOKUP($A1102, 'Hospitalisation Details'!$A$2:$K$2344, 10, FALSE)</f>
        <v>21Jun1970</v>
      </c>
      <c r="T1102">
        <f>VLOOKUP($A1102, 'Hospitalisation Details'!$A$2:$K$2344, 11, FALSE)</f>
        <v>52</v>
      </c>
    </row>
    <row r="1103" spans="1:20" ht="15.75" x14ac:dyDescent="0.25">
      <c r="A1103" s="1" t="s">
        <v>1268</v>
      </c>
      <c r="B1103" t="str">
        <f>VLOOKUP($A1103, 'Customer Names'!$A$2:$D$2336, 2, FALSE)</f>
        <v>Wandzilak</v>
      </c>
      <c r="C1103" t="str">
        <f>VLOOKUP($A1103, 'Customer Names'!$A$2:$D$2336, 3, FALSE)</f>
        <v xml:space="preserve"> Mr</v>
      </c>
      <c r="D1103" t="str">
        <f>VLOOKUP($A1103, 'Customer Names'!$A$2:$D$2336, 4, FALSE)</f>
        <v xml:space="preserve">  Scott</v>
      </c>
      <c r="E1103">
        <f>VLOOKUP($A1103, 'Medical Examinations'!$A$2:$J$2336, 2, FALSE)</f>
        <v>32.299999999999997</v>
      </c>
      <c r="F1103">
        <f>VLOOKUP($A1103, 'Medical Examinations'!$A$2:$J$2336, 3, FALSE)</f>
        <v>9.48</v>
      </c>
      <c r="G1103" t="str">
        <f>VLOOKUP($A1103, 'Medical Examinations'!$A$2:$J$2336, 4, FALSE)</f>
        <v>No</v>
      </c>
      <c r="H1103" t="str">
        <f>VLOOKUP($A1103, 'Medical Examinations'!$A$2:$J$2336, 5, FALSE)</f>
        <v>No</v>
      </c>
      <c r="I1103" t="str">
        <f>VLOOKUP($A1103, 'Medical Examinations'!$A$2:$J$2336, 6, FALSE)</f>
        <v>No</v>
      </c>
      <c r="J1103">
        <f>VLOOKUP($A1103, 'Medical Examinations'!$A$2:$J$2336, 7, FALSE)</f>
        <v>1</v>
      </c>
      <c r="K1103" t="str">
        <f>VLOOKUP($A1103, 'Medical Examinations'!$A$2:$J$2336, 8, FALSE)</f>
        <v>No</v>
      </c>
      <c r="L1103" t="str">
        <f>VLOOKUP($A1103, 'Medical Examinations'!$A$2:$J$2336, 9, FALSE)</f>
        <v>Obesity</v>
      </c>
      <c r="M1103" t="str">
        <f>VLOOKUP($A1103, 'Medical Examinations'!$A$2:$J$2336, 10, FALSE)</f>
        <v>Diabetes</v>
      </c>
      <c r="N1103">
        <f>VLOOKUP($A1103, 'Hospitalisation Details'!$A$2:$K$2344, 5, FALSE)</f>
        <v>3</v>
      </c>
      <c r="O1103">
        <f>VLOOKUP($A1103, 'Hospitalisation Details'!$A$2:$K$2344, 6, FALSE)</f>
        <v>10269.459999999999</v>
      </c>
      <c r="P1103" t="str">
        <f>VLOOKUP($A1103, 'Hospitalisation Details'!$A$2:$K$2344, 7, FALSE)</f>
        <v>tier - 3</v>
      </c>
      <c r="Q1103" t="str">
        <f>VLOOKUP($A1103, 'Hospitalisation Details'!$A$2:$K$2344, 8, FALSE)</f>
        <v>tier - 3</v>
      </c>
      <c r="R1103" t="str">
        <f>VLOOKUP($A1103, 'Hospitalisation Details'!$A$2:$K$2344, 9, FALSE)</f>
        <v>R1012</v>
      </c>
      <c r="S1103" t="str">
        <f>VLOOKUP($A1103, 'Hospitalisation Details'!$A$2:$K$2344, 10, FALSE)</f>
        <v>27Nov1973</v>
      </c>
      <c r="T1103">
        <f>VLOOKUP($A1103, 'Hospitalisation Details'!$A$2:$K$2344, 11, FALSE)</f>
        <v>49</v>
      </c>
    </row>
    <row r="1104" spans="1:20" ht="15.75" x14ac:dyDescent="0.25">
      <c r="A1104" s="1" t="s">
        <v>1267</v>
      </c>
      <c r="B1104" t="str">
        <f>VLOOKUP($A1104, 'Customer Names'!$A$2:$D$2336, 2, FALSE)</f>
        <v>Carver</v>
      </c>
      <c r="C1104" t="str">
        <f>VLOOKUP($A1104, 'Customer Names'!$A$2:$D$2336, 3, FALSE)</f>
        <v xml:space="preserve"> Mr</v>
      </c>
      <c r="D1104" t="str">
        <f>VLOOKUP($A1104, 'Customer Names'!$A$2:$D$2336, 4, FALSE)</f>
        <v xml:space="preserve">  Brian A</v>
      </c>
      <c r="E1104">
        <f>VLOOKUP($A1104, 'Medical Examinations'!$A$2:$J$2336, 2, FALSE)</f>
        <v>28.69</v>
      </c>
      <c r="F1104">
        <f>VLOOKUP($A1104, 'Medical Examinations'!$A$2:$J$2336, 3, FALSE)</f>
        <v>7.45</v>
      </c>
      <c r="G1104" t="str">
        <f>VLOOKUP($A1104, 'Medical Examinations'!$A$2:$J$2336, 4, FALSE)</f>
        <v>No</v>
      </c>
      <c r="H1104" t="str">
        <f>VLOOKUP($A1104, 'Medical Examinations'!$A$2:$J$2336, 5, FALSE)</f>
        <v>No</v>
      </c>
      <c r="I1104" t="str">
        <f>VLOOKUP($A1104, 'Medical Examinations'!$A$2:$J$2336, 6, FALSE)</f>
        <v>No</v>
      </c>
      <c r="J1104">
        <f>VLOOKUP($A1104, 'Medical Examinations'!$A$2:$J$2336, 7, FALSE)</f>
        <v>0</v>
      </c>
      <c r="K1104" t="str">
        <f>VLOOKUP($A1104, 'Medical Examinations'!$A$2:$J$2336, 8, FALSE)</f>
        <v>No</v>
      </c>
      <c r="L1104" t="str">
        <f>VLOOKUP($A1104, 'Medical Examinations'!$A$2:$J$2336, 9, FALSE)</f>
        <v>Obesity</v>
      </c>
      <c r="M1104" t="str">
        <f>VLOOKUP($A1104, 'Medical Examinations'!$A$2:$J$2336, 10, FALSE)</f>
        <v>Diabetes</v>
      </c>
      <c r="N1104">
        <f>VLOOKUP($A1104, 'Hospitalisation Details'!$A$2:$K$2344, 5, FALSE)</f>
        <v>3</v>
      </c>
      <c r="O1104">
        <f>VLOOKUP($A1104, 'Hospitalisation Details'!$A$2:$K$2344, 6, FALSE)</f>
        <v>10264.44</v>
      </c>
      <c r="P1104" t="str">
        <f>VLOOKUP($A1104, 'Hospitalisation Details'!$A$2:$K$2344, 7, FALSE)</f>
        <v>tier - 3</v>
      </c>
      <c r="Q1104" t="str">
        <f>VLOOKUP($A1104, 'Hospitalisation Details'!$A$2:$K$2344, 8, FALSE)</f>
        <v>tier - 2</v>
      </c>
      <c r="R1104" t="str">
        <f>VLOOKUP($A1104, 'Hospitalisation Details'!$A$2:$K$2344, 9, FALSE)</f>
        <v>R1012</v>
      </c>
      <c r="S1104" t="str">
        <f>VLOOKUP($A1104, 'Hospitalisation Details'!$A$2:$K$2344, 10, FALSE)</f>
        <v>5Sep1973</v>
      </c>
      <c r="T1104">
        <f>VLOOKUP($A1104, 'Hospitalisation Details'!$A$2:$K$2344, 11, FALSE)</f>
        <v>49</v>
      </c>
    </row>
    <row r="1105" spans="1:20" ht="15.75" x14ac:dyDescent="0.25">
      <c r="A1105" s="1" t="s">
        <v>1266</v>
      </c>
      <c r="B1105" t="str">
        <f>VLOOKUP($A1105, 'Customer Names'!$A$2:$D$2336, 2, FALSE)</f>
        <v>Borror</v>
      </c>
      <c r="C1105" t="str">
        <f>VLOOKUP($A1105, 'Customer Names'!$A$2:$D$2336, 3, FALSE)</f>
        <v xml:space="preserve"> Ms</v>
      </c>
      <c r="D1105" t="str">
        <f>VLOOKUP($A1105, 'Customer Names'!$A$2:$D$2336, 4, FALSE)</f>
        <v xml:space="preserve">  Kaitlin R</v>
      </c>
      <c r="E1105">
        <f>VLOOKUP($A1105, 'Medical Examinations'!$A$2:$J$2336, 2, FALSE)</f>
        <v>31.28</v>
      </c>
      <c r="F1105">
        <f>VLOOKUP($A1105, 'Medical Examinations'!$A$2:$J$2336, 3, FALSE)</f>
        <v>6.94</v>
      </c>
      <c r="G1105" t="str">
        <f>VLOOKUP($A1105, 'Medical Examinations'!$A$2:$J$2336, 4, FALSE)</f>
        <v>No</v>
      </c>
      <c r="H1105" t="str">
        <f>VLOOKUP($A1105, 'Medical Examinations'!$A$2:$J$2336, 5, FALSE)</f>
        <v>No</v>
      </c>
      <c r="I1105" t="str">
        <f>VLOOKUP($A1105, 'Medical Examinations'!$A$2:$J$2336, 6, FALSE)</f>
        <v>No</v>
      </c>
      <c r="J1105">
        <f>VLOOKUP($A1105, 'Medical Examinations'!$A$2:$J$2336, 7, FALSE)</f>
        <v>1</v>
      </c>
      <c r="K1105" t="str">
        <f>VLOOKUP($A1105, 'Medical Examinations'!$A$2:$J$2336, 8, FALSE)</f>
        <v>No</v>
      </c>
      <c r="L1105" t="str">
        <f>VLOOKUP($A1105, 'Medical Examinations'!$A$2:$J$2336, 9, FALSE)</f>
        <v>Obesity</v>
      </c>
      <c r="M1105" t="str">
        <f>VLOOKUP($A1105, 'Medical Examinations'!$A$2:$J$2336, 10, FALSE)</f>
        <v>Diabetes</v>
      </c>
      <c r="N1105">
        <f>VLOOKUP($A1105, 'Hospitalisation Details'!$A$2:$K$2344, 5, FALSE)</f>
        <v>1</v>
      </c>
      <c r="O1105">
        <f>VLOOKUP($A1105, 'Hospitalisation Details'!$A$2:$K$2344, 6, FALSE)</f>
        <v>10259.129999999999</v>
      </c>
      <c r="P1105" t="str">
        <f>VLOOKUP($A1105, 'Hospitalisation Details'!$A$2:$K$2344, 7, FALSE)</f>
        <v>tier - 3</v>
      </c>
      <c r="Q1105" t="str">
        <f>VLOOKUP($A1105, 'Hospitalisation Details'!$A$2:$K$2344, 8, FALSE)</f>
        <v>tier - 2</v>
      </c>
      <c r="R1105" t="str">
        <f>VLOOKUP($A1105, 'Hospitalisation Details'!$A$2:$K$2344, 9, FALSE)</f>
        <v>R1011</v>
      </c>
      <c r="S1105" t="str">
        <f>VLOOKUP($A1105, 'Hospitalisation Details'!$A$2:$K$2344, 10, FALSE)</f>
        <v>15Aug1975</v>
      </c>
      <c r="T1105">
        <f>VLOOKUP($A1105, 'Hospitalisation Details'!$A$2:$K$2344, 11, FALSE)</f>
        <v>47</v>
      </c>
    </row>
    <row r="1106" spans="1:20" ht="15.75" x14ac:dyDescent="0.25">
      <c r="A1106" s="1" t="s">
        <v>1265</v>
      </c>
      <c r="B1106" t="str">
        <f>VLOOKUP($A1106, 'Customer Names'!$A$2:$D$2336, 2, FALSE)</f>
        <v>Saad</v>
      </c>
      <c r="C1106" t="str">
        <f>VLOOKUP($A1106, 'Customer Names'!$A$2:$D$2336, 3, FALSE)</f>
        <v xml:space="preserve"> Mr</v>
      </c>
      <c r="D1106" t="str">
        <f>VLOOKUP($A1106, 'Customer Names'!$A$2:$D$2336, 4, FALSE)</f>
        <v xml:space="preserve">  Mohammad</v>
      </c>
      <c r="E1106">
        <f>VLOOKUP($A1106, 'Medical Examinations'!$A$2:$J$2336, 2, FALSE)</f>
        <v>30.21</v>
      </c>
      <c r="F1106">
        <f>VLOOKUP($A1106, 'Medical Examinations'!$A$2:$J$2336, 3, FALSE)</f>
        <v>7.83</v>
      </c>
      <c r="G1106" t="str">
        <f>VLOOKUP($A1106, 'Medical Examinations'!$A$2:$J$2336, 4, FALSE)</f>
        <v>No</v>
      </c>
      <c r="H1106" t="str">
        <f>VLOOKUP($A1106, 'Medical Examinations'!$A$2:$J$2336, 5, FALSE)</f>
        <v>No</v>
      </c>
      <c r="I1106" t="str">
        <f>VLOOKUP($A1106, 'Medical Examinations'!$A$2:$J$2336, 6, FALSE)</f>
        <v>No</v>
      </c>
      <c r="J1106">
        <f>VLOOKUP($A1106, 'Medical Examinations'!$A$2:$J$2336, 7, FALSE)</f>
        <v>1</v>
      </c>
      <c r="K1106" t="str">
        <f>VLOOKUP($A1106, 'Medical Examinations'!$A$2:$J$2336, 8, FALSE)</f>
        <v>No</v>
      </c>
      <c r="L1106" t="str">
        <f>VLOOKUP($A1106, 'Medical Examinations'!$A$2:$J$2336, 9, FALSE)</f>
        <v>Obesity</v>
      </c>
      <c r="M1106" t="str">
        <f>VLOOKUP($A1106, 'Medical Examinations'!$A$2:$J$2336, 10, FALSE)</f>
        <v>Diabetes</v>
      </c>
      <c r="N1106">
        <f>VLOOKUP($A1106, 'Hospitalisation Details'!$A$2:$K$2344, 5, FALSE)</f>
        <v>0</v>
      </c>
      <c r="O1106">
        <f>VLOOKUP($A1106, 'Hospitalisation Details'!$A$2:$K$2344, 6, FALSE)</f>
        <v>10231.5</v>
      </c>
      <c r="P1106" t="str">
        <f>VLOOKUP($A1106, 'Hospitalisation Details'!$A$2:$K$2344, 7, FALSE)</f>
        <v>tier - 3</v>
      </c>
      <c r="Q1106" t="str">
        <f>VLOOKUP($A1106, 'Hospitalisation Details'!$A$2:$K$2344, 8, FALSE)</f>
        <v>tier - 1</v>
      </c>
      <c r="R1106" t="str">
        <f>VLOOKUP($A1106, 'Hospitalisation Details'!$A$2:$K$2344, 9, FALSE)</f>
        <v>R1012</v>
      </c>
      <c r="S1106" t="str">
        <f>VLOOKUP($A1106, 'Hospitalisation Details'!$A$2:$K$2344, 10, FALSE)</f>
        <v>23Sep1968</v>
      </c>
      <c r="T1106">
        <f>VLOOKUP($A1106, 'Hospitalisation Details'!$A$2:$K$2344, 11, FALSE)</f>
        <v>54</v>
      </c>
    </row>
    <row r="1107" spans="1:20" ht="15.75" x14ac:dyDescent="0.25">
      <c r="A1107" s="1" t="s">
        <v>1264</v>
      </c>
      <c r="B1107" t="str">
        <f>VLOOKUP($A1107, 'Customer Names'!$A$2:$D$2336, 2, FALSE)</f>
        <v>Paul</v>
      </c>
      <c r="C1107" t="str">
        <f>VLOOKUP($A1107, 'Customer Names'!$A$2:$D$2336, 3, FALSE)</f>
        <v xml:space="preserve"> Mr</v>
      </c>
      <c r="D1107" t="str">
        <f>VLOOKUP($A1107, 'Customer Names'!$A$2:$D$2336, 4, FALSE)</f>
        <v xml:space="preserve">  Charlie</v>
      </c>
      <c r="E1107">
        <f>VLOOKUP($A1107, 'Medical Examinations'!$A$2:$J$2336, 2, FALSE)</f>
        <v>38.28</v>
      </c>
      <c r="F1107">
        <f>VLOOKUP($A1107, 'Medical Examinations'!$A$2:$J$2336, 3, FALSE)</f>
        <v>10.17</v>
      </c>
      <c r="G1107" t="str">
        <f>VLOOKUP($A1107, 'Medical Examinations'!$A$2:$J$2336, 4, FALSE)</f>
        <v>Yes</v>
      </c>
      <c r="H1107" t="str">
        <f>VLOOKUP($A1107, 'Medical Examinations'!$A$2:$J$2336, 5, FALSE)</f>
        <v>No</v>
      </c>
      <c r="I1107" t="str">
        <f>VLOOKUP($A1107, 'Medical Examinations'!$A$2:$J$2336, 6, FALSE)</f>
        <v>No</v>
      </c>
      <c r="J1107">
        <f>VLOOKUP($A1107, 'Medical Examinations'!$A$2:$J$2336, 7, FALSE)</f>
        <v>1</v>
      </c>
      <c r="K1107" t="str">
        <f>VLOOKUP($A1107, 'Medical Examinations'!$A$2:$J$2336, 8, FALSE)</f>
        <v>Yes</v>
      </c>
      <c r="L1107" t="str">
        <f>VLOOKUP($A1107, 'Medical Examinations'!$A$2:$J$2336, 9, FALSE)</f>
        <v>Obesity</v>
      </c>
      <c r="M1107" t="str">
        <f>VLOOKUP($A1107, 'Medical Examinations'!$A$2:$J$2336, 10, FALSE)</f>
        <v>Diabetes</v>
      </c>
      <c r="N1107">
        <f>VLOOKUP($A1107, 'Hospitalisation Details'!$A$2:$K$2344, 5, FALSE)</f>
        <v>0</v>
      </c>
      <c r="O1107">
        <f>VLOOKUP($A1107, 'Hospitalisation Details'!$A$2:$K$2344, 6, FALSE)</f>
        <v>10226.280000000001</v>
      </c>
      <c r="P1107" t="str">
        <f>VLOOKUP($A1107, 'Hospitalisation Details'!$A$2:$K$2344, 7, FALSE)</f>
        <v>tier - 3</v>
      </c>
      <c r="Q1107" t="str">
        <f>VLOOKUP($A1107, 'Hospitalisation Details'!$A$2:$K$2344, 8, FALSE)</f>
        <v>tier - 3</v>
      </c>
      <c r="R1107" t="str">
        <f>VLOOKUP($A1107, 'Hospitalisation Details'!$A$2:$K$2344, 9, FALSE)</f>
        <v>R1013</v>
      </c>
      <c r="S1107" t="str">
        <f>VLOOKUP($A1107, 'Hospitalisation Details'!$A$2:$K$2344, 10, FALSE)</f>
        <v>28Jun1967</v>
      </c>
      <c r="T1107">
        <f>VLOOKUP($A1107, 'Hospitalisation Details'!$A$2:$K$2344, 11, FALSE)</f>
        <v>55</v>
      </c>
    </row>
    <row r="1108" spans="1:20" ht="15.75" x14ac:dyDescent="0.25">
      <c r="A1108" s="1" t="s">
        <v>1263</v>
      </c>
      <c r="B1108" t="str">
        <f>VLOOKUP($A1108, 'Customer Names'!$A$2:$D$2336, 2, FALSE)</f>
        <v>Trail</v>
      </c>
      <c r="C1108" t="str">
        <f>VLOOKUP($A1108, 'Customer Names'!$A$2:$D$2336, 3, FALSE)</f>
        <v xml:space="preserve"> Mr</v>
      </c>
      <c r="D1108" t="str">
        <f>VLOOKUP($A1108, 'Customer Names'!$A$2:$D$2336, 4, FALSE)</f>
        <v xml:space="preserve">  Brent</v>
      </c>
      <c r="E1108">
        <f>VLOOKUP($A1108, 'Medical Examinations'!$A$2:$J$2336, 2, FALSE)</f>
        <v>29.9</v>
      </c>
      <c r="F1108">
        <f>VLOOKUP($A1108, 'Medical Examinations'!$A$2:$J$2336, 3, FALSE)</f>
        <v>8.9600000000000009</v>
      </c>
      <c r="G1108" t="str">
        <f>VLOOKUP($A1108, 'Medical Examinations'!$A$2:$J$2336, 4, FALSE)</f>
        <v>No</v>
      </c>
      <c r="H1108" t="str">
        <f>VLOOKUP($A1108, 'Medical Examinations'!$A$2:$J$2336, 5, FALSE)</f>
        <v>No</v>
      </c>
      <c r="I1108" t="str">
        <f>VLOOKUP($A1108, 'Medical Examinations'!$A$2:$J$2336, 6, FALSE)</f>
        <v>No</v>
      </c>
      <c r="J1108">
        <f>VLOOKUP($A1108, 'Medical Examinations'!$A$2:$J$2336, 7, FALSE)</f>
        <v>1</v>
      </c>
      <c r="K1108" t="str">
        <f>VLOOKUP($A1108, 'Medical Examinations'!$A$2:$J$2336, 8, FALSE)</f>
        <v>No</v>
      </c>
      <c r="L1108" t="str">
        <f>VLOOKUP($A1108, 'Medical Examinations'!$A$2:$J$2336, 9, FALSE)</f>
        <v>Obesity</v>
      </c>
      <c r="M1108" t="str">
        <f>VLOOKUP($A1108, 'Medical Examinations'!$A$2:$J$2336, 10, FALSE)</f>
        <v>Diabetes</v>
      </c>
      <c r="N1108">
        <f>VLOOKUP($A1108, 'Hospitalisation Details'!$A$2:$K$2344, 5, FALSE)</f>
        <v>0</v>
      </c>
      <c r="O1108">
        <f>VLOOKUP($A1108, 'Hospitalisation Details'!$A$2:$K$2344, 6, FALSE)</f>
        <v>10214.64</v>
      </c>
      <c r="P1108" t="str">
        <f>VLOOKUP($A1108, 'Hospitalisation Details'!$A$2:$K$2344, 7, FALSE)</f>
        <v>tier - 3</v>
      </c>
      <c r="Q1108" t="str">
        <f>VLOOKUP($A1108, 'Hospitalisation Details'!$A$2:$K$2344, 8, FALSE)</f>
        <v>tier - 2</v>
      </c>
      <c r="R1108" t="str">
        <f>VLOOKUP($A1108, 'Hospitalisation Details'!$A$2:$K$2344, 9, FALSE)</f>
        <v>R1011</v>
      </c>
      <c r="S1108" t="str">
        <f>VLOOKUP($A1108, 'Hospitalisation Details'!$A$2:$K$2344, 10, FALSE)</f>
        <v>26Sep1967</v>
      </c>
      <c r="T1108">
        <f>VLOOKUP($A1108, 'Hospitalisation Details'!$A$2:$K$2344, 11, FALSE)</f>
        <v>55</v>
      </c>
    </row>
    <row r="1109" spans="1:20" ht="15.75" x14ac:dyDescent="0.25">
      <c r="A1109" s="1" t="s">
        <v>1262</v>
      </c>
      <c r="B1109" t="str">
        <f>VLOOKUP($A1109, 'Customer Names'!$A$2:$D$2336, 2, FALSE)</f>
        <v>Benton</v>
      </c>
      <c r="C1109" t="str">
        <f>VLOOKUP($A1109, 'Customer Names'!$A$2:$D$2336, 3, FALSE)</f>
        <v xml:space="preserve"> Ms</v>
      </c>
      <c r="D1109" t="str">
        <f>VLOOKUP($A1109, 'Customer Names'!$A$2:$D$2336, 4, FALSE)</f>
        <v xml:space="preserve">  Kelli M</v>
      </c>
      <c r="E1109">
        <f>VLOOKUP($A1109, 'Medical Examinations'!$A$2:$J$2336, 2, FALSE)</f>
        <v>23.18</v>
      </c>
      <c r="F1109">
        <f>VLOOKUP($A1109, 'Medical Examinations'!$A$2:$J$2336, 3, FALSE)</f>
        <v>6.96</v>
      </c>
      <c r="G1109" t="str">
        <f>VLOOKUP($A1109, 'Medical Examinations'!$A$2:$J$2336, 4, FALSE)</f>
        <v>No</v>
      </c>
      <c r="H1109" t="str">
        <f>VLOOKUP($A1109, 'Medical Examinations'!$A$2:$J$2336, 5, FALSE)</f>
        <v>No</v>
      </c>
      <c r="I1109" t="str">
        <f>VLOOKUP($A1109, 'Medical Examinations'!$A$2:$J$2336, 6, FALSE)</f>
        <v>No</v>
      </c>
      <c r="J1109">
        <f>VLOOKUP($A1109, 'Medical Examinations'!$A$2:$J$2336, 7, FALSE)</f>
        <v>0</v>
      </c>
      <c r="K1109" t="str">
        <f>VLOOKUP($A1109, 'Medical Examinations'!$A$2:$J$2336, 8, FALSE)</f>
        <v>No</v>
      </c>
      <c r="L1109" t="str">
        <f>VLOOKUP($A1109, 'Medical Examinations'!$A$2:$J$2336, 9, FALSE)</f>
        <v>Obesity</v>
      </c>
      <c r="M1109" t="str">
        <f>VLOOKUP($A1109, 'Medical Examinations'!$A$2:$J$2336, 10, FALSE)</f>
        <v>Diabetes</v>
      </c>
      <c r="N1109">
        <f>VLOOKUP($A1109, 'Hospitalisation Details'!$A$2:$K$2344, 5, FALSE)</f>
        <v>0</v>
      </c>
      <c r="O1109">
        <f>VLOOKUP($A1109, 'Hospitalisation Details'!$A$2:$K$2344, 6, FALSE)</f>
        <v>10197.77</v>
      </c>
      <c r="P1109" t="str">
        <f>VLOOKUP($A1109, 'Hospitalisation Details'!$A$2:$K$2344, 7, FALSE)</f>
        <v>tier - 3</v>
      </c>
      <c r="Q1109" t="str">
        <f>VLOOKUP($A1109, 'Hospitalisation Details'!$A$2:$K$2344, 8, FALSE)</f>
        <v>tier - 1</v>
      </c>
      <c r="R1109" t="str">
        <f>VLOOKUP($A1109, 'Hospitalisation Details'!$A$2:$K$2344, 9, FALSE)</f>
        <v>R1024</v>
      </c>
      <c r="S1109" t="str">
        <f>VLOOKUP($A1109, 'Hospitalisation Details'!$A$2:$K$2344, 10, FALSE)</f>
        <v>24Dec1970</v>
      </c>
      <c r="T1109">
        <f>VLOOKUP($A1109, 'Hospitalisation Details'!$A$2:$K$2344, 11, FALSE)</f>
        <v>52</v>
      </c>
    </row>
    <row r="1110" spans="1:20" ht="15.75" x14ac:dyDescent="0.25">
      <c r="A1110" s="1" t="s">
        <v>1261</v>
      </c>
      <c r="B1110" t="str">
        <f>VLOOKUP($A1110, 'Customer Names'!$A$2:$D$2336, 2, FALSE)</f>
        <v>Bauman</v>
      </c>
      <c r="C1110" t="str">
        <f>VLOOKUP($A1110, 'Customer Names'!$A$2:$D$2336, 3, FALSE)</f>
        <v xml:space="preserve"> Mrs</v>
      </c>
      <c r="D1110" t="str">
        <f>VLOOKUP($A1110, 'Customer Names'!$A$2:$D$2336, 4, FALSE)</f>
        <v xml:space="preserve">  Sheridan H</v>
      </c>
      <c r="E1110">
        <f>VLOOKUP($A1110, 'Medical Examinations'!$A$2:$J$2336, 2, FALSE)</f>
        <v>33.020000000000003</v>
      </c>
      <c r="F1110">
        <f>VLOOKUP($A1110, 'Medical Examinations'!$A$2:$J$2336, 3, FALSE)</f>
        <v>5.07</v>
      </c>
      <c r="G1110" t="str">
        <f>VLOOKUP($A1110, 'Medical Examinations'!$A$2:$J$2336, 4, FALSE)</f>
        <v>Yes</v>
      </c>
      <c r="H1110" t="str">
        <f>VLOOKUP($A1110, 'Medical Examinations'!$A$2:$J$2336, 5, FALSE)</f>
        <v>No</v>
      </c>
      <c r="I1110" t="str">
        <f>VLOOKUP($A1110, 'Medical Examinations'!$A$2:$J$2336, 6, FALSE)</f>
        <v>No</v>
      </c>
      <c r="J1110">
        <f>VLOOKUP($A1110, 'Medical Examinations'!$A$2:$J$2336, 7, FALSE)</f>
        <v>1</v>
      </c>
      <c r="K1110" t="str">
        <f>VLOOKUP($A1110, 'Medical Examinations'!$A$2:$J$2336, 8, FALSE)</f>
        <v>No</v>
      </c>
      <c r="L1110" t="str">
        <f>VLOOKUP($A1110, 'Medical Examinations'!$A$2:$J$2336, 9, FALSE)</f>
        <v>Obesity</v>
      </c>
      <c r="M1110" t="str">
        <f>VLOOKUP($A1110, 'Medical Examinations'!$A$2:$J$2336, 10, FALSE)</f>
        <v>Normal</v>
      </c>
      <c r="N1110">
        <f>VLOOKUP($A1110, 'Hospitalisation Details'!$A$2:$K$2344, 5, FALSE)</f>
        <v>3</v>
      </c>
      <c r="O1110">
        <f>VLOOKUP($A1110, 'Hospitalisation Details'!$A$2:$K$2344, 6, FALSE)</f>
        <v>10191.82</v>
      </c>
      <c r="P1110" t="str">
        <f>VLOOKUP($A1110, 'Hospitalisation Details'!$A$2:$K$2344, 7, FALSE)</f>
        <v>tier - 3</v>
      </c>
      <c r="Q1110" t="str">
        <f>VLOOKUP($A1110, 'Hospitalisation Details'!$A$2:$K$2344, 8, FALSE)</f>
        <v>tier - 2</v>
      </c>
      <c r="R1110" t="str">
        <f>VLOOKUP($A1110, 'Hospitalisation Details'!$A$2:$K$2344, 9, FALSE)</f>
        <v>R1026</v>
      </c>
      <c r="S1110" t="str">
        <f>VLOOKUP($A1110, 'Hospitalisation Details'!$A$2:$K$2344, 10, FALSE)</f>
        <v>16Oct1985</v>
      </c>
      <c r="T1110">
        <f>VLOOKUP($A1110, 'Hospitalisation Details'!$A$2:$K$2344, 11, FALSE)</f>
        <v>37</v>
      </c>
    </row>
    <row r="1111" spans="1:20" ht="15.75" x14ac:dyDescent="0.25">
      <c r="A1111" s="1" t="s">
        <v>1260</v>
      </c>
      <c r="B1111" t="str">
        <f>VLOOKUP($A1111, 'Customer Names'!$A$2:$D$2336, 2, FALSE)</f>
        <v>Bakula</v>
      </c>
      <c r="C1111" t="str">
        <f>VLOOKUP($A1111, 'Customer Names'!$A$2:$D$2336, 3, FALSE)</f>
        <v xml:space="preserve"> Mrs</v>
      </c>
      <c r="D1111" t="str">
        <f>VLOOKUP($A1111, 'Customer Names'!$A$2:$D$2336, 4, FALSE)</f>
        <v xml:space="preserve">  Sarah M</v>
      </c>
      <c r="E1111">
        <f>VLOOKUP($A1111, 'Medical Examinations'!$A$2:$J$2336, 2, FALSE)</f>
        <v>27.29</v>
      </c>
      <c r="F1111">
        <f>VLOOKUP($A1111, 'Medical Examinations'!$A$2:$J$2336, 3, FALSE)</f>
        <v>5.85</v>
      </c>
      <c r="G1111" t="str">
        <f>VLOOKUP($A1111, 'Medical Examinations'!$A$2:$J$2336, 4, FALSE)</f>
        <v>No</v>
      </c>
      <c r="H1111" t="str">
        <f>VLOOKUP($A1111, 'Medical Examinations'!$A$2:$J$2336, 5, FALSE)</f>
        <v>No</v>
      </c>
      <c r="I1111" t="str">
        <f>VLOOKUP($A1111, 'Medical Examinations'!$A$2:$J$2336, 6, FALSE)</f>
        <v>No</v>
      </c>
      <c r="J1111">
        <f>VLOOKUP($A1111, 'Medical Examinations'!$A$2:$J$2336, 7, FALSE)</f>
        <v>0</v>
      </c>
      <c r="K1111" t="str">
        <f>VLOOKUP($A1111, 'Medical Examinations'!$A$2:$J$2336, 8, FALSE)</f>
        <v>No</v>
      </c>
      <c r="L1111" t="str">
        <f>VLOOKUP($A1111, 'Medical Examinations'!$A$2:$J$2336, 9, FALSE)</f>
        <v>Obesity</v>
      </c>
      <c r="M1111" t="str">
        <f>VLOOKUP($A1111, 'Medical Examinations'!$A$2:$J$2336, 10, FALSE)</f>
        <v>Diabetes</v>
      </c>
      <c r="N1111">
        <f>VLOOKUP($A1111, 'Hospitalisation Details'!$A$2:$K$2344, 5, FALSE)</f>
        <v>0</v>
      </c>
      <c r="O1111">
        <f>VLOOKUP($A1111, 'Hospitalisation Details'!$A$2:$K$2344, 6, FALSE)</f>
        <v>10160.870000000001</v>
      </c>
      <c r="P1111" t="str">
        <f>VLOOKUP($A1111, 'Hospitalisation Details'!$A$2:$K$2344, 7, FALSE)</f>
        <v>tier - 3</v>
      </c>
      <c r="Q1111" t="str">
        <f>VLOOKUP($A1111, 'Hospitalisation Details'!$A$2:$K$2344, 8, FALSE)</f>
        <v>tier - 3</v>
      </c>
      <c r="R1111" t="str">
        <f>VLOOKUP($A1111, 'Hospitalisation Details'!$A$2:$K$2344, 9, FALSE)</f>
        <v>R1025</v>
      </c>
      <c r="S1111" t="str">
        <f>VLOOKUP($A1111, 'Hospitalisation Details'!$A$2:$K$2344, 10, FALSE)</f>
        <v>10Jul1972</v>
      </c>
      <c r="T1111">
        <f>VLOOKUP($A1111, 'Hospitalisation Details'!$A$2:$K$2344, 11, FALSE)</f>
        <v>50</v>
      </c>
    </row>
    <row r="1112" spans="1:20" ht="15.75" x14ac:dyDescent="0.25">
      <c r="A1112" s="1" t="s">
        <v>1259</v>
      </c>
      <c r="B1112" t="str">
        <f>VLOOKUP($A1112, 'Customer Names'!$A$2:$D$2336, 2, FALSE)</f>
        <v>Edwards</v>
      </c>
      <c r="C1112" t="str">
        <f>VLOOKUP($A1112, 'Customer Names'!$A$2:$D$2336, 3, FALSE)</f>
        <v xml:space="preserve"> Ms</v>
      </c>
      <c r="D1112" t="str">
        <f>VLOOKUP($A1112, 'Customer Names'!$A$2:$D$2336, 4, FALSE)</f>
        <v xml:space="preserve">  Jennifer</v>
      </c>
      <c r="E1112">
        <f>VLOOKUP($A1112, 'Medical Examinations'!$A$2:$J$2336, 2, FALSE)</f>
        <v>23.18</v>
      </c>
      <c r="F1112">
        <f>VLOOKUP($A1112, 'Medical Examinations'!$A$2:$J$2336, 3, FALSE)</f>
        <v>10.56</v>
      </c>
      <c r="G1112" t="str">
        <f>VLOOKUP($A1112, 'Medical Examinations'!$A$2:$J$2336, 4, FALSE)</f>
        <v>No</v>
      </c>
      <c r="H1112" t="str">
        <f>VLOOKUP($A1112, 'Medical Examinations'!$A$2:$J$2336, 5, FALSE)</f>
        <v>No</v>
      </c>
      <c r="I1112" t="str">
        <f>VLOOKUP($A1112, 'Medical Examinations'!$A$2:$J$2336, 6, FALSE)</f>
        <v>No</v>
      </c>
      <c r="J1112">
        <f>VLOOKUP($A1112, 'Medical Examinations'!$A$2:$J$2336, 7, FALSE)</f>
        <v>0</v>
      </c>
      <c r="K1112" t="str">
        <f>VLOOKUP($A1112, 'Medical Examinations'!$A$2:$J$2336, 8, FALSE)</f>
        <v>No</v>
      </c>
      <c r="L1112" t="str">
        <f>VLOOKUP($A1112, 'Medical Examinations'!$A$2:$J$2336, 9, FALSE)</f>
        <v>Obesity</v>
      </c>
      <c r="M1112" t="str">
        <f>VLOOKUP($A1112, 'Medical Examinations'!$A$2:$J$2336, 10, FALSE)</f>
        <v>Diabetes</v>
      </c>
      <c r="N1112">
        <f>VLOOKUP($A1112, 'Hospitalisation Details'!$A$2:$K$2344, 5, FALSE)</f>
        <v>2</v>
      </c>
      <c r="O1112">
        <f>VLOOKUP($A1112, 'Hospitalisation Details'!$A$2:$K$2344, 6, FALSE)</f>
        <v>10156.780000000001</v>
      </c>
      <c r="P1112" t="str">
        <f>VLOOKUP($A1112, 'Hospitalisation Details'!$A$2:$K$2344, 7, FALSE)</f>
        <v>tier - 3</v>
      </c>
      <c r="Q1112" t="str">
        <f>VLOOKUP($A1112, 'Hospitalisation Details'!$A$2:$K$2344, 8, FALSE)</f>
        <v>tier - 2</v>
      </c>
      <c r="R1112" t="str">
        <f>VLOOKUP($A1112, 'Hospitalisation Details'!$A$2:$K$2344, 9, FALSE)</f>
        <v>R1012</v>
      </c>
      <c r="S1112" t="str">
        <f>VLOOKUP($A1112, 'Hospitalisation Details'!$A$2:$K$2344, 10, FALSE)</f>
        <v>13Oct1973</v>
      </c>
      <c r="T1112">
        <f>VLOOKUP($A1112, 'Hospitalisation Details'!$A$2:$K$2344, 11, FALSE)</f>
        <v>49</v>
      </c>
    </row>
    <row r="1113" spans="1:20" ht="15.75" x14ac:dyDescent="0.25">
      <c r="A1113" s="1" t="s">
        <v>1258</v>
      </c>
      <c r="B1113" t="str">
        <f>VLOOKUP($A1113, 'Customer Names'!$A$2:$D$2336, 2, FALSE)</f>
        <v>Davis</v>
      </c>
      <c r="C1113" t="str">
        <f>VLOOKUP($A1113, 'Customer Names'!$A$2:$D$2336, 3, FALSE)</f>
        <v xml:space="preserve"> Mrs</v>
      </c>
      <c r="D1113" t="str">
        <f>VLOOKUP($A1113, 'Customer Names'!$A$2:$D$2336, 4, FALSE)</f>
        <v xml:space="preserve">  Laura J</v>
      </c>
      <c r="E1113">
        <f>VLOOKUP($A1113, 'Medical Examinations'!$A$2:$J$2336, 2, FALSE)</f>
        <v>32.659999999999997</v>
      </c>
      <c r="F1113">
        <f>VLOOKUP($A1113, 'Medical Examinations'!$A$2:$J$2336, 3, FALSE)</f>
        <v>8.92</v>
      </c>
      <c r="G1113" t="str">
        <f>VLOOKUP($A1113, 'Medical Examinations'!$A$2:$J$2336, 4, FALSE)</f>
        <v>No</v>
      </c>
      <c r="H1113" t="str">
        <f>VLOOKUP($A1113, 'Medical Examinations'!$A$2:$J$2336, 5, FALSE)</f>
        <v>No</v>
      </c>
      <c r="I1113" t="str">
        <f>VLOOKUP($A1113, 'Medical Examinations'!$A$2:$J$2336, 6, FALSE)</f>
        <v>No</v>
      </c>
      <c r="J1113">
        <f>VLOOKUP($A1113, 'Medical Examinations'!$A$2:$J$2336, 7, FALSE)</f>
        <v>1</v>
      </c>
      <c r="K1113" t="str">
        <f>VLOOKUP($A1113, 'Medical Examinations'!$A$2:$J$2336, 8, FALSE)</f>
        <v>No</v>
      </c>
      <c r="L1113" t="str">
        <f>VLOOKUP($A1113, 'Medical Examinations'!$A$2:$J$2336, 9, FALSE)</f>
        <v>Obesity</v>
      </c>
      <c r="M1113" t="str">
        <f>VLOOKUP($A1113, 'Medical Examinations'!$A$2:$J$2336, 10, FALSE)</f>
        <v>Diabetes</v>
      </c>
      <c r="N1113">
        <f>VLOOKUP($A1113, 'Hospitalisation Details'!$A$2:$K$2344, 5, FALSE)</f>
        <v>1</v>
      </c>
      <c r="O1113">
        <f>VLOOKUP($A1113, 'Hospitalisation Details'!$A$2:$K$2344, 6, FALSE)</f>
        <v>10146.129999999999</v>
      </c>
      <c r="P1113" t="str">
        <f>VLOOKUP($A1113, 'Hospitalisation Details'!$A$2:$K$2344, 7, FALSE)</f>
        <v>tier - 3</v>
      </c>
      <c r="Q1113" t="str">
        <f>VLOOKUP($A1113, 'Hospitalisation Details'!$A$2:$K$2344, 8, FALSE)</f>
        <v>tier - 1</v>
      </c>
      <c r="R1113" t="str">
        <f>VLOOKUP($A1113, 'Hospitalisation Details'!$A$2:$K$2344, 9, FALSE)</f>
        <v>R1025</v>
      </c>
      <c r="S1113" t="str">
        <f>VLOOKUP($A1113, 'Hospitalisation Details'!$A$2:$K$2344, 10, FALSE)</f>
        <v>12Jun1981</v>
      </c>
      <c r="T1113">
        <f>VLOOKUP($A1113, 'Hospitalisation Details'!$A$2:$K$2344, 11, FALSE)</f>
        <v>41</v>
      </c>
    </row>
    <row r="1114" spans="1:20" ht="15.75" x14ac:dyDescent="0.25">
      <c r="A1114" s="1" t="s">
        <v>1257</v>
      </c>
      <c r="B1114" t="str">
        <f>VLOOKUP($A1114, 'Customer Names'!$A$2:$D$2336, 2, FALSE)</f>
        <v>Weiler</v>
      </c>
      <c r="C1114" t="str">
        <f>VLOOKUP($A1114, 'Customer Names'!$A$2:$D$2336, 3, FALSE)</f>
        <v xml:space="preserve"> Mr</v>
      </c>
      <c r="D1114" t="str">
        <f>VLOOKUP($A1114, 'Customer Names'!$A$2:$D$2336, 4, FALSE)</f>
        <v xml:space="preserve">  Thomas</v>
      </c>
      <c r="E1114">
        <f>VLOOKUP($A1114, 'Medical Examinations'!$A$2:$J$2336, 2, FALSE)</f>
        <v>30.78</v>
      </c>
      <c r="F1114">
        <f>VLOOKUP($A1114, 'Medical Examinations'!$A$2:$J$2336, 3, FALSE)</f>
        <v>8.6300000000000008</v>
      </c>
      <c r="G1114" t="str">
        <f>VLOOKUP($A1114, 'Medical Examinations'!$A$2:$J$2336, 4, FALSE)</f>
        <v>No</v>
      </c>
      <c r="H1114" t="str">
        <f>VLOOKUP($A1114, 'Medical Examinations'!$A$2:$J$2336, 5, FALSE)</f>
        <v>No</v>
      </c>
      <c r="I1114" t="str">
        <f>VLOOKUP($A1114, 'Medical Examinations'!$A$2:$J$2336, 6, FALSE)</f>
        <v>No</v>
      </c>
      <c r="J1114">
        <f>VLOOKUP($A1114, 'Medical Examinations'!$A$2:$J$2336, 7, FALSE)</f>
        <v>1</v>
      </c>
      <c r="K1114" t="str">
        <f>VLOOKUP($A1114, 'Medical Examinations'!$A$2:$J$2336, 8, FALSE)</f>
        <v>No</v>
      </c>
      <c r="L1114" t="str">
        <f>VLOOKUP($A1114, 'Medical Examinations'!$A$2:$J$2336, 9, FALSE)</f>
        <v>Obesity</v>
      </c>
      <c r="M1114" t="str">
        <f>VLOOKUP($A1114, 'Medical Examinations'!$A$2:$J$2336, 10, FALSE)</f>
        <v>Diabetes</v>
      </c>
      <c r="N1114">
        <f>VLOOKUP($A1114, 'Hospitalisation Details'!$A$2:$K$2344, 5, FALSE)</f>
        <v>3</v>
      </c>
      <c r="O1114">
        <f>VLOOKUP($A1114, 'Hospitalisation Details'!$A$2:$K$2344, 6, FALSE)</f>
        <v>10141.14</v>
      </c>
      <c r="P1114" t="str">
        <f>VLOOKUP($A1114, 'Hospitalisation Details'!$A$2:$K$2344, 7, FALSE)</f>
        <v>tier - 3</v>
      </c>
      <c r="Q1114" t="str">
        <f>VLOOKUP($A1114, 'Hospitalisation Details'!$A$2:$K$2344, 8, FALSE)</f>
        <v>tier - 1</v>
      </c>
      <c r="R1114" t="str">
        <f>VLOOKUP($A1114, 'Hospitalisation Details'!$A$2:$K$2344, 9, FALSE)</f>
        <v>R1016</v>
      </c>
      <c r="S1114" t="str">
        <f>VLOOKUP($A1114, 'Hospitalisation Details'!$A$2:$K$2344, 10, FALSE)</f>
        <v>30Dec1974</v>
      </c>
      <c r="T1114">
        <f>VLOOKUP($A1114, 'Hospitalisation Details'!$A$2:$K$2344, 11, FALSE)</f>
        <v>48</v>
      </c>
    </row>
    <row r="1115" spans="1:20" ht="15.75" x14ac:dyDescent="0.25">
      <c r="A1115" s="1" t="s">
        <v>1256</v>
      </c>
      <c r="B1115" t="str">
        <f>VLOOKUP($A1115, 'Customer Names'!$A$2:$D$2336, 2, FALSE)</f>
        <v>Schaaf</v>
      </c>
      <c r="C1115" t="str">
        <f>VLOOKUP($A1115, 'Customer Names'!$A$2:$D$2336, 3, FALSE)</f>
        <v xml:space="preserve"> Ms</v>
      </c>
      <c r="D1115" t="str">
        <f>VLOOKUP($A1115, 'Customer Names'!$A$2:$D$2336, 4, FALSE)</f>
        <v xml:space="preserve">  Gisele</v>
      </c>
      <c r="E1115">
        <f>VLOOKUP($A1115, 'Medical Examinations'!$A$2:$J$2336, 2, FALSE)</f>
        <v>47.2</v>
      </c>
      <c r="F1115">
        <f>VLOOKUP($A1115, 'Medical Examinations'!$A$2:$J$2336, 3, FALSE)</f>
        <v>6.29</v>
      </c>
      <c r="G1115" t="str">
        <f>VLOOKUP($A1115, 'Medical Examinations'!$A$2:$J$2336, 4, FALSE)</f>
        <v>Yes</v>
      </c>
      <c r="H1115" t="str">
        <f>VLOOKUP($A1115, 'Medical Examinations'!$A$2:$J$2336, 5, FALSE)</f>
        <v>Yes</v>
      </c>
      <c r="I1115" t="str">
        <f>VLOOKUP($A1115, 'Medical Examinations'!$A$2:$J$2336, 6, FALSE)</f>
        <v>Yes</v>
      </c>
      <c r="J1115">
        <f>VLOOKUP($A1115, 'Medical Examinations'!$A$2:$J$2336, 7, FALSE)</f>
        <v>2</v>
      </c>
      <c r="K1115" t="str">
        <f>VLOOKUP($A1115, 'Medical Examinations'!$A$2:$J$2336, 8, FALSE)</f>
        <v>Yes</v>
      </c>
      <c r="L1115" t="str">
        <f>VLOOKUP($A1115, 'Medical Examinations'!$A$2:$J$2336, 9, FALSE)</f>
        <v>Obesity</v>
      </c>
      <c r="M1115" t="str">
        <f>VLOOKUP($A1115, 'Medical Examinations'!$A$2:$J$2336, 10, FALSE)</f>
        <v>Diabetes</v>
      </c>
      <c r="N1115">
        <f>VLOOKUP($A1115, 'Hospitalisation Details'!$A$2:$K$2344, 5, FALSE)</f>
        <v>0</v>
      </c>
      <c r="O1115">
        <f>VLOOKUP($A1115, 'Hospitalisation Details'!$A$2:$K$2344, 6, FALSE)</f>
        <v>10139.84</v>
      </c>
      <c r="P1115" t="str">
        <f>VLOOKUP($A1115, 'Hospitalisation Details'!$A$2:$K$2344, 7, FALSE)</f>
        <v>tier - 3</v>
      </c>
      <c r="Q1115" t="str">
        <f>VLOOKUP($A1115, 'Hospitalisation Details'!$A$2:$K$2344, 8, FALSE)</f>
        <v>tier - 2</v>
      </c>
      <c r="R1115" t="str">
        <f>VLOOKUP($A1115, 'Hospitalisation Details'!$A$2:$K$2344, 9, FALSE)</f>
        <v>R1012</v>
      </c>
      <c r="S1115" t="str">
        <f>VLOOKUP($A1115, 'Hospitalisation Details'!$A$2:$K$2344, 10, FALSE)</f>
        <v>5Sep1997</v>
      </c>
      <c r="T1115">
        <f>VLOOKUP($A1115, 'Hospitalisation Details'!$A$2:$K$2344, 11, FALSE)</f>
        <v>25</v>
      </c>
    </row>
    <row r="1116" spans="1:20" ht="15.75" x14ac:dyDescent="0.25">
      <c r="A1116" s="1" t="s">
        <v>1255</v>
      </c>
      <c r="B1116" t="str">
        <f>VLOOKUP($A1116, 'Customer Names'!$A$2:$D$2336, 2, FALSE)</f>
        <v>Sack</v>
      </c>
      <c r="C1116" t="str">
        <f>VLOOKUP($A1116, 'Customer Names'!$A$2:$D$2336, 3, FALSE)</f>
        <v xml:space="preserve"> Ms</v>
      </c>
      <c r="D1116" t="str">
        <f>VLOOKUP($A1116, 'Customer Names'!$A$2:$D$2336, 4, FALSE)</f>
        <v xml:space="preserve">  Myra L</v>
      </c>
      <c r="E1116">
        <f>VLOOKUP($A1116, 'Medical Examinations'!$A$2:$J$2336, 2, FALSE)</f>
        <v>31.6</v>
      </c>
      <c r="F1116">
        <f>VLOOKUP($A1116, 'Medical Examinations'!$A$2:$J$2336, 3, FALSE)</f>
        <v>5.75</v>
      </c>
      <c r="G1116" t="str">
        <f>VLOOKUP($A1116, 'Medical Examinations'!$A$2:$J$2336, 4, FALSE)</f>
        <v>No</v>
      </c>
      <c r="H1116" t="str">
        <f>VLOOKUP($A1116, 'Medical Examinations'!$A$2:$J$2336, 5, FALSE)</f>
        <v>No</v>
      </c>
      <c r="I1116" t="str">
        <f>VLOOKUP($A1116, 'Medical Examinations'!$A$2:$J$2336, 6, FALSE)</f>
        <v>No</v>
      </c>
      <c r="J1116">
        <f>VLOOKUP($A1116, 'Medical Examinations'!$A$2:$J$2336, 7, FALSE)</f>
        <v>1</v>
      </c>
      <c r="K1116" t="str">
        <f>VLOOKUP($A1116, 'Medical Examinations'!$A$2:$J$2336, 8, FALSE)</f>
        <v>No</v>
      </c>
      <c r="L1116" t="str">
        <f>VLOOKUP($A1116, 'Medical Examinations'!$A$2:$J$2336, 9, FALSE)</f>
        <v>Obesity</v>
      </c>
      <c r="M1116" t="str">
        <f>VLOOKUP($A1116, 'Medical Examinations'!$A$2:$J$2336, 10, FALSE)</f>
        <v>Diabetes</v>
      </c>
      <c r="N1116">
        <f>VLOOKUP($A1116, 'Hospitalisation Details'!$A$2:$K$2344, 5, FALSE)</f>
        <v>2</v>
      </c>
      <c r="O1116">
        <f>VLOOKUP($A1116, 'Hospitalisation Details'!$A$2:$K$2344, 6, FALSE)</f>
        <v>10118.42</v>
      </c>
      <c r="P1116" t="str">
        <f>VLOOKUP($A1116, 'Hospitalisation Details'!$A$2:$K$2344, 7, FALSE)</f>
        <v>tier - 3</v>
      </c>
      <c r="Q1116" t="str">
        <f>VLOOKUP($A1116, 'Hospitalisation Details'!$A$2:$K$2344, 8, FALSE)</f>
        <v>tier - 3</v>
      </c>
      <c r="R1116" t="str">
        <f>VLOOKUP($A1116, 'Hospitalisation Details'!$A$2:$K$2344, 9, FALSE)</f>
        <v>R1011</v>
      </c>
      <c r="S1116" t="str">
        <f>VLOOKUP($A1116, 'Hospitalisation Details'!$A$2:$K$2344, 10, FALSE)</f>
        <v>16Nov1972</v>
      </c>
      <c r="T1116">
        <f>VLOOKUP($A1116, 'Hospitalisation Details'!$A$2:$K$2344, 11, FALSE)</f>
        <v>50</v>
      </c>
    </row>
    <row r="1117" spans="1:20" ht="15.75" x14ac:dyDescent="0.25">
      <c r="A1117" s="1" t="s">
        <v>1254</v>
      </c>
      <c r="B1117" t="str">
        <f>VLOOKUP($A1117, 'Customer Names'!$A$2:$D$2336, 2, FALSE)</f>
        <v>Chenard</v>
      </c>
      <c r="C1117" t="str">
        <f>VLOOKUP($A1117, 'Customer Names'!$A$2:$D$2336, 3, FALSE)</f>
        <v xml:space="preserve"> Ms</v>
      </c>
      <c r="D1117" t="str">
        <f>VLOOKUP($A1117, 'Customer Names'!$A$2:$D$2336, 4, FALSE)</f>
        <v xml:space="preserve">  Melissa M</v>
      </c>
      <c r="E1117">
        <f>VLOOKUP($A1117, 'Medical Examinations'!$A$2:$J$2336, 2, FALSE)</f>
        <v>33.914999999999999</v>
      </c>
      <c r="F1117">
        <f>VLOOKUP($A1117, 'Medical Examinations'!$A$2:$J$2336, 3, FALSE)</f>
        <v>6.66</v>
      </c>
      <c r="G1117" t="str">
        <f>VLOOKUP($A1117, 'Medical Examinations'!$A$2:$J$2336, 4, FALSE)</f>
        <v>Yes</v>
      </c>
      <c r="H1117" t="str">
        <f>VLOOKUP($A1117, 'Medical Examinations'!$A$2:$J$2336, 5, FALSE)</f>
        <v>No</v>
      </c>
      <c r="I1117" t="str">
        <f>VLOOKUP($A1117, 'Medical Examinations'!$A$2:$J$2336, 6, FALSE)</f>
        <v>No</v>
      </c>
      <c r="J1117">
        <f>VLOOKUP($A1117, 'Medical Examinations'!$A$2:$J$2336, 7, FALSE)</f>
        <v>1</v>
      </c>
      <c r="K1117" t="str">
        <f>VLOOKUP($A1117, 'Medical Examinations'!$A$2:$J$2336, 8, FALSE)</f>
        <v>No</v>
      </c>
      <c r="L1117" t="str">
        <f>VLOOKUP($A1117, 'Medical Examinations'!$A$2:$J$2336, 9, FALSE)</f>
        <v>Obesity</v>
      </c>
      <c r="M1117" t="str">
        <f>VLOOKUP($A1117, 'Medical Examinations'!$A$2:$J$2336, 10, FALSE)</f>
        <v>Diabetes</v>
      </c>
      <c r="N1117">
        <f>VLOOKUP($A1117, 'Hospitalisation Details'!$A$2:$K$2344, 5, FALSE)</f>
        <v>3</v>
      </c>
      <c r="O1117">
        <f>VLOOKUP($A1117, 'Hospitalisation Details'!$A$2:$K$2344, 6, FALSE)</f>
        <v>10115.01</v>
      </c>
      <c r="P1117" t="str">
        <f>VLOOKUP($A1117, 'Hospitalisation Details'!$A$2:$K$2344, 7, FALSE)</f>
        <v>tier - 3</v>
      </c>
      <c r="Q1117" t="str">
        <f>VLOOKUP($A1117, 'Hospitalisation Details'!$A$2:$K$2344, 8, FALSE)</f>
        <v>tier - 3</v>
      </c>
      <c r="R1117" t="str">
        <f>VLOOKUP($A1117, 'Hospitalisation Details'!$A$2:$K$2344, 9, FALSE)</f>
        <v>R1012</v>
      </c>
      <c r="S1117" t="str">
        <f>VLOOKUP($A1117, 'Hospitalisation Details'!$A$2:$K$2344, 10, FALSE)</f>
        <v>2Jul1975</v>
      </c>
      <c r="T1117">
        <f>VLOOKUP($A1117, 'Hospitalisation Details'!$A$2:$K$2344, 11, FALSE)</f>
        <v>47</v>
      </c>
    </row>
    <row r="1118" spans="1:20" ht="15.75" x14ac:dyDescent="0.25">
      <c r="A1118" s="1" t="s">
        <v>1253</v>
      </c>
      <c r="B1118" t="str">
        <f>VLOOKUP($A1118, 'Customer Names'!$A$2:$D$2336, 2, FALSE)</f>
        <v>Williamson</v>
      </c>
      <c r="C1118" t="str">
        <f>VLOOKUP($A1118, 'Customer Names'!$A$2:$D$2336, 3, FALSE)</f>
        <v xml:space="preserve"> Ms</v>
      </c>
      <c r="D1118" t="str">
        <f>VLOOKUP($A1118, 'Customer Names'!$A$2:$D$2336, 4, FALSE)</f>
        <v xml:space="preserve">  Eleanor F</v>
      </c>
      <c r="E1118">
        <f>VLOOKUP($A1118, 'Medical Examinations'!$A$2:$J$2336, 2, FALSE)</f>
        <v>23.54</v>
      </c>
      <c r="F1118">
        <f>VLOOKUP($A1118, 'Medical Examinations'!$A$2:$J$2336, 3, FALSE)</f>
        <v>5.0999999999999996</v>
      </c>
      <c r="G1118" t="str">
        <f>VLOOKUP($A1118, 'Medical Examinations'!$A$2:$J$2336, 4, FALSE)</f>
        <v>No</v>
      </c>
      <c r="H1118" t="str">
        <f>VLOOKUP($A1118, 'Medical Examinations'!$A$2:$J$2336, 5, FALSE)</f>
        <v>No</v>
      </c>
      <c r="I1118" t="str">
        <f>VLOOKUP($A1118, 'Medical Examinations'!$A$2:$J$2336, 6, FALSE)</f>
        <v>No</v>
      </c>
      <c r="J1118">
        <f>VLOOKUP($A1118, 'Medical Examinations'!$A$2:$J$2336, 7, FALSE)</f>
        <v>0</v>
      </c>
      <c r="K1118" t="str">
        <f>VLOOKUP($A1118, 'Medical Examinations'!$A$2:$J$2336, 8, FALSE)</f>
        <v>No</v>
      </c>
      <c r="L1118" t="str">
        <f>VLOOKUP($A1118, 'Medical Examinations'!$A$2:$J$2336, 9, FALSE)</f>
        <v>Obesity</v>
      </c>
      <c r="M1118" t="str">
        <f>VLOOKUP($A1118, 'Medical Examinations'!$A$2:$J$2336, 10, FALSE)</f>
        <v>Normal</v>
      </c>
      <c r="N1118">
        <f>VLOOKUP($A1118, 'Hospitalisation Details'!$A$2:$K$2344, 5, FALSE)</f>
        <v>2</v>
      </c>
      <c r="O1118">
        <f>VLOOKUP($A1118, 'Hospitalisation Details'!$A$2:$K$2344, 6, FALSE)</f>
        <v>10107.219999999999</v>
      </c>
      <c r="P1118" t="str">
        <f>VLOOKUP($A1118, 'Hospitalisation Details'!$A$2:$K$2344, 7, FALSE)</f>
        <v>tier - 3</v>
      </c>
      <c r="Q1118" t="str">
        <f>VLOOKUP($A1118, 'Hospitalisation Details'!$A$2:$K$2344, 8, FALSE)</f>
        <v>tier - 1</v>
      </c>
      <c r="R1118" t="str">
        <f>VLOOKUP($A1118, 'Hospitalisation Details'!$A$2:$K$2344, 9, FALSE)</f>
        <v>R1013</v>
      </c>
      <c r="S1118" t="str">
        <f>VLOOKUP($A1118, 'Hospitalisation Details'!$A$2:$K$2344, 10, FALSE)</f>
        <v>8Aug1972</v>
      </c>
      <c r="T1118">
        <f>VLOOKUP($A1118, 'Hospitalisation Details'!$A$2:$K$2344, 11, FALSE)</f>
        <v>50</v>
      </c>
    </row>
    <row r="1119" spans="1:20" ht="15.75" x14ac:dyDescent="0.25">
      <c r="A1119" s="1" t="s">
        <v>1252</v>
      </c>
      <c r="B1119" t="str">
        <f>VLOOKUP($A1119, 'Customer Names'!$A$2:$D$2336, 2, FALSE)</f>
        <v>Dollas</v>
      </c>
      <c r="C1119" t="str">
        <f>VLOOKUP($A1119, 'Customer Names'!$A$2:$D$2336, 3, FALSE)</f>
        <v xml:space="preserve"> Ms</v>
      </c>
      <c r="D1119" t="str">
        <f>VLOOKUP($A1119, 'Customer Names'!$A$2:$D$2336, 4, FALSE)</f>
        <v xml:space="preserve">  Elizabeth</v>
      </c>
      <c r="E1119">
        <f>VLOOKUP($A1119, 'Medical Examinations'!$A$2:$J$2336, 2, FALSE)</f>
        <v>27.074999999999999</v>
      </c>
      <c r="F1119">
        <f>VLOOKUP($A1119, 'Medical Examinations'!$A$2:$J$2336, 3, FALSE)</f>
        <v>4.41</v>
      </c>
      <c r="G1119" t="str">
        <f>VLOOKUP($A1119, 'Medical Examinations'!$A$2:$J$2336, 4, FALSE)</f>
        <v>No</v>
      </c>
      <c r="H1119" t="str">
        <f>VLOOKUP($A1119, 'Medical Examinations'!$A$2:$J$2336, 5, FALSE)</f>
        <v>No</v>
      </c>
      <c r="I1119" t="str">
        <f>VLOOKUP($A1119, 'Medical Examinations'!$A$2:$J$2336, 6, FALSE)</f>
        <v>No</v>
      </c>
      <c r="J1119">
        <f>VLOOKUP($A1119, 'Medical Examinations'!$A$2:$J$2336, 7, FALSE)</f>
        <v>0</v>
      </c>
      <c r="K1119" t="str">
        <f>VLOOKUP($A1119, 'Medical Examinations'!$A$2:$J$2336, 8, FALSE)</f>
        <v>No</v>
      </c>
      <c r="L1119" t="str">
        <f>VLOOKUP($A1119, 'Medical Examinations'!$A$2:$J$2336, 9, FALSE)</f>
        <v>Obesity</v>
      </c>
      <c r="M1119" t="str">
        <f>VLOOKUP($A1119, 'Medical Examinations'!$A$2:$J$2336, 10, FALSE)</f>
        <v>Normal</v>
      </c>
      <c r="N1119">
        <f>VLOOKUP($A1119, 'Hospitalisation Details'!$A$2:$K$2344, 5, FALSE)</f>
        <v>1</v>
      </c>
      <c r="O1119">
        <f>VLOOKUP($A1119, 'Hospitalisation Details'!$A$2:$K$2344, 6, FALSE)</f>
        <v>10106.129999999999</v>
      </c>
      <c r="P1119" t="str">
        <f>VLOOKUP($A1119, 'Hospitalisation Details'!$A$2:$K$2344, 7, FALSE)</f>
        <v>tier - 3</v>
      </c>
      <c r="Q1119" t="str">
        <f>VLOOKUP($A1119, 'Hospitalisation Details'!$A$2:$K$2344, 8, FALSE)</f>
        <v>tier - 1</v>
      </c>
      <c r="R1119" t="str">
        <f>VLOOKUP($A1119, 'Hospitalisation Details'!$A$2:$K$2344, 9, FALSE)</f>
        <v>R1024</v>
      </c>
      <c r="S1119" t="str">
        <f>VLOOKUP($A1119, 'Hospitalisation Details'!$A$2:$K$2344, 10, FALSE)</f>
        <v>19Oct1972</v>
      </c>
      <c r="T1119">
        <f>VLOOKUP($A1119, 'Hospitalisation Details'!$A$2:$K$2344, 11, FALSE)</f>
        <v>50</v>
      </c>
    </row>
    <row r="1120" spans="1:20" ht="15.75" x14ac:dyDescent="0.25">
      <c r="A1120" s="1" t="s">
        <v>1251</v>
      </c>
      <c r="B1120" t="str">
        <f>VLOOKUP($A1120, 'Customer Names'!$A$2:$D$2336, 2, FALSE)</f>
        <v>Sprague</v>
      </c>
      <c r="C1120" t="str">
        <f>VLOOKUP($A1120, 'Customer Names'!$A$2:$D$2336, 3, FALSE)</f>
        <v xml:space="preserve"> Mr</v>
      </c>
      <c r="D1120" t="str">
        <f>VLOOKUP($A1120, 'Customer Names'!$A$2:$D$2336, 4, FALSE)</f>
        <v xml:space="preserve">  Kenneth</v>
      </c>
      <c r="E1120">
        <f>VLOOKUP($A1120, 'Medical Examinations'!$A$2:$J$2336, 2, FALSE)</f>
        <v>25.8</v>
      </c>
      <c r="F1120">
        <f>VLOOKUP($A1120, 'Medical Examinations'!$A$2:$J$2336, 3, FALSE)</f>
        <v>5.52</v>
      </c>
      <c r="G1120" t="str">
        <f>VLOOKUP($A1120, 'Medical Examinations'!$A$2:$J$2336, 4, FALSE)</f>
        <v>No</v>
      </c>
      <c r="H1120" t="str">
        <f>VLOOKUP($A1120, 'Medical Examinations'!$A$2:$J$2336, 5, FALSE)</f>
        <v>No</v>
      </c>
      <c r="I1120" t="str">
        <f>VLOOKUP($A1120, 'Medical Examinations'!$A$2:$J$2336, 6, FALSE)</f>
        <v>No</v>
      </c>
      <c r="J1120">
        <f>VLOOKUP($A1120, 'Medical Examinations'!$A$2:$J$2336, 7, FALSE)</f>
        <v>0</v>
      </c>
      <c r="K1120" t="str">
        <f>VLOOKUP($A1120, 'Medical Examinations'!$A$2:$J$2336, 8, FALSE)</f>
        <v>No</v>
      </c>
      <c r="L1120" t="str">
        <f>VLOOKUP($A1120, 'Medical Examinations'!$A$2:$J$2336, 9, FALSE)</f>
        <v>Obesity</v>
      </c>
      <c r="M1120" t="str">
        <f>VLOOKUP($A1120, 'Medical Examinations'!$A$2:$J$2336, 10, FALSE)</f>
        <v>Normal</v>
      </c>
      <c r="N1120">
        <f>VLOOKUP($A1120, 'Hospitalisation Details'!$A$2:$K$2344, 5, FALSE)</f>
        <v>5</v>
      </c>
      <c r="O1120">
        <f>VLOOKUP($A1120, 'Hospitalisation Details'!$A$2:$K$2344, 6, FALSE)</f>
        <v>10096.969999999999</v>
      </c>
      <c r="P1120" t="str">
        <f>VLOOKUP($A1120, 'Hospitalisation Details'!$A$2:$K$2344, 7, FALSE)</f>
        <v>tier - 3</v>
      </c>
      <c r="Q1120" t="str">
        <f>VLOOKUP($A1120, 'Hospitalisation Details'!$A$2:$K$2344, 8, FALSE)</f>
        <v>tier - 2</v>
      </c>
      <c r="R1120" t="str">
        <f>VLOOKUP($A1120, 'Hospitalisation Details'!$A$2:$K$2344, 9, FALSE)</f>
        <v>R1011</v>
      </c>
      <c r="S1120" t="str">
        <f>VLOOKUP($A1120, 'Hospitalisation Details'!$A$2:$K$2344, 10, FALSE)</f>
        <v>19Dec1976</v>
      </c>
      <c r="T1120">
        <f>VLOOKUP($A1120, 'Hospitalisation Details'!$A$2:$K$2344, 11, FALSE)</f>
        <v>46</v>
      </c>
    </row>
    <row r="1121" spans="1:20" ht="15.75" x14ac:dyDescent="0.25">
      <c r="A1121" s="1" t="s">
        <v>1250</v>
      </c>
      <c r="B1121" t="str">
        <f>VLOOKUP($A1121, 'Customer Names'!$A$2:$D$2336, 2, FALSE)</f>
        <v>Michell</v>
      </c>
      <c r="C1121" t="str">
        <f>VLOOKUP($A1121, 'Customer Names'!$A$2:$D$2336, 3, FALSE)</f>
        <v xml:space="preserve"> Mr</v>
      </c>
      <c r="D1121" t="str">
        <f>VLOOKUP($A1121, 'Customer Names'!$A$2:$D$2336, 4, FALSE)</f>
        <v xml:space="preserve">  Robert G</v>
      </c>
      <c r="E1121">
        <f>VLOOKUP($A1121, 'Medical Examinations'!$A$2:$J$2336, 2, FALSE)</f>
        <v>36.1</v>
      </c>
      <c r="F1121">
        <f>VLOOKUP($A1121, 'Medical Examinations'!$A$2:$J$2336, 3, FALSE)</f>
        <v>4.62</v>
      </c>
      <c r="G1121" t="str">
        <f>VLOOKUP($A1121, 'Medical Examinations'!$A$2:$J$2336, 4, FALSE)</f>
        <v>Yes</v>
      </c>
      <c r="H1121" t="str">
        <f>VLOOKUP($A1121, 'Medical Examinations'!$A$2:$J$2336, 5, FALSE)</f>
        <v>No</v>
      </c>
      <c r="I1121" t="str">
        <f>VLOOKUP($A1121, 'Medical Examinations'!$A$2:$J$2336, 6, FALSE)</f>
        <v>Yes</v>
      </c>
      <c r="J1121">
        <f>VLOOKUP($A1121, 'Medical Examinations'!$A$2:$J$2336, 7, FALSE)</f>
        <v>1</v>
      </c>
      <c r="K1121" t="str">
        <f>VLOOKUP($A1121, 'Medical Examinations'!$A$2:$J$2336, 8, FALSE)</f>
        <v>No</v>
      </c>
      <c r="L1121" t="str">
        <f>VLOOKUP($A1121, 'Medical Examinations'!$A$2:$J$2336, 9, FALSE)</f>
        <v>Obesity</v>
      </c>
      <c r="M1121" t="str">
        <f>VLOOKUP($A1121, 'Medical Examinations'!$A$2:$J$2336, 10, FALSE)</f>
        <v>Normal</v>
      </c>
      <c r="N1121">
        <f>VLOOKUP($A1121, 'Hospitalisation Details'!$A$2:$K$2344, 5, FALSE)</f>
        <v>1</v>
      </c>
      <c r="O1121">
        <f>VLOOKUP($A1121, 'Hospitalisation Details'!$A$2:$K$2344, 6, FALSE)</f>
        <v>10085.85</v>
      </c>
      <c r="P1121" t="str">
        <f>VLOOKUP($A1121, 'Hospitalisation Details'!$A$2:$K$2344, 7, FALSE)</f>
        <v>tier - 3</v>
      </c>
      <c r="Q1121" t="str">
        <f>VLOOKUP($A1121, 'Hospitalisation Details'!$A$2:$K$2344, 8, FALSE)</f>
        <v>tier - 3</v>
      </c>
      <c r="R1121" t="str">
        <f>VLOOKUP($A1121, 'Hospitalisation Details'!$A$2:$K$2344, 9, FALSE)</f>
        <v>R1011</v>
      </c>
      <c r="S1121" t="str">
        <f>VLOOKUP($A1121, 'Hospitalisation Details'!$A$2:$K$2344, 10, FALSE)</f>
        <v>3Jul1969</v>
      </c>
      <c r="T1121">
        <f>VLOOKUP($A1121, 'Hospitalisation Details'!$A$2:$K$2344, 11, FALSE)</f>
        <v>53</v>
      </c>
    </row>
    <row r="1122" spans="1:20" ht="15.75" x14ac:dyDescent="0.25">
      <c r="A1122" s="1" t="s">
        <v>1249</v>
      </c>
      <c r="B1122" t="str">
        <f>VLOOKUP($A1122, 'Customer Names'!$A$2:$D$2336, 2, FALSE)</f>
        <v>Datwyler</v>
      </c>
      <c r="C1122" t="str">
        <f>VLOOKUP($A1122, 'Customer Names'!$A$2:$D$2336, 3, FALSE)</f>
        <v xml:space="preserve"> Mr</v>
      </c>
      <c r="D1122" t="str">
        <f>VLOOKUP($A1122, 'Customer Names'!$A$2:$D$2336, 4, FALSE)</f>
        <v xml:space="preserve">  Thomas C</v>
      </c>
      <c r="E1122">
        <f>VLOOKUP($A1122, 'Medical Examinations'!$A$2:$J$2336, 2, FALSE)</f>
        <v>30.495000000000001</v>
      </c>
      <c r="F1122">
        <f>VLOOKUP($A1122, 'Medical Examinations'!$A$2:$J$2336, 3, FALSE)</f>
        <v>5.74</v>
      </c>
      <c r="G1122" t="str">
        <f>VLOOKUP($A1122, 'Medical Examinations'!$A$2:$J$2336, 4, FALSE)</f>
        <v>No</v>
      </c>
      <c r="H1122" t="str">
        <f>VLOOKUP($A1122, 'Medical Examinations'!$A$2:$J$2336, 5, FALSE)</f>
        <v>No</v>
      </c>
      <c r="I1122" t="str">
        <f>VLOOKUP($A1122, 'Medical Examinations'!$A$2:$J$2336, 6, FALSE)</f>
        <v>Yes</v>
      </c>
      <c r="J1122">
        <f>VLOOKUP($A1122, 'Medical Examinations'!$A$2:$J$2336, 7, FALSE)</f>
        <v>1</v>
      </c>
      <c r="K1122" t="str">
        <f>VLOOKUP($A1122, 'Medical Examinations'!$A$2:$J$2336, 8, FALSE)</f>
        <v>No</v>
      </c>
      <c r="L1122" t="str">
        <f>VLOOKUP($A1122, 'Medical Examinations'!$A$2:$J$2336, 9, FALSE)</f>
        <v>Obesity</v>
      </c>
      <c r="M1122" t="str">
        <f>VLOOKUP($A1122, 'Medical Examinations'!$A$2:$J$2336, 10, FALSE)</f>
        <v>Diabetes</v>
      </c>
      <c r="N1122">
        <f>VLOOKUP($A1122, 'Hospitalisation Details'!$A$2:$K$2344, 5, FALSE)</f>
        <v>0</v>
      </c>
      <c r="O1122">
        <f>VLOOKUP($A1122, 'Hospitalisation Details'!$A$2:$K$2344, 6, FALSE)</f>
        <v>10072.06</v>
      </c>
      <c r="P1122" t="str">
        <f>VLOOKUP($A1122, 'Hospitalisation Details'!$A$2:$K$2344, 7, FALSE)</f>
        <v>tier - 3</v>
      </c>
      <c r="Q1122" t="str">
        <f>VLOOKUP($A1122, 'Hospitalisation Details'!$A$2:$K$2344, 8, FALSE)</f>
        <v>tier - 1</v>
      </c>
      <c r="R1122" t="str">
        <f>VLOOKUP($A1122, 'Hospitalisation Details'!$A$2:$K$2344, 9, FALSE)</f>
        <v>R1017</v>
      </c>
      <c r="S1122" t="str">
        <f>VLOOKUP($A1122, 'Hospitalisation Details'!$A$2:$K$2344, 10, FALSE)</f>
        <v>27Oct1969</v>
      </c>
      <c r="T1122">
        <f>VLOOKUP($A1122, 'Hospitalisation Details'!$A$2:$K$2344, 11, FALSE)</f>
        <v>53</v>
      </c>
    </row>
    <row r="1123" spans="1:20" ht="15.75" x14ac:dyDescent="0.25">
      <c r="A1123" s="1" t="s">
        <v>1248</v>
      </c>
      <c r="B1123" t="str">
        <f>VLOOKUP($A1123, 'Customer Names'!$A$2:$D$2336, 2, FALSE)</f>
        <v>Mead</v>
      </c>
      <c r="C1123" t="str">
        <f>VLOOKUP($A1123, 'Customer Names'!$A$2:$D$2336, 3, FALSE)</f>
        <v xml:space="preserve"> Mr</v>
      </c>
      <c r="D1123" t="str">
        <f>VLOOKUP($A1123, 'Customer Names'!$A$2:$D$2336, 4, FALSE)</f>
        <v xml:space="preserve">  Matthew J</v>
      </c>
      <c r="E1123">
        <f>VLOOKUP($A1123, 'Medical Examinations'!$A$2:$J$2336, 2, FALSE)</f>
        <v>21.4</v>
      </c>
      <c r="F1123">
        <f>VLOOKUP($A1123, 'Medical Examinations'!$A$2:$J$2336, 3, FALSE)</f>
        <v>6.3</v>
      </c>
      <c r="G1123" t="str">
        <f>VLOOKUP($A1123, 'Medical Examinations'!$A$2:$J$2336, 4, FALSE)</f>
        <v>No</v>
      </c>
      <c r="H1123" t="str">
        <f>VLOOKUP($A1123, 'Medical Examinations'!$A$2:$J$2336, 5, FALSE)</f>
        <v>No</v>
      </c>
      <c r="I1123" t="str">
        <f>VLOOKUP($A1123, 'Medical Examinations'!$A$2:$J$2336, 6, FALSE)</f>
        <v>Yes</v>
      </c>
      <c r="J1123">
        <f>VLOOKUP($A1123, 'Medical Examinations'!$A$2:$J$2336, 7, FALSE)</f>
        <v>0</v>
      </c>
      <c r="K1123" t="str">
        <f>VLOOKUP($A1123, 'Medical Examinations'!$A$2:$J$2336, 8, FALSE)</f>
        <v>No</v>
      </c>
      <c r="L1123" t="str">
        <f>VLOOKUP($A1123, 'Medical Examinations'!$A$2:$J$2336, 9, FALSE)</f>
        <v>Obesity</v>
      </c>
      <c r="M1123" t="str">
        <f>VLOOKUP($A1123, 'Medical Examinations'!$A$2:$J$2336, 10, FALSE)</f>
        <v>Diabetes</v>
      </c>
      <c r="N1123">
        <f>VLOOKUP($A1123, 'Hospitalisation Details'!$A$2:$K$2344, 5, FALSE)</f>
        <v>1</v>
      </c>
      <c r="O1123">
        <f>VLOOKUP($A1123, 'Hospitalisation Details'!$A$2:$K$2344, 6, FALSE)</f>
        <v>10065.41</v>
      </c>
      <c r="P1123" t="str">
        <f>VLOOKUP($A1123, 'Hospitalisation Details'!$A$2:$K$2344, 7, FALSE)</f>
        <v>tier - 3</v>
      </c>
      <c r="Q1123" t="str">
        <f>VLOOKUP($A1123, 'Hospitalisation Details'!$A$2:$K$2344, 8, FALSE)</f>
        <v>tier - 2</v>
      </c>
      <c r="R1123" t="str">
        <f>VLOOKUP($A1123, 'Hospitalisation Details'!$A$2:$K$2344, 9, FALSE)</f>
        <v>R1011</v>
      </c>
      <c r="S1123" t="str">
        <f>VLOOKUP($A1123, 'Hospitalisation Details'!$A$2:$K$2344, 10, FALSE)</f>
        <v>22Aug1969</v>
      </c>
      <c r="T1123">
        <f>VLOOKUP($A1123, 'Hospitalisation Details'!$A$2:$K$2344, 11, FALSE)</f>
        <v>53</v>
      </c>
    </row>
    <row r="1124" spans="1:20" ht="15.75" x14ac:dyDescent="0.25">
      <c r="A1124" s="1" t="s">
        <v>1247</v>
      </c>
      <c r="B1124" t="str">
        <f>VLOOKUP($A1124, 'Customer Names'!$A$2:$D$2336, 2, FALSE)</f>
        <v>Kennedy</v>
      </c>
      <c r="C1124" t="str">
        <f>VLOOKUP($A1124, 'Customer Names'!$A$2:$D$2336, 3, FALSE)</f>
        <v xml:space="preserve"> Ms</v>
      </c>
      <c r="D1124" t="str">
        <f>VLOOKUP($A1124, 'Customer Names'!$A$2:$D$2336, 4, FALSE)</f>
        <v xml:space="preserve">  Mallory D</v>
      </c>
      <c r="E1124">
        <f>VLOOKUP($A1124, 'Medical Examinations'!$A$2:$J$2336, 2, FALSE)</f>
        <v>32.299999999999997</v>
      </c>
      <c r="F1124">
        <f>VLOOKUP($A1124, 'Medical Examinations'!$A$2:$J$2336, 3, FALSE)</f>
        <v>10.27</v>
      </c>
      <c r="G1124" t="str">
        <f>VLOOKUP($A1124, 'Medical Examinations'!$A$2:$J$2336, 4, FALSE)</f>
        <v>No</v>
      </c>
      <c r="H1124" t="str">
        <f>VLOOKUP($A1124, 'Medical Examinations'!$A$2:$J$2336, 5, FALSE)</f>
        <v>No</v>
      </c>
      <c r="I1124" t="str">
        <f>VLOOKUP($A1124, 'Medical Examinations'!$A$2:$J$2336, 6, FALSE)</f>
        <v>No</v>
      </c>
      <c r="J1124">
        <f>VLOOKUP($A1124, 'Medical Examinations'!$A$2:$J$2336, 7, FALSE)</f>
        <v>1</v>
      </c>
      <c r="K1124" t="str">
        <f>VLOOKUP($A1124, 'Medical Examinations'!$A$2:$J$2336, 8, FALSE)</f>
        <v>No</v>
      </c>
      <c r="L1124" t="str">
        <f>VLOOKUP($A1124, 'Medical Examinations'!$A$2:$J$2336, 9, FALSE)</f>
        <v>Obesity</v>
      </c>
      <c r="M1124" t="str">
        <f>VLOOKUP($A1124, 'Medical Examinations'!$A$2:$J$2336, 10, FALSE)</f>
        <v>Diabetes</v>
      </c>
      <c r="N1124">
        <f>VLOOKUP($A1124, 'Hospitalisation Details'!$A$2:$K$2344, 5, FALSE)</f>
        <v>2</v>
      </c>
      <c r="O1124">
        <f>VLOOKUP($A1124, 'Hospitalisation Details'!$A$2:$K$2344, 6, FALSE)</f>
        <v>10043.25</v>
      </c>
      <c r="P1124" t="str">
        <f>VLOOKUP($A1124, 'Hospitalisation Details'!$A$2:$K$2344, 7, FALSE)</f>
        <v>tier - 3</v>
      </c>
      <c r="Q1124" t="str">
        <f>VLOOKUP($A1124, 'Hospitalisation Details'!$A$2:$K$2344, 8, FALSE)</f>
        <v>tier - 2</v>
      </c>
      <c r="R1124" t="str">
        <f>VLOOKUP($A1124, 'Hospitalisation Details'!$A$2:$K$2344, 9, FALSE)</f>
        <v>R1024</v>
      </c>
      <c r="S1124" t="str">
        <f>VLOOKUP($A1124, 'Hospitalisation Details'!$A$2:$K$2344, 10, FALSE)</f>
        <v>30Aug1974</v>
      </c>
      <c r="T1124">
        <f>VLOOKUP($A1124, 'Hospitalisation Details'!$A$2:$K$2344, 11, FALSE)</f>
        <v>48</v>
      </c>
    </row>
    <row r="1125" spans="1:20" ht="15.75" x14ac:dyDescent="0.25">
      <c r="A1125" s="1" t="s">
        <v>1246</v>
      </c>
      <c r="B1125" t="str">
        <f>VLOOKUP($A1125, 'Customer Names'!$A$2:$D$2336, 2, FALSE)</f>
        <v>Czech</v>
      </c>
      <c r="C1125" t="str">
        <f>VLOOKUP($A1125, 'Customer Names'!$A$2:$D$2336, 3, FALSE)</f>
        <v xml:space="preserve"> Mr</v>
      </c>
      <c r="D1125" t="str">
        <f>VLOOKUP($A1125, 'Customer Names'!$A$2:$D$2336, 4, FALSE)</f>
        <v xml:space="preserve">  Christopher D</v>
      </c>
      <c r="E1125">
        <f>VLOOKUP($A1125, 'Medical Examinations'!$A$2:$J$2336, 2, FALSE)</f>
        <v>29.78</v>
      </c>
      <c r="F1125">
        <f>VLOOKUP($A1125, 'Medical Examinations'!$A$2:$J$2336, 3, FALSE)</f>
        <v>5.85</v>
      </c>
      <c r="G1125" t="str">
        <f>VLOOKUP($A1125, 'Medical Examinations'!$A$2:$J$2336, 4, FALSE)</f>
        <v>No</v>
      </c>
      <c r="H1125" t="str">
        <f>VLOOKUP($A1125, 'Medical Examinations'!$A$2:$J$2336, 5, FALSE)</f>
        <v>No</v>
      </c>
      <c r="I1125" t="str">
        <f>VLOOKUP($A1125, 'Medical Examinations'!$A$2:$J$2336, 6, FALSE)</f>
        <v>Yes</v>
      </c>
      <c r="J1125">
        <f>VLOOKUP($A1125, 'Medical Examinations'!$A$2:$J$2336, 7, FALSE)</f>
        <v>1</v>
      </c>
      <c r="K1125" t="str">
        <f>VLOOKUP($A1125, 'Medical Examinations'!$A$2:$J$2336, 8, FALSE)</f>
        <v>No</v>
      </c>
      <c r="L1125" t="str">
        <f>VLOOKUP($A1125, 'Medical Examinations'!$A$2:$J$2336, 9, FALSE)</f>
        <v>Obesity</v>
      </c>
      <c r="M1125" t="str">
        <f>VLOOKUP($A1125, 'Medical Examinations'!$A$2:$J$2336, 10, FALSE)</f>
        <v>Diabetes</v>
      </c>
      <c r="N1125">
        <f>VLOOKUP($A1125, 'Hospitalisation Details'!$A$2:$K$2344, 5, FALSE)</f>
        <v>2</v>
      </c>
      <c r="O1125">
        <f>VLOOKUP($A1125, 'Hospitalisation Details'!$A$2:$K$2344, 6, FALSE)</f>
        <v>10027.15</v>
      </c>
      <c r="P1125" t="str">
        <f>VLOOKUP($A1125, 'Hospitalisation Details'!$A$2:$K$2344, 7, FALSE)</f>
        <v>tier - 3</v>
      </c>
      <c r="Q1125" t="str">
        <f>VLOOKUP($A1125, 'Hospitalisation Details'!$A$2:$K$2344, 8, FALSE)</f>
        <v>tier - 1</v>
      </c>
      <c r="R1125" t="str">
        <f>VLOOKUP($A1125, 'Hospitalisation Details'!$A$2:$K$2344, 9, FALSE)</f>
        <v>R1021</v>
      </c>
      <c r="S1125" t="str">
        <f>VLOOKUP($A1125, 'Hospitalisation Details'!$A$2:$K$2344, 10, FALSE)</f>
        <v>28Dec1979</v>
      </c>
      <c r="T1125">
        <f>VLOOKUP($A1125, 'Hospitalisation Details'!$A$2:$K$2344, 11, FALSE)</f>
        <v>43</v>
      </c>
    </row>
    <row r="1126" spans="1:20" ht="15.75" x14ac:dyDescent="0.25">
      <c r="A1126" s="1" t="s">
        <v>1245</v>
      </c>
      <c r="B1126" t="str">
        <f>VLOOKUP($A1126, 'Customer Names'!$A$2:$D$2336, 2, FALSE)</f>
        <v>O'Brien</v>
      </c>
      <c r="C1126" t="str">
        <f>VLOOKUP($A1126, 'Customer Names'!$A$2:$D$2336, 3, FALSE)</f>
        <v xml:space="preserve"> Mrs</v>
      </c>
      <c r="D1126" t="str">
        <f>VLOOKUP($A1126, 'Customer Names'!$A$2:$D$2336, 4, FALSE)</f>
        <v xml:space="preserve">  Jamie</v>
      </c>
      <c r="E1126">
        <f>VLOOKUP($A1126, 'Medical Examinations'!$A$2:$J$2336, 2, FALSE)</f>
        <v>34.76</v>
      </c>
      <c r="F1126">
        <f>VLOOKUP($A1126, 'Medical Examinations'!$A$2:$J$2336, 3, FALSE)</f>
        <v>5.92</v>
      </c>
      <c r="G1126" t="str">
        <f>VLOOKUP($A1126, 'Medical Examinations'!$A$2:$J$2336, 4, FALSE)</f>
        <v>Yes</v>
      </c>
      <c r="H1126" t="str">
        <f>VLOOKUP($A1126, 'Medical Examinations'!$A$2:$J$2336, 5, FALSE)</f>
        <v>No</v>
      </c>
      <c r="I1126" t="str">
        <f>VLOOKUP($A1126, 'Medical Examinations'!$A$2:$J$2336, 6, FALSE)</f>
        <v>No</v>
      </c>
      <c r="J1126">
        <f>VLOOKUP($A1126, 'Medical Examinations'!$A$2:$J$2336, 7, FALSE)</f>
        <v>1</v>
      </c>
      <c r="K1126" t="str">
        <f>VLOOKUP($A1126, 'Medical Examinations'!$A$2:$J$2336, 8, FALSE)</f>
        <v>No</v>
      </c>
      <c r="L1126" t="str">
        <f>VLOOKUP($A1126, 'Medical Examinations'!$A$2:$J$2336, 9, FALSE)</f>
        <v>Obesity</v>
      </c>
      <c r="M1126" t="str">
        <f>VLOOKUP($A1126, 'Medical Examinations'!$A$2:$J$2336, 10, FALSE)</f>
        <v>Diabetes</v>
      </c>
      <c r="N1126">
        <f>VLOOKUP($A1126, 'Hospitalisation Details'!$A$2:$K$2344, 5, FALSE)</f>
        <v>3</v>
      </c>
      <c r="O1126">
        <f>VLOOKUP($A1126, 'Hospitalisation Details'!$A$2:$K$2344, 6, FALSE)</f>
        <v>10011.44</v>
      </c>
      <c r="P1126" t="str">
        <f>VLOOKUP($A1126, 'Hospitalisation Details'!$A$2:$K$2344, 7, FALSE)</f>
        <v>tier - 3</v>
      </c>
      <c r="Q1126" t="str">
        <f>VLOOKUP($A1126, 'Hospitalisation Details'!$A$2:$K$2344, 8, FALSE)</f>
        <v>tier - 3</v>
      </c>
      <c r="R1126" t="str">
        <f>VLOOKUP($A1126, 'Hospitalisation Details'!$A$2:$K$2344, 9, FALSE)</f>
        <v>R1026</v>
      </c>
      <c r="S1126" t="str">
        <f>VLOOKUP($A1126, 'Hospitalisation Details'!$A$2:$K$2344, 10, FALSE)</f>
        <v>3Jul1988</v>
      </c>
      <c r="T1126">
        <f>VLOOKUP($A1126, 'Hospitalisation Details'!$A$2:$K$2344, 11, FALSE)</f>
        <v>34</v>
      </c>
    </row>
    <row r="1127" spans="1:20" ht="15.75" x14ac:dyDescent="0.25">
      <c r="A1127" s="1" t="s">
        <v>1244</v>
      </c>
      <c r="B1127" t="str">
        <f>VLOOKUP($A1127, 'Customer Names'!$A$2:$D$2336, 2, FALSE)</f>
        <v>Bachman</v>
      </c>
      <c r="C1127" t="str">
        <f>VLOOKUP($A1127, 'Customer Names'!$A$2:$D$2336, 3, FALSE)</f>
        <v xml:space="preserve"> Ms</v>
      </c>
      <c r="D1127" t="str">
        <f>VLOOKUP($A1127, 'Customer Names'!$A$2:$D$2336, 4, FALSE)</f>
        <v xml:space="preserve">  Ariell</v>
      </c>
      <c r="E1127">
        <f>VLOOKUP($A1127, 'Medical Examinations'!$A$2:$J$2336, 2, FALSE)</f>
        <v>18.335000000000001</v>
      </c>
      <c r="F1127">
        <f>VLOOKUP($A1127, 'Medical Examinations'!$A$2:$J$2336, 3, FALSE)</f>
        <v>10.01</v>
      </c>
      <c r="G1127" t="str">
        <f>VLOOKUP($A1127, 'Medical Examinations'!$A$2:$J$2336, 4, FALSE)</f>
        <v>No</v>
      </c>
      <c r="H1127" t="str">
        <f>VLOOKUP($A1127, 'Medical Examinations'!$A$2:$J$2336, 5, FALSE)</f>
        <v>No</v>
      </c>
      <c r="I1127" t="str">
        <f>VLOOKUP($A1127, 'Medical Examinations'!$A$2:$J$2336, 6, FALSE)</f>
        <v>No</v>
      </c>
      <c r="J1127">
        <f>VLOOKUP($A1127, 'Medical Examinations'!$A$2:$J$2336, 7, FALSE)</f>
        <v>0</v>
      </c>
      <c r="K1127" t="str">
        <f>VLOOKUP($A1127, 'Medical Examinations'!$A$2:$J$2336, 8, FALSE)</f>
        <v>No</v>
      </c>
      <c r="L1127" t="str">
        <f>VLOOKUP($A1127, 'Medical Examinations'!$A$2:$J$2336, 9, FALSE)</f>
        <v>Underweight</v>
      </c>
      <c r="M1127" t="str">
        <f>VLOOKUP($A1127, 'Medical Examinations'!$A$2:$J$2336, 10, FALSE)</f>
        <v>Diabetes</v>
      </c>
      <c r="N1127">
        <f>VLOOKUP($A1127, 'Hospitalisation Details'!$A$2:$K$2344, 5, FALSE)</f>
        <v>0</v>
      </c>
      <c r="O1127">
        <f>VLOOKUP($A1127, 'Hospitalisation Details'!$A$2:$K$2344, 6, FALSE)</f>
        <v>9991.0400000000009</v>
      </c>
      <c r="P1127" t="str">
        <f>VLOOKUP($A1127, 'Hospitalisation Details'!$A$2:$K$2344, 7, FALSE)</f>
        <v>tier - 2</v>
      </c>
      <c r="Q1127" t="str">
        <f>VLOOKUP($A1127, 'Hospitalisation Details'!$A$2:$K$2344, 8, FALSE)</f>
        <v>tier - 3</v>
      </c>
      <c r="R1127" t="str">
        <f>VLOOKUP($A1127, 'Hospitalisation Details'!$A$2:$K$2344, 9, FALSE)</f>
        <v>R1012</v>
      </c>
      <c r="S1127" t="str">
        <f>VLOOKUP($A1127, 'Hospitalisation Details'!$A$2:$K$2344, 10, FALSE)</f>
        <v>11Aug1970</v>
      </c>
      <c r="T1127">
        <f>VLOOKUP($A1127, 'Hospitalisation Details'!$A$2:$K$2344, 11, FALSE)</f>
        <v>52</v>
      </c>
    </row>
    <row r="1128" spans="1:20" ht="15.75" x14ac:dyDescent="0.25">
      <c r="A1128" s="1" t="s">
        <v>1243</v>
      </c>
      <c r="B1128" t="str">
        <f>VLOOKUP($A1128, 'Customer Names'!$A$2:$D$2336, 2, FALSE)</f>
        <v>Bednar</v>
      </c>
      <c r="C1128" t="str">
        <f>VLOOKUP($A1128, 'Customer Names'!$A$2:$D$2336, 3, FALSE)</f>
        <v xml:space="preserve"> Mr</v>
      </c>
      <c r="D1128" t="str">
        <f>VLOOKUP($A1128, 'Customer Names'!$A$2:$D$2336, 4, FALSE)</f>
        <v xml:space="preserve">  Christopher</v>
      </c>
      <c r="E1128">
        <f>VLOOKUP($A1128, 'Medical Examinations'!$A$2:$J$2336, 2, FALSE)</f>
        <v>32.299999999999997</v>
      </c>
      <c r="F1128">
        <f>VLOOKUP($A1128, 'Medical Examinations'!$A$2:$J$2336, 3, FALSE)</f>
        <v>9.59</v>
      </c>
      <c r="G1128" t="str">
        <f>VLOOKUP($A1128, 'Medical Examinations'!$A$2:$J$2336, 4, FALSE)</f>
        <v>No</v>
      </c>
      <c r="H1128" t="str">
        <f>VLOOKUP($A1128, 'Medical Examinations'!$A$2:$J$2336, 5, FALSE)</f>
        <v>No</v>
      </c>
      <c r="I1128" t="str">
        <f>VLOOKUP($A1128, 'Medical Examinations'!$A$2:$J$2336, 6, FALSE)</f>
        <v>No</v>
      </c>
      <c r="J1128">
        <f>VLOOKUP($A1128, 'Medical Examinations'!$A$2:$J$2336, 7, FALSE)</f>
        <v>1</v>
      </c>
      <c r="K1128" t="str">
        <f>VLOOKUP($A1128, 'Medical Examinations'!$A$2:$J$2336, 8, FALSE)</f>
        <v>No</v>
      </c>
      <c r="L1128" t="str">
        <f>VLOOKUP($A1128, 'Medical Examinations'!$A$2:$J$2336, 9, FALSE)</f>
        <v>Obesity</v>
      </c>
      <c r="M1128" t="str">
        <f>VLOOKUP($A1128, 'Medical Examinations'!$A$2:$J$2336, 10, FALSE)</f>
        <v>Diabetes</v>
      </c>
      <c r="N1128">
        <f>VLOOKUP($A1128, 'Hospitalisation Details'!$A$2:$K$2344, 5, FALSE)</f>
        <v>1</v>
      </c>
      <c r="O1128">
        <f>VLOOKUP($A1128, 'Hospitalisation Details'!$A$2:$K$2344, 6, FALSE)</f>
        <v>9964.06</v>
      </c>
      <c r="P1128" t="str">
        <f>VLOOKUP($A1128, 'Hospitalisation Details'!$A$2:$K$2344, 7, FALSE)</f>
        <v>tier - 2</v>
      </c>
      <c r="Q1128" t="str">
        <f>VLOOKUP($A1128, 'Hospitalisation Details'!$A$2:$K$2344, 8, FALSE)</f>
        <v>tier - 2</v>
      </c>
      <c r="R1128" t="str">
        <f>VLOOKUP($A1128, 'Hospitalisation Details'!$A$2:$K$2344, 9, FALSE)</f>
        <v>R1019</v>
      </c>
      <c r="S1128" t="str">
        <f>VLOOKUP($A1128, 'Hospitalisation Details'!$A$2:$K$2344, 10, FALSE)</f>
        <v>6Oct1971</v>
      </c>
      <c r="T1128">
        <f>VLOOKUP($A1128, 'Hospitalisation Details'!$A$2:$K$2344, 11, FALSE)</f>
        <v>51</v>
      </c>
    </row>
    <row r="1129" spans="1:20" ht="15.75" x14ac:dyDescent="0.25">
      <c r="A1129" s="1" t="s">
        <v>1242</v>
      </c>
      <c r="B1129" t="str">
        <f>VLOOKUP($A1129, 'Customer Names'!$A$2:$D$2336, 2, FALSE)</f>
        <v>Daye</v>
      </c>
      <c r="C1129" t="str">
        <f>VLOOKUP($A1129, 'Customer Names'!$A$2:$D$2336, 3, FALSE)</f>
        <v xml:space="preserve"> Mr</v>
      </c>
      <c r="D1129" t="str">
        <f>VLOOKUP($A1129, 'Customer Names'!$A$2:$D$2336, 4, FALSE)</f>
        <v xml:space="preserve">  Ryan</v>
      </c>
      <c r="E1129">
        <f>VLOOKUP($A1129, 'Medical Examinations'!$A$2:$J$2336, 2, FALSE)</f>
        <v>27.74</v>
      </c>
      <c r="F1129">
        <f>VLOOKUP($A1129, 'Medical Examinations'!$A$2:$J$2336, 3, FALSE)</f>
        <v>10.37</v>
      </c>
      <c r="G1129" t="str">
        <f>VLOOKUP($A1129, 'Medical Examinations'!$A$2:$J$2336, 4, FALSE)</f>
        <v>No</v>
      </c>
      <c r="H1129" t="str">
        <f>VLOOKUP($A1129, 'Medical Examinations'!$A$2:$J$2336, 5, FALSE)</f>
        <v>No</v>
      </c>
      <c r="I1129" t="str">
        <f>VLOOKUP($A1129, 'Medical Examinations'!$A$2:$J$2336, 6, FALSE)</f>
        <v>No</v>
      </c>
      <c r="J1129">
        <f>VLOOKUP($A1129, 'Medical Examinations'!$A$2:$J$2336, 7, FALSE)</f>
        <v>0</v>
      </c>
      <c r="K1129" t="str">
        <f>VLOOKUP($A1129, 'Medical Examinations'!$A$2:$J$2336, 8, FALSE)</f>
        <v>No</v>
      </c>
      <c r="L1129" t="str">
        <f>VLOOKUP($A1129, 'Medical Examinations'!$A$2:$J$2336, 9, FALSE)</f>
        <v>Obesity</v>
      </c>
      <c r="M1129" t="str">
        <f>VLOOKUP($A1129, 'Medical Examinations'!$A$2:$J$2336, 10, FALSE)</f>
        <v>Diabetes</v>
      </c>
      <c r="N1129">
        <f>VLOOKUP($A1129, 'Hospitalisation Details'!$A$2:$K$2344, 5, FALSE)</f>
        <v>1</v>
      </c>
      <c r="O1129">
        <f>VLOOKUP($A1129, 'Hospitalisation Details'!$A$2:$K$2344, 6, FALSE)</f>
        <v>9957.7199999999993</v>
      </c>
      <c r="P1129" t="str">
        <f>VLOOKUP($A1129, 'Hospitalisation Details'!$A$2:$K$2344, 7, FALSE)</f>
        <v>tier - 2</v>
      </c>
      <c r="Q1129" t="str">
        <f>VLOOKUP($A1129, 'Hospitalisation Details'!$A$2:$K$2344, 8, FALSE)</f>
        <v>tier - 3</v>
      </c>
      <c r="R1129" t="str">
        <f>VLOOKUP($A1129, 'Hospitalisation Details'!$A$2:$K$2344, 9, FALSE)</f>
        <v>R1018</v>
      </c>
      <c r="S1129" t="str">
        <f>VLOOKUP($A1129, 'Hospitalisation Details'!$A$2:$K$2344, 10, FALSE)</f>
        <v>26Dec1971</v>
      </c>
      <c r="T1129">
        <f>VLOOKUP($A1129, 'Hospitalisation Details'!$A$2:$K$2344, 11, FALSE)</f>
        <v>51</v>
      </c>
    </row>
    <row r="1130" spans="1:20" ht="15.75" x14ac:dyDescent="0.25">
      <c r="A1130" s="1" t="s">
        <v>1241</v>
      </c>
      <c r="B1130" t="str">
        <f>VLOOKUP($A1130, 'Customer Names'!$A$2:$D$2336, 2, FALSE)</f>
        <v>Clarke</v>
      </c>
      <c r="C1130" t="str">
        <f>VLOOKUP($A1130, 'Customer Names'!$A$2:$D$2336, 3, FALSE)</f>
        <v xml:space="preserve"> Mr</v>
      </c>
      <c r="D1130" t="str">
        <f>VLOOKUP($A1130, 'Customer Names'!$A$2:$D$2336, 4, FALSE)</f>
        <v xml:space="preserve">  Thomas B</v>
      </c>
      <c r="E1130">
        <f>VLOOKUP($A1130, 'Medical Examinations'!$A$2:$J$2336, 2, FALSE)</f>
        <v>24</v>
      </c>
      <c r="F1130">
        <f>VLOOKUP($A1130, 'Medical Examinations'!$A$2:$J$2336, 3, FALSE)</f>
        <v>4.01</v>
      </c>
      <c r="G1130" t="str">
        <f>VLOOKUP($A1130, 'Medical Examinations'!$A$2:$J$2336, 4, FALSE)</f>
        <v>No</v>
      </c>
      <c r="H1130" t="str">
        <f>VLOOKUP($A1130, 'Medical Examinations'!$A$2:$J$2336, 5, FALSE)</f>
        <v>No</v>
      </c>
      <c r="I1130" t="str">
        <f>VLOOKUP($A1130, 'Medical Examinations'!$A$2:$J$2336, 6, FALSE)</f>
        <v>No</v>
      </c>
      <c r="J1130">
        <f>VLOOKUP($A1130, 'Medical Examinations'!$A$2:$J$2336, 7, FALSE)</f>
        <v>0</v>
      </c>
      <c r="K1130" t="str">
        <f>VLOOKUP($A1130, 'Medical Examinations'!$A$2:$J$2336, 8, FALSE)</f>
        <v>No</v>
      </c>
      <c r="L1130" t="str">
        <f>VLOOKUP($A1130, 'Medical Examinations'!$A$2:$J$2336, 9, FALSE)</f>
        <v>Obesity</v>
      </c>
      <c r="M1130" t="str">
        <f>VLOOKUP($A1130, 'Medical Examinations'!$A$2:$J$2336, 10, FALSE)</f>
        <v>Normal</v>
      </c>
      <c r="N1130">
        <f>VLOOKUP($A1130, 'Hospitalisation Details'!$A$2:$K$2344, 5, FALSE)</f>
        <v>0</v>
      </c>
      <c r="O1130">
        <f>VLOOKUP($A1130, 'Hospitalisation Details'!$A$2:$K$2344, 6, FALSE)</f>
        <v>9933.44</v>
      </c>
      <c r="P1130" t="str">
        <f>VLOOKUP($A1130, 'Hospitalisation Details'!$A$2:$K$2344, 7, FALSE)</f>
        <v>tier - 3</v>
      </c>
      <c r="Q1130" t="str">
        <f>VLOOKUP($A1130, 'Hospitalisation Details'!$A$2:$K$2344, 8, FALSE)</f>
        <v>tier - 3</v>
      </c>
      <c r="R1130" t="str">
        <f>VLOOKUP($A1130, 'Hospitalisation Details'!$A$2:$K$2344, 9, FALSE)</f>
        <v>R1013</v>
      </c>
      <c r="S1130" t="str">
        <f>VLOOKUP($A1130, 'Hospitalisation Details'!$A$2:$K$2344, 10, FALSE)</f>
        <v>11Sep1964</v>
      </c>
      <c r="T1130">
        <f>VLOOKUP($A1130, 'Hospitalisation Details'!$A$2:$K$2344, 11, FALSE)</f>
        <v>58</v>
      </c>
    </row>
    <row r="1131" spans="1:20" ht="15.75" x14ac:dyDescent="0.25">
      <c r="A1131" s="1" t="s">
        <v>1240</v>
      </c>
      <c r="B1131" t="str">
        <f>VLOOKUP($A1131, 'Customer Names'!$A$2:$D$2336, 2, FALSE)</f>
        <v>Koren</v>
      </c>
      <c r="C1131" t="str">
        <f>VLOOKUP($A1131, 'Customer Names'!$A$2:$D$2336, 3, FALSE)</f>
        <v xml:space="preserve"> Ms</v>
      </c>
      <c r="D1131" t="str">
        <f>VLOOKUP($A1131, 'Customer Names'!$A$2:$D$2336, 4, FALSE)</f>
        <v xml:space="preserve">  Katie</v>
      </c>
      <c r="E1131">
        <f>VLOOKUP($A1131, 'Medical Examinations'!$A$2:$J$2336, 2, FALSE)</f>
        <v>31.78</v>
      </c>
      <c r="F1131">
        <f>VLOOKUP($A1131, 'Medical Examinations'!$A$2:$J$2336, 3, FALSE)</f>
        <v>4.24</v>
      </c>
      <c r="G1131" t="str">
        <f>VLOOKUP($A1131, 'Medical Examinations'!$A$2:$J$2336, 4, FALSE)</f>
        <v>No</v>
      </c>
      <c r="H1131" t="str">
        <f>VLOOKUP($A1131, 'Medical Examinations'!$A$2:$J$2336, 5, FALSE)</f>
        <v>No</v>
      </c>
      <c r="I1131" t="str">
        <f>VLOOKUP($A1131, 'Medical Examinations'!$A$2:$J$2336, 6, FALSE)</f>
        <v>Yes</v>
      </c>
      <c r="J1131">
        <f>VLOOKUP($A1131, 'Medical Examinations'!$A$2:$J$2336, 7, FALSE)</f>
        <v>1</v>
      </c>
      <c r="K1131" t="str">
        <f>VLOOKUP($A1131, 'Medical Examinations'!$A$2:$J$2336, 8, FALSE)</f>
        <v>No</v>
      </c>
      <c r="L1131" t="str">
        <f>VLOOKUP($A1131, 'Medical Examinations'!$A$2:$J$2336, 9, FALSE)</f>
        <v>Obesity</v>
      </c>
      <c r="M1131" t="str">
        <f>VLOOKUP($A1131, 'Medical Examinations'!$A$2:$J$2336, 10, FALSE)</f>
        <v>Normal</v>
      </c>
      <c r="N1131">
        <f>VLOOKUP($A1131, 'Hospitalisation Details'!$A$2:$K$2344, 5, FALSE)</f>
        <v>3</v>
      </c>
      <c r="O1131">
        <f>VLOOKUP($A1131, 'Hospitalisation Details'!$A$2:$K$2344, 6, FALSE)</f>
        <v>9931.9599999999991</v>
      </c>
      <c r="P1131" t="str">
        <f>VLOOKUP($A1131, 'Hospitalisation Details'!$A$2:$K$2344, 7, FALSE)</f>
        <v>tier - 2</v>
      </c>
      <c r="Q1131" t="str">
        <f>VLOOKUP($A1131, 'Hospitalisation Details'!$A$2:$K$2344, 8, FALSE)</f>
        <v>tier - 2</v>
      </c>
      <c r="R1131" t="str">
        <f>VLOOKUP($A1131, 'Hospitalisation Details'!$A$2:$K$2344, 9, FALSE)</f>
        <v>R1012</v>
      </c>
      <c r="S1131" t="str">
        <f>VLOOKUP($A1131, 'Hospitalisation Details'!$A$2:$K$2344, 10, FALSE)</f>
        <v>3Dec1983</v>
      </c>
      <c r="T1131">
        <f>VLOOKUP($A1131, 'Hospitalisation Details'!$A$2:$K$2344, 11, FALSE)</f>
        <v>39</v>
      </c>
    </row>
    <row r="1132" spans="1:20" ht="15.75" x14ac:dyDescent="0.25">
      <c r="A1132" s="1" t="s">
        <v>1239</v>
      </c>
      <c r="B1132" t="str">
        <f>VLOOKUP($A1132, 'Customer Names'!$A$2:$D$2336, 2, FALSE)</f>
        <v>Kuramoto</v>
      </c>
      <c r="C1132" t="str">
        <f>VLOOKUP($A1132, 'Customer Names'!$A$2:$D$2336, 3, FALSE)</f>
        <v xml:space="preserve"> Mrs</v>
      </c>
      <c r="D1132" t="str">
        <f>VLOOKUP($A1132, 'Customer Names'!$A$2:$D$2336, 4, FALSE)</f>
        <v xml:space="preserve">  Rachelle L</v>
      </c>
      <c r="E1132">
        <f>VLOOKUP($A1132, 'Medical Examinations'!$A$2:$J$2336, 2, FALSE)</f>
        <v>32.25</v>
      </c>
      <c r="F1132">
        <f>VLOOKUP($A1132, 'Medical Examinations'!$A$2:$J$2336, 3, FALSE)</f>
        <v>5.36</v>
      </c>
      <c r="G1132" t="str">
        <f>VLOOKUP($A1132, 'Medical Examinations'!$A$2:$J$2336, 4, FALSE)</f>
        <v>No</v>
      </c>
      <c r="H1132" t="str">
        <f>VLOOKUP($A1132, 'Medical Examinations'!$A$2:$J$2336, 5, FALSE)</f>
        <v>No</v>
      </c>
      <c r="I1132" t="str">
        <f>VLOOKUP($A1132, 'Medical Examinations'!$A$2:$J$2336, 6, FALSE)</f>
        <v>No</v>
      </c>
      <c r="J1132">
        <f>VLOOKUP($A1132, 'Medical Examinations'!$A$2:$J$2336, 7, FALSE)</f>
        <v>1</v>
      </c>
      <c r="K1132" t="str">
        <f>VLOOKUP($A1132, 'Medical Examinations'!$A$2:$J$2336, 8, FALSE)</f>
        <v>No</v>
      </c>
      <c r="L1132" t="str">
        <f>VLOOKUP($A1132, 'Medical Examinations'!$A$2:$J$2336, 9, FALSE)</f>
        <v>Obesity</v>
      </c>
      <c r="M1132" t="str">
        <f>VLOOKUP($A1132, 'Medical Examinations'!$A$2:$J$2336, 10, FALSE)</f>
        <v>Normal</v>
      </c>
      <c r="N1132">
        <f>VLOOKUP($A1132, 'Hospitalisation Details'!$A$2:$K$2344, 5, FALSE)</f>
        <v>3</v>
      </c>
      <c r="O1132">
        <f>VLOOKUP($A1132, 'Hospitalisation Details'!$A$2:$K$2344, 6, FALSE)</f>
        <v>9930.64</v>
      </c>
      <c r="P1132" t="str">
        <f>VLOOKUP($A1132, 'Hospitalisation Details'!$A$2:$K$2344, 7, FALSE)</f>
        <v>tier - 2</v>
      </c>
      <c r="Q1132" t="str">
        <f>VLOOKUP($A1132, 'Hospitalisation Details'!$A$2:$K$2344, 8, FALSE)</f>
        <v>tier - 3</v>
      </c>
      <c r="R1132" t="str">
        <f>VLOOKUP($A1132, 'Hospitalisation Details'!$A$2:$K$2344, 9, FALSE)</f>
        <v>R1025</v>
      </c>
      <c r="S1132" t="str">
        <f>VLOOKUP($A1132, 'Hospitalisation Details'!$A$2:$K$2344, 10, FALSE)</f>
        <v>19Aug1985</v>
      </c>
      <c r="T1132">
        <f>VLOOKUP($A1132, 'Hospitalisation Details'!$A$2:$K$2344, 11, FALSE)</f>
        <v>37</v>
      </c>
    </row>
    <row r="1133" spans="1:20" ht="15.75" x14ac:dyDescent="0.25">
      <c r="A1133" s="1" t="s">
        <v>1238</v>
      </c>
      <c r="B1133" t="str">
        <f>VLOOKUP($A1133, 'Customer Names'!$A$2:$D$2336, 2, FALSE)</f>
        <v>Lynn</v>
      </c>
      <c r="C1133" t="str">
        <f>VLOOKUP($A1133, 'Customer Names'!$A$2:$D$2336, 3, FALSE)</f>
        <v xml:space="preserve"> Ms</v>
      </c>
      <c r="D1133" t="str">
        <f>VLOOKUP($A1133, 'Customer Names'!$A$2:$D$2336, 4, FALSE)</f>
        <v xml:space="preserve">  Colleen</v>
      </c>
      <c r="E1133">
        <f>VLOOKUP($A1133, 'Medical Examinations'!$A$2:$J$2336, 2, FALSE)</f>
        <v>30.114999999999998</v>
      </c>
      <c r="F1133">
        <f>VLOOKUP($A1133, 'Medical Examinations'!$A$2:$J$2336, 3, FALSE)</f>
        <v>4.99</v>
      </c>
      <c r="G1133" t="str">
        <f>VLOOKUP($A1133, 'Medical Examinations'!$A$2:$J$2336, 4, FALSE)</f>
        <v>No</v>
      </c>
      <c r="H1133" t="str">
        <f>VLOOKUP($A1133, 'Medical Examinations'!$A$2:$J$2336, 5, FALSE)</f>
        <v>No</v>
      </c>
      <c r="I1133" t="str">
        <f>VLOOKUP($A1133, 'Medical Examinations'!$A$2:$J$2336, 6, FALSE)</f>
        <v>No</v>
      </c>
      <c r="J1133">
        <f>VLOOKUP($A1133, 'Medical Examinations'!$A$2:$J$2336, 7, FALSE)</f>
        <v>1</v>
      </c>
      <c r="K1133" t="str">
        <f>VLOOKUP($A1133, 'Medical Examinations'!$A$2:$J$2336, 8, FALSE)</f>
        <v>No</v>
      </c>
      <c r="L1133" t="str">
        <f>VLOOKUP($A1133, 'Medical Examinations'!$A$2:$J$2336, 9, FALSE)</f>
        <v>Obesity</v>
      </c>
      <c r="M1133" t="str">
        <f>VLOOKUP($A1133, 'Medical Examinations'!$A$2:$J$2336, 10, FALSE)</f>
        <v>Normal</v>
      </c>
      <c r="N1133">
        <f>VLOOKUP($A1133, 'Hospitalisation Details'!$A$2:$K$2344, 5, FALSE)</f>
        <v>1</v>
      </c>
      <c r="O1133">
        <f>VLOOKUP($A1133, 'Hospitalisation Details'!$A$2:$K$2344, 6, FALSE)</f>
        <v>9910.36</v>
      </c>
      <c r="P1133" t="str">
        <f>VLOOKUP($A1133, 'Hospitalisation Details'!$A$2:$K$2344, 7, FALSE)</f>
        <v>tier - 2</v>
      </c>
      <c r="Q1133" t="str">
        <f>VLOOKUP($A1133, 'Hospitalisation Details'!$A$2:$K$2344, 8, FALSE)</f>
        <v>tier - 3</v>
      </c>
      <c r="R1133" t="str">
        <f>VLOOKUP($A1133, 'Hospitalisation Details'!$A$2:$K$2344, 9, FALSE)</f>
        <v>R1012</v>
      </c>
      <c r="S1133" t="str">
        <f>VLOOKUP($A1133, 'Hospitalisation Details'!$A$2:$K$2344, 10, FALSE)</f>
        <v>14Sep1972</v>
      </c>
      <c r="T1133">
        <f>VLOOKUP($A1133, 'Hospitalisation Details'!$A$2:$K$2344, 11, FALSE)</f>
        <v>50</v>
      </c>
    </row>
    <row r="1134" spans="1:20" ht="15.75" x14ac:dyDescent="0.25">
      <c r="A1134" s="1" t="s">
        <v>1237</v>
      </c>
      <c r="B1134" t="str">
        <f>VLOOKUP($A1134, 'Customer Names'!$A$2:$D$2336, 2, FALSE)</f>
        <v>Dierksen</v>
      </c>
      <c r="C1134" t="str">
        <f>VLOOKUP($A1134, 'Customer Names'!$A$2:$D$2336, 3, FALSE)</f>
        <v xml:space="preserve"> Mr</v>
      </c>
      <c r="D1134" t="str">
        <f>VLOOKUP($A1134, 'Customer Names'!$A$2:$D$2336, 4, FALSE)</f>
        <v xml:space="preserve">  Gregory A</v>
      </c>
      <c r="E1134">
        <f>VLOOKUP($A1134, 'Medical Examinations'!$A$2:$J$2336, 2, FALSE)</f>
        <v>22.41</v>
      </c>
      <c r="F1134">
        <f>VLOOKUP($A1134, 'Medical Examinations'!$A$2:$J$2336, 3, FALSE)</f>
        <v>8.68</v>
      </c>
      <c r="G1134" t="str">
        <f>VLOOKUP($A1134, 'Medical Examinations'!$A$2:$J$2336, 4, FALSE)</f>
        <v>No</v>
      </c>
      <c r="H1134" t="str">
        <f>VLOOKUP($A1134, 'Medical Examinations'!$A$2:$J$2336, 5, FALSE)</f>
        <v>No</v>
      </c>
      <c r="I1134" t="str">
        <f>VLOOKUP($A1134, 'Medical Examinations'!$A$2:$J$2336, 6, FALSE)</f>
        <v>No</v>
      </c>
      <c r="J1134">
        <f>VLOOKUP($A1134, 'Medical Examinations'!$A$2:$J$2336, 7, FALSE)</f>
        <v>0</v>
      </c>
      <c r="K1134" t="str">
        <f>VLOOKUP($A1134, 'Medical Examinations'!$A$2:$J$2336, 8, FALSE)</f>
        <v>No</v>
      </c>
      <c r="L1134" t="str">
        <f>VLOOKUP($A1134, 'Medical Examinations'!$A$2:$J$2336, 9, FALSE)</f>
        <v>Obesity</v>
      </c>
      <c r="M1134" t="str">
        <f>VLOOKUP($A1134, 'Medical Examinations'!$A$2:$J$2336, 10, FALSE)</f>
        <v>Diabetes</v>
      </c>
      <c r="N1134">
        <f>VLOOKUP($A1134, 'Hospitalisation Details'!$A$2:$K$2344, 5, FALSE)</f>
        <v>0</v>
      </c>
      <c r="O1134">
        <f>VLOOKUP($A1134, 'Hospitalisation Details'!$A$2:$K$2344, 6, FALSE)</f>
        <v>9907.83</v>
      </c>
      <c r="P1134" t="str">
        <f>VLOOKUP($A1134, 'Hospitalisation Details'!$A$2:$K$2344, 7, FALSE)</f>
        <v>tier - 3</v>
      </c>
      <c r="Q1134" t="str">
        <f>VLOOKUP($A1134, 'Hospitalisation Details'!$A$2:$K$2344, 8, FALSE)</f>
        <v>tier - 2</v>
      </c>
      <c r="R1134" t="str">
        <f>VLOOKUP($A1134, 'Hospitalisation Details'!$A$2:$K$2344, 9, FALSE)</f>
        <v>R1013</v>
      </c>
      <c r="S1134" t="str">
        <f>VLOOKUP($A1134, 'Hospitalisation Details'!$A$2:$K$2344, 10, FALSE)</f>
        <v>17Aug1962</v>
      </c>
      <c r="T1134">
        <f>VLOOKUP($A1134, 'Hospitalisation Details'!$A$2:$K$2344, 11, FALSE)</f>
        <v>60</v>
      </c>
    </row>
    <row r="1135" spans="1:20" ht="15.75" x14ac:dyDescent="0.25">
      <c r="A1135" s="1" t="s">
        <v>1236</v>
      </c>
      <c r="B1135" t="str">
        <f>VLOOKUP($A1135, 'Customer Names'!$A$2:$D$2336, 2, FALSE)</f>
        <v>Zoeller</v>
      </c>
      <c r="C1135" t="str">
        <f>VLOOKUP($A1135, 'Customer Names'!$A$2:$D$2336, 3, FALSE)</f>
        <v xml:space="preserve"> Ms</v>
      </c>
      <c r="D1135" t="str">
        <f>VLOOKUP($A1135, 'Customer Names'!$A$2:$D$2336, 4, FALSE)</f>
        <v xml:space="preserve">  Lara</v>
      </c>
      <c r="E1135">
        <f>VLOOKUP($A1135, 'Medical Examinations'!$A$2:$J$2336, 2, FALSE)</f>
        <v>45.72</v>
      </c>
      <c r="F1135">
        <f>VLOOKUP($A1135, 'Medical Examinations'!$A$2:$J$2336, 3, FALSE)</f>
        <v>4.2300000000000004</v>
      </c>
      <c r="G1135" t="str">
        <f>VLOOKUP($A1135, 'Medical Examinations'!$A$2:$J$2336, 4, FALSE)</f>
        <v>Yes</v>
      </c>
      <c r="H1135" t="str">
        <f>VLOOKUP($A1135, 'Medical Examinations'!$A$2:$J$2336, 5, FALSE)</f>
        <v>No</v>
      </c>
      <c r="I1135" t="str">
        <f>VLOOKUP($A1135, 'Medical Examinations'!$A$2:$J$2336, 6, FALSE)</f>
        <v>No</v>
      </c>
      <c r="J1135">
        <f>VLOOKUP($A1135, 'Medical Examinations'!$A$2:$J$2336, 7, FALSE)</f>
        <v>2</v>
      </c>
      <c r="K1135" t="str">
        <f>VLOOKUP($A1135, 'Medical Examinations'!$A$2:$J$2336, 8, FALSE)</f>
        <v>Yes</v>
      </c>
      <c r="L1135" t="str">
        <f>VLOOKUP($A1135, 'Medical Examinations'!$A$2:$J$2336, 9, FALSE)</f>
        <v>Obesity</v>
      </c>
      <c r="M1135" t="str">
        <f>VLOOKUP($A1135, 'Medical Examinations'!$A$2:$J$2336, 10, FALSE)</f>
        <v>Normal</v>
      </c>
      <c r="N1135">
        <f>VLOOKUP($A1135, 'Hospitalisation Details'!$A$2:$K$2344, 5, FALSE)</f>
        <v>0</v>
      </c>
      <c r="O1135">
        <f>VLOOKUP($A1135, 'Hospitalisation Details'!$A$2:$K$2344, 6, FALSE)</f>
        <v>9894.69</v>
      </c>
      <c r="P1135" t="str">
        <f>VLOOKUP($A1135, 'Hospitalisation Details'!$A$2:$K$2344, 7, FALSE)</f>
        <v>tier - 2</v>
      </c>
      <c r="Q1135" t="str">
        <f>VLOOKUP($A1135, 'Hospitalisation Details'!$A$2:$K$2344, 8, FALSE)</f>
        <v>tier - 3</v>
      </c>
      <c r="R1135" t="str">
        <f>VLOOKUP($A1135, 'Hospitalisation Details'!$A$2:$K$2344, 9, FALSE)</f>
        <v>R1012</v>
      </c>
      <c r="S1135" t="str">
        <f>VLOOKUP($A1135, 'Hospitalisation Details'!$A$2:$K$2344, 10, FALSE)</f>
        <v>8Jul1996</v>
      </c>
      <c r="T1135">
        <f>VLOOKUP($A1135, 'Hospitalisation Details'!$A$2:$K$2344, 11, FALSE)</f>
        <v>26</v>
      </c>
    </row>
    <row r="1136" spans="1:20" ht="15.75" x14ac:dyDescent="0.25">
      <c r="A1136" s="1" t="s">
        <v>1235</v>
      </c>
      <c r="B1136" t="str">
        <f>VLOOKUP($A1136, 'Customer Names'!$A$2:$D$2336, 2, FALSE)</f>
        <v>Flesch</v>
      </c>
      <c r="C1136" t="str">
        <f>VLOOKUP($A1136, 'Customer Names'!$A$2:$D$2336, 3, FALSE)</f>
        <v xml:space="preserve"> Ms</v>
      </c>
      <c r="D1136" t="str">
        <f>VLOOKUP($A1136, 'Customer Names'!$A$2:$D$2336, 4, FALSE)</f>
        <v xml:space="preserve">  Megan</v>
      </c>
      <c r="E1136">
        <f>VLOOKUP($A1136, 'Medical Examinations'!$A$2:$J$2336, 2, FALSE)</f>
        <v>25</v>
      </c>
      <c r="F1136">
        <f>VLOOKUP($A1136, 'Medical Examinations'!$A$2:$J$2336, 3, FALSE)</f>
        <v>5.32</v>
      </c>
      <c r="G1136" t="str">
        <f>VLOOKUP($A1136, 'Medical Examinations'!$A$2:$J$2336, 4, FALSE)</f>
        <v>No</v>
      </c>
      <c r="H1136" t="str">
        <f>VLOOKUP($A1136, 'Medical Examinations'!$A$2:$J$2336, 5, FALSE)</f>
        <v>No</v>
      </c>
      <c r="I1136" t="str">
        <f>VLOOKUP($A1136, 'Medical Examinations'!$A$2:$J$2336, 6, FALSE)</f>
        <v>No</v>
      </c>
      <c r="J1136">
        <f>VLOOKUP($A1136, 'Medical Examinations'!$A$2:$J$2336, 7, FALSE)</f>
        <v>0</v>
      </c>
      <c r="K1136" t="str">
        <f>VLOOKUP($A1136, 'Medical Examinations'!$A$2:$J$2336, 8, FALSE)</f>
        <v>No</v>
      </c>
      <c r="L1136" t="str">
        <f>VLOOKUP($A1136, 'Medical Examinations'!$A$2:$J$2336, 9, FALSE)</f>
        <v>Obesity</v>
      </c>
      <c r="M1136" t="str">
        <f>VLOOKUP($A1136, 'Medical Examinations'!$A$2:$J$2336, 10, FALSE)</f>
        <v>Normal</v>
      </c>
      <c r="N1136">
        <f>VLOOKUP($A1136, 'Hospitalisation Details'!$A$2:$K$2344, 5, FALSE)</f>
        <v>0</v>
      </c>
      <c r="O1136">
        <f>VLOOKUP($A1136, 'Hospitalisation Details'!$A$2:$K$2344, 6, FALSE)</f>
        <v>9890.23</v>
      </c>
      <c r="P1136" t="str">
        <f>VLOOKUP($A1136, 'Hospitalisation Details'!$A$2:$K$2344, 7, FALSE)</f>
        <v>tier - 3</v>
      </c>
      <c r="Q1136" t="str">
        <f>VLOOKUP($A1136, 'Hospitalisation Details'!$A$2:$K$2344, 8, FALSE)</f>
        <v>tier - 3</v>
      </c>
      <c r="R1136" t="str">
        <f>VLOOKUP($A1136, 'Hospitalisation Details'!$A$2:$K$2344, 9, FALSE)</f>
        <v>R1013</v>
      </c>
      <c r="S1136" t="str">
        <f>VLOOKUP($A1136, 'Hospitalisation Details'!$A$2:$K$2344, 10, FALSE)</f>
        <v>5Nov1966</v>
      </c>
      <c r="T1136">
        <f>VLOOKUP($A1136, 'Hospitalisation Details'!$A$2:$K$2344, 11, FALSE)</f>
        <v>56</v>
      </c>
    </row>
    <row r="1137" spans="1:20" ht="15.75" x14ac:dyDescent="0.25">
      <c r="A1137" s="1" t="s">
        <v>1234</v>
      </c>
      <c r="B1137" t="str">
        <f>VLOOKUP($A1137, 'Customer Names'!$A$2:$D$2336, 2, FALSE)</f>
        <v>Maltby</v>
      </c>
      <c r="C1137" t="str">
        <f>VLOOKUP($A1137, 'Customer Names'!$A$2:$D$2336, 3, FALSE)</f>
        <v xml:space="preserve"> Ms</v>
      </c>
      <c r="D1137" t="str">
        <f>VLOOKUP($A1137, 'Customer Names'!$A$2:$D$2336, 4, FALSE)</f>
        <v xml:space="preserve">  Sara</v>
      </c>
      <c r="E1137">
        <f>VLOOKUP($A1137, 'Medical Examinations'!$A$2:$J$2336, 2, FALSE)</f>
        <v>39.5</v>
      </c>
      <c r="F1137">
        <f>VLOOKUP($A1137, 'Medical Examinations'!$A$2:$J$2336, 3, FALSE)</f>
        <v>6.66</v>
      </c>
      <c r="G1137" t="str">
        <f>VLOOKUP($A1137, 'Medical Examinations'!$A$2:$J$2336, 4, FALSE)</f>
        <v>Yes</v>
      </c>
      <c r="H1137" t="str">
        <f>VLOOKUP($A1137, 'Medical Examinations'!$A$2:$J$2336, 5, FALSE)</f>
        <v>No</v>
      </c>
      <c r="I1137" t="str">
        <f>VLOOKUP($A1137, 'Medical Examinations'!$A$2:$J$2336, 6, FALSE)</f>
        <v>No</v>
      </c>
      <c r="J1137">
        <f>VLOOKUP($A1137, 'Medical Examinations'!$A$2:$J$2336, 7, FALSE)</f>
        <v>1</v>
      </c>
      <c r="K1137" t="str">
        <f>VLOOKUP($A1137, 'Medical Examinations'!$A$2:$J$2336, 8, FALSE)</f>
        <v>Yes</v>
      </c>
      <c r="L1137" t="str">
        <f>VLOOKUP($A1137, 'Medical Examinations'!$A$2:$J$2336, 9, FALSE)</f>
        <v>Obesity</v>
      </c>
      <c r="M1137" t="str">
        <f>VLOOKUP($A1137, 'Medical Examinations'!$A$2:$J$2336, 10, FALSE)</f>
        <v>Diabetes</v>
      </c>
      <c r="N1137">
        <f>VLOOKUP($A1137, 'Hospitalisation Details'!$A$2:$K$2344, 5, FALSE)</f>
        <v>1</v>
      </c>
      <c r="O1137">
        <f>VLOOKUP($A1137, 'Hospitalisation Details'!$A$2:$K$2344, 6, FALSE)</f>
        <v>9880.07</v>
      </c>
      <c r="P1137" t="str">
        <f>VLOOKUP($A1137, 'Hospitalisation Details'!$A$2:$K$2344, 7, FALSE)</f>
        <v>tier - 2</v>
      </c>
      <c r="Q1137" t="str">
        <f>VLOOKUP($A1137, 'Hospitalisation Details'!$A$2:$K$2344, 8, FALSE)</f>
        <v>tier - 3</v>
      </c>
      <c r="R1137" t="str">
        <f>VLOOKUP($A1137, 'Hospitalisation Details'!$A$2:$K$2344, 9, FALSE)</f>
        <v>R1011</v>
      </c>
      <c r="S1137" t="str">
        <f>VLOOKUP($A1137, 'Hospitalisation Details'!$A$2:$K$2344, 10, FALSE)</f>
        <v>8Nov1971</v>
      </c>
      <c r="T1137">
        <f>VLOOKUP($A1137, 'Hospitalisation Details'!$A$2:$K$2344, 11, FALSE)</f>
        <v>51</v>
      </c>
    </row>
    <row r="1138" spans="1:20" ht="15.75" x14ac:dyDescent="0.25">
      <c r="A1138" s="1" t="s">
        <v>1233</v>
      </c>
      <c r="B1138" t="str">
        <f>VLOOKUP($A1138, 'Customer Names'!$A$2:$D$2336, 2, FALSE)</f>
        <v>Custance</v>
      </c>
      <c r="C1138" t="str">
        <f>VLOOKUP($A1138, 'Customer Names'!$A$2:$D$2336, 3, FALSE)</f>
        <v xml:space="preserve"> Ms</v>
      </c>
      <c r="D1138" t="str">
        <f>VLOOKUP($A1138, 'Customer Names'!$A$2:$D$2336, 4, FALSE)</f>
        <v xml:space="preserve">  Lucie J</v>
      </c>
      <c r="E1138">
        <f>VLOOKUP($A1138, 'Medical Examinations'!$A$2:$J$2336, 2, FALSE)</f>
        <v>37.729999999999997</v>
      </c>
      <c r="F1138">
        <f>VLOOKUP($A1138, 'Medical Examinations'!$A$2:$J$2336, 3, FALSE)</f>
        <v>7.4</v>
      </c>
      <c r="G1138" t="str">
        <f>VLOOKUP($A1138, 'Medical Examinations'!$A$2:$J$2336, 4, FALSE)</f>
        <v>Yes</v>
      </c>
      <c r="H1138" t="str">
        <f>VLOOKUP($A1138, 'Medical Examinations'!$A$2:$J$2336, 5, FALSE)</f>
        <v>No</v>
      </c>
      <c r="I1138" t="str">
        <f>VLOOKUP($A1138, 'Medical Examinations'!$A$2:$J$2336, 6, FALSE)</f>
        <v>No</v>
      </c>
      <c r="J1138">
        <f>VLOOKUP($A1138, 'Medical Examinations'!$A$2:$J$2336, 7, FALSE)</f>
        <v>1</v>
      </c>
      <c r="K1138" t="str">
        <f>VLOOKUP($A1138, 'Medical Examinations'!$A$2:$J$2336, 8, FALSE)</f>
        <v>Yes</v>
      </c>
      <c r="L1138" t="str">
        <f>VLOOKUP($A1138, 'Medical Examinations'!$A$2:$J$2336, 9, FALSE)</f>
        <v>Obesity</v>
      </c>
      <c r="M1138" t="str">
        <f>VLOOKUP($A1138, 'Medical Examinations'!$A$2:$J$2336, 10, FALSE)</f>
        <v>Diabetes</v>
      </c>
      <c r="N1138">
        <f>VLOOKUP($A1138, 'Hospitalisation Details'!$A$2:$K$2344, 5, FALSE)</f>
        <v>1</v>
      </c>
      <c r="O1138">
        <f>VLOOKUP($A1138, 'Hospitalisation Details'!$A$2:$K$2344, 6, FALSE)</f>
        <v>9877.61</v>
      </c>
      <c r="P1138" t="str">
        <f>VLOOKUP($A1138, 'Hospitalisation Details'!$A$2:$K$2344, 7, FALSE)</f>
        <v>tier - 2</v>
      </c>
      <c r="Q1138" t="str">
        <f>VLOOKUP($A1138, 'Hospitalisation Details'!$A$2:$K$2344, 8, FALSE)</f>
        <v>tier - 1</v>
      </c>
      <c r="R1138" t="str">
        <f>VLOOKUP($A1138, 'Hospitalisation Details'!$A$2:$K$2344, 9, FALSE)</f>
        <v>R1013</v>
      </c>
      <c r="S1138" t="str">
        <f>VLOOKUP($A1138, 'Hospitalisation Details'!$A$2:$K$2344, 10, FALSE)</f>
        <v>3Oct1971</v>
      </c>
      <c r="T1138">
        <f>VLOOKUP($A1138, 'Hospitalisation Details'!$A$2:$K$2344, 11, FALSE)</f>
        <v>51</v>
      </c>
    </row>
    <row r="1139" spans="1:20" ht="15.75" x14ac:dyDescent="0.25">
      <c r="A1139" s="1" t="s">
        <v>1232</v>
      </c>
      <c r="B1139" t="str">
        <f>VLOOKUP($A1139, 'Customer Names'!$A$2:$D$2336, 2, FALSE)</f>
        <v>Choi</v>
      </c>
      <c r="C1139" t="str">
        <f>VLOOKUP($A1139, 'Customer Names'!$A$2:$D$2336, 3, FALSE)</f>
        <v xml:space="preserve"> Ms</v>
      </c>
      <c r="D1139" t="str">
        <f>VLOOKUP($A1139, 'Customer Names'!$A$2:$D$2336, 4, FALSE)</f>
        <v xml:space="preserve">  Elizabeth S</v>
      </c>
      <c r="E1139">
        <f>VLOOKUP($A1139, 'Medical Examinations'!$A$2:$J$2336, 2, FALSE)</f>
        <v>40.659999999999997</v>
      </c>
      <c r="F1139">
        <f>VLOOKUP($A1139, 'Medical Examinations'!$A$2:$J$2336, 3, FALSE)</f>
        <v>10.08</v>
      </c>
      <c r="G1139" t="str">
        <f>VLOOKUP($A1139, 'Medical Examinations'!$A$2:$J$2336, 4, FALSE)</f>
        <v>Yes</v>
      </c>
      <c r="H1139" t="str">
        <f>VLOOKUP($A1139, 'Medical Examinations'!$A$2:$J$2336, 5, FALSE)</f>
        <v>No</v>
      </c>
      <c r="I1139" t="str">
        <f>VLOOKUP($A1139, 'Medical Examinations'!$A$2:$J$2336, 6, FALSE)</f>
        <v>No</v>
      </c>
      <c r="J1139">
        <f>VLOOKUP($A1139, 'Medical Examinations'!$A$2:$J$2336, 7, FALSE)</f>
        <v>1</v>
      </c>
      <c r="K1139" t="str">
        <f>VLOOKUP($A1139, 'Medical Examinations'!$A$2:$J$2336, 8, FALSE)</f>
        <v>Yes</v>
      </c>
      <c r="L1139" t="str">
        <f>VLOOKUP($A1139, 'Medical Examinations'!$A$2:$J$2336, 9, FALSE)</f>
        <v>Obesity</v>
      </c>
      <c r="M1139" t="str">
        <f>VLOOKUP($A1139, 'Medical Examinations'!$A$2:$J$2336, 10, FALSE)</f>
        <v>Diabetes</v>
      </c>
      <c r="N1139">
        <f>VLOOKUP($A1139, 'Hospitalisation Details'!$A$2:$K$2344, 5, FALSE)</f>
        <v>0</v>
      </c>
      <c r="O1139">
        <f>VLOOKUP($A1139, 'Hospitalisation Details'!$A$2:$K$2344, 6, FALSE)</f>
        <v>9875.68</v>
      </c>
      <c r="P1139" t="str">
        <f>VLOOKUP($A1139, 'Hospitalisation Details'!$A$2:$K$2344, 7, FALSE)</f>
        <v>tier - 2</v>
      </c>
      <c r="Q1139" t="str">
        <f>VLOOKUP($A1139, 'Hospitalisation Details'!$A$2:$K$2344, 8, FALSE)</f>
        <v>tier - 3</v>
      </c>
      <c r="R1139" t="str">
        <f>VLOOKUP($A1139, 'Hospitalisation Details'!$A$2:$K$2344, 9, FALSE)</f>
        <v>R1024</v>
      </c>
      <c r="S1139" t="str">
        <f>VLOOKUP($A1139, 'Hospitalisation Details'!$A$2:$K$2344, 10, FALSE)</f>
        <v>3Jul1971</v>
      </c>
      <c r="T1139">
        <f>VLOOKUP($A1139, 'Hospitalisation Details'!$A$2:$K$2344, 11, FALSE)</f>
        <v>51</v>
      </c>
    </row>
    <row r="1140" spans="1:20" ht="15.75" x14ac:dyDescent="0.25">
      <c r="A1140" s="1" t="s">
        <v>1231</v>
      </c>
      <c r="B1140" t="str">
        <f>VLOOKUP($A1140, 'Customer Names'!$A$2:$D$2336, 2, FALSE)</f>
        <v>Barnett</v>
      </c>
      <c r="C1140" t="str">
        <f>VLOOKUP($A1140, 'Customer Names'!$A$2:$D$2336, 3, FALSE)</f>
        <v xml:space="preserve"> Ms</v>
      </c>
      <c r="D1140" t="str">
        <f>VLOOKUP($A1140, 'Customer Names'!$A$2:$D$2336, 4, FALSE)</f>
        <v xml:space="preserve">  Carma S</v>
      </c>
      <c r="E1140">
        <f>VLOOKUP($A1140, 'Medical Examinations'!$A$2:$J$2336, 2, FALSE)</f>
        <v>34.200000000000003</v>
      </c>
      <c r="F1140">
        <f>VLOOKUP($A1140, 'Medical Examinations'!$A$2:$J$2336, 3, FALSE)</f>
        <v>8.58</v>
      </c>
      <c r="G1140" t="str">
        <f>VLOOKUP($A1140, 'Medical Examinations'!$A$2:$J$2336, 4, FALSE)</f>
        <v>Yes</v>
      </c>
      <c r="H1140" t="str">
        <f>VLOOKUP($A1140, 'Medical Examinations'!$A$2:$J$2336, 5, FALSE)</f>
        <v>No</v>
      </c>
      <c r="I1140" t="str">
        <f>VLOOKUP($A1140, 'Medical Examinations'!$A$2:$J$2336, 6, FALSE)</f>
        <v>No</v>
      </c>
      <c r="J1140">
        <f>VLOOKUP($A1140, 'Medical Examinations'!$A$2:$J$2336, 7, FALSE)</f>
        <v>1</v>
      </c>
      <c r="K1140" t="str">
        <f>VLOOKUP($A1140, 'Medical Examinations'!$A$2:$J$2336, 8, FALSE)</f>
        <v>No</v>
      </c>
      <c r="L1140" t="str">
        <f>VLOOKUP($A1140, 'Medical Examinations'!$A$2:$J$2336, 9, FALSE)</f>
        <v>Obesity</v>
      </c>
      <c r="M1140" t="str">
        <f>VLOOKUP($A1140, 'Medical Examinations'!$A$2:$J$2336, 10, FALSE)</f>
        <v>Diabetes</v>
      </c>
      <c r="N1140">
        <f>VLOOKUP($A1140, 'Hospitalisation Details'!$A$2:$K$2344, 5, FALSE)</f>
        <v>1</v>
      </c>
      <c r="O1140">
        <f>VLOOKUP($A1140, 'Hospitalisation Details'!$A$2:$K$2344, 6, FALSE)</f>
        <v>9872.7000000000007</v>
      </c>
      <c r="P1140" t="str">
        <f>VLOOKUP($A1140, 'Hospitalisation Details'!$A$2:$K$2344, 7, FALSE)</f>
        <v>tier - 2</v>
      </c>
      <c r="Q1140" t="str">
        <f>VLOOKUP($A1140, 'Hospitalisation Details'!$A$2:$K$2344, 8, FALSE)</f>
        <v>tier - 2</v>
      </c>
      <c r="R1140" t="str">
        <f>VLOOKUP($A1140, 'Hospitalisation Details'!$A$2:$K$2344, 9, FALSE)</f>
        <v>R1011</v>
      </c>
      <c r="S1140" t="str">
        <f>VLOOKUP($A1140, 'Hospitalisation Details'!$A$2:$K$2344, 10, FALSE)</f>
        <v>22Dec1971</v>
      </c>
      <c r="T1140">
        <f>VLOOKUP($A1140, 'Hospitalisation Details'!$A$2:$K$2344, 11, FALSE)</f>
        <v>51</v>
      </c>
    </row>
    <row r="1141" spans="1:20" ht="15.75" x14ac:dyDescent="0.25">
      <c r="A1141" s="1" t="s">
        <v>1230</v>
      </c>
      <c r="B1141" t="str">
        <f>VLOOKUP($A1141, 'Customer Names'!$A$2:$D$2336, 2, FALSE)</f>
        <v>Proulx</v>
      </c>
      <c r="C1141" t="str">
        <f>VLOOKUP($A1141, 'Customer Names'!$A$2:$D$2336, 3, FALSE)</f>
        <v xml:space="preserve"> Mr</v>
      </c>
      <c r="D1141" t="str">
        <f>VLOOKUP($A1141, 'Customer Names'!$A$2:$D$2336, 4, FALSE)</f>
        <v xml:space="preserve">  Ryan</v>
      </c>
      <c r="E1141">
        <f>VLOOKUP($A1141, 'Medical Examinations'!$A$2:$J$2336, 2, FALSE)</f>
        <v>46.51</v>
      </c>
      <c r="F1141">
        <f>VLOOKUP($A1141, 'Medical Examinations'!$A$2:$J$2336, 3, FALSE)</f>
        <v>5.84</v>
      </c>
      <c r="G1141" t="str">
        <f>VLOOKUP($A1141, 'Medical Examinations'!$A$2:$J$2336, 4, FALSE)</f>
        <v>Yes</v>
      </c>
      <c r="H1141" t="str">
        <f>VLOOKUP($A1141, 'Medical Examinations'!$A$2:$J$2336, 5, FALSE)</f>
        <v>Yes</v>
      </c>
      <c r="I1141" t="str">
        <f>VLOOKUP($A1141, 'Medical Examinations'!$A$2:$J$2336, 6, FALSE)</f>
        <v>No</v>
      </c>
      <c r="J1141">
        <f>VLOOKUP($A1141, 'Medical Examinations'!$A$2:$J$2336, 7, FALSE)</f>
        <v>2</v>
      </c>
      <c r="K1141" t="str">
        <f>VLOOKUP($A1141, 'Medical Examinations'!$A$2:$J$2336, 8, FALSE)</f>
        <v>Yes</v>
      </c>
      <c r="L1141" t="str">
        <f>VLOOKUP($A1141, 'Medical Examinations'!$A$2:$J$2336, 9, FALSE)</f>
        <v>Obesity</v>
      </c>
      <c r="M1141" t="str">
        <f>VLOOKUP($A1141, 'Medical Examinations'!$A$2:$J$2336, 10, FALSE)</f>
        <v>Diabetes</v>
      </c>
      <c r="N1141">
        <f>VLOOKUP($A1141, 'Hospitalisation Details'!$A$2:$K$2344, 5, FALSE)</f>
        <v>0</v>
      </c>
      <c r="O1141">
        <f>VLOOKUP($A1141, 'Hospitalisation Details'!$A$2:$K$2344, 6, FALSE)</f>
        <v>9870.59</v>
      </c>
      <c r="P1141" t="str">
        <f>VLOOKUP($A1141, 'Hospitalisation Details'!$A$2:$K$2344, 7, FALSE)</f>
        <v>tier - 2</v>
      </c>
      <c r="Q1141" t="str">
        <f>VLOOKUP($A1141, 'Hospitalisation Details'!$A$2:$K$2344, 8, FALSE)</f>
        <v>tier - 2</v>
      </c>
      <c r="R1141" t="str">
        <f>VLOOKUP($A1141, 'Hospitalisation Details'!$A$2:$K$2344, 9, FALSE)</f>
        <v>R1023</v>
      </c>
      <c r="S1141" t="str">
        <f>VLOOKUP($A1141, 'Hospitalisation Details'!$A$2:$K$2344, 10, FALSE)</f>
        <v>6Jul1998</v>
      </c>
      <c r="T1141">
        <f>VLOOKUP($A1141, 'Hospitalisation Details'!$A$2:$K$2344, 11, FALSE)</f>
        <v>24</v>
      </c>
    </row>
    <row r="1142" spans="1:20" ht="15.75" x14ac:dyDescent="0.25">
      <c r="A1142" s="1" t="s">
        <v>1229</v>
      </c>
      <c r="B1142" t="str">
        <f>VLOOKUP($A1142, 'Customer Names'!$A$2:$D$2336, 2, FALSE)</f>
        <v>Hamilton</v>
      </c>
      <c r="C1142" t="str">
        <f>VLOOKUP($A1142, 'Customer Names'!$A$2:$D$2336, 3, FALSE)</f>
        <v xml:space="preserve"> Mr</v>
      </c>
      <c r="D1142" t="str">
        <f>VLOOKUP($A1142, 'Customer Names'!$A$2:$D$2336, 4, FALSE)</f>
        <v xml:space="preserve">  Daniel</v>
      </c>
      <c r="E1142">
        <f>VLOOKUP($A1142, 'Medical Examinations'!$A$2:$J$2336, 2, FALSE)</f>
        <v>28.88</v>
      </c>
      <c r="F1142">
        <f>VLOOKUP($A1142, 'Medical Examinations'!$A$2:$J$2336, 3, FALSE)</f>
        <v>4.8600000000000003</v>
      </c>
      <c r="G1142" t="str">
        <f>VLOOKUP($A1142, 'Medical Examinations'!$A$2:$J$2336, 4, FALSE)</f>
        <v>No</v>
      </c>
      <c r="H1142" t="str">
        <f>VLOOKUP($A1142, 'Medical Examinations'!$A$2:$J$2336, 5, FALSE)</f>
        <v>No</v>
      </c>
      <c r="I1142" t="str">
        <f>VLOOKUP($A1142, 'Medical Examinations'!$A$2:$J$2336, 6, FALSE)</f>
        <v>Yes</v>
      </c>
      <c r="J1142">
        <f>VLOOKUP($A1142, 'Medical Examinations'!$A$2:$J$2336, 7, FALSE)</f>
        <v>0</v>
      </c>
      <c r="K1142" t="str">
        <f>VLOOKUP($A1142, 'Medical Examinations'!$A$2:$J$2336, 8, FALSE)</f>
        <v>No</v>
      </c>
      <c r="L1142" t="str">
        <f>VLOOKUP($A1142, 'Medical Examinations'!$A$2:$J$2336, 9, FALSE)</f>
        <v>Obesity</v>
      </c>
      <c r="M1142" t="str">
        <f>VLOOKUP($A1142, 'Medical Examinations'!$A$2:$J$2336, 10, FALSE)</f>
        <v>Normal</v>
      </c>
      <c r="N1142">
        <f>VLOOKUP($A1142, 'Hospitalisation Details'!$A$2:$K$2344, 5, FALSE)</f>
        <v>0</v>
      </c>
      <c r="O1142">
        <f>VLOOKUP($A1142, 'Hospitalisation Details'!$A$2:$K$2344, 6, FALSE)</f>
        <v>9869.81</v>
      </c>
      <c r="P1142" t="str">
        <f>VLOOKUP($A1142, 'Hospitalisation Details'!$A$2:$K$2344, 7, FALSE)</f>
        <v>tier - 3</v>
      </c>
      <c r="Q1142" t="str">
        <f>VLOOKUP($A1142, 'Hospitalisation Details'!$A$2:$K$2344, 8, FALSE)</f>
        <v>tier - 3</v>
      </c>
      <c r="R1142" t="str">
        <f>VLOOKUP($A1142, 'Hospitalisation Details'!$A$2:$K$2344, 9, FALSE)</f>
        <v>R1012</v>
      </c>
      <c r="S1142" t="str">
        <f>VLOOKUP($A1142, 'Hospitalisation Details'!$A$2:$K$2344, 10, FALSE)</f>
        <v>13Aug1969</v>
      </c>
      <c r="T1142">
        <f>VLOOKUP($A1142, 'Hospitalisation Details'!$A$2:$K$2344, 11, FALSE)</f>
        <v>53</v>
      </c>
    </row>
    <row r="1143" spans="1:20" ht="15.75" x14ac:dyDescent="0.25">
      <c r="A1143" s="1" t="s">
        <v>1228</v>
      </c>
      <c r="B1143" t="str">
        <f>VLOOKUP($A1143, 'Customer Names'!$A$2:$D$2336, 2, FALSE)</f>
        <v>Lundine</v>
      </c>
      <c r="C1143" t="str">
        <f>VLOOKUP($A1143, 'Customer Names'!$A$2:$D$2336, 3, FALSE)</f>
        <v xml:space="preserve"> Ms</v>
      </c>
      <c r="D1143" t="str">
        <f>VLOOKUP($A1143, 'Customer Names'!$A$2:$D$2336, 4, FALSE)</f>
        <v xml:space="preserve">  Sarah</v>
      </c>
      <c r="E1143">
        <f>VLOOKUP($A1143, 'Medical Examinations'!$A$2:$J$2336, 2, FALSE)</f>
        <v>33.914999999999999</v>
      </c>
      <c r="F1143">
        <f>VLOOKUP($A1143, 'Medical Examinations'!$A$2:$J$2336, 3, FALSE)</f>
        <v>11.52</v>
      </c>
      <c r="G1143" t="str">
        <f>VLOOKUP($A1143, 'Medical Examinations'!$A$2:$J$2336, 4, FALSE)</f>
        <v>Yes</v>
      </c>
      <c r="H1143" t="str">
        <f>VLOOKUP($A1143, 'Medical Examinations'!$A$2:$J$2336, 5, FALSE)</f>
        <v>No</v>
      </c>
      <c r="I1143" t="str">
        <f>VLOOKUP($A1143, 'Medical Examinations'!$A$2:$J$2336, 6, FALSE)</f>
        <v>No</v>
      </c>
      <c r="J1143">
        <f>VLOOKUP($A1143, 'Medical Examinations'!$A$2:$J$2336, 7, FALSE)</f>
        <v>1</v>
      </c>
      <c r="K1143" t="str">
        <f>VLOOKUP($A1143, 'Medical Examinations'!$A$2:$J$2336, 8, FALSE)</f>
        <v>No</v>
      </c>
      <c r="L1143" t="str">
        <f>VLOOKUP($A1143, 'Medical Examinations'!$A$2:$J$2336, 9, FALSE)</f>
        <v>Obesity</v>
      </c>
      <c r="M1143" t="str">
        <f>VLOOKUP($A1143, 'Medical Examinations'!$A$2:$J$2336, 10, FALSE)</f>
        <v>Diabetes</v>
      </c>
      <c r="N1143">
        <f>VLOOKUP($A1143, 'Hospitalisation Details'!$A$2:$K$2344, 5, FALSE)</f>
        <v>0</v>
      </c>
      <c r="O1143">
        <f>VLOOKUP($A1143, 'Hospitalisation Details'!$A$2:$K$2344, 6, FALSE)</f>
        <v>9866.2999999999993</v>
      </c>
      <c r="P1143" t="str">
        <f>VLOOKUP($A1143, 'Hospitalisation Details'!$A$2:$K$2344, 7, FALSE)</f>
        <v>tier - 2</v>
      </c>
      <c r="Q1143" t="str">
        <f>VLOOKUP($A1143, 'Hospitalisation Details'!$A$2:$K$2344, 8, FALSE)</f>
        <v>tier - 3</v>
      </c>
      <c r="R1143" t="str">
        <f>VLOOKUP($A1143, 'Hospitalisation Details'!$A$2:$K$2344, 9, FALSE)</f>
        <v>R1024</v>
      </c>
      <c r="S1143" t="str">
        <f>VLOOKUP($A1143, 'Hospitalisation Details'!$A$2:$K$2344, 10, FALSE)</f>
        <v>9Nov1971</v>
      </c>
      <c r="T1143">
        <f>VLOOKUP($A1143, 'Hospitalisation Details'!$A$2:$K$2344, 11, FALSE)</f>
        <v>51</v>
      </c>
    </row>
    <row r="1144" spans="1:20" ht="15.75" x14ac:dyDescent="0.25">
      <c r="A1144" s="1" t="s">
        <v>1227</v>
      </c>
      <c r="B1144" t="str">
        <f>VLOOKUP($A1144, 'Customer Names'!$A$2:$D$2336, 2, FALSE)</f>
        <v>Paullin</v>
      </c>
      <c r="C1144" t="str">
        <f>VLOOKUP($A1144, 'Customer Names'!$A$2:$D$2336, 3, FALSE)</f>
        <v xml:space="preserve"> Mr</v>
      </c>
      <c r="D1144" t="str">
        <f>VLOOKUP($A1144, 'Customer Names'!$A$2:$D$2336, 4, FALSE)</f>
        <v xml:space="preserve">  Matthew J</v>
      </c>
      <c r="E1144">
        <f>VLOOKUP($A1144, 'Medical Examinations'!$A$2:$J$2336, 2, FALSE)</f>
        <v>24.32</v>
      </c>
      <c r="F1144">
        <f>VLOOKUP($A1144, 'Medical Examinations'!$A$2:$J$2336, 3, FALSE)</f>
        <v>6.15</v>
      </c>
      <c r="G1144" t="str">
        <f>VLOOKUP($A1144, 'Medical Examinations'!$A$2:$J$2336, 4, FALSE)</f>
        <v>No</v>
      </c>
      <c r="H1144" t="str">
        <f>VLOOKUP($A1144, 'Medical Examinations'!$A$2:$J$2336, 5, FALSE)</f>
        <v>No</v>
      </c>
      <c r="I1144" t="str">
        <f>VLOOKUP($A1144, 'Medical Examinations'!$A$2:$J$2336, 6, FALSE)</f>
        <v>Yes</v>
      </c>
      <c r="J1144">
        <f>VLOOKUP($A1144, 'Medical Examinations'!$A$2:$J$2336, 7, FALSE)</f>
        <v>0</v>
      </c>
      <c r="K1144" t="str">
        <f>VLOOKUP($A1144, 'Medical Examinations'!$A$2:$J$2336, 8, FALSE)</f>
        <v>No</v>
      </c>
      <c r="L1144" t="str">
        <f>VLOOKUP($A1144, 'Medical Examinations'!$A$2:$J$2336, 9, FALSE)</f>
        <v>Obesity</v>
      </c>
      <c r="M1144" t="str">
        <f>VLOOKUP($A1144, 'Medical Examinations'!$A$2:$J$2336, 10, FALSE)</f>
        <v>Diabetes</v>
      </c>
      <c r="N1144">
        <f>VLOOKUP($A1144, 'Hospitalisation Details'!$A$2:$K$2344, 5, FALSE)</f>
        <v>0</v>
      </c>
      <c r="O1144">
        <f>VLOOKUP($A1144, 'Hospitalisation Details'!$A$2:$K$2344, 6, FALSE)</f>
        <v>9863.4699999999993</v>
      </c>
      <c r="P1144" t="str">
        <f>VLOOKUP($A1144, 'Hospitalisation Details'!$A$2:$K$2344, 7, FALSE)</f>
        <v>tier - 3</v>
      </c>
      <c r="Q1144" t="str">
        <f>VLOOKUP($A1144, 'Hospitalisation Details'!$A$2:$K$2344, 8, FALSE)</f>
        <v>tier - 3</v>
      </c>
      <c r="R1144" t="str">
        <f>VLOOKUP($A1144, 'Hospitalisation Details'!$A$2:$K$2344, 9, FALSE)</f>
        <v>R1012</v>
      </c>
      <c r="S1144" t="str">
        <f>VLOOKUP($A1144, 'Hospitalisation Details'!$A$2:$K$2344, 10, FALSE)</f>
        <v>20Oct1969</v>
      </c>
      <c r="T1144">
        <f>VLOOKUP($A1144, 'Hospitalisation Details'!$A$2:$K$2344, 11, FALSE)</f>
        <v>53</v>
      </c>
    </row>
    <row r="1145" spans="1:20" ht="15.75" x14ac:dyDescent="0.25">
      <c r="A1145" s="1" t="s">
        <v>1226</v>
      </c>
      <c r="B1145" t="str">
        <f>VLOOKUP($A1145, 'Customer Names'!$A$2:$D$2336, 2, FALSE)</f>
        <v>Delucia</v>
      </c>
      <c r="C1145" t="str">
        <f>VLOOKUP($A1145, 'Customer Names'!$A$2:$D$2336, 3, FALSE)</f>
        <v xml:space="preserve"> Ms</v>
      </c>
      <c r="D1145" t="str">
        <f>VLOOKUP($A1145, 'Customer Names'!$A$2:$D$2336, 4, FALSE)</f>
        <v xml:space="preserve">  Francesca</v>
      </c>
      <c r="E1145">
        <f>VLOOKUP($A1145, 'Medical Examinations'!$A$2:$J$2336, 2, FALSE)</f>
        <v>25.8</v>
      </c>
      <c r="F1145">
        <f>VLOOKUP($A1145, 'Medical Examinations'!$A$2:$J$2336, 3, FALSE)</f>
        <v>9.94</v>
      </c>
      <c r="G1145" t="str">
        <f>VLOOKUP($A1145, 'Medical Examinations'!$A$2:$J$2336, 4, FALSE)</f>
        <v>No</v>
      </c>
      <c r="H1145" t="str">
        <f>VLOOKUP($A1145, 'Medical Examinations'!$A$2:$J$2336, 5, FALSE)</f>
        <v>No</v>
      </c>
      <c r="I1145" t="str">
        <f>VLOOKUP($A1145, 'Medical Examinations'!$A$2:$J$2336, 6, FALSE)</f>
        <v>No</v>
      </c>
      <c r="J1145">
        <f>VLOOKUP($A1145, 'Medical Examinations'!$A$2:$J$2336, 7, FALSE)</f>
        <v>0</v>
      </c>
      <c r="K1145" t="str">
        <f>VLOOKUP($A1145, 'Medical Examinations'!$A$2:$J$2336, 8, FALSE)</f>
        <v>No</v>
      </c>
      <c r="L1145" t="str">
        <f>VLOOKUP($A1145, 'Medical Examinations'!$A$2:$J$2336, 9, FALSE)</f>
        <v>Obesity</v>
      </c>
      <c r="M1145" t="str">
        <f>VLOOKUP($A1145, 'Medical Examinations'!$A$2:$J$2336, 10, FALSE)</f>
        <v>Diabetes</v>
      </c>
      <c r="N1145">
        <f>VLOOKUP($A1145, 'Hospitalisation Details'!$A$2:$K$2344, 5, FALSE)</f>
        <v>1</v>
      </c>
      <c r="O1145">
        <f>VLOOKUP($A1145, 'Hospitalisation Details'!$A$2:$K$2344, 6, FALSE)</f>
        <v>9861.0300000000007</v>
      </c>
      <c r="P1145" t="str">
        <f>VLOOKUP($A1145, 'Hospitalisation Details'!$A$2:$K$2344, 7, FALSE)</f>
        <v>tier - 2</v>
      </c>
      <c r="Q1145" t="str">
        <f>VLOOKUP($A1145, 'Hospitalisation Details'!$A$2:$K$2344, 8, FALSE)</f>
        <v>tier - 2</v>
      </c>
      <c r="R1145" t="str">
        <f>VLOOKUP($A1145, 'Hospitalisation Details'!$A$2:$K$2344, 9, FALSE)</f>
        <v>R1011</v>
      </c>
      <c r="S1145" t="str">
        <f>VLOOKUP($A1145, 'Hospitalisation Details'!$A$2:$K$2344, 10, FALSE)</f>
        <v>17Jul1971</v>
      </c>
      <c r="T1145">
        <f>VLOOKUP($A1145, 'Hospitalisation Details'!$A$2:$K$2344, 11, FALSE)</f>
        <v>51</v>
      </c>
    </row>
    <row r="1146" spans="1:20" ht="15.75" x14ac:dyDescent="0.25">
      <c r="A1146" s="1" t="s">
        <v>1225</v>
      </c>
      <c r="B1146" t="str">
        <f>VLOOKUP($A1146, 'Customer Names'!$A$2:$D$2336, 2, FALSE)</f>
        <v>Valentine</v>
      </c>
      <c r="C1146" t="str">
        <f>VLOOKUP($A1146, 'Customer Names'!$A$2:$D$2336, 3, FALSE)</f>
        <v xml:space="preserve"> Ms</v>
      </c>
      <c r="D1146" t="str">
        <f>VLOOKUP($A1146, 'Customer Names'!$A$2:$D$2336, 4, FALSE)</f>
        <v xml:space="preserve">  Nicole</v>
      </c>
      <c r="E1146">
        <f>VLOOKUP($A1146, 'Medical Examinations'!$A$2:$J$2336, 2, FALSE)</f>
        <v>21.56</v>
      </c>
      <c r="F1146">
        <f>VLOOKUP($A1146, 'Medical Examinations'!$A$2:$J$2336, 3, FALSE)</f>
        <v>10.56</v>
      </c>
      <c r="G1146" t="str">
        <f>VLOOKUP($A1146, 'Medical Examinations'!$A$2:$J$2336, 4, FALSE)</f>
        <v>No</v>
      </c>
      <c r="H1146" t="str">
        <f>VLOOKUP($A1146, 'Medical Examinations'!$A$2:$J$2336, 5, FALSE)</f>
        <v>No</v>
      </c>
      <c r="I1146" t="str">
        <f>VLOOKUP($A1146, 'Medical Examinations'!$A$2:$J$2336, 6, FALSE)</f>
        <v>No</v>
      </c>
      <c r="J1146">
        <f>VLOOKUP($A1146, 'Medical Examinations'!$A$2:$J$2336, 7, FALSE)</f>
        <v>0</v>
      </c>
      <c r="K1146" t="str">
        <f>VLOOKUP($A1146, 'Medical Examinations'!$A$2:$J$2336, 8, FALSE)</f>
        <v>No</v>
      </c>
      <c r="L1146" t="str">
        <f>VLOOKUP($A1146, 'Medical Examinations'!$A$2:$J$2336, 9, FALSE)</f>
        <v>Obesity</v>
      </c>
      <c r="M1146" t="str">
        <f>VLOOKUP($A1146, 'Medical Examinations'!$A$2:$J$2336, 10, FALSE)</f>
        <v>Diabetes</v>
      </c>
      <c r="N1146">
        <f>VLOOKUP($A1146, 'Hospitalisation Details'!$A$2:$K$2344, 5, FALSE)</f>
        <v>1</v>
      </c>
      <c r="O1146">
        <f>VLOOKUP($A1146, 'Hospitalisation Details'!$A$2:$K$2344, 6, FALSE)</f>
        <v>9855.1299999999992</v>
      </c>
      <c r="P1146" t="str">
        <f>VLOOKUP($A1146, 'Hospitalisation Details'!$A$2:$K$2344, 7, FALSE)</f>
        <v>tier - 2</v>
      </c>
      <c r="Q1146" t="str">
        <f>VLOOKUP($A1146, 'Hospitalisation Details'!$A$2:$K$2344, 8, FALSE)</f>
        <v>tier - 3</v>
      </c>
      <c r="R1146" t="str">
        <f>VLOOKUP($A1146, 'Hospitalisation Details'!$A$2:$K$2344, 9, FALSE)</f>
        <v>R1013</v>
      </c>
      <c r="S1146" t="str">
        <f>VLOOKUP($A1146, 'Hospitalisation Details'!$A$2:$K$2344, 10, FALSE)</f>
        <v>23Oct1971</v>
      </c>
      <c r="T1146">
        <f>VLOOKUP($A1146, 'Hospitalisation Details'!$A$2:$K$2344, 11, FALSE)</f>
        <v>51</v>
      </c>
    </row>
    <row r="1147" spans="1:20" ht="15.75" x14ac:dyDescent="0.25">
      <c r="A1147" s="1" t="s">
        <v>1224</v>
      </c>
      <c r="B1147" t="str">
        <f>VLOOKUP($A1147, 'Customer Names'!$A$2:$D$2336, 2, FALSE)</f>
        <v>Mohara</v>
      </c>
      <c r="C1147" t="str">
        <f>VLOOKUP($A1147, 'Customer Names'!$A$2:$D$2336, 3, FALSE)</f>
        <v xml:space="preserve"> Mr</v>
      </c>
      <c r="D1147" t="str">
        <f>VLOOKUP($A1147, 'Customer Names'!$A$2:$D$2336, 4, FALSE)</f>
        <v xml:space="preserve">  Toshiyuki</v>
      </c>
      <c r="E1147">
        <f>VLOOKUP($A1147, 'Medical Examinations'!$A$2:$J$2336, 2, FALSE)</f>
        <v>31.6</v>
      </c>
      <c r="F1147">
        <f>VLOOKUP($A1147, 'Medical Examinations'!$A$2:$J$2336, 3, FALSE)</f>
        <v>6.79</v>
      </c>
      <c r="G1147" t="str">
        <f>VLOOKUP($A1147, 'Medical Examinations'!$A$2:$J$2336, 4, FALSE)</f>
        <v>No</v>
      </c>
      <c r="H1147" t="str">
        <f>VLOOKUP($A1147, 'Medical Examinations'!$A$2:$J$2336, 5, FALSE)</f>
        <v>No</v>
      </c>
      <c r="I1147" t="str">
        <f>VLOOKUP($A1147, 'Medical Examinations'!$A$2:$J$2336, 6, FALSE)</f>
        <v>No</v>
      </c>
      <c r="J1147">
        <f>VLOOKUP($A1147, 'Medical Examinations'!$A$2:$J$2336, 7, FALSE)</f>
        <v>1</v>
      </c>
      <c r="K1147" t="str">
        <f>VLOOKUP($A1147, 'Medical Examinations'!$A$2:$J$2336, 8, FALSE)</f>
        <v>No</v>
      </c>
      <c r="L1147" t="str">
        <f>VLOOKUP($A1147, 'Medical Examinations'!$A$2:$J$2336, 9, FALSE)</f>
        <v>Obesity</v>
      </c>
      <c r="M1147" t="str">
        <f>VLOOKUP($A1147, 'Medical Examinations'!$A$2:$J$2336, 10, FALSE)</f>
        <v>Diabetes</v>
      </c>
      <c r="N1147">
        <f>VLOOKUP($A1147, 'Hospitalisation Details'!$A$2:$K$2344, 5, FALSE)</f>
        <v>0</v>
      </c>
      <c r="O1147">
        <f>VLOOKUP($A1147, 'Hospitalisation Details'!$A$2:$K$2344, 6, FALSE)</f>
        <v>9850.43</v>
      </c>
      <c r="P1147" t="str">
        <f>VLOOKUP($A1147, 'Hospitalisation Details'!$A$2:$K$2344, 7, FALSE)</f>
        <v>tier - 3</v>
      </c>
      <c r="Q1147" t="str">
        <f>VLOOKUP($A1147, 'Hospitalisation Details'!$A$2:$K$2344, 8, FALSE)</f>
        <v>tier - 3</v>
      </c>
      <c r="R1147" t="str">
        <f>VLOOKUP($A1147, 'Hospitalisation Details'!$A$2:$K$2344, 9, FALSE)</f>
        <v>R1011</v>
      </c>
      <c r="S1147" t="str">
        <f>VLOOKUP($A1147, 'Hospitalisation Details'!$A$2:$K$2344, 10, FALSE)</f>
        <v>4Nov1968</v>
      </c>
      <c r="T1147">
        <f>VLOOKUP($A1147, 'Hospitalisation Details'!$A$2:$K$2344, 11, FALSE)</f>
        <v>54</v>
      </c>
    </row>
    <row r="1148" spans="1:20" ht="15.75" x14ac:dyDescent="0.25">
      <c r="A1148" s="1" t="s">
        <v>1223</v>
      </c>
      <c r="B1148" t="str">
        <f>VLOOKUP($A1148, 'Customer Names'!$A$2:$D$2336, 2, FALSE)</f>
        <v>Fairbrother</v>
      </c>
      <c r="C1148" t="str">
        <f>VLOOKUP($A1148, 'Customer Names'!$A$2:$D$2336, 3, FALSE)</f>
        <v xml:space="preserve"> Mr</v>
      </c>
      <c r="D1148" t="str">
        <f>VLOOKUP($A1148, 'Customer Names'!$A$2:$D$2336, 4, FALSE)</f>
        <v xml:space="preserve">  Tom L</v>
      </c>
      <c r="E1148">
        <f>VLOOKUP($A1148, 'Medical Examinations'!$A$2:$J$2336, 2, FALSE)</f>
        <v>42.93</v>
      </c>
      <c r="F1148">
        <f>VLOOKUP($A1148, 'Medical Examinations'!$A$2:$J$2336, 3, FALSE)</f>
        <v>4.8</v>
      </c>
      <c r="G1148" t="str">
        <f>VLOOKUP($A1148, 'Medical Examinations'!$A$2:$J$2336, 4, FALSE)</f>
        <v>Yes</v>
      </c>
      <c r="H1148" t="str">
        <f>VLOOKUP($A1148, 'Medical Examinations'!$A$2:$J$2336, 5, FALSE)</f>
        <v>No</v>
      </c>
      <c r="I1148" t="str">
        <f>VLOOKUP($A1148, 'Medical Examinations'!$A$2:$J$2336, 6, FALSE)</f>
        <v>No</v>
      </c>
      <c r="J1148">
        <f>VLOOKUP($A1148, 'Medical Examinations'!$A$2:$J$2336, 7, FALSE)</f>
        <v>2</v>
      </c>
      <c r="K1148" t="str">
        <f>VLOOKUP($A1148, 'Medical Examinations'!$A$2:$J$2336, 8, FALSE)</f>
        <v>Yes</v>
      </c>
      <c r="L1148" t="str">
        <f>VLOOKUP($A1148, 'Medical Examinations'!$A$2:$J$2336, 9, FALSE)</f>
        <v>Obesity</v>
      </c>
      <c r="M1148" t="str">
        <f>VLOOKUP($A1148, 'Medical Examinations'!$A$2:$J$2336, 10, FALSE)</f>
        <v>Normal</v>
      </c>
      <c r="N1148">
        <f>VLOOKUP($A1148, 'Hospitalisation Details'!$A$2:$K$2344, 5, FALSE)</f>
        <v>0</v>
      </c>
      <c r="O1148">
        <f>VLOOKUP($A1148, 'Hospitalisation Details'!$A$2:$K$2344, 6, FALSE)</f>
        <v>9844.4500000000007</v>
      </c>
      <c r="P1148" t="str">
        <f>VLOOKUP($A1148, 'Hospitalisation Details'!$A$2:$K$2344, 7, FALSE)</f>
        <v>tier - 2</v>
      </c>
      <c r="Q1148" t="str">
        <f>VLOOKUP($A1148, 'Hospitalisation Details'!$A$2:$K$2344, 8, FALSE)</f>
        <v>tier - 1</v>
      </c>
      <c r="R1148" t="str">
        <f>VLOOKUP($A1148, 'Hospitalisation Details'!$A$2:$K$2344, 9, FALSE)</f>
        <v>R1012</v>
      </c>
      <c r="S1148" t="str">
        <f>VLOOKUP($A1148, 'Hospitalisation Details'!$A$2:$K$2344, 10, FALSE)</f>
        <v>13Aug1992</v>
      </c>
      <c r="T1148">
        <f>VLOOKUP($A1148, 'Hospitalisation Details'!$A$2:$K$2344, 11, FALSE)</f>
        <v>30</v>
      </c>
    </row>
    <row r="1149" spans="1:20" ht="15.75" x14ac:dyDescent="0.25">
      <c r="A1149" s="1" t="s">
        <v>1222</v>
      </c>
      <c r="B1149" t="str">
        <f>VLOOKUP($A1149, 'Customer Names'!$A$2:$D$2336, 2, FALSE)</f>
        <v>Fagan</v>
      </c>
      <c r="C1149" t="str">
        <f>VLOOKUP($A1149, 'Customer Names'!$A$2:$D$2336, 3, FALSE)</f>
        <v xml:space="preserve"> Mr</v>
      </c>
      <c r="D1149" t="str">
        <f>VLOOKUP($A1149, 'Customer Names'!$A$2:$D$2336, 4, FALSE)</f>
        <v xml:space="preserve">  Brian</v>
      </c>
      <c r="E1149">
        <f>VLOOKUP($A1149, 'Medical Examinations'!$A$2:$J$2336, 2, FALSE)</f>
        <v>26.72</v>
      </c>
      <c r="F1149">
        <f>VLOOKUP($A1149, 'Medical Examinations'!$A$2:$J$2336, 3, FALSE)</f>
        <v>5.75</v>
      </c>
      <c r="G1149" t="str">
        <f>VLOOKUP($A1149, 'Medical Examinations'!$A$2:$J$2336, 4, FALSE)</f>
        <v>No</v>
      </c>
      <c r="H1149" t="str">
        <f>VLOOKUP($A1149, 'Medical Examinations'!$A$2:$J$2336, 5, FALSE)</f>
        <v>No</v>
      </c>
      <c r="I1149" t="str">
        <f>VLOOKUP($A1149, 'Medical Examinations'!$A$2:$J$2336, 6, FALSE)</f>
        <v>No</v>
      </c>
      <c r="J1149">
        <f>VLOOKUP($A1149, 'Medical Examinations'!$A$2:$J$2336, 7, FALSE)</f>
        <v>0</v>
      </c>
      <c r="K1149" t="str">
        <f>VLOOKUP($A1149, 'Medical Examinations'!$A$2:$J$2336, 8, FALSE)</f>
        <v>No</v>
      </c>
      <c r="L1149" t="str">
        <f>VLOOKUP($A1149, 'Medical Examinations'!$A$2:$J$2336, 9, FALSE)</f>
        <v>Obesity</v>
      </c>
      <c r="M1149" t="str">
        <f>VLOOKUP($A1149, 'Medical Examinations'!$A$2:$J$2336, 10, FALSE)</f>
        <v>Diabetes</v>
      </c>
      <c r="N1149">
        <f>VLOOKUP($A1149, 'Hospitalisation Details'!$A$2:$K$2344, 5, FALSE)</f>
        <v>0</v>
      </c>
      <c r="O1149">
        <f>VLOOKUP($A1149, 'Hospitalisation Details'!$A$2:$K$2344, 6, FALSE)</f>
        <v>9836.2099999999991</v>
      </c>
      <c r="P1149" t="str">
        <f>VLOOKUP($A1149, 'Hospitalisation Details'!$A$2:$K$2344, 7, FALSE)</f>
        <v>tier - 2</v>
      </c>
      <c r="Q1149" t="str">
        <f>VLOOKUP($A1149, 'Hospitalisation Details'!$A$2:$K$2344, 8, FALSE)</f>
        <v>tier - 3</v>
      </c>
      <c r="R1149" t="str">
        <f>VLOOKUP($A1149, 'Hospitalisation Details'!$A$2:$K$2344, 9, FALSE)</f>
        <v>R1021</v>
      </c>
      <c r="S1149" t="str">
        <f>VLOOKUP($A1149, 'Hospitalisation Details'!$A$2:$K$2344, 10, FALSE)</f>
        <v>26Sep1972</v>
      </c>
      <c r="T1149">
        <f>VLOOKUP($A1149, 'Hospitalisation Details'!$A$2:$K$2344, 11, FALSE)</f>
        <v>50</v>
      </c>
    </row>
    <row r="1150" spans="1:20" ht="15.75" x14ac:dyDescent="0.25">
      <c r="A1150" s="1" t="s">
        <v>1221</v>
      </c>
      <c r="B1150" t="str">
        <f>VLOOKUP($A1150, 'Customer Names'!$A$2:$D$2336, 2, FALSE)</f>
        <v>Toth</v>
      </c>
      <c r="C1150" t="str">
        <f>VLOOKUP($A1150, 'Customer Names'!$A$2:$D$2336, 3, FALSE)</f>
        <v xml:space="preserve"> Mr</v>
      </c>
      <c r="D1150" t="str">
        <f>VLOOKUP($A1150, 'Customer Names'!$A$2:$D$2336, 4, FALSE)</f>
        <v xml:space="preserve">  Matthew</v>
      </c>
      <c r="E1150">
        <f>VLOOKUP($A1150, 'Medical Examinations'!$A$2:$J$2336, 2, FALSE)</f>
        <v>26.67</v>
      </c>
      <c r="F1150">
        <f>VLOOKUP($A1150, 'Medical Examinations'!$A$2:$J$2336, 3, FALSE)</f>
        <v>5.81</v>
      </c>
      <c r="G1150" t="str">
        <f>VLOOKUP($A1150, 'Medical Examinations'!$A$2:$J$2336, 4, FALSE)</f>
        <v>No</v>
      </c>
      <c r="H1150" t="str">
        <f>VLOOKUP($A1150, 'Medical Examinations'!$A$2:$J$2336, 5, FALSE)</f>
        <v>No</v>
      </c>
      <c r="I1150" t="str">
        <f>VLOOKUP($A1150, 'Medical Examinations'!$A$2:$J$2336, 6, FALSE)</f>
        <v>No</v>
      </c>
      <c r="J1150">
        <f>VLOOKUP($A1150, 'Medical Examinations'!$A$2:$J$2336, 7, FALSE)</f>
        <v>0</v>
      </c>
      <c r="K1150" t="str">
        <f>VLOOKUP($A1150, 'Medical Examinations'!$A$2:$J$2336, 8, FALSE)</f>
        <v>No</v>
      </c>
      <c r="L1150" t="str">
        <f>VLOOKUP($A1150, 'Medical Examinations'!$A$2:$J$2336, 9, FALSE)</f>
        <v>Obesity</v>
      </c>
      <c r="M1150" t="str">
        <f>VLOOKUP($A1150, 'Medical Examinations'!$A$2:$J$2336, 10, FALSE)</f>
        <v>Diabetes</v>
      </c>
      <c r="N1150">
        <f>VLOOKUP($A1150, 'Hospitalisation Details'!$A$2:$K$2344, 5, FALSE)</f>
        <v>0</v>
      </c>
      <c r="O1150">
        <f>VLOOKUP($A1150, 'Hospitalisation Details'!$A$2:$K$2344, 6, FALSE)</f>
        <v>9819.25</v>
      </c>
      <c r="P1150" t="str">
        <f>VLOOKUP($A1150, 'Hospitalisation Details'!$A$2:$K$2344, 7, FALSE)</f>
        <v>tier - 2</v>
      </c>
      <c r="Q1150" t="str">
        <f>VLOOKUP($A1150, 'Hospitalisation Details'!$A$2:$K$2344, 8, FALSE)</f>
        <v>tier - 2</v>
      </c>
      <c r="R1150" t="str">
        <f>VLOOKUP($A1150, 'Hospitalisation Details'!$A$2:$K$2344, 9, FALSE)</f>
        <v>R1021</v>
      </c>
      <c r="S1150" t="str">
        <f>VLOOKUP($A1150, 'Hospitalisation Details'!$A$2:$K$2344, 10, FALSE)</f>
        <v>28Jun1972</v>
      </c>
      <c r="T1150">
        <f>VLOOKUP($A1150, 'Hospitalisation Details'!$A$2:$K$2344, 11, FALSE)</f>
        <v>50</v>
      </c>
    </row>
    <row r="1151" spans="1:20" ht="15.75" x14ac:dyDescent="0.25">
      <c r="A1151" s="1" t="s">
        <v>1220</v>
      </c>
      <c r="B1151" t="str">
        <f>VLOOKUP($A1151, 'Customer Names'!$A$2:$D$2336, 2, FALSE)</f>
        <v>Guinn</v>
      </c>
      <c r="C1151" t="str">
        <f>VLOOKUP($A1151, 'Customer Names'!$A$2:$D$2336, 3, FALSE)</f>
        <v xml:space="preserve"> Ms</v>
      </c>
      <c r="D1151" t="str">
        <f>VLOOKUP($A1151, 'Customer Names'!$A$2:$D$2336, 4, FALSE)</f>
        <v xml:space="preserve">  Julee</v>
      </c>
      <c r="E1151">
        <f>VLOOKUP($A1151, 'Medical Examinations'!$A$2:$J$2336, 2, FALSE)</f>
        <v>42.68</v>
      </c>
      <c r="F1151">
        <f>VLOOKUP($A1151, 'Medical Examinations'!$A$2:$J$2336, 3, FALSE)</f>
        <v>9.2799999999999994</v>
      </c>
      <c r="G1151" t="str">
        <f>VLOOKUP($A1151, 'Medical Examinations'!$A$2:$J$2336, 4, FALSE)</f>
        <v>Yes</v>
      </c>
      <c r="H1151" t="str">
        <f>VLOOKUP($A1151, 'Medical Examinations'!$A$2:$J$2336, 5, FALSE)</f>
        <v>No</v>
      </c>
      <c r="I1151" t="str">
        <f>VLOOKUP($A1151, 'Medical Examinations'!$A$2:$J$2336, 6, FALSE)</f>
        <v>No</v>
      </c>
      <c r="J1151">
        <f>VLOOKUP($A1151, 'Medical Examinations'!$A$2:$J$2336, 7, FALSE)</f>
        <v>2</v>
      </c>
      <c r="K1151" t="str">
        <f>VLOOKUP($A1151, 'Medical Examinations'!$A$2:$J$2336, 8, FALSE)</f>
        <v>Yes</v>
      </c>
      <c r="L1151" t="str">
        <f>VLOOKUP($A1151, 'Medical Examinations'!$A$2:$J$2336, 9, FALSE)</f>
        <v>Obesity</v>
      </c>
      <c r="M1151" t="str">
        <f>VLOOKUP($A1151, 'Medical Examinations'!$A$2:$J$2336, 10, FALSE)</f>
        <v>Diabetes</v>
      </c>
      <c r="N1151">
        <f>VLOOKUP($A1151, 'Hospitalisation Details'!$A$2:$K$2344, 5, FALSE)</f>
        <v>2</v>
      </c>
      <c r="O1151">
        <f>VLOOKUP($A1151, 'Hospitalisation Details'!$A$2:$K$2344, 6, FALSE)</f>
        <v>9800.89</v>
      </c>
      <c r="P1151" t="str">
        <f>VLOOKUP($A1151, 'Hospitalisation Details'!$A$2:$K$2344, 7, FALSE)</f>
        <v>tier - 2</v>
      </c>
      <c r="Q1151" t="str">
        <f>VLOOKUP($A1151, 'Hospitalisation Details'!$A$2:$K$2344, 8, FALSE)</f>
        <v>tier - 1</v>
      </c>
      <c r="R1151" t="str">
        <f>VLOOKUP($A1151, 'Hospitalisation Details'!$A$2:$K$2344, 9, FALSE)</f>
        <v>R1013</v>
      </c>
      <c r="S1151" t="str">
        <f>VLOOKUP($A1151, 'Hospitalisation Details'!$A$2:$K$2344, 10, FALSE)</f>
        <v>17Sep1973</v>
      </c>
      <c r="T1151">
        <f>VLOOKUP($A1151, 'Hospitalisation Details'!$A$2:$K$2344, 11, FALSE)</f>
        <v>49</v>
      </c>
    </row>
    <row r="1152" spans="1:20" ht="15.75" x14ac:dyDescent="0.25">
      <c r="A1152" s="1" t="s">
        <v>1219</v>
      </c>
      <c r="B1152" t="str">
        <f>VLOOKUP($A1152, 'Customer Names'!$A$2:$D$2336, 2, FALSE)</f>
        <v>Rogers</v>
      </c>
      <c r="C1152" t="str">
        <f>VLOOKUP($A1152, 'Customer Names'!$A$2:$D$2336, 3, FALSE)</f>
        <v xml:space="preserve"> Mr</v>
      </c>
      <c r="D1152" t="str">
        <f>VLOOKUP($A1152, 'Customer Names'!$A$2:$D$2336, 4, FALSE)</f>
        <v xml:space="preserve">  Christopher M</v>
      </c>
      <c r="E1152">
        <f>VLOOKUP($A1152, 'Medical Examinations'!$A$2:$J$2336, 2, FALSE)</f>
        <v>24.31</v>
      </c>
      <c r="F1152">
        <f>VLOOKUP($A1152, 'Medical Examinations'!$A$2:$J$2336, 3, FALSE)</f>
        <v>6.37</v>
      </c>
      <c r="G1152" t="str">
        <f>VLOOKUP($A1152, 'Medical Examinations'!$A$2:$J$2336, 4, FALSE)</f>
        <v>No</v>
      </c>
      <c r="H1152" t="str">
        <f>VLOOKUP($A1152, 'Medical Examinations'!$A$2:$J$2336, 5, FALSE)</f>
        <v>No</v>
      </c>
      <c r="I1152" t="str">
        <f>VLOOKUP($A1152, 'Medical Examinations'!$A$2:$J$2336, 6, FALSE)</f>
        <v>No</v>
      </c>
      <c r="J1152">
        <f>VLOOKUP($A1152, 'Medical Examinations'!$A$2:$J$2336, 7, FALSE)</f>
        <v>0</v>
      </c>
      <c r="K1152" t="str">
        <f>VLOOKUP($A1152, 'Medical Examinations'!$A$2:$J$2336, 8, FALSE)</f>
        <v>No</v>
      </c>
      <c r="L1152" t="str">
        <f>VLOOKUP($A1152, 'Medical Examinations'!$A$2:$J$2336, 9, FALSE)</f>
        <v>Obesity</v>
      </c>
      <c r="M1152" t="str">
        <f>VLOOKUP($A1152, 'Medical Examinations'!$A$2:$J$2336, 10, FALSE)</f>
        <v>Diabetes</v>
      </c>
      <c r="N1152">
        <f>VLOOKUP($A1152, 'Hospitalisation Details'!$A$2:$K$2344, 5, FALSE)</f>
        <v>5</v>
      </c>
      <c r="O1152">
        <f>VLOOKUP($A1152, 'Hospitalisation Details'!$A$2:$K$2344, 6, FALSE)</f>
        <v>9788.8700000000008</v>
      </c>
      <c r="P1152" t="str">
        <f>VLOOKUP($A1152, 'Hospitalisation Details'!$A$2:$K$2344, 7, FALSE)</f>
        <v>tier - 3</v>
      </c>
      <c r="Q1152" t="str">
        <f>VLOOKUP($A1152, 'Hospitalisation Details'!$A$2:$K$2344, 8, FALSE)</f>
        <v>tier - 2</v>
      </c>
      <c r="R1152" t="str">
        <f>VLOOKUP($A1152, 'Hospitalisation Details'!$A$2:$K$2344, 9, FALSE)</f>
        <v>R1013</v>
      </c>
      <c r="S1152" t="str">
        <f>VLOOKUP($A1152, 'Hospitalisation Details'!$A$2:$K$2344, 10, FALSE)</f>
        <v>7Jun1977</v>
      </c>
      <c r="T1152">
        <f>VLOOKUP($A1152, 'Hospitalisation Details'!$A$2:$K$2344, 11, FALSE)</f>
        <v>46</v>
      </c>
    </row>
    <row r="1153" spans="1:20" ht="15.75" x14ac:dyDescent="0.25">
      <c r="A1153" s="1" t="s">
        <v>1218</v>
      </c>
      <c r="B1153" t="str">
        <f>VLOOKUP($A1153, 'Customer Names'!$A$2:$D$2336, 2, FALSE)</f>
        <v>Diviney</v>
      </c>
      <c r="C1153" t="str">
        <f>VLOOKUP($A1153, 'Customer Names'!$A$2:$D$2336, 3, FALSE)</f>
        <v xml:space="preserve"> Mr</v>
      </c>
      <c r="D1153" t="str">
        <f>VLOOKUP($A1153, 'Customer Names'!$A$2:$D$2336, 4, FALSE)</f>
        <v xml:space="preserve">  Ciaran</v>
      </c>
      <c r="E1153">
        <f>VLOOKUP($A1153, 'Medical Examinations'!$A$2:$J$2336, 2, FALSE)</f>
        <v>44.75</v>
      </c>
      <c r="F1153">
        <f>VLOOKUP($A1153, 'Medical Examinations'!$A$2:$J$2336, 3, FALSE)</f>
        <v>5.09</v>
      </c>
      <c r="G1153" t="str">
        <f>VLOOKUP($A1153, 'Medical Examinations'!$A$2:$J$2336, 4, FALSE)</f>
        <v>Yes</v>
      </c>
      <c r="H1153" t="str">
        <f>VLOOKUP($A1153, 'Medical Examinations'!$A$2:$J$2336, 5, FALSE)</f>
        <v>No</v>
      </c>
      <c r="I1153" t="str">
        <f>VLOOKUP($A1153, 'Medical Examinations'!$A$2:$J$2336, 6, FALSE)</f>
        <v>No</v>
      </c>
      <c r="J1153">
        <f>VLOOKUP($A1153, 'Medical Examinations'!$A$2:$J$2336, 7, FALSE)</f>
        <v>2</v>
      </c>
      <c r="K1153" t="str">
        <f>VLOOKUP($A1153, 'Medical Examinations'!$A$2:$J$2336, 8, FALSE)</f>
        <v>Yes</v>
      </c>
      <c r="L1153" t="str">
        <f>VLOOKUP($A1153, 'Medical Examinations'!$A$2:$J$2336, 9, FALSE)</f>
        <v>Obesity</v>
      </c>
      <c r="M1153" t="str">
        <f>VLOOKUP($A1153, 'Medical Examinations'!$A$2:$J$2336, 10, FALSE)</f>
        <v>Normal</v>
      </c>
      <c r="N1153">
        <f>VLOOKUP($A1153, 'Hospitalisation Details'!$A$2:$K$2344, 5, FALSE)</f>
        <v>0</v>
      </c>
      <c r="O1153">
        <f>VLOOKUP($A1153, 'Hospitalisation Details'!$A$2:$K$2344, 6, FALSE)</f>
        <v>9787.32</v>
      </c>
      <c r="P1153" t="str">
        <f>VLOOKUP($A1153, 'Hospitalisation Details'!$A$2:$K$2344, 7, FALSE)</f>
        <v>tier - 2</v>
      </c>
      <c r="Q1153" t="str">
        <f>VLOOKUP($A1153, 'Hospitalisation Details'!$A$2:$K$2344, 8, FALSE)</f>
        <v>tier - 3</v>
      </c>
      <c r="R1153" t="str">
        <f>VLOOKUP($A1153, 'Hospitalisation Details'!$A$2:$K$2344, 9, FALSE)</f>
        <v>R1023</v>
      </c>
      <c r="S1153" t="str">
        <f>VLOOKUP($A1153, 'Hospitalisation Details'!$A$2:$K$2344, 10, FALSE)</f>
        <v>8Aug1996</v>
      </c>
      <c r="T1153">
        <f>VLOOKUP($A1153, 'Hospitalisation Details'!$A$2:$K$2344, 11, FALSE)</f>
        <v>26</v>
      </c>
    </row>
    <row r="1154" spans="1:20" ht="15.75" x14ac:dyDescent="0.25">
      <c r="A1154" s="1" t="s">
        <v>1217</v>
      </c>
      <c r="B1154" t="str">
        <f>VLOOKUP($A1154, 'Customer Names'!$A$2:$D$2336, 2, FALSE)</f>
        <v>Marlatt</v>
      </c>
      <c r="C1154" t="str">
        <f>VLOOKUP($A1154, 'Customer Names'!$A$2:$D$2336, 3, FALSE)</f>
        <v xml:space="preserve"> Ms</v>
      </c>
      <c r="D1154" t="str">
        <f>VLOOKUP($A1154, 'Customer Names'!$A$2:$D$2336, 4, FALSE)</f>
        <v xml:space="preserve">  Kara</v>
      </c>
      <c r="E1154">
        <f>VLOOKUP($A1154, 'Medical Examinations'!$A$2:$J$2336, 2, FALSE)</f>
        <v>30.78</v>
      </c>
      <c r="F1154">
        <f>VLOOKUP($A1154, 'Medical Examinations'!$A$2:$J$2336, 3, FALSE)</f>
        <v>7.94</v>
      </c>
      <c r="G1154" t="str">
        <f>VLOOKUP($A1154, 'Medical Examinations'!$A$2:$J$2336, 4, FALSE)</f>
        <v>No</v>
      </c>
      <c r="H1154" t="str">
        <f>VLOOKUP($A1154, 'Medical Examinations'!$A$2:$J$2336, 5, FALSE)</f>
        <v>No</v>
      </c>
      <c r="I1154" t="str">
        <f>VLOOKUP($A1154, 'Medical Examinations'!$A$2:$J$2336, 6, FALSE)</f>
        <v>No</v>
      </c>
      <c r="J1154">
        <f>VLOOKUP($A1154, 'Medical Examinations'!$A$2:$J$2336, 7, FALSE)</f>
        <v>1</v>
      </c>
      <c r="K1154" t="str">
        <f>VLOOKUP($A1154, 'Medical Examinations'!$A$2:$J$2336, 8, FALSE)</f>
        <v>No</v>
      </c>
      <c r="L1154" t="str">
        <f>VLOOKUP($A1154, 'Medical Examinations'!$A$2:$J$2336, 9, FALSE)</f>
        <v>Obesity</v>
      </c>
      <c r="M1154" t="str">
        <f>VLOOKUP($A1154, 'Medical Examinations'!$A$2:$J$2336, 10, FALSE)</f>
        <v>Diabetes</v>
      </c>
      <c r="N1154">
        <f>VLOOKUP($A1154, 'Hospitalisation Details'!$A$2:$K$2344, 5, FALSE)</f>
        <v>1</v>
      </c>
      <c r="O1154">
        <f>VLOOKUP($A1154, 'Hospitalisation Details'!$A$2:$K$2344, 6, FALSE)</f>
        <v>9778.35</v>
      </c>
      <c r="P1154" t="str">
        <f>VLOOKUP($A1154, 'Hospitalisation Details'!$A$2:$K$2344, 7, FALSE)</f>
        <v>tier - 2</v>
      </c>
      <c r="Q1154" t="str">
        <f>VLOOKUP($A1154, 'Hospitalisation Details'!$A$2:$K$2344, 8, FALSE)</f>
        <v>tier - 2</v>
      </c>
      <c r="R1154" t="str">
        <f>VLOOKUP($A1154, 'Hospitalisation Details'!$A$2:$K$2344, 9, FALSE)</f>
        <v>R1024</v>
      </c>
      <c r="S1154" t="str">
        <f>VLOOKUP($A1154, 'Hospitalisation Details'!$A$2:$K$2344, 10, FALSE)</f>
        <v>7Jul1973</v>
      </c>
      <c r="T1154">
        <f>VLOOKUP($A1154, 'Hospitalisation Details'!$A$2:$K$2344, 11, FALSE)</f>
        <v>49</v>
      </c>
    </row>
    <row r="1155" spans="1:20" ht="15.75" x14ac:dyDescent="0.25">
      <c r="A1155" s="1" t="s">
        <v>1216</v>
      </c>
      <c r="B1155" t="str">
        <f>VLOOKUP($A1155, 'Customer Names'!$A$2:$D$2336, 2, FALSE)</f>
        <v>Ohler</v>
      </c>
      <c r="C1155" t="str">
        <f>VLOOKUP($A1155, 'Customer Names'!$A$2:$D$2336, 3, FALSE)</f>
        <v xml:space="preserve"> Ms</v>
      </c>
      <c r="D1155" t="str">
        <f>VLOOKUP($A1155, 'Customer Names'!$A$2:$D$2336, 4, FALSE)</f>
        <v xml:space="preserve">  Makie</v>
      </c>
      <c r="E1155">
        <f>VLOOKUP($A1155, 'Medical Examinations'!$A$2:$J$2336, 2, FALSE)</f>
        <v>21.86</v>
      </c>
      <c r="F1155">
        <f>VLOOKUP($A1155, 'Medical Examinations'!$A$2:$J$2336, 3, FALSE)</f>
        <v>10.95</v>
      </c>
      <c r="G1155" t="str">
        <f>VLOOKUP($A1155, 'Medical Examinations'!$A$2:$J$2336, 4, FALSE)</f>
        <v>No</v>
      </c>
      <c r="H1155" t="str">
        <f>VLOOKUP($A1155, 'Medical Examinations'!$A$2:$J$2336, 5, FALSE)</f>
        <v>No</v>
      </c>
      <c r="I1155" t="str">
        <f>VLOOKUP($A1155, 'Medical Examinations'!$A$2:$J$2336, 6, FALSE)</f>
        <v>No</v>
      </c>
      <c r="J1155">
        <f>VLOOKUP($A1155, 'Medical Examinations'!$A$2:$J$2336, 7, FALSE)</f>
        <v>0</v>
      </c>
      <c r="K1155" t="str">
        <f>VLOOKUP($A1155, 'Medical Examinations'!$A$2:$J$2336, 8, FALSE)</f>
        <v>No</v>
      </c>
      <c r="L1155" t="str">
        <f>VLOOKUP($A1155, 'Medical Examinations'!$A$2:$J$2336, 9, FALSE)</f>
        <v>Obesity</v>
      </c>
      <c r="M1155" t="str">
        <f>VLOOKUP($A1155, 'Medical Examinations'!$A$2:$J$2336, 10, FALSE)</f>
        <v>Diabetes</v>
      </c>
      <c r="N1155">
        <f>VLOOKUP($A1155, 'Hospitalisation Details'!$A$2:$K$2344, 5, FALSE)</f>
        <v>0</v>
      </c>
      <c r="O1155">
        <f>VLOOKUP($A1155, 'Hospitalisation Details'!$A$2:$K$2344, 6, FALSE)</f>
        <v>9764.08</v>
      </c>
      <c r="P1155" t="str">
        <f>VLOOKUP($A1155, 'Hospitalisation Details'!$A$2:$K$2344, 7, FALSE)</f>
        <v>tier - 3</v>
      </c>
      <c r="Q1155" t="str">
        <f>VLOOKUP($A1155, 'Hospitalisation Details'!$A$2:$K$2344, 8, FALSE)</f>
        <v>tier - 1</v>
      </c>
      <c r="R1155" t="str">
        <f>VLOOKUP($A1155, 'Hospitalisation Details'!$A$2:$K$2344, 9, FALSE)</f>
        <v>R1012</v>
      </c>
      <c r="S1155" t="str">
        <f>VLOOKUP($A1155, 'Hospitalisation Details'!$A$2:$K$2344, 10, FALSE)</f>
        <v>5Sep1965</v>
      </c>
      <c r="T1155">
        <f>VLOOKUP($A1155, 'Hospitalisation Details'!$A$2:$K$2344, 11, FALSE)</f>
        <v>57</v>
      </c>
    </row>
    <row r="1156" spans="1:20" ht="15.75" x14ac:dyDescent="0.25">
      <c r="A1156" s="1" t="s">
        <v>1215</v>
      </c>
      <c r="B1156" t="str">
        <f>VLOOKUP($A1156, 'Customer Names'!$A$2:$D$2336, 2, FALSE)</f>
        <v>Mossler</v>
      </c>
      <c r="C1156" t="str">
        <f>VLOOKUP($A1156, 'Customer Names'!$A$2:$D$2336, 3, FALSE)</f>
        <v xml:space="preserve"> Ms</v>
      </c>
      <c r="D1156" t="str">
        <f>VLOOKUP($A1156, 'Customer Names'!$A$2:$D$2336, 4, FALSE)</f>
        <v xml:space="preserve">  Emily E</v>
      </c>
      <c r="E1156">
        <f>VLOOKUP($A1156, 'Medical Examinations'!$A$2:$J$2336, 2, FALSE)</f>
        <v>49.09</v>
      </c>
      <c r="F1156">
        <f>VLOOKUP($A1156, 'Medical Examinations'!$A$2:$J$2336, 3, FALSE)</f>
        <v>6.3</v>
      </c>
      <c r="G1156" t="str">
        <f>VLOOKUP($A1156, 'Medical Examinations'!$A$2:$J$2336, 4, FALSE)</f>
        <v>Yes</v>
      </c>
      <c r="H1156" t="str">
        <f>VLOOKUP($A1156, 'Medical Examinations'!$A$2:$J$2336, 5, FALSE)</f>
        <v>Yes</v>
      </c>
      <c r="I1156" t="str">
        <f>VLOOKUP($A1156, 'Medical Examinations'!$A$2:$J$2336, 6, FALSE)</f>
        <v>No</v>
      </c>
      <c r="J1156">
        <f>VLOOKUP($A1156, 'Medical Examinations'!$A$2:$J$2336, 7, FALSE)</f>
        <v>2</v>
      </c>
      <c r="K1156" t="str">
        <f>VLOOKUP($A1156, 'Medical Examinations'!$A$2:$J$2336, 8, FALSE)</f>
        <v>Yes</v>
      </c>
      <c r="L1156" t="str">
        <f>VLOOKUP($A1156, 'Medical Examinations'!$A$2:$J$2336, 9, FALSE)</f>
        <v>Obesity</v>
      </c>
      <c r="M1156" t="str">
        <f>VLOOKUP($A1156, 'Medical Examinations'!$A$2:$J$2336, 10, FALSE)</f>
        <v>Diabetes</v>
      </c>
      <c r="N1156">
        <f>VLOOKUP($A1156, 'Hospitalisation Details'!$A$2:$K$2344, 5, FALSE)</f>
        <v>0</v>
      </c>
      <c r="O1156">
        <f>VLOOKUP($A1156, 'Hospitalisation Details'!$A$2:$K$2344, 6, FALSE)</f>
        <v>9753.49</v>
      </c>
      <c r="P1156" t="str">
        <f>VLOOKUP($A1156, 'Hospitalisation Details'!$A$2:$K$2344, 7, FALSE)</f>
        <v>tier - 2</v>
      </c>
      <c r="Q1156" t="str">
        <f>VLOOKUP($A1156, 'Hospitalisation Details'!$A$2:$K$2344, 8, FALSE)</f>
        <v>tier - 2</v>
      </c>
      <c r="R1156" t="str">
        <f>VLOOKUP($A1156, 'Hospitalisation Details'!$A$2:$K$2344, 9, FALSE)</f>
        <v>R1012</v>
      </c>
      <c r="S1156" t="str">
        <f>VLOOKUP($A1156, 'Hospitalisation Details'!$A$2:$K$2344, 10, FALSE)</f>
        <v>14Jul2001</v>
      </c>
      <c r="T1156">
        <f>VLOOKUP($A1156, 'Hospitalisation Details'!$A$2:$K$2344, 11, FALSE)</f>
        <v>21</v>
      </c>
    </row>
    <row r="1157" spans="1:20" ht="15.75" x14ac:dyDescent="0.25">
      <c r="A1157" s="1" t="s">
        <v>1214</v>
      </c>
      <c r="B1157" t="str">
        <f>VLOOKUP($A1157, 'Customer Names'!$A$2:$D$2336, 2, FALSE)</f>
        <v>Segall</v>
      </c>
      <c r="C1157" t="str">
        <f>VLOOKUP($A1157, 'Customer Names'!$A$2:$D$2336, 3, FALSE)</f>
        <v xml:space="preserve"> Mr</v>
      </c>
      <c r="D1157" t="str">
        <f>VLOOKUP($A1157, 'Customer Names'!$A$2:$D$2336, 4, FALSE)</f>
        <v xml:space="preserve">  Cary</v>
      </c>
      <c r="E1157">
        <f>VLOOKUP($A1157, 'Medical Examinations'!$A$2:$J$2336, 2, FALSE)</f>
        <v>47.74</v>
      </c>
      <c r="F1157">
        <f>VLOOKUP($A1157, 'Medical Examinations'!$A$2:$J$2336, 3, FALSE)</f>
        <v>8.0500000000000007</v>
      </c>
      <c r="G1157" t="str">
        <f>VLOOKUP($A1157, 'Medical Examinations'!$A$2:$J$2336, 4, FALSE)</f>
        <v>Yes</v>
      </c>
      <c r="H1157" t="str">
        <f>VLOOKUP($A1157, 'Medical Examinations'!$A$2:$J$2336, 5, FALSE)</f>
        <v>Yes</v>
      </c>
      <c r="I1157" t="str">
        <f>VLOOKUP($A1157, 'Medical Examinations'!$A$2:$J$2336, 6, FALSE)</f>
        <v>No</v>
      </c>
      <c r="J1157">
        <f>VLOOKUP($A1157, 'Medical Examinations'!$A$2:$J$2336, 7, FALSE)</f>
        <v>2</v>
      </c>
      <c r="K1157" t="str">
        <f>VLOOKUP($A1157, 'Medical Examinations'!$A$2:$J$2336, 8, FALSE)</f>
        <v>Yes</v>
      </c>
      <c r="L1157" t="str">
        <f>VLOOKUP($A1157, 'Medical Examinations'!$A$2:$J$2336, 9, FALSE)</f>
        <v>Obesity</v>
      </c>
      <c r="M1157" t="str">
        <f>VLOOKUP($A1157, 'Medical Examinations'!$A$2:$J$2336, 10, FALSE)</f>
        <v>Diabetes</v>
      </c>
      <c r="N1157">
        <f>VLOOKUP($A1157, 'Hospitalisation Details'!$A$2:$K$2344, 5, FALSE)</f>
        <v>1</v>
      </c>
      <c r="O1157">
        <f>VLOOKUP($A1157, 'Hospitalisation Details'!$A$2:$K$2344, 6, FALSE)</f>
        <v>9748.91</v>
      </c>
      <c r="P1157" t="str">
        <f>VLOOKUP($A1157, 'Hospitalisation Details'!$A$2:$K$2344, 7, FALSE)</f>
        <v>tier - 2</v>
      </c>
      <c r="Q1157" t="str">
        <f>VLOOKUP($A1157, 'Hospitalisation Details'!$A$2:$K$2344, 8, FALSE)</f>
        <v>tier - 1</v>
      </c>
      <c r="R1157" t="str">
        <f>VLOOKUP($A1157, 'Hospitalisation Details'!$A$2:$K$2344, 9, FALSE)</f>
        <v>R1013</v>
      </c>
      <c r="S1157" t="str">
        <f>VLOOKUP($A1157, 'Hospitalisation Details'!$A$2:$K$2344, 10, FALSE)</f>
        <v>4Jul1970</v>
      </c>
      <c r="T1157">
        <f>VLOOKUP($A1157, 'Hospitalisation Details'!$A$2:$K$2344, 11, FALSE)</f>
        <v>52</v>
      </c>
    </row>
    <row r="1158" spans="1:20" ht="15.75" x14ac:dyDescent="0.25">
      <c r="A1158" s="1" t="s">
        <v>1213</v>
      </c>
      <c r="B1158" t="str">
        <f>VLOOKUP($A1158, 'Customer Names'!$A$2:$D$2336, 2, FALSE)</f>
        <v>Sprieser</v>
      </c>
      <c r="C1158" t="str">
        <f>VLOOKUP($A1158, 'Customer Names'!$A$2:$D$2336, 3, FALSE)</f>
        <v xml:space="preserve"> Mr</v>
      </c>
      <c r="D1158" t="str">
        <f>VLOOKUP($A1158, 'Customer Names'!$A$2:$D$2336, 4, FALSE)</f>
        <v xml:space="preserve">  Steven</v>
      </c>
      <c r="E1158">
        <f>VLOOKUP($A1158, 'Medical Examinations'!$A$2:$J$2336, 2, FALSE)</f>
        <v>30.2</v>
      </c>
      <c r="F1158">
        <f>VLOOKUP($A1158, 'Medical Examinations'!$A$2:$J$2336, 3, FALSE)</f>
        <v>9.8800000000000008</v>
      </c>
      <c r="G1158" t="str">
        <f>VLOOKUP($A1158, 'Medical Examinations'!$A$2:$J$2336, 4, FALSE)</f>
        <v>No</v>
      </c>
      <c r="H1158" t="str">
        <f>VLOOKUP($A1158, 'Medical Examinations'!$A$2:$J$2336, 5, FALSE)</f>
        <v>No</v>
      </c>
      <c r="I1158" t="str">
        <f>VLOOKUP($A1158, 'Medical Examinations'!$A$2:$J$2336, 6, FALSE)</f>
        <v>No</v>
      </c>
      <c r="J1158">
        <f>VLOOKUP($A1158, 'Medical Examinations'!$A$2:$J$2336, 7, FALSE)</f>
        <v>1</v>
      </c>
      <c r="K1158" t="str">
        <f>VLOOKUP($A1158, 'Medical Examinations'!$A$2:$J$2336, 8, FALSE)</f>
        <v>No</v>
      </c>
      <c r="L1158" t="str">
        <f>VLOOKUP($A1158, 'Medical Examinations'!$A$2:$J$2336, 9, FALSE)</f>
        <v>Obesity</v>
      </c>
      <c r="M1158" t="str">
        <f>VLOOKUP($A1158, 'Medical Examinations'!$A$2:$J$2336, 10, FALSE)</f>
        <v>Diabetes</v>
      </c>
      <c r="N1158">
        <f>VLOOKUP($A1158, 'Hospitalisation Details'!$A$2:$K$2344, 5, FALSE)</f>
        <v>1</v>
      </c>
      <c r="O1158">
        <f>VLOOKUP($A1158, 'Hospitalisation Details'!$A$2:$K$2344, 6, FALSE)</f>
        <v>9724.5300000000007</v>
      </c>
      <c r="P1158" t="str">
        <f>VLOOKUP($A1158, 'Hospitalisation Details'!$A$2:$K$2344, 7, FALSE)</f>
        <v>tier - 3</v>
      </c>
      <c r="Q1158" t="str">
        <f>VLOOKUP($A1158, 'Hospitalisation Details'!$A$2:$K$2344, 8, FALSE)</f>
        <v>tier - 1</v>
      </c>
      <c r="R1158" t="str">
        <f>VLOOKUP($A1158, 'Hospitalisation Details'!$A$2:$K$2344, 9, FALSE)</f>
        <v>R1011</v>
      </c>
      <c r="S1158" t="str">
        <f>VLOOKUP($A1158, 'Hospitalisation Details'!$A$2:$K$2344, 10, FALSE)</f>
        <v>18Aug1970</v>
      </c>
      <c r="T1158">
        <f>VLOOKUP($A1158, 'Hospitalisation Details'!$A$2:$K$2344, 11, FALSE)</f>
        <v>52</v>
      </c>
    </row>
    <row r="1159" spans="1:20" ht="15.75" x14ac:dyDescent="0.25">
      <c r="A1159" s="1" t="s">
        <v>1212</v>
      </c>
      <c r="B1159" t="str">
        <f>VLOOKUP($A1159, 'Customer Names'!$A$2:$D$2336, 2, FALSE)</f>
        <v>Blanco</v>
      </c>
      <c r="C1159" t="str">
        <f>VLOOKUP($A1159, 'Customer Names'!$A$2:$D$2336, 3, FALSE)</f>
        <v xml:space="preserve"> Mr</v>
      </c>
      <c r="D1159" t="str">
        <f>VLOOKUP($A1159, 'Customer Names'!$A$2:$D$2336, 4, FALSE)</f>
        <v xml:space="preserve">  Jose Antonio Sr</v>
      </c>
      <c r="E1159">
        <f>VLOOKUP($A1159, 'Medical Examinations'!$A$2:$J$2336, 2, FALSE)</f>
        <v>33.25</v>
      </c>
      <c r="F1159">
        <f>VLOOKUP($A1159, 'Medical Examinations'!$A$2:$J$2336, 3, FALSE)</f>
        <v>7.42</v>
      </c>
      <c r="G1159" t="str">
        <f>VLOOKUP($A1159, 'Medical Examinations'!$A$2:$J$2336, 4, FALSE)</f>
        <v>Yes</v>
      </c>
      <c r="H1159" t="str">
        <f>VLOOKUP($A1159, 'Medical Examinations'!$A$2:$J$2336, 5, FALSE)</f>
        <v>No</v>
      </c>
      <c r="I1159" t="str">
        <f>VLOOKUP($A1159, 'Medical Examinations'!$A$2:$J$2336, 6, FALSE)</f>
        <v>No</v>
      </c>
      <c r="J1159">
        <f>VLOOKUP($A1159, 'Medical Examinations'!$A$2:$J$2336, 7, FALSE)</f>
        <v>1</v>
      </c>
      <c r="K1159" t="str">
        <f>VLOOKUP($A1159, 'Medical Examinations'!$A$2:$J$2336, 8, FALSE)</f>
        <v>No</v>
      </c>
      <c r="L1159" t="str">
        <f>VLOOKUP($A1159, 'Medical Examinations'!$A$2:$J$2336, 9, FALSE)</f>
        <v>Obesity</v>
      </c>
      <c r="M1159" t="str">
        <f>VLOOKUP($A1159, 'Medical Examinations'!$A$2:$J$2336, 10, FALSE)</f>
        <v>Diabetes</v>
      </c>
      <c r="N1159">
        <f>VLOOKUP($A1159, 'Hospitalisation Details'!$A$2:$K$2344, 5, FALSE)</f>
        <v>0</v>
      </c>
      <c r="O1159">
        <f>VLOOKUP($A1159, 'Hospitalisation Details'!$A$2:$K$2344, 6, FALSE)</f>
        <v>9722.77</v>
      </c>
      <c r="P1159" t="str">
        <f>VLOOKUP($A1159, 'Hospitalisation Details'!$A$2:$K$2344, 7, FALSE)</f>
        <v>tier - 3</v>
      </c>
      <c r="Q1159" t="str">
        <f>VLOOKUP($A1159, 'Hospitalisation Details'!$A$2:$K$2344, 8, FALSE)</f>
        <v>tier - 1</v>
      </c>
      <c r="R1159" t="str">
        <f>VLOOKUP($A1159, 'Hospitalisation Details'!$A$2:$K$2344, 9, FALSE)</f>
        <v>R1016</v>
      </c>
      <c r="S1159" t="str">
        <f>VLOOKUP($A1159, 'Hospitalisation Details'!$A$2:$K$2344, 10, FALSE)</f>
        <v>12Sep1970</v>
      </c>
      <c r="T1159">
        <f>VLOOKUP($A1159, 'Hospitalisation Details'!$A$2:$K$2344, 11, FALSE)</f>
        <v>52</v>
      </c>
    </row>
    <row r="1160" spans="1:20" ht="15.75" x14ac:dyDescent="0.25">
      <c r="A1160" s="1" t="s">
        <v>1211</v>
      </c>
      <c r="B1160" t="str">
        <f>VLOOKUP($A1160, 'Customer Names'!$A$2:$D$2336, 2, FALSE)</f>
        <v>Sheptock</v>
      </c>
      <c r="C1160" t="str">
        <f>VLOOKUP($A1160, 'Customer Names'!$A$2:$D$2336, 3, FALSE)</f>
        <v xml:space="preserve"> Ms</v>
      </c>
      <c r="D1160" t="str">
        <f>VLOOKUP($A1160, 'Customer Names'!$A$2:$D$2336, 4, FALSE)</f>
        <v xml:space="preserve">  Tatiana</v>
      </c>
      <c r="E1160">
        <f>VLOOKUP($A1160, 'Medical Examinations'!$A$2:$J$2336, 2, FALSE)</f>
        <v>26.6</v>
      </c>
      <c r="F1160">
        <f>VLOOKUP($A1160, 'Medical Examinations'!$A$2:$J$2336, 3, FALSE)</f>
        <v>8.4499999999999993</v>
      </c>
      <c r="G1160" t="str">
        <f>VLOOKUP($A1160, 'Medical Examinations'!$A$2:$J$2336, 4, FALSE)</f>
        <v>No</v>
      </c>
      <c r="H1160" t="str">
        <f>VLOOKUP($A1160, 'Medical Examinations'!$A$2:$J$2336, 5, FALSE)</f>
        <v>No</v>
      </c>
      <c r="I1160" t="str">
        <f>VLOOKUP($A1160, 'Medical Examinations'!$A$2:$J$2336, 6, FALSE)</f>
        <v>No</v>
      </c>
      <c r="J1160">
        <f>VLOOKUP($A1160, 'Medical Examinations'!$A$2:$J$2336, 7, FALSE)</f>
        <v>0</v>
      </c>
      <c r="K1160" t="str">
        <f>VLOOKUP($A1160, 'Medical Examinations'!$A$2:$J$2336, 8, FALSE)</f>
        <v>No</v>
      </c>
      <c r="L1160" t="str">
        <f>VLOOKUP($A1160, 'Medical Examinations'!$A$2:$J$2336, 9, FALSE)</f>
        <v>Obesity</v>
      </c>
      <c r="M1160" t="str">
        <f>VLOOKUP($A1160, 'Medical Examinations'!$A$2:$J$2336, 10, FALSE)</f>
        <v>Diabetes</v>
      </c>
      <c r="N1160">
        <f>VLOOKUP($A1160, 'Hospitalisation Details'!$A$2:$K$2344, 5, FALSE)</f>
        <v>2</v>
      </c>
      <c r="O1160">
        <f>VLOOKUP($A1160, 'Hospitalisation Details'!$A$2:$K$2344, 6, FALSE)</f>
        <v>9715.84</v>
      </c>
      <c r="P1160" t="str">
        <f>VLOOKUP($A1160, 'Hospitalisation Details'!$A$2:$K$2344, 7, FALSE)</f>
        <v>tier - 2</v>
      </c>
      <c r="Q1160" t="str">
        <f>VLOOKUP($A1160, 'Hospitalisation Details'!$A$2:$K$2344, 8, FALSE)</f>
        <v>tier - 1</v>
      </c>
      <c r="R1160" t="str">
        <f>VLOOKUP($A1160, 'Hospitalisation Details'!$A$2:$K$2344, 9, FALSE)</f>
        <v>R1024</v>
      </c>
      <c r="S1160" t="str">
        <f>VLOOKUP($A1160, 'Hospitalisation Details'!$A$2:$K$2344, 10, FALSE)</f>
        <v>27Jun1975</v>
      </c>
      <c r="T1160">
        <f>VLOOKUP($A1160, 'Hospitalisation Details'!$A$2:$K$2344, 11, FALSE)</f>
        <v>47</v>
      </c>
    </row>
    <row r="1161" spans="1:20" ht="15.75" x14ac:dyDescent="0.25">
      <c r="A1161" s="1" t="s">
        <v>1210</v>
      </c>
      <c r="B1161" t="str">
        <f>VLOOKUP($A1161, 'Customer Names'!$A$2:$D$2336, 2, FALSE)</f>
        <v>Chruniak</v>
      </c>
      <c r="C1161" t="str">
        <f>VLOOKUP($A1161, 'Customer Names'!$A$2:$D$2336, 3, FALSE)</f>
        <v xml:space="preserve"> Mr</v>
      </c>
      <c r="D1161" t="str">
        <f>VLOOKUP($A1161, 'Customer Names'!$A$2:$D$2336, 4, FALSE)</f>
        <v xml:space="preserve">  Dan T</v>
      </c>
      <c r="E1161">
        <f>VLOOKUP($A1161, 'Medical Examinations'!$A$2:$J$2336, 2, FALSE)</f>
        <v>26.35</v>
      </c>
      <c r="F1161">
        <f>VLOOKUP($A1161, 'Medical Examinations'!$A$2:$J$2336, 3, FALSE)</f>
        <v>6.21</v>
      </c>
      <c r="G1161" t="str">
        <f>VLOOKUP($A1161, 'Medical Examinations'!$A$2:$J$2336, 4, FALSE)</f>
        <v>No</v>
      </c>
      <c r="H1161" t="str">
        <f>VLOOKUP($A1161, 'Medical Examinations'!$A$2:$J$2336, 5, FALSE)</f>
        <v>No</v>
      </c>
      <c r="I1161" t="str">
        <f>VLOOKUP($A1161, 'Medical Examinations'!$A$2:$J$2336, 6, FALSE)</f>
        <v>No</v>
      </c>
      <c r="J1161">
        <f>VLOOKUP($A1161, 'Medical Examinations'!$A$2:$J$2336, 7, FALSE)</f>
        <v>0</v>
      </c>
      <c r="K1161" t="str">
        <f>VLOOKUP($A1161, 'Medical Examinations'!$A$2:$J$2336, 8, FALSE)</f>
        <v>No</v>
      </c>
      <c r="L1161" t="str">
        <f>VLOOKUP($A1161, 'Medical Examinations'!$A$2:$J$2336, 9, FALSE)</f>
        <v>Obesity</v>
      </c>
      <c r="M1161" t="str">
        <f>VLOOKUP($A1161, 'Medical Examinations'!$A$2:$J$2336, 10, FALSE)</f>
        <v>Diabetes</v>
      </c>
      <c r="N1161">
        <f>VLOOKUP($A1161, 'Hospitalisation Details'!$A$2:$K$2344, 5, FALSE)</f>
        <v>0</v>
      </c>
      <c r="O1161">
        <f>VLOOKUP($A1161, 'Hospitalisation Details'!$A$2:$K$2344, 6, FALSE)</f>
        <v>9710.7099999999991</v>
      </c>
      <c r="P1161" t="str">
        <f>VLOOKUP($A1161, 'Hospitalisation Details'!$A$2:$K$2344, 7, FALSE)</f>
        <v>tier - 2</v>
      </c>
      <c r="Q1161" t="str">
        <f>VLOOKUP($A1161, 'Hospitalisation Details'!$A$2:$K$2344, 8, FALSE)</f>
        <v>tier - 1</v>
      </c>
      <c r="R1161" t="str">
        <f>VLOOKUP($A1161, 'Hospitalisation Details'!$A$2:$K$2344, 9, FALSE)</f>
        <v>R1021</v>
      </c>
      <c r="S1161" t="str">
        <f>VLOOKUP($A1161, 'Hospitalisation Details'!$A$2:$K$2344, 10, FALSE)</f>
        <v>10Jul1972</v>
      </c>
      <c r="T1161">
        <f>VLOOKUP($A1161, 'Hospitalisation Details'!$A$2:$K$2344, 11, FALSE)</f>
        <v>50</v>
      </c>
    </row>
    <row r="1162" spans="1:20" ht="15.75" x14ac:dyDescent="0.25">
      <c r="A1162" s="1" t="s">
        <v>1209</v>
      </c>
      <c r="B1162" t="str">
        <f>VLOOKUP($A1162, 'Customer Names'!$A$2:$D$2336, 2, FALSE)</f>
        <v>Miller</v>
      </c>
      <c r="C1162" t="str">
        <f>VLOOKUP($A1162, 'Customer Names'!$A$2:$D$2336, 3, FALSE)</f>
        <v xml:space="preserve"> Ms</v>
      </c>
      <c r="D1162" t="str">
        <f>VLOOKUP($A1162, 'Customer Names'!$A$2:$D$2336, 4, FALSE)</f>
        <v xml:space="preserve">  Liisa A</v>
      </c>
      <c r="E1162">
        <f>VLOOKUP($A1162, 'Medical Examinations'!$A$2:$J$2336, 2, FALSE)</f>
        <v>39.994999999999997</v>
      </c>
      <c r="F1162">
        <f>VLOOKUP($A1162, 'Medical Examinations'!$A$2:$J$2336, 3, FALSE)</f>
        <v>4.6500000000000004</v>
      </c>
      <c r="G1162" t="str">
        <f>VLOOKUP($A1162, 'Medical Examinations'!$A$2:$J$2336, 4, FALSE)</f>
        <v>Yes</v>
      </c>
      <c r="H1162" t="str">
        <f>VLOOKUP($A1162, 'Medical Examinations'!$A$2:$J$2336, 5, FALSE)</f>
        <v>No</v>
      </c>
      <c r="I1162" t="str">
        <f>VLOOKUP($A1162, 'Medical Examinations'!$A$2:$J$2336, 6, FALSE)</f>
        <v>No</v>
      </c>
      <c r="J1162">
        <f>VLOOKUP($A1162, 'Medical Examinations'!$A$2:$J$2336, 7, FALSE)</f>
        <v>1</v>
      </c>
      <c r="K1162" t="str">
        <f>VLOOKUP($A1162, 'Medical Examinations'!$A$2:$J$2336, 8, FALSE)</f>
        <v>Yes</v>
      </c>
      <c r="L1162" t="str">
        <f>VLOOKUP($A1162, 'Medical Examinations'!$A$2:$J$2336, 9, FALSE)</f>
        <v>Obesity</v>
      </c>
      <c r="M1162" t="str">
        <f>VLOOKUP($A1162, 'Medical Examinations'!$A$2:$J$2336, 10, FALSE)</f>
        <v>Normal</v>
      </c>
      <c r="N1162">
        <f>VLOOKUP($A1162, 'Hospitalisation Details'!$A$2:$K$2344, 5, FALSE)</f>
        <v>3</v>
      </c>
      <c r="O1162">
        <f>VLOOKUP($A1162, 'Hospitalisation Details'!$A$2:$K$2344, 6, FALSE)</f>
        <v>9704.67</v>
      </c>
      <c r="P1162" t="str">
        <f>VLOOKUP($A1162, 'Hospitalisation Details'!$A$2:$K$2344, 7, FALSE)</f>
        <v>tier - 2</v>
      </c>
      <c r="Q1162" t="str">
        <f>VLOOKUP($A1162, 'Hospitalisation Details'!$A$2:$K$2344, 8, FALSE)</f>
        <v>tier - 3</v>
      </c>
      <c r="R1162" t="str">
        <f>VLOOKUP($A1162, 'Hospitalisation Details'!$A$2:$K$2344, 9, FALSE)</f>
        <v>R1024</v>
      </c>
      <c r="S1162" t="str">
        <f>VLOOKUP($A1162, 'Hospitalisation Details'!$A$2:$K$2344, 10, FALSE)</f>
        <v>19Sep1977</v>
      </c>
      <c r="T1162">
        <f>VLOOKUP($A1162, 'Hospitalisation Details'!$A$2:$K$2344, 11, FALSE)</f>
        <v>45</v>
      </c>
    </row>
    <row r="1163" spans="1:20" ht="15.75" x14ac:dyDescent="0.25">
      <c r="A1163" s="1" t="s">
        <v>1208</v>
      </c>
      <c r="B1163" t="str">
        <f>VLOOKUP($A1163, 'Customer Names'!$A$2:$D$2336, 2, FALSE)</f>
        <v>Theis</v>
      </c>
      <c r="C1163" t="str">
        <f>VLOOKUP($A1163, 'Customer Names'!$A$2:$D$2336, 3, FALSE)</f>
        <v xml:space="preserve"> Ms</v>
      </c>
      <c r="D1163" t="str">
        <f>VLOOKUP($A1163, 'Customer Names'!$A$2:$D$2336, 4, FALSE)</f>
        <v xml:space="preserve">  Kathryn E</v>
      </c>
      <c r="E1163">
        <f>VLOOKUP($A1163, 'Medical Examinations'!$A$2:$J$2336, 2, FALSE)</f>
        <v>22.92</v>
      </c>
      <c r="F1163">
        <f>VLOOKUP($A1163, 'Medical Examinations'!$A$2:$J$2336, 3, FALSE)</f>
        <v>5.87</v>
      </c>
      <c r="G1163" t="str">
        <f>VLOOKUP($A1163, 'Medical Examinations'!$A$2:$J$2336, 4, FALSE)</f>
        <v>No</v>
      </c>
      <c r="H1163" t="str">
        <f>VLOOKUP($A1163, 'Medical Examinations'!$A$2:$J$2336, 5, FALSE)</f>
        <v>No</v>
      </c>
      <c r="I1163" t="str">
        <f>VLOOKUP($A1163, 'Medical Examinations'!$A$2:$J$2336, 6, FALSE)</f>
        <v>No</v>
      </c>
      <c r="J1163">
        <f>VLOOKUP($A1163, 'Medical Examinations'!$A$2:$J$2336, 7, FALSE)</f>
        <v>0</v>
      </c>
      <c r="K1163" t="str">
        <f>VLOOKUP($A1163, 'Medical Examinations'!$A$2:$J$2336, 8, FALSE)</f>
        <v>No</v>
      </c>
      <c r="L1163" t="str">
        <f>VLOOKUP($A1163, 'Medical Examinations'!$A$2:$J$2336, 9, FALSE)</f>
        <v>Obesity</v>
      </c>
      <c r="M1163" t="str">
        <f>VLOOKUP($A1163, 'Medical Examinations'!$A$2:$J$2336, 10, FALSE)</f>
        <v>Diabetes</v>
      </c>
      <c r="N1163">
        <f>VLOOKUP($A1163, 'Hospitalisation Details'!$A$2:$K$2344, 5, FALSE)</f>
        <v>0</v>
      </c>
      <c r="O1163">
        <f>VLOOKUP($A1163, 'Hospitalisation Details'!$A$2:$K$2344, 6, FALSE)</f>
        <v>9698.42</v>
      </c>
      <c r="P1163" t="str">
        <f>VLOOKUP($A1163, 'Hospitalisation Details'!$A$2:$K$2344, 7, FALSE)</f>
        <v>tier - 3</v>
      </c>
      <c r="Q1163" t="str">
        <f>VLOOKUP($A1163, 'Hospitalisation Details'!$A$2:$K$2344, 8, FALSE)</f>
        <v>tier - 3</v>
      </c>
      <c r="R1163" t="str">
        <f>VLOOKUP($A1163, 'Hospitalisation Details'!$A$2:$K$2344, 9, FALSE)</f>
        <v>R1013</v>
      </c>
      <c r="S1163" t="str">
        <f>VLOOKUP($A1163, 'Hospitalisation Details'!$A$2:$K$2344, 10, FALSE)</f>
        <v>7Nov1964</v>
      </c>
      <c r="T1163">
        <f>VLOOKUP($A1163, 'Hospitalisation Details'!$A$2:$K$2344, 11, FALSE)</f>
        <v>58</v>
      </c>
    </row>
    <row r="1164" spans="1:20" ht="15.75" x14ac:dyDescent="0.25">
      <c r="A1164" s="1" t="s">
        <v>1207</v>
      </c>
      <c r="B1164" t="str">
        <f>VLOOKUP($A1164, 'Customer Names'!$A$2:$D$2336, 2, FALSE)</f>
        <v>Sadler</v>
      </c>
      <c r="C1164" t="str">
        <f>VLOOKUP($A1164, 'Customer Names'!$A$2:$D$2336, 3, FALSE)</f>
        <v xml:space="preserve"> Mr</v>
      </c>
      <c r="D1164" t="str">
        <f>VLOOKUP($A1164, 'Customer Names'!$A$2:$D$2336, 4, FALSE)</f>
        <v xml:space="preserve">  Maxwell</v>
      </c>
      <c r="E1164">
        <f>VLOOKUP($A1164, 'Medical Examinations'!$A$2:$J$2336, 2, FALSE)</f>
        <v>24.78</v>
      </c>
      <c r="F1164">
        <f>VLOOKUP($A1164, 'Medical Examinations'!$A$2:$J$2336, 3, FALSE)</f>
        <v>4.24</v>
      </c>
      <c r="G1164" t="str">
        <f>VLOOKUP($A1164, 'Medical Examinations'!$A$2:$J$2336, 4, FALSE)</f>
        <v>No</v>
      </c>
      <c r="H1164" t="str">
        <f>VLOOKUP($A1164, 'Medical Examinations'!$A$2:$J$2336, 5, FALSE)</f>
        <v>No</v>
      </c>
      <c r="I1164" t="str">
        <f>VLOOKUP($A1164, 'Medical Examinations'!$A$2:$J$2336, 6, FALSE)</f>
        <v>No</v>
      </c>
      <c r="J1164">
        <f>VLOOKUP($A1164, 'Medical Examinations'!$A$2:$J$2336, 7, FALSE)</f>
        <v>0</v>
      </c>
      <c r="K1164" t="str">
        <f>VLOOKUP($A1164, 'Medical Examinations'!$A$2:$J$2336, 8, FALSE)</f>
        <v>No</v>
      </c>
      <c r="L1164" t="str">
        <f>VLOOKUP($A1164, 'Medical Examinations'!$A$2:$J$2336, 9, FALSE)</f>
        <v>Obesity</v>
      </c>
      <c r="M1164" t="str">
        <f>VLOOKUP($A1164, 'Medical Examinations'!$A$2:$J$2336, 10, FALSE)</f>
        <v>Normal</v>
      </c>
      <c r="N1164">
        <f>VLOOKUP($A1164, 'Hospitalisation Details'!$A$2:$K$2344, 5, FALSE)</f>
        <v>0</v>
      </c>
      <c r="O1164">
        <f>VLOOKUP($A1164, 'Hospitalisation Details'!$A$2:$K$2344, 6, FALSE)</f>
        <v>9684.2900000000009</v>
      </c>
      <c r="P1164" t="str">
        <f>VLOOKUP($A1164, 'Hospitalisation Details'!$A$2:$K$2344, 7, FALSE)</f>
        <v>tier - 3</v>
      </c>
      <c r="Q1164" t="str">
        <f>VLOOKUP($A1164, 'Hospitalisation Details'!$A$2:$K$2344, 8, FALSE)</f>
        <v>tier - 2</v>
      </c>
      <c r="R1164" t="str">
        <f>VLOOKUP($A1164, 'Hospitalisation Details'!$A$2:$K$2344, 9, FALSE)</f>
        <v>R1013</v>
      </c>
      <c r="S1164" t="str">
        <f>VLOOKUP($A1164, 'Hospitalisation Details'!$A$2:$K$2344, 10, FALSE)</f>
        <v>16Sep1966</v>
      </c>
      <c r="T1164">
        <f>VLOOKUP($A1164, 'Hospitalisation Details'!$A$2:$K$2344, 11, FALSE)</f>
        <v>56</v>
      </c>
    </row>
    <row r="1165" spans="1:20" ht="15.75" x14ac:dyDescent="0.25">
      <c r="A1165" s="1" t="s">
        <v>1206</v>
      </c>
      <c r="B1165" t="str">
        <f>VLOOKUP($A1165, 'Customer Names'!$A$2:$D$2336, 2, FALSE)</f>
        <v>Auger</v>
      </c>
      <c r="C1165" t="str">
        <f>VLOOKUP($A1165, 'Customer Names'!$A$2:$D$2336, 3, FALSE)</f>
        <v xml:space="preserve"> Ms</v>
      </c>
      <c r="D1165" t="str">
        <f>VLOOKUP($A1165, 'Customer Names'!$A$2:$D$2336, 4, FALSE)</f>
        <v xml:space="preserve">  Pascale</v>
      </c>
      <c r="E1165">
        <f>VLOOKUP($A1165, 'Medical Examinations'!$A$2:$J$2336, 2, FALSE)</f>
        <v>34.07</v>
      </c>
      <c r="F1165">
        <f>VLOOKUP($A1165, 'Medical Examinations'!$A$2:$J$2336, 3, FALSE)</f>
        <v>7.81</v>
      </c>
      <c r="G1165" t="str">
        <f>VLOOKUP($A1165, 'Medical Examinations'!$A$2:$J$2336, 4, FALSE)</f>
        <v>Yes</v>
      </c>
      <c r="H1165" t="str">
        <f>VLOOKUP($A1165, 'Medical Examinations'!$A$2:$J$2336, 5, FALSE)</f>
        <v>No</v>
      </c>
      <c r="I1165" t="str">
        <f>VLOOKUP($A1165, 'Medical Examinations'!$A$2:$J$2336, 6, FALSE)</f>
        <v>No</v>
      </c>
      <c r="J1165">
        <f>VLOOKUP($A1165, 'Medical Examinations'!$A$2:$J$2336, 7, FALSE)</f>
        <v>1</v>
      </c>
      <c r="K1165" t="str">
        <f>VLOOKUP($A1165, 'Medical Examinations'!$A$2:$J$2336, 8, FALSE)</f>
        <v>No</v>
      </c>
      <c r="L1165" t="str">
        <f>VLOOKUP($A1165, 'Medical Examinations'!$A$2:$J$2336, 9, FALSE)</f>
        <v>Obesity</v>
      </c>
      <c r="M1165" t="str">
        <f>VLOOKUP($A1165, 'Medical Examinations'!$A$2:$J$2336, 10, FALSE)</f>
        <v>Diabetes</v>
      </c>
      <c r="N1165">
        <f>VLOOKUP($A1165, 'Hospitalisation Details'!$A$2:$K$2344, 5, FALSE)</f>
        <v>1</v>
      </c>
      <c r="O1165">
        <f>VLOOKUP($A1165, 'Hospitalisation Details'!$A$2:$K$2344, 6, FALSE)</f>
        <v>9664.34</v>
      </c>
      <c r="P1165" t="str">
        <f>VLOOKUP($A1165, 'Hospitalisation Details'!$A$2:$K$2344, 7, FALSE)</f>
        <v>tier - 2</v>
      </c>
      <c r="Q1165" t="str">
        <f>VLOOKUP($A1165, 'Hospitalisation Details'!$A$2:$K$2344, 8, FALSE)</f>
        <v>tier - 3</v>
      </c>
      <c r="R1165" t="str">
        <f>VLOOKUP($A1165, 'Hospitalisation Details'!$A$2:$K$2344, 9, FALSE)</f>
        <v>R1011</v>
      </c>
      <c r="S1165" t="str">
        <f>VLOOKUP($A1165, 'Hospitalisation Details'!$A$2:$K$2344, 10, FALSE)</f>
        <v>8Aug1981</v>
      </c>
      <c r="T1165">
        <f>VLOOKUP($A1165, 'Hospitalisation Details'!$A$2:$K$2344, 11, FALSE)</f>
        <v>41</v>
      </c>
    </row>
    <row r="1166" spans="1:20" ht="15.75" x14ac:dyDescent="0.25">
      <c r="A1166" s="1" t="s">
        <v>1205</v>
      </c>
      <c r="B1166" t="str">
        <f>VLOOKUP($A1166, 'Customer Names'!$A$2:$D$2336, 2, FALSE)</f>
        <v>Steadman</v>
      </c>
      <c r="C1166" t="str">
        <f>VLOOKUP($A1166, 'Customer Names'!$A$2:$D$2336, 3, FALSE)</f>
        <v xml:space="preserve"> Ms</v>
      </c>
      <c r="D1166" t="str">
        <f>VLOOKUP($A1166, 'Customer Names'!$A$2:$D$2336, 4, FALSE)</f>
        <v xml:space="preserve">  Becca</v>
      </c>
      <c r="E1166">
        <f>VLOOKUP($A1166, 'Medical Examinations'!$A$2:$J$2336, 2, FALSE)</f>
        <v>30.14</v>
      </c>
      <c r="F1166">
        <f>VLOOKUP($A1166, 'Medical Examinations'!$A$2:$J$2336, 3, FALSE)</f>
        <v>9.85</v>
      </c>
      <c r="G1166" t="str">
        <f>VLOOKUP($A1166, 'Medical Examinations'!$A$2:$J$2336, 4, FALSE)</f>
        <v>No</v>
      </c>
      <c r="H1166" t="str">
        <f>VLOOKUP($A1166, 'Medical Examinations'!$A$2:$J$2336, 5, FALSE)</f>
        <v>No</v>
      </c>
      <c r="I1166" t="str">
        <f>VLOOKUP($A1166, 'Medical Examinations'!$A$2:$J$2336, 6, FALSE)</f>
        <v>No</v>
      </c>
      <c r="J1166">
        <f>VLOOKUP($A1166, 'Medical Examinations'!$A$2:$J$2336, 7, FALSE)</f>
        <v>1</v>
      </c>
      <c r="K1166" t="str">
        <f>VLOOKUP($A1166, 'Medical Examinations'!$A$2:$J$2336, 8, FALSE)</f>
        <v>No</v>
      </c>
      <c r="L1166" t="str">
        <f>VLOOKUP($A1166, 'Medical Examinations'!$A$2:$J$2336, 9, FALSE)</f>
        <v>Obesity</v>
      </c>
      <c r="M1166" t="str">
        <f>VLOOKUP($A1166, 'Medical Examinations'!$A$2:$J$2336, 10, FALSE)</f>
        <v>Diabetes</v>
      </c>
      <c r="N1166">
        <f>VLOOKUP($A1166, 'Hospitalisation Details'!$A$2:$K$2344, 5, FALSE)</f>
        <v>0</v>
      </c>
      <c r="O1166">
        <f>VLOOKUP($A1166, 'Hospitalisation Details'!$A$2:$K$2344, 6, FALSE)</f>
        <v>9653.81</v>
      </c>
      <c r="P1166" t="str">
        <f>VLOOKUP($A1166, 'Hospitalisation Details'!$A$2:$K$2344, 7, FALSE)</f>
        <v>tier - 2</v>
      </c>
      <c r="Q1166" t="str">
        <f>VLOOKUP($A1166, 'Hospitalisation Details'!$A$2:$K$2344, 8, FALSE)</f>
        <v>tier - 2</v>
      </c>
      <c r="R1166" t="str">
        <f>VLOOKUP($A1166, 'Hospitalisation Details'!$A$2:$K$2344, 9, FALSE)</f>
        <v>R1011</v>
      </c>
      <c r="S1166" t="str">
        <f>VLOOKUP($A1166, 'Hospitalisation Details'!$A$2:$K$2344, 10, FALSE)</f>
        <v>8Jul1974</v>
      </c>
      <c r="T1166">
        <f>VLOOKUP($A1166, 'Hospitalisation Details'!$A$2:$K$2344, 11, FALSE)</f>
        <v>48</v>
      </c>
    </row>
    <row r="1167" spans="1:20" ht="15.75" x14ac:dyDescent="0.25">
      <c r="A1167" s="1" t="s">
        <v>1204</v>
      </c>
      <c r="B1167" t="str">
        <f>VLOOKUP($A1167, 'Customer Names'!$A$2:$D$2336, 2, FALSE)</f>
        <v>McCarron</v>
      </c>
      <c r="C1167" t="str">
        <f>VLOOKUP($A1167, 'Customer Names'!$A$2:$D$2336, 3, FALSE)</f>
        <v xml:space="preserve"> Ms</v>
      </c>
      <c r="D1167" t="str">
        <f>VLOOKUP($A1167, 'Customer Names'!$A$2:$D$2336, 4, FALSE)</f>
        <v xml:space="preserve">  Grace</v>
      </c>
      <c r="E1167">
        <f>VLOOKUP($A1167, 'Medical Examinations'!$A$2:$J$2336, 2, FALSE)</f>
        <v>18.05</v>
      </c>
      <c r="F1167">
        <f>VLOOKUP($A1167, 'Medical Examinations'!$A$2:$J$2336, 3, FALSE)</f>
        <v>6.94</v>
      </c>
      <c r="G1167" t="str">
        <f>VLOOKUP($A1167, 'Medical Examinations'!$A$2:$J$2336, 4, FALSE)</f>
        <v>No</v>
      </c>
      <c r="H1167" t="str">
        <f>VLOOKUP($A1167, 'Medical Examinations'!$A$2:$J$2336, 5, FALSE)</f>
        <v>No</v>
      </c>
      <c r="I1167" t="str">
        <f>VLOOKUP($A1167, 'Medical Examinations'!$A$2:$J$2336, 6, FALSE)</f>
        <v>No</v>
      </c>
      <c r="J1167">
        <f>VLOOKUP($A1167, 'Medical Examinations'!$A$2:$J$2336, 7, FALSE)</f>
        <v>0</v>
      </c>
      <c r="K1167" t="str">
        <f>VLOOKUP($A1167, 'Medical Examinations'!$A$2:$J$2336, 8, FALSE)</f>
        <v>No</v>
      </c>
      <c r="L1167" t="str">
        <f>VLOOKUP($A1167, 'Medical Examinations'!$A$2:$J$2336, 9, FALSE)</f>
        <v>Underweight</v>
      </c>
      <c r="M1167" t="str">
        <f>VLOOKUP($A1167, 'Medical Examinations'!$A$2:$J$2336, 10, FALSE)</f>
        <v>Diabetes</v>
      </c>
      <c r="N1167">
        <f>VLOOKUP($A1167, 'Hospitalisation Details'!$A$2:$K$2344, 5, FALSE)</f>
        <v>0</v>
      </c>
      <c r="O1167">
        <f>VLOOKUP($A1167, 'Hospitalisation Details'!$A$2:$K$2344, 6, FALSE)</f>
        <v>9644.25</v>
      </c>
      <c r="P1167" t="str">
        <f>VLOOKUP($A1167, 'Hospitalisation Details'!$A$2:$K$2344, 7, FALSE)</f>
        <v>tier - 2</v>
      </c>
      <c r="Q1167" t="str">
        <f>VLOOKUP($A1167, 'Hospitalisation Details'!$A$2:$K$2344, 8, FALSE)</f>
        <v>tier - 1</v>
      </c>
      <c r="R1167" t="str">
        <f>VLOOKUP($A1167, 'Hospitalisation Details'!$A$2:$K$2344, 9, FALSE)</f>
        <v>R1012</v>
      </c>
      <c r="S1167" t="str">
        <f>VLOOKUP($A1167, 'Hospitalisation Details'!$A$2:$K$2344, 10, FALSE)</f>
        <v>19Jul1971</v>
      </c>
      <c r="T1167">
        <f>VLOOKUP($A1167, 'Hospitalisation Details'!$A$2:$K$2344, 11, FALSE)</f>
        <v>51</v>
      </c>
    </row>
    <row r="1168" spans="1:20" ht="15.75" x14ac:dyDescent="0.25">
      <c r="A1168" s="1" t="s">
        <v>1203</v>
      </c>
      <c r="B1168" t="str">
        <f>VLOOKUP($A1168, 'Customer Names'!$A$2:$D$2336, 2, FALSE)</f>
        <v>Roecker</v>
      </c>
      <c r="C1168" t="str">
        <f>VLOOKUP($A1168, 'Customer Names'!$A$2:$D$2336, 3, FALSE)</f>
        <v xml:space="preserve"> Ms</v>
      </c>
      <c r="D1168" t="str">
        <f>VLOOKUP($A1168, 'Customer Names'!$A$2:$D$2336, 4, FALSE)</f>
        <v xml:space="preserve">  Samantha</v>
      </c>
      <c r="E1168">
        <f>VLOOKUP($A1168, 'Medical Examinations'!$A$2:$J$2336, 2, FALSE)</f>
        <v>37.4</v>
      </c>
      <c r="F1168">
        <f>VLOOKUP($A1168, 'Medical Examinations'!$A$2:$J$2336, 3, FALSE)</f>
        <v>11.3</v>
      </c>
      <c r="G1168" t="str">
        <f>VLOOKUP($A1168, 'Medical Examinations'!$A$2:$J$2336, 4, FALSE)</f>
        <v>Yes</v>
      </c>
      <c r="H1168" t="str">
        <f>VLOOKUP($A1168, 'Medical Examinations'!$A$2:$J$2336, 5, FALSE)</f>
        <v>No</v>
      </c>
      <c r="I1168" t="str">
        <f>VLOOKUP($A1168, 'Medical Examinations'!$A$2:$J$2336, 6, FALSE)</f>
        <v>No</v>
      </c>
      <c r="J1168">
        <f>VLOOKUP($A1168, 'Medical Examinations'!$A$2:$J$2336, 7, FALSE)</f>
        <v>1</v>
      </c>
      <c r="K1168" t="str">
        <f>VLOOKUP($A1168, 'Medical Examinations'!$A$2:$J$2336, 8, FALSE)</f>
        <v>No</v>
      </c>
      <c r="L1168" t="str">
        <f>VLOOKUP($A1168, 'Medical Examinations'!$A$2:$J$2336, 9, FALSE)</f>
        <v>Obesity</v>
      </c>
      <c r="M1168" t="str">
        <f>VLOOKUP($A1168, 'Medical Examinations'!$A$2:$J$2336, 10, FALSE)</f>
        <v>Diabetes</v>
      </c>
      <c r="N1168">
        <f>VLOOKUP($A1168, 'Hospitalisation Details'!$A$2:$K$2344, 5, FALSE)</f>
        <v>0</v>
      </c>
      <c r="O1168">
        <f>VLOOKUP($A1168, 'Hospitalisation Details'!$A$2:$K$2344, 6, FALSE)</f>
        <v>9634.5400000000009</v>
      </c>
      <c r="P1168" t="str">
        <f>VLOOKUP($A1168, 'Hospitalisation Details'!$A$2:$K$2344, 7, FALSE)</f>
        <v>tier - 2</v>
      </c>
      <c r="Q1168" t="str">
        <f>VLOOKUP($A1168, 'Hospitalisation Details'!$A$2:$K$2344, 8, FALSE)</f>
        <v>tier - 2</v>
      </c>
      <c r="R1168" t="str">
        <f>VLOOKUP($A1168, 'Hospitalisation Details'!$A$2:$K$2344, 9, FALSE)</f>
        <v>R1011</v>
      </c>
      <c r="S1168" t="str">
        <f>VLOOKUP($A1168, 'Hospitalisation Details'!$A$2:$K$2344, 10, FALSE)</f>
        <v>30Sep1970</v>
      </c>
      <c r="T1168">
        <f>VLOOKUP($A1168, 'Hospitalisation Details'!$A$2:$K$2344, 11, FALSE)</f>
        <v>52</v>
      </c>
    </row>
    <row r="1169" spans="1:20" ht="15.75" x14ac:dyDescent="0.25">
      <c r="A1169" s="1" t="s">
        <v>1202</v>
      </c>
      <c r="B1169" t="str">
        <f>VLOOKUP($A1169, 'Customer Names'!$A$2:$D$2336, 2, FALSE)</f>
        <v>Giumarra</v>
      </c>
      <c r="C1169" t="str">
        <f>VLOOKUP($A1169, 'Customer Names'!$A$2:$D$2336, 3, FALSE)</f>
        <v xml:space="preserve"> Mrs</v>
      </c>
      <c r="D1169" t="str">
        <f>VLOOKUP($A1169, 'Customer Names'!$A$2:$D$2336, 4, FALSE)</f>
        <v xml:space="preserve">  Nicole R</v>
      </c>
      <c r="E1169">
        <f>VLOOKUP($A1169, 'Medical Examinations'!$A$2:$J$2336, 2, FALSE)</f>
        <v>25.75</v>
      </c>
      <c r="F1169">
        <f>VLOOKUP($A1169, 'Medical Examinations'!$A$2:$J$2336, 3, FALSE)</f>
        <v>9.23</v>
      </c>
      <c r="G1169" t="str">
        <f>VLOOKUP($A1169, 'Medical Examinations'!$A$2:$J$2336, 4, FALSE)</f>
        <v>No</v>
      </c>
      <c r="H1169" t="str">
        <f>VLOOKUP($A1169, 'Medical Examinations'!$A$2:$J$2336, 5, FALSE)</f>
        <v>No</v>
      </c>
      <c r="I1169" t="str">
        <f>VLOOKUP($A1169, 'Medical Examinations'!$A$2:$J$2336, 6, FALSE)</f>
        <v>No</v>
      </c>
      <c r="J1169">
        <f>VLOOKUP($A1169, 'Medical Examinations'!$A$2:$J$2336, 7, FALSE)</f>
        <v>0</v>
      </c>
      <c r="K1169" t="str">
        <f>VLOOKUP($A1169, 'Medical Examinations'!$A$2:$J$2336, 8, FALSE)</f>
        <v>No</v>
      </c>
      <c r="L1169" t="str">
        <f>VLOOKUP($A1169, 'Medical Examinations'!$A$2:$J$2336, 9, FALSE)</f>
        <v>Obesity</v>
      </c>
      <c r="M1169" t="str">
        <f>VLOOKUP($A1169, 'Medical Examinations'!$A$2:$J$2336, 10, FALSE)</f>
        <v>Diabetes</v>
      </c>
      <c r="N1169">
        <f>VLOOKUP($A1169, 'Hospitalisation Details'!$A$2:$K$2344, 5, FALSE)</f>
        <v>0</v>
      </c>
      <c r="O1169">
        <f>VLOOKUP($A1169, 'Hospitalisation Details'!$A$2:$K$2344, 6, FALSE)</f>
        <v>9630.91</v>
      </c>
      <c r="P1169" t="str">
        <f>VLOOKUP($A1169, 'Hospitalisation Details'!$A$2:$K$2344, 7, FALSE)</f>
        <v>tier - 3</v>
      </c>
      <c r="Q1169" t="str">
        <f>VLOOKUP($A1169, 'Hospitalisation Details'!$A$2:$K$2344, 8, FALSE)</f>
        <v>tier - 2</v>
      </c>
      <c r="R1169" t="str">
        <f>VLOOKUP($A1169, 'Hospitalisation Details'!$A$2:$K$2344, 9, FALSE)</f>
        <v>R1013</v>
      </c>
      <c r="S1169" t="str">
        <f>VLOOKUP($A1169, 'Hospitalisation Details'!$A$2:$K$2344, 10, FALSE)</f>
        <v>22Jun1968</v>
      </c>
      <c r="T1169">
        <f>VLOOKUP($A1169, 'Hospitalisation Details'!$A$2:$K$2344, 11, FALSE)</f>
        <v>54</v>
      </c>
    </row>
    <row r="1170" spans="1:20" ht="15.75" x14ac:dyDescent="0.25">
      <c r="A1170" s="1" t="s">
        <v>1201</v>
      </c>
      <c r="B1170" t="str">
        <f>VLOOKUP($A1170, 'Customer Names'!$A$2:$D$2336, 2, FALSE)</f>
        <v>Peters</v>
      </c>
      <c r="C1170" t="str">
        <f>VLOOKUP($A1170, 'Customer Names'!$A$2:$D$2336, 3, FALSE)</f>
        <v xml:space="preserve"> Mr</v>
      </c>
      <c r="D1170" t="str">
        <f>VLOOKUP($A1170, 'Customer Names'!$A$2:$D$2336, 4, FALSE)</f>
        <v xml:space="preserve">  David W</v>
      </c>
      <c r="E1170">
        <f>VLOOKUP($A1170, 'Medical Examinations'!$A$2:$J$2336, 2, FALSE)</f>
        <v>32.299999999999997</v>
      </c>
      <c r="F1170">
        <f>VLOOKUP($A1170, 'Medical Examinations'!$A$2:$J$2336, 3, FALSE)</f>
        <v>4.37</v>
      </c>
      <c r="G1170" t="str">
        <f>VLOOKUP($A1170, 'Medical Examinations'!$A$2:$J$2336, 4, FALSE)</f>
        <v>No</v>
      </c>
      <c r="H1170" t="str">
        <f>VLOOKUP($A1170, 'Medical Examinations'!$A$2:$J$2336, 5, FALSE)</f>
        <v>No</v>
      </c>
      <c r="I1170" t="str">
        <f>VLOOKUP($A1170, 'Medical Examinations'!$A$2:$J$2336, 6, FALSE)</f>
        <v>No</v>
      </c>
      <c r="J1170">
        <f>VLOOKUP($A1170, 'Medical Examinations'!$A$2:$J$2336, 7, FALSE)</f>
        <v>1</v>
      </c>
      <c r="K1170" t="str">
        <f>VLOOKUP($A1170, 'Medical Examinations'!$A$2:$J$2336, 8, FALSE)</f>
        <v>No</v>
      </c>
      <c r="L1170" t="str">
        <f>VLOOKUP($A1170, 'Medical Examinations'!$A$2:$J$2336, 9, FALSE)</f>
        <v>Obesity</v>
      </c>
      <c r="M1170" t="str">
        <f>VLOOKUP($A1170, 'Medical Examinations'!$A$2:$J$2336, 10, FALSE)</f>
        <v>Normal</v>
      </c>
      <c r="N1170">
        <f>VLOOKUP($A1170, 'Hospitalisation Details'!$A$2:$K$2344, 5, FALSE)</f>
        <v>2</v>
      </c>
      <c r="O1170">
        <f>VLOOKUP($A1170, 'Hospitalisation Details'!$A$2:$K$2344, 6, FALSE)</f>
        <v>9630.4</v>
      </c>
      <c r="P1170" t="str">
        <f>VLOOKUP($A1170, 'Hospitalisation Details'!$A$2:$K$2344, 7, FALSE)</f>
        <v>tier - 2</v>
      </c>
      <c r="Q1170" t="str">
        <f>VLOOKUP($A1170, 'Hospitalisation Details'!$A$2:$K$2344, 8, FALSE)</f>
        <v>tier - 2</v>
      </c>
      <c r="R1170" t="str">
        <f>VLOOKUP($A1170, 'Hospitalisation Details'!$A$2:$K$2344, 9, FALSE)</f>
        <v>R1011</v>
      </c>
      <c r="S1170" t="str">
        <f>VLOOKUP($A1170, 'Hospitalisation Details'!$A$2:$K$2344, 10, FALSE)</f>
        <v>23Oct1972</v>
      </c>
      <c r="T1170">
        <f>VLOOKUP($A1170, 'Hospitalisation Details'!$A$2:$K$2344, 11, FALSE)</f>
        <v>50</v>
      </c>
    </row>
    <row r="1171" spans="1:20" ht="15.75" x14ac:dyDescent="0.25">
      <c r="A1171" s="1" t="s">
        <v>1200</v>
      </c>
      <c r="B1171" t="str">
        <f>VLOOKUP($A1171, 'Customer Names'!$A$2:$D$2336, 2, FALSE)</f>
        <v>Bower</v>
      </c>
      <c r="C1171" t="str">
        <f>VLOOKUP($A1171, 'Customer Names'!$A$2:$D$2336, 3, FALSE)</f>
        <v xml:space="preserve"> Mr</v>
      </c>
      <c r="D1171" t="str">
        <f>VLOOKUP($A1171, 'Customer Names'!$A$2:$D$2336, 4, FALSE)</f>
        <v xml:space="preserve">  Grant</v>
      </c>
      <c r="E1171">
        <f>VLOOKUP($A1171, 'Medical Examinations'!$A$2:$J$2336, 2, FALSE)</f>
        <v>28.61</v>
      </c>
      <c r="F1171">
        <f>VLOOKUP($A1171, 'Medical Examinations'!$A$2:$J$2336, 3, FALSE)</f>
        <v>5.76</v>
      </c>
      <c r="G1171" t="str">
        <f>VLOOKUP($A1171, 'Medical Examinations'!$A$2:$J$2336, 4, FALSE)</f>
        <v>No</v>
      </c>
      <c r="H1171" t="str">
        <f>VLOOKUP($A1171, 'Medical Examinations'!$A$2:$J$2336, 5, FALSE)</f>
        <v>No</v>
      </c>
      <c r="I1171" t="str">
        <f>VLOOKUP($A1171, 'Medical Examinations'!$A$2:$J$2336, 6, FALSE)</f>
        <v>Yes</v>
      </c>
      <c r="J1171">
        <f>VLOOKUP($A1171, 'Medical Examinations'!$A$2:$J$2336, 7, FALSE)</f>
        <v>0</v>
      </c>
      <c r="K1171" t="str">
        <f>VLOOKUP($A1171, 'Medical Examinations'!$A$2:$J$2336, 8, FALSE)</f>
        <v>No</v>
      </c>
      <c r="L1171" t="str">
        <f>VLOOKUP($A1171, 'Medical Examinations'!$A$2:$J$2336, 9, FALSE)</f>
        <v>Obesity</v>
      </c>
      <c r="M1171" t="str">
        <f>VLOOKUP($A1171, 'Medical Examinations'!$A$2:$J$2336, 10, FALSE)</f>
        <v>Diabetes</v>
      </c>
      <c r="N1171">
        <f>VLOOKUP($A1171, 'Hospitalisation Details'!$A$2:$K$2344, 5, FALSE)</f>
        <v>2</v>
      </c>
      <c r="O1171">
        <f>VLOOKUP($A1171, 'Hospitalisation Details'!$A$2:$K$2344, 6, FALSE)</f>
        <v>9630.2999999999993</v>
      </c>
      <c r="P1171" t="str">
        <f>VLOOKUP($A1171, 'Hospitalisation Details'!$A$2:$K$2344, 7, FALSE)</f>
        <v>tier - 2</v>
      </c>
      <c r="Q1171" t="str">
        <f>VLOOKUP($A1171, 'Hospitalisation Details'!$A$2:$K$2344, 8, FALSE)</f>
        <v>tier - 2</v>
      </c>
      <c r="R1171" t="str">
        <f>VLOOKUP($A1171, 'Hospitalisation Details'!$A$2:$K$2344, 9, FALSE)</f>
        <v>R1021</v>
      </c>
      <c r="S1171" t="str">
        <f>VLOOKUP($A1171, 'Hospitalisation Details'!$A$2:$K$2344, 10, FALSE)</f>
        <v>19Dec1979</v>
      </c>
      <c r="T1171">
        <f>VLOOKUP($A1171, 'Hospitalisation Details'!$A$2:$K$2344, 11, FALSE)</f>
        <v>43</v>
      </c>
    </row>
    <row r="1172" spans="1:20" ht="15.75" x14ac:dyDescent="0.25">
      <c r="A1172" s="1" t="s">
        <v>1199</v>
      </c>
      <c r="B1172" t="str">
        <f>VLOOKUP($A1172, 'Customer Names'!$A$2:$D$2336, 2, FALSE)</f>
        <v>Chen</v>
      </c>
      <c r="C1172" t="str">
        <f>VLOOKUP($A1172, 'Customer Names'!$A$2:$D$2336, 3, FALSE)</f>
        <v xml:space="preserve"> Mrs</v>
      </c>
      <c r="D1172" t="str">
        <f>VLOOKUP($A1172, 'Customer Names'!$A$2:$D$2336, 4, FALSE)</f>
        <v xml:space="preserve">  Sophia</v>
      </c>
      <c r="E1172">
        <f>VLOOKUP($A1172, 'Medical Examinations'!$A$2:$J$2336, 2, FALSE)</f>
        <v>45.41</v>
      </c>
      <c r="F1172">
        <f>VLOOKUP($A1172, 'Medical Examinations'!$A$2:$J$2336, 3, FALSE)</f>
        <v>4.96</v>
      </c>
      <c r="G1172" t="str">
        <f>VLOOKUP($A1172, 'Medical Examinations'!$A$2:$J$2336, 4, FALSE)</f>
        <v>Yes</v>
      </c>
      <c r="H1172" t="str">
        <f>VLOOKUP($A1172, 'Medical Examinations'!$A$2:$J$2336, 5, FALSE)</f>
        <v>No</v>
      </c>
      <c r="I1172" t="str">
        <f>VLOOKUP($A1172, 'Medical Examinations'!$A$2:$J$2336, 6, FALSE)</f>
        <v>No</v>
      </c>
      <c r="J1172">
        <f>VLOOKUP($A1172, 'Medical Examinations'!$A$2:$J$2336, 7, FALSE)</f>
        <v>2</v>
      </c>
      <c r="K1172" t="str">
        <f>VLOOKUP($A1172, 'Medical Examinations'!$A$2:$J$2336, 8, FALSE)</f>
        <v>Yes</v>
      </c>
      <c r="L1172" t="str">
        <f>VLOOKUP($A1172, 'Medical Examinations'!$A$2:$J$2336, 9, FALSE)</f>
        <v>Obesity</v>
      </c>
      <c r="M1172" t="str">
        <f>VLOOKUP($A1172, 'Medical Examinations'!$A$2:$J$2336, 10, FALSE)</f>
        <v>Normal</v>
      </c>
      <c r="N1172">
        <f>VLOOKUP($A1172, 'Hospitalisation Details'!$A$2:$K$2344, 5, FALSE)</f>
        <v>0</v>
      </c>
      <c r="O1172">
        <f>VLOOKUP($A1172, 'Hospitalisation Details'!$A$2:$K$2344, 6, FALSE)</f>
        <v>9628.7900000000009</v>
      </c>
      <c r="P1172" t="str">
        <f>VLOOKUP($A1172, 'Hospitalisation Details'!$A$2:$K$2344, 7, FALSE)</f>
        <v>tier - 2</v>
      </c>
      <c r="Q1172" t="str">
        <f>VLOOKUP($A1172, 'Hospitalisation Details'!$A$2:$K$2344, 8, FALSE)</f>
        <v>tier - 2</v>
      </c>
      <c r="R1172" t="str">
        <f>VLOOKUP($A1172, 'Hospitalisation Details'!$A$2:$K$2344, 9, FALSE)</f>
        <v>R1026</v>
      </c>
      <c r="S1172" t="str">
        <f>VLOOKUP($A1172, 'Hospitalisation Details'!$A$2:$K$2344, 10, FALSE)</f>
        <v>23Jun1998</v>
      </c>
      <c r="T1172">
        <f>VLOOKUP($A1172, 'Hospitalisation Details'!$A$2:$K$2344, 11, FALSE)</f>
        <v>24</v>
      </c>
    </row>
    <row r="1173" spans="1:20" ht="15.75" x14ac:dyDescent="0.25">
      <c r="A1173" s="1" t="s">
        <v>1198</v>
      </c>
      <c r="B1173" t="str">
        <f>VLOOKUP($A1173, 'Customer Names'!$A$2:$D$2336, 2, FALSE)</f>
        <v>Capriccioso</v>
      </c>
      <c r="C1173" t="str">
        <f>VLOOKUP($A1173, 'Customer Names'!$A$2:$D$2336, 3, FALSE)</f>
        <v xml:space="preserve"> Ms</v>
      </c>
      <c r="D1173" t="str">
        <f>VLOOKUP($A1173, 'Customer Names'!$A$2:$D$2336, 4, FALSE)</f>
        <v xml:space="preserve">  Christina</v>
      </c>
      <c r="E1173">
        <f>VLOOKUP($A1173, 'Medical Examinations'!$A$2:$J$2336, 2, FALSE)</f>
        <v>31.2</v>
      </c>
      <c r="F1173">
        <f>VLOOKUP($A1173, 'Medical Examinations'!$A$2:$J$2336, 3, FALSE)</f>
        <v>11.04</v>
      </c>
      <c r="G1173" t="str">
        <f>VLOOKUP($A1173, 'Medical Examinations'!$A$2:$J$2336, 4, FALSE)</f>
        <v>No</v>
      </c>
      <c r="H1173" t="str">
        <f>VLOOKUP($A1173, 'Medical Examinations'!$A$2:$J$2336, 5, FALSE)</f>
        <v>No</v>
      </c>
      <c r="I1173" t="str">
        <f>VLOOKUP($A1173, 'Medical Examinations'!$A$2:$J$2336, 6, FALSE)</f>
        <v>No</v>
      </c>
      <c r="J1173">
        <f>VLOOKUP($A1173, 'Medical Examinations'!$A$2:$J$2336, 7, FALSE)</f>
        <v>1</v>
      </c>
      <c r="K1173" t="str">
        <f>VLOOKUP($A1173, 'Medical Examinations'!$A$2:$J$2336, 8, FALSE)</f>
        <v>No</v>
      </c>
      <c r="L1173" t="str">
        <f>VLOOKUP($A1173, 'Medical Examinations'!$A$2:$J$2336, 9, FALSE)</f>
        <v>Obesity</v>
      </c>
      <c r="M1173" t="str">
        <f>VLOOKUP($A1173, 'Medical Examinations'!$A$2:$J$2336, 10, FALSE)</f>
        <v>Diabetes</v>
      </c>
      <c r="N1173">
        <f>VLOOKUP($A1173, 'Hospitalisation Details'!$A$2:$K$2344, 5, FALSE)</f>
        <v>0</v>
      </c>
      <c r="O1173">
        <f>VLOOKUP($A1173, 'Hospitalisation Details'!$A$2:$K$2344, 6, FALSE)</f>
        <v>9625.92</v>
      </c>
      <c r="P1173" t="str">
        <f>VLOOKUP($A1173, 'Hospitalisation Details'!$A$2:$K$2344, 7, FALSE)</f>
        <v>tier - 2</v>
      </c>
      <c r="Q1173" t="str">
        <f>VLOOKUP($A1173, 'Hospitalisation Details'!$A$2:$K$2344, 8, FALSE)</f>
        <v>tier - 3</v>
      </c>
      <c r="R1173" t="str">
        <f>VLOOKUP($A1173, 'Hospitalisation Details'!$A$2:$K$2344, 9, FALSE)</f>
        <v>R1011</v>
      </c>
      <c r="S1173" t="str">
        <f>VLOOKUP($A1173, 'Hospitalisation Details'!$A$2:$K$2344, 10, FALSE)</f>
        <v>16Dec1970</v>
      </c>
      <c r="T1173">
        <f>VLOOKUP($A1173, 'Hospitalisation Details'!$A$2:$K$2344, 11, FALSE)</f>
        <v>52</v>
      </c>
    </row>
    <row r="1174" spans="1:20" ht="15.75" x14ac:dyDescent="0.25">
      <c r="A1174" s="1" t="s">
        <v>1197</v>
      </c>
      <c r="B1174" t="str">
        <f>VLOOKUP($A1174, 'Customer Names'!$A$2:$D$2336, 2, FALSE)</f>
        <v>Starbuck</v>
      </c>
      <c r="C1174" t="str">
        <f>VLOOKUP($A1174, 'Customer Names'!$A$2:$D$2336, 3, FALSE)</f>
        <v xml:space="preserve"> Mr</v>
      </c>
      <c r="D1174" t="str">
        <f>VLOOKUP($A1174, 'Customer Names'!$A$2:$D$2336, 4, FALSE)</f>
        <v xml:space="preserve">  Sam L</v>
      </c>
      <c r="E1174">
        <f>VLOOKUP($A1174, 'Medical Examinations'!$A$2:$J$2336, 2, FALSE)</f>
        <v>29.83</v>
      </c>
      <c r="F1174">
        <f>VLOOKUP($A1174, 'Medical Examinations'!$A$2:$J$2336, 3, FALSE)</f>
        <v>7.81</v>
      </c>
      <c r="G1174" t="str">
        <f>VLOOKUP($A1174, 'Medical Examinations'!$A$2:$J$2336, 4, FALSE)</f>
        <v>No</v>
      </c>
      <c r="H1174" t="str">
        <f>VLOOKUP($A1174, 'Medical Examinations'!$A$2:$J$2336, 5, FALSE)</f>
        <v>No</v>
      </c>
      <c r="I1174" t="str">
        <f>VLOOKUP($A1174, 'Medical Examinations'!$A$2:$J$2336, 6, FALSE)</f>
        <v>No</v>
      </c>
      <c r="J1174">
        <f>VLOOKUP($A1174, 'Medical Examinations'!$A$2:$J$2336, 7, FALSE)</f>
        <v>1</v>
      </c>
      <c r="K1174" t="str">
        <f>VLOOKUP($A1174, 'Medical Examinations'!$A$2:$J$2336, 8, FALSE)</f>
        <v>No</v>
      </c>
      <c r="L1174" t="str">
        <f>VLOOKUP($A1174, 'Medical Examinations'!$A$2:$J$2336, 9, FALSE)</f>
        <v>Obesity</v>
      </c>
      <c r="M1174" t="str">
        <f>VLOOKUP($A1174, 'Medical Examinations'!$A$2:$J$2336, 10, FALSE)</f>
        <v>Diabetes</v>
      </c>
      <c r="N1174">
        <f>VLOOKUP($A1174, 'Hospitalisation Details'!$A$2:$K$2344, 5, FALSE)</f>
        <v>3</v>
      </c>
      <c r="O1174">
        <f>VLOOKUP($A1174, 'Hospitalisation Details'!$A$2:$K$2344, 6, FALSE)</f>
        <v>9620.33</v>
      </c>
      <c r="P1174" t="str">
        <f>VLOOKUP($A1174, 'Hospitalisation Details'!$A$2:$K$2344, 7, FALSE)</f>
        <v>tier - 3</v>
      </c>
      <c r="Q1174" t="str">
        <f>VLOOKUP($A1174, 'Hospitalisation Details'!$A$2:$K$2344, 8, FALSE)</f>
        <v>tier - 3</v>
      </c>
      <c r="R1174" t="str">
        <f>VLOOKUP($A1174, 'Hospitalisation Details'!$A$2:$K$2344, 9, FALSE)</f>
        <v>R1012</v>
      </c>
      <c r="S1174" t="str">
        <f>VLOOKUP($A1174, 'Hospitalisation Details'!$A$2:$K$2344, 10, FALSE)</f>
        <v>29Oct1975</v>
      </c>
      <c r="T1174">
        <f>VLOOKUP($A1174, 'Hospitalisation Details'!$A$2:$K$2344, 11, FALSE)</f>
        <v>47</v>
      </c>
    </row>
    <row r="1175" spans="1:20" ht="15.75" x14ac:dyDescent="0.25">
      <c r="A1175" s="1" t="s">
        <v>1196</v>
      </c>
      <c r="B1175" t="str">
        <f>VLOOKUP($A1175, 'Customer Names'!$A$2:$D$2336, 2, FALSE)</f>
        <v>McMahon</v>
      </c>
      <c r="C1175" t="str">
        <f>VLOOKUP($A1175, 'Customer Names'!$A$2:$D$2336, 3, FALSE)</f>
        <v xml:space="preserve"> Mrs</v>
      </c>
      <c r="D1175" t="str">
        <f>VLOOKUP($A1175, 'Customer Names'!$A$2:$D$2336, 4, FALSE)</f>
        <v xml:space="preserve">  Haley R</v>
      </c>
      <c r="E1175">
        <f>VLOOKUP($A1175, 'Medical Examinations'!$A$2:$J$2336, 2, FALSE)</f>
        <v>29.06</v>
      </c>
      <c r="F1175">
        <f>VLOOKUP($A1175, 'Medical Examinations'!$A$2:$J$2336, 3, FALSE)</f>
        <v>4.55</v>
      </c>
      <c r="G1175" t="str">
        <f>VLOOKUP($A1175, 'Medical Examinations'!$A$2:$J$2336, 4, FALSE)</f>
        <v>No</v>
      </c>
      <c r="H1175" t="str">
        <f>VLOOKUP($A1175, 'Medical Examinations'!$A$2:$J$2336, 5, FALSE)</f>
        <v>No</v>
      </c>
      <c r="I1175" t="str">
        <f>VLOOKUP($A1175, 'Medical Examinations'!$A$2:$J$2336, 6, FALSE)</f>
        <v>No</v>
      </c>
      <c r="J1175">
        <f>VLOOKUP($A1175, 'Medical Examinations'!$A$2:$J$2336, 7, FALSE)</f>
        <v>0</v>
      </c>
      <c r="K1175" t="str">
        <f>VLOOKUP($A1175, 'Medical Examinations'!$A$2:$J$2336, 8, FALSE)</f>
        <v>No</v>
      </c>
      <c r="L1175" t="str">
        <f>VLOOKUP($A1175, 'Medical Examinations'!$A$2:$J$2336, 9, FALSE)</f>
        <v>Obesity</v>
      </c>
      <c r="M1175" t="str">
        <f>VLOOKUP($A1175, 'Medical Examinations'!$A$2:$J$2336, 10, FALSE)</f>
        <v>Normal</v>
      </c>
      <c r="N1175">
        <f>VLOOKUP($A1175, 'Hospitalisation Details'!$A$2:$K$2344, 5, FALSE)</f>
        <v>3</v>
      </c>
      <c r="O1175">
        <f>VLOOKUP($A1175, 'Hospitalisation Details'!$A$2:$K$2344, 6, FALSE)</f>
        <v>9619.18</v>
      </c>
      <c r="P1175" t="str">
        <f>VLOOKUP($A1175, 'Hospitalisation Details'!$A$2:$K$2344, 7, FALSE)</f>
        <v>tier - 2</v>
      </c>
      <c r="Q1175" t="str">
        <f>VLOOKUP($A1175, 'Hospitalisation Details'!$A$2:$K$2344, 8, FALSE)</f>
        <v>tier - 1</v>
      </c>
      <c r="R1175" t="str">
        <f>VLOOKUP($A1175, 'Hospitalisation Details'!$A$2:$K$2344, 9, FALSE)</f>
        <v>R1025</v>
      </c>
      <c r="S1175" t="str">
        <f>VLOOKUP($A1175, 'Hospitalisation Details'!$A$2:$K$2344, 10, FALSE)</f>
        <v>29Aug1982</v>
      </c>
      <c r="T1175">
        <f>VLOOKUP($A1175, 'Hospitalisation Details'!$A$2:$K$2344, 11, FALSE)</f>
        <v>40</v>
      </c>
    </row>
    <row r="1176" spans="1:20" ht="15.75" x14ac:dyDescent="0.25">
      <c r="A1176" s="1" t="s">
        <v>1195</v>
      </c>
      <c r="B1176" t="str">
        <f>VLOOKUP($A1176, 'Customer Names'!$A$2:$D$2336, 2, FALSE)</f>
        <v>Rissell</v>
      </c>
      <c r="C1176" t="str">
        <f>VLOOKUP($A1176, 'Customer Names'!$A$2:$D$2336, 3, FALSE)</f>
        <v xml:space="preserve"> Mr</v>
      </c>
      <c r="D1176" t="str">
        <f>VLOOKUP($A1176, 'Customer Names'!$A$2:$D$2336, 4, FALSE)</f>
        <v xml:space="preserve">  Ethan</v>
      </c>
      <c r="E1176">
        <f>VLOOKUP($A1176, 'Medical Examinations'!$A$2:$J$2336, 2, FALSE)</f>
        <v>27.454999999999998</v>
      </c>
      <c r="F1176">
        <f>VLOOKUP($A1176, 'Medical Examinations'!$A$2:$J$2336, 3, FALSE)</f>
        <v>6.13</v>
      </c>
      <c r="G1176" t="str">
        <f>VLOOKUP($A1176, 'Medical Examinations'!$A$2:$J$2336, 4, FALSE)</f>
        <v>No</v>
      </c>
      <c r="H1176" t="str">
        <f>VLOOKUP($A1176, 'Medical Examinations'!$A$2:$J$2336, 5, FALSE)</f>
        <v>No</v>
      </c>
      <c r="I1176" t="str">
        <f>VLOOKUP($A1176, 'Medical Examinations'!$A$2:$J$2336, 6, FALSE)</f>
        <v>No</v>
      </c>
      <c r="J1176">
        <f>VLOOKUP($A1176, 'Medical Examinations'!$A$2:$J$2336, 7, FALSE)</f>
        <v>0</v>
      </c>
      <c r="K1176" t="str">
        <f>VLOOKUP($A1176, 'Medical Examinations'!$A$2:$J$2336, 8, FALSE)</f>
        <v>No</v>
      </c>
      <c r="L1176" t="str">
        <f>VLOOKUP($A1176, 'Medical Examinations'!$A$2:$J$2336, 9, FALSE)</f>
        <v>Obesity</v>
      </c>
      <c r="M1176" t="str">
        <f>VLOOKUP($A1176, 'Medical Examinations'!$A$2:$J$2336, 10, FALSE)</f>
        <v>Diabetes</v>
      </c>
      <c r="N1176">
        <f>VLOOKUP($A1176, 'Hospitalisation Details'!$A$2:$K$2344, 5, FALSE)</f>
        <v>1</v>
      </c>
      <c r="O1176">
        <f>VLOOKUP($A1176, 'Hospitalisation Details'!$A$2:$K$2344, 6, FALSE)</f>
        <v>9617.66</v>
      </c>
      <c r="P1176" t="str">
        <f>VLOOKUP($A1176, 'Hospitalisation Details'!$A$2:$K$2344, 7, FALSE)</f>
        <v>tier - 3</v>
      </c>
      <c r="Q1176" t="str">
        <f>VLOOKUP($A1176, 'Hospitalisation Details'!$A$2:$K$2344, 8, FALSE)</f>
        <v>tier - 3</v>
      </c>
      <c r="R1176" t="str">
        <f>VLOOKUP($A1176, 'Hospitalisation Details'!$A$2:$K$2344, 9, FALSE)</f>
        <v>R1016</v>
      </c>
      <c r="S1176" t="str">
        <f>VLOOKUP($A1176, 'Hospitalisation Details'!$A$2:$K$2344, 10, FALSE)</f>
        <v>27Dec1972</v>
      </c>
      <c r="T1176">
        <f>VLOOKUP($A1176, 'Hospitalisation Details'!$A$2:$K$2344, 11, FALSE)</f>
        <v>50</v>
      </c>
    </row>
    <row r="1177" spans="1:20" ht="15.75" x14ac:dyDescent="0.25">
      <c r="A1177" s="1" t="s">
        <v>1194</v>
      </c>
      <c r="B1177" t="str">
        <f>VLOOKUP($A1177, 'Customer Names'!$A$2:$D$2336, 2, FALSE)</f>
        <v>Kromroy</v>
      </c>
      <c r="C1177" t="str">
        <f>VLOOKUP($A1177, 'Customer Names'!$A$2:$D$2336, 3, FALSE)</f>
        <v xml:space="preserve"> Mr</v>
      </c>
      <c r="D1177" t="str">
        <f>VLOOKUP($A1177, 'Customer Names'!$A$2:$D$2336, 4, FALSE)</f>
        <v xml:space="preserve">  Andrew W</v>
      </c>
      <c r="E1177">
        <f>VLOOKUP($A1177, 'Medical Examinations'!$A$2:$J$2336, 2, FALSE)</f>
        <v>23.01</v>
      </c>
      <c r="F1177">
        <f>VLOOKUP($A1177, 'Medical Examinations'!$A$2:$J$2336, 3, FALSE)</f>
        <v>6.04</v>
      </c>
      <c r="G1177" t="str">
        <f>VLOOKUP($A1177, 'Medical Examinations'!$A$2:$J$2336, 4, FALSE)</f>
        <v>No</v>
      </c>
      <c r="H1177" t="str">
        <f>VLOOKUP($A1177, 'Medical Examinations'!$A$2:$J$2336, 5, FALSE)</f>
        <v>No</v>
      </c>
      <c r="I1177" t="str">
        <f>VLOOKUP($A1177, 'Medical Examinations'!$A$2:$J$2336, 6, FALSE)</f>
        <v>No</v>
      </c>
      <c r="J1177">
        <f>VLOOKUP($A1177, 'Medical Examinations'!$A$2:$J$2336, 7, FALSE)</f>
        <v>0</v>
      </c>
      <c r="K1177" t="str">
        <f>VLOOKUP($A1177, 'Medical Examinations'!$A$2:$J$2336, 8, FALSE)</f>
        <v>No</v>
      </c>
      <c r="L1177" t="str">
        <f>VLOOKUP($A1177, 'Medical Examinations'!$A$2:$J$2336, 9, FALSE)</f>
        <v>Obesity</v>
      </c>
      <c r="M1177" t="str">
        <f>VLOOKUP($A1177, 'Medical Examinations'!$A$2:$J$2336, 10, FALSE)</f>
        <v>Diabetes</v>
      </c>
      <c r="N1177">
        <f>VLOOKUP($A1177, 'Hospitalisation Details'!$A$2:$K$2344, 5, FALSE)</f>
        <v>0</v>
      </c>
      <c r="O1177">
        <f>VLOOKUP($A1177, 'Hospitalisation Details'!$A$2:$K$2344, 6, FALSE)</f>
        <v>9597.6299999999992</v>
      </c>
      <c r="P1177" t="str">
        <f>VLOOKUP($A1177, 'Hospitalisation Details'!$A$2:$K$2344, 7, FALSE)</f>
        <v>tier - 3</v>
      </c>
      <c r="Q1177" t="str">
        <f>VLOOKUP($A1177, 'Hospitalisation Details'!$A$2:$K$2344, 8, FALSE)</f>
        <v>tier - 3</v>
      </c>
      <c r="R1177" t="str">
        <f>VLOOKUP($A1177, 'Hospitalisation Details'!$A$2:$K$2344, 9, FALSE)</f>
        <v>R1013</v>
      </c>
      <c r="S1177" t="str">
        <f>VLOOKUP($A1177, 'Hospitalisation Details'!$A$2:$K$2344, 10, FALSE)</f>
        <v>15Dec1964</v>
      </c>
      <c r="T1177">
        <f>VLOOKUP($A1177, 'Hospitalisation Details'!$A$2:$K$2344, 11, FALSE)</f>
        <v>58</v>
      </c>
    </row>
    <row r="1178" spans="1:20" ht="15.75" x14ac:dyDescent="0.25">
      <c r="A1178" s="1" t="s">
        <v>1193</v>
      </c>
      <c r="B1178" t="str">
        <f>VLOOKUP($A1178, 'Customer Names'!$A$2:$D$2336, 2, FALSE)</f>
        <v>Manfredi</v>
      </c>
      <c r="C1178" t="str">
        <f>VLOOKUP($A1178, 'Customer Names'!$A$2:$D$2336, 3, FALSE)</f>
        <v xml:space="preserve"> Mr</v>
      </c>
      <c r="D1178" t="str">
        <f>VLOOKUP($A1178, 'Customer Names'!$A$2:$D$2336, 4, FALSE)</f>
        <v xml:space="preserve">  Mark G</v>
      </c>
      <c r="E1178">
        <f>VLOOKUP($A1178, 'Medical Examinations'!$A$2:$J$2336, 2, FALSE)</f>
        <v>31.39</v>
      </c>
      <c r="F1178">
        <f>VLOOKUP($A1178, 'Medical Examinations'!$A$2:$J$2336, 3, FALSE)</f>
        <v>8.85</v>
      </c>
      <c r="G1178" t="str">
        <f>VLOOKUP($A1178, 'Medical Examinations'!$A$2:$J$2336, 4, FALSE)</f>
        <v>No</v>
      </c>
      <c r="H1178" t="str">
        <f>VLOOKUP($A1178, 'Medical Examinations'!$A$2:$J$2336, 5, FALSE)</f>
        <v>No</v>
      </c>
      <c r="I1178" t="str">
        <f>VLOOKUP($A1178, 'Medical Examinations'!$A$2:$J$2336, 6, FALSE)</f>
        <v>No</v>
      </c>
      <c r="J1178">
        <f>VLOOKUP($A1178, 'Medical Examinations'!$A$2:$J$2336, 7, FALSE)</f>
        <v>1</v>
      </c>
      <c r="K1178" t="str">
        <f>VLOOKUP($A1178, 'Medical Examinations'!$A$2:$J$2336, 8, FALSE)</f>
        <v>No</v>
      </c>
      <c r="L1178" t="str">
        <f>VLOOKUP($A1178, 'Medical Examinations'!$A$2:$J$2336, 9, FALSE)</f>
        <v>Obesity</v>
      </c>
      <c r="M1178" t="str">
        <f>VLOOKUP($A1178, 'Medical Examinations'!$A$2:$J$2336, 10, FALSE)</f>
        <v>Diabetes</v>
      </c>
      <c r="N1178">
        <f>VLOOKUP($A1178, 'Hospitalisation Details'!$A$2:$K$2344, 5, FALSE)</f>
        <v>1</v>
      </c>
      <c r="O1178">
        <f>VLOOKUP($A1178, 'Hospitalisation Details'!$A$2:$K$2344, 6, FALSE)</f>
        <v>9584.0400000000009</v>
      </c>
      <c r="P1178" t="str">
        <f>VLOOKUP($A1178, 'Hospitalisation Details'!$A$2:$K$2344, 7, FALSE)</f>
        <v>tier - 2</v>
      </c>
      <c r="Q1178" t="str">
        <f>VLOOKUP($A1178, 'Hospitalisation Details'!$A$2:$K$2344, 8, FALSE)</f>
        <v>tier - 1</v>
      </c>
      <c r="R1178" t="str">
        <f>VLOOKUP($A1178, 'Hospitalisation Details'!$A$2:$K$2344, 9, FALSE)</f>
        <v>R1021</v>
      </c>
      <c r="S1178" t="str">
        <f>VLOOKUP($A1178, 'Hospitalisation Details'!$A$2:$K$2344, 10, FALSE)</f>
        <v>18Oct1981</v>
      </c>
      <c r="T1178">
        <f>VLOOKUP($A1178, 'Hospitalisation Details'!$A$2:$K$2344, 11, FALSE)</f>
        <v>41</v>
      </c>
    </row>
    <row r="1179" spans="1:20" ht="15.75" x14ac:dyDescent="0.25">
      <c r="A1179" s="1" t="s">
        <v>1192</v>
      </c>
      <c r="B1179" t="str">
        <f>VLOOKUP($A1179, 'Customer Names'!$A$2:$D$2336, 2, FALSE)</f>
        <v>Manwaring</v>
      </c>
      <c r="C1179" t="str">
        <f>VLOOKUP($A1179, 'Customer Names'!$A$2:$D$2336, 3, FALSE)</f>
        <v xml:space="preserve"> Ms</v>
      </c>
      <c r="D1179" t="str">
        <f>VLOOKUP($A1179, 'Customer Names'!$A$2:$D$2336, 4, FALSE)</f>
        <v xml:space="preserve">  Kasey E</v>
      </c>
      <c r="E1179">
        <f>VLOOKUP($A1179, 'Medical Examinations'!$A$2:$J$2336, 2, FALSE)</f>
        <v>34.770000000000003</v>
      </c>
      <c r="F1179">
        <f>VLOOKUP($A1179, 'Medical Examinations'!$A$2:$J$2336, 3, FALSE)</f>
        <v>10.54</v>
      </c>
      <c r="G1179" t="str">
        <f>VLOOKUP($A1179, 'Medical Examinations'!$A$2:$J$2336, 4, FALSE)</f>
        <v>Yes</v>
      </c>
      <c r="H1179" t="str">
        <f>VLOOKUP($A1179, 'Medical Examinations'!$A$2:$J$2336, 5, FALSE)</f>
        <v>No</v>
      </c>
      <c r="I1179" t="str">
        <f>VLOOKUP($A1179, 'Medical Examinations'!$A$2:$J$2336, 6, FALSE)</f>
        <v>No</v>
      </c>
      <c r="J1179">
        <f>VLOOKUP($A1179, 'Medical Examinations'!$A$2:$J$2336, 7, FALSE)</f>
        <v>1</v>
      </c>
      <c r="K1179" t="str">
        <f>VLOOKUP($A1179, 'Medical Examinations'!$A$2:$J$2336, 8, FALSE)</f>
        <v>No</v>
      </c>
      <c r="L1179" t="str">
        <f>VLOOKUP($A1179, 'Medical Examinations'!$A$2:$J$2336, 9, FALSE)</f>
        <v>Obesity</v>
      </c>
      <c r="M1179" t="str">
        <f>VLOOKUP($A1179, 'Medical Examinations'!$A$2:$J$2336, 10, FALSE)</f>
        <v>Diabetes</v>
      </c>
      <c r="N1179">
        <f>VLOOKUP($A1179, 'Hospitalisation Details'!$A$2:$K$2344, 5, FALSE)</f>
        <v>1</v>
      </c>
      <c r="O1179">
        <f>VLOOKUP($A1179, 'Hospitalisation Details'!$A$2:$K$2344, 6, FALSE)</f>
        <v>9583.89</v>
      </c>
      <c r="P1179" t="str">
        <f>VLOOKUP($A1179, 'Hospitalisation Details'!$A$2:$K$2344, 7, FALSE)</f>
        <v>tier - 2</v>
      </c>
      <c r="Q1179" t="str">
        <f>VLOOKUP($A1179, 'Hospitalisation Details'!$A$2:$K$2344, 8, FALSE)</f>
        <v>tier - 3</v>
      </c>
      <c r="R1179" t="str">
        <f>VLOOKUP($A1179, 'Hospitalisation Details'!$A$2:$K$2344, 9, FALSE)</f>
        <v>R1012</v>
      </c>
      <c r="S1179" t="str">
        <f>VLOOKUP($A1179, 'Hospitalisation Details'!$A$2:$K$2344, 10, FALSE)</f>
        <v>28Nov1973</v>
      </c>
      <c r="T1179">
        <f>VLOOKUP($A1179, 'Hospitalisation Details'!$A$2:$K$2344, 11, FALSE)</f>
        <v>49</v>
      </c>
    </row>
    <row r="1180" spans="1:20" ht="15.75" x14ac:dyDescent="0.25">
      <c r="A1180" s="1" t="s">
        <v>1191</v>
      </c>
      <c r="B1180" t="str">
        <f>VLOOKUP($A1180, 'Customer Names'!$A$2:$D$2336, 2, FALSE)</f>
        <v>Tomaszewski</v>
      </c>
      <c r="C1180" t="str">
        <f>VLOOKUP($A1180, 'Customer Names'!$A$2:$D$2336, 3, FALSE)</f>
        <v xml:space="preserve"> Mr</v>
      </c>
      <c r="D1180" t="str">
        <f>VLOOKUP($A1180, 'Customer Names'!$A$2:$D$2336, 4, FALSE)</f>
        <v xml:space="preserve">  Jeff</v>
      </c>
      <c r="E1180">
        <f>VLOOKUP($A1180, 'Medical Examinations'!$A$2:$J$2336, 2, FALSE)</f>
        <v>24.48</v>
      </c>
      <c r="F1180">
        <f>VLOOKUP($A1180, 'Medical Examinations'!$A$2:$J$2336, 3, FALSE)</f>
        <v>4.37</v>
      </c>
      <c r="G1180" t="str">
        <f>VLOOKUP($A1180, 'Medical Examinations'!$A$2:$J$2336, 4, FALSE)</f>
        <v>No</v>
      </c>
      <c r="H1180" t="str">
        <f>VLOOKUP($A1180, 'Medical Examinations'!$A$2:$J$2336, 5, FALSE)</f>
        <v>No</v>
      </c>
      <c r="I1180" t="str">
        <f>VLOOKUP($A1180, 'Medical Examinations'!$A$2:$J$2336, 6, FALSE)</f>
        <v>No</v>
      </c>
      <c r="J1180">
        <f>VLOOKUP($A1180, 'Medical Examinations'!$A$2:$J$2336, 7, FALSE)</f>
        <v>0</v>
      </c>
      <c r="K1180" t="str">
        <f>VLOOKUP($A1180, 'Medical Examinations'!$A$2:$J$2336, 8, FALSE)</f>
        <v>No</v>
      </c>
      <c r="L1180" t="str">
        <f>VLOOKUP($A1180, 'Medical Examinations'!$A$2:$J$2336, 9, FALSE)</f>
        <v>Obesity</v>
      </c>
      <c r="M1180" t="str">
        <f>VLOOKUP($A1180, 'Medical Examinations'!$A$2:$J$2336, 10, FALSE)</f>
        <v>Normal</v>
      </c>
      <c r="N1180">
        <f>VLOOKUP($A1180, 'Hospitalisation Details'!$A$2:$K$2344, 5, FALSE)</f>
        <v>0</v>
      </c>
      <c r="O1180">
        <f>VLOOKUP($A1180, 'Hospitalisation Details'!$A$2:$K$2344, 6, FALSE)</f>
        <v>9582.5400000000009</v>
      </c>
      <c r="P1180" t="str">
        <f>VLOOKUP($A1180, 'Hospitalisation Details'!$A$2:$K$2344, 7, FALSE)</f>
        <v>tier - 3</v>
      </c>
      <c r="Q1180" t="str">
        <f>VLOOKUP($A1180, 'Hospitalisation Details'!$A$2:$K$2344, 8, FALSE)</f>
        <v>tier - 2</v>
      </c>
      <c r="R1180" t="str">
        <f>VLOOKUP($A1180, 'Hospitalisation Details'!$A$2:$K$2344, 9, FALSE)</f>
        <v>R1013</v>
      </c>
      <c r="S1180" t="str">
        <f>VLOOKUP($A1180, 'Hospitalisation Details'!$A$2:$K$2344, 10, FALSE)</f>
        <v>4Dec1966</v>
      </c>
      <c r="T1180">
        <f>VLOOKUP($A1180, 'Hospitalisation Details'!$A$2:$K$2344, 11, FALSE)</f>
        <v>56</v>
      </c>
    </row>
    <row r="1181" spans="1:20" ht="15.75" x14ac:dyDescent="0.25">
      <c r="A1181" s="1" t="s">
        <v>1190</v>
      </c>
      <c r="B1181" t="str">
        <f>VLOOKUP($A1181, 'Customer Names'!$A$2:$D$2336, 2, FALSE)</f>
        <v>Gannon</v>
      </c>
      <c r="C1181" t="str">
        <f>VLOOKUP($A1181, 'Customer Names'!$A$2:$D$2336, 3, FALSE)</f>
        <v xml:space="preserve"> Ms</v>
      </c>
      <c r="D1181" t="str">
        <f>VLOOKUP($A1181, 'Customer Names'!$A$2:$D$2336, 4, FALSE)</f>
        <v xml:space="preserve">  Amy</v>
      </c>
      <c r="E1181">
        <f>VLOOKUP($A1181, 'Medical Examinations'!$A$2:$J$2336, 2, FALSE)</f>
        <v>22.61</v>
      </c>
      <c r="F1181">
        <f>VLOOKUP($A1181, 'Medical Examinations'!$A$2:$J$2336, 3, FALSE)</f>
        <v>9.6300000000000008</v>
      </c>
      <c r="G1181" t="str">
        <f>VLOOKUP($A1181, 'Medical Examinations'!$A$2:$J$2336, 4, FALSE)</f>
        <v>No</v>
      </c>
      <c r="H1181" t="str">
        <f>VLOOKUP($A1181, 'Medical Examinations'!$A$2:$J$2336, 5, FALSE)</f>
        <v>No</v>
      </c>
      <c r="I1181" t="str">
        <f>VLOOKUP($A1181, 'Medical Examinations'!$A$2:$J$2336, 6, FALSE)</f>
        <v>No</v>
      </c>
      <c r="J1181">
        <f>VLOOKUP($A1181, 'Medical Examinations'!$A$2:$J$2336, 7, FALSE)</f>
        <v>0</v>
      </c>
      <c r="K1181" t="str">
        <f>VLOOKUP($A1181, 'Medical Examinations'!$A$2:$J$2336, 8, FALSE)</f>
        <v>No</v>
      </c>
      <c r="L1181" t="str">
        <f>VLOOKUP($A1181, 'Medical Examinations'!$A$2:$J$2336, 9, FALSE)</f>
        <v>Obesity</v>
      </c>
      <c r="M1181" t="str">
        <f>VLOOKUP($A1181, 'Medical Examinations'!$A$2:$J$2336, 10, FALSE)</f>
        <v>Diabetes</v>
      </c>
      <c r="N1181">
        <f>VLOOKUP($A1181, 'Hospitalisation Details'!$A$2:$K$2344, 5, FALSE)</f>
        <v>1</v>
      </c>
      <c r="O1181">
        <f>VLOOKUP($A1181, 'Hospitalisation Details'!$A$2:$K$2344, 6, FALSE)</f>
        <v>9566.99</v>
      </c>
      <c r="P1181" t="str">
        <f>VLOOKUP($A1181, 'Hospitalisation Details'!$A$2:$K$2344, 7, FALSE)</f>
        <v>tier - 2</v>
      </c>
      <c r="Q1181" t="str">
        <f>VLOOKUP($A1181, 'Hospitalisation Details'!$A$2:$K$2344, 8, FALSE)</f>
        <v>tier - 1</v>
      </c>
      <c r="R1181" t="str">
        <f>VLOOKUP($A1181, 'Hospitalisation Details'!$A$2:$K$2344, 9, FALSE)</f>
        <v>R1012</v>
      </c>
      <c r="S1181" t="str">
        <f>VLOOKUP($A1181, 'Hospitalisation Details'!$A$2:$K$2344, 10, FALSE)</f>
        <v>1Dec1973</v>
      </c>
      <c r="T1181">
        <f>VLOOKUP($A1181, 'Hospitalisation Details'!$A$2:$K$2344, 11, FALSE)</f>
        <v>49</v>
      </c>
    </row>
    <row r="1182" spans="1:20" ht="15.75" x14ac:dyDescent="0.25">
      <c r="A1182" s="1" t="s">
        <v>1189</v>
      </c>
      <c r="B1182" t="str">
        <f>VLOOKUP($A1182, 'Customer Names'!$A$2:$D$2336, 2, FALSE)</f>
        <v>Frye</v>
      </c>
      <c r="C1182" t="str">
        <f>VLOOKUP($A1182, 'Customer Names'!$A$2:$D$2336, 3, FALSE)</f>
        <v xml:space="preserve"> Mr</v>
      </c>
      <c r="D1182" t="str">
        <f>VLOOKUP($A1182, 'Customer Names'!$A$2:$D$2336, 4, FALSE)</f>
        <v xml:space="preserve">  Adam</v>
      </c>
      <c r="E1182">
        <f>VLOOKUP($A1182, 'Medical Examinations'!$A$2:$J$2336, 2, FALSE)</f>
        <v>34.299999999999997</v>
      </c>
      <c r="F1182">
        <f>VLOOKUP($A1182, 'Medical Examinations'!$A$2:$J$2336, 3, FALSE)</f>
        <v>10.37</v>
      </c>
      <c r="G1182" t="str">
        <f>VLOOKUP($A1182, 'Medical Examinations'!$A$2:$J$2336, 4, FALSE)</f>
        <v>Yes</v>
      </c>
      <c r="H1182" t="str">
        <f>VLOOKUP($A1182, 'Medical Examinations'!$A$2:$J$2336, 5, FALSE)</f>
        <v>No</v>
      </c>
      <c r="I1182" t="str">
        <f>VLOOKUP($A1182, 'Medical Examinations'!$A$2:$J$2336, 6, FALSE)</f>
        <v>No</v>
      </c>
      <c r="J1182">
        <f>VLOOKUP($A1182, 'Medical Examinations'!$A$2:$J$2336, 7, FALSE)</f>
        <v>1</v>
      </c>
      <c r="K1182" t="str">
        <f>VLOOKUP($A1182, 'Medical Examinations'!$A$2:$J$2336, 8, FALSE)</f>
        <v>No</v>
      </c>
      <c r="L1182" t="str">
        <f>VLOOKUP($A1182, 'Medical Examinations'!$A$2:$J$2336, 9, FALSE)</f>
        <v>Obesity</v>
      </c>
      <c r="M1182" t="str">
        <f>VLOOKUP($A1182, 'Medical Examinations'!$A$2:$J$2336, 10, FALSE)</f>
        <v>Diabetes</v>
      </c>
      <c r="N1182">
        <f>VLOOKUP($A1182, 'Hospitalisation Details'!$A$2:$K$2344, 5, FALSE)</f>
        <v>3</v>
      </c>
      <c r="O1182">
        <f>VLOOKUP($A1182, 'Hospitalisation Details'!$A$2:$K$2344, 6, FALSE)</f>
        <v>9563.0300000000007</v>
      </c>
      <c r="P1182" t="str">
        <f>VLOOKUP($A1182, 'Hospitalisation Details'!$A$2:$K$2344, 7, FALSE)</f>
        <v>tier - 3</v>
      </c>
      <c r="Q1182" t="str">
        <f>VLOOKUP($A1182, 'Hospitalisation Details'!$A$2:$K$2344, 8, FALSE)</f>
        <v>tier - 1</v>
      </c>
      <c r="R1182" t="str">
        <f>VLOOKUP($A1182, 'Hospitalisation Details'!$A$2:$K$2344, 9, FALSE)</f>
        <v>R1011</v>
      </c>
      <c r="S1182" t="str">
        <f>VLOOKUP($A1182, 'Hospitalisation Details'!$A$2:$K$2344, 10, FALSE)</f>
        <v>14Aug1974</v>
      </c>
      <c r="T1182">
        <f>VLOOKUP($A1182, 'Hospitalisation Details'!$A$2:$K$2344, 11, FALSE)</f>
        <v>48</v>
      </c>
    </row>
    <row r="1183" spans="1:20" ht="15.75" x14ac:dyDescent="0.25">
      <c r="A1183" s="1" t="s">
        <v>1188</v>
      </c>
      <c r="B1183" t="str">
        <f>VLOOKUP($A1183, 'Customer Names'!$A$2:$D$2336, 2, FALSE)</f>
        <v>Jenkins</v>
      </c>
      <c r="C1183" t="str">
        <f>VLOOKUP($A1183, 'Customer Names'!$A$2:$D$2336, 3, FALSE)</f>
        <v xml:space="preserve"> Ms</v>
      </c>
      <c r="D1183" t="str">
        <f>VLOOKUP($A1183, 'Customer Names'!$A$2:$D$2336, 4, FALSE)</f>
        <v xml:space="preserve">  Kristin M</v>
      </c>
      <c r="E1183">
        <f>VLOOKUP($A1183, 'Medical Examinations'!$A$2:$J$2336, 2, FALSE)</f>
        <v>46.09</v>
      </c>
      <c r="F1183">
        <f>VLOOKUP($A1183, 'Medical Examinations'!$A$2:$J$2336, 3, FALSE)</f>
        <v>5.44</v>
      </c>
      <c r="G1183" t="str">
        <f>VLOOKUP($A1183, 'Medical Examinations'!$A$2:$J$2336, 4, FALSE)</f>
        <v>Yes</v>
      </c>
      <c r="H1183" t="str">
        <f>VLOOKUP($A1183, 'Medical Examinations'!$A$2:$J$2336, 5, FALSE)</f>
        <v>No</v>
      </c>
      <c r="I1183" t="str">
        <f>VLOOKUP($A1183, 'Medical Examinations'!$A$2:$J$2336, 6, FALSE)</f>
        <v>No</v>
      </c>
      <c r="J1183">
        <f>VLOOKUP($A1183, 'Medical Examinations'!$A$2:$J$2336, 7, FALSE)</f>
        <v>2</v>
      </c>
      <c r="K1183" t="str">
        <f>VLOOKUP($A1183, 'Medical Examinations'!$A$2:$J$2336, 8, FALSE)</f>
        <v>Yes</v>
      </c>
      <c r="L1183" t="str">
        <f>VLOOKUP($A1183, 'Medical Examinations'!$A$2:$J$2336, 9, FALSE)</f>
        <v>Obesity</v>
      </c>
      <c r="M1183" t="str">
        <f>VLOOKUP($A1183, 'Medical Examinations'!$A$2:$J$2336, 10, FALSE)</f>
        <v>Normal</v>
      </c>
      <c r="N1183">
        <f>VLOOKUP($A1183, 'Hospitalisation Details'!$A$2:$K$2344, 5, FALSE)</f>
        <v>1</v>
      </c>
      <c r="O1183">
        <f>VLOOKUP($A1183, 'Hospitalisation Details'!$A$2:$K$2344, 6, FALSE)</f>
        <v>9549.57</v>
      </c>
      <c r="P1183" t="str">
        <f>VLOOKUP($A1183, 'Hospitalisation Details'!$A$2:$K$2344, 7, FALSE)</f>
        <v>tier - 2</v>
      </c>
      <c r="Q1183" t="str">
        <f>VLOOKUP($A1183, 'Hospitalisation Details'!$A$2:$K$2344, 8, FALSE)</f>
        <v>tier - 1</v>
      </c>
      <c r="R1183" t="str">
        <f>VLOOKUP($A1183, 'Hospitalisation Details'!$A$2:$K$2344, 9, FALSE)</f>
        <v>R1013</v>
      </c>
      <c r="S1183" t="str">
        <f>VLOOKUP($A1183, 'Hospitalisation Details'!$A$2:$K$2344, 10, FALSE)</f>
        <v>22Sep1972</v>
      </c>
      <c r="T1183">
        <f>VLOOKUP($A1183, 'Hospitalisation Details'!$A$2:$K$2344, 11, FALSE)</f>
        <v>50</v>
      </c>
    </row>
    <row r="1184" spans="1:20" ht="15.75" x14ac:dyDescent="0.25">
      <c r="A1184" s="1" t="s">
        <v>1187</v>
      </c>
      <c r="B1184" t="str">
        <f>VLOOKUP($A1184, 'Customer Names'!$A$2:$D$2336, 2, FALSE)</f>
        <v>Currier</v>
      </c>
      <c r="C1184" t="str">
        <f>VLOOKUP($A1184, 'Customer Names'!$A$2:$D$2336, 3, FALSE)</f>
        <v xml:space="preserve"> Ms</v>
      </c>
      <c r="D1184" t="str">
        <f>VLOOKUP($A1184, 'Customer Names'!$A$2:$D$2336, 4, FALSE)</f>
        <v xml:space="preserve">  Mary-Lynn B</v>
      </c>
      <c r="E1184">
        <f>VLOOKUP($A1184, 'Medical Examinations'!$A$2:$J$2336, 2, FALSE)</f>
        <v>44.744999999999997</v>
      </c>
      <c r="F1184">
        <f>VLOOKUP($A1184, 'Medical Examinations'!$A$2:$J$2336, 3, FALSE)</f>
        <v>5.19</v>
      </c>
      <c r="G1184" t="str">
        <f>VLOOKUP($A1184, 'Medical Examinations'!$A$2:$J$2336, 4, FALSE)</f>
        <v>Yes</v>
      </c>
      <c r="H1184" t="str">
        <f>VLOOKUP($A1184, 'Medical Examinations'!$A$2:$J$2336, 5, FALSE)</f>
        <v>No</v>
      </c>
      <c r="I1184" t="str">
        <f>VLOOKUP($A1184, 'Medical Examinations'!$A$2:$J$2336, 6, FALSE)</f>
        <v>No</v>
      </c>
      <c r="J1184">
        <f>VLOOKUP($A1184, 'Medical Examinations'!$A$2:$J$2336, 7, FALSE)</f>
        <v>2</v>
      </c>
      <c r="K1184" t="str">
        <f>VLOOKUP($A1184, 'Medical Examinations'!$A$2:$J$2336, 8, FALSE)</f>
        <v>Yes</v>
      </c>
      <c r="L1184" t="str">
        <f>VLOOKUP($A1184, 'Medical Examinations'!$A$2:$J$2336, 9, FALSE)</f>
        <v>Obesity</v>
      </c>
      <c r="M1184" t="str">
        <f>VLOOKUP($A1184, 'Medical Examinations'!$A$2:$J$2336, 10, FALSE)</f>
        <v>Normal</v>
      </c>
      <c r="N1184">
        <f>VLOOKUP($A1184, 'Hospitalisation Details'!$A$2:$K$2344, 5, FALSE)</f>
        <v>0</v>
      </c>
      <c r="O1184">
        <f>VLOOKUP($A1184, 'Hospitalisation Details'!$A$2:$K$2344, 6, FALSE)</f>
        <v>9541.7000000000007</v>
      </c>
      <c r="P1184" t="str">
        <f>VLOOKUP($A1184, 'Hospitalisation Details'!$A$2:$K$2344, 7, FALSE)</f>
        <v>tier - 2</v>
      </c>
      <c r="Q1184" t="str">
        <f>VLOOKUP($A1184, 'Hospitalisation Details'!$A$2:$K$2344, 8, FALSE)</f>
        <v>tier - 1</v>
      </c>
      <c r="R1184" t="str">
        <f>VLOOKUP($A1184, 'Hospitalisation Details'!$A$2:$K$2344, 9, FALSE)</f>
        <v>R1024</v>
      </c>
      <c r="S1184" t="str">
        <f>VLOOKUP($A1184, 'Hospitalisation Details'!$A$2:$K$2344, 10, FALSE)</f>
        <v>22Sep1972</v>
      </c>
      <c r="T1184">
        <f>VLOOKUP($A1184, 'Hospitalisation Details'!$A$2:$K$2344, 11, FALSE)</f>
        <v>50</v>
      </c>
    </row>
    <row r="1185" spans="1:20" ht="15.75" x14ac:dyDescent="0.25">
      <c r="A1185" s="1" t="s">
        <v>1186</v>
      </c>
      <c r="B1185" t="str">
        <f>VLOOKUP($A1185, 'Customer Names'!$A$2:$D$2336, 2, FALSE)</f>
        <v>Whittendale</v>
      </c>
      <c r="C1185" t="str">
        <f>VLOOKUP($A1185, 'Customer Names'!$A$2:$D$2336, 3, FALSE)</f>
        <v xml:space="preserve"> Mrs</v>
      </c>
      <c r="D1185" t="str">
        <f>VLOOKUP($A1185, 'Customer Names'!$A$2:$D$2336, 4, FALSE)</f>
        <v xml:space="preserve">  Jamie A</v>
      </c>
      <c r="E1185">
        <f>VLOOKUP($A1185, 'Medical Examinations'!$A$2:$J$2336, 2, FALSE)</f>
        <v>26.33</v>
      </c>
      <c r="F1185">
        <f>VLOOKUP($A1185, 'Medical Examinations'!$A$2:$J$2336, 3, FALSE)</f>
        <v>11.8</v>
      </c>
      <c r="G1185" t="str">
        <f>VLOOKUP($A1185, 'Medical Examinations'!$A$2:$J$2336, 4, FALSE)</f>
        <v>No</v>
      </c>
      <c r="H1185" t="str">
        <f>VLOOKUP($A1185, 'Medical Examinations'!$A$2:$J$2336, 5, FALSE)</f>
        <v>No</v>
      </c>
      <c r="I1185" t="str">
        <f>VLOOKUP($A1185, 'Medical Examinations'!$A$2:$J$2336, 6, FALSE)</f>
        <v>No</v>
      </c>
      <c r="J1185">
        <f>VLOOKUP($A1185, 'Medical Examinations'!$A$2:$J$2336, 7, FALSE)</f>
        <v>0</v>
      </c>
      <c r="K1185" t="str">
        <f>VLOOKUP($A1185, 'Medical Examinations'!$A$2:$J$2336, 8, FALSE)</f>
        <v>No</v>
      </c>
      <c r="L1185" t="str">
        <f>VLOOKUP($A1185, 'Medical Examinations'!$A$2:$J$2336, 9, FALSE)</f>
        <v>Obesity</v>
      </c>
      <c r="M1185" t="str">
        <f>VLOOKUP($A1185, 'Medical Examinations'!$A$2:$J$2336, 10, FALSE)</f>
        <v>Diabetes</v>
      </c>
      <c r="N1185">
        <f>VLOOKUP($A1185, 'Hospitalisation Details'!$A$2:$K$2344, 5, FALSE)</f>
        <v>1</v>
      </c>
      <c r="O1185">
        <f>VLOOKUP($A1185, 'Hospitalisation Details'!$A$2:$K$2344, 6, FALSE)</f>
        <v>9540.17</v>
      </c>
      <c r="P1185" t="str">
        <f>VLOOKUP($A1185, 'Hospitalisation Details'!$A$2:$K$2344, 7, FALSE)</f>
        <v>tier - 2</v>
      </c>
      <c r="Q1185" t="str">
        <f>VLOOKUP($A1185, 'Hospitalisation Details'!$A$2:$K$2344, 8, FALSE)</f>
        <v>tier - 2</v>
      </c>
      <c r="R1185" t="str">
        <f>VLOOKUP($A1185, 'Hospitalisation Details'!$A$2:$K$2344, 9, FALSE)</f>
        <v>R1024</v>
      </c>
      <c r="S1185" t="str">
        <f>VLOOKUP($A1185, 'Hospitalisation Details'!$A$2:$K$2344, 10, FALSE)</f>
        <v>28Jul1975</v>
      </c>
      <c r="T1185">
        <f>VLOOKUP($A1185, 'Hospitalisation Details'!$A$2:$K$2344, 11, FALSE)</f>
        <v>47</v>
      </c>
    </row>
    <row r="1186" spans="1:20" ht="15.75" x14ac:dyDescent="0.25">
      <c r="A1186" s="1" t="s">
        <v>1185</v>
      </c>
      <c r="B1186" t="str">
        <f>VLOOKUP($A1186, 'Customer Names'!$A$2:$D$2336, 2, FALSE)</f>
        <v>Rixe</v>
      </c>
      <c r="C1186" t="str">
        <f>VLOOKUP($A1186, 'Customer Names'!$A$2:$D$2336, 3, FALSE)</f>
        <v xml:space="preserve"> Mr</v>
      </c>
      <c r="D1186" t="str">
        <f>VLOOKUP($A1186, 'Customer Names'!$A$2:$D$2336, 4, FALSE)</f>
        <v xml:space="preserve">  Jeffrey A</v>
      </c>
      <c r="E1186">
        <f>VLOOKUP($A1186, 'Medical Examinations'!$A$2:$J$2336, 2, FALSE)</f>
        <v>26.6</v>
      </c>
      <c r="F1186">
        <f>VLOOKUP($A1186, 'Medical Examinations'!$A$2:$J$2336, 3, FALSE)</f>
        <v>8.3800000000000008</v>
      </c>
      <c r="G1186" t="str">
        <f>VLOOKUP($A1186, 'Medical Examinations'!$A$2:$J$2336, 4, FALSE)</f>
        <v>No</v>
      </c>
      <c r="H1186" t="str">
        <f>VLOOKUP($A1186, 'Medical Examinations'!$A$2:$J$2336, 5, FALSE)</f>
        <v>No</v>
      </c>
      <c r="I1186" t="str">
        <f>VLOOKUP($A1186, 'Medical Examinations'!$A$2:$J$2336, 6, FALSE)</f>
        <v>No</v>
      </c>
      <c r="J1186">
        <f>VLOOKUP($A1186, 'Medical Examinations'!$A$2:$J$2336, 7, FALSE)</f>
        <v>0</v>
      </c>
      <c r="K1186" t="str">
        <f>VLOOKUP($A1186, 'Medical Examinations'!$A$2:$J$2336, 8, FALSE)</f>
        <v>No</v>
      </c>
      <c r="L1186" t="str">
        <f>VLOOKUP($A1186, 'Medical Examinations'!$A$2:$J$2336, 9, FALSE)</f>
        <v>Obesity</v>
      </c>
      <c r="M1186" t="str">
        <f>VLOOKUP($A1186, 'Medical Examinations'!$A$2:$J$2336, 10, FALSE)</f>
        <v>Diabetes</v>
      </c>
      <c r="N1186">
        <f>VLOOKUP($A1186, 'Hospitalisation Details'!$A$2:$K$2344, 5, FALSE)</f>
        <v>0</v>
      </c>
      <c r="O1186">
        <f>VLOOKUP($A1186, 'Hospitalisation Details'!$A$2:$K$2344, 6, FALSE)</f>
        <v>9538.65</v>
      </c>
      <c r="P1186" t="str">
        <f>VLOOKUP($A1186, 'Hospitalisation Details'!$A$2:$K$2344, 7, FALSE)</f>
        <v>tier - 2</v>
      </c>
      <c r="Q1186" t="str">
        <f>VLOOKUP($A1186, 'Hospitalisation Details'!$A$2:$K$2344, 8, FALSE)</f>
        <v>tier - 3</v>
      </c>
      <c r="R1186" t="str">
        <f>VLOOKUP($A1186, 'Hospitalisation Details'!$A$2:$K$2344, 9, FALSE)</f>
        <v>R1021</v>
      </c>
      <c r="S1186" t="str">
        <f>VLOOKUP($A1186, 'Hospitalisation Details'!$A$2:$K$2344, 10, FALSE)</f>
        <v>21Dec1973</v>
      </c>
      <c r="T1186">
        <f>VLOOKUP($A1186, 'Hospitalisation Details'!$A$2:$K$2344, 11, FALSE)</f>
        <v>49</v>
      </c>
    </row>
    <row r="1187" spans="1:20" ht="15.75" x14ac:dyDescent="0.25">
      <c r="A1187" s="1" t="s">
        <v>1184</v>
      </c>
      <c r="B1187" t="str">
        <f>VLOOKUP($A1187, 'Customer Names'!$A$2:$D$2336, 2, FALSE)</f>
        <v>Ballon-Landa</v>
      </c>
      <c r="C1187" t="str">
        <f>VLOOKUP($A1187, 'Customer Names'!$A$2:$D$2336, 3, FALSE)</f>
        <v xml:space="preserve"> Ms</v>
      </c>
      <c r="D1187" t="str">
        <f>VLOOKUP($A1187, 'Customer Names'!$A$2:$D$2336, 4, FALSE)</f>
        <v xml:space="preserve">  Nicole</v>
      </c>
      <c r="E1187">
        <f>VLOOKUP($A1187, 'Medical Examinations'!$A$2:$J$2336, 2, FALSE)</f>
        <v>27.5</v>
      </c>
      <c r="F1187">
        <f>VLOOKUP($A1187, 'Medical Examinations'!$A$2:$J$2336, 3, FALSE)</f>
        <v>7.58</v>
      </c>
      <c r="G1187" t="str">
        <f>VLOOKUP($A1187, 'Medical Examinations'!$A$2:$J$2336, 4, FALSE)</f>
        <v>No</v>
      </c>
      <c r="H1187" t="str">
        <f>VLOOKUP($A1187, 'Medical Examinations'!$A$2:$J$2336, 5, FALSE)</f>
        <v>No</v>
      </c>
      <c r="I1187" t="str">
        <f>VLOOKUP($A1187, 'Medical Examinations'!$A$2:$J$2336, 6, FALSE)</f>
        <v>No</v>
      </c>
      <c r="J1187">
        <f>VLOOKUP($A1187, 'Medical Examinations'!$A$2:$J$2336, 7, FALSE)</f>
        <v>0</v>
      </c>
      <c r="K1187" t="str">
        <f>VLOOKUP($A1187, 'Medical Examinations'!$A$2:$J$2336, 8, FALSE)</f>
        <v>No</v>
      </c>
      <c r="L1187" t="str">
        <f>VLOOKUP($A1187, 'Medical Examinations'!$A$2:$J$2336, 9, FALSE)</f>
        <v>Obesity</v>
      </c>
      <c r="M1187" t="str">
        <f>VLOOKUP($A1187, 'Medical Examinations'!$A$2:$J$2336, 10, FALSE)</f>
        <v>Diabetes</v>
      </c>
      <c r="N1187">
        <f>VLOOKUP($A1187, 'Hospitalisation Details'!$A$2:$K$2344, 5, FALSE)</f>
        <v>0</v>
      </c>
      <c r="O1187">
        <f>VLOOKUP($A1187, 'Hospitalisation Details'!$A$2:$K$2344, 6, FALSE)</f>
        <v>9528.9</v>
      </c>
      <c r="P1187" t="str">
        <f>VLOOKUP($A1187, 'Hospitalisation Details'!$A$2:$K$2344, 7, FALSE)</f>
        <v>tier - 2</v>
      </c>
      <c r="Q1187" t="str">
        <f>VLOOKUP($A1187, 'Hospitalisation Details'!$A$2:$K$2344, 8, FALSE)</f>
        <v>tier - 2</v>
      </c>
      <c r="R1187" t="str">
        <f>VLOOKUP($A1187, 'Hospitalisation Details'!$A$2:$K$2344, 9, FALSE)</f>
        <v>R1011</v>
      </c>
      <c r="S1187" t="str">
        <f>VLOOKUP($A1187, 'Hospitalisation Details'!$A$2:$K$2344, 10, FALSE)</f>
        <v>29Nov1971</v>
      </c>
      <c r="T1187">
        <f>VLOOKUP($A1187, 'Hospitalisation Details'!$A$2:$K$2344, 11, FALSE)</f>
        <v>51</v>
      </c>
    </row>
    <row r="1188" spans="1:20" ht="15.75" x14ac:dyDescent="0.25">
      <c r="A1188" s="1" t="s">
        <v>1183</v>
      </c>
      <c r="B1188" t="str">
        <f>VLOOKUP($A1188, 'Customer Names'!$A$2:$D$2336, 2, FALSE)</f>
        <v>Zaferos</v>
      </c>
      <c r="C1188" t="str">
        <f>VLOOKUP($A1188, 'Customer Names'!$A$2:$D$2336, 3, FALSE)</f>
        <v xml:space="preserve"> Ms</v>
      </c>
      <c r="D1188" t="str">
        <f>VLOOKUP($A1188, 'Customer Names'!$A$2:$D$2336, 4, FALSE)</f>
        <v xml:space="preserve">  Audrey</v>
      </c>
      <c r="E1188">
        <f>VLOOKUP($A1188, 'Medical Examinations'!$A$2:$J$2336, 2, FALSE)</f>
        <v>41.55</v>
      </c>
      <c r="F1188">
        <f>VLOOKUP($A1188, 'Medical Examinations'!$A$2:$J$2336, 3, FALSE)</f>
        <v>4.6100000000000003</v>
      </c>
      <c r="G1188" t="str">
        <f>VLOOKUP($A1188, 'Medical Examinations'!$A$2:$J$2336, 4, FALSE)</f>
        <v>Yes</v>
      </c>
      <c r="H1188" t="str">
        <f>VLOOKUP($A1188, 'Medical Examinations'!$A$2:$J$2336, 5, FALSE)</f>
        <v>No</v>
      </c>
      <c r="I1188" t="str">
        <f>VLOOKUP($A1188, 'Medical Examinations'!$A$2:$J$2336, 6, FALSE)</f>
        <v>No</v>
      </c>
      <c r="J1188">
        <f>VLOOKUP($A1188, 'Medical Examinations'!$A$2:$J$2336, 7, FALSE)</f>
        <v>2</v>
      </c>
      <c r="K1188" t="str">
        <f>VLOOKUP($A1188, 'Medical Examinations'!$A$2:$J$2336, 8, FALSE)</f>
        <v>Yes</v>
      </c>
      <c r="L1188" t="str">
        <f>VLOOKUP($A1188, 'Medical Examinations'!$A$2:$J$2336, 9, FALSE)</f>
        <v>Obesity</v>
      </c>
      <c r="M1188" t="str">
        <f>VLOOKUP($A1188, 'Medical Examinations'!$A$2:$J$2336, 10, FALSE)</f>
        <v>Normal</v>
      </c>
      <c r="N1188">
        <f>VLOOKUP($A1188, 'Hospitalisation Details'!$A$2:$K$2344, 5, FALSE)</f>
        <v>0</v>
      </c>
      <c r="O1188">
        <f>VLOOKUP($A1188, 'Hospitalisation Details'!$A$2:$K$2344, 6, FALSE)</f>
        <v>9507.68</v>
      </c>
      <c r="P1188" t="str">
        <f>VLOOKUP($A1188, 'Hospitalisation Details'!$A$2:$K$2344, 7, FALSE)</f>
        <v>tier - 2</v>
      </c>
      <c r="Q1188" t="str">
        <f>VLOOKUP($A1188, 'Hospitalisation Details'!$A$2:$K$2344, 8, FALSE)</f>
        <v>tier - 1</v>
      </c>
      <c r="R1188" t="str">
        <f>VLOOKUP($A1188, 'Hospitalisation Details'!$A$2:$K$2344, 9, FALSE)</f>
        <v>R1012</v>
      </c>
      <c r="S1188" t="str">
        <f>VLOOKUP($A1188, 'Hospitalisation Details'!$A$2:$K$2344, 10, FALSE)</f>
        <v>22Aug1992</v>
      </c>
      <c r="T1188">
        <f>VLOOKUP($A1188, 'Hospitalisation Details'!$A$2:$K$2344, 11, FALSE)</f>
        <v>30</v>
      </c>
    </row>
    <row r="1189" spans="1:20" ht="15.75" x14ac:dyDescent="0.25">
      <c r="A1189" s="1" t="s">
        <v>1182</v>
      </c>
      <c r="B1189" t="str">
        <f>VLOOKUP($A1189, 'Customer Names'!$A$2:$D$2336, 2, FALSE)</f>
        <v>Jackson</v>
      </c>
      <c r="C1189" t="str">
        <f>VLOOKUP($A1189, 'Customer Names'!$A$2:$D$2336, 3, FALSE)</f>
        <v xml:space="preserve"> Mr</v>
      </c>
      <c r="D1189" t="str">
        <f>VLOOKUP($A1189, 'Customer Names'!$A$2:$D$2336, 4, FALSE)</f>
        <v xml:space="preserve">  Jacob</v>
      </c>
      <c r="E1189">
        <f>VLOOKUP($A1189, 'Medical Examinations'!$A$2:$J$2336, 2, FALSE)</f>
        <v>41.47</v>
      </c>
      <c r="F1189">
        <f>VLOOKUP($A1189, 'Medical Examinations'!$A$2:$J$2336, 3, FALSE)</f>
        <v>4.7</v>
      </c>
      <c r="G1189" t="str">
        <f>VLOOKUP($A1189, 'Medical Examinations'!$A$2:$J$2336, 4, FALSE)</f>
        <v>Yes</v>
      </c>
      <c r="H1189" t="str">
        <f>VLOOKUP($A1189, 'Medical Examinations'!$A$2:$J$2336, 5, FALSE)</f>
        <v>No</v>
      </c>
      <c r="I1189" t="str">
        <f>VLOOKUP($A1189, 'Medical Examinations'!$A$2:$J$2336, 6, FALSE)</f>
        <v>Yes</v>
      </c>
      <c r="J1189">
        <f>VLOOKUP($A1189, 'Medical Examinations'!$A$2:$J$2336, 7, FALSE)</f>
        <v>2</v>
      </c>
      <c r="K1189" t="str">
        <f>VLOOKUP($A1189, 'Medical Examinations'!$A$2:$J$2336, 8, FALSE)</f>
        <v>Yes</v>
      </c>
      <c r="L1189" t="str">
        <f>VLOOKUP($A1189, 'Medical Examinations'!$A$2:$J$2336, 9, FALSE)</f>
        <v>Obesity</v>
      </c>
      <c r="M1189" t="str">
        <f>VLOOKUP($A1189, 'Medical Examinations'!$A$2:$J$2336, 10, FALSE)</f>
        <v>Normal</v>
      </c>
      <c r="N1189">
        <f>VLOOKUP($A1189, 'Hospitalisation Details'!$A$2:$K$2344, 5, FALSE)</f>
        <v>0</v>
      </c>
      <c r="O1189">
        <f>VLOOKUP($A1189, 'Hospitalisation Details'!$A$2:$K$2344, 6, FALSE)</f>
        <v>9504.31</v>
      </c>
      <c r="P1189" t="str">
        <f>VLOOKUP($A1189, 'Hospitalisation Details'!$A$2:$K$2344, 7, FALSE)</f>
        <v>tier - 3</v>
      </c>
      <c r="Q1189" t="str">
        <f>VLOOKUP($A1189, 'Hospitalisation Details'!$A$2:$K$2344, 8, FALSE)</f>
        <v>tier - 2</v>
      </c>
      <c r="R1189" t="str">
        <f>VLOOKUP($A1189, 'Hospitalisation Details'!$A$2:$K$2344, 9, FALSE)</f>
        <v>R1013</v>
      </c>
      <c r="S1189" t="str">
        <f>VLOOKUP($A1189, 'Hospitalisation Details'!$A$2:$K$2344, 10, FALSE)</f>
        <v>24Aug1969</v>
      </c>
      <c r="T1189">
        <f>VLOOKUP($A1189, 'Hospitalisation Details'!$A$2:$K$2344, 11, FALSE)</f>
        <v>53</v>
      </c>
    </row>
    <row r="1190" spans="1:20" ht="15.75" x14ac:dyDescent="0.25">
      <c r="A1190" s="1" t="s">
        <v>1181</v>
      </c>
      <c r="B1190" t="str">
        <f>VLOOKUP($A1190, 'Customer Names'!$A$2:$D$2336, 2, FALSE)</f>
        <v>Evans Marke</v>
      </c>
      <c r="C1190" t="str">
        <f>VLOOKUP($A1190, 'Customer Names'!$A$2:$D$2336, 3, FALSE)</f>
        <v xml:space="preserve"> Mr</v>
      </c>
      <c r="D1190" t="str">
        <f>VLOOKUP($A1190, 'Customer Names'!$A$2:$D$2336, 4, FALSE)</f>
        <v xml:space="preserve">  Daniel S</v>
      </c>
      <c r="E1190">
        <f>VLOOKUP($A1190, 'Medical Examinations'!$A$2:$J$2336, 2, FALSE)</f>
        <v>24.795000000000002</v>
      </c>
      <c r="F1190">
        <f>VLOOKUP($A1190, 'Medical Examinations'!$A$2:$J$2336, 3, FALSE)</f>
        <v>6.05</v>
      </c>
      <c r="G1190" t="str">
        <f>VLOOKUP($A1190, 'Medical Examinations'!$A$2:$J$2336, 4, FALSE)</f>
        <v>No</v>
      </c>
      <c r="H1190" t="str">
        <f>VLOOKUP($A1190, 'Medical Examinations'!$A$2:$J$2336, 5, FALSE)</f>
        <v>No</v>
      </c>
      <c r="I1190" t="str">
        <f>VLOOKUP($A1190, 'Medical Examinations'!$A$2:$J$2336, 6, FALSE)</f>
        <v>No</v>
      </c>
      <c r="J1190">
        <f>VLOOKUP($A1190, 'Medical Examinations'!$A$2:$J$2336, 7, FALSE)</f>
        <v>0</v>
      </c>
      <c r="K1190" t="str">
        <f>VLOOKUP($A1190, 'Medical Examinations'!$A$2:$J$2336, 8, FALSE)</f>
        <v>No</v>
      </c>
      <c r="L1190" t="str">
        <f>VLOOKUP($A1190, 'Medical Examinations'!$A$2:$J$2336, 9, FALSE)</f>
        <v>Obesity</v>
      </c>
      <c r="M1190" t="str">
        <f>VLOOKUP($A1190, 'Medical Examinations'!$A$2:$J$2336, 10, FALSE)</f>
        <v>Diabetes</v>
      </c>
      <c r="N1190">
        <f>VLOOKUP($A1190, 'Hospitalisation Details'!$A$2:$K$2344, 5, FALSE)</f>
        <v>3</v>
      </c>
      <c r="O1190">
        <f>VLOOKUP($A1190, 'Hospitalisation Details'!$A$2:$K$2344, 6, FALSE)</f>
        <v>9500.57</v>
      </c>
      <c r="P1190" t="str">
        <f>VLOOKUP($A1190, 'Hospitalisation Details'!$A$2:$K$2344, 7, FALSE)</f>
        <v>tier - 2</v>
      </c>
      <c r="Q1190" t="str">
        <f>VLOOKUP($A1190, 'Hospitalisation Details'!$A$2:$K$2344, 8, FALSE)</f>
        <v>tier - 3</v>
      </c>
      <c r="R1190" t="str">
        <f>VLOOKUP($A1190, 'Hospitalisation Details'!$A$2:$K$2344, 9, FALSE)</f>
        <v>R1017</v>
      </c>
      <c r="S1190" t="str">
        <f>VLOOKUP($A1190, 'Hospitalisation Details'!$A$2:$K$2344, 10, FALSE)</f>
        <v>28Nov1976</v>
      </c>
      <c r="T1190">
        <f>VLOOKUP($A1190, 'Hospitalisation Details'!$A$2:$K$2344, 11, FALSE)</f>
        <v>46</v>
      </c>
    </row>
    <row r="1191" spans="1:20" ht="15.75" x14ac:dyDescent="0.25">
      <c r="A1191" s="1" t="s">
        <v>1180</v>
      </c>
      <c r="B1191" t="str">
        <f>VLOOKUP($A1191, 'Customer Names'!$A$2:$D$2336, 2, FALSE)</f>
        <v>Samland</v>
      </c>
      <c r="C1191" t="str">
        <f>VLOOKUP($A1191, 'Customer Names'!$A$2:$D$2336, 3, FALSE)</f>
        <v xml:space="preserve"> Mr</v>
      </c>
      <c r="D1191" t="str">
        <f>VLOOKUP($A1191, 'Customer Names'!$A$2:$D$2336, 4, FALSE)</f>
        <v xml:space="preserve">  Marc C</v>
      </c>
      <c r="E1191">
        <f>VLOOKUP($A1191, 'Medical Examinations'!$A$2:$J$2336, 2, FALSE)</f>
        <v>29.48</v>
      </c>
      <c r="F1191">
        <f>VLOOKUP($A1191, 'Medical Examinations'!$A$2:$J$2336, 3, FALSE)</f>
        <v>5.63</v>
      </c>
      <c r="G1191" t="str">
        <f>VLOOKUP($A1191, 'Medical Examinations'!$A$2:$J$2336, 4, FALSE)</f>
        <v>No</v>
      </c>
      <c r="H1191" t="str">
        <f>VLOOKUP($A1191, 'Medical Examinations'!$A$2:$J$2336, 5, FALSE)</f>
        <v>No</v>
      </c>
      <c r="I1191" t="str">
        <f>VLOOKUP($A1191, 'Medical Examinations'!$A$2:$J$2336, 6, FALSE)</f>
        <v>Yes</v>
      </c>
      <c r="J1191">
        <f>VLOOKUP($A1191, 'Medical Examinations'!$A$2:$J$2336, 7, FALSE)</f>
        <v>0</v>
      </c>
      <c r="K1191" t="str">
        <f>VLOOKUP($A1191, 'Medical Examinations'!$A$2:$J$2336, 8, FALSE)</f>
        <v>No</v>
      </c>
      <c r="L1191" t="str">
        <f>VLOOKUP($A1191, 'Medical Examinations'!$A$2:$J$2336, 9, FALSE)</f>
        <v>Obesity</v>
      </c>
      <c r="M1191" t="str">
        <f>VLOOKUP($A1191, 'Medical Examinations'!$A$2:$J$2336, 10, FALSE)</f>
        <v>Normal</v>
      </c>
      <c r="N1191">
        <f>VLOOKUP($A1191, 'Hospitalisation Details'!$A$2:$K$2344, 5, FALSE)</f>
        <v>0</v>
      </c>
      <c r="O1191">
        <f>VLOOKUP($A1191, 'Hospitalisation Details'!$A$2:$K$2344, 6, FALSE)</f>
        <v>9487.64</v>
      </c>
      <c r="P1191" t="str">
        <f>VLOOKUP($A1191, 'Hospitalisation Details'!$A$2:$K$2344, 7, FALSE)</f>
        <v>tier - 2</v>
      </c>
      <c r="Q1191" t="str">
        <f>VLOOKUP($A1191, 'Hospitalisation Details'!$A$2:$K$2344, 8, FALSE)</f>
        <v>tier - 2</v>
      </c>
      <c r="R1191" t="str">
        <f>VLOOKUP($A1191, 'Hospitalisation Details'!$A$2:$K$2344, 9, FALSE)</f>
        <v>R1013</v>
      </c>
      <c r="S1191" t="str">
        <f>VLOOKUP($A1191, 'Hospitalisation Details'!$A$2:$K$2344, 10, FALSE)</f>
        <v>4Jun1969</v>
      </c>
      <c r="T1191">
        <f>VLOOKUP($A1191, 'Hospitalisation Details'!$A$2:$K$2344, 11, FALSE)</f>
        <v>54</v>
      </c>
    </row>
    <row r="1192" spans="1:20" ht="15.75" x14ac:dyDescent="0.25">
      <c r="A1192" s="1" t="s">
        <v>1179</v>
      </c>
      <c r="B1192" t="str">
        <f>VLOOKUP($A1192, 'Customer Names'!$A$2:$D$2336, 2, FALSE)</f>
        <v>Shapiro</v>
      </c>
      <c r="C1192" t="str">
        <f>VLOOKUP($A1192, 'Customer Names'!$A$2:$D$2336, 3, FALSE)</f>
        <v xml:space="preserve"> Mr</v>
      </c>
      <c r="D1192" t="str">
        <f>VLOOKUP($A1192, 'Customer Names'!$A$2:$D$2336, 4, FALSE)</f>
        <v xml:space="preserve">  Mark S</v>
      </c>
      <c r="E1192">
        <f>VLOOKUP($A1192, 'Medical Examinations'!$A$2:$J$2336, 2, FALSE)</f>
        <v>28.09</v>
      </c>
      <c r="F1192">
        <f>VLOOKUP($A1192, 'Medical Examinations'!$A$2:$J$2336, 3, FALSE)</f>
        <v>6.06</v>
      </c>
      <c r="G1192" t="str">
        <f>VLOOKUP($A1192, 'Medical Examinations'!$A$2:$J$2336, 4, FALSE)</f>
        <v>No</v>
      </c>
      <c r="H1192" t="str">
        <f>VLOOKUP($A1192, 'Medical Examinations'!$A$2:$J$2336, 5, FALSE)</f>
        <v>No</v>
      </c>
      <c r="I1192" t="str">
        <f>VLOOKUP($A1192, 'Medical Examinations'!$A$2:$J$2336, 6, FALSE)</f>
        <v>Yes</v>
      </c>
      <c r="J1192">
        <f>VLOOKUP($A1192, 'Medical Examinations'!$A$2:$J$2336, 7, FALSE)</f>
        <v>0</v>
      </c>
      <c r="K1192" t="str">
        <f>VLOOKUP($A1192, 'Medical Examinations'!$A$2:$J$2336, 8, FALSE)</f>
        <v>No</v>
      </c>
      <c r="L1192" t="str">
        <f>VLOOKUP($A1192, 'Medical Examinations'!$A$2:$J$2336, 9, FALSE)</f>
        <v>Obesity</v>
      </c>
      <c r="M1192" t="str">
        <f>VLOOKUP($A1192, 'Medical Examinations'!$A$2:$J$2336, 10, FALSE)</f>
        <v>Diabetes</v>
      </c>
      <c r="N1192">
        <f>VLOOKUP($A1192, 'Hospitalisation Details'!$A$2:$K$2344, 5, FALSE)</f>
        <v>2</v>
      </c>
      <c r="O1192">
        <f>VLOOKUP($A1192, 'Hospitalisation Details'!$A$2:$K$2344, 6, FALSE)</f>
        <v>9453.92</v>
      </c>
      <c r="P1192" t="str">
        <f>VLOOKUP($A1192, 'Hospitalisation Details'!$A$2:$K$2344, 7, FALSE)</f>
        <v>tier - 2</v>
      </c>
      <c r="Q1192" t="str">
        <f>VLOOKUP($A1192, 'Hospitalisation Details'!$A$2:$K$2344, 8, FALSE)</f>
        <v>tier - 2</v>
      </c>
      <c r="R1192" t="str">
        <f>VLOOKUP($A1192, 'Hospitalisation Details'!$A$2:$K$2344, 9, FALSE)</f>
        <v>R1021</v>
      </c>
      <c r="S1192" t="str">
        <f>VLOOKUP($A1192, 'Hospitalisation Details'!$A$2:$K$2344, 10, FALSE)</f>
        <v>17Jul1979</v>
      </c>
      <c r="T1192">
        <f>VLOOKUP($A1192, 'Hospitalisation Details'!$A$2:$K$2344, 11, FALSE)</f>
        <v>43</v>
      </c>
    </row>
    <row r="1193" spans="1:20" ht="15.75" x14ac:dyDescent="0.25">
      <c r="A1193" s="1" t="s">
        <v>1178</v>
      </c>
      <c r="B1193" t="str">
        <f>VLOOKUP($A1193, 'Customer Names'!$A$2:$D$2336, 2, FALSE)</f>
        <v>Snitzer</v>
      </c>
      <c r="C1193" t="str">
        <f>VLOOKUP($A1193, 'Customer Names'!$A$2:$D$2336, 3, FALSE)</f>
        <v xml:space="preserve"> Mr</v>
      </c>
      <c r="D1193" t="str">
        <f>VLOOKUP($A1193, 'Customer Names'!$A$2:$D$2336, 4, FALSE)</f>
        <v xml:space="preserve">  Dan</v>
      </c>
      <c r="E1193">
        <f>VLOOKUP($A1193, 'Medical Examinations'!$A$2:$J$2336, 2, FALSE)</f>
        <v>32.729999999999997</v>
      </c>
      <c r="F1193">
        <f>VLOOKUP($A1193, 'Medical Examinations'!$A$2:$J$2336, 3, FALSE)</f>
        <v>5.19</v>
      </c>
      <c r="G1193" t="str">
        <f>VLOOKUP($A1193, 'Medical Examinations'!$A$2:$J$2336, 4, FALSE)</f>
        <v>Yes</v>
      </c>
      <c r="H1193" t="str">
        <f>VLOOKUP($A1193, 'Medical Examinations'!$A$2:$J$2336, 5, FALSE)</f>
        <v>No</v>
      </c>
      <c r="I1193" t="str">
        <f>VLOOKUP($A1193, 'Medical Examinations'!$A$2:$J$2336, 6, FALSE)</f>
        <v>No</v>
      </c>
      <c r="J1193">
        <f>VLOOKUP($A1193, 'Medical Examinations'!$A$2:$J$2336, 7, FALSE)</f>
        <v>1</v>
      </c>
      <c r="K1193" t="str">
        <f>VLOOKUP($A1193, 'Medical Examinations'!$A$2:$J$2336, 8, FALSE)</f>
        <v>No</v>
      </c>
      <c r="L1193" t="str">
        <f>VLOOKUP($A1193, 'Medical Examinations'!$A$2:$J$2336, 9, FALSE)</f>
        <v>Obesity</v>
      </c>
      <c r="M1193" t="str">
        <f>VLOOKUP($A1193, 'Medical Examinations'!$A$2:$J$2336, 10, FALSE)</f>
        <v>Normal</v>
      </c>
      <c r="N1193">
        <f>VLOOKUP($A1193, 'Hospitalisation Details'!$A$2:$K$2344, 5, FALSE)</f>
        <v>3</v>
      </c>
      <c r="O1193">
        <f>VLOOKUP($A1193, 'Hospitalisation Details'!$A$2:$K$2344, 6, FALSE)</f>
        <v>9448.42</v>
      </c>
      <c r="P1193" t="str">
        <f>VLOOKUP($A1193, 'Hospitalisation Details'!$A$2:$K$2344, 7, FALSE)</f>
        <v>tier - 2</v>
      </c>
      <c r="Q1193" t="str">
        <f>VLOOKUP($A1193, 'Hospitalisation Details'!$A$2:$K$2344, 8, FALSE)</f>
        <v>tier - 3</v>
      </c>
      <c r="R1193" t="str">
        <f>VLOOKUP($A1193, 'Hospitalisation Details'!$A$2:$K$2344, 9, FALSE)</f>
        <v>R1021</v>
      </c>
      <c r="S1193" t="str">
        <f>VLOOKUP($A1193, 'Hospitalisation Details'!$A$2:$K$2344, 10, FALSE)</f>
        <v>14Nov1987</v>
      </c>
      <c r="T1193">
        <f>VLOOKUP($A1193, 'Hospitalisation Details'!$A$2:$K$2344, 11, FALSE)</f>
        <v>35</v>
      </c>
    </row>
    <row r="1194" spans="1:20" ht="15.75" x14ac:dyDescent="0.25">
      <c r="A1194" s="1" t="s">
        <v>1177</v>
      </c>
      <c r="B1194" t="str">
        <f>VLOOKUP($A1194, 'Customer Names'!$A$2:$D$2336, 2, FALSE)</f>
        <v>Herra Arroyo</v>
      </c>
      <c r="C1194" t="str">
        <f>VLOOKUP($A1194, 'Customer Names'!$A$2:$D$2336, 3, FALSE)</f>
        <v xml:space="preserve"> Ms</v>
      </c>
      <c r="D1194" t="str">
        <f>VLOOKUP($A1194, 'Customer Names'!$A$2:$D$2336, 4, FALSE)</f>
        <v xml:space="preserve">  Gabriela</v>
      </c>
      <c r="E1194">
        <f>VLOOKUP($A1194, 'Medical Examinations'!$A$2:$J$2336, 2, FALSE)</f>
        <v>27.36</v>
      </c>
      <c r="F1194">
        <f>VLOOKUP($A1194, 'Medical Examinations'!$A$2:$J$2336, 3, FALSE)</f>
        <v>8.9600000000000009</v>
      </c>
      <c r="G1194" t="str">
        <f>VLOOKUP($A1194, 'Medical Examinations'!$A$2:$J$2336, 4, FALSE)</f>
        <v>No</v>
      </c>
      <c r="H1194" t="str">
        <f>VLOOKUP($A1194, 'Medical Examinations'!$A$2:$J$2336, 5, FALSE)</f>
        <v>No</v>
      </c>
      <c r="I1194" t="str">
        <f>VLOOKUP($A1194, 'Medical Examinations'!$A$2:$J$2336, 6, FALSE)</f>
        <v>No</v>
      </c>
      <c r="J1194">
        <f>VLOOKUP($A1194, 'Medical Examinations'!$A$2:$J$2336, 7, FALSE)</f>
        <v>0</v>
      </c>
      <c r="K1194" t="str">
        <f>VLOOKUP($A1194, 'Medical Examinations'!$A$2:$J$2336, 8, FALSE)</f>
        <v>No</v>
      </c>
      <c r="L1194" t="str">
        <f>VLOOKUP($A1194, 'Medical Examinations'!$A$2:$J$2336, 9, FALSE)</f>
        <v>Obesity</v>
      </c>
      <c r="M1194" t="str">
        <f>VLOOKUP($A1194, 'Medical Examinations'!$A$2:$J$2336, 10, FALSE)</f>
        <v>Diabetes</v>
      </c>
      <c r="N1194">
        <f>VLOOKUP($A1194, 'Hospitalisation Details'!$A$2:$K$2344, 5, FALSE)</f>
        <v>1</v>
      </c>
      <c r="O1194">
        <f>VLOOKUP($A1194, 'Hospitalisation Details'!$A$2:$K$2344, 6, FALSE)</f>
        <v>9447.3799999999992</v>
      </c>
      <c r="P1194" t="str">
        <f>VLOOKUP($A1194, 'Hospitalisation Details'!$A$2:$K$2344, 7, FALSE)</f>
        <v>tier - 2</v>
      </c>
      <c r="Q1194" t="str">
        <f>VLOOKUP($A1194, 'Hospitalisation Details'!$A$2:$K$2344, 8, FALSE)</f>
        <v>tier - 3</v>
      </c>
      <c r="R1194" t="str">
        <f>VLOOKUP($A1194, 'Hospitalisation Details'!$A$2:$K$2344, 9, FALSE)</f>
        <v>R1024</v>
      </c>
      <c r="S1194" t="str">
        <f>VLOOKUP($A1194, 'Hospitalisation Details'!$A$2:$K$2344, 10, FALSE)</f>
        <v>8Jun1974</v>
      </c>
      <c r="T1194">
        <f>VLOOKUP($A1194, 'Hospitalisation Details'!$A$2:$K$2344, 11, FALSE)</f>
        <v>49</v>
      </c>
    </row>
    <row r="1195" spans="1:20" ht="15.75" x14ac:dyDescent="0.25">
      <c r="A1195" s="1" t="s">
        <v>1176</v>
      </c>
      <c r="B1195" t="str">
        <f>VLOOKUP($A1195, 'Customer Names'!$A$2:$D$2336, 2, FALSE)</f>
        <v>Watters</v>
      </c>
      <c r="C1195" t="str">
        <f>VLOOKUP($A1195, 'Customer Names'!$A$2:$D$2336, 3, FALSE)</f>
        <v xml:space="preserve"> Ms</v>
      </c>
      <c r="D1195" t="str">
        <f>VLOOKUP($A1195, 'Customer Names'!$A$2:$D$2336, 4, FALSE)</f>
        <v xml:space="preserve">  Amanda</v>
      </c>
      <c r="E1195">
        <f>VLOOKUP($A1195, 'Medical Examinations'!$A$2:$J$2336, 2, FALSE)</f>
        <v>27.265000000000001</v>
      </c>
      <c r="F1195">
        <f>VLOOKUP($A1195, 'Medical Examinations'!$A$2:$J$2336, 3, FALSE)</f>
        <v>11.39</v>
      </c>
      <c r="G1195" t="str">
        <f>VLOOKUP($A1195, 'Medical Examinations'!$A$2:$J$2336, 4, FALSE)</f>
        <v>No</v>
      </c>
      <c r="H1195" t="str">
        <f>VLOOKUP($A1195, 'Medical Examinations'!$A$2:$J$2336, 5, FALSE)</f>
        <v>No</v>
      </c>
      <c r="I1195" t="str">
        <f>VLOOKUP($A1195, 'Medical Examinations'!$A$2:$J$2336, 6, FALSE)</f>
        <v>No</v>
      </c>
      <c r="J1195">
        <f>VLOOKUP($A1195, 'Medical Examinations'!$A$2:$J$2336, 7, FALSE)</f>
        <v>0</v>
      </c>
      <c r="K1195" t="str">
        <f>VLOOKUP($A1195, 'Medical Examinations'!$A$2:$J$2336, 8, FALSE)</f>
        <v>No</v>
      </c>
      <c r="L1195" t="str">
        <f>VLOOKUP($A1195, 'Medical Examinations'!$A$2:$J$2336, 9, FALSE)</f>
        <v>Obesity</v>
      </c>
      <c r="M1195" t="str">
        <f>VLOOKUP($A1195, 'Medical Examinations'!$A$2:$J$2336, 10, FALSE)</f>
        <v>Diabetes</v>
      </c>
      <c r="N1195">
        <f>VLOOKUP($A1195, 'Hospitalisation Details'!$A$2:$K$2344, 5, FALSE)</f>
        <v>1</v>
      </c>
      <c r="O1195">
        <f>VLOOKUP($A1195, 'Hospitalisation Details'!$A$2:$K$2344, 6, FALSE)</f>
        <v>9447.25</v>
      </c>
      <c r="P1195" t="str">
        <f>VLOOKUP($A1195, 'Hospitalisation Details'!$A$2:$K$2344, 7, FALSE)</f>
        <v>tier - 2</v>
      </c>
      <c r="Q1195" t="str">
        <f>VLOOKUP($A1195, 'Hospitalisation Details'!$A$2:$K$2344, 8, FALSE)</f>
        <v>tier - 1</v>
      </c>
      <c r="R1195" t="str">
        <f>VLOOKUP($A1195, 'Hospitalisation Details'!$A$2:$K$2344, 9, FALSE)</f>
        <v>R1024</v>
      </c>
      <c r="S1195" t="str">
        <f>VLOOKUP($A1195, 'Hospitalisation Details'!$A$2:$K$2344, 10, FALSE)</f>
        <v>27Nov1974</v>
      </c>
      <c r="T1195">
        <f>VLOOKUP($A1195, 'Hospitalisation Details'!$A$2:$K$2344, 11, FALSE)</f>
        <v>48</v>
      </c>
    </row>
    <row r="1196" spans="1:20" ht="15.75" x14ac:dyDescent="0.25">
      <c r="A1196" s="1" t="s">
        <v>1175</v>
      </c>
      <c r="B1196" t="str">
        <f>VLOOKUP($A1196, 'Customer Names'!$A$2:$D$2336, 2, FALSE)</f>
        <v>Steele-Belkin</v>
      </c>
      <c r="C1196" t="str">
        <f>VLOOKUP($A1196, 'Customer Names'!$A$2:$D$2336, 3, FALSE)</f>
        <v xml:space="preserve"> Ms</v>
      </c>
      <c r="D1196" t="str">
        <f>VLOOKUP($A1196, 'Customer Names'!$A$2:$D$2336, 4, FALSE)</f>
        <v xml:space="preserve">  Dara</v>
      </c>
      <c r="E1196">
        <f>VLOOKUP($A1196, 'Medical Examinations'!$A$2:$J$2336, 2, FALSE)</f>
        <v>48.07</v>
      </c>
      <c r="F1196">
        <f>VLOOKUP($A1196, 'Medical Examinations'!$A$2:$J$2336, 3, FALSE)</f>
        <v>4.0599999999999996</v>
      </c>
      <c r="G1196" t="str">
        <f>VLOOKUP($A1196, 'Medical Examinations'!$A$2:$J$2336, 4, FALSE)</f>
        <v>Yes</v>
      </c>
      <c r="H1196" t="str">
        <f>VLOOKUP($A1196, 'Medical Examinations'!$A$2:$J$2336, 5, FALSE)</f>
        <v>Yes</v>
      </c>
      <c r="I1196" t="str">
        <f>VLOOKUP($A1196, 'Medical Examinations'!$A$2:$J$2336, 6, FALSE)</f>
        <v>No</v>
      </c>
      <c r="J1196">
        <f>VLOOKUP($A1196, 'Medical Examinations'!$A$2:$J$2336, 7, FALSE)</f>
        <v>2</v>
      </c>
      <c r="K1196" t="str">
        <f>VLOOKUP($A1196, 'Medical Examinations'!$A$2:$J$2336, 8, FALSE)</f>
        <v>Yes</v>
      </c>
      <c r="L1196" t="str">
        <f>VLOOKUP($A1196, 'Medical Examinations'!$A$2:$J$2336, 9, FALSE)</f>
        <v>Obesity</v>
      </c>
      <c r="M1196" t="str">
        <f>VLOOKUP($A1196, 'Medical Examinations'!$A$2:$J$2336, 10, FALSE)</f>
        <v>Normal</v>
      </c>
      <c r="N1196">
        <f>VLOOKUP($A1196, 'Hospitalisation Details'!$A$2:$K$2344, 5, FALSE)</f>
        <v>2</v>
      </c>
      <c r="O1196">
        <f>VLOOKUP($A1196, 'Hospitalisation Details'!$A$2:$K$2344, 6, FALSE)</f>
        <v>9432.93</v>
      </c>
      <c r="P1196" t="str">
        <f>VLOOKUP($A1196, 'Hospitalisation Details'!$A$2:$K$2344, 7, FALSE)</f>
        <v>tier - 2</v>
      </c>
      <c r="Q1196" t="str">
        <f>VLOOKUP($A1196, 'Hospitalisation Details'!$A$2:$K$2344, 8, FALSE)</f>
        <v>tier - 1</v>
      </c>
      <c r="R1196" t="str">
        <f>VLOOKUP($A1196, 'Hospitalisation Details'!$A$2:$K$2344, 9, FALSE)</f>
        <v>R1024</v>
      </c>
      <c r="S1196" t="str">
        <f>VLOOKUP($A1196, 'Hospitalisation Details'!$A$2:$K$2344, 10, FALSE)</f>
        <v>3Nov1976</v>
      </c>
      <c r="T1196">
        <f>VLOOKUP($A1196, 'Hospitalisation Details'!$A$2:$K$2344, 11, FALSE)</f>
        <v>46</v>
      </c>
    </row>
    <row r="1197" spans="1:20" ht="15.75" x14ac:dyDescent="0.25">
      <c r="A1197" s="1" t="s">
        <v>1174</v>
      </c>
      <c r="B1197" t="str">
        <f>VLOOKUP($A1197, 'Customer Names'!$A$2:$D$2336, 2, FALSE)</f>
        <v>Christensen</v>
      </c>
      <c r="C1197" t="str">
        <f>VLOOKUP($A1197, 'Customer Names'!$A$2:$D$2336, 3, FALSE)</f>
        <v xml:space="preserve"> Ms</v>
      </c>
      <c r="D1197" t="str">
        <f>VLOOKUP($A1197, 'Customer Names'!$A$2:$D$2336, 4, FALSE)</f>
        <v xml:space="preserve">  Rachelle R</v>
      </c>
      <c r="E1197">
        <f>VLOOKUP($A1197, 'Medical Examinations'!$A$2:$J$2336, 2, FALSE)</f>
        <v>30.8</v>
      </c>
      <c r="F1197">
        <f>VLOOKUP($A1197, 'Medical Examinations'!$A$2:$J$2336, 3, FALSE)</f>
        <v>5.23</v>
      </c>
      <c r="G1197" t="str">
        <f>VLOOKUP($A1197, 'Medical Examinations'!$A$2:$J$2336, 4, FALSE)</f>
        <v>No</v>
      </c>
      <c r="H1197" t="str">
        <f>VLOOKUP($A1197, 'Medical Examinations'!$A$2:$J$2336, 5, FALSE)</f>
        <v>No</v>
      </c>
      <c r="I1197" t="str">
        <f>VLOOKUP($A1197, 'Medical Examinations'!$A$2:$J$2336, 6, FALSE)</f>
        <v>No</v>
      </c>
      <c r="J1197">
        <f>VLOOKUP($A1197, 'Medical Examinations'!$A$2:$J$2336, 7, FALSE)</f>
        <v>1</v>
      </c>
      <c r="K1197" t="str">
        <f>VLOOKUP($A1197, 'Medical Examinations'!$A$2:$J$2336, 8, FALSE)</f>
        <v>No</v>
      </c>
      <c r="L1197" t="str">
        <f>VLOOKUP($A1197, 'Medical Examinations'!$A$2:$J$2336, 9, FALSE)</f>
        <v>Obesity</v>
      </c>
      <c r="M1197" t="str">
        <f>VLOOKUP($A1197, 'Medical Examinations'!$A$2:$J$2336, 10, FALSE)</f>
        <v>Normal</v>
      </c>
      <c r="N1197">
        <f>VLOOKUP($A1197, 'Hospitalisation Details'!$A$2:$K$2344, 5, FALSE)</f>
        <v>3</v>
      </c>
      <c r="O1197">
        <f>VLOOKUP($A1197, 'Hospitalisation Details'!$A$2:$K$2344, 6, FALSE)</f>
        <v>9414.92</v>
      </c>
      <c r="P1197" t="str">
        <f>VLOOKUP($A1197, 'Hospitalisation Details'!$A$2:$K$2344, 7, FALSE)</f>
        <v>tier - 2</v>
      </c>
      <c r="Q1197" t="str">
        <f>VLOOKUP($A1197, 'Hospitalisation Details'!$A$2:$K$2344, 8, FALSE)</f>
        <v>tier - 2</v>
      </c>
      <c r="R1197" t="str">
        <f>VLOOKUP($A1197, 'Hospitalisation Details'!$A$2:$K$2344, 9, FALSE)</f>
        <v>R1011</v>
      </c>
      <c r="S1197" t="str">
        <f>VLOOKUP($A1197, 'Hospitalisation Details'!$A$2:$K$2344, 10, FALSE)</f>
        <v>30Oct1976</v>
      </c>
      <c r="T1197">
        <f>VLOOKUP($A1197, 'Hospitalisation Details'!$A$2:$K$2344, 11, FALSE)</f>
        <v>46</v>
      </c>
    </row>
    <row r="1198" spans="1:20" ht="15.75" x14ac:dyDescent="0.25">
      <c r="A1198" s="1" t="s">
        <v>1173</v>
      </c>
      <c r="B1198" t="str">
        <f>VLOOKUP($A1198, 'Customer Names'!$A$2:$D$2336, 2, FALSE)</f>
        <v>Hodge</v>
      </c>
      <c r="C1198" t="str">
        <f>VLOOKUP($A1198, 'Customer Names'!$A$2:$D$2336, 3, FALSE)</f>
        <v xml:space="preserve"> Ms</v>
      </c>
      <c r="D1198" t="str">
        <f>VLOOKUP($A1198, 'Customer Names'!$A$2:$D$2336, 4, FALSE)</f>
        <v xml:space="preserve">  Brenda J</v>
      </c>
      <c r="E1198">
        <f>VLOOKUP($A1198, 'Medical Examinations'!$A$2:$J$2336, 2, FALSE)</f>
        <v>32.299999999999997</v>
      </c>
      <c r="F1198">
        <f>VLOOKUP($A1198, 'Medical Examinations'!$A$2:$J$2336, 3, FALSE)</f>
        <v>5.05</v>
      </c>
      <c r="G1198" t="str">
        <f>VLOOKUP($A1198, 'Medical Examinations'!$A$2:$J$2336, 4, FALSE)</f>
        <v>No</v>
      </c>
      <c r="H1198" t="str">
        <f>VLOOKUP($A1198, 'Medical Examinations'!$A$2:$J$2336, 5, FALSE)</f>
        <v>No</v>
      </c>
      <c r="I1198" t="str">
        <f>VLOOKUP($A1198, 'Medical Examinations'!$A$2:$J$2336, 6, FALSE)</f>
        <v>No</v>
      </c>
      <c r="J1198">
        <f>VLOOKUP($A1198, 'Medical Examinations'!$A$2:$J$2336, 7, FALSE)</f>
        <v>1</v>
      </c>
      <c r="K1198" t="str">
        <f>VLOOKUP($A1198, 'Medical Examinations'!$A$2:$J$2336, 8, FALSE)</f>
        <v>No</v>
      </c>
      <c r="L1198" t="str">
        <f>VLOOKUP($A1198, 'Medical Examinations'!$A$2:$J$2336, 9, FALSE)</f>
        <v>Obesity</v>
      </c>
      <c r="M1198" t="str">
        <f>VLOOKUP($A1198, 'Medical Examinations'!$A$2:$J$2336, 10, FALSE)</f>
        <v>Normal</v>
      </c>
      <c r="N1198">
        <f>VLOOKUP($A1198, 'Hospitalisation Details'!$A$2:$K$2344, 5, FALSE)</f>
        <v>2</v>
      </c>
      <c r="O1198">
        <f>VLOOKUP($A1198, 'Hospitalisation Details'!$A$2:$K$2344, 6, FALSE)</f>
        <v>9411.01</v>
      </c>
      <c r="P1198" t="str">
        <f>VLOOKUP($A1198, 'Hospitalisation Details'!$A$2:$K$2344, 7, FALSE)</f>
        <v>tier - 2</v>
      </c>
      <c r="Q1198" t="str">
        <f>VLOOKUP($A1198, 'Hospitalisation Details'!$A$2:$K$2344, 8, FALSE)</f>
        <v>tier - 3</v>
      </c>
      <c r="R1198" t="str">
        <f>VLOOKUP($A1198, 'Hospitalisation Details'!$A$2:$K$2344, 9, FALSE)</f>
        <v>R1024</v>
      </c>
      <c r="S1198" t="str">
        <f>VLOOKUP($A1198, 'Hospitalisation Details'!$A$2:$K$2344, 10, FALSE)</f>
        <v>17Oct1976</v>
      </c>
      <c r="T1198">
        <f>VLOOKUP($A1198, 'Hospitalisation Details'!$A$2:$K$2344, 11, FALSE)</f>
        <v>46</v>
      </c>
    </row>
    <row r="1199" spans="1:20" ht="15.75" x14ac:dyDescent="0.25">
      <c r="A1199" s="1" t="s">
        <v>1172</v>
      </c>
      <c r="B1199" t="str">
        <f>VLOOKUP($A1199, 'Customer Names'!$A$2:$D$2336, 2, FALSE)</f>
        <v>Rusterholz</v>
      </c>
      <c r="C1199" t="str">
        <f>VLOOKUP($A1199, 'Customer Names'!$A$2:$D$2336, 3, FALSE)</f>
        <v xml:space="preserve"> Mr</v>
      </c>
      <c r="D1199" t="str">
        <f>VLOOKUP($A1199, 'Customer Names'!$A$2:$D$2336, 4, FALSE)</f>
        <v xml:space="preserve">  Tim</v>
      </c>
      <c r="E1199">
        <f>VLOOKUP($A1199, 'Medical Examinations'!$A$2:$J$2336, 2, FALSE)</f>
        <v>39.700000000000003</v>
      </c>
      <c r="F1199">
        <f>VLOOKUP($A1199, 'Medical Examinations'!$A$2:$J$2336, 3, FALSE)</f>
        <v>7.34</v>
      </c>
      <c r="G1199" t="str">
        <f>VLOOKUP($A1199, 'Medical Examinations'!$A$2:$J$2336, 4, FALSE)</f>
        <v>Yes</v>
      </c>
      <c r="H1199" t="str">
        <f>VLOOKUP($A1199, 'Medical Examinations'!$A$2:$J$2336, 5, FALSE)</f>
        <v>No</v>
      </c>
      <c r="I1199" t="str">
        <f>VLOOKUP($A1199, 'Medical Examinations'!$A$2:$J$2336, 6, FALSE)</f>
        <v>No</v>
      </c>
      <c r="J1199">
        <f>VLOOKUP($A1199, 'Medical Examinations'!$A$2:$J$2336, 7, FALSE)</f>
        <v>1</v>
      </c>
      <c r="K1199" t="str">
        <f>VLOOKUP($A1199, 'Medical Examinations'!$A$2:$J$2336, 8, FALSE)</f>
        <v>Yes</v>
      </c>
      <c r="L1199" t="str">
        <f>VLOOKUP($A1199, 'Medical Examinations'!$A$2:$J$2336, 9, FALSE)</f>
        <v>Obesity</v>
      </c>
      <c r="M1199" t="str">
        <f>VLOOKUP($A1199, 'Medical Examinations'!$A$2:$J$2336, 10, FALSE)</f>
        <v>Diabetes</v>
      </c>
      <c r="N1199">
        <f>VLOOKUP($A1199, 'Hospitalisation Details'!$A$2:$K$2344, 5, FALSE)</f>
        <v>1</v>
      </c>
      <c r="O1199">
        <f>VLOOKUP($A1199, 'Hospitalisation Details'!$A$2:$K$2344, 6, FALSE)</f>
        <v>9391.35</v>
      </c>
      <c r="P1199" t="str">
        <f>VLOOKUP($A1199, 'Hospitalisation Details'!$A$2:$K$2344, 7, FALSE)</f>
        <v>tier - 3</v>
      </c>
      <c r="Q1199" t="str">
        <f>VLOOKUP($A1199, 'Hospitalisation Details'!$A$2:$K$2344, 8, FALSE)</f>
        <v>tier - 3</v>
      </c>
      <c r="R1199" t="str">
        <f>VLOOKUP($A1199, 'Hospitalisation Details'!$A$2:$K$2344, 9, FALSE)</f>
        <v>R1011</v>
      </c>
      <c r="S1199" t="str">
        <f>VLOOKUP($A1199, 'Hospitalisation Details'!$A$2:$K$2344, 10, FALSE)</f>
        <v>20Oct1971</v>
      </c>
      <c r="T1199">
        <f>VLOOKUP($A1199, 'Hospitalisation Details'!$A$2:$K$2344, 11, FALSE)</f>
        <v>51</v>
      </c>
    </row>
    <row r="1200" spans="1:20" ht="15.75" x14ac:dyDescent="0.25">
      <c r="A1200" s="1" t="s">
        <v>1171</v>
      </c>
      <c r="B1200" t="str">
        <f>VLOOKUP($A1200, 'Customer Names'!$A$2:$D$2336, 2, FALSE)</f>
        <v>Lafrance</v>
      </c>
      <c r="C1200" t="str">
        <f>VLOOKUP($A1200, 'Customer Names'!$A$2:$D$2336, 3, FALSE)</f>
        <v xml:space="preserve"> Mr</v>
      </c>
      <c r="D1200" t="str">
        <f>VLOOKUP($A1200, 'Customer Names'!$A$2:$D$2336, 4, FALSE)</f>
        <v xml:space="preserve">  Sylvain</v>
      </c>
      <c r="E1200">
        <f>VLOOKUP($A1200, 'Medical Examinations'!$A$2:$J$2336, 2, FALSE)</f>
        <v>35.97</v>
      </c>
      <c r="F1200">
        <f>VLOOKUP($A1200, 'Medical Examinations'!$A$2:$J$2336, 3, FALSE)</f>
        <v>8.1300000000000008</v>
      </c>
      <c r="G1200" t="str">
        <f>VLOOKUP($A1200, 'Medical Examinations'!$A$2:$J$2336, 4, FALSE)</f>
        <v>Yes</v>
      </c>
      <c r="H1200" t="str">
        <f>VLOOKUP($A1200, 'Medical Examinations'!$A$2:$J$2336, 5, FALSE)</f>
        <v>No</v>
      </c>
      <c r="I1200" t="str">
        <f>VLOOKUP($A1200, 'Medical Examinations'!$A$2:$J$2336, 6, FALSE)</f>
        <v>No</v>
      </c>
      <c r="J1200">
        <f>VLOOKUP($A1200, 'Medical Examinations'!$A$2:$J$2336, 7, FALSE)</f>
        <v>1</v>
      </c>
      <c r="K1200" t="str">
        <f>VLOOKUP($A1200, 'Medical Examinations'!$A$2:$J$2336, 8, FALSE)</f>
        <v>No</v>
      </c>
      <c r="L1200" t="str">
        <f>VLOOKUP($A1200, 'Medical Examinations'!$A$2:$J$2336, 9, FALSE)</f>
        <v>Obesity</v>
      </c>
      <c r="M1200" t="str">
        <f>VLOOKUP($A1200, 'Medical Examinations'!$A$2:$J$2336, 10, FALSE)</f>
        <v>Diabetes</v>
      </c>
      <c r="N1200">
        <f>VLOOKUP($A1200, 'Hospitalisation Details'!$A$2:$K$2344, 5, FALSE)</f>
        <v>1</v>
      </c>
      <c r="O1200">
        <f>VLOOKUP($A1200, 'Hospitalisation Details'!$A$2:$K$2344, 6, FALSE)</f>
        <v>9386.16</v>
      </c>
      <c r="P1200" t="str">
        <f>VLOOKUP($A1200, 'Hospitalisation Details'!$A$2:$K$2344, 7, FALSE)</f>
        <v>tier - 3</v>
      </c>
      <c r="Q1200" t="str">
        <f>VLOOKUP($A1200, 'Hospitalisation Details'!$A$2:$K$2344, 8, FALSE)</f>
        <v>tier - 2</v>
      </c>
      <c r="R1200" t="str">
        <f>VLOOKUP($A1200, 'Hospitalisation Details'!$A$2:$K$2344, 9, FALSE)</f>
        <v>R1013</v>
      </c>
      <c r="S1200" t="str">
        <f>VLOOKUP($A1200, 'Hospitalisation Details'!$A$2:$K$2344, 10, FALSE)</f>
        <v>29Dec1971</v>
      </c>
      <c r="T1200">
        <f>VLOOKUP($A1200, 'Hospitalisation Details'!$A$2:$K$2344, 11, FALSE)</f>
        <v>51</v>
      </c>
    </row>
    <row r="1201" spans="1:20" ht="15.75" x14ac:dyDescent="0.25">
      <c r="A1201" s="1" t="s">
        <v>1170</v>
      </c>
      <c r="B1201" t="str">
        <f>VLOOKUP($A1201, 'Customer Names'!$A$2:$D$2336, 2, FALSE)</f>
        <v>Hallis</v>
      </c>
      <c r="C1201" t="str">
        <f>VLOOKUP($A1201, 'Customer Names'!$A$2:$D$2336, 3, FALSE)</f>
        <v xml:space="preserve"> Mrs</v>
      </c>
      <c r="D1201" t="str">
        <f>VLOOKUP($A1201, 'Customer Names'!$A$2:$D$2336, 4, FALSE)</f>
        <v xml:space="preserve">  Lisa M</v>
      </c>
      <c r="E1201">
        <f>VLOOKUP($A1201, 'Medical Examinations'!$A$2:$J$2336, 2, FALSE)</f>
        <v>25.86</v>
      </c>
      <c r="F1201">
        <f>VLOOKUP($A1201, 'Medical Examinations'!$A$2:$J$2336, 3, FALSE)</f>
        <v>6.68</v>
      </c>
      <c r="G1201" t="str">
        <f>VLOOKUP($A1201, 'Medical Examinations'!$A$2:$J$2336, 4, FALSE)</f>
        <v>No</v>
      </c>
      <c r="H1201" t="str">
        <f>VLOOKUP($A1201, 'Medical Examinations'!$A$2:$J$2336, 5, FALSE)</f>
        <v>No</v>
      </c>
      <c r="I1201" t="str">
        <f>VLOOKUP($A1201, 'Medical Examinations'!$A$2:$J$2336, 6, FALSE)</f>
        <v>No</v>
      </c>
      <c r="J1201">
        <f>VLOOKUP($A1201, 'Medical Examinations'!$A$2:$J$2336, 7, FALSE)</f>
        <v>0</v>
      </c>
      <c r="K1201" t="str">
        <f>VLOOKUP($A1201, 'Medical Examinations'!$A$2:$J$2336, 8, FALSE)</f>
        <v>No</v>
      </c>
      <c r="L1201" t="str">
        <f>VLOOKUP($A1201, 'Medical Examinations'!$A$2:$J$2336, 9, FALSE)</f>
        <v>Obesity</v>
      </c>
      <c r="M1201" t="str">
        <f>VLOOKUP($A1201, 'Medical Examinations'!$A$2:$J$2336, 10, FALSE)</f>
        <v>Diabetes</v>
      </c>
      <c r="N1201">
        <f>VLOOKUP($A1201, 'Hospitalisation Details'!$A$2:$K$2344, 5, FALSE)</f>
        <v>1</v>
      </c>
      <c r="O1201">
        <f>VLOOKUP($A1201, 'Hospitalisation Details'!$A$2:$K$2344, 6, FALSE)</f>
        <v>9380.75</v>
      </c>
      <c r="P1201" t="str">
        <f>VLOOKUP($A1201, 'Hospitalisation Details'!$A$2:$K$2344, 7, FALSE)</f>
        <v>tier - 2</v>
      </c>
      <c r="Q1201" t="str">
        <f>VLOOKUP($A1201, 'Hospitalisation Details'!$A$2:$K$2344, 8, FALSE)</f>
        <v>tier - 2</v>
      </c>
      <c r="R1201" t="str">
        <f>VLOOKUP($A1201, 'Hospitalisation Details'!$A$2:$K$2344, 9, FALSE)</f>
        <v>R1024</v>
      </c>
      <c r="S1201" t="str">
        <f>VLOOKUP($A1201, 'Hospitalisation Details'!$A$2:$K$2344, 10, FALSE)</f>
        <v>2Dec1975</v>
      </c>
      <c r="T1201">
        <f>VLOOKUP($A1201, 'Hospitalisation Details'!$A$2:$K$2344, 11, FALSE)</f>
        <v>47</v>
      </c>
    </row>
    <row r="1202" spans="1:20" ht="15.75" x14ac:dyDescent="0.25">
      <c r="A1202" s="1" t="s">
        <v>1169</v>
      </c>
      <c r="B1202" t="str">
        <f>VLOOKUP($A1202, 'Customer Names'!$A$2:$D$2336, 2, FALSE)</f>
        <v>Marshall</v>
      </c>
      <c r="C1202" t="str">
        <f>VLOOKUP($A1202, 'Customer Names'!$A$2:$D$2336, 3, FALSE)</f>
        <v xml:space="preserve"> Mr</v>
      </c>
      <c r="D1202" t="str">
        <f>VLOOKUP($A1202, 'Customer Names'!$A$2:$D$2336, 4, FALSE)</f>
        <v xml:space="preserve">  Ryan</v>
      </c>
      <c r="E1202">
        <f>VLOOKUP($A1202, 'Medical Examinations'!$A$2:$J$2336, 2, FALSE)</f>
        <v>30.03</v>
      </c>
      <c r="F1202">
        <f>VLOOKUP($A1202, 'Medical Examinations'!$A$2:$J$2336, 3, FALSE)</f>
        <v>11.51</v>
      </c>
      <c r="G1202" t="str">
        <f>VLOOKUP($A1202, 'Medical Examinations'!$A$2:$J$2336, 4, FALSE)</f>
        <v>No</v>
      </c>
      <c r="H1202" t="str">
        <f>VLOOKUP($A1202, 'Medical Examinations'!$A$2:$J$2336, 5, FALSE)</f>
        <v>No</v>
      </c>
      <c r="I1202" t="str">
        <f>VLOOKUP($A1202, 'Medical Examinations'!$A$2:$J$2336, 6, FALSE)</f>
        <v>No</v>
      </c>
      <c r="J1202">
        <f>VLOOKUP($A1202, 'Medical Examinations'!$A$2:$J$2336, 7, FALSE)</f>
        <v>1</v>
      </c>
      <c r="K1202" t="str">
        <f>VLOOKUP($A1202, 'Medical Examinations'!$A$2:$J$2336, 8, FALSE)</f>
        <v>No</v>
      </c>
      <c r="L1202" t="str">
        <f>VLOOKUP($A1202, 'Medical Examinations'!$A$2:$J$2336, 9, FALSE)</f>
        <v>Obesity</v>
      </c>
      <c r="M1202" t="str">
        <f>VLOOKUP($A1202, 'Medical Examinations'!$A$2:$J$2336, 10, FALSE)</f>
        <v>Diabetes</v>
      </c>
      <c r="N1202">
        <f>VLOOKUP($A1202, 'Hospitalisation Details'!$A$2:$K$2344, 5, FALSE)</f>
        <v>1</v>
      </c>
      <c r="O1202">
        <f>VLOOKUP($A1202, 'Hospitalisation Details'!$A$2:$K$2344, 6, FALSE)</f>
        <v>9377.9</v>
      </c>
      <c r="P1202" t="str">
        <f>VLOOKUP($A1202, 'Hospitalisation Details'!$A$2:$K$2344, 7, FALSE)</f>
        <v>tier - 2</v>
      </c>
      <c r="Q1202" t="str">
        <f>VLOOKUP($A1202, 'Hospitalisation Details'!$A$2:$K$2344, 8, FALSE)</f>
        <v>tier - 1</v>
      </c>
      <c r="R1202" t="str">
        <f>VLOOKUP($A1202, 'Hospitalisation Details'!$A$2:$K$2344, 9, FALSE)</f>
        <v>R1013</v>
      </c>
      <c r="S1202" t="str">
        <f>VLOOKUP($A1202, 'Hospitalisation Details'!$A$2:$K$2344, 10, FALSE)</f>
        <v>26Nov1971</v>
      </c>
      <c r="T1202">
        <f>VLOOKUP($A1202, 'Hospitalisation Details'!$A$2:$K$2344, 11, FALSE)</f>
        <v>51</v>
      </c>
    </row>
    <row r="1203" spans="1:20" ht="15.75" x14ac:dyDescent="0.25">
      <c r="A1203" s="1" t="s">
        <v>1168</v>
      </c>
      <c r="B1203" t="str">
        <f>VLOOKUP($A1203, 'Customer Names'!$A$2:$D$2336, 2, FALSE)</f>
        <v>Salowitz</v>
      </c>
      <c r="C1203" t="str">
        <f>VLOOKUP($A1203, 'Customer Names'!$A$2:$D$2336, 3, FALSE)</f>
        <v xml:space="preserve"> Mrs</v>
      </c>
      <c r="D1203" t="str">
        <f>VLOOKUP($A1203, 'Customer Names'!$A$2:$D$2336, 4, FALSE)</f>
        <v xml:space="preserve">  Kaitlin M</v>
      </c>
      <c r="E1203">
        <f>VLOOKUP($A1203, 'Medical Examinations'!$A$2:$J$2336, 2, FALSE)</f>
        <v>25.76</v>
      </c>
      <c r="F1203">
        <f>VLOOKUP($A1203, 'Medical Examinations'!$A$2:$J$2336, 3, FALSE)</f>
        <v>6.02</v>
      </c>
      <c r="G1203" t="str">
        <f>VLOOKUP($A1203, 'Medical Examinations'!$A$2:$J$2336, 4, FALSE)</f>
        <v>No</v>
      </c>
      <c r="H1203" t="str">
        <f>VLOOKUP($A1203, 'Medical Examinations'!$A$2:$J$2336, 5, FALSE)</f>
        <v>No</v>
      </c>
      <c r="I1203" t="str">
        <f>VLOOKUP($A1203, 'Medical Examinations'!$A$2:$J$2336, 6, FALSE)</f>
        <v>Yes</v>
      </c>
      <c r="J1203">
        <f>VLOOKUP($A1203, 'Medical Examinations'!$A$2:$J$2336, 7, FALSE)</f>
        <v>0</v>
      </c>
      <c r="K1203" t="str">
        <f>VLOOKUP($A1203, 'Medical Examinations'!$A$2:$J$2336, 8, FALSE)</f>
        <v>No</v>
      </c>
      <c r="L1203" t="str">
        <f>VLOOKUP($A1203, 'Medical Examinations'!$A$2:$J$2336, 9, FALSE)</f>
        <v>Obesity</v>
      </c>
      <c r="M1203" t="str">
        <f>VLOOKUP($A1203, 'Medical Examinations'!$A$2:$J$2336, 10, FALSE)</f>
        <v>Diabetes</v>
      </c>
      <c r="N1203">
        <f>VLOOKUP($A1203, 'Hospitalisation Details'!$A$2:$K$2344, 5, FALSE)</f>
        <v>0</v>
      </c>
      <c r="O1203">
        <f>VLOOKUP($A1203, 'Hospitalisation Details'!$A$2:$K$2344, 6, FALSE)</f>
        <v>9377.4500000000007</v>
      </c>
      <c r="P1203" t="str">
        <f>VLOOKUP($A1203, 'Hospitalisation Details'!$A$2:$K$2344, 7, FALSE)</f>
        <v>tier - 2</v>
      </c>
      <c r="Q1203" t="str">
        <f>VLOOKUP($A1203, 'Hospitalisation Details'!$A$2:$K$2344, 8, FALSE)</f>
        <v>tier - 3</v>
      </c>
      <c r="R1203" t="str">
        <f>VLOOKUP($A1203, 'Hospitalisation Details'!$A$2:$K$2344, 9, FALSE)</f>
        <v>R1013</v>
      </c>
      <c r="S1203" t="str">
        <f>VLOOKUP($A1203, 'Hospitalisation Details'!$A$2:$K$2344, 10, FALSE)</f>
        <v>24Nov1969</v>
      </c>
      <c r="T1203">
        <f>VLOOKUP($A1203, 'Hospitalisation Details'!$A$2:$K$2344, 11, FALSE)</f>
        <v>53</v>
      </c>
    </row>
    <row r="1204" spans="1:20" ht="15.75" x14ac:dyDescent="0.25">
      <c r="A1204" s="1" t="s">
        <v>1167</v>
      </c>
      <c r="B1204" t="str">
        <f>VLOOKUP($A1204, 'Customer Names'!$A$2:$D$2336, 2, FALSE)</f>
        <v>Blake</v>
      </c>
      <c r="C1204" t="str">
        <f>VLOOKUP($A1204, 'Customer Names'!$A$2:$D$2336, 3, FALSE)</f>
        <v xml:space="preserve"> Mr</v>
      </c>
      <c r="D1204" t="str">
        <f>VLOOKUP($A1204, 'Customer Names'!$A$2:$D$2336, 4, FALSE)</f>
        <v xml:space="preserve">  William R</v>
      </c>
      <c r="E1204">
        <f>VLOOKUP($A1204, 'Medical Examinations'!$A$2:$J$2336, 2, FALSE)</f>
        <v>22.42</v>
      </c>
      <c r="F1204">
        <f>VLOOKUP($A1204, 'Medical Examinations'!$A$2:$J$2336, 3, FALSE)</f>
        <v>7.96</v>
      </c>
      <c r="G1204" t="str">
        <f>VLOOKUP($A1204, 'Medical Examinations'!$A$2:$J$2336, 4, FALSE)</f>
        <v>No</v>
      </c>
      <c r="H1204" t="str">
        <f>VLOOKUP($A1204, 'Medical Examinations'!$A$2:$J$2336, 5, FALSE)</f>
        <v>No</v>
      </c>
      <c r="I1204" t="str">
        <f>VLOOKUP($A1204, 'Medical Examinations'!$A$2:$J$2336, 6, FALSE)</f>
        <v>No</v>
      </c>
      <c r="J1204">
        <f>VLOOKUP($A1204, 'Medical Examinations'!$A$2:$J$2336, 7, FALSE)</f>
        <v>0</v>
      </c>
      <c r="K1204" t="str">
        <f>VLOOKUP($A1204, 'Medical Examinations'!$A$2:$J$2336, 8, FALSE)</f>
        <v>No</v>
      </c>
      <c r="L1204" t="str">
        <f>VLOOKUP($A1204, 'Medical Examinations'!$A$2:$J$2336, 9, FALSE)</f>
        <v>Obesity</v>
      </c>
      <c r="M1204" t="str">
        <f>VLOOKUP($A1204, 'Medical Examinations'!$A$2:$J$2336, 10, FALSE)</f>
        <v>Diabetes</v>
      </c>
      <c r="N1204">
        <f>VLOOKUP($A1204, 'Hospitalisation Details'!$A$2:$K$2344, 5, FALSE)</f>
        <v>0</v>
      </c>
      <c r="O1204">
        <f>VLOOKUP($A1204, 'Hospitalisation Details'!$A$2:$K$2344, 6, FALSE)</f>
        <v>9361.33</v>
      </c>
      <c r="P1204" t="str">
        <f>VLOOKUP($A1204, 'Hospitalisation Details'!$A$2:$K$2344, 7, FALSE)</f>
        <v>tier - 3</v>
      </c>
      <c r="Q1204" t="str">
        <f>VLOOKUP($A1204, 'Hospitalisation Details'!$A$2:$K$2344, 8, FALSE)</f>
        <v>tier - 1</v>
      </c>
      <c r="R1204" t="str">
        <f>VLOOKUP($A1204, 'Hospitalisation Details'!$A$2:$K$2344, 9, FALSE)</f>
        <v>R1016</v>
      </c>
      <c r="S1204" t="str">
        <f>VLOOKUP($A1204, 'Hospitalisation Details'!$A$2:$K$2344, 10, FALSE)</f>
        <v>8Oct1971</v>
      </c>
      <c r="T1204">
        <f>VLOOKUP($A1204, 'Hospitalisation Details'!$A$2:$K$2344, 11, FALSE)</f>
        <v>51</v>
      </c>
    </row>
    <row r="1205" spans="1:20" ht="15.75" x14ac:dyDescent="0.25">
      <c r="A1205" s="1" t="s">
        <v>1166</v>
      </c>
      <c r="B1205" t="str">
        <f>VLOOKUP($A1205, 'Customer Names'!$A$2:$D$2336, 2, FALSE)</f>
        <v>Langerak</v>
      </c>
      <c r="C1205" t="str">
        <f>VLOOKUP($A1205, 'Customer Names'!$A$2:$D$2336, 3, FALSE)</f>
        <v xml:space="preserve"> Mr</v>
      </c>
      <c r="D1205" t="str">
        <f>VLOOKUP($A1205, 'Customer Names'!$A$2:$D$2336, 4, FALSE)</f>
        <v xml:space="preserve">  Bruce</v>
      </c>
      <c r="E1205">
        <f>VLOOKUP($A1205, 'Medical Examinations'!$A$2:$J$2336, 2, FALSE)</f>
        <v>33.18</v>
      </c>
      <c r="F1205">
        <f>VLOOKUP($A1205, 'Medical Examinations'!$A$2:$J$2336, 3, FALSE)</f>
        <v>6.01</v>
      </c>
      <c r="G1205" t="str">
        <f>VLOOKUP($A1205, 'Medical Examinations'!$A$2:$J$2336, 4, FALSE)</f>
        <v>Yes</v>
      </c>
      <c r="H1205" t="str">
        <f>VLOOKUP($A1205, 'Medical Examinations'!$A$2:$J$2336, 5, FALSE)</f>
        <v>No</v>
      </c>
      <c r="I1205" t="str">
        <f>VLOOKUP($A1205, 'Medical Examinations'!$A$2:$J$2336, 6, FALSE)</f>
        <v>No</v>
      </c>
      <c r="J1205">
        <f>VLOOKUP($A1205, 'Medical Examinations'!$A$2:$J$2336, 7, FALSE)</f>
        <v>1</v>
      </c>
      <c r="K1205" t="str">
        <f>VLOOKUP($A1205, 'Medical Examinations'!$A$2:$J$2336, 8, FALSE)</f>
        <v>No</v>
      </c>
      <c r="L1205" t="str">
        <f>VLOOKUP($A1205, 'Medical Examinations'!$A$2:$J$2336, 9, FALSE)</f>
        <v>Obesity</v>
      </c>
      <c r="M1205" t="str">
        <f>VLOOKUP($A1205, 'Medical Examinations'!$A$2:$J$2336, 10, FALSE)</f>
        <v>Diabetes</v>
      </c>
      <c r="N1205">
        <f>VLOOKUP($A1205, 'Hospitalisation Details'!$A$2:$K$2344, 5, FALSE)</f>
        <v>3</v>
      </c>
      <c r="O1205">
        <f>VLOOKUP($A1205, 'Hospitalisation Details'!$A$2:$K$2344, 6, FALSE)</f>
        <v>9344.2000000000007</v>
      </c>
      <c r="P1205" t="str">
        <f>VLOOKUP($A1205, 'Hospitalisation Details'!$A$2:$K$2344, 7, FALSE)</f>
        <v>tier - 2</v>
      </c>
      <c r="Q1205" t="str">
        <f>VLOOKUP($A1205, 'Hospitalisation Details'!$A$2:$K$2344, 8, FALSE)</f>
        <v>tier - 1</v>
      </c>
      <c r="R1205" t="str">
        <f>VLOOKUP($A1205, 'Hospitalisation Details'!$A$2:$K$2344, 9, FALSE)</f>
        <v>R1021</v>
      </c>
      <c r="S1205" t="str">
        <f>VLOOKUP($A1205, 'Hospitalisation Details'!$A$2:$K$2344, 10, FALSE)</f>
        <v>1Jul1988</v>
      </c>
      <c r="T1205">
        <f>VLOOKUP($A1205, 'Hospitalisation Details'!$A$2:$K$2344, 11, FALSE)</f>
        <v>34</v>
      </c>
    </row>
    <row r="1206" spans="1:20" ht="15.75" x14ac:dyDescent="0.25">
      <c r="A1206" s="1" t="s">
        <v>1165</v>
      </c>
      <c r="B1206" t="str">
        <f>VLOOKUP($A1206, 'Customer Names'!$A$2:$D$2336, 2, FALSE)</f>
        <v>Bonilla</v>
      </c>
      <c r="C1206" t="str">
        <f>VLOOKUP($A1206, 'Customer Names'!$A$2:$D$2336, 3, FALSE)</f>
        <v xml:space="preserve"> Mrs</v>
      </c>
      <c r="D1206" t="str">
        <f>VLOOKUP($A1206, 'Customer Names'!$A$2:$D$2336, 4, FALSE)</f>
        <v xml:space="preserve">  Veronica</v>
      </c>
      <c r="E1206">
        <f>VLOOKUP($A1206, 'Medical Examinations'!$A$2:$J$2336, 2, FALSE)</f>
        <v>43.04</v>
      </c>
      <c r="F1206">
        <f>VLOOKUP($A1206, 'Medical Examinations'!$A$2:$J$2336, 3, FALSE)</f>
        <v>5.9</v>
      </c>
      <c r="G1206" t="str">
        <f>VLOOKUP($A1206, 'Medical Examinations'!$A$2:$J$2336, 4, FALSE)</f>
        <v>Yes</v>
      </c>
      <c r="H1206" t="str">
        <f>VLOOKUP($A1206, 'Medical Examinations'!$A$2:$J$2336, 5, FALSE)</f>
        <v>No</v>
      </c>
      <c r="I1206" t="str">
        <f>VLOOKUP($A1206, 'Medical Examinations'!$A$2:$J$2336, 6, FALSE)</f>
        <v>No</v>
      </c>
      <c r="J1206">
        <f>VLOOKUP($A1206, 'Medical Examinations'!$A$2:$J$2336, 7, FALSE)</f>
        <v>2</v>
      </c>
      <c r="K1206" t="str">
        <f>VLOOKUP($A1206, 'Medical Examinations'!$A$2:$J$2336, 8, FALSE)</f>
        <v>Yes</v>
      </c>
      <c r="L1206" t="str">
        <f>VLOOKUP($A1206, 'Medical Examinations'!$A$2:$J$2336, 9, FALSE)</f>
        <v>Obesity</v>
      </c>
      <c r="M1206" t="str">
        <f>VLOOKUP($A1206, 'Medical Examinations'!$A$2:$J$2336, 10, FALSE)</f>
        <v>Diabetes</v>
      </c>
      <c r="N1206">
        <f>VLOOKUP($A1206, 'Hospitalisation Details'!$A$2:$K$2344, 5, FALSE)</f>
        <v>0</v>
      </c>
      <c r="O1206">
        <f>VLOOKUP($A1206, 'Hospitalisation Details'!$A$2:$K$2344, 6, FALSE)</f>
        <v>9338.61</v>
      </c>
      <c r="P1206" t="str">
        <f>VLOOKUP($A1206, 'Hospitalisation Details'!$A$2:$K$2344, 7, FALSE)</f>
        <v>tier - 2</v>
      </c>
      <c r="Q1206" t="str">
        <f>VLOOKUP($A1206, 'Hospitalisation Details'!$A$2:$K$2344, 8, FALSE)</f>
        <v>tier - 1</v>
      </c>
      <c r="R1206" t="str">
        <f>VLOOKUP($A1206, 'Hospitalisation Details'!$A$2:$K$2344, 9, FALSE)</f>
        <v>R1026</v>
      </c>
      <c r="S1206" t="str">
        <f>VLOOKUP($A1206, 'Hospitalisation Details'!$A$2:$K$2344, 10, FALSE)</f>
        <v>12Oct1996</v>
      </c>
      <c r="T1206">
        <f>VLOOKUP($A1206, 'Hospitalisation Details'!$A$2:$K$2344, 11, FALSE)</f>
        <v>26</v>
      </c>
    </row>
    <row r="1207" spans="1:20" ht="15.75" x14ac:dyDescent="0.25">
      <c r="A1207" s="1" t="s">
        <v>1164</v>
      </c>
      <c r="B1207" t="str">
        <f>VLOOKUP($A1207, 'Customer Names'!$A$2:$D$2336, 2, FALSE)</f>
        <v>Ciabattoni</v>
      </c>
      <c r="C1207" t="str">
        <f>VLOOKUP($A1207, 'Customer Names'!$A$2:$D$2336, 3, FALSE)</f>
        <v xml:space="preserve"> Mr</v>
      </c>
      <c r="D1207" t="str">
        <f>VLOOKUP($A1207, 'Customer Names'!$A$2:$D$2336, 4, FALSE)</f>
        <v xml:space="preserve">  Warren</v>
      </c>
      <c r="E1207">
        <f>VLOOKUP($A1207, 'Medical Examinations'!$A$2:$J$2336, 2, FALSE)</f>
        <v>34.15</v>
      </c>
      <c r="F1207">
        <f>VLOOKUP($A1207, 'Medical Examinations'!$A$2:$J$2336, 3, FALSE)</f>
        <v>4.49</v>
      </c>
      <c r="G1207" t="str">
        <f>VLOOKUP($A1207, 'Medical Examinations'!$A$2:$J$2336, 4, FALSE)</f>
        <v>Yes</v>
      </c>
      <c r="H1207" t="str">
        <f>VLOOKUP($A1207, 'Medical Examinations'!$A$2:$J$2336, 5, FALSE)</f>
        <v>No</v>
      </c>
      <c r="I1207" t="str">
        <f>VLOOKUP($A1207, 'Medical Examinations'!$A$2:$J$2336, 6, FALSE)</f>
        <v>No</v>
      </c>
      <c r="J1207">
        <f>VLOOKUP($A1207, 'Medical Examinations'!$A$2:$J$2336, 7, FALSE)</f>
        <v>1</v>
      </c>
      <c r="K1207" t="str">
        <f>VLOOKUP($A1207, 'Medical Examinations'!$A$2:$J$2336, 8, FALSE)</f>
        <v>No</v>
      </c>
      <c r="L1207" t="str">
        <f>VLOOKUP($A1207, 'Medical Examinations'!$A$2:$J$2336, 9, FALSE)</f>
        <v>Obesity</v>
      </c>
      <c r="M1207" t="str">
        <f>VLOOKUP($A1207, 'Medical Examinations'!$A$2:$J$2336, 10, FALSE)</f>
        <v>Normal</v>
      </c>
      <c r="N1207">
        <f>VLOOKUP($A1207, 'Hospitalisation Details'!$A$2:$K$2344, 5, FALSE)</f>
        <v>3</v>
      </c>
      <c r="O1207">
        <f>VLOOKUP($A1207, 'Hospitalisation Details'!$A$2:$K$2344, 6, FALSE)</f>
        <v>9320.26</v>
      </c>
      <c r="P1207" t="str">
        <f>VLOOKUP($A1207, 'Hospitalisation Details'!$A$2:$K$2344, 7, FALSE)</f>
        <v>tier - 2</v>
      </c>
      <c r="Q1207" t="str">
        <f>VLOOKUP($A1207, 'Hospitalisation Details'!$A$2:$K$2344, 8, FALSE)</f>
        <v>tier - 1</v>
      </c>
      <c r="R1207" t="str">
        <f>VLOOKUP($A1207, 'Hospitalisation Details'!$A$2:$K$2344, 9, FALSE)</f>
        <v>R1012</v>
      </c>
      <c r="S1207" t="str">
        <f>VLOOKUP($A1207, 'Hospitalisation Details'!$A$2:$K$2344, 10, FALSE)</f>
        <v>9Jul1988</v>
      </c>
      <c r="T1207">
        <f>VLOOKUP($A1207, 'Hospitalisation Details'!$A$2:$K$2344, 11, FALSE)</f>
        <v>34</v>
      </c>
    </row>
    <row r="1208" spans="1:20" ht="15.75" x14ac:dyDescent="0.25">
      <c r="A1208" s="1" t="s">
        <v>1163</v>
      </c>
      <c r="B1208" t="str">
        <f>VLOOKUP($A1208, 'Customer Names'!$A$2:$D$2336, 2, FALSE)</f>
        <v>Escanero Palmer</v>
      </c>
      <c r="C1208" t="str">
        <f>VLOOKUP($A1208, 'Customer Names'!$A$2:$D$2336, 3, FALSE)</f>
        <v xml:space="preserve"> Mrs</v>
      </c>
      <c r="D1208" t="str">
        <f>VLOOKUP($A1208, 'Customer Names'!$A$2:$D$2336, 4, FALSE)</f>
        <v xml:space="preserve">  Daniela</v>
      </c>
      <c r="E1208">
        <f>VLOOKUP($A1208, 'Medical Examinations'!$A$2:$J$2336, 2, FALSE)</f>
        <v>25.78</v>
      </c>
      <c r="F1208">
        <f>VLOOKUP($A1208, 'Medical Examinations'!$A$2:$J$2336, 3, FALSE)</f>
        <v>6.25</v>
      </c>
      <c r="G1208" t="str">
        <f>VLOOKUP($A1208, 'Medical Examinations'!$A$2:$J$2336, 4, FALSE)</f>
        <v>No</v>
      </c>
      <c r="H1208" t="str">
        <f>VLOOKUP($A1208, 'Medical Examinations'!$A$2:$J$2336, 5, FALSE)</f>
        <v>No</v>
      </c>
      <c r="I1208" t="str">
        <f>VLOOKUP($A1208, 'Medical Examinations'!$A$2:$J$2336, 6, FALSE)</f>
        <v>No</v>
      </c>
      <c r="J1208">
        <f>VLOOKUP($A1208, 'Medical Examinations'!$A$2:$J$2336, 7, FALSE)</f>
        <v>0</v>
      </c>
      <c r="K1208" t="str">
        <f>VLOOKUP($A1208, 'Medical Examinations'!$A$2:$J$2336, 8, FALSE)</f>
        <v>No</v>
      </c>
      <c r="L1208" t="str">
        <f>VLOOKUP($A1208, 'Medical Examinations'!$A$2:$J$2336, 9, FALSE)</f>
        <v>Obesity</v>
      </c>
      <c r="M1208" t="str">
        <f>VLOOKUP($A1208, 'Medical Examinations'!$A$2:$J$2336, 10, FALSE)</f>
        <v>Diabetes</v>
      </c>
      <c r="N1208">
        <f>VLOOKUP($A1208, 'Hospitalisation Details'!$A$2:$K$2344, 5, FALSE)</f>
        <v>2</v>
      </c>
      <c r="O1208">
        <f>VLOOKUP($A1208, 'Hospitalisation Details'!$A$2:$K$2344, 6, FALSE)</f>
        <v>9315.41</v>
      </c>
      <c r="P1208" t="str">
        <f>VLOOKUP($A1208, 'Hospitalisation Details'!$A$2:$K$2344, 7, FALSE)</f>
        <v>tier - 2</v>
      </c>
      <c r="Q1208" t="str">
        <f>VLOOKUP($A1208, 'Hospitalisation Details'!$A$2:$K$2344, 8, FALSE)</f>
        <v>tier - 1</v>
      </c>
      <c r="R1208" t="str">
        <f>VLOOKUP($A1208, 'Hospitalisation Details'!$A$2:$K$2344, 9, FALSE)</f>
        <v>R1024</v>
      </c>
      <c r="S1208" t="str">
        <f>VLOOKUP($A1208, 'Hospitalisation Details'!$A$2:$K$2344, 10, FALSE)</f>
        <v>12Oct1977</v>
      </c>
      <c r="T1208">
        <f>VLOOKUP($A1208, 'Hospitalisation Details'!$A$2:$K$2344, 11, FALSE)</f>
        <v>45</v>
      </c>
    </row>
    <row r="1209" spans="1:20" ht="15.75" x14ac:dyDescent="0.25">
      <c r="A1209" s="1" t="s">
        <v>1162</v>
      </c>
      <c r="B1209" t="str">
        <f>VLOOKUP($A1209, 'Customer Names'!$A$2:$D$2336, 2, FALSE)</f>
        <v>Lowe</v>
      </c>
      <c r="C1209" t="str">
        <f>VLOOKUP($A1209, 'Customer Names'!$A$2:$D$2336, 3, FALSE)</f>
        <v xml:space="preserve"> Ms</v>
      </c>
      <c r="D1209" t="str">
        <f>VLOOKUP($A1209, 'Customer Names'!$A$2:$D$2336, 4, FALSE)</f>
        <v xml:space="preserve">  Deirdre A</v>
      </c>
      <c r="E1209">
        <f>VLOOKUP($A1209, 'Medical Examinations'!$A$2:$J$2336, 2, FALSE)</f>
        <v>21.02</v>
      </c>
      <c r="F1209">
        <f>VLOOKUP($A1209, 'Medical Examinations'!$A$2:$J$2336, 3, FALSE)</f>
        <v>9.6199999999999992</v>
      </c>
      <c r="G1209" t="str">
        <f>VLOOKUP($A1209, 'Medical Examinations'!$A$2:$J$2336, 4, FALSE)</f>
        <v>No</v>
      </c>
      <c r="H1209" t="str">
        <f>VLOOKUP($A1209, 'Medical Examinations'!$A$2:$J$2336, 5, FALSE)</f>
        <v>No</v>
      </c>
      <c r="I1209" t="str">
        <f>VLOOKUP($A1209, 'Medical Examinations'!$A$2:$J$2336, 6, FALSE)</f>
        <v>Yes</v>
      </c>
      <c r="J1209">
        <f>VLOOKUP($A1209, 'Medical Examinations'!$A$2:$J$2336, 7, FALSE)</f>
        <v>0</v>
      </c>
      <c r="K1209" t="str">
        <f>VLOOKUP($A1209, 'Medical Examinations'!$A$2:$J$2336, 8, FALSE)</f>
        <v>No</v>
      </c>
      <c r="L1209" t="str">
        <f>VLOOKUP($A1209, 'Medical Examinations'!$A$2:$J$2336, 9, FALSE)</f>
        <v>Obesity</v>
      </c>
      <c r="M1209" t="str">
        <f>VLOOKUP($A1209, 'Medical Examinations'!$A$2:$J$2336, 10, FALSE)</f>
        <v>Diabetes</v>
      </c>
      <c r="N1209">
        <f>VLOOKUP($A1209, 'Hospitalisation Details'!$A$2:$K$2344, 5, FALSE)</f>
        <v>0</v>
      </c>
      <c r="O1209">
        <f>VLOOKUP($A1209, 'Hospitalisation Details'!$A$2:$K$2344, 6, FALSE)</f>
        <v>9310.81</v>
      </c>
      <c r="P1209" t="str">
        <f>VLOOKUP($A1209, 'Hospitalisation Details'!$A$2:$K$2344, 7, FALSE)</f>
        <v>tier - 3</v>
      </c>
      <c r="Q1209" t="str">
        <f>VLOOKUP($A1209, 'Hospitalisation Details'!$A$2:$K$2344, 8, FALSE)</f>
        <v>tier - 1</v>
      </c>
      <c r="R1209" t="str">
        <f>VLOOKUP($A1209, 'Hospitalisation Details'!$A$2:$K$2344, 9, FALSE)</f>
        <v>R1013</v>
      </c>
      <c r="S1209" t="str">
        <f>VLOOKUP($A1209, 'Hospitalisation Details'!$A$2:$K$2344, 10, FALSE)</f>
        <v>8Jun1963</v>
      </c>
      <c r="T1209">
        <f>VLOOKUP($A1209, 'Hospitalisation Details'!$A$2:$K$2344, 11, FALSE)</f>
        <v>60</v>
      </c>
    </row>
    <row r="1210" spans="1:20" ht="15.75" x14ac:dyDescent="0.25">
      <c r="A1210" s="1" t="s">
        <v>1161</v>
      </c>
      <c r="B1210" t="str">
        <f>VLOOKUP($A1210, 'Customer Names'!$A$2:$D$2336, 2, FALSE)</f>
        <v>Osmark</v>
      </c>
      <c r="C1210" t="str">
        <f>VLOOKUP($A1210, 'Customer Names'!$A$2:$D$2336, 3, FALSE)</f>
        <v xml:space="preserve"> Mr</v>
      </c>
      <c r="D1210" t="str">
        <f>VLOOKUP($A1210, 'Customer Names'!$A$2:$D$2336, 4, FALSE)</f>
        <v xml:space="preserve">  Mathias</v>
      </c>
      <c r="E1210">
        <f>VLOOKUP($A1210, 'Medical Examinations'!$A$2:$J$2336, 2, FALSE)</f>
        <v>37.51</v>
      </c>
      <c r="F1210">
        <f>VLOOKUP($A1210, 'Medical Examinations'!$A$2:$J$2336, 3, FALSE)</f>
        <v>11.06</v>
      </c>
      <c r="G1210" t="str">
        <f>VLOOKUP($A1210, 'Medical Examinations'!$A$2:$J$2336, 4, FALSE)</f>
        <v>Yes</v>
      </c>
      <c r="H1210" t="str">
        <f>VLOOKUP($A1210, 'Medical Examinations'!$A$2:$J$2336, 5, FALSE)</f>
        <v>No</v>
      </c>
      <c r="I1210" t="str">
        <f>VLOOKUP($A1210, 'Medical Examinations'!$A$2:$J$2336, 6, FALSE)</f>
        <v>No</v>
      </c>
      <c r="J1210">
        <f>VLOOKUP($A1210, 'Medical Examinations'!$A$2:$J$2336, 7, FALSE)</f>
        <v>1</v>
      </c>
      <c r="K1210" t="str">
        <f>VLOOKUP($A1210, 'Medical Examinations'!$A$2:$J$2336, 8, FALSE)</f>
        <v>No</v>
      </c>
      <c r="L1210" t="str">
        <f>VLOOKUP($A1210, 'Medical Examinations'!$A$2:$J$2336, 9, FALSE)</f>
        <v>Obesity</v>
      </c>
      <c r="M1210" t="str">
        <f>VLOOKUP($A1210, 'Medical Examinations'!$A$2:$J$2336, 10, FALSE)</f>
        <v>Diabetes</v>
      </c>
      <c r="N1210">
        <f>VLOOKUP($A1210, 'Hospitalisation Details'!$A$2:$K$2344, 5, FALSE)</f>
        <v>2</v>
      </c>
      <c r="O1210">
        <f>VLOOKUP($A1210, 'Hospitalisation Details'!$A$2:$K$2344, 6, FALSE)</f>
        <v>9304.7000000000007</v>
      </c>
      <c r="P1210" t="str">
        <f>VLOOKUP($A1210, 'Hospitalisation Details'!$A$2:$K$2344, 7, FALSE)</f>
        <v>tier - 3</v>
      </c>
      <c r="Q1210" t="str">
        <f>VLOOKUP($A1210, 'Hospitalisation Details'!$A$2:$K$2344, 8, FALSE)</f>
        <v>tier - 3</v>
      </c>
      <c r="R1210" t="str">
        <f>VLOOKUP($A1210, 'Hospitalisation Details'!$A$2:$K$2344, 9, FALSE)</f>
        <v>R1013</v>
      </c>
      <c r="S1210" t="str">
        <f>VLOOKUP($A1210, 'Hospitalisation Details'!$A$2:$K$2344, 10, FALSE)</f>
        <v>16Oct1973</v>
      </c>
      <c r="T1210">
        <f>VLOOKUP($A1210, 'Hospitalisation Details'!$A$2:$K$2344, 11, FALSE)</f>
        <v>49</v>
      </c>
    </row>
    <row r="1211" spans="1:20" ht="15.75" x14ac:dyDescent="0.25">
      <c r="A1211" s="1" t="s">
        <v>1160</v>
      </c>
      <c r="B1211" t="str">
        <f>VLOOKUP($A1211, 'Customer Names'!$A$2:$D$2336, 2, FALSE)</f>
        <v>Lawson</v>
      </c>
      <c r="C1211" t="str">
        <f>VLOOKUP($A1211, 'Customer Names'!$A$2:$D$2336, 3, FALSE)</f>
        <v xml:space="preserve"> Mr</v>
      </c>
      <c r="D1211" t="str">
        <f>VLOOKUP($A1211, 'Customer Names'!$A$2:$D$2336, 4, FALSE)</f>
        <v xml:space="preserve">  Matthew</v>
      </c>
      <c r="E1211">
        <f>VLOOKUP($A1211, 'Medical Examinations'!$A$2:$J$2336, 2, FALSE)</f>
        <v>25.745000000000001</v>
      </c>
      <c r="F1211">
        <f>VLOOKUP($A1211, 'Medical Examinations'!$A$2:$J$2336, 3, FALSE)</f>
        <v>6.11</v>
      </c>
      <c r="G1211" t="str">
        <f>VLOOKUP($A1211, 'Medical Examinations'!$A$2:$J$2336, 4, FALSE)</f>
        <v>No</v>
      </c>
      <c r="H1211" t="str">
        <f>VLOOKUP($A1211, 'Medical Examinations'!$A$2:$J$2336, 5, FALSE)</f>
        <v>No</v>
      </c>
      <c r="I1211" t="str">
        <f>VLOOKUP($A1211, 'Medical Examinations'!$A$2:$J$2336, 6, FALSE)</f>
        <v>No</v>
      </c>
      <c r="J1211">
        <f>VLOOKUP($A1211, 'Medical Examinations'!$A$2:$J$2336, 7, FALSE)</f>
        <v>0</v>
      </c>
      <c r="K1211" t="str">
        <f>VLOOKUP($A1211, 'Medical Examinations'!$A$2:$J$2336, 8, FALSE)</f>
        <v>No</v>
      </c>
      <c r="L1211" t="str">
        <f>VLOOKUP($A1211, 'Medical Examinations'!$A$2:$J$2336, 9, FALSE)</f>
        <v>Obesity</v>
      </c>
      <c r="M1211" t="str">
        <f>VLOOKUP($A1211, 'Medical Examinations'!$A$2:$J$2336, 10, FALSE)</f>
        <v>Diabetes</v>
      </c>
      <c r="N1211">
        <f>VLOOKUP($A1211, 'Hospitalisation Details'!$A$2:$K$2344, 5, FALSE)</f>
        <v>3</v>
      </c>
      <c r="O1211">
        <f>VLOOKUP($A1211, 'Hospitalisation Details'!$A$2:$K$2344, 6, FALSE)</f>
        <v>9301.89</v>
      </c>
      <c r="P1211" t="str">
        <f>VLOOKUP($A1211, 'Hospitalisation Details'!$A$2:$K$2344, 7, FALSE)</f>
        <v>tier - 2</v>
      </c>
      <c r="Q1211" t="str">
        <f>VLOOKUP($A1211, 'Hospitalisation Details'!$A$2:$K$2344, 8, FALSE)</f>
        <v>tier - 1</v>
      </c>
      <c r="R1211" t="str">
        <f>VLOOKUP($A1211, 'Hospitalisation Details'!$A$2:$K$2344, 9, FALSE)</f>
        <v>R1012</v>
      </c>
      <c r="S1211" t="str">
        <f>VLOOKUP($A1211, 'Hospitalisation Details'!$A$2:$K$2344, 10, FALSE)</f>
        <v>3Nov1976</v>
      </c>
      <c r="T1211">
        <f>VLOOKUP($A1211, 'Hospitalisation Details'!$A$2:$K$2344, 11, FALSE)</f>
        <v>46</v>
      </c>
    </row>
    <row r="1212" spans="1:20" ht="15.75" x14ac:dyDescent="0.25">
      <c r="A1212" s="1" t="s">
        <v>1159</v>
      </c>
      <c r="B1212" t="str">
        <f>VLOOKUP($A1212, 'Customer Names'!$A$2:$D$2336, 2, FALSE)</f>
        <v>Warwick</v>
      </c>
      <c r="C1212" t="str">
        <f>VLOOKUP($A1212, 'Customer Names'!$A$2:$D$2336, 3, FALSE)</f>
        <v xml:space="preserve"> Mr</v>
      </c>
      <c r="D1212" t="str">
        <f>VLOOKUP($A1212, 'Customer Names'!$A$2:$D$2336, 4, FALSE)</f>
        <v xml:space="preserve">  Kurt</v>
      </c>
      <c r="E1212">
        <f>VLOOKUP($A1212, 'Medical Examinations'!$A$2:$J$2336, 2, FALSE)</f>
        <v>31.35</v>
      </c>
      <c r="F1212">
        <f>VLOOKUP($A1212, 'Medical Examinations'!$A$2:$J$2336, 3, FALSE)</f>
        <v>11.49</v>
      </c>
      <c r="G1212" t="str">
        <f>VLOOKUP($A1212, 'Medical Examinations'!$A$2:$J$2336, 4, FALSE)</f>
        <v>No</v>
      </c>
      <c r="H1212" t="str">
        <f>VLOOKUP($A1212, 'Medical Examinations'!$A$2:$J$2336, 5, FALSE)</f>
        <v>No</v>
      </c>
      <c r="I1212" t="str">
        <f>VLOOKUP($A1212, 'Medical Examinations'!$A$2:$J$2336, 6, FALSE)</f>
        <v>No</v>
      </c>
      <c r="J1212">
        <f>VLOOKUP($A1212, 'Medical Examinations'!$A$2:$J$2336, 7, FALSE)</f>
        <v>1</v>
      </c>
      <c r="K1212" t="str">
        <f>VLOOKUP($A1212, 'Medical Examinations'!$A$2:$J$2336, 8, FALSE)</f>
        <v>No</v>
      </c>
      <c r="L1212" t="str">
        <f>VLOOKUP($A1212, 'Medical Examinations'!$A$2:$J$2336, 9, FALSE)</f>
        <v>Obesity</v>
      </c>
      <c r="M1212" t="str">
        <f>VLOOKUP($A1212, 'Medical Examinations'!$A$2:$J$2336, 10, FALSE)</f>
        <v>Diabetes</v>
      </c>
      <c r="N1212">
        <f>VLOOKUP($A1212, 'Hospitalisation Details'!$A$2:$K$2344, 5, FALSE)</f>
        <v>1</v>
      </c>
      <c r="O1212">
        <f>VLOOKUP($A1212, 'Hospitalisation Details'!$A$2:$K$2344, 6, FALSE)</f>
        <v>9290.14</v>
      </c>
      <c r="P1212" t="str">
        <f>VLOOKUP($A1212, 'Hospitalisation Details'!$A$2:$K$2344, 7, FALSE)</f>
        <v>tier - 3</v>
      </c>
      <c r="Q1212" t="str">
        <f>VLOOKUP($A1212, 'Hospitalisation Details'!$A$2:$K$2344, 8, FALSE)</f>
        <v>tier - 3</v>
      </c>
      <c r="R1212" t="str">
        <f>VLOOKUP($A1212, 'Hospitalisation Details'!$A$2:$K$2344, 9, FALSE)</f>
        <v>R1016</v>
      </c>
      <c r="S1212" t="str">
        <f>VLOOKUP($A1212, 'Hospitalisation Details'!$A$2:$K$2344, 10, FALSE)</f>
        <v>18Sep1973</v>
      </c>
      <c r="T1212">
        <f>VLOOKUP($A1212, 'Hospitalisation Details'!$A$2:$K$2344, 11, FALSE)</f>
        <v>49</v>
      </c>
    </row>
    <row r="1213" spans="1:20" ht="15.75" x14ac:dyDescent="0.25">
      <c r="A1213" s="1" t="s">
        <v>1158</v>
      </c>
      <c r="B1213" t="str">
        <f>VLOOKUP($A1213, 'Customer Names'!$A$2:$D$2336, 2, FALSE)</f>
        <v>Magnuson</v>
      </c>
      <c r="C1213" t="str">
        <f>VLOOKUP($A1213, 'Customer Names'!$A$2:$D$2336, 3, FALSE)</f>
        <v xml:space="preserve"> Mr</v>
      </c>
      <c r="D1213" t="str">
        <f>VLOOKUP($A1213, 'Customer Names'!$A$2:$D$2336, 4, FALSE)</f>
        <v xml:space="preserve">  Samuel</v>
      </c>
      <c r="E1213">
        <f>VLOOKUP($A1213, 'Medical Examinations'!$A$2:$J$2336, 2, FALSE)</f>
        <v>29.83</v>
      </c>
      <c r="F1213">
        <f>VLOOKUP($A1213, 'Medical Examinations'!$A$2:$J$2336, 3, FALSE)</f>
        <v>8.68</v>
      </c>
      <c r="G1213" t="str">
        <f>VLOOKUP($A1213, 'Medical Examinations'!$A$2:$J$2336, 4, FALSE)</f>
        <v>No</v>
      </c>
      <c r="H1213" t="str">
        <f>VLOOKUP($A1213, 'Medical Examinations'!$A$2:$J$2336, 5, FALSE)</f>
        <v>No</v>
      </c>
      <c r="I1213" t="str">
        <f>VLOOKUP($A1213, 'Medical Examinations'!$A$2:$J$2336, 6, FALSE)</f>
        <v>No</v>
      </c>
      <c r="J1213">
        <f>VLOOKUP($A1213, 'Medical Examinations'!$A$2:$J$2336, 7, FALSE)</f>
        <v>1</v>
      </c>
      <c r="K1213" t="str">
        <f>VLOOKUP($A1213, 'Medical Examinations'!$A$2:$J$2336, 8, FALSE)</f>
        <v>No</v>
      </c>
      <c r="L1213" t="str">
        <f>VLOOKUP($A1213, 'Medical Examinations'!$A$2:$J$2336, 9, FALSE)</f>
        <v>Obesity</v>
      </c>
      <c r="M1213" t="str">
        <f>VLOOKUP($A1213, 'Medical Examinations'!$A$2:$J$2336, 10, FALSE)</f>
        <v>Diabetes</v>
      </c>
      <c r="N1213">
        <f>VLOOKUP($A1213, 'Hospitalisation Details'!$A$2:$K$2344, 5, FALSE)</f>
        <v>1</v>
      </c>
      <c r="O1213">
        <f>VLOOKUP($A1213, 'Hospitalisation Details'!$A$2:$K$2344, 6, FALSE)</f>
        <v>9288.0300000000007</v>
      </c>
      <c r="P1213" t="str">
        <f>VLOOKUP($A1213, 'Hospitalisation Details'!$A$2:$K$2344, 7, FALSE)</f>
        <v>tier - 2</v>
      </c>
      <c r="Q1213" t="str">
        <f>VLOOKUP($A1213, 'Hospitalisation Details'!$A$2:$K$2344, 8, FALSE)</f>
        <v>tier - 3</v>
      </c>
      <c r="R1213" t="str">
        <f>VLOOKUP($A1213, 'Hospitalisation Details'!$A$2:$K$2344, 9, FALSE)</f>
        <v>R1018</v>
      </c>
      <c r="S1213" t="str">
        <f>VLOOKUP($A1213, 'Hospitalisation Details'!$A$2:$K$2344, 10, FALSE)</f>
        <v>16Oct1973</v>
      </c>
      <c r="T1213">
        <f>VLOOKUP($A1213, 'Hospitalisation Details'!$A$2:$K$2344, 11, FALSE)</f>
        <v>49</v>
      </c>
    </row>
    <row r="1214" spans="1:20" ht="15.75" x14ac:dyDescent="0.25">
      <c r="A1214" s="1" t="s">
        <v>1157</v>
      </c>
      <c r="B1214" t="str">
        <f>VLOOKUP($A1214, 'Customer Names'!$A$2:$D$2336, 2, FALSE)</f>
        <v>Marsh</v>
      </c>
      <c r="C1214" t="str">
        <f>VLOOKUP($A1214, 'Customer Names'!$A$2:$D$2336, 3, FALSE)</f>
        <v xml:space="preserve"> Mrs</v>
      </c>
      <c r="D1214" t="str">
        <f>VLOOKUP($A1214, 'Customer Names'!$A$2:$D$2336, 4, FALSE)</f>
        <v xml:space="preserve">  Emily</v>
      </c>
      <c r="E1214">
        <f>VLOOKUP($A1214, 'Medical Examinations'!$A$2:$J$2336, 2, FALSE)</f>
        <v>25.49</v>
      </c>
      <c r="F1214">
        <f>VLOOKUP($A1214, 'Medical Examinations'!$A$2:$J$2336, 3, FALSE)</f>
        <v>5.68</v>
      </c>
      <c r="G1214" t="str">
        <f>VLOOKUP($A1214, 'Medical Examinations'!$A$2:$J$2336, 4, FALSE)</f>
        <v>No</v>
      </c>
      <c r="H1214" t="str">
        <f>VLOOKUP($A1214, 'Medical Examinations'!$A$2:$J$2336, 5, FALSE)</f>
        <v>No</v>
      </c>
      <c r="I1214" t="str">
        <f>VLOOKUP($A1214, 'Medical Examinations'!$A$2:$J$2336, 6, FALSE)</f>
        <v>Yes</v>
      </c>
      <c r="J1214">
        <f>VLOOKUP($A1214, 'Medical Examinations'!$A$2:$J$2336, 7, FALSE)</f>
        <v>0</v>
      </c>
      <c r="K1214" t="str">
        <f>VLOOKUP($A1214, 'Medical Examinations'!$A$2:$J$2336, 8, FALSE)</f>
        <v>No</v>
      </c>
      <c r="L1214" t="str">
        <f>VLOOKUP($A1214, 'Medical Examinations'!$A$2:$J$2336, 9, FALSE)</f>
        <v>Obesity</v>
      </c>
      <c r="M1214" t="str">
        <f>VLOOKUP($A1214, 'Medical Examinations'!$A$2:$J$2336, 10, FALSE)</f>
        <v>Normal</v>
      </c>
      <c r="N1214">
        <f>VLOOKUP($A1214, 'Hospitalisation Details'!$A$2:$K$2344, 5, FALSE)</f>
        <v>0</v>
      </c>
      <c r="O1214">
        <f>VLOOKUP($A1214, 'Hospitalisation Details'!$A$2:$K$2344, 6, FALSE)</f>
        <v>9285.8700000000008</v>
      </c>
      <c r="P1214" t="str">
        <f>VLOOKUP($A1214, 'Hospitalisation Details'!$A$2:$K$2344, 7, FALSE)</f>
        <v>tier - 2</v>
      </c>
      <c r="Q1214" t="str">
        <f>VLOOKUP($A1214, 'Hospitalisation Details'!$A$2:$K$2344, 8, FALSE)</f>
        <v>tier - 3</v>
      </c>
      <c r="R1214" t="str">
        <f>VLOOKUP($A1214, 'Hospitalisation Details'!$A$2:$K$2344, 9, FALSE)</f>
        <v>R1013</v>
      </c>
      <c r="S1214" t="str">
        <f>VLOOKUP($A1214, 'Hospitalisation Details'!$A$2:$K$2344, 10, FALSE)</f>
        <v>26Nov1969</v>
      </c>
      <c r="T1214">
        <f>VLOOKUP($A1214, 'Hospitalisation Details'!$A$2:$K$2344, 11, FALSE)</f>
        <v>53</v>
      </c>
    </row>
    <row r="1215" spans="1:20" ht="15.75" x14ac:dyDescent="0.25">
      <c r="A1215" s="1" t="s">
        <v>1156</v>
      </c>
      <c r="B1215" t="str">
        <f>VLOOKUP($A1215, 'Customer Names'!$A$2:$D$2336, 2, FALSE)</f>
        <v>Kari</v>
      </c>
      <c r="C1215" t="str">
        <f>VLOOKUP($A1215, 'Customer Names'!$A$2:$D$2336, 3, FALSE)</f>
        <v xml:space="preserve"> Ms</v>
      </c>
      <c r="D1215" t="str">
        <f>VLOOKUP($A1215, 'Customer Names'!$A$2:$D$2336, 4, FALSE)</f>
        <v xml:space="preserve">  Tiffany</v>
      </c>
      <c r="E1215">
        <f>VLOOKUP($A1215, 'Medical Examinations'!$A$2:$J$2336, 2, FALSE)</f>
        <v>34.1</v>
      </c>
      <c r="F1215">
        <f>VLOOKUP($A1215, 'Medical Examinations'!$A$2:$J$2336, 3, FALSE)</f>
        <v>8.4499999999999993</v>
      </c>
      <c r="G1215" t="str">
        <f>VLOOKUP($A1215, 'Medical Examinations'!$A$2:$J$2336, 4, FALSE)</f>
        <v>Yes</v>
      </c>
      <c r="H1215" t="str">
        <f>VLOOKUP($A1215, 'Medical Examinations'!$A$2:$J$2336, 5, FALSE)</f>
        <v>No</v>
      </c>
      <c r="I1215" t="str">
        <f>VLOOKUP($A1215, 'Medical Examinations'!$A$2:$J$2336, 6, FALSE)</f>
        <v>No</v>
      </c>
      <c r="J1215">
        <f>VLOOKUP($A1215, 'Medical Examinations'!$A$2:$J$2336, 7, FALSE)</f>
        <v>1</v>
      </c>
      <c r="K1215" t="str">
        <f>VLOOKUP($A1215, 'Medical Examinations'!$A$2:$J$2336, 8, FALSE)</f>
        <v>No</v>
      </c>
      <c r="L1215" t="str">
        <f>VLOOKUP($A1215, 'Medical Examinations'!$A$2:$J$2336, 9, FALSE)</f>
        <v>Obesity</v>
      </c>
      <c r="M1215" t="str">
        <f>VLOOKUP($A1215, 'Medical Examinations'!$A$2:$J$2336, 10, FALSE)</f>
        <v>Diabetes</v>
      </c>
      <c r="N1215">
        <f>VLOOKUP($A1215, 'Hospitalisation Details'!$A$2:$K$2344, 5, FALSE)</f>
        <v>0</v>
      </c>
      <c r="O1215">
        <f>VLOOKUP($A1215, 'Hospitalisation Details'!$A$2:$K$2344, 6, FALSE)</f>
        <v>9283.56</v>
      </c>
      <c r="P1215" t="str">
        <f>VLOOKUP($A1215, 'Hospitalisation Details'!$A$2:$K$2344, 7, FALSE)</f>
        <v>tier - 2</v>
      </c>
      <c r="Q1215" t="str">
        <f>VLOOKUP($A1215, 'Hospitalisation Details'!$A$2:$K$2344, 8, FALSE)</f>
        <v>tier - 3</v>
      </c>
      <c r="R1215" t="str">
        <f>VLOOKUP($A1215, 'Hospitalisation Details'!$A$2:$K$2344, 9, FALSE)</f>
        <v>R1013</v>
      </c>
      <c r="S1215" t="str">
        <f>VLOOKUP($A1215, 'Hospitalisation Details'!$A$2:$K$2344, 10, FALSE)</f>
        <v>2Jul1971</v>
      </c>
      <c r="T1215">
        <f>VLOOKUP($A1215, 'Hospitalisation Details'!$A$2:$K$2344, 11, FALSE)</f>
        <v>51</v>
      </c>
    </row>
    <row r="1216" spans="1:20" ht="15.75" x14ac:dyDescent="0.25">
      <c r="A1216" s="1" t="s">
        <v>1155</v>
      </c>
      <c r="B1216" t="str">
        <f>VLOOKUP($A1216, 'Customer Names'!$A$2:$D$2336, 2, FALSE)</f>
        <v>Standiford</v>
      </c>
      <c r="C1216" t="str">
        <f>VLOOKUP($A1216, 'Customer Names'!$A$2:$D$2336, 3, FALSE)</f>
        <v xml:space="preserve"> Mr</v>
      </c>
      <c r="D1216" t="str">
        <f>VLOOKUP($A1216, 'Customer Names'!$A$2:$D$2336, 4, FALSE)</f>
        <v xml:space="preserve">  Alex F</v>
      </c>
      <c r="E1216">
        <f>VLOOKUP($A1216, 'Medical Examinations'!$A$2:$J$2336, 2, FALSE)</f>
        <v>25.84</v>
      </c>
      <c r="F1216">
        <f>VLOOKUP($A1216, 'Medical Examinations'!$A$2:$J$2336, 3, FALSE)</f>
        <v>8.51</v>
      </c>
      <c r="G1216" t="str">
        <f>VLOOKUP($A1216, 'Medical Examinations'!$A$2:$J$2336, 4, FALSE)</f>
        <v>No</v>
      </c>
      <c r="H1216" t="str">
        <f>VLOOKUP($A1216, 'Medical Examinations'!$A$2:$J$2336, 5, FALSE)</f>
        <v>No</v>
      </c>
      <c r="I1216" t="str">
        <f>VLOOKUP($A1216, 'Medical Examinations'!$A$2:$J$2336, 6, FALSE)</f>
        <v>No</v>
      </c>
      <c r="J1216">
        <f>VLOOKUP($A1216, 'Medical Examinations'!$A$2:$J$2336, 7, FALSE)</f>
        <v>0</v>
      </c>
      <c r="K1216" t="str">
        <f>VLOOKUP($A1216, 'Medical Examinations'!$A$2:$J$2336, 8, FALSE)</f>
        <v>No</v>
      </c>
      <c r="L1216" t="str">
        <f>VLOOKUP($A1216, 'Medical Examinations'!$A$2:$J$2336, 9, FALSE)</f>
        <v>Obesity</v>
      </c>
      <c r="M1216" t="str">
        <f>VLOOKUP($A1216, 'Medical Examinations'!$A$2:$J$2336, 10, FALSE)</f>
        <v>Diabetes</v>
      </c>
      <c r="N1216">
        <f>VLOOKUP($A1216, 'Hospitalisation Details'!$A$2:$K$2344, 5, FALSE)</f>
        <v>1</v>
      </c>
      <c r="O1216">
        <f>VLOOKUP($A1216, 'Hospitalisation Details'!$A$2:$K$2344, 6, FALSE)</f>
        <v>9282.48</v>
      </c>
      <c r="P1216" t="str">
        <f>VLOOKUP($A1216, 'Hospitalisation Details'!$A$2:$K$2344, 7, FALSE)</f>
        <v>tier - 3</v>
      </c>
      <c r="Q1216" t="str">
        <f>VLOOKUP($A1216, 'Hospitalisation Details'!$A$2:$K$2344, 8, FALSE)</f>
        <v>tier - 2</v>
      </c>
      <c r="R1216" t="str">
        <f>VLOOKUP($A1216, 'Hospitalisation Details'!$A$2:$K$2344, 9, FALSE)</f>
        <v>R1016</v>
      </c>
      <c r="S1216" t="str">
        <f>VLOOKUP($A1216, 'Hospitalisation Details'!$A$2:$K$2344, 10, FALSE)</f>
        <v>27Oct1973</v>
      </c>
      <c r="T1216">
        <f>VLOOKUP($A1216, 'Hospitalisation Details'!$A$2:$K$2344, 11, FALSE)</f>
        <v>49</v>
      </c>
    </row>
    <row r="1217" spans="1:20" ht="15.75" x14ac:dyDescent="0.25">
      <c r="A1217" s="1" t="s">
        <v>1154</v>
      </c>
      <c r="B1217" t="str">
        <f>VLOOKUP($A1217, 'Customer Names'!$A$2:$D$2336, 2, FALSE)</f>
        <v>Sherwin</v>
      </c>
      <c r="C1217" t="str">
        <f>VLOOKUP($A1217, 'Customer Names'!$A$2:$D$2336, 3, FALSE)</f>
        <v xml:space="preserve"> Ms</v>
      </c>
      <c r="D1217" t="str">
        <f>VLOOKUP($A1217, 'Customer Names'!$A$2:$D$2336, 4, FALSE)</f>
        <v xml:space="preserve">  Alice</v>
      </c>
      <c r="E1217">
        <f>VLOOKUP($A1217, 'Medical Examinations'!$A$2:$J$2336, 2, FALSE)</f>
        <v>20.6</v>
      </c>
      <c r="F1217">
        <f>VLOOKUP($A1217, 'Medical Examinations'!$A$2:$J$2336, 3, FALSE)</f>
        <v>7.62</v>
      </c>
      <c r="G1217" t="str">
        <f>VLOOKUP($A1217, 'Medical Examinations'!$A$2:$J$2336, 4, FALSE)</f>
        <v>No</v>
      </c>
      <c r="H1217" t="str">
        <f>VLOOKUP($A1217, 'Medical Examinations'!$A$2:$J$2336, 5, FALSE)</f>
        <v>No</v>
      </c>
      <c r="I1217" t="str">
        <f>VLOOKUP($A1217, 'Medical Examinations'!$A$2:$J$2336, 6, FALSE)</f>
        <v>No</v>
      </c>
      <c r="J1217">
        <f>VLOOKUP($A1217, 'Medical Examinations'!$A$2:$J$2336, 7, FALSE)</f>
        <v>0</v>
      </c>
      <c r="K1217" t="str">
        <f>VLOOKUP($A1217, 'Medical Examinations'!$A$2:$J$2336, 8, FALSE)</f>
        <v>No</v>
      </c>
      <c r="L1217" t="str">
        <f>VLOOKUP($A1217, 'Medical Examinations'!$A$2:$J$2336, 9, FALSE)</f>
        <v>Obesity</v>
      </c>
      <c r="M1217" t="str">
        <f>VLOOKUP($A1217, 'Medical Examinations'!$A$2:$J$2336, 10, FALSE)</f>
        <v>Diabetes</v>
      </c>
      <c r="N1217">
        <f>VLOOKUP($A1217, 'Hospitalisation Details'!$A$2:$K$2344, 5, FALSE)</f>
        <v>0</v>
      </c>
      <c r="O1217">
        <f>VLOOKUP($A1217, 'Hospitalisation Details'!$A$2:$K$2344, 6, FALSE)</f>
        <v>9264.7999999999993</v>
      </c>
      <c r="P1217" t="str">
        <f>VLOOKUP($A1217, 'Hospitalisation Details'!$A$2:$K$2344, 7, FALSE)</f>
        <v>tier - 2</v>
      </c>
      <c r="Q1217" t="str">
        <f>VLOOKUP($A1217, 'Hospitalisation Details'!$A$2:$K$2344, 8, FALSE)</f>
        <v>tier - 1</v>
      </c>
      <c r="R1217" t="str">
        <f>VLOOKUP($A1217, 'Hospitalisation Details'!$A$2:$K$2344, 9, FALSE)</f>
        <v>R1011</v>
      </c>
      <c r="S1217" t="str">
        <f>VLOOKUP($A1217, 'Hospitalisation Details'!$A$2:$K$2344, 10, FALSE)</f>
        <v>6Aug1971</v>
      </c>
      <c r="T1217">
        <f>VLOOKUP($A1217, 'Hospitalisation Details'!$A$2:$K$2344, 11, FALSE)</f>
        <v>51</v>
      </c>
    </row>
    <row r="1218" spans="1:20" ht="15.75" x14ac:dyDescent="0.25">
      <c r="A1218" s="1" t="s">
        <v>1153</v>
      </c>
      <c r="B1218" t="str">
        <f>VLOOKUP($A1218, 'Customer Names'!$A$2:$D$2336, 2, FALSE)</f>
        <v>Parker</v>
      </c>
      <c r="C1218" t="str">
        <f>VLOOKUP($A1218, 'Customer Names'!$A$2:$D$2336, 3, FALSE)</f>
        <v xml:space="preserve"> Ms</v>
      </c>
      <c r="D1218" t="str">
        <f>VLOOKUP($A1218, 'Customer Names'!$A$2:$D$2336, 4, FALSE)</f>
        <v xml:space="preserve">  Allison M</v>
      </c>
      <c r="E1218">
        <f>VLOOKUP($A1218, 'Medical Examinations'!$A$2:$J$2336, 2, FALSE)</f>
        <v>28.88</v>
      </c>
      <c r="F1218">
        <f>VLOOKUP($A1218, 'Medical Examinations'!$A$2:$J$2336, 3, FALSE)</f>
        <v>10.18</v>
      </c>
      <c r="G1218" t="str">
        <f>VLOOKUP($A1218, 'Medical Examinations'!$A$2:$J$2336, 4, FALSE)</f>
        <v>No</v>
      </c>
      <c r="H1218" t="str">
        <f>VLOOKUP($A1218, 'Medical Examinations'!$A$2:$J$2336, 5, FALSE)</f>
        <v>No</v>
      </c>
      <c r="I1218" t="str">
        <f>VLOOKUP($A1218, 'Medical Examinations'!$A$2:$J$2336, 6, FALSE)</f>
        <v>No</v>
      </c>
      <c r="J1218">
        <f>VLOOKUP($A1218, 'Medical Examinations'!$A$2:$J$2336, 7, FALSE)</f>
        <v>0</v>
      </c>
      <c r="K1218" t="str">
        <f>VLOOKUP($A1218, 'Medical Examinations'!$A$2:$J$2336, 8, FALSE)</f>
        <v>No</v>
      </c>
      <c r="L1218" t="str">
        <f>VLOOKUP($A1218, 'Medical Examinations'!$A$2:$J$2336, 9, FALSE)</f>
        <v>Obesity</v>
      </c>
      <c r="M1218" t="str">
        <f>VLOOKUP($A1218, 'Medical Examinations'!$A$2:$J$2336, 10, FALSE)</f>
        <v>Diabetes</v>
      </c>
      <c r="N1218">
        <f>VLOOKUP($A1218, 'Hospitalisation Details'!$A$2:$K$2344, 5, FALSE)</f>
        <v>1</v>
      </c>
      <c r="O1218">
        <f>VLOOKUP($A1218, 'Hospitalisation Details'!$A$2:$K$2344, 6, FALSE)</f>
        <v>9249.5</v>
      </c>
      <c r="P1218" t="str">
        <f>VLOOKUP($A1218, 'Hospitalisation Details'!$A$2:$K$2344, 7, FALSE)</f>
        <v>tier - 2</v>
      </c>
      <c r="Q1218" t="str">
        <f>VLOOKUP($A1218, 'Hospitalisation Details'!$A$2:$K$2344, 8, FALSE)</f>
        <v>tier - 1</v>
      </c>
      <c r="R1218" t="str">
        <f>VLOOKUP($A1218, 'Hospitalisation Details'!$A$2:$K$2344, 9, FALSE)</f>
        <v>R1012</v>
      </c>
      <c r="S1218" t="str">
        <f>VLOOKUP($A1218, 'Hospitalisation Details'!$A$2:$K$2344, 10, FALSE)</f>
        <v>21Aug1974</v>
      </c>
      <c r="T1218">
        <f>VLOOKUP($A1218, 'Hospitalisation Details'!$A$2:$K$2344, 11, FALSE)</f>
        <v>48</v>
      </c>
    </row>
    <row r="1219" spans="1:20" ht="15.75" x14ac:dyDescent="0.25">
      <c r="A1219" s="1" t="s">
        <v>1152</v>
      </c>
      <c r="B1219" t="str">
        <f>VLOOKUP($A1219, 'Customer Names'!$A$2:$D$2336, 2, FALSE)</f>
        <v>Blekeli</v>
      </c>
      <c r="C1219" t="str">
        <f>VLOOKUP($A1219, 'Customer Names'!$A$2:$D$2336, 3, FALSE)</f>
        <v xml:space="preserve"> Mr</v>
      </c>
      <c r="D1219" t="str">
        <f>VLOOKUP($A1219, 'Customer Names'!$A$2:$D$2336, 4, FALSE)</f>
        <v xml:space="preserve">  Johannes Fiskerstand</v>
      </c>
      <c r="E1219">
        <f>VLOOKUP($A1219, 'Medical Examinations'!$A$2:$J$2336, 2, FALSE)</f>
        <v>28.24</v>
      </c>
      <c r="F1219">
        <f>VLOOKUP($A1219, 'Medical Examinations'!$A$2:$J$2336, 3, FALSE)</f>
        <v>5.36</v>
      </c>
      <c r="G1219" t="str">
        <f>VLOOKUP($A1219, 'Medical Examinations'!$A$2:$J$2336, 4, FALSE)</f>
        <v>No</v>
      </c>
      <c r="H1219" t="str">
        <f>VLOOKUP($A1219, 'Medical Examinations'!$A$2:$J$2336, 5, FALSE)</f>
        <v>No</v>
      </c>
      <c r="I1219" t="str">
        <f>VLOOKUP($A1219, 'Medical Examinations'!$A$2:$J$2336, 6, FALSE)</f>
        <v>No</v>
      </c>
      <c r="J1219">
        <f>VLOOKUP($A1219, 'Medical Examinations'!$A$2:$J$2336, 7, FALSE)</f>
        <v>0</v>
      </c>
      <c r="K1219" t="str">
        <f>VLOOKUP($A1219, 'Medical Examinations'!$A$2:$J$2336, 8, FALSE)</f>
        <v>No</v>
      </c>
      <c r="L1219" t="str">
        <f>VLOOKUP($A1219, 'Medical Examinations'!$A$2:$J$2336, 9, FALSE)</f>
        <v>Obesity</v>
      </c>
      <c r="M1219" t="str">
        <f>VLOOKUP($A1219, 'Medical Examinations'!$A$2:$J$2336, 10, FALSE)</f>
        <v>Normal</v>
      </c>
      <c r="N1219">
        <f>VLOOKUP($A1219, 'Hospitalisation Details'!$A$2:$K$2344, 5, FALSE)</f>
        <v>2</v>
      </c>
      <c r="O1219">
        <f>VLOOKUP($A1219, 'Hospitalisation Details'!$A$2:$K$2344, 6, FALSE)</f>
        <v>9247.94</v>
      </c>
      <c r="P1219" t="str">
        <f>VLOOKUP($A1219, 'Hospitalisation Details'!$A$2:$K$2344, 7, FALSE)</f>
        <v>tier - 2</v>
      </c>
      <c r="Q1219" t="str">
        <f>VLOOKUP($A1219, 'Hospitalisation Details'!$A$2:$K$2344, 8, FALSE)</f>
        <v>tier - 1</v>
      </c>
      <c r="R1219" t="str">
        <f>VLOOKUP($A1219, 'Hospitalisation Details'!$A$2:$K$2344, 9, FALSE)</f>
        <v>R1021</v>
      </c>
      <c r="S1219" t="str">
        <f>VLOOKUP($A1219, 'Hospitalisation Details'!$A$2:$K$2344, 10, FALSE)</f>
        <v>5Oct1980</v>
      </c>
      <c r="T1219">
        <f>VLOOKUP($A1219, 'Hospitalisation Details'!$A$2:$K$2344, 11, FALSE)</f>
        <v>42</v>
      </c>
    </row>
    <row r="1220" spans="1:20" ht="15.75" x14ac:dyDescent="0.25">
      <c r="A1220" s="1" t="s">
        <v>1151</v>
      </c>
      <c r="B1220" t="str">
        <f>VLOOKUP($A1220, 'Customer Names'!$A$2:$D$2336, 2, FALSE)</f>
        <v>Vangampleare</v>
      </c>
      <c r="C1220" t="str">
        <f>VLOOKUP($A1220, 'Customer Names'!$A$2:$D$2336, 3, FALSE)</f>
        <v xml:space="preserve"> Mr</v>
      </c>
      <c r="D1220" t="str">
        <f>VLOOKUP($A1220, 'Customer Names'!$A$2:$D$2336, 4, FALSE)</f>
        <v xml:space="preserve">  Stephen</v>
      </c>
      <c r="E1220">
        <f>VLOOKUP($A1220, 'Medical Examinations'!$A$2:$J$2336, 2, FALSE)</f>
        <v>25.46</v>
      </c>
      <c r="F1220">
        <f>VLOOKUP($A1220, 'Medical Examinations'!$A$2:$J$2336, 3, FALSE)</f>
        <v>11.78</v>
      </c>
      <c r="G1220" t="str">
        <f>VLOOKUP($A1220, 'Medical Examinations'!$A$2:$J$2336, 4, FALSE)</f>
        <v>No</v>
      </c>
      <c r="H1220" t="str">
        <f>VLOOKUP($A1220, 'Medical Examinations'!$A$2:$J$2336, 5, FALSE)</f>
        <v>No</v>
      </c>
      <c r="I1220" t="str">
        <f>VLOOKUP($A1220, 'Medical Examinations'!$A$2:$J$2336, 6, FALSE)</f>
        <v>No</v>
      </c>
      <c r="J1220">
        <f>VLOOKUP($A1220, 'Medical Examinations'!$A$2:$J$2336, 7, FALSE)</f>
        <v>0</v>
      </c>
      <c r="K1220" t="str">
        <f>VLOOKUP($A1220, 'Medical Examinations'!$A$2:$J$2336, 8, FALSE)</f>
        <v>No</v>
      </c>
      <c r="L1220" t="str">
        <f>VLOOKUP($A1220, 'Medical Examinations'!$A$2:$J$2336, 9, FALSE)</f>
        <v>Obesity</v>
      </c>
      <c r="M1220" t="str">
        <f>VLOOKUP($A1220, 'Medical Examinations'!$A$2:$J$2336, 10, FALSE)</f>
        <v>Diabetes</v>
      </c>
      <c r="N1220">
        <f>VLOOKUP($A1220, 'Hospitalisation Details'!$A$2:$K$2344, 5, FALSE)</f>
        <v>2</v>
      </c>
      <c r="O1220">
        <f>VLOOKUP($A1220, 'Hospitalisation Details'!$A$2:$K$2344, 6, FALSE)</f>
        <v>9225.26</v>
      </c>
      <c r="P1220" t="str">
        <f>VLOOKUP($A1220, 'Hospitalisation Details'!$A$2:$K$2344, 7, FALSE)</f>
        <v>tier - 3</v>
      </c>
      <c r="Q1220" t="str">
        <f>VLOOKUP($A1220, 'Hospitalisation Details'!$A$2:$K$2344, 8, FALSE)</f>
        <v>tier - 3</v>
      </c>
      <c r="R1220" t="str">
        <f>VLOOKUP($A1220, 'Hospitalisation Details'!$A$2:$K$2344, 9, FALSE)</f>
        <v>R1015</v>
      </c>
      <c r="S1220" t="str">
        <f>VLOOKUP($A1220, 'Hospitalisation Details'!$A$2:$K$2344, 10, FALSE)</f>
        <v>6Dec1975</v>
      </c>
      <c r="T1220">
        <f>VLOOKUP($A1220, 'Hospitalisation Details'!$A$2:$K$2344, 11, FALSE)</f>
        <v>47</v>
      </c>
    </row>
    <row r="1221" spans="1:20" ht="15.75" x14ac:dyDescent="0.25">
      <c r="A1221" s="1" t="s">
        <v>1150</v>
      </c>
      <c r="B1221" t="str">
        <f>VLOOKUP($A1221, 'Customer Names'!$A$2:$D$2336, 2, FALSE)</f>
        <v>Hiatt</v>
      </c>
      <c r="C1221" t="str">
        <f>VLOOKUP($A1221, 'Customer Names'!$A$2:$D$2336, 3, FALSE)</f>
        <v xml:space="preserve"> Mr</v>
      </c>
      <c r="D1221" t="str">
        <f>VLOOKUP($A1221, 'Customer Names'!$A$2:$D$2336, 4, FALSE)</f>
        <v xml:space="preserve">  Jon M</v>
      </c>
      <c r="E1221">
        <f>VLOOKUP($A1221, 'Medical Examinations'!$A$2:$J$2336, 2, FALSE)</f>
        <v>29.64</v>
      </c>
      <c r="F1221">
        <f>VLOOKUP($A1221, 'Medical Examinations'!$A$2:$J$2336, 3, FALSE)</f>
        <v>10.82</v>
      </c>
      <c r="G1221" t="str">
        <f>VLOOKUP($A1221, 'Medical Examinations'!$A$2:$J$2336, 4, FALSE)</f>
        <v>No</v>
      </c>
      <c r="H1221" t="str">
        <f>VLOOKUP($A1221, 'Medical Examinations'!$A$2:$J$2336, 5, FALSE)</f>
        <v>No</v>
      </c>
      <c r="I1221" t="str">
        <f>VLOOKUP($A1221, 'Medical Examinations'!$A$2:$J$2336, 6, FALSE)</f>
        <v>No</v>
      </c>
      <c r="J1221">
        <f>VLOOKUP($A1221, 'Medical Examinations'!$A$2:$J$2336, 7, FALSE)</f>
        <v>0</v>
      </c>
      <c r="K1221" t="str">
        <f>VLOOKUP($A1221, 'Medical Examinations'!$A$2:$J$2336, 8, FALSE)</f>
        <v>No</v>
      </c>
      <c r="L1221" t="str">
        <f>VLOOKUP($A1221, 'Medical Examinations'!$A$2:$J$2336, 9, FALSE)</f>
        <v>Obesity</v>
      </c>
      <c r="M1221" t="str">
        <f>VLOOKUP($A1221, 'Medical Examinations'!$A$2:$J$2336, 10, FALSE)</f>
        <v>Diabetes</v>
      </c>
      <c r="N1221">
        <f>VLOOKUP($A1221, 'Hospitalisation Details'!$A$2:$K$2344, 5, FALSE)</f>
        <v>5</v>
      </c>
      <c r="O1221">
        <f>VLOOKUP($A1221, 'Hospitalisation Details'!$A$2:$K$2344, 6, FALSE)</f>
        <v>9222.4</v>
      </c>
      <c r="P1221" t="str">
        <f>VLOOKUP($A1221, 'Hospitalisation Details'!$A$2:$K$2344, 7, FALSE)</f>
        <v>tier - 2</v>
      </c>
      <c r="Q1221" t="str">
        <f>VLOOKUP($A1221, 'Hospitalisation Details'!$A$2:$K$2344, 8, FALSE)</f>
        <v>tier - 3</v>
      </c>
      <c r="R1221" t="str">
        <f>VLOOKUP($A1221, 'Hospitalisation Details'!$A$2:$K$2344, 9, FALSE)</f>
        <v>R1019</v>
      </c>
      <c r="S1221" t="str">
        <f>VLOOKUP($A1221, 'Hospitalisation Details'!$A$2:$K$2344, 10, FALSE)</f>
        <v>5Dec1981</v>
      </c>
      <c r="T1221">
        <f>VLOOKUP($A1221, 'Hospitalisation Details'!$A$2:$K$2344, 11, FALSE)</f>
        <v>41</v>
      </c>
    </row>
    <row r="1222" spans="1:20" ht="15.75" x14ac:dyDescent="0.25">
      <c r="A1222" s="1" t="s">
        <v>1149</v>
      </c>
      <c r="B1222" t="str">
        <f>VLOOKUP($A1222, 'Customer Names'!$A$2:$D$2336, 2, FALSE)</f>
        <v>Tadesse</v>
      </c>
      <c r="C1222" t="str">
        <f>VLOOKUP($A1222, 'Customer Names'!$A$2:$D$2336, 3, FALSE)</f>
        <v xml:space="preserve"> Mr</v>
      </c>
      <c r="D1222" t="str">
        <f>VLOOKUP($A1222, 'Customer Names'!$A$2:$D$2336, 4, FALSE)</f>
        <v xml:space="preserve">  Fasil</v>
      </c>
      <c r="E1222">
        <f>VLOOKUP($A1222, 'Medical Examinations'!$A$2:$J$2336, 2, FALSE)</f>
        <v>31.27</v>
      </c>
      <c r="F1222">
        <f>VLOOKUP($A1222, 'Medical Examinations'!$A$2:$J$2336, 3, FALSE)</f>
        <v>7.73</v>
      </c>
      <c r="G1222" t="str">
        <f>VLOOKUP($A1222, 'Medical Examinations'!$A$2:$J$2336, 4, FALSE)</f>
        <v>No</v>
      </c>
      <c r="H1222" t="str">
        <f>VLOOKUP($A1222, 'Medical Examinations'!$A$2:$J$2336, 5, FALSE)</f>
        <v>No</v>
      </c>
      <c r="I1222" t="str">
        <f>VLOOKUP($A1222, 'Medical Examinations'!$A$2:$J$2336, 6, FALSE)</f>
        <v>No</v>
      </c>
      <c r="J1222">
        <f>VLOOKUP($A1222, 'Medical Examinations'!$A$2:$J$2336, 7, FALSE)</f>
        <v>1</v>
      </c>
      <c r="K1222" t="str">
        <f>VLOOKUP($A1222, 'Medical Examinations'!$A$2:$J$2336, 8, FALSE)</f>
        <v>No</v>
      </c>
      <c r="L1222" t="str">
        <f>VLOOKUP($A1222, 'Medical Examinations'!$A$2:$J$2336, 9, FALSE)</f>
        <v>Obesity</v>
      </c>
      <c r="M1222" t="str">
        <f>VLOOKUP($A1222, 'Medical Examinations'!$A$2:$J$2336, 10, FALSE)</f>
        <v>Diabetes</v>
      </c>
      <c r="N1222">
        <f>VLOOKUP($A1222, 'Hospitalisation Details'!$A$2:$K$2344, 5, FALSE)</f>
        <v>3</v>
      </c>
      <c r="O1222">
        <f>VLOOKUP($A1222, 'Hospitalisation Details'!$A$2:$K$2344, 6, FALSE)</f>
        <v>9210.06</v>
      </c>
      <c r="P1222" t="str">
        <f>VLOOKUP($A1222, 'Hospitalisation Details'!$A$2:$K$2344, 7, FALSE)</f>
        <v>tier - 2</v>
      </c>
      <c r="Q1222" t="str">
        <f>VLOOKUP($A1222, 'Hospitalisation Details'!$A$2:$K$2344, 8, FALSE)</f>
        <v>tier - 3</v>
      </c>
      <c r="R1222" t="str">
        <f>VLOOKUP($A1222, 'Hospitalisation Details'!$A$2:$K$2344, 9, FALSE)</f>
        <v>R1021</v>
      </c>
      <c r="S1222" t="str">
        <f>VLOOKUP($A1222, 'Hospitalisation Details'!$A$2:$K$2344, 10, FALSE)</f>
        <v>25Dec1986</v>
      </c>
      <c r="T1222">
        <f>VLOOKUP($A1222, 'Hospitalisation Details'!$A$2:$K$2344, 11, FALSE)</f>
        <v>36</v>
      </c>
    </row>
    <row r="1223" spans="1:20" ht="15.75" x14ac:dyDescent="0.25">
      <c r="A1223" s="1" t="s">
        <v>1148</v>
      </c>
      <c r="B1223" t="str">
        <f>VLOOKUP($A1223, 'Customer Names'!$A$2:$D$2336, 2, FALSE)</f>
        <v>Jaswell</v>
      </c>
      <c r="C1223" t="str">
        <f>VLOOKUP($A1223, 'Customer Names'!$A$2:$D$2336, 3, FALSE)</f>
        <v xml:space="preserve"> Ms</v>
      </c>
      <c r="D1223" t="str">
        <f>VLOOKUP($A1223, 'Customer Names'!$A$2:$D$2336, 4, FALSE)</f>
        <v xml:space="preserve">  Megan C</v>
      </c>
      <c r="E1223">
        <f>VLOOKUP($A1223, 'Medical Examinations'!$A$2:$J$2336, 2, FALSE)</f>
        <v>19.95</v>
      </c>
      <c r="F1223">
        <f>VLOOKUP($A1223, 'Medical Examinations'!$A$2:$J$2336, 3, FALSE)</f>
        <v>6.24</v>
      </c>
      <c r="G1223" t="str">
        <f>VLOOKUP($A1223, 'Medical Examinations'!$A$2:$J$2336, 4, FALSE)</f>
        <v>No</v>
      </c>
      <c r="H1223" t="str">
        <f>VLOOKUP($A1223, 'Medical Examinations'!$A$2:$J$2336, 5, FALSE)</f>
        <v>No</v>
      </c>
      <c r="I1223" t="str">
        <f>VLOOKUP($A1223, 'Medical Examinations'!$A$2:$J$2336, 6, FALSE)</f>
        <v>No</v>
      </c>
      <c r="J1223">
        <f>VLOOKUP($A1223, 'Medical Examinations'!$A$2:$J$2336, 7, FALSE)</f>
        <v>0</v>
      </c>
      <c r="K1223" t="str">
        <f>VLOOKUP($A1223, 'Medical Examinations'!$A$2:$J$2336, 8, FALSE)</f>
        <v>No</v>
      </c>
      <c r="L1223" t="str">
        <f>VLOOKUP($A1223, 'Medical Examinations'!$A$2:$J$2336, 9, FALSE)</f>
        <v>Obesity</v>
      </c>
      <c r="M1223" t="str">
        <f>VLOOKUP($A1223, 'Medical Examinations'!$A$2:$J$2336, 10, FALSE)</f>
        <v>Diabetes</v>
      </c>
      <c r="N1223">
        <f>VLOOKUP($A1223, 'Hospitalisation Details'!$A$2:$K$2344, 5, FALSE)</f>
        <v>2</v>
      </c>
      <c r="O1223">
        <f>VLOOKUP($A1223, 'Hospitalisation Details'!$A$2:$K$2344, 6, FALSE)</f>
        <v>9193.84</v>
      </c>
      <c r="P1223" t="str">
        <f>VLOOKUP($A1223, 'Hospitalisation Details'!$A$2:$K$2344, 7, FALSE)</f>
        <v>tier - 2</v>
      </c>
      <c r="Q1223" t="str">
        <f>VLOOKUP($A1223, 'Hospitalisation Details'!$A$2:$K$2344, 8, FALSE)</f>
        <v>tier - 1</v>
      </c>
      <c r="R1223" t="str">
        <f>VLOOKUP($A1223, 'Hospitalisation Details'!$A$2:$K$2344, 9, FALSE)</f>
        <v>R1012</v>
      </c>
      <c r="S1223" t="str">
        <f>VLOOKUP($A1223, 'Hospitalisation Details'!$A$2:$K$2344, 10, FALSE)</f>
        <v>10Sep1976</v>
      </c>
      <c r="T1223">
        <f>VLOOKUP($A1223, 'Hospitalisation Details'!$A$2:$K$2344, 11, FALSE)</f>
        <v>46</v>
      </c>
    </row>
    <row r="1224" spans="1:20" ht="15.75" x14ac:dyDescent="0.25">
      <c r="A1224" s="1" t="s">
        <v>1147</v>
      </c>
      <c r="B1224" t="str">
        <f>VLOOKUP($A1224, 'Customer Names'!$A$2:$D$2336, 2, FALSE)</f>
        <v>Phillips-Cook</v>
      </c>
      <c r="C1224" t="str">
        <f>VLOOKUP($A1224, 'Customer Names'!$A$2:$D$2336, 3, FALSE)</f>
        <v xml:space="preserve"> Ms</v>
      </c>
      <c r="D1224" t="str">
        <f>VLOOKUP($A1224, 'Customer Names'!$A$2:$D$2336, 4, FALSE)</f>
        <v xml:space="preserve">  Lisa J</v>
      </c>
      <c r="E1224">
        <f>VLOOKUP($A1224, 'Medical Examinations'!$A$2:$J$2336, 2, FALSE)</f>
        <v>21.3</v>
      </c>
      <c r="F1224">
        <f>VLOOKUP($A1224, 'Medical Examinations'!$A$2:$J$2336, 3, FALSE)</f>
        <v>10.42</v>
      </c>
      <c r="G1224" t="str">
        <f>VLOOKUP($A1224, 'Medical Examinations'!$A$2:$J$2336, 4, FALSE)</f>
        <v>No</v>
      </c>
      <c r="H1224" t="str">
        <f>VLOOKUP($A1224, 'Medical Examinations'!$A$2:$J$2336, 5, FALSE)</f>
        <v>No</v>
      </c>
      <c r="I1224" t="str">
        <f>VLOOKUP($A1224, 'Medical Examinations'!$A$2:$J$2336, 6, FALSE)</f>
        <v>No</v>
      </c>
      <c r="J1224">
        <f>VLOOKUP($A1224, 'Medical Examinations'!$A$2:$J$2336, 7, FALSE)</f>
        <v>0</v>
      </c>
      <c r="K1224" t="str">
        <f>VLOOKUP($A1224, 'Medical Examinations'!$A$2:$J$2336, 8, FALSE)</f>
        <v>No</v>
      </c>
      <c r="L1224" t="str">
        <f>VLOOKUP($A1224, 'Medical Examinations'!$A$2:$J$2336, 9, FALSE)</f>
        <v>Obesity</v>
      </c>
      <c r="M1224" t="str">
        <f>VLOOKUP($A1224, 'Medical Examinations'!$A$2:$J$2336, 10, FALSE)</f>
        <v>Diabetes</v>
      </c>
      <c r="N1224">
        <f>VLOOKUP($A1224, 'Hospitalisation Details'!$A$2:$K$2344, 5, FALSE)</f>
        <v>1</v>
      </c>
      <c r="O1224">
        <f>VLOOKUP($A1224, 'Hospitalisation Details'!$A$2:$K$2344, 6, FALSE)</f>
        <v>9182.17</v>
      </c>
      <c r="P1224" t="str">
        <f>VLOOKUP($A1224, 'Hospitalisation Details'!$A$2:$K$2344, 7, FALSE)</f>
        <v>tier - 2</v>
      </c>
      <c r="Q1224" t="str">
        <f>VLOOKUP($A1224, 'Hospitalisation Details'!$A$2:$K$2344, 8, FALSE)</f>
        <v>tier - 3</v>
      </c>
      <c r="R1224" t="str">
        <f>VLOOKUP($A1224, 'Hospitalisation Details'!$A$2:$K$2344, 9, FALSE)</f>
        <v>R1011</v>
      </c>
      <c r="S1224" t="str">
        <f>VLOOKUP($A1224, 'Hospitalisation Details'!$A$2:$K$2344, 10, FALSE)</f>
        <v>25Dec1973</v>
      </c>
      <c r="T1224">
        <f>VLOOKUP($A1224, 'Hospitalisation Details'!$A$2:$K$2344, 11, FALSE)</f>
        <v>49</v>
      </c>
    </row>
    <row r="1225" spans="1:20" ht="15.75" x14ac:dyDescent="0.25">
      <c r="A1225" s="1" t="s">
        <v>1146</v>
      </c>
      <c r="B1225" t="str">
        <f>VLOOKUP($A1225, 'Customer Names'!$A$2:$D$2336, 2, FALSE)</f>
        <v>Clark</v>
      </c>
      <c r="C1225" t="str">
        <f>VLOOKUP($A1225, 'Customer Names'!$A$2:$D$2336, 3, FALSE)</f>
        <v xml:space="preserve"> Mr</v>
      </c>
      <c r="D1225" t="str">
        <f>VLOOKUP($A1225, 'Customer Names'!$A$2:$D$2336, 4, FALSE)</f>
        <v xml:space="preserve">  Doron P</v>
      </c>
      <c r="E1225">
        <f>VLOOKUP($A1225, 'Medical Examinations'!$A$2:$J$2336, 2, FALSE)</f>
        <v>31.635000000000002</v>
      </c>
      <c r="F1225">
        <f>VLOOKUP($A1225, 'Medical Examinations'!$A$2:$J$2336, 3, FALSE)</f>
        <v>11.11</v>
      </c>
      <c r="G1225" t="str">
        <f>VLOOKUP($A1225, 'Medical Examinations'!$A$2:$J$2336, 4, FALSE)</f>
        <v>No</v>
      </c>
      <c r="H1225" t="str">
        <f>VLOOKUP($A1225, 'Medical Examinations'!$A$2:$J$2336, 5, FALSE)</f>
        <v>No</v>
      </c>
      <c r="I1225" t="str">
        <f>VLOOKUP($A1225, 'Medical Examinations'!$A$2:$J$2336, 6, FALSE)</f>
        <v>No</v>
      </c>
      <c r="J1225">
        <f>VLOOKUP($A1225, 'Medical Examinations'!$A$2:$J$2336, 7, FALSE)</f>
        <v>1</v>
      </c>
      <c r="K1225" t="str">
        <f>VLOOKUP($A1225, 'Medical Examinations'!$A$2:$J$2336, 8, FALSE)</f>
        <v>No</v>
      </c>
      <c r="L1225" t="str">
        <f>VLOOKUP($A1225, 'Medical Examinations'!$A$2:$J$2336, 9, FALSE)</f>
        <v>Obesity</v>
      </c>
      <c r="M1225" t="str">
        <f>VLOOKUP($A1225, 'Medical Examinations'!$A$2:$J$2336, 10, FALSE)</f>
        <v>Diabetes</v>
      </c>
      <c r="N1225">
        <f>VLOOKUP($A1225, 'Hospitalisation Details'!$A$2:$K$2344, 5, FALSE)</f>
        <v>0</v>
      </c>
      <c r="O1225">
        <f>VLOOKUP($A1225, 'Hospitalisation Details'!$A$2:$K$2344, 6, FALSE)</f>
        <v>9174.14</v>
      </c>
      <c r="P1225" t="str">
        <f>VLOOKUP($A1225, 'Hospitalisation Details'!$A$2:$K$2344, 7, FALSE)</f>
        <v>tier - 3</v>
      </c>
      <c r="Q1225" t="str">
        <f>VLOOKUP($A1225, 'Hospitalisation Details'!$A$2:$K$2344, 8, FALSE)</f>
        <v>tier - 1</v>
      </c>
      <c r="R1225" t="str">
        <f>VLOOKUP($A1225, 'Hospitalisation Details'!$A$2:$K$2344, 9, FALSE)</f>
        <v>R1012</v>
      </c>
      <c r="S1225" t="str">
        <f>VLOOKUP($A1225, 'Hospitalisation Details'!$A$2:$K$2344, 10, FALSE)</f>
        <v>29Dec1971</v>
      </c>
      <c r="T1225">
        <f>VLOOKUP($A1225, 'Hospitalisation Details'!$A$2:$K$2344, 11, FALSE)</f>
        <v>51</v>
      </c>
    </row>
    <row r="1226" spans="1:20" ht="15.75" x14ac:dyDescent="0.25">
      <c r="A1226" s="1" t="s">
        <v>1145</v>
      </c>
      <c r="B1226" t="str">
        <f>VLOOKUP($A1226, 'Customer Names'!$A$2:$D$2336, 2, FALSE)</f>
        <v>Wang</v>
      </c>
      <c r="C1226" t="str">
        <f>VLOOKUP($A1226, 'Customer Names'!$A$2:$D$2336, 3, FALSE)</f>
        <v xml:space="preserve"> Ms</v>
      </c>
      <c r="D1226" t="str">
        <f>VLOOKUP($A1226, 'Customer Names'!$A$2:$D$2336, 4, FALSE)</f>
        <v xml:space="preserve">  Katharina</v>
      </c>
      <c r="E1226">
        <f>VLOOKUP($A1226, 'Medical Examinations'!$A$2:$J$2336, 2, FALSE)</f>
        <v>23.9</v>
      </c>
      <c r="F1226">
        <f>VLOOKUP($A1226, 'Medical Examinations'!$A$2:$J$2336, 3, FALSE)</f>
        <v>7.67</v>
      </c>
      <c r="G1226" t="str">
        <f>VLOOKUP($A1226, 'Medical Examinations'!$A$2:$J$2336, 4, FALSE)</f>
        <v>No</v>
      </c>
      <c r="H1226" t="str">
        <f>VLOOKUP($A1226, 'Medical Examinations'!$A$2:$J$2336, 5, FALSE)</f>
        <v>No</v>
      </c>
      <c r="I1226" t="str">
        <f>VLOOKUP($A1226, 'Medical Examinations'!$A$2:$J$2336, 6, FALSE)</f>
        <v>No</v>
      </c>
      <c r="J1226">
        <f>VLOOKUP($A1226, 'Medical Examinations'!$A$2:$J$2336, 7, FALSE)</f>
        <v>0</v>
      </c>
      <c r="K1226" t="str">
        <f>VLOOKUP($A1226, 'Medical Examinations'!$A$2:$J$2336, 8, FALSE)</f>
        <v>No</v>
      </c>
      <c r="L1226" t="str">
        <f>VLOOKUP($A1226, 'Medical Examinations'!$A$2:$J$2336, 9, FALSE)</f>
        <v>Obesity</v>
      </c>
      <c r="M1226" t="str">
        <f>VLOOKUP($A1226, 'Medical Examinations'!$A$2:$J$2336, 10, FALSE)</f>
        <v>Diabetes</v>
      </c>
      <c r="N1226">
        <f>VLOOKUP($A1226, 'Hospitalisation Details'!$A$2:$K$2344, 5, FALSE)</f>
        <v>0</v>
      </c>
      <c r="O1226">
        <f>VLOOKUP($A1226, 'Hospitalisation Details'!$A$2:$K$2344, 6, FALSE)</f>
        <v>9171.75</v>
      </c>
      <c r="P1226" t="str">
        <f>VLOOKUP($A1226, 'Hospitalisation Details'!$A$2:$K$2344, 7, FALSE)</f>
        <v>tier - 2</v>
      </c>
      <c r="Q1226" t="str">
        <f>VLOOKUP($A1226, 'Hospitalisation Details'!$A$2:$K$2344, 8, FALSE)</f>
        <v>tier - 2</v>
      </c>
      <c r="R1226" t="str">
        <f>VLOOKUP($A1226, 'Hospitalisation Details'!$A$2:$K$2344, 9, FALSE)</f>
        <v>R1012</v>
      </c>
      <c r="S1226" t="str">
        <f>VLOOKUP($A1226, 'Hospitalisation Details'!$A$2:$K$2344, 10, FALSE)</f>
        <v>24Oct1970</v>
      </c>
      <c r="T1226">
        <f>VLOOKUP($A1226, 'Hospitalisation Details'!$A$2:$K$2344, 11, FALSE)</f>
        <v>52</v>
      </c>
    </row>
    <row r="1227" spans="1:20" ht="15.75" x14ac:dyDescent="0.25">
      <c r="A1227" s="1" t="s">
        <v>1144</v>
      </c>
      <c r="B1227" t="str">
        <f>VLOOKUP($A1227, 'Customer Names'!$A$2:$D$2336, 2, FALSE)</f>
        <v>Desruisseaux</v>
      </c>
      <c r="C1227" t="str">
        <f>VLOOKUP($A1227, 'Customer Names'!$A$2:$D$2336, 3, FALSE)</f>
        <v xml:space="preserve"> Mr</v>
      </c>
      <c r="D1227" t="str">
        <f>VLOOKUP($A1227, 'Customer Names'!$A$2:$D$2336, 4, FALSE)</f>
        <v xml:space="preserve">  Carl</v>
      </c>
      <c r="E1227">
        <f>VLOOKUP($A1227, 'Medical Examinations'!$A$2:$J$2336, 2, FALSE)</f>
        <v>34.15</v>
      </c>
      <c r="F1227">
        <f>VLOOKUP($A1227, 'Medical Examinations'!$A$2:$J$2336, 3, FALSE)</f>
        <v>6.15</v>
      </c>
      <c r="G1227" t="str">
        <f>VLOOKUP($A1227, 'Medical Examinations'!$A$2:$J$2336, 4, FALSE)</f>
        <v>Yes</v>
      </c>
      <c r="H1227" t="str">
        <f>VLOOKUP($A1227, 'Medical Examinations'!$A$2:$J$2336, 5, FALSE)</f>
        <v>No</v>
      </c>
      <c r="I1227" t="str">
        <f>VLOOKUP($A1227, 'Medical Examinations'!$A$2:$J$2336, 6, FALSE)</f>
        <v>No</v>
      </c>
      <c r="J1227">
        <f>VLOOKUP($A1227, 'Medical Examinations'!$A$2:$J$2336, 7, FALSE)</f>
        <v>1</v>
      </c>
      <c r="K1227" t="str">
        <f>VLOOKUP($A1227, 'Medical Examinations'!$A$2:$J$2336, 8, FALSE)</f>
        <v>No</v>
      </c>
      <c r="L1227" t="str">
        <f>VLOOKUP($A1227, 'Medical Examinations'!$A$2:$J$2336, 9, FALSE)</f>
        <v>Obesity</v>
      </c>
      <c r="M1227" t="str">
        <f>VLOOKUP($A1227, 'Medical Examinations'!$A$2:$J$2336, 10, FALSE)</f>
        <v>Diabetes</v>
      </c>
      <c r="N1227">
        <f>VLOOKUP($A1227, 'Hospitalisation Details'!$A$2:$K$2344, 5, FALSE)</f>
        <v>3</v>
      </c>
      <c r="O1227">
        <f>VLOOKUP($A1227, 'Hospitalisation Details'!$A$2:$K$2344, 6, FALSE)</f>
        <v>9159.51</v>
      </c>
      <c r="P1227" t="str">
        <f>VLOOKUP($A1227, 'Hospitalisation Details'!$A$2:$K$2344, 7, FALSE)</f>
        <v>tier - 2</v>
      </c>
      <c r="Q1227" t="str">
        <f>VLOOKUP($A1227, 'Hospitalisation Details'!$A$2:$K$2344, 8, FALSE)</f>
        <v>tier - 2</v>
      </c>
      <c r="R1227" t="str">
        <f>VLOOKUP($A1227, 'Hospitalisation Details'!$A$2:$K$2344, 9, FALSE)</f>
        <v>R1021</v>
      </c>
      <c r="S1227" t="str">
        <f>VLOOKUP($A1227, 'Hospitalisation Details'!$A$2:$K$2344, 10, FALSE)</f>
        <v>23Aug1990</v>
      </c>
      <c r="T1227">
        <f>VLOOKUP($A1227, 'Hospitalisation Details'!$A$2:$K$2344, 11, FALSE)</f>
        <v>32</v>
      </c>
    </row>
    <row r="1228" spans="1:20" ht="15.75" x14ac:dyDescent="0.25">
      <c r="A1228" s="1" t="s">
        <v>1143</v>
      </c>
      <c r="B1228" t="str">
        <f>VLOOKUP($A1228, 'Customer Names'!$A$2:$D$2336, 2, FALSE)</f>
        <v>Ripp</v>
      </c>
      <c r="C1228" t="str">
        <f>VLOOKUP($A1228, 'Customer Names'!$A$2:$D$2336, 3, FALSE)</f>
        <v xml:space="preserve"> Ms</v>
      </c>
      <c r="D1228" t="str">
        <f>VLOOKUP($A1228, 'Customer Names'!$A$2:$D$2336, 4, FALSE)</f>
        <v xml:space="preserve">  Kelsey J</v>
      </c>
      <c r="E1228">
        <f>VLOOKUP($A1228, 'Medical Examinations'!$A$2:$J$2336, 2, FALSE)</f>
        <v>28.71</v>
      </c>
      <c r="F1228">
        <f>VLOOKUP($A1228, 'Medical Examinations'!$A$2:$J$2336, 3, FALSE)</f>
        <v>5.71</v>
      </c>
      <c r="G1228" t="str">
        <f>VLOOKUP($A1228, 'Medical Examinations'!$A$2:$J$2336, 4, FALSE)</f>
        <v>No</v>
      </c>
      <c r="H1228" t="str">
        <f>VLOOKUP($A1228, 'Medical Examinations'!$A$2:$J$2336, 5, FALSE)</f>
        <v>No</v>
      </c>
      <c r="I1228" t="str">
        <f>VLOOKUP($A1228, 'Medical Examinations'!$A$2:$J$2336, 6, FALSE)</f>
        <v>No</v>
      </c>
      <c r="J1228">
        <f>VLOOKUP($A1228, 'Medical Examinations'!$A$2:$J$2336, 7, FALSE)</f>
        <v>0</v>
      </c>
      <c r="K1228" t="str">
        <f>VLOOKUP($A1228, 'Medical Examinations'!$A$2:$J$2336, 8, FALSE)</f>
        <v>No</v>
      </c>
      <c r="L1228" t="str">
        <f>VLOOKUP($A1228, 'Medical Examinations'!$A$2:$J$2336, 9, FALSE)</f>
        <v>Obesity</v>
      </c>
      <c r="M1228" t="str">
        <f>VLOOKUP($A1228, 'Medical Examinations'!$A$2:$J$2336, 10, FALSE)</f>
        <v>Diabetes</v>
      </c>
      <c r="N1228">
        <f>VLOOKUP($A1228, 'Hospitalisation Details'!$A$2:$K$2344, 5, FALSE)</f>
        <v>3</v>
      </c>
      <c r="O1228">
        <f>VLOOKUP($A1228, 'Hospitalisation Details'!$A$2:$K$2344, 6, FALSE)</f>
        <v>9147.5</v>
      </c>
      <c r="P1228" t="str">
        <f>VLOOKUP($A1228, 'Hospitalisation Details'!$A$2:$K$2344, 7, FALSE)</f>
        <v>tier - 2</v>
      </c>
      <c r="Q1228" t="str">
        <f>VLOOKUP($A1228, 'Hospitalisation Details'!$A$2:$K$2344, 8, FALSE)</f>
        <v>tier - 1</v>
      </c>
      <c r="R1228" t="str">
        <f>VLOOKUP($A1228, 'Hospitalisation Details'!$A$2:$K$2344, 9, FALSE)</f>
        <v>R1012</v>
      </c>
      <c r="S1228" t="str">
        <f>VLOOKUP($A1228, 'Hospitalisation Details'!$A$2:$K$2344, 10, FALSE)</f>
        <v>8Dec1982</v>
      </c>
      <c r="T1228">
        <f>VLOOKUP($A1228, 'Hospitalisation Details'!$A$2:$K$2344, 11, FALSE)</f>
        <v>40</v>
      </c>
    </row>
    <row r="1229" spans="1:20" ht="15.75" x14ac:dyDescent="0.25">
      <c r="A1229" s="1" t="s">
        <v>1142</v>
      </c>
      <c r="B1229" t="str">
        <f>VLOOKUP($A1229, 'Customer Names'!$A$2:$D$2336, 2, FALSE)</f>
        <v>Harris</v>
      </c>
      <c r="C1229" t="str">
        <f>VLOOKUP($A1229, 'Customer Names'!$A$2:$D$2336, 3, FALSE)</f>
        <v xml:space="preserve"> Mr</v>
      </c>
      <c r="D1229" t="str">
        <f>VLOOKUP($A1229, 'Customer Names'!$A$2:$D$2336, 4, FALSE)</f>
        <v xml:space="preserve">  Stephen A</v>
      </c>
      <c r="E1229">
        <f>VLOOKUP($A1229, 'Medical Examinations'!$A$2:$J$2336, 2, FALSE)</f>
        <v>36.700000000000003</v>
      </c>
      <c r="F1229">
        <f>VLOOKUP($A1229, 'Medical Examinations'!$A$2:$J$2336, 3, FALSE)</f>
        <v>8.6999999999999993</v>
      </c>
      <c r="G1229" t="str">
        <f>VLOOKUP($A1229, 'Medical Examinations'!$A$2:$J$2336, 4, FALSE)</f>
        <v>Yes</v>
      </c>
      <c r="H1229" t="str">
        <f>VLOOKUP($A1229, 'Medical Examinations'!$A$2:$J$2336, 5, FALSE)</f>
        <v>No</v>
      </c>
      <c r="I1229" t="str">
        <f>VLOOKUP($A1229, 'Medical Examinations'!$A$2:$J$2336, 6, FALSE)</f>
        <v>No</v>
      </c>
      <c r="J1229">
        <f>VLOOKUP($A1229, 'Medical Examinations'!$A$2:$J$2336, 7, FALSE)</f>
        <v>1</v>
      </c>
      <c r="K1229" t="str">
        <f>VLOOKUP($A1229, 'Medical Examinations'!$A$2:$J$2336, 8, FALSE)</f>
        <v>No</v>
      </c>
      <c r="L1229" t="str">
        <f>VLOOKUP($A1229, 'Medical Examinations'!$A$2:$J$2336, 9, FALSE)</f>
        <v>Obesity</v>
      </c>
      <c r="M1229" t="str">
        <f>VLOOKUP($A1229, 'Medical Examinations'!$A$2:$J$2336, 10, FALSE)</f>
        <v>Diabetes</v>
      </c>
      <c r="N1229">
        <f>VLOOKUP($A1229, 'Hospitalisation Details'!$A$2:$K$2344, 5, FALSE)</f>
        <v>0</v>
      </c>
      <c r="O1229">
        <f>VLOOKUP($A1229, 'Hospitalisation Details'!$A$2:$K$2344, 6, FALSE)</f>
        <v>9144.57</v>
      </c>
      <c r="P1229" t="str">
        <f>VLOOKUP($A1229, 'Hospitalisation Details'!$A$2:$K$2344, 7, FALSE)</f>
        <v>tier - 3</v>
      </c>
      <c r="Q1229" t="str">
        <f>VLOOKUP($A1229, 'Hospitalisation Details'!$A$2:$K$2344, 8, FALSE)</f>
        <v>tier - 2</v>
      </c>
      <c r="R1229" t="str">
        <f>VLOOKUP($A1229, 'Hospitalisation Details'!$A$2:$K$2344, 9, FALSE)</f>
        <v>R1011</v>
      </c>
      <c r="S1229" t="str">
        <f>VLOOKUP($A1229, 'Hospitalisation Details'!$A$2:$K$2344, 10, FALSE)</f>
        <v>18Oct1970</v>
      </c>
      <c r="T1229">
        <f>VLOOKUP($A1229, 'Hospitalisation Details'!$A$2:$K$2344, 11, FALSE)</f>
        <v>52</v>
      </c>
    </row>
    <row r="1230" spans="1:20" ht="15.75" x14ac:dyDescent="0.25">
      <c r="A1230" s="1" t="s">
        <v>1141</v>
      </c>
      <c r="B1230" t="str">
        <f>VLOOKUP($A1230, 'Customer Names'!$A$2:$D$2336, 2, FALSE)</f>
        <v>Shafer</v>
      </c>
      <c r="C1230" t="str">
        <f>VLOOKUP($A1230, 'Customer Names'!$A$2:$D$2336, 3, FALSE)</f>
        <v xml:space="preserve"> Mr</v>
      </c>
      <c r="D1230" t="str">
        <f>VLOOKUP($A1230, 'Customer Names'!$A$2:$D$2336, 4, FALSE)</f>
        <v xml:space="preserve">  Dan</v>
      </c>
      <c r="E1230">
        <f>VLOOKUP($A1230, 'Medical Examinations'!$A$2:$J$2336, 2, FALSE)</f>
        <v>34.1</v>
      </c>
      <c r="F1230">
        <f>VLOOKUP($A1230, 'Medical Examinations'!$A$2:$J$2336, 3, FALSE)</f>
        <v>9.0399999999999991</v>
      </c>
      <c r="G1230" t="str">
        <f>VLOOKUP($A1230, 'Medical Examinations'!$A$2:$J$2336, 4, FALSE)</f>
        <v>Yes</v>
      </c>
      <c r="H1230" t="str">
        <f>VLOOKUP($A1230, 'Medical Examinations'!$A$2:$J$2336, 5, FALSE)</f>
        <v>No</v>
      </c>
      <c r="I1230" t="str">
        <f>VLOOKUP($A1230, 'Medical Examinations'!$A$2:$J$2336, 6, FALSE)</f>
        <v>No</v>
      </c>
      <c r="J1230">
        <f>VLOOKUP($A1230, 'Medical Examinations'!$A$2:$J$2336, 7, FALSE)</f>
        <v>1</v>
      </c>
      <c r="K1230" t="str">
        <f>VLOOKUP($A1230, 'Medical Examinations'!$A$2:$J$2336, 8, FALSE)</f>
        <v>No</v>
      </c>
      <c r="L1230" t="str">
        <f>VLOOKUP($A1230, 'Medical Examinations'!$A$2:$J$2336, 9, FALSE)</f>
        <v>Obesity</v>
      </c>
      <c r="M1230" t="str">
        <f>VLOOKUP($A1230, 'Medical Examinations'!$A$2:$J$2336, 10, FALSE)</f>
        <v>Diabetes</v>
      </c>
      <c r="N1230">
        <f>VLOOKUP($A1230, 'Hospitalisation Details'!$A$2:$K$2344, 5, FALSE)</f>
        <v>0</v>
      </c>
      <c r="O1230">
        <f>VLOOKUP($A1230, 'Hospitalisation Details'!$A$2:$K$2344, 6, FALSE)</f>
        <v>9140.9500000000007</v>
      </c>
      <c r="P1230" t="str">
        <f>VLOOKUP($A1230, 'Hospitalisation Details'!$A$2:$K$2344, 7, FALSE)</f>
        <v>tier - 3</v>
      </c>
      <c r="Q1230" t="str">
        <f>VLOOKUP($A1230, 'Hospitalisation Details'!$A$2:$K$2344, 8, FALSE)</f>
        <v>tier - 3</v>
      </c>
      <c r="R1230" t="str">
        <f>VLOOKUP($A1230, 'Hospitalisation Details'!$A$2:$K$2344, 9, FALSE)</f>
        <v>R1013</v>
      </c>
      <c r="S1230" t="str">
        <f>VLOOKUP($A1230, 'Hospitalisation Details'!$A$2:$K$2344, 10, FALSE)</f>
        <v>12Aug1970</v>
      </c>
      <c r="T1230">
        <f>VLOOKUP($A1230, 'Hospitalisation Details'!$A$2:$K$2344, 11, FALSE)</f>
        <v>52</v>
      </c>
    </row>
    <row r="1231" spans="1:20" ht="15.75" x14ac:dyDescent="0.25">
      <c r="A1231" s="1" t="s">
        <v>1140</v>
      </c>
      <c r="B1231" t="str">
        <f>VLOOKUP($A1231, 'Customer Names'!$A$2:$D$2336, 2, FALSE)</f>
        <v>Hemesath</v>
      </c>
      <c r="C1231" t="str">
        <f>VLOOKUP($A1231, 'Customer Names'!$A$2:$D$2336, 3, FALSE)</f>
        <v xml:space="preserve"> Ms</v>
      </c>
      <c r="D1231" t="str">
        <f>VLOOKUP($A1231, 'Customer Names'!$A$2:$D$2336, 4, FALSE)</f>
        <v xml:space="preserve">  Katie C</v>
      </c>
      <c r="E1231">
        <f>VLOOKUP($A1231, 'Medical Examinations'!$A$2:$J$2336, 2, FALSE)</f>
        <v>25.7</v>
      </c>
      <c r="F1231">
        <f>VLOOKUP($A1231, 'Medical Examinations'!$A$2:$J$2336, 3, FALSE)</f>
        <v>5.61</v>
      </c>
      <c r="G1231" t="str">
        <f>VLOOKUP($A1231, 'Medical Examinations'!$A$2:$J$2336, 4, FALSE)</f>
        <v>No</v>
      </c>
      <c r="H1231" t="str">
        <f>VLOOKUP($A1231, 'Medical Examinations'!$A$2:$J$2336, 5, FALSE)</f>
        <v>No</v>
      </c>
      <c r="I1231" t="str">
        <f>VLOOKUP($A1231, 'Medical Examinations'!$A$2:$J$2336, 6, FALSE)</f>
        <v>No</v>
      </c>
      <c r="J1231">
        <f>VLOOKUP($A1231, 'Medical Examinations'!$A$2:$J$2336, 7, FALSE)</f>
        <v>0</v>
      </c>
      <c r="K1231" t="str">
        <f>VLOOKUP($A1231, 'Medical Examinations'!$A$2:$J$2336, 8, FALSE)</f>
        <v>No</v>
      </c>
      <c r="L1231" t="str">
        <f>VLOOKUP($A1231, 'Medical Examinations'!$A$2:$J$2336, 9, FALSE)</f>
        <v>Obesity</v>
      </c>
      <c r="M1231" t="str">
        <f>VLOOKUP($A1231, 'Medical Examinations'!$A$2:$J$2336, 10, FALSE)</f>
        <v>Normal</v>
      </c>
      <c r="N1231">
        <f>VLOOKUP($A1231, 'Hospitalisation Details'!$A$2:$K$2344, 5, FALSE)</f>
        <v>3</v>
      </c>
      <c r="O1231">
        <f>VLOOKUP($A1231, 'Hospitalisation Details'!$A$2:$K$2344, 6, FALSE)</f>
        <v>9101.7999999999993</v>
      </c>
      <c r="P1231" t="str">
        <f>VLOOKUP($A1231, 'Hospitalisation Details'!$A$2:$K$2344, 7, FALSE)</f>
        <v>tier - 2</v>
      </c>
      <c r="Q1231" t="str">
        <f>VLOOKUP($A1231, 'Hospitalisation Details'!$A$2:$K$2344, 8, FALSE)</f>
        <v>tier - 1</v>
      </c>
      <c r="R1231" t="str">
        <f>VLOOKUP($A1231, 'Hospitalisation Details'!$A$2:$K$2344, 9, FALSE)</f>
        <v>R1011</v>
      </c>
      <c r="S1231" t="str">
        <f>VLOOKUP($A1231, 'Hospitalisation Details'!$A$2:$K$2344, 10, FALSE)</f>
        <v>2Dec1977</v>
      </c>
      <c r="T1231">
        <f>VLOOKUP($A1231, 'Hospitalisation Details'!$A$2:$K$2344, 11, FALSE)</f>
        <v>45</v>
      </c>
    </row>
    <row r="1232" spans="1:20" ht="15.75" x14ac:dyDescent="0.25">
      <c r="A1232" s="1" t="s">
        <v>1139</v>
      </c>
      <c r="B1232" t="str">
        <f>VLOOKUP($A1232, 'Customer Names'!$A$2:$D$2336, 2, FALSE)</f>
        <v>Vinci</v>
      </c>
      <c r="C1232" t="str">
        <f>VLOOKUP($A1232, 'Customer Names'!$A$2:$D$2336, 3, FALSE)</f>
        <v xml:space="preserve"> Ms</v>
      </c>
      <c r="D1232" t="str">
        <f>VLOOKUP($A1232, 'Customer Names'!$A$2:$D$2336, 4, FALSE)</f>
        <v xml:space="preserve">  Melissa K</v>
      </c>
      <c r="E1232">
        <f>VLOOKUP($A1232, 'Medical Examinations'!$A$2:$J$2336, 2, FALSE)</f>
        <v>21.68</v>
      </c>
      <c r="F1232">
        <f>VLOOKUP($A1232, 'Medical Examinations'!$A$2:$J$2336, 3, FALSE)</f>
        <v>8.1199999999999992</v>
      </c>
      <c r="G1232" t="str">
        <f>VLOOKUP($A1232, 'Medical Examinations'!$A$2:$J$2336, 4, FALSE)</f>
        <v>No</v>
      </c>
      <c r="H1232" t="str">
        <f>VLOOKUP($A1232, 'Medical Examinations'!$A$2:$J$2336, 5, FALSE)</f>
        <v>No</v>
      </c>
      <c r="I1232" t="str">
        <f>VLOOKUP($A1232, 'Medical Examinations'!$A$2:$J$2336, 6, FALSE)</f>
        <v>No</v>
      </c>
      <c r="J1232">
        <f>VLOOKUP($A1232, 'Medical Examinations'!$A$2:$J$2336, 7, FALSE)</f>
        <v>0</v>
      </c>
      <c r="K1232" t="str">
        <f>VLOOKUP($A1232, 'Medical Examinations'!$A$2:$J$2336, 8, FALSE)</f>
        <v>No</v>
      </c>
      <c r="L1232" t="str">
        <f>VLOOKUP($A1232, 'Medical Examinations'!$A$2:$J$2336, 9, FALSE)</f>
        <v>Obesity</v>
      </c>
      <c r="M1232" t="str">
        <f>VLOOKUP($A1232, 'Medical Examinations'!$A$2:$J$2336, 10, FALSE)</f>
        <v>Diabetes</v>
      </c>
      <c r="N1232">
        <f>VLOOKUP($A1232, 'Hospitalisation Details'!$A$2:$K$2344, 5, FALSE)</f>
        <v>0</v>
      </c>
      <c r="O1232">
        <f>VLOOKUP($A1232, 'Hospitalisation Details'!$A$2:$K$2344, 6, FALSE)</f>
        <v>9095.94</v>
      </c>
      <c r="P1232" t="str">
        <f>VLOOKUP($A1232, 'Hospitalisation Details'!$A$2:$K$2344, 7, FALSE)</f>
        <v>tier - 3</v>
      </c>
      <c r="Q1232" t="str">
        <f>VLOOKUP($A1232, 'Hospitalisation Details'!$A$2:$K$2344, 8, FALSE)</f>
        <v>tier - 1</v>
      </c>
      <c r="R1232" t="str">
        <f>VLOOKUP($A1232, 'Hospitalisation Details'!$A$2:$K$2344, 9, FALSE)</f>
        <v>R1011</v>
      </c>
      <c r="S1232" t="str">
        <f>VLOOKUP($A1232, 'Hospitalisation Details'!$A$2:$K$2344, 10, FALSE)</f>
        <v>9Nov1965</v>
      </c>
      <c r="T1232">
        <f>VLOOKUP($A1232, 'Hospitalisation Details'!$A$2:$K$2344, 11, FALSE)</f>
        <v>57</v>
      </c>
    </row>
    <row r="1233" spans="1:20" ht="15.75" x14ac:dyDescent="0.25">
      <c r="A1233" s="1" t="s">
        <v>1138</v>
      </c>
      <c r="B1233" t="str">
        <f>VLOOKUP($A1233, 'Customer Names'!$A$2:$D$2336, 2, FALSE)</f>
        <v>Diamond-Husmann</v>
      </c>
      <c r="C1233" t="str">
        <f>VLOOKUP($A1233, 'Customer Names'!$A$2:$D$2336, 3, FALSE)</f>
        <v xml:space="preserve"> Ms</v>
      </c>
      <c r="D1233" t="str">
        <f>VLOOKUP($A1233, 'Customer Names'!$A$2:$D$2336, 4, FALSE)</f>
        <v xml:space="preserve">  Kara H</v>
      </c>
      <c r="E1233">
        <f>VLOOKUP($A1233, 'Medical Examinations'!$A$2:$J$2336, 2, FALSE)</f>
        <v>25.175000000000001</v>
      </c>
      <c r="F1233">
        <f>VLOOKUP($A1233, 'Medical Examinations'!$A$2:$J$2336, 3, FALSE)</f>
        <v>4.74</v>
      </c>
      <c r="G1233" t="str">
        <f>VLOOKUP($A1233, 'Medical Examinations'!$A$2:$J$2336, 4, FALSE)</f>
        <v>No</v>
      </c>
      <c r="H1233" t="str">
        <f>VLOOKUP($A1233, 'Medical Examinations'!$A$2:$J$2336, 5, FALSE)</f>
        <v>No</v>
      </c>
      <c r="I1233" t="str">
        <f>VLOOKUP($A1233, 'Medical Examinations'!$A$2:$J$2336, 6, FALSE)</f>
        <v>No</v>
      </c>
      <c r="J1233">
        <f>VLOOKUP($A1233, 'Medical Examinations'!$A$2:$J$2336, 7, FALSE)</f>
        <v>0</v>
      </c>
      <c r="K1233" t="str">
        <f>VLOOKUP($A1233, 'Medical Examinations'!$A$2:$J$2336, 8, FALSE)</f>
        <v>No</v>
      </c>
      <c r="L1233" t="str">
        <f>VLOOKUP($A1233, 'Medical Examinations'!$A$2:$J$2336, 9, FALSE)</f>
        <v>Obesity</v>
      </c>
      <c r="M1233" t="str">
        <f>VLOOKUP($A1233, 'Medical Examinations'!$A$2:$J$2336, 10, FALSE)</f>
        <v>Normal</v>
      </c>
      <c r="N1233">
        <f>VLOOKUP($A1233, 'Hospitalisation Details'!$A$2:$K$2344, 5, FALSE)</f>
        <v>2</v>
      </c>
      <c r="O1233">
        <f>VLOOKUP($A1233, 'Hospitalisation Details'!$A$2:$K$2344, 6, FALSE)</f>
        <v>9095.07</v>
      </c>
      <c r="P1233" t="str">
        <f>VLOOKUP($A1233, 'Hospitalisation Details'!$A$2:$K$2344, 7, FALSE)</f>
        <v>tier - 2</v>
      </c>
      <c r="Q1233" t="str">
        <f>VLOOKUP($A1233, 'Hospitalisation Details'!$A$2:$K$2344, 8, FALSE)</f>
        <v>tier - 2</v>
      </c>
      <c r="R1233" t="str">
        <f>VLOOKUP($A1233, 'Hospitalisation Details'!$A$2:$K$2344, 9, FALSE)</f>
        <v>R1024</v>
      </c>
      <c r="S1233" t="str">
        <f>VLOOKUP($A1233, 'Hospitalisation Details'!$A$2:$K$2344, 10, FALSE)</f>
        <v>4Nov1977</v>
      </c>
      <c r="T1233">
        <f>VLOOKUP($A1233, 'Hospitalisation Details'!$A$2:$K$2344, 11, FALSE)</f>
        <v>45</v>
      </c>
    </row>
    <row r="1234" spans="1:20" ht="15.75" x14ac:dyDescent="0.25">
      <c r="A1234" s="1" t="s">
        <v>1137</v>
      </c>
      <c r="B1234" t="str">
        <f>VLOOKUP($A1234, 'Customer Names'!$A$2:$D$2336, 2, FALSE)</f>
        <v>Soto</v>
      </c>
      <c r="C1234" t="str">
        <f>VLOOKUP($A1234, 'Customer Names'!$A$2:$D$2336, 3, FALSE)</f>
        <v xml:space="preserve"> Mr</v>
      </c>
      <c r="D1234" t="str">
        <f>VLOOKUP($A1234, 'Customer Names'!$A$2:$D$2336, 4, FALSE)</f>
        <v xml:space="preserve">  Juan Carlos</v>
      </c>
      <c r="E1234">
        <f>VLOOKUP($A1234, 'Medical Examinations'!$A$2:$J$2336, 2, FALSE)</f>
        <v>44.77</v>
      </c>
      <c r="F1234">
        <f>VLOOKUP($A1234, 'Medical Examinations'!$A$2:$J$2336, 3, FALSE)</f>
        <v>4.0599999999999996</v>
      </c>
      <c r="G1234" t="str">
        <f>VLOOKUP($A1234, 'Medical Examinations'!$A$2:$J$2336, 4, FALSE)</f>
        <v>Yes</v>
      </c>
      <c r="H1234" t="str">
        <f>VLOOKUP($A1234, 'Medical Examinations'!$A$2:$J$2336, 5, FALSE)</f>
        <v>No</v>
      </c>
      <c r="I1234" t="str">
        <f>VLOOKUP($A1234, 'Medical Examinations'!$A$2:$J$2336, 6, FALSE)</f>
        <v>No</v>
      </c>
      <c r="J1234">
        <f>VLOOKUP($A1234, 'Medical Examinations'!$A$2:$J$2336, 7, FALSE)</f>
        <v>2</v>
      </c>
      <c r="K1234" t="str">
        <f>VLOOKUP($A1234, 'Medical Examinations'!$A$2:$J$2336, 8, FALSE)</f>
        <v>Yes</v>
      </c>
      <c r="L1234" t="str">
        <f>VLOOKUP($A1234, 'Medical Examinations'!$A$2:$J$2336, 9, FALSE)</f>
        <v>Obesity</v>
      </c>
      <c r="M1234" t="str">
        <f>VLOOKUP($A1234, 'Medical Examinations'!$A$2:$J$2336, 10, FALSE)</f>
        <v>Normal</v>
      </c>
      <c r="N1234">
        <f>VLOOKUP($A1234, 'Hospitalisation Details'!$A$2:$K$2344, 5, FALSE)</f>
        <v>1</v>
      </c>
      <c r="O1234">
        <f>VLOOKUP($A1234, 'Hospitalisation Details'!$A$2:$K$2344, 6, FALSE)</f>
        <v>9058.73</v>
      </c>
      <c r="P1234" t="str">
        <f>VLOOKUP($A1234, 'Hospitalisation Details'!$A$2:$K$2344, 7, FALSE)</f>
        <v>tier - 3</v>
      </c>
      <c r="Q1234" t="str">
        <f>VLOOKUP($A1234, 'Hospitalisation Details'!$A$2:$K$2344, 8, FALSE)</f>
        <v>tier - 2</v>
      </c>
      <c r="R1234" t="str">
        <f>VLOOKUP($A1234, 'Hospitalisation Details'!$A$2:$K$2344, 9, FALSE)</f>
        <v>R1013</v>
      </c>
      <c r="S1234" t="str">
        <f>VLOOKUP($A1234, 'Hospitalisation Details'!$A$2:$K$2344, 10, FALSE)</f>
        <v>2Dec1972</v>
      </c>
      <c r="T1234">
        <f>VLOOKUP($A1234, 'Hospitalisation Details'!$A$2:$K$2344, 11, FALSE)</f>
        <v>50</v>
      </c>
    </row>
    <row r="1235" spans="1:20" ht="15.75" x14ac:dyDescent="0.25">
      <c r="A1235" s="1" t="s">
        <v>1136</v>
      </c>
      <c r="B1235" t="str">
        <f>VLOOKUP($A1235, 'Customer Names'!$A$2:$D$2336, 2, FALSE)</f>
        <v>Howard</v>
      </c>
      <c r="C1235" t="str">
        <f>VLOOKUP($A1235, 'Customer Names'!$A$2:$D$2336, 3, FALSE)</f>
        <v xml:space="preserve"> Mr</v>
      </c>
      <c r="D1235" t="str">
        <f>VLOOKUP($A1235, 'Customer Names'!$A$2:$D$2336, 4, FALSE)</f>
        <v xml:space="preserve">  John III</v>
      </c>
      <c r="E1235">
        <f>VLOOKUP($A1235, 'Medical Examinations'!$A$2:$J$2336, 2, FALSE)</f>
        <v>37.07</v>
      </c>
      <c r="F1235">
        <f>VLOOKUP($A1235, 'Medical Examinations'!$A$2:$J$2336, 3, FALSE)</f>
        <v>5.69</v>
      </c>
      <c r="G1235" t="str">
        <f>VLOOKUP($A1235, 'Medical Examinations'!$A$2:$J$2336, 4, FALSE)</f>
        <v>Yes</v>
      </c>
      <c r="H1235" t="str">
        <f>VLOOKUP($A1235, 'Medical Examinations'!$A$2:$J$2336, 5, FALSE)</f>
        <v>No</v>
      </c>
      <c r="I1235" t="str">
        <f>VLOOKUP($A1235, 'Medical Examinations'!$A$2:$J$2336, 6, FALSE)</f>
        <v>No</v>
      </c>
      <c r="J1235">
        <f>VLOOKUP($A1235, 'Medical Examinations'!$A$2:$J$2336, 7, FALSE)</f>
        <v>1</v>
      </c>
      <c r="K1235" t="str">
        <f>VLOOKUP($A1235, 'Medical Examinations'!$A$2:$J$2336, 8, FALSE)</f>
        <v>No</v>
      </c>
      <c r="L1235" t="str">
        <f>VLOOKUP($A1235, 'Medical Examinations'!$A$2:$J$2336, 9, FALSE)</f>
        <v>Obesity</v>
      </c>
      <c r="M1235" t="str">
        <f>VLOOKUP($A1235, 'Medical Examinations'!$A$2:$J$2336, 10, FALSE)</f>
        <v>Normal</v>
      </c>
      <c r="N1235">
        <f>VLOOKUP($A1235, 'Hospitalisation Details'!$A$2:$K$2344, 5, FALSE)</f>
        <v>1</v>
      </c>
      <c r="O1235">
        <f>VLOOKUP($A1235, 'Hospitalisation Details'!$A$2:$K$2344, 6, FALSE)</f>
        <v>9048.0300000000007</v>
      </c>
      <c r="P1235" t="str">
        <f>VLOOKUP($A1235, 'Hospitalisation Details'!$A$2:$K$2344, 7, FALSE)</f>
        <v>tier - 2</v>
      </c>
      <c r="Q1235" t="str">
        <f>VLOOKUP($A1235, 'Hospitalisation Details'!$A$2:$K$2344, 8, FALSE)</f>
        <v>tier - 2</v>
      </c>
      <c r="R1235" t="str">
        <f>VLOOKUP($A1235, 'Hospitalisation Details'!$A$2:$K$2344, 9, FALSE)</f>
        <v>R1013</v>
      </c>
      <c r="S1235" t="str">
        <f>VLOOKUP($A1235, 'Hospitalisation Details'!$A$2:$K$2344, 10, FALSE)</f>
        <v>7Dec1972</v>
      </c>
      <c r="T1235">
        <f>VLOOKUP($A1235, 'Hospitalisation Details'!$A$2:$K$2344, 11, FALSE)</f>
        <v>50</v>
      </c>
    </row>
    <row r="1236" spans="1:20" ht="15.75" x14ac:dyDescent="0.25">
      <c r="A1236" s="1" t="s">
        <v>1135</v>
      </c>
      <c r="B1236" t="str">
        <f>VLOOKUP($A1236, 'Customer Names'!$A$2:$D$2336, 2, FALSE)</f>
        <v>Patrick</v>
      </c>
      <c r="C1236" t="str">
        <f>VLOOKUP($A1236, 'Customer Names'!$A$2:$D$2336, 3, FALSE)</f>
        <v xml:space="preserve"> Mrs</v>
      </c>
      <c r="D1236" t="str">
        <f>VLOOKUP($A1236, 'Customer Names'!$A$2:$D$2336, 4, FALSE)</f>
        <v xml:space="preserve">  Sarah M</v>
      </c>
      <c r="E1236">
        <f>VLOOKUP($A1236, 'Medical Examinations'!$A$2:$J$2336, 2, FALSE)</f>
        <v>39.799999999999997</v>
      </c>
      <c r="F1236">
        <f>VLOOKUP($A1236, 'Medical Examinations'!$A$2:$J$2336, 3, FALSE)</f>
        <v>5.66</v>
      </c>
      <c r="G1236" t="str">
        <f>VLOOKUP($A1236, 'Medical Examinations'!$A$2:$J$2336, 4, FALSE)</f>
        <v>Yes</v>
      </c>
      <c r="H1236" t="str">
        <f>VLOOKUP($A1236, 'Medical Examinations'!$A$2:$J$2336, 5, FALSE)</f>
        <v>No</v>
      </c>
      <c r="I1236" t="str">
        <f>VLOOKUP($A1236, 'Medical Examinations'!$A$2:$J$2336, 6, FALSE)</f>
        <v>Yes</v>
      </c>
      <c r="J1236">
        <f>VLOOKUP($A1236, 'Medical Examinations'!$A$2:$J$2336, 7, FALSE)</f>
        <v>1</v>
      </c>
      <c r="K1236" t="str">
        <f>VLOOKUP($A1236, 'Medical Examinations'!$A$2:$J$2336, 8, FALSE)</f>
        <v>Yes</v>
      </c>
      <c r="L1236" t="str">
        <f>VLOOKUP($A1236, 'Medical Examinations'!$A$2:$J$2336, 9, FALSE)</f>
        <v>Obesity</v>
      </c>
      <c r="M1236" t="str">
        <f>VLOOKUP($A1236, 'Medical Examinations'!$A$2:$J$2336, 10, FALSE)</f>
        <v>Normal</v>
      </c>
      <c r="N1236">
        <f>VLOOKUP($A1236, 'Hospitalisation Details'!$A$2:$K$2344, 5, FALSE)</f>
        <v>0</v>
      </c>
      <c r="O1236">
        <f>VLOOKUP($A1236, 'Hospitalisation Details'!$A$2:$K$2344, 6, FALSE)</f>
        <v>9010.2000000000007</v>
      </c>
      <c r="P1236" t="str">
        <f>VLOOKUP($A1236, 'Hospitalisation Details'!$A$2:$K$2344, 7, FALSE)</f>
        <v>tier - 2</v>
      </c>
      <c r="Q1236" t="str">
        <f>VLOOKUP($A1236, 'Hospitalisation Details'!$A$2:$K$2344, 8, FALSE)</f>
        <v>tier - 3</v>
      </c>
      <c r="R1236" t="str">
        <f>VLOOKUP($A1236, 'Hospitalisation Details'!$A$2:$K$2344, 9, FALSE)</f>
        <v>R1026</v>
      </c>
      <c r="S1236" t="str">
        <f>VLOOKUP($A1236, 'Hospitalisation Details'!$A$2:$K$2344, 10, FALSE)</f>
        <v>1Dec1993</v>
      </c>
      <c r="T1236">
        <f>VLOOKUP($A1236, 'Hospitalisation Details'!$A$2:$K$2344, 11, FALSE)</f>
        <v>29</v>
      </c>
    </row>
    <row r="1237" spans="1:20" ht="15.75" x14ac:dyDescent="0.25">
      <c r="A1237" s="1" t="s">
        <v>1134</v>
      </c>
      <c r="B1237" t="str">
        <f>VLOOKUP($A1237, 'Customer Names'!$A$2:$D$2336, 2, FALSE)</f>
        <v>Dacko</v>
      </c>
      <c r="C1237" t="str">
        <f>VLOOKUP($A1237, 'Customer Names'!$A$2:$D$2336, 3, FALSE)</f>
        <v xml:space="preserve"> Mrs</v>
      </c>
      <c r="D1237" t="str">
        <f>VLOOKUP($A1237, 'Customer Names'!$A$2:$D$2336, 4, FALSE)</f>
        <v xml:space="preserve">  Kristin C</v>
      </c>
      <c r="E1237">
        <f>VLOOKUP($A1237, 'Medical Examinations'!$A$2:$J$2336, 2, FALSE)</f>
        <v>26.36</v>
      </c>
      <c r="F1237">
        <f>VLOOKUP($A1237, 'Medical Examinations'!$A$2:$J$2336, 3, FALSE)</f>
        <v>4.32</v>
      </c>
      <c r="G1237" t="str">
        <f>VLOOKUP($A1237, 'Medical Examinations'!$A$2:$J$2336, 4, FALSE)</f>
        <v>No</v>
      </c>
      <c r="H1237" t="str">
        <f>VLOOKUP($A1237, 'Medical Examinations'!$A$2:$J$2336, 5, FALSE)</f>
        <v>No</v>
      </c>
      <c r="I1237" t="str">
        <f>VLOOKUP($A1237, 'Medical Examinations'!$A$2:$J$2336, 6, FALSE)</f>
        <v>Yes</v>
      </c>
      <c r="J1237">
        <f>VLOOKUP($A1237, 'Medical Examinations'!$A$2:$J$2336, 7, FALSE)</f>
        <v>0</v>
      </c>
      <c r="K1237" t="str">
        <f>VLOOKUP($A1237, 'Medical Examinations'!$A$2:$J$2336, 8, FALSE)</f>
        <v>No</v>
      </c>
      <c r="L1237" t="str">
        <f>VLOOKUP($A1237, 'Medical Examinations'!$A$2:$J$2336, 9, FALSE)</f>
        <v>Obesity</v>
      </c>
      <c r="M1237" t="str">
        <f>VLOOKUP($A1237, 'Medical Examinations'!$A$2:$J$2336, 10, FALSE)</f>
        <v>Normal</v>
      </c>
      <c r="N1237">
        <f>VLOOKUP($A1237, 'Hospitalisation Details'!$A$2:$K$2344, 5, FALSE)</f>
        <v>2</v>
      </c>
      <c r="O1237">
        <f>VLOOKUP($A1237, 'Hospitalisation Details'!$A$2:$K$2344, 6, FALSE)</f>
        <v>8998.43</v>
      </c>
      <c r="P1237" t="str">
        <f>VLOOKUP($A1237, 'Hospitalisation Details'!$A$2:$K$2344, 7, FALSE)</f>
        <v>tier - 2</v>
      </c>
      <c r="Q1237" t="str">
        <f>VLOOKUP($A1237, 'Hospitalisation Details'!$A$2:$K$2344, 8, FALSE)</f>
        <v>tier - 1</v>
      </c>
      <c r="R1237" t="str">
        <f>VLOOKUP($A1237, 'Hospitalisation Details'!$A$2:$K$2344, 9, FALSE)</f>
        <v>R1025</v>
      </c>
      <c r="S1237" t="str">
        <f>VLOOKUP($A1237, 'Hospitalisation Details'!$A$2:$K$2344, 10, FALSE)</f>
        <v>16Dec1979</v>
      </c>
      <c r="T1237">
        <f>VLOOKUP($A1237, 'Hospitalisation Details'!$A$2:$K$2344, 11, FALSE)</f>
        <v>43</v>
      </c>
    </row>
    <row r="1238" spans="1:20" ht="15.75" x14ac:dyDescent="0.25">
      <c r="A1238" s="1" t="s">
        <v>1133</v>
      </c>
      <c r="B1238" t="str">
        <f>VLOOKUP($A1238, 'Customer Names'!$A$2:$D$2336, 2, FALSE)</f>
        <v>Glassey</v>
      </c>
      <c r="C1238" t="str">
        <f>VLOOKUP($A1238, 'Customer Names'!$A$2:$D$2336, 3, FALSE)</f>
        <v xml:space="preserve"> Ms</v>
      </c>
      <c r="D1238" t="str">
        <f>VLOOKUP($A1238, 'Customer Names'!$A$2:$D$2336, 4, FALSE)</f>
        <v xml:space="preserve">  Casey M</v>
      </c>
      <c r="E1238">
        <f>VLOOKUP($A1238, 'Medical Examinations'!$A$2:$J$2336, 2, FALSE)</f>
        <v>29.925000000000001</v>
      </c>
      <c r="F1238">
        <f>VLOOKUP($A1238, 'Medical Examinations'!$A$2:$J$2336, 3, FALSE)</f>
        <v>8.2899999999999991</v>
      </c>
      <c r="G1238" t="str">
        <f>VLOOKUP($A1238, 'Medical Examinations'!$A$2:$J$2336, 4, FALSE)</f>
        <v>No</v>
      </c>
      <c r="H1238" t="str">
        <f>VLOOKUP($A1238, 'Medical Examinations'!$A$2:$J$2336, 5, FALSE)</f>
        <v>No</v>
      </c>
      <c r="I1238" t="str">
        <f>VLOOKUP($A1238, 'Medical Examinations'!$A$2:$J$2336, 6, FALSE)</f>
        <v>No</v>
      </c>
      <c r="J1238">
        <f>VLOOKUP($A1238, 'Medical Examinations'!$A$2:$J$2336, 7, FALSE)</f>
        <v>1</v>
      </c>
      <c r="K1238" t="str">
        <f>VLOOKUP($A1238, 'Medical Examinations'!$A$2:$J$2336, 8, FALSE)</f>
        <v>No</v>
      </c>
      <c r="L1238" t="str">
        <f>VLOOKUP($A1238, 'Medical Examinations'!$A$2:$J$2336, 9, FALSE)</f>
        <v>Obesity</v>
      </c>
      <c r="M1238" t="str">
        <f>VLOOKUP($A1238, 'Medical Examinations'!$A$2:$J$2336, 10, FALSE)</f>
        <v>Diabetes</v>
      </c>
      <c r="N1238">
        <f>VLOOKUP($A1238, 'Hospitalisation Details'!$A$2:$K$2344, 5, FALSE)</f>
        <v>0</v>
      </c>
      <c r="O1238">
        <f>VLOOKUP($A1238, 'Hospitalisation Details'!$A$2:$K$2344, 6, FALSE)</f>
        <v>8988.16</v>
      </c>
      <c r="P1238" t="str">
        <f>VLOOKUP($A1238, 'Hospitalisation Details'!$A$2:$K$2344, 7, FALSE)</f>
        <v>tier - 2</v>
      </c>
      <c r="Q1238" t="str">
        <f>VLOOKUP($A1238, 'Hospitalisation Details'!$A$2:$K$2344, 8, FALSE)</f>
        <v>tier - 1</v>
      </c>
      <c r="R1238" t="str">
        <f>VLOOKUP($A1238, 'Hospitalisation Details'!$A$2:$K$2344, 9, FALSE)</f>
        <v>R1012</v>
      </c>
      <c r="S1238" t="str">
        <f>VLOOKUP($A1238, 'Hospitalisation Details'!$A$2:$K$2344, 10, FALSE)</f>
        <v>11Oct1973</v>
      </c>
      <c r="T1238">
        <f>VLOOKUP($A1238, 'Hospitalisation Details'!$A$2:$K$2344, 11, FALSE)</f>
        <v>49</v>
      </c>
    </row>
    <row r="1239" spans="1:20" ht="15.75" x14ac:dyDescent="0.25">
      <c r="A1239" s="1" t="s">
        <v>1132</v>
      </c>
      <c r="B1239" t="str">
        <f>VLOOKUP($A1239, 'Customer Names'!$A$2:$D$2336, 2, FALSE)</f>
        <v>Frechette</v>
      </c>
      <c r="C1239" t="str">
        <f>VLOOKUP($A1239, 'Customer Names'!$A$2:$D$2336, 3, FALSE)</f>
        <v xml:space="preserve"> Mr</v>
      </c>
      <c r="D1239" t="str">
        <f>VLOOKUP($A1239, 'Customer Names'!$A$2:$D$2336, 4, FALSE)</f>
        <v xml:space="preserve">  Samuel</v>
      </c>
      <c r="E1239">
        <f>VLOOKUP($A1239, 'Medical Examinations'!$A$2:$J$2336, 2, FALSE)</f>
        <v>37.29</v>
      </c>
      <c r="F1239">
        <f>VLOOKUP($A1239, 'Medical Examinations'!$A$2:$J$2336, 3, FALSE)</f>
        <v>10.46</v>
      </c>
      <c r="G1239" t="str">
        <f>VLOOKUP($A1239, 'Medical Examinations'!$A$2:$J$2336, 4, FALSE)</f>
        <v>Yes</v>
      </c>
      <c r="H1239" t="str">
        <f>VLOOKUP($A1239, 'Medical Examinations'!$A$2:$J$2336, 5, FALSE)</f>
        <v>No</v>
      </c>
      <c r="I1239" t="str">
        <f>VLOOKUP($A1239, 'Medical Examinations'!$A$2:$J$2336, 6, FALSE)</f>
        <v>No</v>
      </c>
      <c r="J1239">
        <f>VLOOKUP($A1239, 'Medical Examinations'!$A$2:$J$2336, 7, FALSE)</f>
        <v>1</v>
      </c>
      <c r="K1239" t="str">
        <f>VLOOKUP($A1239, 'Medical Examinations'!$A$2:$J$2336, 8, FALSE)</f>
        <v>No</v>
      </c>
      <c r="L1239" t="str">
        <f>VLOOKUP($A1239, 'Medical Examinations'!$A$2:$J$2336, 9, FALSE)</f>
        <v>Obesity</v>
      </c>
      <c r="M1239" t="str">
        <f>VLOOKUP($A1239, 'Medical Examinations'!$A$2:$J$2336, 10, FALSE)</f>
        <v>Diabetes</v>
      </c>
      <c r="N1239">
        <f>VLOOKUP($A1239, 'Hospitalisation Details'!$A$2:$K$2344, 5, FALSE)</f>
        <v>2</v>
      </c>
      <c r="O1239">
        <f>VLOOKUP($A1239, 'Hospitalisation Details'!$A$2:$K$2344, 6, FALSE)</f>
        <v>8978.19</v>
      </c>
      <c r="P1239" t="str">
        <f>VLOOKUP($A1239, 'Hospitalisation Details'!$A$2:$K$2344, 7, FALSE)</f>
        <v>tier - 2</v>
      </c>
      <c r="Q1239" t="str">
        <f>VLOOKUP($A1239, 'Hospitalisation Details'!$A$2:$K$2344, 8, FALSE)</f>
        <v>tier - 2</v>
      </c>
      <c r="R1239" t="str">
        <f>VLOOKUP($A1239, 'Hospitalisation Details'!$A$2:$K$2344, 9, FALSE)</f>
        <v>R1013</v>
      </c>
      <c r="S1239" t="str">
        <f>VLOOKUP($A1239, 'Hospitalisation Details'!$A$2:$K$2344, 10, FALSE)</f>
        <v>21Jul1974</v>
      </c>
      <c r="T1239">
        <f>VLOOKUP($A1239, 'Hospitalisation Details'!$A$2:$K$2344, 11, FALSE)</f>
        <v>48</v>
      </c>
    </row>
    <row r="1240" spans="1:20" ht="15.75" x14ac:dyDescent="0.25">
      <c r="A1240" s="1" t="s">
        <v>1131</v>
      </c>
      <c r="B1240" t="str">
        <f>VLOOKUP($A1240, 'Customer Names'!$A$2:$D$2336, 2, FALSE)</f>
        <v>Benitez</v>
      </c>
      <c r="C1240" t="str">
        <f>VLOOKUP($A1240, 'Customer Names'!$A$2:$D$2336, 3, FALSE)</f>
        <v xml:space="preserve"> Mr</v>
      </c>
      <c r="D1240" t="str">
        <f>VLOOKUP($A1240, 'Customer Names'!$A$2:$D$2336, 4, FALSE)</f>
        <v xml:space="preserve">  Braulio</v>
      </c>
      <c r="E1240">
        <f>VLOOKUP($A1240, 'Medical Examinations'!$A$2:$J$2336, 2, FALSE)</f>
        <v>30.2</v>
      </c>
      <c r="F1240">
        <f>VLOOKUP($A1240, 'Medical Examinations'!$A$2:$J$2336, 3, FALSE)</f>
        <v>11.96</v>
      </c>
      <c r="G1240" t="str">
        <f>VLOOKUP($A1240, 'Medical Examinations'!$A$2:$J$2336, 4, FALSE)</f>
        <v>No</v>
      </c>
      <c r="H1240" t="str">
        <f>VLOOKUP($A1240, 'Medical Examinations'!$A$2:$J$2336, 5, FALSE)</f>
        <v>No</v>
      </c>
      <c r="I1240" t="str">
        <f>VLOOKUP($A1240, 'Medical Examinations'!$A$2:$J$2336, 6, FALSE)</f>
        <v>No</v>
      </c>
      <c r="J1240">
        <f>VLOOKUP($A1240, 'Medical Examinations'!$A$2:$J$2336, 7, FALSE)</f>
        <v>1</v>
      </c>
      <c r="K1240" t="str">
        <f>VLOOKUP($A1240, 'Medical Examinations'!$A$2:$J$2336, 8, FALSE)</f>
        <v>No</v>
      </c>
      <c r="L1240" t="str">
        <f>VLOOKUP($A1240, 'Medical Examinations'!$A$2:$J$2336, 9, FALSE)</f>
        <v>Obesity</v>
      </c>
      <c r="M1240" t="str">
        <f>VLOOKUP($A1240, 'Medical Examinations'!$A$2:$J$2336, 10, FALSE)</f>
        <v>Diabetes</v>
      </c>
      <c r="N1240">
        <f>VLOOKUP($A1240, 'Hospitalisation Details'!$A$2:$K$2344, 5, FALSE)</f>
        <v>2</v>
      </c>
      <c r="O1240">
        <f>VLOOKUP($A1240, 'Hospitalisation Details'!$A$2:$K$2344, 6, FALSE)</f>
        <v>8968.33</v>
      </c>
      <c r="P1240" t="str">
        <f>VLOOKUP($A1240, 'Hospitalisation Details'!$A$2:$K$2344, 7, FALSE)</f>
        <v>tier - 3</v>
      </c>
      <c r="Q1240" t="str">
        <f>VLOOKUP($A1240, 'Hospitalisation Details'!$A$2:$K$2344, 8, FALSE)</f>
        <v>tier - 2</v>
      </c>
      <c r="R1240" t="str">
        <f>VLOOKUP($A1240, 'Hospitalisation Details'!$A$2:$K$2344, 9, FALSE)</f>
        <v>R1011</v>
      </c>
      <c r="S1240" t="str">
        <f>VLOOKUP($A1240, 'Hospitalisation Details'!$A$2:$K$2344, 10, FALSE)</f>
        <v>8Sep1974</v>
      </c>
      <c r="T1240">
        <f>VLOOKUP($A1240, 'Hospitalisation Details'!$A$2:$K$2344, 11, FALSE)</f>
        <v>48</v>
      </c>
    </row>
    <row r="1241" spans="1:20" ht="15.75" x14ac:dyDescent="0.25">
      <c r="A1241" s="1" t="s">
        <v>1130</v>
      </c>
      <c r="B1241" t="str">
        <f>VLOOKUP($A1241, 'Customer Names'!$A$2:$D$2336, 2, FALSE)</f>
        <v>Gauthier</v>
      </c>
      <c r="C1241" t="str">
        <f>VLOOKUP($A1241, 'Customer Names'!$A$2:$D$2336, 3, FALSE)</f>
        <v xml:space="preserve"> Ms</v>
      </c>
      <c r="D1241" t="str">
        <f>VLOOKUP($A1241, 'Customer Names'!$A$2:$D$2336, 4, FALSE)</f>
        <v xml:space="preserve">  Anne-Marie</v>
      </c>
      <c r="E1241">
        <f>VLOOKUP($A1241, 'Medical Examinations'!$A$2:$J$2336, 2, FALSE)</f>
        <v>24.225000000000001</v>
      </c>
      <c r="F1241">
        <f>VLOOKUP($A1241, 'Medical Examinations'!$A$2:$J$2336, 3, FALSE)</f>
        <v>4.25</v>
      </c>
      <c r="G1241" t="str">
        <f>VLOOKUP($A1241, 'Medical Examinations'!$A$2:$J$2336, 4, FALSE)</f>
        <v>No</v>
      </c>
      <c r="H1241" t="str">
        <f>VLOOKUP($A1241, 'Medical Examinations'!$A$2:$J$2336, 5, FALSE)</f>
        <v>No</v>
      </c>
      <c r="I1241" t="str">
        <f>VLOOKUP($A1241, 'Medical Examinations'!$A$2:$J$2336, 6, FALSE)</f>
        <v>Yes</v>
      </c>
      <c r="J1241">
        <f>VLOOKUP($A1241, 'Medical Examinations'!$A$2:$J$2336, 7, FALSE)</f>
        <v>0</v>
      </c>
      <c r="K1241" t="str">
        <f>VLOOKUP($A1241, 'Medical Examinations'!$A$2:$J$2336, 8, FALSE)</f>
        <v>No</v>
      </c>
      <c r="L1241" t="str">
        <f>VLOOKUP($A1241, 'Medical Examinations'!$A$2:$J$2336, 9, FALSE)</f>
        <v>Obesity</v>
      </c>
      <c r="M1241" t="str">
        <f>VLOOKUP($A1241, 'Medical Examinations'!$A$2:$J$2336, 10, FALSE)</f>
        <v>Normal</v>
      </c>
      <c r="N1241">
        <f>VLOOKUP($A1241, 'Hospitalisation Details'!$A$2:$K$2344, 5, FALSE)</f>
        <v>5</v>
      </c>
      <c r="O1241">
        <f>VLOOKUP($A1241, 'Hospitalisation Details'!$A$2:$K$2344, 6, FALSE)</f>
        <v>8965.7999999999993</v>
      </c>
      <c r="P1241" t="str">
        <f>VLOOKUP($A1241, 'Hospitalisation Details'!$A$2:$K$2344, 7, FALSE)</f>
        <v>tier - 2</v>
      </c>
      <c r="Q1241" t="str">
        <f>VLOOKUP($A1241, 'Hospitalisation Details'!$A$2:$K$2344, 8, FALSE)</f>
        <v>tier - 3</v>
      </c>
      <c r="R1241" t="str">
        <f>VLOOKUP($A1241, 'Hospitalisation Details'!$A$2:$K$2344, 9, FALSE)</f>
        <v>R1012</v>
      </c>
      <c r="S1241" t="str">
        <f>VLOOKUP($A1241, 'Hospitalisation Details'!$A$2:$K$2344, 10, FALSE)</f>
        <v>15Jul1983</v>
      </c>
      <c r="T1241">
        <f>VLOOKUP($A1241, 'Hospitalisation Details'!$A$2:$K$2344, 11, FALSE)</f>
        <v>39</v>
      </c>
    </row>
    <row r="1242" spans="1:20" ht="15.75" x14ac:dyDescent="0.25">
      <c r="A1242" s="1" t="s">
        <v>1129</v>
      </c>
      <c r="B1242" t="str">
        <f>VLOOKUP($A1242, 'Customer Names'!$A$2:$D$2336, 2, FALSE)</f>
        <v>Fazioli</v>
      </c>
      <c r="C1242" t="str">
        <f>VLOOKUP($A1242, 'Customer Names'!$A$2:$D$2336, 3, FALSE)</f>
        <v xml:space="preserve"> Mr</v>
      </c>
      <c r="D1242" t="str">
        <f>VLOOKUP($A1242, 'Customer Names'!$A$2:$D$2336, 4, FALSE)</f>
        <v xml:space="preserve">  Samuel K</v>
      </c>
      <c r="E1242">
        <f>VLOOKUP($A1242, 'Medical Examinations'!$A$2:$J$2336, 2, FALSE)</f>
        <v>31.445</v>
      </c>
      <c r="F1242">
        <f>VLOOKUP($A1242, 'Medical Examinations'!$A$2:$J$2336, 3, FALSE)</f>
        <v>8.33</v>
      </c>
      <c r="G1242" t="str">
        <f>VLOOKUP($A1242, 'Medical Examinations'!$A$2:$J$2336, 4, FALSE)</f>
        <v>No</v>
      </c>
      <c r="H1242" t="str">
        <f>VLOOKUP($A1242, 'Medical Examinations'!$A$2:$J$2336, 5, FALSE)</f>
        <v>No</v>
      </c>
      <c r="I1242" t="str">
        <f>VLOOKUP($A1242, 'Medical Examinations'!$A$2:$J$2336, 6, FALSE)</f>
        <v>No</v>
      </c>
      <c r="J1242">
        <f>VLOOKUP($A1242, 'Medical Examinations'!$A$2:$J$2336, 7, FALSE)</f>
        <v>1</v>
      </c>
      <c r="K1242" t="str">
        <f>VLOOKUP($A1242, 'Medical Examinations'!$A$2:$J$2336, 8, FALSE)</f>
        <v>No</v>
      </c>
      <c r="L1242" t="str">
        <f>VLOOKUP($A1242, 'Medical Examinations'!$A$2:$J$2336, 9, FALSE)</f>
        <v>Obesity</v>
      </c>
      <c r="M1242" t="str">
        <f>VLOOKUP($A1242, 'Medical Examinations'!$A$2:$J$2336, 10, FALSE)</f>
        <v>Diabetes</v>
      </c>
      <c r="N1242">
        <f>VLOOKUP($A1242, 'Hospitalisation Details'!$A$2:$K$2344, 5, FALSE)</f>
        <v>1</v>
      </c>
      <c r="O1242">
        <f>VLOOKUP($A1242, 'Hospitalisation Details'!$A$2:$K$2344, 6, FALSE)</f>
        <v>8964.06</v>
      </c>
      <c r="P1242" t="str">
        <f>VLOOKUP($A1242, 'Hospitalisation Details'!$A$2:$K$2344, 7, FALSE)</f>
        <v>tier - 3</v>
      </c>
      <c r="Q1242" t="str">
        <f>VLOOKUP($A1242, 'Hospitalisation Details'!$A$2:$K$2344, 8, FALSE)</f>
        <v>tier - 2</v>
      </c>
      <c r="R1242" t="str">
        <f>VLOOKUP($A1242, 'Hospitalisation Details'!$A$2:$K$2344, 9, FALSE)</f>
        <v>R1016</v>
      </c>
      <c r="S1242" t="str">
        <f>VLOOKUP($A1242, 'Hospitalisation Details'!$A$2:$K$2344, 10, FALSE)</f>
        <v>17Aug1974</v>
      </c>
      <c r="T1242">
        <f>VLOOKUP($A1242, 'Hospitalisation Details'!$A$2:$K$2344, 11, FALSE)</f>
        <v>48</v>
      </c>
    </row>
    <row r="1243" spans="1:20" ht="15.75" x14ac:dyDescent="0.25">
      <c r="A1243" s="1" t="s">
        <v>1128</v>
      </c>
      <c r="B1243" t="str">
        <f>VLOOKUP($A1243, 'Customer Names'!$A$2:$D$2336, 2, FALSE)</f>
        <v>Chorney</v>
      </c>
      <c r="C1243" t="str">
        <f>VLOOKUP($A1243, 'Customer Names'!$A$2:$D$2336, 3, FALSE)</f>
        <v xml:space="preserve"> Mrs</v>
      </c>
      <c r="D1243" t="str">
        <f>VLOOKUP($A1243, 'Customer Names'!$A$2:$D$2336, 4, FALSE)</f>
        <v xml:space="preserve">  Yuki</v>
      </c>
      <c r="E1243">
        <f>VLOOKUP($A1243, 'Medical Examinations'!$A$2:$J$2336, 2, FALSE)</f>
        <v>38.880000000000003</v>
      </c>
      <c r="F1243">
        <f>VLOOKUP($A1243, 'Medical Examinations'!$A$2:$J$2336, 3, FALSE)</f>
        <v>4.29</v>
      </c>
      <c r="G1243" t="str">
        <f>VLOOKUP($A1243, 'Medical Examinations'!$A$2:$J$2336, 4, FALSE)</f>
        <v>Yes</v>
      </c>
      <c r="H1243" t="str">
        <f>VLOOKUP($A1243, 'Medical Examinations'!$A$2:$J$2336, 5, FALSE)</f>
        <v>No</v>
      </c>
      <c r="I1243" t="str">
        <f>VLOOKUP($A1243, 'Medical Examinations'!$A$2:$J$2336, 6, FALSE)</f>
        <v>No</v>
      </c>
      <c r="J1243">
        <f>VLOOKUP($A1243, 'Medical Examinations'!$A$2:$J$2336, 7, FALSE)</f>
        <v>1</v>
      </c>
      <c r="K1243" t="str">
        <f>VLOOKUP($A1243, 'Medical Examinations'!$A$2:$J$2336, 8, FALSE)</f>
        <v>Yes</v>
      </c>
      <c r="L1243" t="str">
        <f>VLOOKUP($A1243, 'Medical Examinations'!$A$2:$J$2336, 9, FALSE)</f>
        <v>Obesity</v>
      </c>
      <c r="M1243" t="str">
        <f>VLOOKUP($A1243, 'Medical Examinations'!$A$2:$J$2336, 10, FALSE)</f>
        <v>Normal</v>
      </c>
      <c r="N1243">
        <f>VLOOKUP($A1243, 'Hospitalisation Details'!$A$2:$K$2344, 5, FALSE)</f>
        <v>0</v>
      </c>
      <c r="O1243">
        <f>VLOOKUP($A1243, 'Hospitalisation Details'!$A$2:$K$2344, 6, FALSE)</f>
        <v>8954.99</v>
      </c>
      <c r="P1243" t="str">
        <f>VLOOKUP($A1243, 'Hospitalisation Details'!$A$2:$K$2344, 7, FALSE)</f>
        <v>tier - 2</v>
      </c>
      <c r="Q1243" t="str">
        <f>VLOOKUP($A1243, 'Hospitalisation Details'!$A$2:$K$2344, 8, FALSE)</f>
        <v>tier - 3</v>
      </c>
      <c r="R1243" t="str">
        <f>VLOOKUP($A1243, 'Hospitalisation Details'!$A$2:$K$2344, 9, FALSE)</f>
        <v>R1026</v>
      </c>
      <c r="S1243" t="str">
        <f>VLOOKUP($A1243, 'Hospitalisation Details'!$A$2:$K$2344, 10, FALSE)</f>
        <v>27Sep1992</v>
      </c>
      <c r="T1243">
        <f>VLOOKUP($A1243, 'Hospitalisation Details'!$A$2:$K$2344, 11, FALSE)</f>
        <v>30</v>
      </c>
    </row>
    <row r="1244" spans="1:20" ht="15.75" x14ac:dyDescent="0.25">
      <c r="A1244" s="1" t="s">
        <v>1127</v>
      </c>
      <c r="B1244" t="str">
        <f>VLOOKUP($A1244, 'Customer Names'!$A$2:$D$2336, 2, FALSE)</f>
        <v>Dannenhauer</v>
      </c>
      <c r="C1244" t="str">
        <f>VLOOKUP($A1244, 'Customer Names'!$A$2:$D$2336, 3, FALSE)</f>
        <v xml:space="preserve"> Mr</v>
      </c>
      <c r="D1244" t="str">
        <f>VLOOKUP($A1244, 'Customer Names'!$A$2:$D$2336, 4, FALSE)</f>
        <v xml:space="preserve">  Rafer</v>
      </c>
      <c r="E1244">
        <f>VLOOKUP($A1244, 'Medical Examinations'!$A$2:$J$2336, 2, FALSE)</f>
        <v>43.89</v>
      </c>
      <c r="F1244">
        <f>VLOOKUP($A1244, 'Medical Examinations'!$A$2:$J$2336, 3, FALSE)</f>
        <v>6.32</v>
      </c>
      <c r="G1244" t="str">
        <f>VLOOKUP($A1244, 'Medical Examinations'!$A$2:$J$2336, 4, FALSE)</f>
        <v>Yes</v>
      </c>
      <c r="H1244" t="str">
        <f>VLOOKUP($A1244, 'Medical Examinations'!$A$2:$J$2336, 5, FALSE)</f>
        <v>No</v>
      </c>
      <c r="I1244" t="str">
        <f>VLOOKUP($A1244, 'Medical Examinations'!$A$2:$J$2336, 6, FALSE)</f>
        <v>No</v>
      </c>
      <c r="J1244">
        <f>VLOOKUP($A1244, 'Medical Examinations'!$A$2:$J$2336, 7, FALSE)</f>
        <v>2</v>
      </c>
      <c r="K1244" t="str">
        <f>VLOOKUP($A1244, 'Medical Examinations'!$A$2:$J$2336, 8, FALSE)</f>
        <v>Yes</v>
      </c>
      <c r="L1244" t="str">
        <f>VLOOKUP($A1244, 'Medical Examinations'!$A$2:$J$2336, 9, FALSE)</f>
        <v>Obesity</v>
      </c>
      <c r="M1244" t="str">
        <f>VLOOKUP($A1244, 'Medical Examinations'!$A$2:$J$2336, 10, FALSE)</f>
        <v>Diabetes</v>
      </c>
      <c r="N1244">
        <f>VLOOKUP($A1244, 'Hospitalisation Details'!$A$2:$K$2344, 5, FALSE)</f>
        <v>3</v>
      </c>
      <c r="O1244">
        <f>VLOOKUP($A1244, 'Hospitalisation Details'!$A$2:$K$2344, 6, FALSE)</f>
        <v>8944.1200000000008</v>
      </c>
      <c r="P1244" t="str">
        <f>VLOOKUP($A1244, 'Hospitalisation Details'!$A$2:$K$2344, 7, FALSE)</f>
        <v>tier - 3</v>
      </c>
      <c r="Q1244" t="str">
        <f>VLOOKUP($A1244, 'Hospitalisation Details'!$A$2:$K$2344, 8, FALSE)</f>
        <v>tier - 2</v>
      </c>
      <c r="R1244" t="str">
        <f>VLOOKUP($A1244, 'Hospitalisation Details'!$A$2:$K$2344, 9, FALSE)</f>
        <v>R1013</v>
      </c>
      <c r="S1244" t="str">
        <f>VLOOKUP($A1244, 'Hospitalisation Details'!$A$2:$K$2344, 10, FALSE)</f>
        <v>25Dec1976</v>
      </c>
      <c r="T1244">
        <f>VLOOKUP($A1244, 'Hospitalisation Details'!$A$2:$K$2344, 11, FALSE)</f>
        <v>46</v>
      </c>
    </row>
    <row r="1245" spans="1:20" ht="15.75" x14ac:dyDescent="0.25">
      <c r="A1245" s="1" t="s">
        <v>1126</v>
      </c>
      <c r="B1245" t="str">
        <f>VLOOKUP($A1245, 'Customer Names'!$A$2:$D$2336, 2, FALSE)</f>
        <v>McComb</v>
      </c>
      <c r="C1245" t="str">
        <f>VLOOKUP($A1245, 'Customer Names'!$A$2:$D$2336, 3, FALSE)</f>
        <v xml:space="preserve"> Ms</v>
      </c>
      <c r="D1245" t="str">
        <f>VLOOKUP($A1245, 'Customer Names'!$A$2:$D$2336, 4, FALSE)</f>
        <v xml:space="preserve">  Claire</v>
      </c>
      <c r="E1245">
        <f>VLOOKUP($A1245, 'Medical Examinations'!$A$2:$J$2336, 2, FALSE)</f>
        <v>25.6</v>
      </c>
      <c r="F1245">
        <f>VLOOKUP($A1245, 'Medical Examinations'!$A$2:$J$2336, 3, FALSE)</f>
        <v>5.65</v>
      </c>
      <c r="G1245" t="str">
        <f>VLOOKUP($A1245, 'Medical Examinations'!$A$2:$J$2336, 4, FALSE)</f>
        <v>No</v>
      </c>
      <c r="H1245" t="str">
        <f>VLOOKUP($A1245, 'Medical Examinations'!$A$2:$J$2336, 5, FALSE)</f>
        <v>No</v>
      </c>
      <c r="I1245" t="str">
        <f>VLOOKUP($A1245, 'Medical Examinations'!$A$2:$J$2336, 6, FALSE)</f>
        <v>No</v>
      </c>
      <c r="J1245">
        <f>VLOOKUP($A1245, 'Medical Examinations'!$A$2:$J$2336, 7, FALSE)</f>
        <v>0</v>
      </c>
      <c r="K1245" t="str">
        <f>VLOOKUP($A1245, 'Medical Examinations'!$A$2:$J$2336, 8, FALSE)</f>
        <v>No</v>
      </c>
      <c r="L1245" t="str">
        <f>VLOOKUP($A1245, 'Medical Examinations'!$A$2:$J$2336, 9, FALSE)</f>
        <v>Obesity</v>
      </c>
      <c r="M1245" t="str">
        <f>VLOOKUP($A1245, 'Medical Examinations'!$A$2:$J$2336, 10, FALSE)</f>
        <v>Normal</v>
      </c>
      <c r="N1245">
        <f>VLOOKUP($A1245, 'Hospitalisation Details'!$A$2:$K$2344, 5, FALSE)</f>
        <v>0</v>
      </c>
      <c r="O1245">
        <f>VLOOKUP($A1245, 'Hospitalisation Details'!$A$2:$K$2344, 6, FALSE)</f>
        <v>8932.08</v>
      </c>
      <c r="P1245" t="str">
        <f>VLOOKUP($A1245, 'Hospitalisation Details'!$A$2:$K$2344, 7, FALSE)</f>
        <v>tier - 2</v>
      </c>
      <c r="Q1245" t="str">
        <f>VLOOKUP($A1245, 'Hospitalisation Details'!$A$2:$K$2344, 8, FALSE)</f>
        <v>tier - 1</v>
      </c>
      <c r="R1245" t="str">
        <f>VLOOKUP($A1245, 'Hospitalisation Details'!$A$2:$K$2344, 9, FALSE)</f>
        <v>R1011</v>
      </c>
      <c r="S1245" t="str">
        <f>VLOOKUP($A1245, 'Hospitalisation Details'!$A$2:$K$2344, 10, FALSE)</f>
        <v>6Jun1972</v>
      </c>
      <c r="T1245">
        <f>VLOOKUP($A1245, 'Hospitalisation Details'!$A$2:$K$2344, 11, FALSE)</f>
        <v>51</v>
      </c>
    </row>
    <row r="1246" spans="1:20" ht="15.75" x14ac:dyDescent="0.25">
      <c r="A1246" s="1" t="s">
        <v>1125</v>
      </c>
      <c r="B1246" t="str">
        <f>VLOOKUP($A1246, 'Customer Names'!$A$2:$D$2336, 2, FALSE)</f>
        <v>Blake</v>
      </c>
      <c r="C1246" t="str">
        <f>VLOOKUP($A1246, 'Customer Names'!$A$2:$D$2336, 3, FALSE)</f>
        <v xml:space="preserve"> Ms</v>
      </c>
      <c r="D1246" t="str">
        <f>VLOOKUP($A1246, 'Customer Names'!$A$2:$D$2336, 4, FALSE)</f>
        <v xml:space="preserve">  Erynn J</v>
      </c>
      <c r="E1246">
        <f>VLOOKUP($A1246, 'Medical Examinations'!$A$2:$J$2336, 2, FALSE)</f>
        <v>29.545000000000002</v>
      </c>
      <c r="F1246">
        <f>VLOOKUP($A1246, 'Medical Examinations'!$A$2:$J$2336, 3, FALSE)</f>
        <v>8.41</v>
      </c>
      <c r="G1246" t="str">
        <f>VLOOKUP($A1246, 'Medical Examinations'!$A$2:$J$2336, 4, FALSE)</f>
        <v>No</v>
      </c>
      <c r="H1246" t="str">
        <f>VLOOKUP($A1246, 'Medical Examinations'!$A$2:$J$2336, 5, FALSE)</f>
        <v>No</v>
      </c>
      <c r="I1246" t="str">
        <f>VLOOKUP($A1246, 'Medical Examinations'!$A$2:$J$2336, 6, FALSE)</f>
        <v>No</v>
      </c>
      <c r="J1246">
        <f>VLOOKUP($A1246, 'Medical Examinations'!$A$2:$J$2336, 7, FALSE)</f>
        <v>0</v>
      </c>
      <c r="K1246" t="str">
        <f>VLOOKUP($A1246, 'Medical Examinations'!$A$2:$J$2336, 8, FALSE)</f>
        <v>No</v>
      </c>
      <c r="L1246" t="str">
        <f>VLOOKUP($A1246, 'Medical Examinations'!$A$2:$J$2336, 9, FALSE)</f>
        <v>Obesity</v>
      </c>
      <c r="M1246" t="str">
        <f>VLOOKUP($A1246, 'Medical Examinations'!$A$2:$J$2336, 10, FALSE)</f>
        <v>Diabetes</v>
      </c>
      <c r="N1246">
        <f>VLOOKUP($A1246, 'Hospitalisation Details'!$A$2:$K$2344, 5, FALSE)</f>
        <v>1</v>
      </c>
      <c r="O1246">
        <f>VLOOKUP($A1246, 'Hospitalisation Details'!$A$2:$K$2344, 6, FALSE)</f>
        <v>8930.93</v>
      </c>
      <c r="P1246" t="str">
        <f>VLOOKUP($A1246, 'Hospitalisation Details'!$A$2:$K$2344, 7, FALSE)</f>
        <v>tier - 2</v>
      </c>
      <c r="Q1246" t="str">
        <f>VLOOKUP($A1246, 'Hospitalisation Details'!$A$2:$K$2344, 8, FALSE)</f>
        <v>tier - 2</v>
      </c>
      <c r="R1246" t="str">
        <f>VLOOKUP($A1246, 'Hospitalisation Details'!$A$2:$K$2344, 9, FALSE)</f>
        <v>R1012</v>
      </c>
      <c r="S1246" t="str">
        <f>VLOOKUP($A1246, 'Hospitalisation Details'!$A$2:$K$2344, 10, FALSE)</f>
        <v>7Jul1975</v>
      </c>
      <c r="T1246">
        <f>VLOOKUP($A1246, 'Hospitalisation Details'!$A$2:$K$2344, 11, FALSE)</f>
        <v>47</v>
      </c>
    </row>
    <row r="1247" spans="1:20" ht="15.75" x14ac:dyDescent="0.25">
      <c r="A1247" s="1" t="s">
        <v>1124</v>
      </c>
      <c r="B1247" t="str">
        <f>VLOOKUP($A1247, 'Customer Names'!$A$2:$D$2336, 2, FALSE)</f>
        <v>Sambasivam</v>
      </c>
      <c r="C1247" t="str">
        <f>VLOOKUP($A1247, 'Customer Names'!$A$2:$D$2336, 3, FALSE)</f>
        <v xml:space="preserve"> Mr</v>
      </c>
      <c r="D1247" t="str">
        <f>VLOOKUP($A1247, 'Customer Names'!$A$2:$D$2336, 4, FALSE)</f>
        <v xml:space="preserve">  Mahesh</v>
      </c>
      <c r="E1247">
        <f>VLOOKUP($A1247, 'Medical Examinations'!$A$2:$J$2336, 2, FALSE)</f>
        <v>23.25</v>
      </c>
      <c r="F1247">
        <f>VLOOKUP($A1247, 'Medical Examinations'!$A$2:$J$2336, 3, FALSE)</f>
        <v>11.96</v>
      </c>
      <c r="G1247" t="str">
        <f>VLOOKUP($A1247, 'Medical Examinations'!$A$2:$J$2336, 4, FALSE)</f>
        <v>No</v>
      </c>
      <c r="H1247" t="str">
        <f>VLOOKUP($A1247, 'Medical Examinations'!$A$2:$J$2336, 5, FALSE)</f>
        <v>No</v>
      </c>
      <c r="I1247" t="str">
        <f>VLOOKUP($A1247, 'Medical Examinations'!$A$2:$J$2336, 6, FALSE)</f>
        <v>No</v>
      </c>
      <c r="J1247">
        <f>VLOOKUP($A1247, 'Medical Examinations'!$A$2:$J$2336, 7, FALSE)</f>
        <v>0</v>
      </c>
      <c r="K1247" t="str">
        <f>VLOOKUP($A1247, 'Medical Examinations'!$A$2:$J$2336, 8, FALSE)</f>
        <v>No</v>
      </c>
      <c r="L1247" t="str">
        <f>VLOOKUP($A1247, 'Medical Examinations'!$A$2:$J$2336, 9, FALSE)</f>
        <v>Obesity</v>
      </c>
      <c r="M1247" t="str">
        <f>VLOOKUP($A1247, 'Medical Examinations'!$A$2:$J$2336, 10, FALSE)</f>
        <v>Diabetes</v>
      </c>
      <c r="N1247">
        <f>VLOOKUP($A1247, 'Hospitalisation Details'!$A$2:$K$2344, 5, FALSE)</f>
        <v>0</v>
      </c>
      <c r="O1247">
        <f>VLOOKUP($A1247, 'Hospitalisation Details'!$A$2:$K$2344, 6, FALSE)</f>
        <v>8908.4699999999993</v>
      </c>
      <c r="P1247" t="str">
        <f>VLOOKUP($A1247, 'Hospitalisation Details'!$A$2:$K$2344, 7, FALSE)</f>
        <v>tier - 3</v>
      </c>
      <c r="Q1247" t="str">
        <f>VLOOKUP($A1247, 'Hospitalisation Details'!$A$2:$K$2344, 8, FALSE)</f>
        <v>tier - 2</v>
      </c>
      <c r="R1247" t="str">
        <f>VLOOKUP($A1247, 'Hospitalisation Details'!$A$2:$K$2344, 9, FALSE)</f>
        <v>R1013</v>
      </c>
      <c r="S1247" t="str">
        <f>VLOOKUP($A1247, 'Hospitalisation Details'!$A$2:$K$2344, 10, FALSE)</f>
        <v>6Sep1967</v>
      </c>
      <c r="T1247">
        <f>VLOOKUP($A1247, 'Hospitalisation Details'!$A$2:$K$2344, 11, FALSE)</f>
        <v>55</v>
      </c>
    </row>
    <row r="1248" spans="1:20" ht="15.75" x14ac:dyDescent="0.25">
      <c r="A1248" s="1" t="s">
        <v>1123</v>
      </c>
      <c r="B1248" t="str">
        <f>VLOOKUP($A1248, 'Customer Names'!$A$2:$D$2336, 2, FALSE)</f>
        <v>Maina</v>
      </c>
      <c r="C1248" t="str">
        <f>VLOOKUP($A1248, 'Customer Names'!$A$2:$D$2336, 3, FALSE)</f>
        <v xml:space="preserve"> Mr</v>
      </c>
      <c r="D1248" t="str">
        <f>VLOOKUP($A1248, 'Customer Names'!$A$2:$D$2336, 4, FALSE)</f>
        <v xml:space="preserve">  Stanley</v>
      </c>
      <c r="E1248">
        <f>VLOOKUP($A1248, 'Medical Examinations'!$A$2:$J$2336, 2, FALSE)</f>
        <v>43.95</v>
      </c>
      <c r="F1248">
        <f>VLOOKUP($A1248, 'Medical Examinations'!$A$2:$J$2336, 3, FALSE)</f>
        <v>5.17</v>
      </c>
      <c r="G1248" t="str">
        <f>VLOOKUP($A1248, 'Medical Examinations'!$A$2:$J$2336, 4, FALSE)</f>
        <v>Yes</v>
      </c>
      <c r="H1248" t="str">
        <f>VLOOKUP($A1248, 'Medical Examinations'!$A$2:$J$2336, 5, FALSE)</f>
        <v>No</v>
      </c>
      <c r="I1248" t="str">
        <f>VLOOKUP($A1248, 'Medical Examinations'!$A$2:$J$2336, 6, FALSE)</f>
        <v>Yes</v>
      </c>
      <c r="J1248">
        <f>VLOOKUP($A1248, 'Medical Examinations'!$A$2:$J$2336, 7, FALSE)</f>
        <v>2</v>
      </c>
      <c r="K1248" t="str">
        <f>VLOOKUP($A1248, 'Medical Examinations'!$A$2:$J$2336, 8, FALSE)</f>
        <v>Yes</v>
      </c>
      <c r="L1248" t="str">
        <f>VLOOKUP($A1248, 'Medical Examinations'!$A$2:$J$2336, 9, FALSE)</f>
        <v>Obesity</v>
      </c>
      <c r="M1248" t="str">
        <f>VLOOKUP($A1248, 'Medical Examinations'!$A$2:$J$2336, 10, FALSE)</f>
        <v>Normal</v>
      </c>
      <c r="N1248">
        <f>VLOOKUP($A1248, 'Hospitalisation Details'!$A$2:$K$2344, 5, FALSE)</f>
        <v>0</v>
      </c>
      <c r="O1248">
        <f>VLOOKUP($A1248, 'Hospitalisation Details'!$A$2:$K$2344, 6, FALSE)</f>
        <v>8906.14</v>
      </c>
      <c r="P1248" t="str">
        <f>VLOOKUP($A1248, 'Hospitalisation Details'!$A$2:$K$2344, 7, FALSE)</f>
        <v>tier - 2</v>
      </c>
      <c r="Q1248" t="str">
        <f>VLOOKUP($A1248, 'Hospitalisation Details'!$A$2:$K$2344, 8, FALSE)</f>
        <v>tier - 2</v>
      </c>
      <c r="R1248" t="str">
        <f>VLOOKUP($A1248, 'Hospitalisation Details'!$A$2:$K$2344, 9, FALSE)</f>
        <v>R1012</v>
      </c>
      <c r="S1248" t="str">
        <f>VLOOKUP($A1248, 'Hospitalisation Details'!$A$2:$K$2344, 10, FALSE)</f>
        <v>28Nov1997</v>
      </c>
      <c r="T1248">
        <f>VLOOKUP($A1248, 'Hospitalisation Details'!$A$2:$K$2344, 11, FALSE)</f>
        <v>25</v>
      </c>
    </row>
    <row r="1249" spans="1:20" ht="15.75" x14ac:dyDescent="0.25">
      <c r="A1249" s="1" t="s">
        <v>1122</v>
      </c>
      <c r="B1249" t="str">
        <f>VLOOKUP($A1249, 'Customer Names'!$A$2:$D$2336, 2, FALSE)</f>
        <v>Keshian</v>
      </c>
      <c r="C1249" t="str">
        <f>VLOOKUP($A1249, 'Customer Names'!$A$2:$D$2336, 3, FALSE)</f>
        <v xml:space="preserve"> Mr</v>
      </c>
      <c r="D1249" t="str">
        <f>VLOOKUP($A1249, 'Customer Names'!$A$2:$D$2336, 4, FALSE)</f>
        <v xml:space="preserve">  Gregory</v>
      </c>
      <c r="E1249">
        <f>VLOOKUP($A1249, 'Medical Examinations'!$A$2:$J$2336, 2, FALSE)</f>
        <v>21.85</v>
      </c>
      <c r="F1249">
        <f>VLOOKUP($A1249, 'Medical Examinations'!$A$2:$J$2336, 3, FALSE)</f>
        <v>8.76</v>
      </c>
      <c r="G1249" t="str">
        <f>VLOOKUP($A1249, 'Medical Examinations'!$A$2:$J$2336, 4, FALSE)</f>
        <v>No</v>
      </c>
      <c r="H1249" t="str">
        <f>VLOOKUP($A1249, 'Medical Examinations'!$A$2:$J$2336, 5, FALSE)</f>
        <v>No</v>
      </c>
      <c r="I1249" t="str">
        <f>VLOOKUP($A1249, 'Medical Examinations'!$A$2:$J$2336, 6, FALSE)</f>
        <v>No</v>
      </c>
      <c r="J1249">
        <f>VLOOKUP($A1249, 'Medical Examinations'!$A$2:$J$2336, 7, FALSE)</f>
        <v>0</v>
      </c>
      <c r="K1249" t="str">
        <f>VLOOKUP($A1249, 'Medical Examinations'!$A$2:$J$2336, 8, FALSE)</f>
        <v>No</v>
      </c>
      <c r="L1249" t="str">
        <f>VLOOKUP($A1249, 'Medical Examinations'!$A$2:$J$2336, 9, FALSE)</f>
        <v>Obesity</v>
      </c>
      <c r="M1249" t="str">
        <f>VLOOKUP($A1249, 'Medical Examinations'!$A$2:$J$2336, 10, FALSE)</f>
        <v>Diabetes</v>
      </c>
      <c r="N1249">
        <f>VLOOKUP($A1249, 'Hospitalisation Details'!$A$2:$K$2344, 5, FALSE)</f>
        <v>3</v>
      </c>
      <c r="O1249">
        <f>VLOOKUP($A1249, 'Hospitalisation Details'!$A$2:$K$2344, 6, FALSE)</f>
        <v>8891.14</v>
      </c>
      <c r="P1249" t="str">
        <f>VLOOKUP($A1249, 'Hospitalisation Details'!$A$2:$K$2344, 7, FALSE)</f>
        <v>tier - 2</v>
      </c>
      <c r="Q1249" t="str">
        <f>VLOOKUP($A1249, 'Hospitalisation Details'!$A$2:$K$2344, 8, FALSE)</f>
        <v>tier - 3</v>
      </c>
      <c r="R1249" t="str">
        <f>VLOOKUP($A1249, 'Hospitalisation Details'!$A$2:$K$2344, 9, FALSE)</f>
        <v>R1017</v>
      </c>
      <c r="S1249" t="str">
        <f>VLOOKUP($A1249, 'Hospitalisation Details'!$A$2:$K$2344, 10, FALSE)</f>
        <v>16Dec1978</v>
      </c>
      <c r="T1249">
        <f>VLOOKUP($A1249, 'Hospitalisation Details'!$A$2:$K$2344, 11, FALSE)</f>
        <v>44</v>
      </c>
    </row>
    <row r="1250" spans="1:20" ht="15.75" x14ac:dyDescent="0.25">
      <c r="A1250" s="1" t="s">
        <v>1121</v>
      </c>
      <c r="B1250" t="str">
        <f>VLOOKUP($A1250, 'Customer Names'!$A$2:$D$2336, 2, FALSE)</f>
        <v>Maas</v>
      </c>
      <c r="C1250" t="str">
        <f>VLOOKUP($A1250, 'Customer Names'!$A$2:$D$2336, 3, FALSE)</f>
        <v xml:space="preserve"> Mr</v>
      </c>
      <c r="D1250" t="str">
        <f>VLOOKUP($A1250, 'Customer Names'!$A$2:$D$2336, 4, FALSE)</f>
        <v xml:space="preserve">  Eric</v>
      </c>
      <c r="E1250">
        <f>VLOOKUP($A1250, 'Medical Examinations'!$A$2:$J$2336, 2, FALSE)</f>
        <v>25.73</v>
      </c>
      <c r="F1250">
        <f>VLOOKUP($A1250, 'Medical Examinations'!$A$2:$J$2336, 3, FALSE)</f>
        <v>7.99</v>
      </c>
      <c r="G1250" t="str">
        <f>VLOOKUP($A1250, 'Medical Examinations'!$A$2:$J$2336, 4, FALSE)</f>
        <v>No</v>
      </c>
      <c r="H1250" t="str">
        <f>VLOOKUP($A1250, 'Medical Examinations'!$A$2:$J$2336, 5, FALSE)</f>
        <v>No</v>
      </c>
      <c r="I1250" t="str">
        <f>VLOOKUP($A1250, 'Medical Examinations'!$A$2:$J$2336, 6, FALSE)</f>
        <v>No</v>
      </c>
      <c r="J1250">
        <f>VLOOKUP($A1250, 'Medical Examinations'!$A$2:$J$2336, 7, FALSE)</f>
        <v>0</v>
      </c>
      <c r="K1250" t="str">
        <f>VLOOKUP($A1250, 'Medical Examinations'!$A$2:$J$2336, 8, FALSE)</f>
        <v>No</v>
      </c>
      <c r="L1250" t="str">
        <f>VLOOKUP($A1250, 'Medical Examinations'!$A$2:$J$2336, 9, FALSE)</f>
        <v>Obesity</v>
      </c>
      <c r="M1250" t="str">
        <f>VLOOKUP($A1250, 'Medical Examinations'!$A$2:$J$2336, 10, FALSE)</f>
        <v>Diabetes</v>
      </c>
      <c r="N1250">
        <f>VLOOKUP($A1250, 'Hospitalisation Details'!$A$2:$K$2344, 5, FALSE)</f>
        <v>0</v>
      </c>
      <c r="O1250">
        <f>VLOOKUP($A1250, 'Hospitalisation Details'!$A$2:$K$2344, 6, FALSE)</f>
        <v>8890.59</v>
      </c>
      <c r="P1250" t="str">
        <f>VLOOKUP($A1250, 'Hospitalisation Details'!$A$2:$K$2344, 7, FALSE)</f>
        <v>tier - 2</v>
      </c>
      <c r="Q1250" t="str">
        <f>VLOOKUP($A1250, 'Hospitalisation Details'!$A$2:$K$2344, 8, FALSE)</f>
        <v>tier - 3</v>
      </c>
      <c r="R1250" t="str">
        <f>VLOOKUP($A1250, 'Hospitalisation Details'!$A$2:$K$2344, 9, FALSE)</f>
        <v>R1012</v>
      </c>
      <c r="S1250" t="str">
        <f>VLOOKUP($A1250, 'Hospitalisation Details'!$A$2:$K$2344, 10, FALSE)</f>
        <v>9Sep1973</v>
      </c>
      <c r="T1250">
        <f>VLOOKUP($A1250, 'Hospitalisation Details'!$A$2:$K$2344, 11, FALSE)</f>
        <v>49</v>
      </c>
    </row>
    <row r="1251" spans="1:20" ht="15.75" x14ac:dyDescent="0.25">
      <c r="A1251" s="1" t="s">
        <v>1120</v>
      </c>
      <c r="B1251" t="str">
        <f>VLOOKUP($A1251, 'Customer Names'!$A$2:$D$2336, 2, FALSE)</f>
        <v>Sinasac</v>
      </c>
      <c r="C1251" t="str">
        <f>VLOOKUP($A1251, 'Customer Names'!$A$2:$D$2336, 3, FALSE)</f>
        <v xml:space="preserve"> Ms</v>
      </c>
      <c r="D1251" t="str">
        <f>VLOOKUP($A1251, 'Customer Names'!$A$2:$D$2336, 4, FALSE)</f>
        <v xml:space="preserve">  Rachel M</v>
      </c>
      <c r="E1251">
        <f>VLOOKUP($A1251, 'Medical Examinations'!$A$2:$J$2336, 2, FALSE)</f>
        <v>32.229999999999997</v>
      </c>
      <c r="F1251">
        <f>VLOOKUP($A1251, 'Medical Examinations'!$A$2:$J$2336, 3, FALSE)</f>
        <v>8.59</v>
      </c>
      <c r="G1251" t="str">
        <f>VLOOKUP($A1251, 'Medical Examinations'!$A$2:$J$2336, 4, FALSE)</f>
        <v>No</v>
      </c>
      <c r="H1251" t="str">
        <f>VLOOKUP($A1251, 'Medical Examinations'!$A$2:$J$2336, 5, FALSE)</f>
        <v>No</v>
      </c>
      <c r="I1251" t="str">
        <f>VLOOKUP($A1251, 'Medical Examinations'!$A$2:$J$2336, 6, FALSE)</f>
        <v>No</v>
      </c>
      <c r="J1251">
        <f>VLOOKUP($A1251, 'Medical Examinations'!$A$2:$J$2336, 7, FALSE)</f>
        <v>1</v>
      </c>
      <c r="K1251" t="str">
        <f>VLOOKUP($A1251, 'Medical Examinations'!$A$2:$J$2336, 8, FALSE)</f>
        <v>No</v>
      </c>
      <c r="L1251" t="str">
        <f>VLOOKUP($A1251, 'Medical Examinations'!$A$2:$J$2336, 9, FALSE)</f>
        <v>Obesity</v>
      </c>
      <c r="M1251" t="str">
        <f>VLOOKUP($A1251, 'Medical Examinations'!$A$2:$J$2336, 10, FALSE)</f>
        <v>Diabetes</v>
      </c>
      <c r="N1251">
        <f>VLOOKUP($A1251, 'Hospitalisation Details'!$A$2:$K$2344, 5, FALSE)</f>
        <v>1</v>
      </c>
      <c r="O1251">
        <f>VLOOKUP($A1251, 'Hospitalisation Details'!$A$2:$K$2344, 6, FALSE)</f>
        <v>8871.15</v>
      </c>
      <c r="P1251" t="str">
        <f>VLOOKUP($A1251, 'Hospitalisation Details'!$A$2:$K$2344, 7, FALSE)</f>
        <v>tier - 2</v>
      </c>
      <c r="Q1251" t="str">
        <f>VLOOKUP($A1251, 'Hospitalisation Details'!$A$2:$K$2344, 8, FALSE)</f>
        <v>tier - 3</v>
      </c>
      <c r="R1251" t="str">
        <f>VLOOKUP($A1251, 'Hospitalisation Details'!$A$2:$K$2344, 9, FALSE)</f>
        <v>R1013</v>
      </c>
      <c r="S1251" t="str">
        <f>VLOOKUP($A1251, 'Hospitalisation Details'!$A$2:$K$2344, 10, FALSE)</f>
        <v>18Jun1974</v>
      </c>
      <c r="T1251">
        <f>VLOOKUP($A1251, 'Hospitalisation Details'!$A$2:$K$2344, 11, FALSE)</f>
        <v>48</v>
      </c>
    </row>
    <row r="1252" spans="1:20" ht="15.75" x14ac:dyDescent="0.25">
      <c r="A1252" s="1" t="s">
        <v>1119</v>
      </c>
      <c r="B1252" t="str">
        <f>VLOOKUP($A1252, 'Customer Names'!$A$2:$D$2336, 2, FALSE)</f>
        <v>Van De Kamp</v>
      </c>
      <c r="C1252" t="str">
        <f>VLOOKUP($A1252, 'Customer Names'!$A$2:$D$2336, 3, FALSE)</f>
        <v xml:space="preserve"> Mr</v>
      </c>
      <c r="D1252" t="str">
        <f>VLOOKUP($A1252, 'Customer Names'!$A$2:$D$2336, 4, FALSE)</f>
        <v xml:space="preserve">  Fritz</v>
      </c>
      <c r="E1252">
        <f>VLOOKUP($A1252, 'Medical Examinations'!$A$2:$J$2336, 2, FALSE)</f>
        <v>32.204999999999998</v>
      </c>
      <c r="F1252">
        <f>VLOOKUP($A1252, 'Medical Examinations'!$A$2:$J$2336, 3, FALSE)</f>
        <v>6.14</v>
      </c>
      <c r="G1252" t="str">
        <f>VLOOKUP($A1252, 'Medical Examinations'!$A$2:$J$2336, 4, FALSE)</f>
        <v>No</v>
      </c>
      <c r="H1252" t="str">
        <f>VLOOKUP($A1252, 'Medical Examinations'!$A$2:$J$2336, 5, FALSE)</f>
        <v>No</v>
      </c>
      <c r="I1252" t="str">
        <f>VLOOKUP($A1252, 'Medical Examinations'!$A$2:$J$2336, 6, FALSE)</f>
        <v>No</v>
      </c>
      <c r="J1252">
        <f>VLOOKUP($A1252, 'Medical Examinations'!$A$2:$J$2336, 7, FALSE)</f>
        <v>1</v>
      </c>
      <c r="K1252" t="str">
        <f>VLOOKUP($A1252, 'Medical Examinations'!$A$2:$J$2336, 8, FALSE)</f>
        <v>No</v>
      </c>
      <c r="L1252" t="str">
        <f>VLOOKUP($A1252, 'Medical Examinations'!$A$2:$J$2336, 9, FALSE)</f>
        <v>Obesity</v>
      </c>
      <c r="M1252" t="str">
        <f>VLOOKUP($A1252, 'Medical Examinations'!$A$2:$J$2336, 10, FALSE)</f>
        <v>Diabetes</v>
      </c>
      <c r="N1252">
        <f>VLOOKUP($A1252, 'Hospitalisation Details'!$A$2:$K$2344, 5, FALSE)</f>
        <v>0</v>
      </c>
      <c r="O1252">
        <f>VLOOKUP($A1252, 'Hospitalisation Details'!$A$2:$K$2344, 6, FALSE)</f>
        <v>8835.26</v>
      </c>
      <c r="P1252" t="str">
        <f>VLOOKUP($A1252, 'Hospitalisation Details'!$A$2:$K$2344, 7, FALSE)</f>
        <v>tier - 3</v>
      </c>
      <c r="Q1252" t="str">
        <f>VLOOKUP($A1252, 'Hospitalisation Details'!$A$2:$K$2344, 8, FALSE)</f>
        <v>tier - 2</v>
      </c>
      <c r="R1252" t="str">
        <f>VLOOKUP($A1252, 'Hospitalisation Details'!$A$2:$K$2344, 9, FALSE)</f>
        <v>R1012</v>
      </c>
      <c r="S1252" t="str">
        <f>VLOOKUP($A1252, 'Hospitalisation Details'!$A$2:$K$2344, 10, FALSE)</f>
        <v>22Nov1972</v>
      </c>
      <c r="T1252">
        <f>VLOOKUP($A1252, 'Hospitalisation Details'!$A$2:$K$2344, 11, FALSE)</f>
        <v>50</v>
      </c>
    </row>
    <row r="1253" spans="1:20" ht="15.75" x14ac:dyDescent="0.25">
      <c r="A1253" s="1" t="s">
        <v>1118</v>
      </c>
      <c r="B1253" t="str">
        <f>VLOOKUP($A1253, 'Customer Names'!$A$2:$D$2336, 2, FALSE)</f>
        <v>Ruffo</v>
      </c>
      <c r="C1253" t="str">
        <f>VLOOKUP($A1253, 'Customer Names'!$A$2:$D$2336, 3, FALSE)</f>
        <v xml:space="preserve"> Mr</v>
      </c>
      <c r="D1253" t="str">
        <f>VLOOKUP($A1253, 'Customer Names'!$A$2:$D$2336, 4, FALSE)</f>
        <v xml:space="preserve">  Brad</v>
      </c>
      <c r="E1253">
        <f>VLOOKUP($A1253, 'Medical Examinations'!$A$2:$J$2336, 2, FALSE)</f>
        <v>26.41</v>
      </c>
      <c r="F1253">
        <f>VLOOKUP($A1253, 'Medical Examinations'!$A$2:$J$2336, 3, FALSE)</f>
        <v>4.08</v>
      </c>
      <c r="G1253" t="str">
        <f>VLOOKUP($A1253, 'Medical Examinations'!$A$2:$J$2336, 4, FALSE)</f>
        <v>No</v>
      </c>
      <c r="H1253" t="str">
        <f>VLOOKUP($A1253, 'Medical Examinations'!$A$2:$J$2336, 5, FALSE)</f>
        <v>No</v>
      </c>
      <c r="I1253" t="str">
        <f>VLOOKUP($A1253, 'Medical Examinations'!$A$2:$J$2336, 6, FALSE)</f>
        <v>No</v>
      </c>
      <c r="J1253">
        <f>VLOOKUP($A1253, 'Medical Examinations'!$A$2:$J$2336, 7, FALSE)</f>
        <v>0</v>
      </c>
      <c r="K1253" t="str">
        <f>VLOOKUP($A1253, 'Medical Examinations'!$A$2:$J$2336, 8, FALSE)</f>
        <v>No</v>
      </c>
      <c r="L1253" t="str">
        <f>VLOOKUP($A1253, 'Medical Examinations'!$A$2:$J$2336, 9, FALSE)</f>
        <v>Obesity</v>
      </c>
      <c r="M1253" t="str">
        <f>VLOOKUP($A1253, 'Medical Examinations'!$A$2:$J$2336, 10, FALSE)</f>
        <v>Normal</v>
      </c>
      <c r="N1253">
        <f>VLOOKUP($A1253, 'Hospitalisation Details'!$A$2:$K$2344, 5, FALSE)</f>
        <v>0</v>
      </c>
      <c r="O1253">
        <f>VLOOKUP($A1253, 'Hospitalisation Details'!$A$2:$K$2344, 6, FALSE)</f>
        <v>8827.2099999999991</v>
      </c>
      <c r="P1253" t="str">
        <f>VLOOKUP($A1253, 'Hospitalisation Details'!$A$2:$K$2344, 7, FALSE)</f>
        <v>tier - 3</v>
      </c>
      <c r="Q1253" t="str">
        <f>VLOOKUP($A1253, 'Hospitalisation Details'!$A$2:$K$2344, 8, FALSE)</f>
        <v>tier - 1</v>
      </c>
      <c r="R1253" t="str">
        <f>VLOOKUP($A1253, 'Hospitalisation Details'!$A$2:$K$2344, 9, FALSE)</f>
        <v>R1012</v>
      </c>
      <c r="S1253" t="str">
        <f>VLOOKUP($A1253, 'Hospitalisation Details'!$A$2:$K$2344, 10, FALSE)</f>
        <v>14Nov1972</v>
      </c>
      <c r="T1253">
        <f>VLOOKUP($A1253, 'Hospitalisation Details'!$A$2:$K$2344, 11, FALSE)</f>
        <v>50</v>
      </c>
    </row>
    <row r="1254" spans="1:20" ht="15.75" x14ac:dyDescent="0.25">
      <c r="A1254" s="1" t="s">
        <v>1117</v>
      </c>
      <c r="B1254" t="str">
        <f>VLOOKUP($A1254, 'Customer Names'!$A$2:$D$2336, 2, FALSE)</f>
        <v>Long</v>
      </c>
      <c r="C1254" t="str">
        <f>VLOOKUP($A1254, 'Customer Names'!$A$2:$D$2336, 3, FALSE)</f>
        <v xml:space="preserve"> Ms</v>
      </c>
      <c r="D1254" t="str">
        <f>VLOOKUP($A1254, 'Customer Names'!$A$2:$D$2336, 4, FALSE)</f>
        <v xml:space="preserve">  Claire M</v>
      </c>
      <c r="E1254">
        <f>VLOOKUP($A1254, 'Medical Examinations'!$A$2:$J$2336, 2, FALSE)</f>
        <v>30.2</v>
      </c>
      <c r="F1254">
        <f>VLOOKUP($A1254, 'Medical Examinations'!$A$2:$J$2336, 3, FALSE)</f>
        <v>6.25</v>
      </c>
      <c r="G1254" t="str">
        <f>VLOOKUP($A1254, 'Medical Examinations'!$A$2:$J$2336, 4, FALSE)</f>
        <v>No</v>
      </c>
      <c r="H1254" t="str">
        <f>VLOOKUP($A1254, 'Medical Examinations'!$A$2:$J$2336, 5, FALSE)</f>
        <v>No</v>
      </c>
      <c r="I1254" t="str">
        <f>VLOOKUP($A1254, 'Medical Examinations'!$A$2:$J$2336, 6, FALSE)</f>
        <v>No</v>
      </c>
      <c r="J1254">
        <f>VLOOKUP($A1254, 'Medical Examinations'!$A$2:$J$2336, 7, FALSE)</f>
        <v>1</v>
      </c>
      <c r="K1254" t="str">
        <f>VLOOKUP($A1254, 'Medical Examinations'!$A$2:$J$2336, 8, FALSE)</f>
        <v>No</v>
      </c>
      <c r="L1254" t="str">
        <f>VLOOKUP($A1254, 'Medical Examinations'!$A$2:$J$2336, 9, FALSE)</f>
        <v>Obesity</v>
      </c>
      <c r="M1254" t="str">
        <f>VLOOKUP($A1254, 'Medical Examinations'!$A$2:$J$2336, 10, FALSE)</f>
        <v>Diabetes</v>
      </c>
      <c r="N1254">
        <f>VLOOKUP($A1254, 'Hospitalisation Details'!$A$2:$K$2344, 5, FALSE)</f>
        <v>2</v>
      </c>
      <c r="O1254">
        <f>VLOOKUP($A1254, 'Hospitalisation Details'!$A$2:$K$2344, 6, FALSE)</f>
        <v>8825.09</v>
      </c>
      <c r="P1254" t="str">
        <f>VLOOKUP($A1254, 'Hospitalisation Details'!$A$2:$K$2344, 7, FALSE)</f>
        <v>tier - 2</v>
      </c>
      <c r="Q1254" t="str">
        <f>VLOOKUP($A1254, 'Hospitalisation Details'!$A$2:$K$2344, 8, FALSE)</f>
        <v>tier - 3</v>
      </c>
      <c r="R1254" t="str">
        <f>VLOOKUP($A1254, 'Hospitalisation Details'!$A$2:$K$2344, 9, FALSE)</f>
        <v>R1011</v>
      </c>
      <c r="S1254" t="str">
        <f>VLOOKUP($A1254, 'Hospitalisation Details'!$A$2:$K$2344, 10, FALSE)</f>
        <v>14Jul1976</v>
      </c>
      <c r="T1254">
        <f>VLOOKUP($A1254, 'Hospitalisation Details'!$A$2:$K$2344, 11, FALSE)</f>
        <v>46</v>
      </c>
    </row>
    <row r="1255" spans="1:20" ht="15.75" x14ac:dyDescent="0.25">
      <c r="A1255" s="1" t="s">
        <v>1116</v>
      </c>
      <c r="B1255" t="str">
        <f>VLOOKUP($A1255, 'Customer Names'!$A$2:$D$2336, 2, FALSE)</f>
        <v>Rohde</v>
      </c>
      <c r="C1255" t="str">
        <f>VLOOKUP($A1255, 'Customer Names'!$A$2:$D$2336, 3, FALSE)</f>
        <v xml:space="preserve"> Mrs</v>
      </c>
      <c r="D1255" t="str">
        <f>VLOOKUP($A1255, 'Customer Names'!$A$2:$D$2336, 4, FALSE)</f>
        <v xml:space="preserve">  Jennifer</v>
      </c>
      <c r="E1255">
        <f>VLOOKUP($A1255, 'Medical Examinations'!$A$2:$J$2336, 2, FALSE)</f>
        <v>31.26</v>
      </c>
      <c r="F1255">
        <f>VLOOKUP($A1255, 'Medical Examinations'!$A$2:$J$2336, 3, FALSE)</f>
        <v>5.94</v>
      </c>
      <c r="G1255" t="str">
        <f>VLOOKUP($A1255, 'Medical Examinations'!$A$2:$J$2336, 4, FALSE)</f>
        <v>No</v>
      </c>
      <c r="H1255" t="str">
        <f>VLOOKUP($A1255, 'Medical Examinations'!$A$2:$J$2336, 5, FALSE)</f>
        <v>No</v>
      </c>
      <c r="I1255" t="str">
        <f>VLOOKUP($A1255, 'Medical Examinations'!$A$2:$J$2336, 6, FALSE)</f>
        <v>No</v>
      </c>
      <c r="J1255">
        <f>VLOOKUP($A1255, 'Medical Examinations'!$A$2:$J$2336, 7, FALSE)</f>
        <v>1</v>
      </c>
      <c r="K1255" t="str">
        <f>VLOOKUP($A1255, 'Medical Examinations'!$A$2:$J$2336, 8, FALSE)</f>
        <v>No</v>
      </c>
      <c r="L1255" t="str">
        <f>VLOOKUP($A1255, 'Medical Examinations'!$A$2:$J$2336, 9, FALSE)</f>
        <v>Obesity</v>
      </c>
      <c r="M1255" t="str">
        <f>VLOOKUP($A1255, 'Medical Examinations'!$A$2:$J$2336, 10, FALSE)</f>
        <v>Diabetes</v>
      </c>
      <c r="N1255">
        <f>VLOOKUP($A1255, 'Hospitalisation Details'!$A$2:$K$2344, 5, FALSE)</f>
        <v>3</v>
      </c>
      <c r="O1255">
        <f>VLOOKUP($A1255, 'Hospitalisation Details'!$A$2:$K$2344, 6, FALSE)</f>
        <v>8824.27</v>
      </c>
      <c r="P1255" t="str">
        <f>VLOOKUP($A1255, 'Hospitalisation Details'!$A$2:$K$2344, 7, FALSE)</f>
        <v>tier - 2</v>
      </c>
      <c r="Q1255" t="str">
        <f>VLOOKUP($A1255, 'Hospitalisation Details'!$A$2:$K$2344, 8, FALSE)</f>
        <v>tier - 1</v>
      </c>
      <c r="R1255" t="str">
        <f>VLOOKUP($A1255, 'Hospitalisation Details'!$A$2:$K$2344, 9, FALSE)</f>
        <v>R1025</v>
      </c>
      <c r="S1255" t="str">
        <f>VLOOKUP($A1255, 'Hospitalisation Details'!$A$2:$K$2344, 10, FALSE)</f>
        <v>22Aug1988</v>
      </c>
      <c r="T1255">
        <f>VLOOKUP($A1255, 'Hospitalisation Details'!$A$2:$K$2344, 11, FALSE)</f>
        <v>34</v>
      </c>
    </row>
    <row r="1256" spans="1:20" ht="15.75" x14ac:dyDescent="0.25">
      <c r="A1256" s="1" t="s">
        <v>1115</v>
      </c>
      <c r="B1256" t="str">
        <f>VLOOKUP($A1256, 'Customer Names'!$A$2:$D$2336, 2, FALSE)</f>
        <v>Bonzi</v>
      </c>
      <c r="C1256" t="str">
        <f>VLOOKUP($A1256, 'Customer Names'!$A$2:$D$2336, 3, FALSE)</f>
        <v xml:space="preserve"> Ms</v>
      </c>
      <c r="D1256" t="str">
        <f>VLOOKUP($A1256, 'Customer Names'!$A$2:$D$2336, 4, FALSE)</f>
        <v xml:space="preserve">  Maria S</v>
      </c>
      <c r="E1256">
        <f>VLOOKUP($A1256, 'Medical Examinations'!$A$2:$J$2336, 2, FALSE)</f>
        <v>33.725000000000001</v>
      </c>
      <c r="F1256">
        <f>VLOOKUP($A1256, 'Medical Examinations'!$A$2:$J$2336, 3, FALSE)</f>
        <v>6.45</v>
      </c>
      <c r="G1256" t="str">
        <f>VLOOKUP($A1256, 'Medical Examinations'!$A$2:$J$2336, 4, FALSE)</f>
        <v>Yes</v>
      </c>
      <c r="H1256" t="str">
        <f>VLOOKUP($A1256, 'Medical Examinations'!$A$2:$J$2336, 5, FALSE)</f>
        <v>No</v>
      </c>
      <c r="I1256" t="str">
        <f>VLOOKUP($A1256, 'Medical Examinations'!$A$2:$J$2336, 6, FALSE)</f>
        <v>No</v>
      </c>
      <c r="J1256">
        <f>VLOOKUP($A1256, 'Medical Examinations'!$A$2:$J$2336, 7, FALSE)</f>
        <v>1</v>
      </c>
      <c r="K1256" t="str">
        <f>VLOOKUP($A1256, 'Medical Examinations'!$A$2:$J$2336, 8, FALSE)</f>
        <v>No</v>
      </c>
      <c r="L1256" t="str">
        <f>VLOOKUP($A1256, 'Medical Examinations'!$A$2:$J$2336, 9, FALSE)</f>
        <v>Obesity</v>
      </c>
      <c r="M1256" t="str">
        <f>VLOOKUP($A1256, 'Medical Examinations'!$A$2:$J$2336, 10, FALSE)</f>
        <v>Diabetes</v>
      </c>
      <c r="N1256">
        <f>VLOOKUP($A1256, 'Hospitalisation Details'!$A$2:$K$2344, 5, FALSE)</f>
        <v>1</v>
      </c>
      <c r="O1256">
        <f>VLOOKUP($A1256, 'Hospitalisation Details'!$A$2:$K$2344, 6, FALSE)</f>
        <v>8823.99</v>
      </c>
      <c r="P1256" t="str">
        <f>VLOOKUP($A1256, 'Hospitalisation Details'!$A$2:$K$2344, 7, FALSE)</f>
        <v>tier - 2</v>
      </c>
      <c r="Q1256" t="str">
        <f>VLOOKUP($A1256, 'Hospitalisation Details'!$A$2:$K$2344, 8, FALSE)</f>
        <v>tier - 3</v>
      </c>
      <c r="R1256" t="str">
        <f>VLOOKUP($A1256, 'Hospitalisation Details'!$A$2:$K$2344, 9, FALSE)</f>
        <v>R1024</v>
      </c>
      <c r="S1256" t="str">
        <f>VLOOKUP($A1256, 'Hospitalisation Details'!$A$2:$K$2344, 10, FALSE)</f>
        <v>19Oct1976</v>
      </c>
      <c r="T1256">
        <f>VLOOKUP($A1256, 'Hospitalisation Details'!$A$2:$K$2344, 11, FALSE)</f>
        <v>46</v>
      </c>
    </row>
    <row r="1257" spans="1:20" ht="15.75" x14ac:dyDescent="0.25">
      <c r="A1257" s="1" t="s">
        <v>1114</v>
      </c>
      <c r="B1257" t="str">
        <f>VLOOKUP($A1257, 'Customer Names'!$A$2:$D$2336, 2, FALSE)</f>
        <v>Moore</v>
      </c>
      <c r="C1257" t="str">
        <f>VLOOKUP($A1257, 'Customer Names'!$A$2:$D$2336, 3, FALSE)</f>
        <v xml:space="preserve"> Ms</v>
      </c>
      <c r="D1257" t="str">
        <f>VLOOKUP($A1257, 'Customer Names'!$A$2:$D$2336, 4, FALSE)</f>
        <v xml:space="preserve">  Katherine E</v>
      </c>
      <c r="E1257">
        <f>VLOOKUP($A1257, 'Medical Examinations'!$A$2:$J$2336, 2, FALSE)</f>
        <v>28.9</v>
      </c>
      <c r="F1257">
        <f>VLOOKUP($A1257, 'Medical Examinations'!$A$2:$J$2336, 3, FALSE)</f>
        <v>5.74</v>
      </c>
      <c r="G1257" t="str">
        <f>VLOOKUP($A1257, 'Medical Examinations'!$A$2:$J$2336, 4, FALSE)</f>
        <v>No</v>
      </c>
      <c r="H1257" t="str">
        <f>VLOOKUP($A1257, 'Medical Examinations'!$A$2:$J$2336, 5, FALSE)</f>
        <v>No</v>
      </c>
      <c r="I1257" t="str">
        <f>VLOOKUP($A1257, 'Medical Examinations'!$A$2:$J$2336, 6, FALSE)</f>
        <v>No</v>
      </c>
      <c r="J1257">
        <f>VLOOKUP($A1257, 'Medical Examinations'!$A$2:$J$2336, 7, FALSE)</f>
        <v>0</v>
      </c>
      <c r="K1257" t="str">
        <f>VLOOKUP($A1257, 'Medical Examinations'!$A$2:$J$2336, 8, FALSE)</f>
        <v>No</v>
      </c>
      <c r="L1257" t="str">
        <f>VLOOKUP($A1257, 'Medical Examinations'!$A$2:$J$2336, 9, FALSE)</f>
        <v>Obesity</v>
      </c>
      <c r="M1257" t="str">
        <f>VLOOKUP($A1257, 'Medical Examinations'!$A$2:$J$2336, 10, FALSE)</f>
        <v>Diabetes</v>
      </c>
      <c r="N1257">
        <f>VLOOKUP($A1257, 'Hospitalisation Details'!$A$2:$K$2344, 5, FALSE)</f>
        <v>2</v>
      </c>
      <c r="O1257">
        <f>VLOOKUP($A1257, 'Hospitalisation Details'!$A$2:$K$2344, 6, FALSE)</f>
        <v>8823.2800000000007</v>
      </c>
      <c r="P1257" t="str">
        <f>VLOOKUP($A1257, 'Hospitalisation Details'!$A$2:$K$2344, 7, FALSE)</f>
        <v>tier - 2</v>
      </c>
      <c r="Q1257" t="str">
        <f>VLOOKUP($A1257, 'Hospitalisation Details'!$A$2:$K$2344, 8, FALSE)</f>
        <v>tier - 1</v>
      </c>
      <c r="R1257" t="str">
        <f>VLOOKUP($A1257, 'Hospitalisation Details'!$A$2:$K$2344, 9, FALSE)</f>
        <v>R1011</v>
      </c>
      <c r="S1257" t="str">
        <f>VLOOKUP($A1257, 'Hospitalisation Details'!$A$2:$K$2344, 10, FALSE)</f>
        <v>14Jun1976</v>
      </c>
      <c r="T1257">
        <f>VLOOKUP($A1257, 'Hospitalisation Details'!$A$2:$K$2344, 11, FALSE)</f>
        <v>46</v>
      </c>
    </row>
    <row r="1258" spans="1:20" ht="15.75" x14ac:dyDescent="0.25">
      <c r="A1258" s="1" t="s">
        <v>1113</v>
      </c>
      <c r="B1258" t="str">
        <f>VLOOKUP($A1258, 'Customer Names'!$A$2:$D$2336, 2, FALSE)</f>
        <v>McGrane</v>
      </c>
      <c r="C1258" t="str">
        <f>VLOOKUP($A1258, 'Customer Names'!$A$2:$D$2336, 3, FALSE)</f>
        <v xml:space="preserve"> Mr</v>
      </c>
      <c r="D1258" t="str">
        <f>VLOOKUP($A1258, 'Customer Names'!$A$2:$D$2336, 4, FALSE)</f>
        <v xml:space="preserve">  Michael</v>
      </c>
      <c r="E1258">
        <f>VLOOKUP($A1258, 'Medical Examinations'!$A$2:$J$2336, 2, FALSE)</f>
        <v>45.69</v>
      </c>
      <c r="F1258">
        <f>VLOOKUP($A1258, 'Medical Examinations'!$A$2:$J$2336, 3, FALSE)</f>
        <v>4.43</v>
      </c>
      <c r="G1258" t="str">
        <f>VLOOKUP($A1258, 'Medical Examinations'!$A$2:$J$2336, 4, FALSE)</f>
        <v>Yes</v>
      </c>
      <c r="H1258" t="str">
        <f>VLOOKUP($A1258, 'Medical Examinations'!$A$2:$J$2336, 5, FALSE)</f>
        <v>No</v>
      </c>
      <c r="I1258" t="str">
        <f>VLOOKUP($A1258, 'Medical Examinations'!$A$2:$J$2336, 6, FALSE)</f>
        <v>No</v>
      </c>
      <c r="J1258">
        <f>VLOOKUP($A1258, 'Medical Examinations'!$A$2:$J$2336, 7, FALSE)</f>
        <v>2</v>
      </c>
      <c r="K1258" t="str">
        <f>VLOOKUP($A1258, 'Medical Examinations'!$A$2:$J$2336, 8, FALSE)</f>
        <v>Yes</v>
      </c>
      <c r="L1258" t="str">
        <f>VLOOKUP($A1258, 'Medical Examinations'!$A$2:$J$2336, 9, FALSE)</f>
        <v>Obesity</v>
      </c>
      <c r="M1258" t="str">
        <f>VLOOKUP($A1258, 'Medical Examinations'!$A$2:$J$2336, 10, FALSE)</f>
        <v>Normal</v>
      </c>
      <c r="N1258">
        <f>VLOOKUP($A1258, 'Hospitalisation Details'!$A$2:$K$2344, 5, FALSE)</f>
        <v>0</v>
      </c>
      <c r="O1258">
        <f>VLOOKUP($A1258, 'Hospitalisation Details'!$A$2:$K$2344, 6, FALSE)</f>
        <v>8821.8799999999992</v>
      </c>
      <c r="P1258" t="str">
        <f>VLOOKUP($A1258, 'Hospitalisation Details'!$A$2:$K$2344, 7, FALSE)</f>
        <v>tier - 2</v>
      </c>
      <c r="Q1258" t="str">
        <f>VLOOKUP($A1258, 'Hospitalisation Details'!$A$2:$K$2344, 8, FALSE)</f>
        <v>tier - 3</v>
      </c>
      <c r="R1258" t="str">
        <f>VLOOKUP($A1258, 'Hospitalisation Details'!$A$2:$K$2344, 9, FALSE)</f>
        <v>R1023</v>
      </c>
      <c r="S1258" t="str">
        <f>VLOOKUP($A1258, 'Hospitalisation Details'!$A$2:$K$2344, 10, FALSE)</f>
        <v>7Nov2001</v>
      </c>
      <c r="T1258">
        <f>VLOOKUP($A1258, 'Hospitalisation Details'!$A$2:$K$2344, 11, FALSE)</f>
        <v>21</v>
      </c>
    </row>
    <row r="1259" spans="1:20" ht="15.75" x14ac:dyDescent="0.25">
      <c r="A1259" s="1" t="s">
        <v>1112</v>
      </c>
      <c r="B1259" t="str">
        <f>VLOOKUP($A1259, 'Customer Names'!$A$2:$D$2336, 2, FALSE)</f>
        <v>Stepnowski</v>
      </c>
      <c r="C1259" t="str">
        <f>VLOOKUP($A1259, 'Customer Names'!$A$2:$D$2336, 3, FALSE)</f>
        <v xml:space="preserve"> Ms</v>
      </c>
      <c r="D1259" t="str">
        <f>VLOOKUP($A1259, 'Customer Names'!$A$2:$D$2336, 4, FALSE)</f>
        <v xml:space="preserve">  Roxanne</v>
      </c>
      <c r="E1259">
        <f>VLOOKUP($A1259, 'Medical Examinations'!$A$2:$J$2336, 2, FALSE)</f>
        <v>21.03</v>
      </c>
      <c r="F1259">
        <f>VLOOKUP($A1259, 'Medical Examinations'!$A$2:$J$2336, 3, FALSE)</f>
        <v>6.5</v>
      </c>
      <c r="G1259" t="str">
        <f>VLOOKUP($A1259, 'Medical Examinations'!$A$2:$J$2336, 4, FALSE)</f>
        <v>No</v>
      </c>
      <c r="H1259" t="str">
        <f>VLOOKUP($A1259, 'Medical Examinations'!$A$2:$J$2336, 5, FALSE)</f>
        <v>No</v>
      </c>
      <c r="I1259" t="str">
        <f>VLOOKUP($A1259, 'Medical Examinations'!$A$2:$J$2336, 6, FALSE)</f>
        <v>No</v>
      </c>
      <c r="J1259">
        <f>VLOOKUP($A1259, 'Medical Examinations'!$A$2:$J$2336, 7, FALSE)</f>
        <v>0</v>
      </c>
      <c r="K1259" t="str">
        <f>VLOOKUP($A1259, 'Medical Examinations'!$A$2:$J$2336, 8, FALSE)</f>
        <v>No</v>
      </c>
      <c r="L1259" t="str">
        <f>VLOOKUP($A1259, 'Medical Examinations'!$A$2:$J$2336, 9, FALSE)</f>
        <v>Obesity</v>
      </c>
      <c r="M1259" t="str">
        <f>VLOOKUP($A1259, 'Medical Examinations'!$A$2:$J$2336, 10, FALSE)</f>
        <v>Diabetes</v>
      </c>
      <c r="N1259">
        <f>VLOOKUP($A1259, 'Hospitalisation Details'!$A$2:$K$2344, 5, FALSE)</f>
        <v>0</v>
      </c>
      <c r="O1259">
        <f>VLOOKUP($A1259, 'Hospitalisation Details'!$A$2:$K$2344, 6, FALSE)</f>
        <v>8800.49</v>
      </c>
      <c r="P1259" t="str">
        <f>VLOOKUP($A1259, 'Hospitalisation Details'!$A$2:$K$2344, 7, FALSE)</f>
        <v>tier - 3</v>
      </c>
      <c r="Q1259" t="str">
        <f>VLOOKUP($A1259, 'Hospitalisation Details'!$A$2:$K$2344, 8, FALSE)</f>
        <v>tier - 2</v>
      </c>
      <c r="R1259" t="str">
        <f>VLOOKUP($A1259, 'Hospitalisation Details'!$A$2:$K$2344, 9, FALSE)</f>
        <v>R1013</v>
      </c>
      <c r="S1259" t="str">
        <f>VLOOKUP($A1259, 'Hospitalisation Details'!$A$2:$K$2344, 10, FALSE)</f>
        <v>29Aug1965</v>
      </c>
      <c r="T1259">
        <f>VLOOKUP($A1259, 'Hospitalisation Details'!$A$2:$K$2344, 11, FALSE)</f>
        <v>57</v>
      </c>
    </row>
    <row r="1260" spans="1:20" ht="15.75" x14ac:dyDescent="0.25">
      <c r="A1260" s="1" t="s">
        <v>1111</v>
      </c>
      <c r="B1260" t="str">
        <f>VLOOKUP($A1260, 'Customer Names'!$A$2:$D$2336, 2, FALSE)</f>
        <v>Merkle</v>
      </c>
      <c r="C1260" t="str">
        <f>VLOOKUP($A1260, 'Customer Names'!$A$2:$D$2336, 3, FALSE)</f>
        <v xml:space="preserve"> Mr</v>
      </c>
      <c r="D1260" t="str">
        <f>VLOOKUP($A1260, 'Customer Names'!$A$2:$D$2336, 4, FALSE)</f>
        <v xml:space="preserve">  Israel</v>
      </c>
      <c r="E1260">
        <f>VLOOKUP($A1260, 'Medical Examinations'!$A$2:$J$2336, 2, FALSE)</f>
        <v>37</v>
      </c>
      <c r="F1260">
        <f>VLOOKUP($A1260, 'Medical Examinations'!$A$2:$J$2336, 3, FALSE)</f>
        <v>8.75</v>
      </c>
      <c r="G1260" t="str">
        <f>VLOOKUP($A1260, 'Medical Examinations'!$A$2:$J$2336, 4, FALSE)</f>
        <v>Yes</v>
      </c>
      <c r="H1260" t="str">
        <f>VLOOKUP($A1260, 'Medical Examinations'!$A$2:$J$2336, 5, FALSE)</f>
        <v>No</v>
      </c>
      <c r="I1260" t="str">
        <f>VLOOKUP($A1260, 'Medical Examinations'!$A$2:$J$2336, 6, FALSE)</f>
        <v>No</v>
      </c>
      <c r="J1260">
        <f>VLOOKUP($A1260, 'Medical Examinations'!$A$2:$J$2336, 7, FALSE)</f>
        <v>1</v>
      </c>
      <c r="K1260" t="str">
        <f>VLOOKUP($A1260, 'Medical Examinations'!$A$2:$J$2336, 8, FALSE)</f>
        <v>No</v>
      </c>
      <c r="L1260" t="str">
        <f>VLOOKUP($A1260, 'Medical Examinations'!$A$2:$J$2336, 9, FALSE)</f>
        <v>Obesity</v>
      </c>
      <c r="M1260" t="str">
        <f>VLOOKUP($A1260, 'Medical Examinations'!$A$2:$J$2336, 10, FALSE)</f>
        <v>Diabetes</v>
      </c>
      <c r="N1260">
        <f>VLOOKUP($A1260, 'Hospitalisation Details'!$A$2:$K$2344, 5, FALSE)</f>
        <v>0</v>
      </c>
      <c r="O1260">
        <f>VLOOKUP($A1260, 'Hospitalisation Details'!$A$2:$K$2344, 6, FALSE)</f>
        <v>8798.59</v>
      </c>
      <c r="P1260" t="str">
        <f>VLOOKUP($A1260, 'Hospitalisation Details'!$A$2:$K$2344, 7, FALSE)</f>
        <v>tier - 2</v>
      </c>
      <c r="Q1260" t="str">
        <f>VLOOKUP($A1260, 'Hospitalisation Details'!$A$2:$K$2344, 8, FALSE)</f>
        <v>tier - 1</v>
      </c>
      <c r="R1260" t="str">
        <f>VLOOKUP($A1260, 'Hospitalisation Details'!$A$2:$K$2344, 9, FALSE)</f>
        <v>R1011</v>
      </c>
      <c r="S1260" t="str">
        <f>VLOOKUP($A1260, 'Hospitalisation Details'!$A$2:$K$2344, 10, FALSE)</f>
        <v>18Jun1971</v>
      </c>
      <c r="T1260">
        <f>VLOOKUP($A1260, 'Hospitalisation Details'!$A$2:$K$2344, 11, FALSE)</f>
        <v>51</v>
      </c>
    </row>
    <row r="1261" spans="1:20" ht="15.75" x14ac:dyDescent="0.25">
      <c r="A1261" s="1" t="s">
        <v>1110</v>
      </c>
      <c r="B1261" t="str">
        <f>VLOOKUP($A1261, 'Customer Names'!$A$2:$D$2336, 2, FALSE)</f>
        <v>Schaefer</v>
      </c>
      <c r="C1261" t="str">
        <f>VLOOKUP($A1261, 'Customer Names'!$A$2:$D$2336, 3, FALSE)</f>
        <v xml:space="preserve"> Mr</v>
      </c>
      <c r="D1261" t="str">
        <f>VLOOKUP($A1261, 'Customer Names'!$A$2:$D$2336, 4, FALSE)</f>
        <v xml:space="preserve">  Samalya</v>
      </c>
      <c r="E1261">
        <f>VLOOKUP($A1261, 'Medical Examinations'!$A$2:$J$2336, 2, FALSE)</f>
        <v>25.4</v>
      </c>
      <c r="F1261">
        <f>VLOOKUP($A1261, 'Medical Examinations'!$A$2:$J$2336, 3, FALSE)</f>
        <v>11.96</v>
      </c>
      <c r="G1261" t="str">
        <f>VLOOKUP($A1261, 'Medical Examinations'!$A$2:$J$2336, 4, FALSE)</f>
        <v>No</v>
      </c>
      <c r="H1261" t="str">
        <f>VLOOKUP($A1261, 'Medical Examinations'!$A$2:$J$2336, 5, FALSE)</f>
        <v>No</v>
      </c>
      <c r="I1261" t="str">
        <f>VLOOKUP($A1261, 'Medical Examinations'!$A$2:$J$2336, 6, FALSE)</f>
        <v>No</v>
      </c>
      <c r="J1261">
        <f>VLOOKUP($A1261, 'Medical Examinations'!$A$2:$J$2336, 7, FALSE)</f>
        <v>0</v>
      </c>
      <c r="K1261" t="str">
        <f>VLOOKUP($A1261, 'Medical Examinations'!$A$2:$J$2336, 8, FALSE)</f>
        <v>No</v>
      </c>
      <c r="L1261" t="str">
        <f>VLOOKUP($A1261, 'Medical Examinations'!$A$2:$J$2336, 9, FALSE)</f>
        <v>Obesity</v>
      </c>
      <c r="M1261" t="str">
        <f>VLOOKUP($A1261, 'Medical Examinations'!$A$2:$J$2336, 10, FALSE)</f>
        <v>Diabetes</v>
      </c>
      <c r="N1261">
        <f>VLOOKUP($A1261, 'Hospitalisation Details'!$A$2:$K$2344, 5, FALSE)</f>
        <v>0</v>
      </c>
      <c r="O1261">
        <f>VLOOKUP($A1261, 'Hospitalisation Details'!$A$2:$K$2344, 6, FALSE)</f>
        <v>8782.4699999999993</v>
      </c>
      <c r="P1261" t="str">
        <f>VLOOKUP($A1261, 'Hospitalisation Details'!$A$2:$K$2344, 7, FALSE)</f>
        <v>tier - 2</v>
      </c>
      <c r="Q1261" t="str">
        <f>VLOOKUP($A1261, 'Hospitalisation Details'!$A$2:$K$2344, 8, FALSE)</f>
        <v>tier - 3</v>
      </c>
      <c r="R1261" t="str">
        <f>VLOOKUP($A1261, 'Hospitalisation Details'!$A$2:$K$2344, 9, FALSE)</f>
        <v>R1011</v>
      </c>
      <c r="S1261" t="str">
        <f>VLOOKUP($A1261, 'Hospitalisation Details'!$A$2:$K$2344, 10, FALSE)</f>
        <v>23Aug1971</v>
      </c>
      <c r="T1261">
        <f>VLOOKUP($A1261, 'Hospitalisation Details'!$A$2:$K$2344, 11, FALSE)</f>
        <v>51</v>
      </c>
    </row>
    <row r="1262" spans="1:20" ht="15.75" x14ac:dyDescent="0.25">
      <c r="A1262" s="1" t="s">
        <v>1109</v>
      </c>
      <c r="B1262" t="str">
        <f>VLOOKUP($A1262, 'Customer Names'!$A$2:$D$2336, 2, FALSE)</f>
        <v>Vigneron</v>
      </c>
      <c r="C1262" t="str">
        <f>VLOOKUP($A1262, 'Customer Names'!$A$2:$D$2336, 3, FALSE)</f>
        <v xml:space="preserve"> Mr</v>
      </c>
      <c r="D1262" t="str">
        <f>VLOOKUP($A1262, 'Customer Names'!$A$2:$D$2336, 4, FALSE)</f>
        <v xml:space="preserve">  Peter</v>
      </c>
      <c r="E1262">
        <f>VLOOKUP($A1262, 'Medical Examinations'!$A$2:$J$2336, 2, FALSE)</f>
        <v>32.299999999999997</v>
      </c>
      <c r="F1262">
        <f>VLOOKUP($A1262, 'Medical Examinations'!$A$2:$J$2336, 3, FALSE)</f>
        <v>10.54</v>
      </c>
      <c r="G1262" t="str">
        <f>VLOOKUP($A1262, 'Medical Examinations'!$A$2:$J$2336, 4, FALSE)</f>
        <v>No</v>
      </c>
      <c r="H1262" t="str">
        <f>VLOOKUP($A1262, 'Medical Examinations'!$A$2:$J$2336, 5, FALSE)</f>
        <v>No</v>
      </c>
      <c r="I1262" t="str">
        <f>VLOOKUP($A1262, 'Medical Examinations'!$A$2:$J$2336, 6, FALSE)</f>
        <v>No</v>
      </c>
      <c r="J1262">
        <f>VLOOKUP($A1262, 'Medical Examinations'!$A$2:$J$2336, 7, FALSE)</f>
        <v>1</v>
      </c>
      <c r="K1262" t="str">
        <f>VLOOKUP($A1262, 'Medical Examinations'!$A$2:$J$2336, 8, FALSE)</f>
        <v>No</v>
      </c>
      <c r="L1262" t="str">
        <f>VLOOKUP($A1262, 'Medical Examinations'!$A$2:$J$2336, 9, FALSE)</f>
        <v>Obesity</v>
      </c>
      <c r="M1262" t="str">
        <f>VLOOKUP($A1262, 'Medical Examinations'!$A$2:$J$2336, 10, FALSE)</f>
        <v>Diabetes</v>
      </c>
      <c r="N1262">
        <f>VLOOKUP($A1262, 'Hospitalisation Details'!$A$2:$K$2344, 5, FALSE)</f>
        <v>1</v>
      </c>
      <c r="O1262">
        <f>VLOOKUP($A1262, 'Hospitalisation Details'!$A$2:$K$2344, 6, FALSE)</f>
        <v>8765.25</v>
      </c>
      <c r="P1262" t="str">
        <f>VLOOKUP($A1262, 'Hospitalisation Details'!$A$2:$K$2344, 7, FALSE)</f>
        <v>tier - 2</v>
      </c>
      <c r="Q1262" t="str">
        <f>VLOOKUP($A1262, 'Hospitalisation Details'!$A$2:$K$2344, 8, FALSE)</f>
        <v>tier - 3</v>
      </c>
      <c r="R1262" t="str">
        <f>VLOOKUP($A1262, 'Hospitalisation Details'!$A$2:$K$2344, 9, FALSE)</f>
        <v>R1012</v>
      </c>
      <c r="S1262" t="str">
        <f>VLOOKUP($A1262, 'Hospitalisation Details'!$A$2:$K$2344, 10, FALSE)</f>
        <v>6Sep1974</v>
      </c>
      <c r="T1262">
        <f>VLOOKUP($A1262, 'Hospitalisation Details'!$A$2:$K$2344, 11, FALSE)</f>
        <v>48</v>
      </c>
    </row>
    <row r="1263" spans="1:20" ht="15.75" x14ac:dyDescent="0.25">
      <c r="A1263" s="1" t="s">
        <v>1108</v>
      </c>
      <c r="B1263" t="str">
        <f>VLOOKUP($A1263, 'Customer Names'!$A$2:$D$2336, 2, FALSE)</f>
        <v>Mucci</v>
      </c>
      <c r="C1263" t="str">
        <f>VLOOKUP($A1263, 'Customer Names'!$A$2:$D$2336, 3, FALSE)</f>
        <v xml:space="preserve"> Ms</v>
      </c>
      <c r="D1263" t="str">
        <f>VLOOKUP($A1263, 'Customer Names'!$A$2:$D$2336, 4, FALSE)</f>
        <v xml:space="preserve">  Alicia</v>
      </c>
      <c r="E1263">
        <f>VLOOKUP($A1263, 'Medical Examinations'!$A$2:$J$2336, 2, FALSE)</f>
        <v>23.94</v>
      </c>
      <c r="F1263">
        <f>VLOOKUP($A1263, 'Medical Examinations'!$A$2:$J$2336, 3, FALSE)</f>
        <v>4.54</v>
      </c>
      <c r="G1263" t="str">
        <f>VLOOKUP($A1263, 'Medical Examinations'!$A$2:$J$2336, 4, FALSE)</f>
        <v>No</v>
      </c>
      <c r="H1263" t="str">
        <f>VLOOKUP($A1263, 'Medical Examinations'!$A$2:$J$2336, 5, FALSE)</f>
        <v>No</v>
      </c>
      <c r="I1263" t="str">
        <f>VLOOKUP($A1263, 'Medical Examinations'!$A$2:$J$2336, 6, FALSE)</f>
        <v>Yes</v>
      </c>
      <c r="J1263">
        <f>VLOOKUP($A1263, 'Medical Examinations'!$A$2:$J$2336, 7, FALSE)</f>
        <v>0</v>
      </c>
      <c r="K1263" t="str">
        <f>VLOOKUP($A1263, 'Medical Examinations'!$A$2:$J$2336, 8, FALSE)</f>
        <v>No</v>
      </c>
      <c r="L1263" t="str">
        <f>VLOOKUP($A1263, 'Medical Examinations'!$A$2:$J$2336, 9, FALSE)</f>
        <v>Obesity</v>
      </c>
      <c r="M1263" t="str">
        <f>VLOOKUP($A1263, 'Medical Examinations'!$A$2:$J$2336, 10, FALSE)</f>
        <v>Normal</v>
      </c>
      <c r="N1263">
        <f>VLOOKUP($A1263, 'Hospitalisation Details'!$A$2:$K$2344, 5, FALSE)</f>
        <v>0</v>
      </c>
      <c r="O1263">
        <f>VLOOKUP($A1263, 'Hospitalisation Details'!$A$2:$K$2344, 6, FALSE)</f>
        <v>8760.1200000000008</v>
      </c>
      <c r="P1263" t="str">
        <f>VLOOKUP($A1263, 'Hospitalisation Details'!$A$2:$K$2344, 7, FALSE)</f>
        <v>tier - 2</v>
      </c>
      <c r="Q1263" t="str">
        <f>VLOOKUP($A1263, 'Hospitalisation Details'!$A$2:$K$2344, 8, FALSE)</f>
        <v>tier - 1</v>
      </c>
      <c r="R1263" t="str">
        <f>VLOOKUP($A1263, 'Hospitalisation Details'!$A$2:$K$2344, 9, FALSE)</f>
        <v>R1013</v>
      </c>
      <c r="S1263" t="str">
        <f>VLOOKUP($A1263, 'Hospitalisation Details'!$A$2:$K$2344, 10, FALSE)</f>
        <v>9Sep1969</v>
      </c>
      <c r="T1263">
        <f>VLOOKUP($A1263, 'Hospitalisation Details'!$A$2:$K$2344, 11, FALSE)</f>
        <v>53</v>
      </c>
    </row>
    <row r="1264" spans="1:20" ht="15.75" x14ac:dyDescent="0.25">
      <c r="A1264" s="1" t="s">
        <v>1107</v>
      </c>
      <c r="B1264" t="str">
        <f>VLOOKUP($A1264, 'Customer Names'!$A$2:$D$2336, 2, FALSE)</f>
        <v>MacDonald</v>
      </c>
      <c r="C1264" t="str">
        <f>VLOOKUP($A1264, 'Customer Names'!$A$2:$D$2336, 3, FALSE)</f>
        <v xml:space="preserve"> Ms</v>
      </c>
      <c r="D1264" t="str">
        <f>VLOOKUP($A1264, 'Customer Names'!$A$2:$D$2336, 4, FALSE)</f>
        <v xml:space="preserve">  Sarah K</v>
      </c>
      <c r="E1264">
        <f>VLOOKUP($A1264, 'Medical Examinations'!$A$2:$J$2336, 2, FALSE)</f>
        <v>46.4</v>
      </c>
      <c r="F1264">
        <f>VLOOKUP($A1264, 'Medical Examinations'!$A$2:$J$2336, 3, FALSE)</f>
        <v>5.71</v>
      </c>
      <c r="G1264" t="str">
        <f>VLOOKUP($A1264, 'Medical Examinations'!$A$2:$J$2336, 4, FALSE)</f>
        <v>Yes</v>
      </c>
      <c r="H1264" t="str">
        <f>VLOOKUP($A1264, 'Medical Examinations'!$A$2:$J$2336, 5, FALSE)</f>
        <v>No</v>
      </c>
      <c r="I1264" t="str">
        <f>VLOOKUP($A1264, 'Medical Examinations'!$A$2:$J$2336, 6, FALSE)</f>
        <v>No</v>
      </c>
      <c r="J1264">
        <f>VLOOKUP($A1264, 'Medical Examinations'!$A$2:$J$2336, 7, FALSE)</f>
        <v>2</v>
      </c>
      <c r="K1264" t="str">
        <f>VLOOKUP($A1264, 'Medical Examinations'!$A$2:$J$2336, 8, FALSE)</f>
        <v>Yes</v>
      </c>
      <c r="L1264" t="str">
        <f>VLOOKUP($A1264, 'Medical Examinations'!$A$2:$J$2336, 9, FALSE)</f>
        <v>Obesity</v>
      </c>
      <c r="M1264" t="str">
        <f>VLOOKUP($A1264, 'Medical Examinations'!$A$2:$J$2336, 10, FALSE)</f>
        <v>Diabetes</v>
      </c>
      <c r="N1264">
        <f>VLOOKUP($A1264, 'Hospitalisation Details'!$A$2:$K$2344, 5, FALSE)</f>
        <v>0</v>
      </c>
      <c r="O1264">
        <f>VLOOKUP($A1264, 'Hospitalisation Details'!$A$2:$K$2344, 6, FALSE)</f>
        <v>8747.68</v>
      </c>
      <c r="P1264" t="str">
        <f>VLOOKUP($A1264, 'Hospitalisation Details'!$A$2:$K$2344, 7, FALSE)</f>
        <v>tier - 2</v>
      </c>
      <c r="Q1264" t="str">
        <f>VLOOKUP($A1264, 'Hospitalisation Details'!$A$2:$K$2344, 8, FALSE)</f>
        <v>tier - 3</v>
      </c>
      <c r="R1264" t="str">
        <f>VLOOKUP($A1264, 'Hospitalisation Details'!$A$2:$K$2344, 9, FALSE)</f>
        <v>R1011</v>
      </c>
      <c r="S1264" t="str">
        <f>VLOOKUP($A1264, 'Hospitalisation Details'!$A$2:$K$2344, 10, FALSE)</f>
        <v>23Aug1999</v>
      </c>
      <c r="T1264">
        <f>VLOOKUP($A1264, 'Hospitalisation Details'!$A$2:$K$2344, 11, FALSE)</f>
        <v>23</v>
      </c>
    </row>
    <row r="1265" spans="1:20" ht="15.75" x14ac:dyDescent="0.25">
      <c r="A1265" s="1" t="s">
        <v>1106</v>
      </c>
      <c r="B1265" t="str">
        <f>VLOOKUP($A1265, 'Customer Names'!$A$2:$D$2336, 2, FALSE)</f>
        <v>Deng</v>
      </c>
      <c r="C1265" t="str">
        <f>VLOOKUP($A1265, 'Customer Names'!$A$2:$D$2336, 3, FALSE)</f>
        <v xml:space="preserve"> Mr</v>
      </c>
      <c r="D1265" t="str">
        <f>VLOOKUP($A1265, 'Customer Names'!$A$2:$D$2336, 4, FALSE)</f>
        <v xml:space="preserve">  Guomin</v>
      </c>
      <c r="E1265">
        <f>VLOOKUP($A1265, 'Medical Examinations'!$A$2:$J$2336, 2, FALSE)</f>
        <v>40.375</v>
      </c>
      <c r="F1265">
        <f>VLOOKUP($A1265, 'Medical Examinations'!$A$2:$J$2336, 3, FALSE)</f>
        <v>6.25</v>
      </c>
      <c r="G1265" t="str">
        <f>VLOOKUP($A1265, 'Medical Examinations'!$A$2:$J$2336, 4, FALSE)</f>
        <v>Yes</v>
      </c>
      <c r="H1265" t="str">
        <f>VLOOKUP($A1265, 'Medical Examinations'!$A$2:$J$2336, 5, FALSE)</f>
        <v>No</v>
      </c>
      <c r="I1265" t="str">
        <f>VLOOKUP($A1265, 'Medical Examinations'!$A$2:$J$2336, 6, FALSE)</f>
        <v>No</v>
      </c>
      <c r="J1265">
        <f>VLOOKUP($A1265, 'Medical Examinations'!$A$2:$J$2336, 7, FALSE)</f>
        <v>1</v>
      </c>
      <c r="K1265" t="str">
        <f>VLOOKUP($A1265, 'Medical Examinations'!$A$2:$J$2336, 8, FALSE)</f>
        <v>Yes</v>
      </c>
      <c r="L1265" t="str">
        <f>VLOOKUP($A1265, 'Medical Examinations'!$A$2:$J$2336, 9, FALSE)</f>
        <v>Obesity</v>
      </c>
      <c r="M1265" t="str">
        <f>VLOOKUP($A1265, 'Medical Examinations'!$A$2:$J$2336, 10, FALSE)</f>
        <v>Diabetes</v>
      </c>
      <c r="N1265">
        <f>VLOOKUP($A1265, 'Hospitalisation Details'!$A$2:$K$2344, 5, FALSE)</f>
        <v>2</v>
      </c>
      <c r="O1265">
        <f>VLOOKUP($A1265, 'Hospitalisation Details'!$A$2:$K$2344, 6, FALSE)</f>
        <v>8733.23</v>
      </c>
      <c r="P1265" t="str">
        <f>VLOOKUP($A1265, 'Hospitalisation Details'!$A$2:$K$2344, 7, FALSE)</f>
        <v>tier - 2</v>
      </c>
      <c r="Q1265" t="str">
        <f>VLOOKUP($A1265, 'Hospitalisation Details'!$A$2:$K$2344, 8, FALSE)</f>
        <v>tier - 3</v>
      </c>
      <c r="R1265" t="str">
        <f>VLOOKUP($A1265, 'Hospitalisation Details'!$A$2:$K$2344, 9, FALSE)</f>
        <v>R1012</v>
      </c>
      <c r="S1265" t="str">
        <f>VLOOKUP($A1265, 'Hospitalisation Details'!$A$2:$K$2344, 10, FALSE)</f>
        <v>17Jun1976</v>
      </c>
      <c r="T1265">
        <f>VLOOKUP($A1265, 'Hospitalisation Details'!$A$2:$K$2344, 11, FALSE)</f>
        <v>46</v>
      </c>
    </row>
    <row r="1266" spans="1:20" ht="15.75" x14ac:dyDescent="0.25">
      <c r="A1266" s="1" t="s">
        <v>1105</v>
      </c>
      <c r="B1266" t="str">
        <f>VLOOKUP($A1266, 'Customer Names'!$A$2:$D$2336, 2, FALSE)</f>
        <v>De Mata</v>
      </c>
      <c r="C1266" t="str">
        <f>VLOOKUP($A1266, 'Customer Names'!$A$2:$D$2336, 3, FALSE)</f>
        <v xml:space="preserve"> Mr</v>
      </c>
      <c r="D1266" t="str">
        <f>VLOOKUP($A1266, 'Customer Names'!$A$2:$D$2336, 4, FALSE)</f>
        <v xml:space="preserve">  Javier</v>
      </c>
      <c r="E1266">
        <f>VLOOKUP($A1266, 'Medical Examinations'!$A$2:$J$2336, 2, FALSE)</f>
        <v>28.7</v>
      </c>
      <c r="F1266">
        <f>VLOOKUP($A1266, 'Medical Examinations'!$A$2:$J$2336, 3, FALSE)</f>
        <v>9.4700000000000006</v>
      </c>
      <c r="G1266" t="str">
        <f>VLOOKUP($A1266, 'Medical Examinations'!$A$2:$J$2336, 4, FALSE)</f>
        <v>No</v>
      </c>
      <c r="H1266" t="str">
        <f>VLOOKUP($A1266, 'Medical Examinations'!$A$2:$J$2336, 5, FALSE)</f>
        <v>No</v>
      </c>
      <c r="I1266" t="str">
        <f>VLOOKUP($A1266, 'Medical Examinations'!$A$2:$J$2336, 6, FALSE)</f>
        <v>No</v>
      </c>
      <c r="J1266">
        <f>VLOOKUP($A1266, 'Medical Examinations'!$A$2:$J$2336, 7, FALSE)</f>
        <v>0</v>
      </c>
      <c r="K1266" t="str">
        <f>VLOOKUP($A1266, 'Medical Examinations'!$A$2:$J$2336, 8, FALSE)</f>
        <v>No</v>
      </c>
      <c r="L1266" t="str">
        <f>VLOOKUP($A1266, 'Medical Examinations'!$A$2:$J$2336, 9, FALSE)</f>
        <v>Obesity</v>
      </c>
      <c r="M1266" t="str">
        <f>VLOOKUP($A1266, 'Medical Examinations'!$A$2:$J$2336, 10, FALSE)</f>
        <v>Diabetes</v>
      </c>
      <c r="N1266">
        <f>VLOOKUP($A1266, 'Hospitalisation Details'!$A$2:$K$2344, 5, FALSE)</f>
        <v>1</v>
      </c>
      <c r="O1266">
        <f>VLOOKUP($A1266, 'Hospitalisation Details'!$A$2:$K$2344, 6, FALSE)</f>
        <v>8703.4599999999991</v>
      </c>
      <c r="P1266" t="str">
        <f>VLOOKUP($A1266, 'Hospitalisation Details'!$A$2:$K$2344, 7, FALSE)</f>
        <v>tier - 3</v>
      </c>
      <c r="Q1266" t="str">
        <f>VLOOKUP($A1266, 'Hospitalisation Details'!$A$2:$K$2344, 8, FALSE)</f>
        <v>tier - 3</v>
      </c>
      <c r="R1266" t="str">
        <f>VLOOKUP($A1266, 'Hospitalisation Details'!$A$2:$K$2344, 9, FALSE)</f>
        <v>R1011</v>
      </c>
      <c r="S1266" t="str">
        <f>VLOOKUP($A1266, 'Hospitalisation Details'!$A$2:$K$2344, 10, FALSE)</f>
        <v>25Jun1973</v>
      </c>
      <c r="T1266">
        <f>VLOOKUP($A1266, 'Hospitalisation Details'!$A$2:$K$2344, 11, FALSE)</f>
        <v>49</v>
      </c>
    </row>
    <row r="1267" spans="1:20" ht="15.75" x14ac:dyDescent="0.25">
      <c r="A1267" s="1" t="s">
        <v>1104</v>
      </c>
      <c r="B1267" t="str">
        <f>VLOOKUP($A1267, 'Customer Names'!$A$2:$D$2336, 2, FALSE)</f>
        <v>Strickland</v>
      </c>
      <c r="C1267" t="str">
        <f>VLOOKUP($A1267, 'Customer Names'!$A$2:$D$2336, 3, FALSE)</f>
        <v xml:space="preserve"> Mr</v>
      </c>
      <c r="D1267" t="str">
        <f>VLOOKUP($A1267, 'Customer Names'!$A$2:$D$2336, 4, FALSE)</f>
        <v xml:space="preserve">  Matt</v>
      </c>
      <c r="E1267">
        <f>VLOOKUP($A1267, 'Medical Examinations'!$A$2:$J$2336, 2, FALSE)</f>
        <v>26.63</v>
      </c>
      <c r="F1267">
        <f>VLOOKUP($A1267, 'Medical Examinations'!$A$2:$J$2336, 3, FALSE)</f>
        <v>5.7</v>
      </c>
      <c r="G1267" t="str">
        <f>VLOOKUP($A1267, 'Medical Examinations'!$A$2:$J$2336, 4, FALSE)</f>
        <v>No</v>
      </c>
      <c r="H1267" t="str">
        <f>VLOOKUP($A1267, 'Medical Examinations'!$A$2:$J$2336, 5, FALSE)</f>
        <v>No</v>
      </c>
      <c r="I1267" t="str">
        <f>VLOOKUP($A1267, 'Medical Examinations'!$A$2:$J$2336, 6, FALSE)</f>
        <v>No</v>
      </c>
      <c r="J1267">
        <f>VLOOKUP($A1267, 'Medical Examinations'!$A$2:$J$2336, 7, FALSE)</f>
        <v>0</v>
      </c>
      <c r="K1267" t="str">
        <f>VLOOKUP($A1267, 'Medical Examinations'!$A$2:$J$2336, 8, FALSE)</f>
        <v>No</v>
      </c>
      <c r="L1267" t="str">
        <f>VLOOKUP($A1267, 'Medical Examinations'!$A$2:$J$2336, 9, FALSE)</f>
        <v>Obesity</v>
      </c>
      <c r="M1267" t="str">
        <f>VLOOKUP($A1267, 'Medical Examinations'!$A$2:$J$2336, 10, FALSE)</f>
        <v>Diabetes</v>
      </c>
      <c r="N1267">
        <f>VLOOKUP($A1267, 'Hospitalisation Details'!$A$2:$K$2344, 5, FALSE)</f>
        <v>2</v>
      </c>
      <c r="O1267">
        <f>VLOOKUP($A1267, 'Hospitalisation Details'!$A$2:$K$2344, 6, FALSE)</f>
        <v>8701.84</v>
      </c>
      <c r="P1267" t="str">
        <f>VLOOKUP($A1267, 'Hospitalisation Details'!$A$2:$K$2344, 7, FALSE)</f>
        <v>tier - 2</v>
      </c>
      <c r="Q1267" t="str">
        <f>VLOOKUP($A1267, 'Hospitalisation Details'!$A$2:$K$2344, 8, FALSE)</f>
        <v>tier - 3</v>
      </c>
      <c r="R1267" t="str">
        <f>VLOOKUP($A1267, 'Hospitalisation Details'!$A$2:$K$2344, 9, FALSE)</f>
        <v>R1021</v>
      </c>
      <c r="S1267" t="str">
        <f>VLOOKUP($A1267, 'Hospitalisation Details'!$A$2:$K$2344, 10, FALSE)</f>
        <v>28Oct1980</v>
      </c>
      <c r="T1267">
        <f>VLOOKUP($A1267, 'Hospitalisation Details'!$A$2:$K$2344, 11, FALSE)</f>
        <v>42</v>
      </c>
    </row>
    <row r="1268" spans="1:20" ht="15.75" x14ac:dyDescent="0.25">
      <c r="A1268" s="1" t="s">
        <v>1103</v>
      </c>
      <c r="B1268" t="str">
        <f>VLOOKUP($A1268, 'Customer Names'!$A$2:$D$2336, 2, FALSE)</f>
        <v>Cheney</v>
      </c>
      <c r="C1268" t="str">
        <f>VLOOKUP($A1268, 'Customer Names'!$A$2:$D$2336, 3, FALSE)</f>
        <v xml:space="preserve"> Mr</v>
      </c>
      <c r="D1268" t="str">
        <f>VLOOKUP($A1268, 'Customer Names'!$A$2:$D$2336, 4, FALSE)</f>
        <v xml:space="preserve">  Thomas S</v>
      </c>
      <c r="E1268">
        <f>VLOOKUP($A1268, 'Medical Examinations'!$A$2:$J$2336, 2, FALSE)</f>
        <v>22.515000000000001</v>
      </c>
      <c r="F1268">
        <f>VLOOKUP($A1268, 'Medical Examinations'!$A$2:$J$2336, 3, FALSE)</f>
        <v>11.18</v>
      </c>
      <c r="G1268" t="str">
        <f>VLOOKUP($A1268, 'Medical Examinations'!$A$2:$J$2336, 4, FALSE)</f>
        <v>No</v>
      </c>
      <c r="H1268" t="str">
        <f>VLOOKUP($A1268, 'Medical Examinations'!$A$2:$J$2336, 5, FALSE)</f>
        <v>No</v>
      </c>
      <c r="I1268" t="str">
        <f>VLOOKUP($A1268, 'Medical Examinations'!$A$2:$J$2336, 6, FALSE)</f>
        <v>No</v>
      </c>
      <c r="J1268">
        <f>VLOOKUP($A1268, 'Medical Examinations'!$A$2:$J$2336, 7, FALSE)</f>
        <v>0</v>
      </c>
      <c r="K1268" t="str">
        <f>VLOOKUP($A1268, 'Medical Examinations'!$A$2:$J$2336, 8, FALSE)</f>
        <v>No</v>
      </c>
      <c r="L1268" t="str">
        <f>VLOOKUP($A1268, 'Medical Examinations'!$A$2:$J$2336, 9, FALSE)</f>
        <v>Obesity</v>
      </c>
      <c r="M1268" t="str">
        <f>VLOOKUP($A1268, 'Medical Examinations'!$A$2:$J$2336, 10, FALSE)</f>
        <v>Diabetes</v>
      </c>
      <c r="N1268">
        <f>VLOOKUP($A1268, 'Hospitalisation Details'!$A$2:$K$2344, 5, FALSE)</f>
        <v>0</v>
      </c>
      <c r="O1268">
        <f>VLOOKUP($A1268, 'Hospitalisation Details'!$A$2:$K$2344, 6, FALSE)</f>
        <v>8688.86</v>
      </c>
      <c r="P1268" t="str">
        <f>VLOOKUP($A1268, 'Hospitalisation Details'!$A$2:$K$2344, 7, FALSE)</f>
        <v>tier - 2</v>
      </c>
      <c r="Q1268" t="str">
        <f>VLOOKUP($A1268, 'Hospitalisation Details'!$A$2:$K$2344, 8, FALSE)</f>
        <v>tier - 1</v>
      </c>
      <c r="R1268" t="str">
        <f>VLOOKUP($A1268, 'Hospitalisation Details'!$A$2:$K$2344, 9, FALSE)</f>
        <v>R1017</v>
      </c>
      <c r="S1268" t="str">
        <f>VLOOKUP($A1268, 'Hospitalisation Details'!$A$2:$K$2344, 10, FALSE)</f>
        <v>11Oct1973</v>
      </c>
      <c r="T1268">
        <f>VLOOKUP($A1268, 'Hospitalisation Details'!$A$2:$K$2344, 11, FALSE)</f>
        <v>49</v>
      </c>
    </row>
    <row r="1269" spans="1:20" ht="15.75" x14ac:dyDescent="0.25">
      <c r="A1269" s="1" t="s">
        <v>1102</v>
      </c>
      <c r="B1269" t="str">
        <f>VLOOKUP($A1269, 'Customer Names'!$A$2:$D$2336, 2, FALSE)</f>
        <v>Godoy</v>
      </c>
      <c r="C1269" t="str">
        <f>VLOOKUP($A1269, 'Customer Names'!$A$2:$D$2336, 3, FALSE)</f>
        <v xml:space="preserve"> Ms</v>
      </c>
      <c r="D1269" t="str">
        <f>VLOOKUP($A1269, 'Customer Names'!$A$2:$D$2336, 4, FALSE)</f>
        <v xml:space="preserve">  Martha Patricia</v>
      </c>
      <c r="E1269">
        <f>VLOOKUP($A1269, 'Medical Examinations'!$A$2:$J$2336, 2, FALSE)</f>
        <v>36.575000000000003</v>
      </c>
      <c r="F1269">
        <f>VLOOKUP($A1269, 'Medical Examinations'!$A$2:$J$2336, 3, FALSE)</f>
        <v>10.98</v>
      </c>
      <c r="G1269" t="str">
        <f>VLOOKUP($A1269, 'Medical Examinations'!$A$2:$J$2336, 4, FALSE)</f>
        <v>Yes</v>
      </c>
      <c r="H1269" t="str">
        <f>VLOOKUP($A1269, 'Medical Examinations'!$A$2:$J$2336, 5, FALSE)</f>
        <v>No</v>
      </c>
      <c r="I1269" t="str">
        <f>VLOOKUP($A1269, 'Medical Examinations'!$A$2:$J$2336, 6, FALSE)</f>
        <v>No</v>
      </c>
      <c r="J1269">
        <f>VLOOKUP($A1269, 'Medical Examinations'!$A$2:$J$2336, 7, FALSE)</f>
        <v>1</v>
      </c>
      <c r="K1269" t="str">
        <f>VLOOKUP($A1269, 'Medical Examinations'!$A$2:$J$2336, 8, FALSE)</f>
        <v>No</v>
      </c>
      <c r="L1269" t="str">
        <f>VLOOKUP($A1269, 'Medical Examinations'!$A$2:$J$2336, 9, FALSE)</f>
        <v>Obesity</v>
      </c>
      <c r="M1269" t="str">
        <f>VLOOKUP($A1269, 'Medical Examinations'!$A$2:$J$2336, 10, FALSE)</f>
        <v>Diabetes</v>
      </c>
      <c r="N1269">
        <f>VLOOKUP($A1269, 'Hospitalisation Details'!$A$2:$K$2344, 5, FALSE)</f>
        <v>0</v>
      </c>
      <c r="O1269">
        <f>VLOOKUP($A1269, 'Hospitalisation Details'!$A$2:$K$2344, 6, FALSE)</f>
        <v>8671.19</v>
      </c>
      <c r="P1269" t="str">
        <f>VLOOKUP($A1269, 'Hospitalisation Details'!$A$2:$K$2344, 7, FALSE)</f>
        <v>tier - 2</v>
      </c>
      <c r="Q1269" t="str">
        <f>VLOOKUP($A1269, 'Hospitalisation Details'!$A$2:$K$2344, 8, FALSE)</f>
        <v>tier - 1</v>
      </c>
      <c r="R1269" t="str">
        <f>VLOOKUP($A1269, 'Hospitalisation Details'!$A$2:$K$2344, 9, FALSE)</f>
        <v>R1012</v>
      </c>
      <c r="S1269" t="str">
        <f>VLOOKUP($A1269, 'Hospitalisation Details'!$A$2:$K$2344, 10, FALSE)</f>
        <v>16Aug1974</v>
      </c>
      <c r="T1269">
        <f>VLOOKUP($A1269, 'Hospitalisation Details'!$A$2:$K$2344, 11, FALSE)</f>
        <v>48</v>
      </c>
    </row>
    <row r="1270" spans="1:20" ht="15.75" x14ac:dyDescent="0.25">
      <c r="A1270" s="1" t="s">
        <v>1101</v>
      </c>
      <c r="B1270" t="str">
        <f>VLOOKUP($A1270, 'Customer Names'!$A$2:$D$2336, 2, FALSE)</f>
        <v>Rider</v>
      </c>
      <c r="C1270" t="str">
        <f>VLOOKUP($A1270, 'Customer Names'!$A$2:$D$2336, 3, FALSE)</f>
        <v xml:space="preserve"> Ms</v>
      </c>
      <c r="D1270" t="str">
        <f>VLOOKUP($A1270, 'Customer Names'!$A$2:$D$2336, 4, FALSE)</f>
        <v xml:space="preserve">  Alicia</v>
      </c>
      <c r="E1270">
        <f>VLOOKUP($A1270, 'Medical Examinations'!$A$2:$J$2336, 2, FALSE)</f>
        <v>23.66</v>
      </c>
      <c r="F1270">
        <f>VLOOKUP($A1270, 'Medical Examinations'!$A$2:$J$2336, 3, FALSE)</f>
        <v>5.1100000000000003</v>
      </c>
      <c r="G1270" t="str">
        <f>VLOOKUP($A1270, 'Medical Examinations'!$A$2:$J$2336, 4, FALSE)</f>
        <v>No</v>
      </c>
      <c r="H1270" t="str">
        <f>VLOOKUP($A1270, 'Medical Examinations'!$A$2:$J$2336, 5, FALSE)</f>
        <v>No</v>
      </c>
      <c r="I1270" t="str">
        <f>VLOOKUP($A1270, 'Medical Examinations'!$A$2:$J$2336, 6, FALSE)</f>
        <v>Yes</v>
      </c>
      <c r="J1270">
        <f>VLOOKUP($A1270, 'Medical Examinations'!$A$2:$J$2336, 7, FALSE)</f>
        <v>0</v>
      </c>
      <c r="K1270" t="str">
        <f>VLOOKUP($A1270, 'Medical Examinations'!$A$2:$J$2336, 8, FALSE)</f>
        <v>No</v>
      </c>
      <c r="L1270" t="str">
        <f>VLOOKUP($A1270, 'Medical Examinations'!$A$2:$J$2336, 9, FALSE)</f>
        <v>Obesity</v>
      </c>
      <c r="M1270" t="str">
        <f>VLOOKUP($A1270, 'Medical Examinations'!$A$2:$J$2336, 10, FALSE)</f>
        <v>Normal</v>
      </c>
      <c r="N1270">
        <f>VLOOKUP($A1270, 'Hospitalisation Details'!$A$2:$K$2344, 5, FALSE)</f>
        <v>0</v>
      </c>
      <c r="O1270">
        <f>VLOOKUP($A1270, 'Hospitalisation Details'!$A$2:$K$2344, 6, FALSE)</f>
        <v>8665.14</v>
      </c>
      <c r="P1270" t="str">
        <f>VLOOKUP($A1270, 'Hospitalisation Details'!$A$2:$K$2344, 7, FALSE)</f>
        <v>tier - 2</v>
      </c>
      <c r="Q1270" t="str">
        <f>VLOOKUP($A1270, 'Hospitalisation Details'!$A$2:$K$2344, 8, FALSE)</f>
        <v>tier - 3</v>
      </c>
      <c r="R1270" t="str">
        <f>VLOOKUP($A1270, 'Hospitalisation Details'!$A$2:$K$2344, 9, FALSE)</f>
        <v>R1013</v>
      </c>
      <c r="S1270" t="str">
        <f>VLOOKUP($A1270, 'Hospitalisation Details'!$A$2:$K$2344, 10, FALSE)</f>
        <v>10Aug1969</v>
      </c>
      <c r="T1270">
        <f>VLOOKUP($A1270, 'Hospitalisation Details'!$A$2:$K$2344, 11, FALSE)</f>
        <v>53</v>
      </c>
    </row>
    <row r="1271" spans="1:20" ht="15.75" x14ac:dyDescent="0.25">
      <c r="A1271" s="1" t="s">
        <v>1100</v>
      </c>
      <c r="B1271" t="str">
        <f>VLOOKUP($A1271, 'Customer Names'!$A$2:$D$2336, 2, FALSE)</f>
        <v>Evans</v>
      </c>
      <c r="C1271" t="str">
        <f>VLOOKUP($A1271, 'Customer Names'!$A$2:$D$2336, 3, FALSE)</f>
        <v xml:space="preserve"> Ms</v>
      </c>
      <c r="D1271" t="str">
        <f>VLOOKUP($A1271, 'Customer Names'!$A$2:$D$2336, 4, FALSE)</f>
        <v xml:space="preserve">  Jennifer V</v>
      </c>
      <c r="E1271">
        <f>VLOOKUP($A1271, 'Medical Examinations'!$A$2:$J$2336, 2, FALSE)</f>
        <v>18.62</v>
      </c>
      <c r="F1271">
        <f>VLOOKUP($A1271, 'Medical Examinations'!$A$2:$J$2336, 3, FALSE)</f>
        <v>10.24</v>
      </c>
      <c r="G1271" t="str">
        <f>VLOOKUP($A1271, 'Medical Examinations'!$A$2:$J$2336, 4, FALSE)</f>
        <v>No</v>
      </c>
      <c r="H1271" t="str">
        <f>VLOOKUP($A1271, 'Medical Examinations'!$A$2:$J$2336, 5, FALSE)</f>
        <v>No</v>
      </c>
      <c r="I1271" t="str">
        <f>VLOOKUP($A1271, 'Medical Examinations'!$A$2:$J$2336, 6, FALSE)</f>
        <v>No</v>
      </c>
      <c r="J1271">
        <f>VLOOKUP($A1271, 'Medical Examinations'!$A$2:$J$2336, 7, FALSE)</f>
        <v>0</v>
      </c>
      <c r="K1271" t="str">
        <f>VLOOKUP($A1271, 'Medical Examinations'!$A$2:$J$2336, 8, FALSE)</f>
        <v>No</v>
      </c>
      <c r="L1271" t="str">
        <f>VLOOKUP($A1271, 'Medical Examinations'!$A$2:$J$2336, 9, FALSE)</f>
        <v>Obesity</v>
      </c>
      <c r="M1271" t="str">
        <f>VLOOKUP($A1271, 'Medical Examinations'!$A$2:$J$2336, 10, FALSE)</f>
        <v>Diabetes</v>
      </c>
      <c r="N1271">
        <f>VLOOKUP($A1271, 'Hospitalisation Details'!$A$2:$K$2344, 5, FALSE)</f>
        <v>0</v>
      </c>
      <c r="O1271">
        <f>VLOOKUP($A1271, 'Hospitalisation Details'!$A$2:$K$2344, 6, FALSE)</f>
        <v>8665.09</v>
      </c>
      <c r="P1271" t="str">
        <f>VLOOKUP($A1271, 'Hospitalisation Details'!$A$2:$K$2344, 7, FALSE)</f>
        <v>tier - 3</v>
      </c>
      <c r="Q1271" t="str">
        <f>VLOOKUP($A1271, 'Hospitalisation Details'!$A$2:$K$2344, 8, FALSE)</f>
        <v>tier - 2</v>
      </c>
      <c r="R1271" t="str">
        <f>VLOOKUP($A1271, 'Hospitalisation Details'!$A$2:$K$2344, 9, FALSE)</f>
        <v>R1012</v>
      </c>
      <c r="S1271" t="str">
        <f>VLOOKUP($A1271, 'Hospitalisation Details'!$A$2:$K$2344, 10, FALSE)</f>
        <v>21Oct1965</v>
      </c>
      <c r="T1271">
        <f>VLOOKUP($A1271, 'Hospitalisation Details'!$A$2:$K$2344, 11, FALSE)</f>
        <v>57</v>
      </c>
    </row>
    <row r="1272" spans="1:20" ht="15.75" x14ac:dyDescent="0.25">
      <c r="A1272" s="1" t="s">
        <v>1099</v>
      </c>
      <c r="B1272" t="str">
        <f>VLOOKUP($A1272, 'Customer Names'!$A$2:$D$2336, 2, FALSE)</f>
        <v>Anderson</v>
      </c>
      <c r="C1272" t="str">
        <f>VLOOKUP($A1272, 'Customer Names'!$A$2:$D$2336, 3, FALSE)</f>
        <v xml:space="preserve"> Mr</v>
      </c>
      <c r="D1272" t="str">
        <f>VLOOKUP($A1272, 'Customer Names'!$A$2:$D$2336, 4, FALSE)</f>
        <v xml:space="preserve">  Michael W</v>
      </c>
      <c r="E1272">
        <f>VLOOKUP($A1272, 'Medical Examinations'!$A$2:$J$2336, 2, FALSE)</f>
        <v>19.190000000000001</v>
      </c>
      <c r="F1272">
        <f>VLOOKUP($A1272, 'Medical Examinations'!$A$2:$J$2336, 3, FALSE)</f>
        <v>7.71</v>
      </c>
      <c r="G1272" t="str">
        <f>VLOOKUP($A1272, 'Medical Examinations'!$A$2:$J$2336, 4, FALSE)</f>
        <v>No</v>
      </c>
      <c r="H1272" t="str">
        <f>VLOOKUP($A1272, 'Medical Examinations'!$A$2:$J$2336, 5, FALSE)</f>
        <v>No</v>
      </c>
      <c r="I1272" t="str">
        <f>VLOOKUP($A1272, 'Medical Examinations'!$A$2:$J$2336, 6, FALSE)</f>
        <v>No</v>
      </c>
      <c r="J1272">
        <f>VLOOKUP($A1272, 'Medical Examinations'!$A$2:$J$2336, 7, FALSE)</f>
        <v>0</v>
      </c>
      <c r="K1272" t="str">
        <f>VLOOKUP($A1272, 'Medical Examinations'!$A$2:$J$2336, 8, FALSE)</f>
        <v>No</v>
      </c>
      <c r="L1272" t="str">
        <f>VLOOKUP($A1272, 'Medical Examinations'!$A$2:$J$2336, 9, FALSE)</f>
        <v>Obesity</v>
      </c>
      <c r="M1272" t="str">
        <f>VLOOKUP($A1272, 'Medical Examinations'!$A$2:$J$2336, 10, FALSE)</f>
        <v>Diabetes</v>
      </c>
      <c r="N1272">
        <f>VLOOKUP($A1272, 'Hospitalisation Details'!$A$2:$K$2344, 5, FALSE)</f>
        <v>1</v>
      </c>
      <c r="O1272">
        <f>VLOOKUP($A1272, 'Hospitalisation Details'!$A$2:$K$2344, 6, FALSE)</f>
        <v>8627.5400000000009</v>
      </c>
      <c r="P1272" t="str">
        <f>VLOOKUP($A1272, 'Hospitalisation Details'!$A$2:$K$2344, 7, FALSE)</f>
        <v>tier - 2</v>
      </c>
      <c r="Q1272" t="str">
        <f>VLOOKUP($A1272, 'Hospitalisation Details'!$A$2:$K$2344, 8, FALSE)</f>
        <v>tier - 2</v>
      </c>
      <c r="R1272" t="str">
        <f>VLOOKUP($A1272, 'Hospitalisation Details'!$A$2:$K$2344, 9, FALSE)</f>
        <v>R1017</v>
      </c>
      <c r="S1272" t="str">
        <f>VLOOKUP($A1272, 'Hospitalisation Details'!$A$2:$K$2344, 10, FALSE)</f>
        <v>3Aug1975</v>
      </c>
      <c r="T1272">
        <f>VLOOKUP($A1272, 'Hospitalisation Details'!$A$2:$K$2344, 11, FALSE)</f>
        <v>47</v>
      </c>
    </row>
    <row r="1273" spans="1:20" ht="15.75" x14ac:dyDescent="0.25">
      <c r="A1273" s="1" t="s">
        <v>1098</v>
      </c>
      <c r="B1273" t="str">
        <f>VLOOKUP($A1273, 'Customer Names'!$A$2:$D$2336, 2, FALSE)</f>
        <v>Walters</v>
      </c>
      <c r="C1273" t="str">
        <f>VLOOKUP($A1273, 'Customer Names'!$A$2:$D$2336, 3, FALSE)</f>
        <v xml:space="preserve"> Mr</v>
      </c>
      <c r="D1273" t="str">
        <f>VLOOKUP($A1273, 'Customer Names'!$A$2:$D$2336, 4, FALSE)</f>
        <v xml:space="preserve">  Eddie C</v>
      </c>
      <c r="E1273">
        <f>VLOOKUP($A1273, 'Medical Examinations'!$A$2:$J$2336, 2, FALSE)</f>
        <v>27.5</v>
      </c>
      <c r="F1273">
        <f>VLOOKUP($A1273, 'Medical Examinations'!$A$2:$J$2336, 3, FALSE)</f>
        <v>6.03</v>
      </c>
      <c r="G1273" t="str">
        <f>VLOOKUP($A1273, 'Medical Examinations'!$A$2:$J$2336, 4, FALSE)</f>
        <v>No</v>
      </c>
      <c r="H1273" t="str">
        <f>VLOOKUP($A1273, 'Medical Examinations'!$A$2:$J$2336, 5, FALSE)</f>
        <v>No</v>
      </c>
      <c r="I1273" t="str">
        <f>VLOOKUP($A1273, 'Medical Examinations'!$A$2:$J$2336, 6, FALSE)</f>
        <v>No</v>
      </c>
      <c r="J1273">
        <f>VLOOKUP($A1273, 'Medical Examinations'!$A$2:$J$2336, 7, FALSE)</f>
        <v>0</v>
      </c>
      <c r="K1273" t="str">
        <f>VLOOKUP($A1273, 'Medical Examinations'!$A$2:$J$2336, 8, FALSE)</f>
        <v>No</v>
      </c>
      <c r="L1273" t="str">
        <f>VLOOKUP($A1273, 'Medical Examinations'!$A$2:$J$2336, 9, FALSE)</f>
        <v>Obesity</v>
      </c>
      <c r="M1273" t="str">
        <f>VLOOKUP($A1273, 'Medical Examinations'!$A$2:$J$2336, 10, FALSE)</f>
        <v>Diabetes</v>
      </c>
      <c r="N1273">
        <f>VLOOKUP($A1273, 'Hospitalisation Details'!$A$2:$K$2344, 5, FALSE)</f>
        <v>3</v>
      </c>
      <c r="O1273">
        <f>VLOOKUP($A1273, 'Hospitalisation Details'!$A$2:$K$2344, 6, FALSE)</f>
        <v>8615.2999999999993</v>
      </c>
      <c r="P1273" t="str">
        <f>VLOOKUP($A1273, 'Hospitalisation Details'!$A$2:$K$2344, 7, FALSE)</f>
        <v>tier - 2</v>
      </c>
      <c r="Q1273" t="str">
        <f>VLOOKUP($A1273, 'Hospitalisation Details'!$A$2:$K$2344, 8, FALSE)</f>
        <v>tier - 3</v>
      </c>
      <c r="R1273" t="str">
        <f>VLOOKUP($A1273, 'Hospitalisation Details'!$A$2:$K$2344, 9, FALSE)</f>
        <v>R1011</v>
      </c>
      <c r="S1273" t="str">
        <f>VLOOKUP($A1273, 'Hospitalisation Details'!$A$2:$K$2344, 10, FALSE)</f>
        <v>2Sep1977</v>
      </c>
      <c r="T1273">
        <f>VLOOKUP($A1273, 'Hospitalisation Details'!$A$2:$K$2344, 11, FALSE)</f>
        <v>45</v>
      </c>
    </row>
    <row r="1274" spans="1:20" ht="15.75" x14ac:dyDescent="0.25">
      <c r="A1274" s="1" t="s">
        <v>1097</v>
      </c>
      <c r="B1274" t="str">
        <f>VLOOKUP($A1274, 'Customer Names'!$A$2:$D$2336, 2, FALSE)</f>
        <v>Leboeuf</v>
      </c>
      <c r="C1274" t="str">
        <f>VLOOKUP($A1274, 'Customer Names'!$A$2:$D$2336, 3, FALSE)</f>
        <v xml:space="preserve"> Mr</v>
      </c>
      <c r="D1274" t="str">
        <f>VLOOKUP($A1274, 'Customer Names'!$A$2:$D$2336, 4, FALSE)</f>
        <v xml:space="preserve">  Maxime M</v>
      </c>
      <c r="E1274">
        <f>VLOOKUP($A1274, 'Medical Examinations'!$A$2:$J$2336, 2, FALSE)</f>
        <v>27.36</v>
      </c>
      <c r="F1274">
        <f>VLOOKUP($A1274, 'Medical Examinations'!$A$2:$J$2336, 3, FALSE)</f>
        <v>5.96</v>
      </c>
      <c r="G1274" t="str">
        <f>VLOOKUP($A1274, 'Medical Examinations'!$A$2:$J$2336, 4, FALSE)</f>
        <v>No</v>
      </c>
      <c r="H1274" t="str">
        <f>VLOOKUP($A1274, 'Medical Examinations'!$A$2:$J$2336, 5, FALSE)</f>
        <v>No</v>
      </c>
      <c r="I1274" t="str">
        <f>VLOOKUP($A1274, 'Medical Examinations'!$A$2:$J$2336, 6, FALSE)</f>
        <v>Yes</v>
      </c>
      <c r="J1274">
        <f>VLOOKUP($A1274, 'Medical Examinations'!$A$2:$J$2336, 7, FALSE)</f>
        <v>0</v>
      </c>
      <c r="K1274" t="str">
        <f>VLOOKUP($A1274, 'Medical Examinations'!$A$2:$J$2336, 8, FALSE)</f>
        <v>No</v>
      </c>
      <c r="L1274" t="str">
        <f>VLOOKUP($A1274, 'Medical Examinations'!$A$2:$J$2336, 9, FALSE)</f>
        <v>Obesity</v>
      </c>
      <c r="M1274" t="str">
        <f>VLOOKUP($A1274, 'Medical Examinations'!$A$2:$J$2336, 10, FALSE)</f>
        <v>Diabetes</v>
      </c>
      <c r="N1274">
        <f>VLOOKUP($A1274, 'Hospitalisation Details'!$A$2:$K$2344, 5, FALSE)</f>
        <v>3</v>
      </c>
      <c r="O1274">
        <f>VLOOKUP($A1274, 'Hospitalisation Details'!$A$2:$K$2344, 6, FALSE)</f>
        <v>8606.2199999999993</v>
      </c>
      <c r="P1274" t="str">
        <f>VLOOKUP($A1274, 'Hospitalisation Details'!$A$2:$K$2344, 7, FALSE)</f>
        <v>tier - 1</v>
      </c>
      <c r="Q1274" t="str">
        <f>VLOOKUP($A1274, 'Hospitalisation Details'!$A$2:$K$2344, 8, FALSE)</f>
        <v>tier - 2</v>
      </c>
      <c r="R1274" t="str">
        <f>VLOOKUP($A1274, 'Hospitalisation Details'!$A$2:$K$2344, 9, FALSE)</f>
        <v>R1014</v>
      </c>
      <c r="S1274" t="str">
        <f>VLOOKUP($A1274, 'Hospitalisation Details'!$A$2:$K$2344, 10, FALSE)</f>
        <v>17Jul1979</v>
      </c>
      <c r="T1274">
        <f>VLOOKUP($A1274, 'Hospitalisation Details'!$A$2:$K$2344, 11, FALSE)</f>
        <v>43</v>
      </c>
    </row>
    <row r="1275" spans="1:20" ht="15.75" x14ac:dyDescent="0.25">
      <c r="A1275" s="1" t="s">
        <v>1096</v>
      </c>
      <c r="B1275" t="str">
        <f>VLOOKUP($A1275, 'Customer Names'!$A$2:$D$2336, 2, FALSE)</f>
        <v>Scheibel</v>
      </c>
      <c r="C1275" t="str">
        <f>VLOOKUP($A1275, 'Customer Names'!$A$2:$D$2336, 3, FALSE)</f>
        <v xml:space="preserve"> Mr</v>
      </c>
      <c r="D1275" t="str">
        <f>VLOOKUP($A1275, 'Customer Names'!$A$2:$D$2336, 4, FALSE)</f>
        <v xml:space="preserve">  Mark D</v>
      </c>
      <c r="E1275">
        <f>VLOOKUP($A1275, 'Medical Examinations'!$A$2:$J$2336, 2, FALSE)</f>
        <v>20.350000000000001</v>
      </c>
      <c r="F1275">
        <f>VLOOKUP($A1275, 'Medical Examinations'!$A$2:$J$2336, 3, FALSE)</f>
        <v>4.16</v>
      </c>
      <c r="G1275" t="str">
        <f>VLOOKUP($A1275, 'Medical Examinations'!$A$2:$J$2336, 4, FALSE)</f>
        <v>No</v>
      </c>
      <c r="H1275" t="str">
        <f>VLOOKUP($A1275, 'Medical Examinations'!$A$2:$J$2336, 5, FALSE)</f>
        <v>No</v>
      </c>
      <c r="I1275" t="str">
        <f>VLOOKUP($A1275, 'Medical Examinations'!$A$2:$J$2336, 6, FALSE)</f>
        <v>No</v>
      </c>
      <c r="J1275">
        <f>VLOOKUP($A1275, 'Medical Examinations'!$A$2:$J$2336, 7, FALSE)</f>
        <v>0</v>
      </c>
      <c r="K1275" t="str">
        <f>VLOOKUP($A1275, 'Medical Examinations'!$A$2:$J$2336, 8, FALSE)</f>
        <v>No</v>
      </c>
      <c r="L1275" t="str">
        <f>VLOOKUP($A1275, 'Medical Examinations'!$A$2:$J$2336, 9, FALSE)</f>
        <v>Obesity</v>
      </c>
      <c r="M1275" t="str">
        <f>VLOOKUP($A1275, 'Medical Examinations'!$A$2:$J$2336, 10, FALSE)</f>
        <v>Normal</v>
      </c>
      <c r="N1275">
        <f>VLOOKUP($A1275, 'Hospitalisation Details'!$A$2:$K$2344, 5, FALSE)</f>
        <v>3</v>
      </c>
      <c r="O1275">
        <f>VLOOKUP($A1275, 'Hospitalisation Details'!$A$2:$K$2344, 6, FALSE)</f>
        <v>8605.36</v>
      </c>
      <c r="P1275" t="str">
        <f>VLOOKUP($A1275, 'Hospitalisation Details'!$A$2:$K$2344, 7, FALSE)</f>
        <v>tier - 2</v>
      </c>
      <c r="Q1275" t="str">
        <f>VLOOKUP($A1275, 'Hospitalisation Details'!$A$2:$K$2344, 8, FALSE)</f>
        <v>tier - 2</v>
      </c>
      <c r="R1275" t="str">
        <f>VLOOKUP($A1275, 'Hospitalisation Details'!$A$2:$K$2344, 9, FALSE)</f>
        <v>R1013</v>
      </c>
      <c r="S1275" t="str">
        <f>VLOOKUP($A1275, 'Hospitalisation Details'!$A$2:$K$2344, 10, FALSE)</f>
        <v>15Oct1977</v>
      </c>
      <c r="T1275">
        <f>VLOOKUP($A1275, 'Hospitalisation Details'!$A$2:$K$2344, 11, FALSE)</f>
        <v>45</v>
      </c>
    </row>
    <row r="1276" spans="1:20" ht="15.75" x14ac:dyDescent="0.25">
      <c r="A1276" s="1" t="s">
        <v>1095</v>
      </c>
      <c r="B1276" t="str">
        <f>VLOOKUP($A1276, 'Customer Names'!$A$2:$D$2336, 2, FALSE)</f>
        <v>Ritter</v>
      </c>
      <c r="C1276" t="str">
        <f>VLOOKUP($A1276, 'Customer Names'!$A$2:$D$2336, 3, FALSE)</f>
        <v xml:space="preserve"> Mr</v>
      </c>
      <c r="D1276" t="str">
        <f>VLOOKUP($A1276, 'Customer Names'!$A$2:$D$2336, 4, FALSE)</f>
        <v xml:space="preserve">  Adam</v>
      </c>
      <c r="E1276">
        <f>VLOOKUP($A1276, 'Medical Examinations'!$A$2:$J$2336, 2, FALSE)</f>
        <v>24.035</v>
      </c>
      <c r="F1276">
        <f>VLOOKUP($A1276, 'Medical Examinations'!$A$2:$J$2336, 3, FALSE)</f>
        <v>6.11</v>
      </c>
      <c r="G1276" t="str">
        <f>VLOOKUP($A1276, 'Medical Examinations'!$A$2:$J$2336, 4, FALSE)</f>
        <v>No</v>
      </c>
      <c r="H1276" t="str">
        <f>VLOOKUP($A1276, 'Medical Examinations'!$A$2:$J$2336, 5, FALSE)</f>
        <v>No</v>
      </c>
      <c r="I1276" t="str">
        <f>VLOOKUP($A1276, 'Medical Examinations'!$A$2:$J$2336, 6, FALSE)</f>
        <v>No</v>
      </c>
      <c r="J1276">
        <f>VLOOKUP($A1276, 'Medical Examinations'!$A$2:$J$2336, 7, FALSE)</f>
        <v>0</v>
      </c>
      <c r="K1276" t="str">
        <f>VLOOKUP($A1276, 'Medical Examinations'!$A$2:$J$2336, 8, FALSE)</f>
        <v>No</v>
      </c>
      <c r="L1276" t="str">
        <f>VLOOKUP($A1276, 'Medical Examinations'!$A$2:$J$2336, 9, FALSE)</f>
        <v>Obesity</v>
      </c>
      <c r="M1276" t="str">
        <f>VLOOKUP($A1276, 'Medical Examinations'!$A$2:$J$2336, 10, FALSE)</f>
        <v>Diabetes</v>
      </c>
      <c r="N1276">
        <f>VLOOKUP($A1276, 'Hospitalisation Details'!$A$2:$K$2344, 5, FALSE)</f>
        <v>2</v>
      </c>
      <c r="O1276">
        <f>VLOOKUP($A1276, 'Hospitalisation Details'!$A$2:$K$2344, 6, FALSE)</f>
        <v>8604.48</v>
      </c>
      <c r="P1276" t="str">
        <f>VLOOKUP($A1276, 'Hospitalisation Details'!$A$2:$K$2344, 7, FALSE)</f>
        <v>tier - 3</v>
      </c>
      <c r="Q1276" t="str">
        <f>VLOOKUP($A1276, 'Hospitalisation Details'!$A$2:$K$2344, 8, FALSE)</f>
        <v>tier - 2</v>
      </c>
      <c r="R1276" t="str">
        <f>VLOOKUP($A1276, 'Hospitalisation Details'!$A$2:$K$2344, 9, FALSE)</f>
        <v>R1016</v>
      </c>
      <c r="S1276" t="str">
        <f>VLOOKUP($A1276, 'Hospitalisation Details'!$A$2:$K$2344, 10, FALSE)</f>
        <v>12Nov1977</v>
      </c>
      <c r="T1276">
        <f>VLOOKUP($A1276, 'Hospitalisation Details'!$A$2:$K$2344, 11, FALSE)</f>
        <v>45</v>
      </c>
    </row>
    <row r="1277" spans="1:20" ht="15.75" x14ac:dyDescent="0.25">
      <c r="A1277" s="1" t="s">
        <v>1094</v>
      </c>
      <c r="B1277" t="str">
        <f>VLOOKUP($A1277, 'Customer Names'!$A$2:$D$2336, 2, FALSE)</f>
        <v>Deeg</v>
      </c>
      <c r="C1277" t="str">
        <f>VLOOKUP($A1277, 'Customer Names'!$A$2:$D$2336, 3, FALSE)</f>
        <v xml:space="preserve"> Mr</v>
      </c>
      <c r="D1277" t="str">
        <f>VLOOKUP($A1277, 'Customer Names'!$A$2:$D$2336, 4, FALSE)</f>
        <v xml:space="preserve">  Justin M</v>
      </c>
      <c r="E1277">
        <f>VLOOKUP($A1277, 'Medical Examinations'!$A$2:$J$2336, 2, FALSE)</f>
        <v>23.56</v>
      </c>
      <c r="F1277">
        <f>VLOOKUP($A1277, 'Medical Examinations'!$A$2:$J$2336, 3, FALSE)</f>
        <v>5.97</v>
      </c>
      <c r="G1277" t="str">
        <f>VLOOKUP($A1277, 'Medical Examinations'!$A$2:$J$2336, 4, FALSE)</f>
        <v>No</v>
      </c>
      <c r="H1277" t="str">
        <f>VLOOKUP($A1277, 'Medical Examinations'!$A$2:$J$2336, 5, FALSE)</f>
        <v>No</v>
      </c>
      <c r="I1277" t="str">
        <f>VLOOKUP($A1277, 'Medical Examinations'!$A$2:$J$2336, 6, FALSE)</f>
        <v>No</v>
      </c>
      <c r="J1277">
        <f>VLOOKUP($A1277, 'Medical Examinations'!$A$2:$J$2336, 7, FALSE)</f>
        <v>0</v>
      </c>
      <c r="K1277" t="str">
        <f>VLOOKUP($A1277, 'Medical Examinations'!$A$2:$J$2336, 8, FALSE)</f>
        <v>No</v>
      </c>
      <c r="L1277" t="str">
        <f>VLOOKUP($A1277, 'Medical Examinations'!$A$2:$J$2336, 9, FALSE)</f>
        <v>Obesity</v>
      </c>
      <c r="M1277" t="str">
        <f>VLOOKUP($A1277, 'Medical Examinations'!$A$2:$J$2336, 10, FALSE)</f>
        <v>Diabetes</v>
      </c>
      <c r="N1277">
        <f>VLOOKUP($A1277, 'Hospitalisation Details'!$A$2:$K$2344, 5, FALSE)</f>
        <v>2</v>
      </c>
      <c r="O1277">
        <f>VLOOKUP($A1277, 'Hospitalisation Details'!$A$2:$K$2344, 6, FALSE)</f>
        <v>8603.82</v>
      </c>
      <c r="P1277" t="str">
        <f>VLOOKUP($A1277, 'Hospitalisation Details'!$A$2:$K$2344, 7, FALSE)</f>
        <v>tier - 2</v>
      </c>
      <c r="Q1277" t="str">
        <f>VLOOKUP($A1277, 'Hospitalisation Details'!$A$2:$K$2344, 8, FALSE)</f>
        <v>tier - 1</v>
      </c>
      <c r="R1277" t="str">
        <f>VLOOKUP($A1277, 'Hospitalisation Details'!$A$2:$K$2344, 9, FALSE)</f>
        <v>R1019</v>
      </c>
      <c r="S1277" t="str">
        <f>VLOOKUP($A1277, 'Hospitalisation Details'!$A$2:$K$2344, 10, FALSE)</f>
        <v>24Sep1977</v>
      </c>
      <c r="T1277">
        <f>VLOOKUP($A1277, 'Hospitalisation Details'!$A$2:$K$2344, 11, FALSE)</f>
        <v>45</v>
      </c>
    </row>
    <row r="1278" spans="1:20" ht="15.75" x14ac:dyDescent="0.25">
      <c r="A1278" s="1" t="s">
        <v>1093</v>
      </c>
      <c r="B1278" t="str">
        <f>VLOOKUP($A1278, 'Customer Names'!$A$2:$D$2336, 2, FALSE)</f>
        <v>Pretot</v>
      </c>
      <c r="C1278" t="str">
        <f>VLOOKUP($A1278, 'Customer Names'!$A$2:$D$2336, 3, FALSE)</f>
        <v xml:space="preserve"> Ms</v>
      </c>
      <c r="D1278" t="str">
        <f>VLOOKUP($A1278, 'Customer Names'!$A$2:$D$2336, 4, FALSE)</f>
        <v xml:space="preserve">  Svetlana V</v>
      </c>
      <c r="E1278">
        <f>VLOOKUP($A1278, 'Medical Examinations'!$A$2:$J$2336, 2, FALSE)</f>
        <v>27.17</v>
      </c>
      <c r="F1278">
        <f>VLOOKUP($A1278, 'Medical Examinations'!$A$2:$J$2336, 3, FALSE)</f>
        <v>10.81</v>
      </c>
      <c r="G1278" t="str">
        <f>VLOOKUP($A1278, 'Medical Examinations'!$A$2:$J$2336, 4, FALSE)</f>
        <v>No</v>
      </c>
      <c r="H1278" t="str">
        <f>VLOOKUP($A1278, 'Medical Examinations'!$A$2:$J$2336, 5, FALSE)</f>
        <v>No</v>
      </c>
      <c r="I1278" t="str">
        <f>VLOOKUP($A1278, 'Medical Examinations'!$A$2:$J$2336, 6, FALSE)</f>
        <v>No</v>
      </c>
      <c r="J1278">
        <f>VLOOKUP($A1278, 'Medical Examinations'!$A$2:$J$2336, 7, FALSE)</f>
        <v>0</v>
      </c>
      <c r="K1278" t="str">
        <f>VLOOKUP($A1278, 'Medical Examinations'!$A$2:$J$2336, 8, FALSE)</f>
        <v>No</v>
      </c>
      <c r="L1278" t="str">
        <f>VLOOKUP($A1278, 'Medical Examinations'!$A$2:$J$2336, 9, FALSE)</f>
        <v>Obesity</v>
      </c>
      <c r="M1278" t="str">
        <f>VLOOKUP($A1278, 'Medical Examinations'!$A$2:$J$2336, 10, FALSE)</f>
        <v>Diabetes</v>
      </c>
      <c r="N1278">
        <f>VLOOKUP($A1278, 'Hospitalisation Details'!$A$2:$K$2344, 5, FALSE)</f>
        <v>0</v>
      </c>
      <c r="O1278">
        <f>VLOOKUP($A1278, 'Hospitalisation Details'!$A$2:$K$2344, 6, FALSE)</f>
        <v>8601.33</v>
      </c>
      <c r="P1278" t="str">
        <f>VLOOKUP($A1278, 'Hospitalisation Details'!$A$2:$K$2344, 7, FALSE)</f>
        <v>tier - 2</v>
      </c>
      <c r="Q1278" t="str">
        <f>VLOOKUP($A1278, 'Hospitalisation Details'!$A$2:$K$2344, 8, FALSE)</f>
        <v>tier - 1</v>
      </c>
      <c r="R1278" t="str">
        <f>VLOOKUP($A1278, 'Hospitalisation Details'!$A$2:$K$2344, 9, FALSE)</f>
        <v>R1013</v>
      </c>
      <c r="S1278" t="str">
        <f>VLOOKUP($A1278, 'Hospitalisation Details'!$A$2:$K$2344, 10, FALSE)</f>
        <v>11Jul1973</v>
      </c>
      <c r="T1278">
        <f>VLOOKUP($A1278, 'Hospitalisation Details'!$A$2:$K$2344, 11, FALSE)</f>
        <v>49</v>
      </c>
    </row>
    <row r="1279" spans="1:20" ht="15.75" x14ac:dyDescent="0.25">
      <c r="A1279" s="1" t="s">
        <v>1092</v>
      </c>
      <c r="B1279" t="str">
        <f>VLOOKUP($A1279, 'Customer Names'!$A$2:$D$2336, 2, FALSE)</f>
        <v>Willsey</v>
      </c>
      <c r="C1279" t="str">
        <f>VLOOKUP($A1279, 'Customer Names'!$A$2:$D$2336, 3, FALSE)</f>
        <v xml:space="preserve"> Ms</v>
      </c>
      <c r="D1279" t="str">
        <f>VLOOKUP($A1279, 'Customer Names'!$A$2:$D$2336, 4, FALSE)</f>
        <v xml:space="preserve">  Jana L</v>
      </c>
      <c r="E1279">
        <f>VLOOKUP($A1279, 'Medical Examinations'!$A$2:$J$2336, 2, FALSE)</f>
        <v>34.32</v>
      </c>
      <c r="F1279">
        <f>VLOOKUP($A1279, 'Medical Examinations'!$A$2:$J$2336, 3, FALSE)</f>
        <v>5.7</v>
      </c>
      <c r="G1279" t="str">
        <f>VLOOKUP($A1279, 'Medical Examinations'!$A$2:$J$2336, 4, FALSE)</f>
        <v>Yes</v>
      </c>
      <c r="H1279" t="str">
        <f>VLOOKUP($A1279, 'Medical Examinations'!$A$2:$J$2336, 5, FALSE)</f>
        <v>No</v>
      </c>
      <c r="I1279" t="str">
        <f>VLOOKUP($A1279, 'Medical Examinations'!$A$2:$J$2336, 6, FALSE)</f>
        <v>Yes</v>
      </c>
      <c r="J1279">
        <f>VLOOKUP($A1279, 'Medical Examinations'!$A$2:$J$2336, 7, FALSE)</f>
        <v>1</v>
      </c>
      <c r="K1279" t="str">
        <f>VLOOKUP($A1279, 'Medical Examinations'!$A$2:$J$2336, 8, FALSE)</f>
        <v>No</v>
      </c>
      <c r="L1279" t="str">
        <f>VLOOKUP($A1279, 'Medical Examinations'!$A$2:$J$2336, 9, FALSE)</f>
        <v>Obesity</v>
      </c>
      <c r="M1279" t="str">
        <f>VLOOKUP($A1279, 'Medical Examinations'!$A$2:$J$2336, 10, FALSE)</f>
        <v>Diabetes</v>
      </c>
      <c r="N1279">
        <f>VLOOKUP($A1279, 'Hospitalisation Details'!$A$2:$K$2344, 5, FALSE)</f>
        <v>5</v>
      </c>
      <c r="O1279">
        <f>VLOOKUP($A1279, 'Hospitalisation Details'!$A$2:$K$2344, 6, FALSE)</f>
        <v>8596.83</v>
      </c>
      <c r="P1279" t="str">
        <f>VLOOKUP($A1279, 'Hospitalisation Details'!$A$2:$K$2344, 7, FALSE)</f>
        <v>tier - 2</v>
      </c>
      <c r="Q1279" t="str">
        <f>VLOOKUP($A1279, 'Hospitalisation Details'!$A$2:$K$2344, 8, FALSE)</f>
        <v>tier - 3</v>
      </c>
      <c r="R1279" t="str">
        <f>VLOOKUP($A1279, 'Hospitalisation Details'!$A$2:$K$2344, 9, FALSE)</f>
        <v>R1013</v>
      </c>
      <c r="S1279" t="str">
        <f>VLOOKUP($A1279, 'Hospitalisation Details'!$A$2:$K$2344, 10, FALSE)</f>
        <v>25Jul1983</v>
      </c>
      <c r="T1279">
        <f>VLOOKUP($A1279, 'Hospitalisation Details'!$A$2:$K$2344, 11, FALSE)</f>
        <v>39</v>
      </c>
    </row>
    <row r="1280" spans="1:20" ht="15.75" x14ac:dyDescent="0.25">
      <c r="A1280" s="1" t="s">
        <v>1091</v>
      </c>
      <c r="B1280" t="str">
        <f>VLOOKUP($A1280, 'Customer Names'!$A$2:$D$2336, 2, FALSE)</f>
        <v>Roach</v>
      </c>
      <c r="C1280" t="str">
        <f>VLOOKUP($A1280, 'Customer Names'!$A$2:$D$2336, 3, FALSE)</f>
        <v xml:space="preserve"> Ms</v>
      </c>
      <c r="D1280" t="str">
        <f>VLOOKUP($A1280, 'Customer Names'!$A$2:$D$2336, 4, FALSE)</f>
        <v xml:space="preserve">  Laura</v>
      </c>
      <c r="E1280">
        <f>VLOOKUP($A1280, 'Medical Examinations'!$A$2:$J$2336, 2, FALSE)</f>
        <v>23.87</v>
      </c>
      <c r="F1280">
        <f>VLOOKUP($A1280, 'Medical Examinations'!$A$2:$J$2336, 3, FALSE)</f>
        <v>4.7699999999999996</v>
      </c>
      <c r="G1280" t="str">
        <f>VLOOKUP($A1280, 'Medical Examinations'!$A$2:$J$2336, 4, FALSE)</f>
        <v>No</v>
      </c>
      <c r="H1280" t="str">
        <f>VLOOKUP($A1280, 'Medical Examinations'!$A$2:$J$2336, 5, FALSE)</f>
        <v>No</v>
      </c>
      <c r="I1280" t="str">
        <f>VLOOKUP($A1280, 'Medical Examinations'!$A$2:$J$2336, 6, FALSE)</f>
        <v>Yes</v>
      </c>
      <c r="J1280">
        <f>VLOOKUP($A1280, 'Medical Examinations'!$A$2:$J$2336, 7, FALSE)</f>
        <v>0</v>
      </c>
      <c r="K1280" t="str">
        <f>VLOOKUP($A1280, 'Medical Examinations'!$A$2:$J$2336, 8, FALSE)</f>
        <v>No</v>
      </c>
      <c r="L1280" t="str">
        <f>VLOOKUP($A1280, 'Medical Examinations'!$A$2:$J$2336, 9, FALSE)</f>
        <v>Obesity</v>
      </c>
      <c r="M1280" t="str">
        <f>VLOOKUP($A1280, 'Medical Examinations'!$A$2:$J$2336, 10, FALSE)</f>
        <v>Normal</v>
      </c>
      <c r="N1280">
        <f>VLOOKUP($A1280, 'Hospitalisation Details'!$A$2:$K$2344, 5, FALSE)</f>
        <v>5</v>
      </c>
      <c r="O1280">
        <f>VLOOKUP($A1280, 'Hospitalisation Details'!$A$2:$K$2344, 6, FALSE)</f>
        <v>8582.2999999999993</v>
      </c>
      <c r="P1280" t="str">
        <f>VLOOKUP($A1280, 'Hospitalisation Details'!$A$2:$K$2344, 7, FALSE)</f>
        <v>tier - 2</v>
      </c>
      <c r="Q1280" t="str">
        <f>VLOOKUP($A1280, 'Hospitalisation Details'!$A$2:$K$2344, 8, FALSE)</f>
        <v>tier - 1</v>
      </c>
      <c r="R1280" t="str">
        <f>VLOOKUP($A1280, 'Hospitalisation Details'!$A$2:$K$2344, 9, FALSE)</f>
        <v>R1013</v>
      </c>
      <c r="S1280" t="str">
        <f>VLOOKUP($A1280, 'Hospitalisation Details'!$A$2:$K$2344, 10, FALSE)</f>
        <v>30Dec1983</v>
      </c>
      <c r="T1280">
        <f>VLOOKUP($A1280, 'Hospitalisation Details'!$A$2:$K$2344, 11, FALSE)</f>
        <v>39</v>
      </c>
    </row>
    <row r="1281" spans="1:20" ht="15.75" x14ac:dyDescent="0.25">
      <c r="A1281" s="1" t="s">
        <v>1090</v>
      </c>
      <c r="B1281" t="str">
        <f>VLOOKUP($A1281, 'Customer Names'!$A$2:$D$2336, 2, FALSE)</f>
        <v>Jacobsen</v>
      </c>
      <c r="C1281" t="str">
        <f>VLOOKUP($A1281, 'Customer Names'!$A$2:$D$2336, 3, FALSE)</f>
        <v xml:space="preserve"> Mr</v>
      </c>
      <c r="D1281" t="str">
        <f>VLOOKUP($A1281, 'Customer Names'!$A$2:$D$2336, 4, FALSE)</f>
        <v xml:space="preserve">  Torrey C III</v>
      </c>
      <c r="E1281">
        <f>VLOOKUP($A1281, 'Medical Examinations'!$A$2:$J$2336, 2, FALSE)</f>
        <v>30.15</v>
      </c>
      <c r="F1281">
        <f>VLOOKUP($A1281, 'Medical Examinations'!$A$2:$J$2336, 3, FALSE)</f>
        <v>4.25</v>
      </c>
      <c r="G1281" t="str">
        <f>VLOOKUP($A1281, 'Medical Examinations'!$A$2:$J$2336, 4, FALSE)</f>
        <v>No</v>
      </c>
      <c r="H1281" t="str">
        <f>VLOOKUP($A1281, 'Medical Examinations'!$A$2:$J$2336, 5, FALSE)</f>
        <v>No</v>
      </c>
      <c r="I1281" t="str">
        <f>VLOOKUP($A1281, 'Medical Examinations'!$A$2:$J$2336, 6, FALSE)</f>
        <v>No</v>
      </c>
      <c r="J1281">
        <f>VLOOKUP($A1281, 'Medical Examinations'!$A$2:$J$2336, 7, FALSE)</f>
        <v>1</v>
      </c>
      <c r="K1281" t="str">
        <f>VLOOKUP($A1281, 'Medical Examinations'!$A$2:$J$2336, 8, FALSE)</f>
        <v>No</v>
      </c>
      <c r="L1281" t="str">
        <f>VLOOKUP($A1281, 'Medical Examinations'!$A$2:$J$2336, 9, FALSE)</f>
        <v>Obesity</v>
      </c>
      <c r="M1281" t="str">
        <f>VLOOKUP($A1281, 'Medical Examinations'!$A$2:$J$2336, 10, FALSE)</f>
        <v>Normal</v>
      </c>
      <c r="N1281">
        <f>VLOOKUP($A1281, 'Hospitalisation Details'!$A$2:$K$2344, 5, FALSE)</f>
        <v>3</v>
      </c>
      <c r="O1281">
        <f>VLOOKUP($A1281, 'Hospitalisation Details'!$A$2:$K$2344, 6, FALSE)</f>
        <v>8573.2999999999993</v>
      </c>
      <c r="P1281" t="str">
        <f>VLOOKUP($A1281, 'Hospitalisation Details'!$A$2:$K$2344, 7, FALSE)</f>
        <v>tier - 2</v>
      </c>
      <c r="Q1281" t="str">
        <f>VLOOKUP($A1281, 'Hospitalisation Details'!$A$2:$K$2344, 8, FALSE)</f>
        <v>tier - 2</v>
      </c>
      <c r="R1281" t="str">
        <f>VLOOKUP($A1281, 'Hospitalisation Details'!$A$2:$K$2344, 9, FALSE)</f>
        <v>R1021</v>
      </c>
      <c r="S1281" t="str">
        <f>VLOOKUP($A1281, 'Hospitalisation Details'!$A$2:$K$2344, 10, FALSE)</f>
        <v>11Nov1987</v>
      </c>
      <c r="T1281">
        <f>VLOOKUP($A1281, 'Hospitalisation Details'!$A$2:$K$2344, 11, FALSE)</f>
        <v>35</v>
      </c>
    </row>
    <row r="1282" spans="1:20" ht="15.75" x14ac:dyDescent="0.25">
      <c r="A1282" s="1" t="s">
        <v>1089</v>
      </c>
      <c r="B1282" t="str">
        <f>VLOOKUP($A1282, 'Customer Names'!$A$2:$D$2336, 2, FALSE)</f>
        <v>O'Hora</v>
      </c>
      <c r="C1282" t="str">
        <f>VLOOKUP($A1282, 'Customer Names'!$A$2:$D$2336, 3, FALSE)</f>
        <v xml:space="preserve"> Mr</v>
      </c>
      <c r="D1282" t="str">
        <f>VLOOKUP($A1282, 'Customer Names'!$A$2:$D$2336, 4, FALSE)</f>
        <v xml:space="preserve">  Paul</v>
      </c>
      <c r="E1282">
        <f>VLOOKUP($A1282, 'Medical Examinations'!$A$2:$J$2336, 2, FALSE)</f>
        <v>26.36</v>
      </c>
      <c r="F1282">
        <f>VLOOKUP($A1282, 'Medical Examinations'!$A$2:$J$2336, 3, FALSE)</f>
        <v>5.52</v>
      </c>
      <c r="G1282" t="str">
        <f>VLOOKUP($A1282, 'Medical Examinations'!$A$2:$J$2336, 4, FALSE)</f>
        <v>No</v>
      </c>
      <c r="H1282" t="str">
        <f>VLOOKUP($A1282, 'Medical Examinations'!$A$2:$J$2336, 5, FALSE)</f>
        <v>No</v>
      </c>
      <c r="I1282" t="str">
        <f>VLOOKUP($A1282, 'Medical Examinations'!$A$2:$J$2336, 6, FALSE)</f>
        <v>No</v>
      </c>
      <c r="J1282">
        <f>VLOOKUP($A1282, 'Medical Examinations'!$A$2:$J$2336, 7, FALSE)</f>
        <v>0</v>
      </c>
      <c r="K1282" t="str">
        <f>VLOOKUP($A1282, 'Medical Examinations'!$A$2:$J$2336, 8, FALSE)</f>
        <v>No</v>
      </c>
      <c r="L1282" t="str">
        <f>VLOOKUP($A1282, 'Medical Examinations'!$A$2:$J$2336, 9, FALSE)</f>
        <v>Obesity</v>
      </c>
      <c r="M1282" t="str">
        <f>VLOOKUP($A1282, 'Medical Examinations'!$A$2:$J$2336, 10, FALSE)</f>
        <v>Normal</v>
      </c>
      <c r="N1282">
        <f>VLOOKUP($A1282, 'Hospitalisation Details'!$A$2:$K$2344, 5, FALSE)</f>
        <v>3</v>
      </c>
      <c r="O1282">
        <f>VLOOKUP($A1282, 'Hospitalisation Details'!$A$2:$K$2344, 6, FALSE)</f>
        <v>8572.0400000000009</v>
      </c>
      <c r="P1282" t="str">
        <f>VLOOKUP($A1282, 'Hospitalisation Details'!$A$2:$K$2344, 7, FALSE)</f>
        <v>tier - 2</v>
      </c>
      <c r="Q1282" t="str">
        <f>VLOOKUP($A1282, 'Hospitalisation Details'!$A$2:$K$2344, 8, FALSE)</f>
        <v>tier - 2</v>
      </c>
      <c r="R1282" t="str">
        <f>VLOOKUP($A1282, 'Hospitalisation Details'!$A$2:$K$2344, 9, FALSE)</f>
        <v>R1021</v>
      </c>
      <c r="S1282" t="str">
        <f>VLOOKUP($A1282, 'Hospitalisation Details'!$A$2:$K$2344, 10, FALSE)</f>
        <v>6Dec1982</v>
      </c>
      <c r="T1282">
        <f>VLOOKUP($A1282, 'Hospitalisation Details'!$A$2:$K$2344, 11, FALSE)</f>
        <v>40</v>
      </c>
    </row>
    <row r="1283" spans="1:20" ht="15.75" x14ac:dyDescent="0.25">
      <c r="A1283" s="1" t="s">
        <v>1088</v>
      </c>
      <c r="B1283" t="str">
        <f>VLOOKUP($A1283, 'Customer Names'!$A$2:$D$2336, 2, FALSE)</f>
        <v>Amato</v>
      </c>
      <c r="C1283" t="str">
        <f>VLOOKUP($A1283, 'Customer Names'!$A$2:$D$2336, 3, FALSE)</f>
        <v xml:space="preserve"> Ms</v>
      </c>
      <c r="D1283" t="str">
        <f>VLOOKUP($A1283, 'Customer Names'!$A$2:$D$2336, 4, FALSE)</f>
        <v xml:space="preserve">  Jennifer D</v>
      </c>
      <c r="E1283">
        <f>VLOOKUP($A1283, 'Medical Examinations'!$A$2:$J$2336, 2, FALSE)</f>
        <v>45.32</v>
      </c>
      <c r="F1283">
        <f>VLOOKUP($A1283, 'Medical Examinations'!$A$2:$J$2336, 3, FALSE)</f>
        <v>6.53</v>
      </c>
      <c r="G1283" t="str">
        <f>VLOOKUP($A1283, 'Medical Examinations'!$A$2:$J$2336, 4, FALSE)</f>
        <v>Yes</v>
      </c>
      <c r="H1283" t="str">
        <f>VLOOKUP($A1283, 'Medical Examinations'!$A$2:$J$2336, 5, FALSE)</f>
        <v>No</v>
      </c>
      <c r="I1283" t="str">
        <f>VLOOKUP($A1283, 'Medical Examinations'!$A$2:$J$2336, 6, FALSE)</f>
        <v>No</v>
      </c>
      <c r="J1283">
        <f>VLOOKUP($A1283, 'Medical Examinations'!$A$2:$J$2336, 7, FALSE)</f>
        <v>2</v>
      </c>
      <c r="K1283" t="str">
        <f>VLOOKUP($A1283, 'Medical Examinations'!$A$2:$J$2336, 8, FALSE)</f>
        <v>Yes</v>
      </c>
      <c r="L1283" t="str">
        <f>VLOOKUP($A1283, 'Medical Examinations'!$A$2:$J$2336, 9, FALSE)</f>
        <v>Obesity</v>
      </c>
      <c r="M1283" t="str">
        <f>VLOOKUP($A1283, 'Medical Examinations'!$A$2:$J$2336, 10, FALSE)</f>
        <v>Diabetes</v>
      </c>
      <c r="N1283">
        <f>VLOOKUP($A1283, 'Hospitalisation Details'!$A$2:$K$2344, 5, FALSE)</f>
        <v>1</v>
      </c>
      <c r="O1283">
        <f>VLOOKUP($A1283, 'Hospitalisation Details'!$A$2:$K$2344, 6, FALSE)</f>
        <v>8569.86</v>
      </c>
      <c r="P1283" t="str">
        <f>VLOOKUP($A1283, 'Hospitalisation Details'!$A$2:$K$2344, 7, FALSE)</f>
        <v>tier - 2</v>
      </c>
      <c r="Q1283" t="str">
        <f>VLOOKUP($A1283, 'Hospitalisation Details'!$A$2:$K$2344, 8, FALSE)</f>
        <v>tier - 3</v>
      </c>
      <c r="R1283" t="str">
        <f>VLOOKUP($A1283, 'Hospitalisation Details'!$A$2:$K$2344, 9, FALSE)</f>
        <v>R1013</v>
      </c>
      <c r="S1283" t="str">
        <f>VLOOKUP($A1283, 'Hospitalisation Details'!$A$2:$K$2344, 10, FALSE)</f>
        <v>26Sep1975</v>
      </c>
      <c r="T1283">
        <f>VLOOKUP($A1283, 'Hospitalisation Details'!$A$2:$K$2344, 11, FALSE)</f>
        <v>47</v>
      </c>
    </row>
    <row r="1284" spans="1:20" ht="15.75" x14ac:dyDescent="0.25">
      <c r="A1284" s="1" t="s">
        <v>1087</v>
      </c>
      <c r="B1284" t="str">
        <f>VLOOKUP($A1284, 'Customer Names'!$A$2:$D$2336, 2, FALSE)</f>
        <v>Reed</v>
      </c>
      <c r="C1284" t="str">
        <f>VLOOKUP($A1284, 'Customer Names'!$A$2:$D$2336, 3, FALSE)</f>
        <v xml:space="preserve"> Mr</v>
      </c>
      <c r="D1284" t="str">
        <f>VLOOKUP($A1284, 'Customer Names'!$A$2:$D$2336, 4, FALSE)</f>
        <v xml:space="preserve">  Erik</v>
      </c>
      <c r="E1284">
        <f>VLOOKUP($A1284, 'Medical Examinations'!$A$2:$J$2336, 2, FALSE)</f>
        <v>31.93</v>
      </c>
      <c r="F1284">
        <f>VLOOKUP($A1284, 'Medical Examinations'!$A$2:$J$2336, 3, FALSE)</f>
        <v>4.82</v>
      </c>
      <c r="G1284" t="str">
        <f>VLOOKUP($A1284, 'Medical Examinations'!$A$2:$J$2336, 4, FALSE)</f>
        <v>No</v>
      </c>
      <c r="H1284" t="str">
        <f>VLOOKUP($A1284, 'Medical Examinations'!$A$2:$J$2336, 5, FALSE)</f>
        <v>No</v>
      </c>
      <c r="I1284" t="str">
        <f>VLOOKUP($A1284, 'Medical Examinations'!$A$2:$J$2336, 6, FALSE)</f>
        <v>No</v>
      </c>
      <c r="J1284">
        <f>VLOOKUP($A1284, 'Medical Examinations'!$A$2:$J$2336, 7, FALSE)</f>
        <v>1</v>
      </c>
      <c r="K1284" t="str">
        <f>VLOOKUP($A1284, 'Medical Examinations'!$A$2:$J$2336, 8, FALSE)</f>
        <v>No</v>
      </c>
      <c r="L1284" t="str">
        <f>VLOOKUP($A1284, 'Medical Examinations'!$A$2:$J$2336, 9, FALSE)</f>
        <v>Obesity</v>
      </c>
      <c r="M1284" t="str">
        <f>VLOOKUP($A1284, 'Medical Examinations'!$A$2:$J$2336, 10, FALSE)</f>
        <v>Normal</v>
      </c>
      <c r="N1284">
        <f>VLOOKUP($A1284, 'Hospitalisation Details'!$A$2:$K$2344, 5, FALSE)</f>
        <v>3</v>
      </c>
      <c r="O1284">
        <f>VLOOKUP($A1284, 'Hospitalisation Details'!$A$2:$K$2344, 6, FALSE)</f>
        <v>8567.25</v>
      </c>
      <c r="P1284" t="str">
        <f>VLOOKUP($A1284, 'Hospitalisation Details'!$A$2:$K$2344, 7, FALSE)</f>
        <v>tier - 2</v>
      </c>
      <c r="Q1284" t="str">
        <f>VLOOKUP($A1284, 'Hospitalisation Details'!$A$2:$K$2344, 8, FALSE)</f>
        <v>tier - 1</v>
      </c>
      <c r="R1284" t="str">
        <f>VLOOKUP($A1284, 'Hospitalisation Details'!$A$2:$K$2344, 9, FALSE)</f>
        <v>R1012</v>
      </c>
      <c r="S1284" t="str">
        <f>VLOOKUP($A1284, 'Hospitalisation Details'!$A$2:$K$2344, 10, FALSE)</f>
        <v>21Sep1988</v>
      </c>
      <c r="T1284">
        <f>VLOOKUP($A1284, 'Hospitalisation Details'!$A$2:$K$2344, 11, FALSE)</f>
        <v>34</v>
      </c>
    </row>
    <row r="1285" spans="1:20" ht="15.75" x14ac:dyDescent="0.25">
      <c r="A1285" s="1" t="s">
        <v>1086</v>
      </c>
      <c r="B1285" t="str">
        <f>VLOOKUP($A1285, 'Customer Names'!$A$2:$D$2336, 2, FALSE)</f>
        <v>Wegner</v>
      </c>
      <c r="C1285" t="str">
        <f>VLOOKUP($A1285, 'Customer Names'!$A$2:$D$2336, 3, FALSE)</f>
        <v xml:space="preserve"> Ms</v>
      </c>
      <c r="D1285" t="str">
        <f>VLOOKUP($A1285, 'Customer Names'!$A$2:$D$2336, 4, FALSE)</f>
        <v xml:space="preserve">  Lana J</v>
      </c>
      <c r="E1285">
        <f>VLOOKUP($A1285, 'Medical Examinations'!$A$2:$J$2336, 2, FALSE)</f>
        <v>36</v>
      </c>
      <c r="F1285">
        <f>VLOOKUP($A1285, 'Medical Examinations'!$A$2:$J$2336, 3, FALSE)</f>
        <v>11.94</v>
      </c>
      <c r="G1285" t="str">
        <f>VLOOKUP($A1285, 'Medical Examinations'!$A$2:$J$2336, 4, FALSE)</f>
        <v>Yes</v>
      </c>
      <c r="H1285" t="str">
        <f>VLOOKUP($A1285, 'Medical Examinations'!$A$2:$J$2336, 5, FALSE)</f>
        <v>No</v>
      </c>
      <c r="I1285" t="str">
        <f>VLOOKUP($A1285, 'Medical Examinations'!$A$2:$J$2336, 6, FALSE)</f>
        <v>No</v>
      </c>
      <c r="J1285">
        <f>VLOOKUP($A1285, 'Medical Examinations'!$A$2:$J$2336, 7, FALSE)</f>
        <v>1</v>
      </c>
      <c r="K1285" t="str">
        <f>VLOOKUP($A1285, 'Medical Examinations'!$A$2:$J$2336, 8, FALSE)</f>
        <v>No</v>
      </c>
      <c r="L1285" t="str">
        <f>VLOOKUP($A1285, 'Medical Examinations'!$A$2:$J$2336, 9, FALSE)</f>
        <v>Obesity</v>
      </c>
      <c r="M1285" t="str">
        <f>VLOOKUP($A1285, 'Medical Examinations'!$A$2:$J$2336, 10, FALSE)</f>
        <v>Diabetes</v>
      </c>
      <c r="N1285">
        <f>VLOOKUP($A1285, 'Hospitalisation Details'!$A$2:$K$2344, 5, FALSE)</f>
        <v>1</v>
      </c>
      <c r="O1285">
        <f>VLOOKUP($A1285, 'Hospitalisation Details'!$A$2:$K$2344, 6, FALSE)</f>
        <v>8556.91</v>
      </c>
      <c r="P1285" t="str">
        <f>VLOOKUP($A1285, 'Hospitalisation Details'!$A$2:$K$2344, 7, FALSE)</f>
        <v>tier - 2</v>
      </c>
      <c r="Q1285" t="str">
        <f>VLOOKUP($A1285, 'Hospitalisation Details'!$A$2:$K$2344, 8, FALSE)</f>
        <v>tier - 1</v>
      </c>
      <c r="R1285" t="str">
        <f>VLOOKUP($A1285, 'Hospitalisation Details'!$A$2:$K$2344, 9, FALSE)</f>
        <v>R1011</v>
      </c>
      <c r="S1285" t="str">
        <f>VLOOKUP($A1285, 'Hospitalisation Details'!$A$2:$K$2344, 10, FALSE)</f>
        <v>21Aug1975</v>
      </c>
      <c r="T1285">
        <f>VLOOKUP($A1285, 'Hospitalisation Details'!$A$2:$K$2344, 11, FALSE)</f>
        <v>47</v>
      </c>
    </row>
    <row r="1286" spans="1:20" ht="15.75" x14ac:dyDescent="0.25">
      <c r="A1286" s="1" t="s">
        <v>1085</v>
      </c>
      <c r="B1286" t="str">
        <f>VLOOKUP($A1286, 'Customer Names'!$A$2:$D$2336, 2, FALSE)</f>
        <v>Bokun</v>
      </c>
      <c r="C1286" t="str">
        <f>VLOOKUP($A1286, 'Customer Names'!$A$2:$D$2336, 3, FALSE)</f>
        <v xml:space="preserve"> Ms</v>
      </c>
      <c r="D1286" t="str">
        <f>VLOOKUP($A1286, 'Customer Names'!$A$2:$D$2336, 4, FALSE)</f>
        <v xml:space="preserve">  Rebecca E</v>
      </c>
      <c r="E1286">
        <f>VLOOKUP($A1286, 'Medical Examinations'!$A$2:$J$2336, 2, FALSE)</f>
        <v>32</v>
      </c>
      <c r="F1286">
        <f>VLOOKUP($A1286, 'Medical Examinations'!$A$2:$J$2336, 3, FALSE)</f>
        <v>7.85</v>
      </c>
      <c r="G1286" t="str">
        <f>VLOOKUP($A1286, 'Medical Examinations'!$A$2:$J$2336, 4, FALSE)</f>
        <v>No</v>
      </c>
      <c r="H1286" t="str">
        <f>VLOOKUP($A1286, 'Medical Examinations'!$A$2:$J$2336, 5, FALSE)</f>
        <v>No</v>
      </c>
      <c r="I1286" t="str">
        <f>VLOOKUP($A1286, 'Medical Examinations'!$A$2:$J$2336, 6, FALSE)</f>
        <v>No</v>
      </c>
      <c r="J1286">
        <f>VLOOKUP($A1286, 'Medical Examinations'!$A$2:$J$2336, 7, FALSE)</f>
        <v>1</v>
      </c>
      <c r="K1286" t="str">
        <f>VLOOKUP($A1286, 'Medical Examinations'!$A$2:$J$2336, 8, FALSE)</f>
        <v>No</v>
      </c>
      <c r="L1286" t="str">
        <f>VLOOKUP($A1286, 'Medical Examinations'!$A$2:$J$2336, 9, FALSE)</f>
        <v>Obesity</v>
      </c>
      <c r="M1286" t="str">
        <f>VLOOKUP($A1286, 'Medical Examinations'!$A$2:$J$2336, 10, FALSE)</f>
        <v>Diabetes</v>
      </c>
      <c r="N1286">
        <f>VLOOKUP($A1286, 'Hospitalisation Details'!$A$2:$K$2344, 5, FALSE)</f>
        <v>1</v>
      </c>
      <c r="O1286">
        <f>VLOOKUP($A1286, 'Hospitalisation Details'!$A$2:$K$2344, 6, FALSE)</f>
        <v>8551.35</v>
      </c>
      <c r="P1286" t="str">
        <f>VLOOKUP($A1286, 'Hospitalisation Details'!$A$2:$K$2344, 7, FALSE)</f>
        <v>tier - 2</v>
      </c>
      <c r="Q1286" t="str">
        <f>VLOOKUP($A1286, 'Hospitalisation Details'!$A$2:$K$2344, 8, FALSE)</f>
        <v>tier - 2</v>
      </c>
      <c r="R1286" t="str">
        <f>VLOOKUP($A1286, 'Hospitalisation Details'!$A$2:$K$2344, 9, FALSE)</f>
        <v>R1011</v>
      </c>
      <c r="S1286" t="str">
        <f>VLOOKUP($A1286, 'Hospitalisation Details'!$A$2:$K$2344, 10, FALSE)</f>
        <v>6Aug1975</v>
      </c>
      <c r="T1286">
        <f>VLOOKUP($A1286, 'Hospitalisation Details'!$A$2:$K$2344, 11, FALSE)</f>
        <v>47</v>
      </c>
    </row>
    <row r="1287" spans="1:20" ht="15.75" x14ac:dyDescent="0.25">
      <c r="A1287" s="1" t="s">
        <v>1084</v>
      </c>
      <c r="B1287" t="str">
        <f>VLOOKUP($A1287, 'Customer Names'!$A$2:$D$2336, 2, FALSE)</f>
        <v>Ainsley</v>
      </c>
      <c r="C1287" t="str">
        <f>VLOOKUP($A1287, 'Customer Names'!$A$2:$D$2336, 3, FALSE)</f>
        <v xml:space="preserve"> Ms</v>
      </c>
      <c r="D1287" t="str">
        <f>VLOOKUP($A1287, 'Customer Names'!$A$2:$D$2336, 4, FALSE)</f>
        <v xml:space="preserve">  Katie M</v>
      </c>
      <c r="E1287">
        <f>VLOOKUP($A1287, 'Medical Examinations'!$A$2:$J$2336, 2, FALSE)</f>
        <v>29.37</v>
      </c>
      <c r="F1287">
        <f>VLOOKUP($A1287, 'Medical Examinations'!$A$2:$J$2336, 3, FALSE)</f>
        <v>8.01</v>
      </c>
      <c r="G1287" t="str">
        <f>VLOOKUP($A1287, 'Medical Examinations'!$A$2:$J$2336, 4, FALSE)</f>
        <v>No</v>
      </c>
      <c r="H1287" t="str">
        <f>VLOOKUP($A1287, 'Medical Examinations'!$A$2:$J$2336, 5, FALSE)</f>
        <v>No</v>
      </c>
      <c r="I1287" t="str">
        <f>VLOOKUP($A1287, 'Medical Examinations'!$A$2:$J$2336, 6, FALSE)</f>
        <v>No</v>
      </c>
      <c r="J1287">
        <f>VLOOKUP($A1287, 'Medical Examinations'!$A$2:$J$2336, 7, FALSE)</f>
        <v>0</v>
      </c>
      <c r="K1287" t="str">
        <f>VLOOKUP($A1287, 'Medical Examinations'!$A$2:$J$2336, 8, FALSE)</f>
        <v>No</v>
      </c>
      <c r="L1287" t="str">
        <f>VLOOKUP($A1287, 'Medical Examinations'!$A$2:$J$2336, 9, FALSE)</f>
        <v>Obesity</v>
      </c>
      <c r="M1287" t="str">
        <f>VLOOKUP($A1287, 'Medical Examinations'!$A$2:$J$2336, 10, FALSE)</f>
        <v>Diabetes</v>
      </c>
      <c r="N1287">
        <f>VLOOKUP($A1287, 'Hospitalisation Details'!$A$2:$K$2344, 5, FALSE)</f>
        <v>1</v>
      </c>
      <c r="O1287">
        <f>VLOOKUP($A1287, 'Hospitalisation Details'!$A$2:$K$2344, 6, FALSE)</f>
        <v>8547.69</v>
      </c>
      <c r="P1287" t="str">
        <f>VLOOKUP($A1287, 'Hospitalisation Details'!$A$2:$K$2344, 7, FALSE)</f>
        <v>tier - 2</v>
      </c>
      <c r="Q1287" t="str">
        <f>VLOOKUP($A1287, 'Hospitalisation Details'!$A$2:$K$2344, 8, FALSE)</f>
        <v>tier - 1</v>
      </c>
      <c r="R1287" t="str">
        <f>VLOOKUP($A1287, 'Hospitalisation Details'!$A$2:$K$2344, 9, FALSE)</f>
        <v>R1013</v>
      </c>
      <c r="S1287" t="str">
        <f>VLOOKUP($A1287, 'Hospitalisation Details'!$A$2:$K$2344, 10, FALSE)</f>
        <v>12Dec1982</v>
      </c>
      <c r="T1287">
        <f>VLOOKUP($A1287, 'Hospitalisation Details'!$A$2:$K$2344, 11, FALSE)</f>
        <v>40</v>
      </c>
    </row>
    <row r="1288" spans="1:20" ht="15.75" x14ac:dyDescent="0.25">
      <c r="A1288" s="1" t="s">
        <v>1083</v>
      </c>
      <c r="B1288" t="str">
        <f>VLOOKUP($A1288, 'Customer Names'!$A$2:$D$2336, 2, FALSE)</f>
        <v>Foster</v>
      </c>
      <c r="C1288" t="str">
        <f>VLOOKUP($A1288, 'Customer Names'!$A$2:$D$2336, 3, FALSE)</f>
        <v xml:space="preserve"> Ms</v>
      </c>
      <c r="D1288" t="str">
        <f>VLOOKUP($A1288, 'Customer Names'!$A$2:$D$2336, 4, FALSE)</f>
        <v xml:space="preserve">  Elizabeth A</v>
      </c>
      <c r="E1288">
        <f>VLOOKUP($A1288, 'Medical Examinations'!$A$2:$J$2336, 2, FALSE)</f>
        <v>23.6</v>
      </c>
      <c r="F1288">
        <f>VLOOKUP($A1288, 'Medical Examinations'!$A$2:$J$2336, 3, FALSE)</f>
        <v>7.4</v>
      </c>
      <c r="G1288" t="str">
        <f>VLOOKUP($A1288, 'Medical Examinations'!$A$2:$J$2336, 4, FALSE)</f>
        <v>No</v>
      </c>
      <c r="H1288" t="str">
        <f>VLOOKUP($A1288, 'Medical Examinations'!$A$2:$J$2336, 5, FALSE)</f>
        <v>No</v>
      </c>
      <c r="I1288" t="str">
        <f>VLOOKUP($A1288, 'Medical Examinations'!$A$2:$J$2336, 6, FALSE)</f>
        <v>No</v>
      </c>
      <c r="J1288">
        <f>VLOOKUP($A1288, 'Medical Examinations'!$A$2:$J$2336, 7, FALSE)</f>
        <v>0</v>
      </c>
      <c r="K1288" t="str">
        <f>VLOOKUP($A1288, 'Medical Examinations'!$A$2:$J$2336, 8, FALSE)</f>
        <v>No</v>
      </c>
      <c r="L1288" t="str">
        <f>VLOOKUP($A1288, 'Medical Examinations'!$A$2:$J$2336, 9, FALSE)</f>
        <v>Obesity</v>
      </c>
      <c r="M1288" t="str">
        <f>VLOOKUP($A1288, 'Medical Examinations'!$A$2:$J$2336, 10, FALSE)</f>
        <v>Diabetes</v>
      </c>
      <c r="N1288">
        <f>VLOOKUP($A1288, 'Hospitalisation Details'!$A$2:$K$2344, 5, FALSE)</f>
        <v>1</v>
      </c>
      <c r="O1288">
        <f>VLOOKUP($A1288, 'Hospitalisation Details'!$A$2:$K$2344, 6, FALSE)</f>
        <v>8539.67</v>
      </c>
      <c r="P1288" t="str">
        <f>VLOOKUP($A1288, 'Hospitalisation Details'!$A$2:$K$2344, 7, FALSE)</f>
        <v>tier - 2</v>
      </c>
      <c r="Q1288" t="str">
        <f>VLOOKUP($A1288, 'Hospitalisation Details'!$A$2:$K$2344, 8, FALSE)</f>
        <v>tier - 3</v>
      </c>
      <c r="R1288" t="str">
        <f>VLOOKUP($A1288, 'Hospitalisation Details'!$A$2:$K$2344, 9, FALSE)</f>
        <v>R1011</v>
      </c>
      <c r="S1288" t="str">
        <f>VLOOKUP($A1288, 'Hospitalisation Details'!$A$2:$K$2344, 10, FALSE)</f>
        <v>6Nov1975</v>
      </c>
      <c r="T1288">
        <f>VLOOKUP($A1288, 'Hospitalisation Details'!$A$2:$K$2344, 11, FALSE)</f>
        <v>47</v>
      </c>
    </row>
    <row r="1289" spans="1:20" ht="15.75" x14ac:dyDescent="0.25">
      <c r="A1289" s="1" t="s">
        <v>1082</v>
      </c>
      <c r="B1289" t="str">
        <f>VLOOKUP($A1289, 'Customer Names'!$A$2:$D$2336, 2, FALSE)</f>
        <v>Overpeck</v>
      </c>
      <c r="C1289" t="str">
        <f>VLOOKUP($A1289, 'Customer Names'!$A$2:$D$2336, 3, FALSE)</f>
        <v xml:space="preserve"> Ms</v>
      </c>
      <c r="D1289" t="str">
        <f>VLOOKUP($A1289, 'Customer Names'!$A$2:$D$2336, 4, FALSE)</f>
        <v xml:space="preserve">  Sarah</v>
      </c>
      <c r="E1289">
        <f>VLOOKUP($A1289, 'Medical Examinations'!$A$2:$J$2336, 2, FALSE)</f>
        <v>33.155000000000001</v>
      </c>
      <c r="F1289">
        <f>VLOOKUP($A1289, 'Medical Examinations'!$A$2:$J$2336, 3, FALSE)</f>
        <v>8.3800000000000008</v>
      </c>
      <c r="G1289" t="str">
        <f>VLOOKUP($A1289, 'Medical Examinations'!$A$2:$J$2336, 4, FALSE)</f>
        <v>Yes</v>
      </c>
      <c r="H1289" t="str">
        <f>VLOOKUP($A1289, 'Medical Examinations'!$A$2:$J$2336, 5, FALSE)</f>
        <v>No</v>
      </c>
      <c r="I1289" t="str">
        <f>VLOOKUP($A1289, 'Medical Examinations'!$A$2:$J$2336, 6, FALSE)</f>
        <v>No</v>
      </c>
      <c r="J1289">
        <f>VLOOKUP($A1289, 'Medical Examinations'!$A$2:$J$2336, 7, FALSE)</f>
        <v>1</v>
      </c>
      <c r="K1289" t="str">
        <f>VLOOKUP($A1289, 'Medical Examinations'!$A$2:$J$2336, 8, FALSE)</f>
        <v>No</v>
      </c>
      <c r="L1289" t="str">
        <f>VLOOKUP($A1289, 'Medical Examinations'!$A$2:$J$2336, 9, FALSE)</f>
        <v>Obesity</v>
      </c>
      <c r="M1289" t="str">
        <f>VLOOKUP($A1289, 'Medical Examinations'!$A$2:$J$2336, 10, FALSE)</f>
        <v>Diabetes</v>
      </c>
      <c r="N1289">
        <f>VLOOKUP($A1289, 'Hospitalisation Details'!$A$2:$K$2344, 5, FALSE)</f>
        <v>3</v>
      </c>
      <c r="O1289">
        <f>VLOOKUP($A1289, 'Hospitalisation Details'!$A$2:$K$2344, 6, FALSE)</f>
        <v>8538.2900000000009</v>
      </c>
      <c r="P1289" t="str">
        <f>VLOOKUP($A1289, 'Hospitalisation Details'!$A$2:$K$2344, 7, FALSE)</f>
        <v>tier - 2</v>
      </c>
      <c r="Q1289" t="str">
        <f>VLOOKUP($A1289, 'Hospitalisation Details'!$A$2:$K$2344, 8, FALSE)</f>
        <v>tier - 3</v>
      </c>
      <c r="R1289" t="str">
        <f>VLOOKUP($A1289, 'Hospitalisation Details'!$A$2:$K$2344, 9, FALSE)</f>
        <v>R1024</v>
      </c>
      <c r="S1289" t="str">
        <f>VLOOKUP($A1289, 'Hospitalisation Details'!$A$2:$K$2344, 10, FALSE)</f>
        <v>27Dec1981</v>
      </c>
      <c r="T1289">
        <f>VLOOKUP($A1289, 'Hospitalisation Details'!$A$2:$K$2344, 11, FALSE)</f>
        <v>41</v>
      </c>
    </row>
    <row r="1290" spans="1:20" ht="15.75" x14ac:dyDescent="0.25">
      <c r="A1290" s="1" t="s">
        <v>1081</v>
      </c>
      <c r="B1290" t="str">
        <f>VLOOKUP($A1290, 'Customer Names'!$A$2:$D$2336, 2, FALSE)</f>
        <v>Levine</v>
      </c>
      <c r="C1290" t="str">
        <f>VLOOKUP($A1290, 'Customer Names'!$A$2:$D$2336, 3, FALSE)</f>
        <v xml:space="preserve"> Ms</v>
      </c>
      <c r="D1290" t="str">
        <f>VLOOKUP($A1290, 'Customer Names'!$A$2:$D$2336, 4, FALSE)</f>
        <v xml:space="preserve">  Annie J</v>
      </c>
      <c r="E1290">
        <f>VLOOKUP($A1290, 'Medical Examinations'!$A$2:$J$2336, 2, FALSE)</f>
        <v>24.32</v>
      </c>
      <c r="F1290">
        <f>VLOOKUP($A1290, 'Medical Examinations'!$A$2:$J$2336, 3, FALSE)</f>
        <v>11.56</v>
      </c>
      <c r="G1290" t="str">
        <f>VLOOKUP($A1290, 'Medical Examinations'!$A$2:$J$2336, 4, FALSE)</f>
        <v>No</v>
      </c>
      <c r="H1290" t="str">
        <f>VLOOKUP($A1290, 'Medical Examinations'!$A$2:$J$2336, 5, FALSE)</f>
        <v>No</v>
      </c>
      <c r="I1290" t="str">
        <f>VLOOKUP($A1290, 'Medical Examinations'!$A$2:$J$2336, 6, FALSE)</f>
        <v>No</v>
      </c>
      <c r="J1290">
        <f>VLOOKUP($A1290, 'Medical Examinations'!$A$2:$J$2336, 7, FALSE)</f>
        <v>0</v>
      </c>
      <c r="K1290" t="str">
        <f>VLOOKUP($A1290, 'Medical Examinations'!$A$2:$J$2336, 8, FALSE)</f>
        <v>No</v>
      </c>
      <c r="L1290" t="str">
        <f>VLOOKUP($A1290, 'Medical Examinations'!$A$2:$J$2336, 9, FALSE)</f>
        <v>Obesity</v>
      </c>
      <c r="M1290" t="str">
        <f>VLOOKUP($A1290, 'Medical Examinations'!$A$2:$J$2336, 10, FALSE)</f>
        <v>Diabetes</v>
      </c>
      <c r="N1290">
        <f>VLOOKUP($A1290, 'Hospitalisation Details'!$A$2:$K$2344, 5, FALSE)</f>
        <v>0</v>
      </c>
      <c r="O1290">
        <f>VLOOKUP($A1290, 'Hospitalisation Details'!$A$2:$K$2344, 6, FALSE)</f>
        <v>8534.67</v>
      </c>
      <c r="P1290" t="str">
        <f>VLOOKUP($A1290, 'Hospitalisation Details'!$A$2:$K$2344, 7, FALSE)</f>
        <v>tier - 2</v>
      </c>
      <c r="Q1290" t="str">
        <f>VLOOKUP($A1290, 'Hospitalisation Details'!$A$2:$K$2344, 8, FALSE)</f>
        <v>tier - 3</v>
      </c>
      <c r="R1290" t="str">
        <f>VLOOKUP($A1290, 'Hospitalisation Details'!$A$2:$K$2344, 9, FALSE)</f>
        <v>R1024</v>
      </c>
      <c r="S1290" t="str">
        <f>VLOOKUP($A1290, 'Hospitalisation Details'!$A$2:$K$2344, 10, FALSE)</f>
        <v>24Jul1982</v>
      </c>
      <c r="T1290">
        <f>VLOOKUP($A1290, 'Hospitalisation Details'!$A$2:$K$2344, 11, FALSE)</f>
        <v>40</v>
      </c>
    </row>
    <row r="1291" spans="1:20" ht="15.75" x14ac:dyDescent="0.25">
      <c r="A1291" s="1" t="s">
        <v>1080</v>
      </c>
      <c r="B1291" t="str">
        <f>VLOOKUP($A1291, 'Customer Names'!$A$2:$D$2336, 2, FALSE)</f>
        <v>Jean</v>
      </c>
      <c r="C1291" t="str">
        <f>VLOOKUP($A1291, 'Customer Names'!$A$2:$D$2336, 3, FALSE)</f>
        <v xml:space="preserve"> Ms</v>
      </c>
      <c r="D1291" t="str">
        <f>VLOOKUP($A1291, 'Customer Names'!$A$2:$D$2336, 4, FALSE)</f>
        <v xml:space="preserve">  Annie</v>
      </c>
      <c r="E1291">
        <f>VLOOKUP($A1291, 'Medical Examinations'!$A$2:$J$2336, 2, FALSE)</f>
        <v>36.299999999999997</v>
      </c>
      <c r="F1291">
        <f>VLOOKUP($A1291, 'Medical Examinations'!$A$2:$J$2336, 3, FALSE)</f>
        <v>4.6100000000000003</v>
      </c>
      <c r="G1291" t="str">
        <f>VLOOKUP($A1291, 'Medical Examinations'!$A$2:$J$2336, 4, FALSE)</f>
        <v>Yes</v>
      </c>
      <c r="H1291" t="str">
        <f>VLOOKUP($A1291, 'Medical Examinations'!$A$2:$J$2336, 5, FALSE)</f>
        <v>No</v>
      </c>
      <c r="I1291" t="str">
        <f>VLOOKUP($A1291, 'Medical Examinations'!$A$2:$J$2336, 6, FALSE)</f>
        <v>No</v>
      </c>
      <c r="J1291">
        <f>VLOOKUP($A1291, 'Medical Examinations'!$A$2:$J$2336, 7, FALSE)</f>
        <v>1</v>
      </c>
      <c r="K1291" t="str">
        <f>VLOOKUP($A1291, 'Medical Examinations'!$A$2:$J$2336, 8, FALSE)</f>
        <v>No</v>
      </c>
      <c r="L1291" t="str">
        <f>VLOOKUP($A1291, 'Medical Examinations'!$A$2:$J$2336, 9, FALSE)</f>
        <v>Obesity</v>
      </c>
      <c r="M1291" t="str">
        <f>VLOOKUP($A1291, 'Medical Examinations'!$A$2:$J$2336, 10, FALSE)</f>
        <v>Normal</v>
      </c>
      <c r="N1291">
        <f>VLOOKUP($A1291, 'Hospitalisation Details'!$A$2:$K$2344, 5, FALSE)</f>
        <v>2</v>
      </c>
      <c r="O1291">
        <f>VLOOKUP($A1291, 'Hospitalisation Details'!$A$2:$K$2344, 6, FALSE)</f>
        <v>8527.5300000000007</v>
      </c>
      <c r="P1291" t="str">
        <f>VLOOKUP($A1291, 'Hospitalisation Details'!$A$2:$K$2344, 7, FALSE)</f>
        <v>tier - 2</v>
      </c>
      <c r="Q1291" t="str">
        <f>VLOOKUP($A1291, 'Hospitalisation Details'!$A$2:$K$2344, 8, FALSE)</f>
        <v>tier - 2</v>
      </c>
      <c r="R1291" t="str">
        <f>VLOOKUP($A1291, 'Hospitalisation Details'!$A$2:$K$2344, 9, FALSE)</f>
        <v>R1013</v>
      </c>
      <c r="S1291" t="str">
        <f>VLOOKUP($A1291, 'Hospitalisation Details'!$A$2:$K$2344, 10, FALSE)</f>
        <v>26Jul1977</v>
      </c>
      <c r="T1291">
        <f>VLOOKUP($A1291, 'Hospitalisation Details'!$A$2:$K$2344, 11, FALSE)</f>
        <v>45</v>
      </c>
    </row>
    <row r="1292" spans="1:20" ht="15.75" x14ac:dyDescent="0.25">
      <c r="A1292" s="1" t="s">
        <v>1079</v>
      </c>
      <c r="B1292" t="str">
        <f>VLOOKUP($A1292, 'Customer Names'!$A$2:$D$2336, 2, FALSE)</f>
        <v>Wild</v>
      </c>
      <c r="C1292" t="str">
        <f>VLOOKUP($A1292, 'Customer Names'!$A$2:$D$2336, 3, FALSE)</f>
        <v xml:space="preserve"> Ms</v>
      </c>
      <c r="D1292" t="str">
        <f>VLOOKUP($A1292, 'Customer Names'!$A$2:$D$2336, 4, FALSE)</f>
        <v xml:space="preserve">  Lindsey</v>
      </c>
      <c r="E1292">
        <f>VLOOKUP($A1292, 'Medical Examinations'!$A$2:$J$2336, 2, FALSE)</f>
        <v>34.4</v>
      </c>
      <c r="F1292">
        <f>VLOOKUP($A1292, 'Medical Examinations'!$A$2:$J$2336, 3, FALSE)</f>
        <v>4.95</v>
      </c>
      <c r="G1292" t="str">
        <f>VLOOKUP($A1292, 'Medical Examinations'!$A$2:$J$2336, 4, FALSE)</f>
        <v>Yes</v>
      </c>
      <c r="H1292" t="str">
        <f>VLOOKUP($A1292, 'Medical Examinations'!$A$2:$J$2336, 5, FALSE)</f>
        <v>No</v>
      </c>
      <c r="I1292" t="str">
        <f>VLOOKUP($A1292, 'Medical Examinations'!$A$2:$J$2336, 6, FALSE)</f>
        <v>Yes</v>
      </c>
      <c r="J1292">
        <f>VLOOKUP($A1292, 'Medical Examinations'!$A$2:$J$2336, 7, FALSE)</f>
        <v>1</v>
      </c>
      <c r="K1292" t="str">
        <f>VLOOKUP($A1292, 'Medical Examinations'!$A$2:$J$2336, 8, FALSE)</f>
        <v>No</v>
      </c>
      <c r="L1292" t="str">
        <f>VLOOKUP($A1292, 'Medical Examinations'!$A$2:$J$2336, 9, FALSE)</f>
        <v>Obesity</v>
      </c>
      <c r="M1292" t="str">
        <f>VLOOKUP($A1292, 'Medical Examinations'!$A$2:$J$2336, 10, FALSE)</f>
        <v>Normal</v>
      </c>
      <c r="N1292">
        <f>VLOOKUP($A1292, 'Hospitalisation Details'!$A$2:$K$2344, 5, FALSE)</f>
        <v>3</v>
      </c>
      <c r="O1292">
        <f>VLOOKUP($A1292, 'Hospitalisation Details'!$A$2:$K$2344, 6, FALSE)</f>
        <v>8522</v>
      </c>
      <c r="P1292" t="str">
        <f>VLOOKUP($A1292, 'Hospitalisation Details'!$A$2:$K$2344, 7, FALSE)</f>
        <v>tier - 2</v>
      </c>
      <c r="Q1292" t="str">
        <f>VLOOKUP($A1292, 'Hospitalisation Details'!$A$2:$K$2344, 8, FALSE)</f>
        <v>tier - 2</v>
      </c>
      <c r="R1292" t="str">
        <f>VLOOKUP($A1292, 'Hospitalisation Details'!$A$2:$K$2344, 9, FALSE)</f>
        <v>R1011</v>
      </c>
      <c r="S1292" t="str">
        <f>VLOOKUP($A1292, 'Hospitalisation Details'!$A$2:$K$2344, 10, FALSE)</f>
        <v>13Aug1979</v>
      </c>
      <c r="T1292">
        <f>VLOOKUP($A1292, 'Hospitalisation Details'!$A$2:$K$2344, 11, FALSE)</f>
        <v>43</v>
      </c>
    </row>
    <row r="1293" spans="1:20" ht="15.75" x14ac:dyDescent="0.25">
      <c r="A1293" s="1" t="s">
        <v>1078</v>
      </c>
      <c r="B1293" t="str">
        <f>VLOOKUP($A1293, 'Customer Names'!$A$2:$D$2336, 2, FALSE)</f>
        <v>Tabor</v>
      </c>
      <c r="C1293" t="str">
        <f>VLOOKUP($A1293, 'Customer Names'!$A$2:$D$2336, 3, FALSE)</f>
        <v xml:space="preserve"> Ms</v>
      </c>
      <c r="D1293" t="str">
        <f>VLOOKUP($A1293, 'Customer Names'!$A$2:$D$2336, 4, FALSE)</f>
        <v xml:space="preserve">  Laura</v>
      </c>
      <c r="E1293">
        <f>VLOOKUP($A1293, 'Medical Examinations'!$A$2:$J$2336, 2, FALSE)</f>
        <v>30.9</v>
      </c>
      <c r="F1293">
        <f>VLOOKUP($A1293, 'Medical Examinations'!$A$2:$J$2336, 3, FALSE)</f>
        <v>5.04</v>
      </c>
      <c r="G1293" t="str">
        <f>VLOOKUP($A1293, 'Medical Examinations'!$A$2:$J$2336, 4, FALSE)</f>
        <v>No</v>
      </c>
      <c r="H1293" t="str">
        <f>VLOOKUP($A1293, 'Medical Examinations'!$A$2:$J$2336, 5, FALSE)</f>
        <v>No</v>
      </c>
      <c r="I1293" t="str">
        <f>VLOOKUP($A1293, 'Medical Examinations'!$A$2:$J$2336, 6, FALSE)</f>
        <v>No</v>
      </c>
      <c r="J1293">
        <f>VLOOKUP($A1293, 'Medical Examinations'!$A$2:$J$2336, 7, FALSE)</f>
        <v>1</v>
      </c>
      <c r="K1293" t="str">
        <f>VLOOKUP($A1293, 'Medical Examinations'!$A$2:$J$2336, 8, FALSE)</f>
        <v>No</v>
      </c>
      <c r="L1293" t="str">
        <f>VLOOKUP($A1293, 'Medical Examinations'!$A$2:$J$2336, 9, FALSE)</f>
        <v>Obesity</v>
      </c>
      <c r="M1293" t="str">
        <f>VLOOKUP($A1293, 'Medical Examinations'!$A$2:$J$2336, 10, FALSE)</f>
        <v>Normal</v>
      </c>
      <c r="N1293">
        <f>VLOOKUP($A1293, 'Hospitalisation Details'!$A$2:$K$2344, 5, FALSE)</f>
        <v>2</v>
      </c>
      <c r="O1293">
        <f>VLOOKUP($A1293, 'Hospitalisation Details'!$A$2:$K$2344, 6, FALSE)</f>
        <v>8520.0300000000007</v>
      </c>
      <c r="P1293" t="str">
        <f>VLOOKUP($A1293, 'Hospitalisation Details'!$A$2:$K$2344, 7, FALSE)</f>
        <v>tier - 2</v>
      </c>
      <c r="Q1293" t="str">
        <f>VLOOKUP($A1293, 'Hospitalisation Details'!$A$2:$K$2344, 8, FALSE)</f>
        <v>tier - 3</v>
      </c>
      <c r="R1293" t="str">
        <f>VLOOKUP($A1293, 'Hospitalisation Details'!$A$2:$K$2344, 9, FALSE)</f>
        <v>R1011</v>
      </c>
      <c r="S1293" t="str">
        <f>VLOOKUP($A1293, 'Hospitalisation Details'!$A$2:$K$2344, 10, FALSE)</f>
        <v>29Dec1977</v>
      </c>
      <c r="T1293">
        <f>VLOOKUP($A1293, 'Hospitalisation Details'!$A$2:$K$2344, 11, FALSE)</f>
        <v>45</v>
      </c>
    </row>
    <row r="1294" spans="1:20" ht="15.75" x14ac:dyDescent="0.25">
      <c r="A1294" s="1" t="s">
        <v>1077</v>
      </c>
      <c r="B1294" t="str">
        <f>VLOOKUP($A1294, 'Customer Names'!$A$2:$D$2336, 2, FALSE)</f>
        <v>Steffen</v>
      </c>
      <c r="C1294" t="str">
        <f>VLOOKUP($A1294, 'Customer Names'!$A$2:$D$2336, 3, FALSE)</f>
        <v xml:space="preserve"> Ms</v>
      </c>
      <c r="D1294" t="str">
        <f>VLOOKUP($A1294, 'Customer Names'!$A$2:$D$2336, 4, FALSE)</f>
        <v xml:space="preserve">  Amy T</v>
      </c>
      <c r="E1294">
        <f>VLOOKUP($A1294, 'Medical Examinations'!$A$2:$J$2336, 2, FALSE)</f>
        <v>28.6</v>
      </c>
      <c r="F1294">
        <f>VLOOKUP($A1294, 'Medical Examinations'!$A$2:$J$2336, 3, FALSE)</f>
        <v>5.42</v>
      </c>
      <c r="G1294" t="str">
        <f>VLOOKUP($A1294, 'Medical Examinations'!$A$2:$J$2336, 4, FALSE)</f>
        <v>No</v>
      </c>
      <c r="H1294" t="str">
        <f>VLOOKUP($A1294, 'Medical Examinations'!$A$2:$J$2336, 5, FALSE)</f>
        <v>No</v>
      </c>
      <c r="I1294" t="str">
        <f>VLOOKUP($A1294, 'Medical Examinations'!$A$2:$J$2336, 6, FALSE)</f>
        <v>No</v>
      </c>
      <c r="J1294">
        <f>VLOOKUP($A1294, 'Medical Examinations'!$A$2:$J$2336, 7, FALSE)</f>
        <v>0</v>
      </c>
      <c r="K1294" t="str">
        <f>VLOOKUP($A1294, 'Medical Examinations'!$A$2:$J$2336, 8, FALSE)</f>
        <v>No</v>
      </c>
      <c r="L1294" t="str">
        <f>VLOOKUP($A1294, 'Medical Examinations'!$A$2:$J$2336, 9, FALSE)</f>
        <v>Obesity</v>
      </c>
      <c r="M1294" t="str">
        <f>VLOOKUP($A1294, 'Medical Examinations'!$A$2:$J$2336, 10, FALSE)</f>
        <v>Normal</v>
      </c>
      <c r="N1294">
        <f>VLOOKUP($A1294, 'Hospitalisation Details'!$A$2:$K$2344, 5, FALSE)</f>
        <v>2</v>
      </c>
      <c r="O1294">
        <f>VLOOKUP($A1294, 'Hospitalisation Details'!$A$2:$K$2344, 6, FALSE)</f>
        <v>8516.83</v>
      </c>
      <c r="P1294" t="str">
        <f>VLOOKUP($A1294, 'Hospitalisation Details'!$A$2:$K$2344, 7, FALSE)</f>
        <v>tier - 2</v>
      </c>
      <c r="Q1294" t="str">
        <f>VLOOKUP($A1294, 'Hospitalisation Details'!$A$2:$K$2344, 8, FALSE)</f>
        <v>tier - 1</v>
      </c>
      <c r="R1294" t="str">
        <f>VLOOKUP($A1294, 'Hospitalisation Details'!$A$2:$K$2344, 9, FALSE)</f>
        <v>R1013</v>
      </c>
      <c r="S1294" t="str">
        <f>VLOOKUP($A1294, 'Hospitalisation Details'!$A$2:$K$2344, 10, FALSE)</f>
        <v>21Jun1977</v>
      </c>
      <c r="T1294">
        <f>VLOOKUP($A1294, 'Hospitalisation Details'!$A$2:$K$2344, 11, FALSE)</f>
        <v>45</v>
      </c>
    </row>
    <row r="1295" spans="1:20" ht="15.75" x14ac:dyDescent="0.25">
      <c r="A1295" s="1" t="s">
        <v>1076</v>
      </c>
      <c r="B1295" t="str">
        <f>VLOOKUP($A1295, 'Customer Names'!$A$2:$D$2336, 2, FALSE)</f>
        <v>Tadich</v>
      </c>
      <c r="C1295" t="str">
        <f>VLOOKUP($A1295, 'Customer Names'!$A$2:$D$2336, 3, FALSE)</f>
        <v xml:space="preserve"> Ms</v>
      </c>
      <c r="D1295" t="str">
        <f>VLOOKUP($A1295, 'Customer Names'!$A$2:$D$2336, 4, FALSE)</f>
        <v xml:space="preserve">  Katarina D</v>
      </c>
      <c r="E1295">
        <f>VLOOKUP($A1295, 'Medical Examinations'!$A$2:$J$2336, 2, FALSE)</f>
        <v>27.83</v>
      </c>
      <c r="F1295">
        <f>VLOOKUP($A1295, 'Medical Examinations'!$A$2:$J$2336, 3, FALSE)</f>
        <v>5.39</v>
      </c>
      <c r="G1295" t="str">
        <f>VLOOKUP($A1295, 'Medical Examinations'!$A$2:$J$2336, 4, FALSE)</f>
        <v>No</v>
      </c>
      <c r="H1295" t="str">
        <f>VLOOKUP($A1295, 'Medical Examinations'!$A$2:$J$2336, 5, FALSE)</f>
        <v>No</v>
      </c>
      <c r="I1295" t="str">
        <f>VLOOKUP($A1295, 'Medical Examinations'!$A$2:$J$2336, 6, FALSE)</f>
        <v>No</v>
      </c>
      <c r="J1295">
        <f>VLOOKUP($A1295, 'Medical Examinations'!$A$2:$J$2336, 7, FALSE)</f>
        <v>0</v>
      </c>
      <c r="K1295" t="str">
        <f>VLOOKUP($A1295, 'Medical Examinations'!$A$2:$J$2336, 8, FALSE)</f>
        <v>No</v>
      </c>
      <c r="L1295" t="str">
        <f>VLOOKUP($A1295, 'Medical Examinations'!$A$2:$J$2336, 9, FALSE)</f>
        <v>Obesity</v>
      </c>
      <c r="M1295" t="str">
        <f>VLOOKUP($A1295, 'Medical Examinations'!$A$2:$J$2336, 10, FALSE)</f>
        <v>Normal</v>
      </c>
      <c r="N1295">
        <f>VLOOKUP($A1295, 'Hospitalisation Details'!$A$2:$K$2344, 5, FALSE)</f>
        <v>2</v>
      </c>
      <c r="O1295">
        <f>VLOOKUP($A1295, 'Hospitalisation Details'!$A$2:$K$2344, 6, FALSE)</f>
        <v>8515.76</v>
      </c>
      <c r="P1295" t="str">
        <f>VLOOKUP($A1295, 'Hospitalisation Details'!$A$2:$K$2344, 7, FALSE)</f>
        <v>tier - 2</v>
      </c>
      <c r="Q1295" t="str">
        <f>VLOOKUP($A1295, 'Hospitalisation Details'!$A$2:$K$2344, 8, FALSE)</f>
        <v>tier - 2</v>
      </c>
      <c r="R1295" t="str">
        <f>VLOOKUP($A1295, 'Hospitalisation Details'!$A$2:$K$2344, 9, FALSE)</f>
        <v>R1013</v>
      </c>
      <c r="S1295" t="str">
        <f>VLOOKUP($A1295, 'Hospitalisation Details'!$A$2:$K$2344, 10, FALSE)</f>
        <v>26Dec1977</v>
      </c>
      <c r="T1295">
        <f>VLOOKUP($A1295, 'Hospitalisation Details'!$A$2:$K$2344, 11, FALSE)</f>
        <v>45</v>
      </c>
    </row>
    <row r="1296" spans="1:20" ht="15.75" x14ac:dyDescent="0.25">
      <c r="A1296" s="1" t="s">
        <v>1075</v>
      </c>
      <c r="B1296" t="str">
        <f>VLOOKUP($A1296, 'Customer Names'!$A$2:$D$2336, 2, FALSE)</f>
        <v>Christenson</v>
      </c>
      <c r="C1296" t="str">
        <f>VLOOKUP($A1296, 'Customer Names'!$A$2:$D$2336, 3, FALSE)</f>
        <v xml:space="preserve"> Mr</v>
      </c>
      <c r="D1296" t="str">
        <f>VLOOKUP($A1296, 'Customer Names'!$A$2:$D$2336, 4, FALSE)</f>
        <v xml:space="preserve">  B J</v>
      </c>
      <c r="E1296">
        <f>VLOOKUP($A1296, 'Medical Examinations'!$A$2:$J$2336, 2, FALSE)</f>
        <v>39.64</v>
      </c>
      <c r="F1296">
        <f>VLOOKUP($A1296, 'Medical Examinations'!$A$2:$J$2336, 3, FALSE)</f>
        <v>6</v>
      </c>
      <c r="G1296" t="str">
        <f>VLOOKUP($A1296, 'Medical Examinations'!$A$2:$J$2336, 4, FALSE)</f>
        <v>Yes</v>
      </c>
      <c r="H1296" t="str">
        <f>VLOOKUP($A1296, 'Medical Examinations'!$A$2:$J$2336, 5, FALSE)</f>
        <v>No</v>
      </c>
      <c r="I1296" t="str">
        <f>VLOOKUP($A1296, 'Medical Examinations'!$A$2:$J$2336, 6, FALSE)</f>
        <v>Yes</v>
      </c>
      <c r="J1296">
        <f>VLOOKUP($A1296, 'Medical Examinations'!$A$2:$J$2336, 7, FALSE)</f>
        <v>1</v>
      </c>
      <c r="K1296" t="str">
        <f>VLOOKUP($A1296, 'Medical Examinations'!$A$2:$J$2336, 8, FALSE)</f>
        <v>Yes</v>
      </c>
      <c r="L1296" t="str">
        <f>VLOOKUP($A1296, 'Medical Examinations'!$A$2:$J$2336, 9, FALSE)</f>
        <v>Obesity</v>
      </c>
      <c r="M1296" t="str">
        <f>VLOOKUP($A1296, 'Medical Examinations'!$A$2:$J$2336, 10, FALSE)</f>
        <v>Diabetes</v>
      </c>
      <c r="N1296">
        <f>VLOOKUP($A1296, 'Hospitalisation Details'!$A$2:$K$2344, 5, FALSE)</f>
        <v>0</v>
      </c>
      <c r="O1296">
        <f>VLOOKUP($A1296, 'Hospitalisation Details'!$A$2:$K$2344, 6, FALSE)</f>
        <v>8471.65</v>
      </c>
      <c r="P1296" t="str">
        <f>VLOOKUP($A1296, 'Hospitalisation Details'!$A$2:$K$2344, 7, FALSE)</f>
        <v>tier - 2</v>
      </c>
      <c r="Q1296" t="str">
        <f>VLOOKUP($A1296, 'Hospitalisation Details'!$A$2:$K$2344, 8, FALSE)</f>
        <v>tier - 1</v>
      </c>
      <c r="R1296" t="str">
        <f>VLOOKUP($A1296, 'Hospitalisation Details'!$A$2:$K$2344, 9, FALSE)</f>
        <v>R1012</v>
      </c>
      <c r="S1296" t="str">
        <f>VLOOKUP($A1296, 'Hospitalisation Details'!$A$2:$K$2344, 10, FALSE)</f>
        <v>10Nov1993</v>
      </c>
      <c r="T1296">
        <f>VLOOKUP($A1296, 'Hospitalisation Details'!$A$2:$K$2344, 11, FALSE)</f>
        <v>29</v>
      </c>
    </row>
    <row r="1297" spans="1:20" ht="15.75" x14ac:dyDescent="0.25">
      <c r="A1297" s="1" t="s">
        <v>1074</v>
      </c>
      <c r="B1297" t="str">
        <f>VLOOKUP($A1297, 'Customer Names'!$A$2:$D$2336, 2, FALSE)</f>
        <v>Shell</v>
      </c>
      <c r="C1297" t="str">
        <f>VLOOKUP($A1297, 'Customer Names'!$A$2:$D$2336, 3, FALSE)</f>
        <v xml:space="preserve"> Ms</v>
      </c>
      <c r="D1297" t="str">
        <f>VLOOKUP($A1297, 'Customer Names'!$A$2:$D$2336, 4, FALSE)</f>
        <v xml:space="preserve">  Alison</v>
      </c>
      <c r="E1297">
        <f>VLOOKUP($A1297, 'Medical Examinations'!$A$2:$J$2336, 2, FALSE)</f>
        <v>38.479999999999997</v>
      </c>
      <c r="F1297">
        <f>VLOOKUP($A1297, 'Medical Examinations'!$A$2:$J$2336, 3, FALSE)</f>
        <v>6.02</v>
      </c>
      <c r="G1297" t="str">
        <f>VLOOKUP($A1297, 'Medical Examinations'!$A$2:$J$2336, 4, FALSE)</f>
        <v>Yes</v>
      </c>
      <c r="H1297" t="str">
        <f>VLOOKUP($A1297, 'Medical Examinations'!$A$2:$J$2336, 5, FALSE)</f>
        <v>No</v>
      </c>
      <c r="I1297" t="str">
        <f>VLOOKUP($A1297, 'Medical Examinations'!$A$2:$J$2336, 6, FALSE)</f>
        <v>No</v>
      </c>
      <c r="J1297">
        <f>VLOOKUP($A1297, 'Medical Examinations'!$A$2:$J$2336, 7, FALSE)</f>
        <v>1</v>
      </c>
      <c r="K1297" t="str">
        <f>VLOOKUP($A1297, 'Medical Examinations'!$A$2:$J$2336, 8, FALSE)</f>
        <v>Yes</v>
      </c>
      <c r="L1297" t="str">
        <f>VLOOKUP($A1297, 'Medical Examinations'!$A$2:$J$2336, 9, FALSE)</f>
        <v>Obesity</v>
      </c>
      <c r="M1297" t="str">
        <f>VLOOKUP($A1297, 'Medical Examinations'!$A$2:$J$2336, 10, FALSE)</f>
        <v>Diabetes</v>
      </c>
      <c r="N1297">
        <f>VLOOKUP($A1297, 'Hospitalisation Details'!$A$2:$K$2344, 5, FALSE)</f>
        <v>0</v>
      </c>
      <c r="O1297">
        <f>VLOOKUP($A1297, 'Hospitalisation Details'!$A$2:$K$2344, 6, FALSE)</f>
        <v>8466.35</v>
      </c>
      <c r="P1297" t="str">
        <f>VLOOKUP($A1297, 'Hospitalisation Details'!$A$2:$K$2344, 7, FALSE)</f>
        <v>tier - 2</v>
      </c>
      <c r="Q1297" t="str">
        <f>VLOOKUP($A1297, 'Hospitalisation Details'!$A$2:$K$2344, 8, FALSE)</f>
        <v>tier - 2</v>
      </c>
      <c r="R1297" t="str">
        <f>VLOOKUP($A1297, 'Hospitalisation Details'!$A$2:$K$2344, 9, FALSE)</f>
        <v>R1012</v>
      </c>
      <c r="S1297" t="str">
        <f>VLOOKUP($A1297, 'Hospitalisation Details'!$A$2:$K$2344, 10, FALSE)</f>
        <v>9Sep1992</v>
      </c>
      <c r="T1297">
        <f>VLOOKUP($A1297, 'Hospitalisation Details'!$A$2:$K$2344, 11, FALSE)</f>
        <v>30</v>
      </c>
    </row>
    <row r="1298" spans="1:20" ht="15.75" x14ac:dyDescent="0.25">
      <c r="A1298" s="1" t="s">
        <v>1073</v>
      </c>
      <c r="B1298" t="str">
        <f>VLOOKUP($A1298, 'Customer Names'!$A$2:$D$2336, 2, FALSE)</f>
        <v>Rao</v>
      </c>
      <c r="C1298" t="str">
        <f>VLOOKUP($A1298, 'Customer Names'!$A$2:$D$2336, 3, FALSE)</f>
        <v xml:space="preserve"> Mr</v>
      </c>
      <c r="D1298" t="str">
        <f>VLOOKUP($A1298, 'Customer Names'!$A$2:$D$2336, 4, FALSE)</f>
        <v xml:space="preserve">  Neil K</v>
      </c>
      <c r="E1298">
        <f>VLOOKUP($A1298, 'Medical Examinations'!$A$2:$J$2336, 2, FALSE)</f>
        <v>36.200000000000003</v>
      </c>
      <c r="F1298">
        <f>VLOOKUP($A1298, 'Medical Examinations'!$A$2:$J$2336, 3, FALSE)</f>
        <v>4.62</v>
      </c>
      <c r="G1298" t="str">
        <f>VLOOKUP($A1298, 'Medical Examinations'!$A$2:$J$2336, 4, FALSE)</f>
        <v>Yes</v>
      </c>
      <c r="H1298" t="str">
        <f>VLOOKUP($A1298, 'Medical Examinations'!$A$2:$J$2336, 5, FALSE)</f>
        <v>No</v>
      </c>
      <c r="I1298" t="str">
        <f>VLOOKUP($A1298, 'Medical Examinations'!$A$2:$J$2336, 6, FALSE)</f>
        <v>No</v>
      </c>
      <c r="J1298">
        <f>VLOOKUP($A1298, 'Medical Examinations'!$A$2:$J$2336, 7, FALSE)</f>
        <v>1</v>
      </c>
      <c r="K1298" t="str">
        <f>VLOOKUP($A1298, 'Medical Examinations'!$A$2:$J$2336, 8, FALSE)</f>
        <v>No</v>
      </c>
      <c r="L1298" t="str">
        <f>VLOOKUP($A1298, 'Medical Examinations'!$A$2:$J$2336, 9, FALSE)</f>
        <v>Obesity</v>
      </c>
      <c r="M1298" t="str">
        <f>VLOOKUP($A1298, 'Medical Examinations'!$A$2:$J$2336, 10, FALSE)</f>
        <v>Normal</v>
      </c>
      <c r="N1298">
        <f>VLOOKUP($A1298, 'Hospitalisation Details'!$A$2:$K$2344, 5, FALSE)</f>
        <v>0</v>
      </c>
      <c r="O1298">
        <f>VLOOKUP($A1298, 'Hospitalisation Details'!$A$2:$K$2344, 6, FALSE)</f>
        <v>8457.82</v>
      </c>
      <c r="P1298" t="str">
        <f>VLOOKUP($A1298, 'Hospitalisation Details'!$A$2:$K$2344, 7, FALSE)</f>
        <v>tier - 2</v>
      </c>
      <c r="Q1298" t="str">
        <f>VLOOKUP($A1298, 'Hospitalisation Details'!$A$2:$K$2344, 8, FALSE)</f>
        <v>tier - 3</v>
      </c>
      <c r="R1298" t="str">
        <f>VLOOKUP($A1298, 'Hospitalisation Details'!$A$2:$K$2344, 9, FALSE)</f>
        <v>R1011</v>
      </c>
      <c r="S1298" t="str">
        <f>VLOOKUP($A1298, 'Hospitalisation Details'!$A$2:$K$2344, 10, FALSE)</f>
        <v>26Dec1972</v>
      </c>
      <c r="T1298">
        <f>VLOOKUP($A1298, 'Hospitalisation Details'!$A$2:$K$2344, 11, FALSE)</f>
        <v>50</v>
      </c>
    </row>
    <row r="1299" spans="1:20" ht="15.75" x14ac:dyDescent="0.25">
      <c r="A1299" s="1" t="s">
        <v>1072</v>
      </c>
      <c r="B1299" t="str">
        <f>VLOOKUP($A1299, 'Customer Names'!$A$2:$D$2336, 2, FALSE)</f>
        <v>Myers</v>
      </c>
      <c r="C1299" t="str">
        <f>VLOOKUP($A1299, 'Customer Names'!$A$2:$D$2336, 3, FALSE)</f>
        <v xml:space="preserve"> Mrs</v>
      </c>
      <c r="D1299" t="str">
        <f>VLOOKUP($A1299, 'Customer Names'!$A$2:$D$2336, 4, FALSE)</f>
        <v xml:space="preserve">  Anne Hunter</v>
      </c>
      <c r="E1299">
        <f>VLOOKUP($A1299, 'Medical Examinations'!$A$2:$J$2336, 2, FALSE)</f>
        <v>27.13</v>
      </c>
      <c r="F1299">
        <f>VLOOKUP($A1299, 'Medical Examinations'!$A$2:$J$2336, 3, FALSE)</f>
        <v>5.59</v>
      </c>
      <c r="G1299" t="str">
        <f>VLOOKUP($A1299, 'Medical Examinations'!$A$2:$J$2336, 4, FALSE)</f>
        <v>No</v>
      </c>
      <c r="H1299" t="str">
        <f>VLOOKUP($A1299, 'Medical Examinations'!$A$2:$J$2336, 5, FALSE)</f>
        <v>No</v>
      </c>
      <c r="I1299" t="str">
        <f>VLOOKUP($A1299, 'Medical Examinations'!$A$2:$J$2336, 6, FALSE)</f>
        <v>No</v>
      </c>
      <c r="J1299">
        <f>VLOOKUP($A1299, 'Medical Examinations'!$A$2:$J$2336, 7, FALSE)</f>
        <v>0</v>
      </c>
      <c r="K1299" t="str">
        <f>VLOOKUP($A1299, 'Medical Examinations'!$A$2:$J$2336, 8, FALSE)</f>
        <v>No</v>
      </c>
      <c r="L1299" t="str">
        <f>VLOOKUP($A1299, 'Medical Examinations'!$A$2:$J$2336, 9, FALSE)</f>
        <v>Obesity</v>
      </c>
      <c r="M1299" t="str">
        <f>VLOOKUP($A1299, 'Medical Examinations'!$A$2:$J$2336, 10, FALSE)</f>
        <v>Normal</v>
      </c>
      <c r="N1299">
        <f>VLOOKUP($A1299, 'Hospitalisation Details'!$A$2:$K$2344, 5, FALSE)</f>
        <v>3</v>
      </c>
      <c r="O1299">
        <f>VLOOKUP($A1299, 'Hospitalisation Details'!$A$2:$K$2344, 6, FALSE)</f>
        <v>8450.82</v>
      </c>
      <c r="P1299" t="str">
        <f>VLOOKUP($A1299, 'Hospitalisation Details'!$A$2:$K$2344, 7, FALSE)</f>
        <v>tier - 2</v>
      </c>
      <c r="Q1299" t="str">
        <f>VLOOKUP($A1299, 'Hospitalisation Details'!$A$2:$K$2344, 8, FALSE)</f>
        <v>tier - 2</v>
      </c>
      <c r="R1299" t="str">
        <f>VLOOKUP($A1299, 'Hospitalisation Details'!$A$2:$K$2344, 9, FALSE)</f>
        <v>R1025</v>
      </c>
      <c r="S1299" t="str">
        <f>VLOOKUP($A1299, 'Hospitalisation Details'!$A$2:$K$2344, 10, FALSE)</f>
        <v>19Jun1984</v>
      </c>
      <c r="T1299">
        <f>VLOOKUP($A1299, 'Hospitalisation Details'!$A$2:$K$2344, 11, FALSE)</f>
        <v>38</v>
      </c>
    </row>
    <row r="1300" spans="1:20" ht="15.75" x14ac:dyDescent="0.25">
      <c r="A1300" s="1" t="s">
        <v>1071</v>
      </c>
      <c r="B1300" t="str">
        <f>VLOOKUP($A1300, 'Customer Names'!$A$2:$D$2336, 2, FALSE)</f>
        <v>McLean</v>
      </c>
      <c r="C1300" t="str">
        <f>VLOOKUP($A1300, 'Customer Names'!$A$2:$D$2336, 3, FALSE)</f>
        <v xml:space="preserve"> Ms</v>
      </c>
      <c r="D1300" t="str">
        <f>VLOOKUP($A1300, 'Customer Names'!$A$2:$D$2336, 4, FALSE)</f>
        <v xml:space="preserve">  Sandra</v>
      </c>
      <c r="E1300">
        <f>VLOOKUP($A1300, 'Medical Examinations'!$A$2:$J$2336, 2, FALSE)</f>
        <v>20.75</v>
      </c>
      <c r="F1300">
        <f>VLOOKUP($A1300, 'Medical Examinations'!$A$2:$J$2336, 3, FALSE)</f>
        <v>5.18</v>
      </c>
      <c r="G1300" t="str">
        <f>VLOOKUP($A1300, 'Medical Examinations'!$A$2:$J$2336, 4, FALSE)</f>
        <v>No</v>
      </c>
      <c r="H1300" t="str">
        <f>VLOOKUP($A1300, 'Medical Examinations'!$A$2:$J$2336, 5, FALSE)</f>
        <v>No</v>
      </c>
      <c r="I1300" t="str">
        <f>VLOOKUP($A1300, 'Medical Examinations'!$A$2:$J$2336, 6, FALSE)</f>
        <v>No</v>
      </c>
      <c r="J1300">
        <f>VLOOKUP($A1300, 'Medical Examinations'!$A$2:$J$2336, 7, FALSE)</f>
        <v>0</v>
      </c>
      <c r="K1300" t="str">
        <f>VLOOKUP($A1300, 'Medical Examinations'!$A$2:$J$2336, 8, FALSE)</f>
        <v>No</v>
      </c>
      <c r="L1300" t="str">
        <f>VLOOKUP($A1300, 'Medical Examinations'!$A$2:$J$2336, 9, FALSE)</f>
        <v>Obesity</v>
      </c>
      <c r="M1300" t="str">
        <f>VLOOKUP($A1300, 'Medical Examinations'!$A$2:$J$2336, 10, FALSE)</f>
        <v>Normal</v>
      </c>
      <c r="N1300">
        <f>VLOOKUP($A1300, 'Hospitalisation Details'!$A$2:$K$2344, 5, FALSE)</f>
        <v>0</v>
      </c>
      <c r="O1300">
        <f>VLOOKUP($A1300, 'Hospitalisation Details'!$A$2:$K$2344, 6, FALSE)</f>
        <v>8448.66</v>
      </c>
      <c r="P1300" t="str">
        <f>VLOOKUP($A1300, 'Hospitalisation Details'!$A$2:$K$2344, 7, FALSE)</f>
        <v>tier - 3</v>
      </c>
      <c r="Q1300" t="str">
        <f>VLOOKUP($A1300, 'Hospitalisation Details'!$A$2:$K$2344, 8, FALSE)</f>
        <v>tier - 1</v>
      </c>
      <c r="R1300" t="str">
        <f>VLOOKUP($A1300, 'Hospitalisation Details'!$A$2:$K$2344, 9, FALSE)</f>
        <v>R1013</v>
      </c>
      <c r="S1300" t="str">
        <f>VLOOKUP($A1300, 'Hospitalisation Details'!$A$2:$K$2344, 10, FALSE)</f>
        <v>12Jun1966</v>
      </c>
      <c r="T1300">
        <f>VLOOKUP($A1300, 'Hospitalisation Details'!$A$2:$K$2344, 11, FALSE)</f>
        <v>56</v>
      </c>
    </row>
    <row r="1301" spans="1:20" ht="15.75" x14ac:dyDescent="0.25">
      <c r="A1301" s="1" t="s">
        <v>1070</v>
      </c>
      <c r="B1301" t="str">
        <f>VLOOKUP($A1301, 'Customer Names'!$A$2:$D$2336, 2, FALSE)</f>
        <v>Gomez</v>
      </c>
      <c r="C1301" t="str">
        <f>VLOOKUP($A1301, 'Customer Names'!$A$2:$D$2336, 3, FALSE)</f>
        <v xml:space="preserve"> Mr</v>
      </c>
      <c r="D1301" t="str">
        <f>VLOOKUP($A1301, 'Customer Names'!$A$2:$D$2336, 4, FALSE)</f>
        <v xml:space="preserve">  Robert</v>
      </c>
      <c r="E1301">
        <f>VLOOKUP($A1301, 'Medical Examinations'!$A$2:$J$2336, 2, FALSE)</f>
        <v>26.6</v>
      </c>
      <c r="F1301">
        <f>VLOOKUP($A1301, 'Medical Examinations'!$A$2:$J$2336, 3, FALSE)</f>
        <v>6.29</v>
      </c>
      <c r="G1301" t="str">
        <f>VLOOKUP($A1301, 'Medical Examinations'!$A$2:$J$2336, 4, FALSE)</f>
        <v>No</v>
      </c>
      <c r="H1301" t="str">
        <f>VLOOKUP($A1301, 'Medical Examinations'!$A$2:$J$2336, 5, FALSE)</f>
        <v>No</v>
      </c>
      <c r="I1301" t="str">
        <f>VLOOKUP($A1301, 'Medical Examinations'!$A$2:$J$2336, 6, FALSE)</f>
        <v>No</v>
      </c>
      <c r="J1301">
        <f>VLOOKUP($A1301, 'Medical Examinations'!$A$2:$J$2336, 7, FALSE)</f>
        <v>0</v>
      </c>
      <c r="K1301" t="str">
        <f>VLOOKUP($A1301, 'Medical Examinations'!$A$2:$J$2336, 8, FALSE)</f>
        <v>No</v>
      </c>
      <c r="L1301" t="str">
        <f>VLOOKUP($A1301, 'Medical Examinations'!$A$2:$J$2336, 9, FALSE)</f>
        <v>Obesity</v>
      </c>
      <c r="M1301" t="str">
        <f>VLOOKUP($A1301, 'Medical Examinations'!$A$2:$J$2336, 10, FALSE)</f>
        <v>Diabetes</v>
      </c>
      <c r="N1301">
        <f>VLOOKUP($A1301, 'Hospitalisation Details'!$A$2:$K$2344, 5, FALSE)</f>
        <v>0</v>
      </c>
      <c r="O1301">
        <f>VLOOKUP($A1301, 'Hospitalisation Details'!$A$2:$K$2344, 6, FALSE)</f>
        <v>8444.4699999999993</v>
      </c>
      <c r="P1301" t="str">
        <f>VLOOKUP($A1301, 'Hospitalisation Details'!$A$2:$K$2344, 7, FALSE)</f>
        <v>tier - 3</v>
      </c>
      <c r="Q1301" t="str">
        <f>VLOOKUP($A1301, 'Hospitalisation Details'!$A$2:$K$2344, 8, FALSE)</f>
        <v>tier - 1</v>
      </c>
      <c r="R1301" t="str">
        <f>VLOOKUP($A1301, 'Hospitalisation Details'!$A$2:$K$2344, 9, FALSE)</f>
        <v>R1011</v>
      </c>
      <c r="S1301" t="str">
        <f>VLOOKUP($A1301, 'Hospitalisation Details'!$A$2:$K$2344, 10, FALSE)</f>
        <v>4Sep1972</v>
      </c>
      <c r="T1301">
        <f>VLOOKUP($A1301, 'Hospitalisation Details'!$A$2:$K$2344, 11, FALSE)</f>
        <v>50</v>
      </c>
    </row>
    <row r="1302" spans="1:20" ht="15.75" x14ac:dyDescent="0.25">
      <c r="A1302" s="1" t="s">
        <v>1069</v>
      </c>
      <c r="B1302" t="str">
        <f>VLOOKUP($A1302, 'Customer Names'!$A$2:$D$2336, 2, FALSE)</f>
        <v>Hemingway</v>
      </c>
      <c r="C1302" t="str">
        <f>VLOOKUP($A1302, 'Customer Names'!$A$2:$D$2336, 3, FALSE)</f>
        <v xml:space="preserve"> Mr</v>
      </c>
      <c r="D1302" t="str">
        <f>VLOOKUP($A1302, 'Customer Names'!$A$2:$D$2336, 4, FALSE)</f>
        <v xml:space="preserve">  Rodney</v>
      </c>
      <c r="E1302">
        <f>VLOOKUP($A1302, 'Medical Examinations'!$A$2:$J$2336, 2, FALSE)</f>
        <v>25.3</v>
      </c>
      <c r="F1302">
        <f>VLOOKUP($A1302, 'Medical Examinations'!$A$2:$J$2336, 3, FALSE)</f>
        <v>4.49</v>
      </c>
      <c r="G1302" t="str">
        <f>VLOOKUP($A1302, 'Medical Examinations'!$A$2:$J$2336, 4, FALSE)</f>
        <v>No</v>
      </c>
      <c r="H1302" t="str">
        <f>VLOOKUP($A1302, 'Medical Examinations'!$A$2:$J$2336, 5, FALSE)</f>
        <v>No</v>
      </c>
      <c r="I1302" t="str">
        <f>VLOOKUP($A1302, 'Medical Examinations'!$A$2:$J$2336, 6, FALSE)</f>
        <v>No</v>
      </c>
      <c r="J1302">
        <f>VLOOKUP($A1302, 'Medical Examinations'!$A$2:$J$2336, 7, FALSE)</f>
        <v>0</v>
      </c>
      <c r="K1302" t="str">
        <f>VLOOKUP($A1302, 'Medical Examinations'!$A$2:$J$2336, 8, FALSE)</f>
        <v>No</v>
      </c>
      <c r="L1302" t="str">
        <f>VLOOKUP($A1302, 'Medical Examinations'!$A$2:$J$2336, 9, FALSE)</f>
        <v>Obesity</v>
      </c>
      <c r="M1302" t="str">
        <f>VLOOKUP($A1302, 'Medical Examinations'!$A$2:$J$2336, 10, FALSE)</f>
        <v>Normal</v>
      </c>
      <c r="N1302">
        <f>VLOOKUP($A1302, 'Hospitalisation Details'!$A$2:$K$2344, 5, FALSE)</f>
        <v>0</v>
      </c>
      <c r="O1302">
        <f>VLOOKUP($A1302, 'Hospitalisation Details'!$A$2:$K$2344, 6, FALSE)</f>
        <v>8442.67</v>
      </c>
      <c r="P1302" t="str">
        <f>VLOOKUP($A1302, 'Hospitalisation Details'!$A$2:$K$2344, 7, FALSE)</f>
        <v>tier - 2</v>
      </c>
      <c r="Q1302" t="str">
        <f>VLOOKUP($A1302, 'Hospitalisation Details'!$A$2:$K$2344, 8, FALSE)</f>
        <v>tier - 3</v>
      </c>
      <c r="R1302" t="str">
        <f>VLOOKUP($A1302, 'Hospitalisation Details'!$A$2:$K$2344, 9, FALSE)</f>
        <v>R1013</v>
      </c>
      <c r="S1302" t="str">
        <f>VLOOKUP($A1302, 'Hospitalisation Details'!$A$2:$K$2344, 10, FALSE)</f>
        <v>9Sep1972</v>
      </c>
      <c r="T1302">
        <f>VLOOKUP($A1302, 'Hospitalisation Details'!$A$2:$K$2344, 11, FALSE)</f>
        <v>50</v>
      </c>
    </row>
    <row r="1303" spans="1:20" ht="15.75" x14ac:dyDescent="0.25">
      <c r="A1303" s="1" t="s">
        <v>1068</v>
      </c>
      <c r="B1303" t="str">
        <f>VLOOKUP($A1303, 'Customer Names'!$A$2:$D$2336, 2, FALSE)</f>
        <v>Pett</v>
      </c>
      <c r="C1303" t="str">
        <f>VLOOKUP($A1303, 'Customer Names'!$A$2:$D$2336, 3, FALSE)</f>
        <v xml:space="preserve"> Mr</v>
      </c>
      <c r="D1303" t="str">
        <f>VLOOKUP($A1303, 'Customer Names'!$A$2:$D$2336, 4, FALSE)</f>
        <v xml:space="preserve">  Carl R</v>
      </c>
      <c r="E1303">
        <f>VLOOKUP($A1303, 'Medical Examinations'!$A$2:$J$2336, 2, FALSE)</f>
        <v>18.84</v>
      </c>
      <c r="F1303">
        <f>VLOOKUP($A1303, 'Medical Examinations'!$A$2:$J$2336, 3, FALSE)</f>
        <v>11.82</v>
      </c>
      <c r="G1303" t="str">
        <f>VLOOKUP($A1303, 'Medical Examinations'!$A$2:$J$2336, 4, FALSE)</f>
        <v>No</v>
      </c>
      <c r="H1303" t="str">
        <f>VLOOKUP($A1303, 'Medical Examinations'!$A$2:$J$2336, 5, FALSE)</f>
        <v>No</v>
      </c>
      <c r="I1303" t="str">
        <f>VLOOKUP($A1303, 'Medical Examinations'!$A$2:$J$2336, 6, FALSE)</f>
        <v>Yes</v>
      </c>
      <c r="J1303">
        <f>VLOOKUP($A1303, 'Medical Examinations'!$A$2:$J$2336, 7, FALSE)</f>
        <v>0</v>
      </c>
      <c r="K1303" t="str">
        <f>VLOOKUP($A1303, 'Medical Examinations'!$A$2:$J$2336, 8, FALSE)</f>
        <v>No</v>
      </c>
      <c r="L1303" t="str">
        <f>VLOOKUP($A1303, 'Medical Examinations'!$A$2:$J$2336, 9, FALSE)</f>
        <v>Obesity</v>
      </c>
      <c r="M1303" t="str">
        <f>VLOOKUP($A1303, 'Medical Examinations'!$A$2:$J$2336, 10, FALSE)</f>
        <v>Diabetes</v>
      </c>
      <c r="N1303">
        <f>VLOOKUP($A1303, 'Hospitalisation Details'!$A$2:$K$2344, 5, FALSE)</f>
        <v>0</v>
      </c>
      <c r="O1303">
        <f>VLOOKUP($A1303, 'Hospitalisation Details'!$A$2:$K$2344, 6, FALSE)</f>
        <v>8440.0499999999993</v>
      </c>
      <c r="P1303" t="str">
        <f>VLOOKUP($A1303, 'Hospitalisation Details'!$A$2:$K$2344, 7, FALSE)</f>
        <v>tier - 3</v>
      </c>
      <c r="Q1303" t="str">
        <f>VLOOKUP($A1303, 'Hospitalisation Details'!$A$2:$K$2344, 8, FALSE)</f>
        <v>tier - 2</v>
      </c>
      <c r="R1303" t="str">
        <f>VLOOKUP($A1303, 'Hospitalisation Details'!$A$2:$K$2344, 9, FALSE)</f>
        <v>R1013</v>
      </c>
      <c r="S1303" t="str">
        <f>VLOOKUP($A1303, 'Hospitalisation Details'!$A$2:$K$2344, 10, FALSE)</f>
        <v>24Sep1963</v>
      </c>
      <c r="T1303">
        <f>VLOOKUP($A1303, 'Hospitalisation Details'!$A$2:$K$2344, 11, FALSE)</f>
        <v>59</v>
      </c>
    </row>
    <row r="1304" spans="1:20" ht="15.75" x14ac:dyDescent="0.25">
      <c r="A1304" s="1" t="s">
        <v>1067</v>
      </c>
      <c r="B1304" t="str">
        <f>VLOOKUP($A1304, 'Customer Names'!$A$2:$D$2336, 2, FALSE)</f>
        <v>Meingast</v>
      </c>
      <c r="C1304" t="str">
        <f>VLOOKUP($A1304, 'Customer Names'!$A$2:$D$2336, 3, FALSE)</f>
        <v xml:space="preserve"> Mr</v>
      </c>
      <c r="D1304" t="str">
        <f>VLOOKUP($A1304, 'Customer Names'!$A$2:$D$2336, 4, FALSE)</f>
        <v xml:space="preserve">  Maximilian</v>
      </c>
      <c r="E1304">
        <f>VLOOKUP($A1304, 'Medical Examinations'!$A$2:$J$2336, 2, FALSE)</f>
        <v>19.57</v>
      </c>
      <c r="F1304">
        <f>VLOOKUP($A1304, 'Medical Examinations'!$A$2:$J$2336, 3, FALSE)</f>
        <v>7.41</v>
      </c>
      <c r="G1304" t="str">
        <f>VLOOKUP($A1304, 'Medical Examinations'!$A$2:$J$2336, 4, FALSE)</f>
        <v>No</v>
      </c>
      <c r="H1304" t="str">
        <f>VLOOKUP($A1304, 'Medical Examinations'!$A$2:$J$2336, 5, FALSE)</f>
        <v>No</v>
      </c>
      <c r="I1304" t="str">
        <f>VLOOKUP($A1304, 'Medical Examinations'!$A$2:$J$2336, 6, FALSE)</f>
        <v>No</v>
      </c>
      <c r="J1304">
        <f>VLOOKUP($A1304, 'Medical Examinations'!$A$2:$J$2336, 7, FALSE)</f>
        <v>0</v>
      </c>
      <c r="K1304" t="str">
        <f>VLOOKUP($A1304, 'Medical Examinations'!$A$2:$J$2336, 8, FALSE)</f>
        <v>No</v>
      </c>
      <c r="L1304" t="str">
        <f>VLOOKUP($A1304, 'Medical Examinations'!$A$2:$J$2336, 9, FALSE)</f>
        <v>Obesity</v>
      </c>
      <c r="M1304" t="str">
        <f>VLOOKUP($A1304, 'Medical Examinations'!$A$2:$J$2336, 10, FALSE)</f>
        <v>Diabetes</v>
      </c>
      <c r="N1304">
        <f>VLOOKUP($A1304, 'Hospitalisation Details'!$A$2:$K$2344, 5, FALSE)</f>
        <v>1</v>
      </c>
      <c r="O1304">
        <f>VLOOKUP($A1304, 'Hospitalisation Details'!$A$2:$K$2344, 6, FALSE)</f>
        <v>8428.07</v>
      </c>
      <c r="P1304" t="str">
        <f>VLOOKUP($A1304, 'Hospitalisation Details'!$A$2:$K$2344, 7, FALSE)</f>
        <v>tier - 3</v>
      </c>
      <c r="Q1304" t="str">
        <f>VLOOKUP($A1304, 'Hospitalisation Details'!$A$2:$K$2344, 8, FALSE)</f>
        <v>tier - 2</v>
      </c>
      <c r="R1304" t="str">
        <f>VLOOKUP($A1304, 'Hospitalisation Details'!$A$2:$K$2344, 9, FALSE)</f>
        <v>R1012</v>
      </c>
      <c r="S1304" t="str">
        <f>VLOOKUP($A1304, 'Hospitalisation Details'!$A$2:$K$2344, 10, FALSE)</f>
        <v>28Sep1975</v>
      </c>
      <c r="T1304">
        <f>VLOOKUP($A1304, 'Hospitalisation Details'!$A$2:$K$2344, 11, FALSE)</f>
        <v>47</v>
      </c>
    </row>
    <row r="1305" spans="1:20" ht="15.75" x14ac:dyDescent="0.25">
      <c r="A1305" s="1" t="s">
        <v>1066</v>
      </c>
      <c r="B1305" t="str">
        <f>VLOOKUP($A1305, 'Customer Names'!$A$2:$D$2336, 2, FALSE)</f>
        <v>McCarthy</v>
      </c>
      <c r="C1305" t="str">
        <f>VLOOKUP($A1305, 'Customer Names'!$A$2:$D$2336, 3, FALSE)</f>
        <v xml:space="preserve"> Mr</v>
      </c>
      <c r="D1305" t="str">
        <f>VLOOKUP($A1305, 'Customer Names'!$A$2:$D$2336, 4, FALSE)</f>
        <v xml:space="preserve">  Erik</v>
      </c>
      <c r="E1305">
        <f>VLOOKUP($A1305, 'Medical Examinations'!$A$2:$J$2336, 2, FALSE)</f>
        <v>30.495000000000001</v>
      </c>
      <c r="F1305">
        <f>VLOOKUP($A1305, 'Medical Examinations'!$A$2:$J$2336, 3, FALSE)</f>
        <v>5.97</v>
      </c>
      <c r="G1305" t="str">
        <f>VLOOKUP($A1305, 'Medical Examinations'!$A$2:$J$2336, 4, FALSE)</f>
        <v>No</v>
      </c>
      <c r="H1305" t="str">
        <f>VLOOKUP($A1305, 'Medical Examinations'!$A$2:$J$2336, 5, FALSE)</f>
        <v>No</v>
      </c>
      <c r="I1305" t="str">
        <f>VLOOKUP($A1305, 'Medical Examinations'!$A$2:$J$2336, 6, FALSE)</f>
        <v>No</v>
      </c>
      <c r="J1305">
        <f>VLOOKUP($A1305, 'Medical Examinations'!$A$2:$J$2336, 7, FALSE)</f>
        <v>1</v>
      </c>
      <c r="K1305" t="str">
        <f>VLOOKUP($A1305, 'Medical Examinations'!$A$2:$J$2336, 8, FALSE)</f>
        <v>No</v>
      </c>
      <c r="L1305" t="str">
        <f>VLOOKUP($A1305, 'Medical Examinations'!$A$2:$J$2336, 9, FALSE)</f>
        <v>Obesity</v>
      </c>
      <c r="M1305" t="str">
        <f>VLOOKUP($A1305, 'Medical Examinations'!$A$2:$J$2336, 10, FALSE)</f>
        <v>Diabetes</v>
      </c>
      <c r="N1305">
        <f>VLOOKUP($A1305, 'Hospitalisation Details'!$A$2:$K$2344, 5, FALSE)</f>
        <v>2</v>
      </c>
      <c r="O1305">
        <f>VLOOKUP($A1305, 'Hospitalisation Details'!$A$2:$K$2344, 6, FALSE)</f>
        <v>8413.4599999999991</v>
      </c>
      <c r="P1305" t="str">
        <f>VLOOKUP($A1305, 'Hospitalisation Details'!$A$2:$K$2344, 7, FALSE)</f>
        <v>tier - 3</v>
      </c>
      <c r="Q1305" t="str">
        <f>VLOOKUP($A1305, 'Hospitalisation Details'!$A$2:$K$2344, 8, FALSE)</f>
        <v>tier - 1</v>
      </c>
      <c r="R1305" t="str">
        <f>VLOOKUP($A1305, 'Hospitalisation Details'!$A$2:$K$2344, 9, FALSE)</f>
        <v>R1012</v>
      </c>
      <c r="S1305" t="str">
        <f>VLOOKUP($A1305, 'Hospitalisation Details'!$A$2:$K$2344, 10, FALSE)</f>
        <v>4Sep1977</v>
      </c>
      <c r="T1305">
        <f>VLOOKUP($A1305, 'Hospitalisation Details'!$A$2:$K$2344, 11, FALSE)</f>
        <v>45</v>
      </c>
    </row>
    <row r="1306" spans="1:20" ht="15.75" x14ac:dyDescent="0.25">
      <c r="A1306" s="1" t="s">
        <v>1065</v>
      </c>
      <c r="B1306" t="str">
        <f>VLOOKUP($A1306, 'Customer Names'!$A$2:$D$2336, 2, FALSE)</f>
        <v>Boyle</v>
      </c>
      <c r="C1306" t="str">
        <f>VLOOKUP($A1306, 'Customer Names'!$A$2:$D$2336, 3, FALSE)</f>
        <v xml:space="preserve"> Mr</v>
      </c>
      <c r="D1306" t="str">
        <f>VLOOKUP($A1306, 'Customer Names'!$A$2:$D$2336, 4, FALSE)</f>
        <v xml:space="preserve">  Christopher</v>
      </c>
      <c r="E1306">
        <f>VLOOKUP($A1306, 'Medical Examinations'!$A$2:$J$2336, 2, FALSE)</f>
        <v>30.114999999999998</v>
      </c>
      <c r="F1306">
        <f>VLOOKUP($A1306, 'Medical Examinations'!$A$2:$J$2336, 3, FALSE)</f>
        <v>5.74</v>
      </c>
      <c r="G1306" t="str">
        <f>VLOOKUP($A1306, 'Medical Examinations'!$A$2:$J$2336, 4, FALSE)</f>
        <v>No</v>
      </c>
      <c r="H1306" t="str">
        <f>VLOOKUP($A1306, 'Medical Examinations'!$A$2:$J$2336, 5, FALSE)</f>
        <v>No</v>
      </c>
      <c r="I1306" t="str">
        <f>VLOOKUP($A1306, 'Medical Examinations'!$A$2:$J$2336, 6, FALSE)</f>
        <v>Yes</v>
      </c>
      <c r="J1306">
        <f>VLOOKUP($A1306, 'Medical Examinations'!$A$2:$J$2336, 7, FALSE)</f>
        <v>1</v>
      </c>
      <c r="K1306" t="str">
        <f>VLOOKUP($A1306, 'Medical Examinations'!$A$2:$J$2336, 8, FALSE)</f>
        <v>No</v>
      </c>
      <c r="L1306" t="str">
        <f>VLOOKUP($A1306, 'Medical Examinations'!$A$2:$J$2336, 9, FALSE)</f>
        <v>Obesity</v>
      </c>
      <c r="M1306" t="str">
        <f>VLOOKUP($A1306, 'Medical Examinations'!$A$2:$J$2336, 10, FALSE)</f>
        <v>Diabetes</v>
      </c>
      <c r="N1306">
        <f>VLOOKUP($A1306, 'Hospitalisation Details'!$A$2:$K$2344, 5, FALSE)</f>
        <v>3</v>
      </c>
      <c r="O1306">
        <f>VLOOKUP($A1306, 'Hospitalisation Details'!$A$2:$K$2344, 6, FALSE)</f>
        <v>8410.0499999999993</v>
      </c>
      <c r="P1306" t="str">
        <f>VLOOKUP($A1306, 'Hospitalisation Details'!$A$2:$K$2344, 7, FALSE)</f>
        <v>tier - 2</v>
      </c>
      <c r="Q1306" t="str">
        <f>VLOOKUP($A1306, 'Hospitalisation Details'!$A$2:$K$2344, 8, FALSE)</f>
        <v>tier - 2</v>
      </c>
      <c r="R1306" t="str">
        <f>VLOOKUP($A1306, 'Hospitalisation Details'!$A$2:$K$2344, 9, FALSE)</f>
        <v>R1012</v>
      </c>
      <c r="S1306" t="str">
        <f>VLOOKUP($A1306, 'Hospitalisation Details'!$A$2:$K$2344, 10, FALSE)</f>
        <v>11Jun1979</v>
      </c>
      <c r="T1306">
        <f>VLOOKUP($A1306, 'Hospitalisation Details'!$A$2:$K$2344, 11, FALSE)</f>
        <v>43</v>
      </c>
    </row>
    <row r="1307" spans="1:20" ht="15.75" x14ac:dyDescent="0.25">
      <c r="A1307" s="1" t="s">
        <v>1064</v>
      </c>
      <c r="B1307" t="str">
        <f>VLOOKUP($A1307, 'Customer Names'!$A$2:$D$2336, 2, FALSE)</f>
        <v>Gundersen</v>
      </c>
      <c r="C1307" t="str">
        <f>VLOOKUP($A1307, 'Customer Names'!$A$2:$D$2336, 3, FALSE)</f>
        <v xml:space="preserve"> Mr</v>
      </c>
      <c r="D1307" t="str">
        <f>VLOOKUP($A1307, 'Customer Names'!$A$2:$D$2336, 4, FALSE)</f>
        <v xml:space="preserve">  Eirik</v>
      </c>
      <c r="E1307">
        <f>VLOOKUP($A1307, 'Medical Examinations'!$A$2:$J$2336, 2, FALSE)</f>
        <v>24.78</v>
      </c>
      <c r="F1307">
        <f>VLOOKUP($A1307, 'Medical Examinations'!$A$2:$J$2336, 3, FALSE)</f>
        <v>9.85</v>
      </c>
      <c r="G1307" t="str">
        <f>VLOOKUP($A1307, 'Medical Examinations'!$A$2:$J$2336, 4, FALSE)</f>
        <v>No</v>
      </c>
      <c r="H1307" t="str">
        <f>VLOOKUP($A1307, 'Medical Examinations'!$A$2:$J$2336, 5, FALSE)</f>
        <v>No</v>
      </c>
      <c r="I1307" t="str">
        <f>VLOOKUP($A1307, 'Medical Examinations'!$A$2:$J$2336, 6, FALSE)</f>
        <v>No</v>
      </c>
      <c r="J1307">
        <f>VLOOKUP($A1307, 'Medical Examinations'!$A$2:$J$2336, 7, FALSE)</f>
        <v>0</v>
      </c>
      <c r="K1307" t="str">
        <f>VLOOKUP($A1307, 'Medical Examinations'!$A$2:$J$2336, 8, FALSE)</f>
        <v>No</v>
      </c>
      <c r="L1307" t="str">
        <f>VLOOKUP($A1307, 'Medical Examinations'!$A$2:$J$2336, 9, FALSE)</f>
        <v>Obesity</v>
      </c>
      <c r="M1307" t="str">
        <f>VLOOKUP($A1307, 'Medical Examinations'!$A$2:$J$2336, 10, FALSE)</f>
        <v>Diabetes</v>
      </c>
      <c r="N1307">
        <f>VLOOKUP($A1307, 'Hospitalisation Details'!$A$2:$K$2344, 5, FALSE)</f>
        <v>0</v>
      </c>
      <c r="O1307">
        <f>VLOOKUP($A1307, 'Hospitalisation Details'!$A$2:$K$2344, 6, FALSE)</f>
        <v>8400.01</v>
      </c>
      <c r="P1307" t="str">
        <f>VLOOKUP($A1307, 'Hospitalisation Details'!$A$2:$K$2344, 7, FALSE)</f>
        <v>tier - 2</v>
      </c>
      <c r="Q1307" t="str">
        <f>VLOOKUP($A1307, 'Hospitalisation Details'!$A$2:$K$2344, 8, FALSE)</f>
        <v>tier - 3</v>
      </c>
      <c r="R1307" t="str">
        <f>VLOOKUP($A1307, 'Hospitalisation Details'!$A$2:$K$2344, 9, FALSE)</f>
        <v>R1013</v>
      </c>
      <c r="S1307" t="str">
        <f>VLOOKUP($A1307, 'Hospitalisation Details'!$A$2:$K$2344, 10, FALSE)</f>
        <v>18Sep1971</v>
      </c>
      <c r="T1307">
        <f>VLOOKUP($A1307, 'Hospitalisation Details'!$A$2:$K$2344, 11, FALSE)</f>
        <v>51</v>
      </c>
    </row>
    <row r="1308" spans="1:20" ht="15.75" x14ac:dyDescent="0.25">
      <c r="A1308" s="1" t="s">
        <v>1063</v>
      </c>
      <c r="B1308" t="str">
        <f>VLOOKUP($A1308, 'Customer Names'!$A$2:$D$2336, 2, FALSE)</f>
        <v>Wolswinkel</v>
      </c>
      <c r="C1308" t="str">
        <f>VLOOKUP($A1308, 'Customer Names'!$A$2:$D$2336, 3, FALSE)</f>
        <v xml:space="preserve"> Mr</v>
      </c>
      <c r="D1308" t="str">
        <f>VLOOKUP($A1308, 'Customer Names'!$A$2:$D$2336, 4, FALSE)</f>
        <v xml:space="preserve">  Rik</v>
      </c>
      <c r="E1308">
        <f>VLOOKUP($A1308, 'Medical Examinations'!$A$2:$J$2336, 2, FALSE)</f>
        <v>24.77</v>
      </c>
      <c r="F1308">
        <f>VLOOKUP($A1308, 'Medical Examinations'!$A$2:$J$2336, 3, FALSE)</f>
        <v>7.59</v>
      </c>
      <c r="G1308" t="str">
        <f>VLOOKUP($A1308, 'Medical Examinations'!$A$2:$J$2336, 4, FALSE)</f>
        <v>No</v>
      </c>
      <c r="H1308" t="str">
        <f>VLOOKUP($A1308, 'Medical Examinations'!$A$2:$J$2336, 5, FALSE)</f>
        <v>No</v>
      </c>
      <c r="I1308" t="str">
        <f>VLOOKUP($A1308, 'Medical Examinations'!$A$2:$J$2336, 6, FALSE)</f>
        <v>No</v>
      </c>
      <c r="J1308">
        <f>VLOOKUP($A1308, 'Medical Examinations'!$A$2:$J$2336, 7, FALSE)</f>
        <v>0</v>
      </c>
      <c r="K1308" t="str">
        <f>VLOOKUP($A1308, 'Medical Examinations'!$A$2:$J$2336, 8, FALSE)</f>
        <v>No</v>
      </c>
      <c r="L1308" t="str">
        <f>VLOOKUP($A1308, 'Medical Examinations'!$A$2:$J$2336, 9, FALSE)</f>
        <v>Obesity</v>
      </c>
      <c r="M1308" t="str">
        <f>VLOOKUP($A1308, 'Medical Examinations'!$A$2:$J$2336, 10, FALSE)</f>
        <v>Diabetes</v>
      </c>
      <c r="N1308">
        <f>VLOOKUP($A1308, 'Hospitalisation Details'!$A$2:$K$2344, 5, FALSE)</f>
        <v>0</v>
      </c>
      <c r="O1308">
        <f>VLOOKUP($A1308, 'Hospitalisation Details'!$A$2:$K$2344, 6, FALSE)</f>
        <v>8396.6200000000008</v>
      </c>
      <c r="P1308" t="str">
        <f>VLOOKUP($A1308, 'Hospitalisation Details'!$A$2:$K$2344, 7, FALSE)</f>
        <v>tier - 2</v>
      </c>
      <c r="Q1308" t="str">
        <f>VLOOKUP($A1308, 'Hospitalisation Details'!$A$2:$K$2344, 8, FALSE)</f>
        <v>tier - 3</v>
      </c>
      <c r="R1308" t="str">
        <f>VLOOKUP($A1308, 'Hospitalisation Details'!$A$2:$K$2344, 9, FALSE)</f>
        <v>R1013</v>
      </c>
      <c r="S1308" t="str">
        <f>VLOOKUP($A1308, 'Hospitalisation Details'!$A$2:$K$2344, 10, FALSE)</f>
        <v>4Sep1971</v>
      </c>
      <c r="T1308">
        <f>VLOOKUP($A1308, 'Hospitalisation Details'!$A$2:$K$2344, 11, FALSE)</f>
        <v>51</v>
      </c>
    </row>
    <row r="1309" spans="1:20" ht="15.75" x14ac:dyDescent="0.25">
      <c r="A1309" s="1" t="s">
        <v>1062</v>
      </c>
      <c r="B1309" t="str">
        <f>VLOOKUP($A1309, 'Customer Names'!$A$2:$D$2336, 2, FALSE)</f>
        <v>Bomberger</v>
      </c>
      <c r="C1309" t="str">
        <f>VLOOKUP($A1309, 'Customer Names'!$A$2:$D$2336, 3, FALSE)</f>
        <v xml:space="preserve"> Mr</v>
      </c>
      <c r="D1309" t="str">
        <f>VLOOKUP($A1309, 'Customer Names'!$A$2:$D$2336, 4, FALSE)</f>
        <v xml:space="preserve">  Matthew R</v>
      </c>
      <c r="E1309">
        <f>VLOOKUP($A1309, 'Medical Examinations'!$A$2:$J$2336, 2, FALSE)</f>
        <v>16.579999999999998</v>
      </c>
      <c r="F1309">
        <f>VLOOKUP($A1309, 'Medical Examinations'!$A$2:$J$2336, 3, FALSE)</f>
        <v>6.98</v>
      </c>
      <c r="G1309" t="str">
        <f>VLOOKUP($A1309, 'Medical Examinations'!$A$2:$J$2336, 4, FALSE)</f>
        <v>No</v>
      </c>
      <c r="H1309" t="str">
        <f>VLOOKUP($A1309, 'Medical Examinations'!$A$2:$J$2336, 5, FALSE)</f>
        <v>No</v>
      </c>
      <c r="I1309" t="str">
        <f>VLOOKUP($A1309, 'Medical Examinations'!$A$2:$J$2336, 6, FALSE)</f>
        <v>Yes</v>
      </c>
      <c r="J1309">
        <f>VLOOKUP($A1309, 'Medical Examinations'!$A$2:$J$2336, 7, FALSE)</f>
        <v>0</v>
      </c>
      <c r="K1309" t="str">
        <f>VLOOKUP($A1309, 'Medical Examinations'!$A$2:$J$2336, 8, FALSE)</f>
        <v>No</v>
      </c>
      <c r="L1309" t="str">
        <f>VLOOKUP($A1309, 'Medical Examinations'!$A$2:$J$2336, 9, FALSE)</f>
        <v>Underweight</v>
      </c>
      <c r="M1309" t="str">
        <f>VLOOKUP($A1309, 'Medical Examinations'!$A$2:$J$2336, 10, FALSE)</f>
        <v>Diabetes</v>
      </c>
      <c r="N1309">
        <f>VLOOKUP($A1309, 'Hospitalisation Details'!$A$2:$K$2344, 5, FALSE)</f>
        <v>0</v>
      </c>
      <c r="O1309">
        <f>VLOOKUP($A1309, 'Hospitalisation Details'!$A$2:$K$2344, 6, FALSE)</f>
        <v>8355.5400000000009</v>
      </c>
      <c r="P1309" t="str">
        <f>VLOOKUP($A1309, 'Hospitalisation Details'!$A$2:$K$2344, 7, FALSE)</f>
        <v>tier - 3</v>
      </c>
      <c r="Q1309" t="str">
        <f>VLOOKUP($A1309, 'Hospitalisation Details'!$A$2:$K$2344, 8, FALSE)</f>
        <v>tier - 3</v>
      </c>
      <c r="R1309" t="str">
        <f>VLOOKUP($A1309, 'Hospitalisation Details'!$A$2:$K$2344, 9, FALSE)</f>
        <v>R1012</v>
      </c>
      <c r="S1309" t="str">
        <f>VLOOKUP($A1309, 'Hospitalisation Details'!$A$2:$K$2344, 10, FALSE)</f>
        <v>21Sep1963</v>
      </c>
      <c r="T1309">
        <f>VLOOKUP($A1309, 'Hospitalisation Details'!$A$2:$K$2344, 11, FALSE)</f>
        <v>59</v>
      </c>
    </row>
    <row r="1310" spans="1:20" ht="15.75" x14ac:dyDescent="0.25">
      <c r="A1310" s="1" t="s">
        <v>1061</v>
      </c>
      <c r="B1310" t="str">
        <f>VLOOKUP($A1310, 'Customer Names'!$A$2:$D$2336, 2, FALSE)</f>
        <v>Roy</v>
      </c>
      <c r="C1310" t="str">
        <f>VLOOKUP($A1310, 'Customer Names'!$A$2:$D$2336, 3, FALSE)</f>
        <v xml:space="preserve"> Mr</v>
      </c>
      <c r="D1310" t="str">
        <f>VLOOKUP($A1310, 'Customer Names'!$A$2:$D$2336, 4, FALSE)</f>
        <v xml:space="preserve">  Daniel G</v>
      </c>
      <c r="E1310">
        <f>VLOOKUP($A1310, 'Medical Examinations'!$A$2:$J$2336, 2, FALSE)</f>
        <v>38.17</v>
      </c>
      <c r="F1310">
        <f>VLOOKUP($A1310, 'Medical Examinations'!$A$2:$J$2336, 3, FALSE)</f>
        <v>4.7300000000000004</v>
      </c>
      <c r="G1310" t="str">
        <f>VLOOKUP($A1310, 'Medical Examinations'!$A$2:$J$2336, 4, FALSE)</f>
        <v>Yes</v>
      </c>
      <c r="H1310" t="str">
        <f>VLOOKUP($A1310, 'Medical Examinations'!$A$2:$J$2336, 5, FALSE)</f>
        <v>No</v>
      </c>
      <c r="I1310" t="str">
        <f>VLOOKUP($A1310, 'Medical Examinations'!$A$2:$J$2336, 6, FALSE)</f>
        <v>No</v>
      </c>
      <c r="J1310">
        <f>VLOOKUP($A1310, 'Medical Examinations'!$A$2:$J$2336, 7, FALSE)</f>
        <v>1</v>
      </c>
      <c r="K1310" t="str">
        <f>VLOOKUP($A1310, 'Medical Examinations'!$A$2:$J$2336, 8, FALSE)</f>
        <v>Yes</v>
      </c>
      <c r="L1310" t="str">
        <f>VLOOKUP($A1310, 'Medical Examinations'!$A$2:$J$2336, 9, FALSE)</f>
        <v>Obesity</v>
      </c>
      <c r="M1310" t="str">
        <f>VLOOKUP($A1310, 'Medical Examinations'!$A$2:$J$2336, 10, FALSE)</f>
        <v>Normal</v>
      </c>
      <c r="N1310">
        <f>VLOOKUP($A1310, 'Hospitalisation Details'!$A$2:$K$2344, 5, FALSE)</f>
        <v>2</v>
      </c>
      <c r="O1310">
        <f>VLOOKUP($A1310, 'Hospitalisation Details'!$A$2:$K$2344, 6, FALSE)</f>
        <v>8347.16</v>
      </c>
      <c r="P1310" t="str">
        <f>VLOOKUP($A1310, 'Hospitalisation Details'!$A$2:$K$2344, 7, FALSE)</f>
        <v>tier - 2</v>
      </c>
      <c r="Q1310" t="str">
        <f>VLOOKUP($A1310, 'Hospitalisation Details'!$A$2:$K$2344, 8, FALSE)</f>
        <v>tier - 1</v>
      </c>
      <c r="R1310" t="str">
        <f>VLOOKUP($A1310, 'Hospitalisation Details'!$A$2:$K$2344, 9, FALSE)</f>
        <v>R1013</v>
      </c>
      <c r="S1310" t="str">
        <f>VLOOKUP($A1310, 'Hospitalisation Details'!$A$2:$K$2344, 10, FALSE)</f>
        <v>12Jun1976</v>
      </c>
      <c r="T1310">
        <f>VLOOKUP($A1310, 'Hospitalisation Details'!$A$2:$K$2344, 11, FALSE)</f>
        <v>46</v>
      </c>
    </row>
    <row r="1311" spans="1:20" ht="15.75" x14ac:dyDescent="0.25">
      <c r="A1311" s="1" t="s">
        <v>1060</v>
      </c>
      <c r="B1311" t="str">
        <f>VLOOKUP($A1311, 'Customer Names'!$A$2:$D$2336, 2, FALSE)</f>
        <v>Lapierre</v>
      </c>
      <c r="C1311" t="str">
        <f>VLOOKUP($A1311, 'Customer Names'!$A$2:$D$2336, 3, FALSE)</f>
        <v xml:space="preserve"> Mr</v>
      </c>
      <c r="D1311" t="str">
        <f>VLOOKUP($A1311, 'Customer Names'!$A$2:$D$2336, 4, FALSE)</f>
        <v xml:space="preserve">  Yannick</v>
      </c>
      <c r="E1311">
        <f>VLOOKUP($A1311, 'Medical Examinations'!$A$2:$J$2336, 2, FALSE)</f>
        <v>39.424999999999997</v>
      </c>
      <c r="F1311">
        <f>VLOOKUP($A1311, 'Medical Examinations'!$A$2:$J$2336, 3, FALSE)</f>
        <v>4.76</v>
      </c>
      <c r="G1311" t="str">
        <f>VLOOKUP($A1311, 'Medical Examinations'!$A$2:$J$2336, 4, FALSE)</f>
        <v>Yes</v>
      </c>
      <c r="H1311" t="str">
        <f>VLOOKUP($A1311, 'Medical Examinations'!$A$2:$J$2336, 5, FALSE)</f>
        <v>No</v>
      </c>
      <c r="I1311" t="str">
        <f>VLOOKUP($A1311, 'Medical Examinations'!$A$2:$J$2336, 6, FALSE)</f>
        <v>No</v>
      </c>
      <c r="J1311">
        <f>VLOOKUP($A1311, 'Medical Examinations'!$A$2:$J$2336, 7, FALSE)</f>
        <v>1</v>
      </c>
      <c r="K1311" t="str">
        <f>VLOOKUP($A1311, 'Medical Examinations'!$A$2:$J$2336, 8, FALSE)</f>
        <v>Yes</v>
      </c>
      <c r="L1311" t="str">
        <f>VLOOKUP($A1311, 'Medical Examinations'!$A$2:$J$2336, 9, FALSE)</f>
        <v>Obesity</v>
      </c>
      <c r="M1311" t="str">
        <f>VLOOKUP($A1311, 'Medical Examinations'!$A$2:$J$2336, 10, FALSE)</f>
        <v>Normal</v>
      </c>
      <c r="N1311">
        <f>VLOOKUP($A1311, 'Hospitalisation Details'!$A$2:$K$2344, 5, FALSE)</f>
        <v>1</v>
      </c>
      <c r="O1311">
        <f>VLOOKUP($A1311, 'Hospitalisation Details'!$A$2:$K$2344, 6, FALSE)</f>
        <v>8342.91</v>
      </c>
      <c r="P1311" t="str">
        <f>VLOOKUP($A1311, 'Hospitalisation Details'!$A$2:$K$2344, 7, FALSE)</f>
        <v>tier - 3</v>
      </c>
      <c r="Q1311" t="str">
        <f>VLOOKUP($A1311, 'Hospitalisation Details'!$A$2:$K$2344, 8, FALSE)</f>
        <v>tier - 1</v>
      </c>
      <c r="R1311" t="str">
        <f>VLOOKUP($A1311, 'Hospitalisation Details'!$A$2:$K$2344, 9, FALSE)</f>
        <v>R1016</v>
      </c>
      <c r="S1311" t="str">
        <f>VLOOKUP($A1311, 'Hospitalisation Details'!$A$2:$K$2344, 10, FALSE)</f>
        <v>7Jul1976</v>
      </c>
      <c r="T1311">
        <f>VLOOKUP($A1311, 'Hospitalisation Details'!$A$2:$K$2344, 11, FALSE)</f>
        <v>46</v>
      </c>
    </row>
    <row r="1312" spans="1:20" ht="15.75" x14ac:dyDescent="0.25">
      <c r="A1312" s="1" t="s">
        <v>1059</v>
      </c>
      <c r="B1312" t="str">
        <f>VLOOKUP($A1312, 'Customer Names'!$A$2:$D$2336, 2, FALSE)</f>
        <v>Beaty</v>
      </c>
      <c r="C1312" t="str">
        <f>VLOOKUP($A1312, 'Customer Names'!$A$2:$D$2336, 3, FALSE)</f>
        <v xml:space="preserve"> Mr</v>
      </c>
      <c r="D1312" t="str">
        <f>VLOOKUP($A1312, 'Customer Names'!$A$2:$D$2336, 4, FALSE)</f>
        <v xml:space="preserve">  Sean R</v>
      </c>
      <c r="E1312">
        <f>VLOOKUP($A1312, 'Medical Examinations'!$A$2:$J$2336, 2, FALSE)</f>
        <v>33.44</v>
      </c>
      <c r="F1312">
        <f>VLOOKUP($A1312, 'Medical Examinations'!$A$2:$J$2336, 3, FALSE)</f>
        <v>6.24</v>
      </c>
      <c r="G1312" t="str">
        <f>VLOOKUP($A1312, 'Medical Examinations'!$A$2:$J$2336, 4, FALSE)</f>
        <v>Yes</v>
      </c>
      <c r="H1312" t="str">
        <f>VLOOKUP($A1312, 'Medical Examinations'!$A$2:$J$2336, 5, FALSE)</f>
        <v>No</v>
      </c>
      <c r="I1312" t="str">
        <f>VLOOKUP($A1312, 'Medical Examinations'!$A$2:$J$2336, 6, FALSE)</f>
        <v>No</v>
      </c>
      <c r="J1312">
        <f>VLOOKUP($A1312, 'Medical Examinations'!$A$2:$J$2336, 7, FALSE)</f>
        <v>1</v>
      </c>
      <c r="K1312" t="str">
        <f>VLOOKUP($A1312, 'Medical Examinations'!$A$2:$J$2336, 8, FALSE)</f>
        <v>No</v>
      </c>
      <c r="L1312" t="str">
        <f>VLOOKUP($A1312, 'Medical Examinations'!$A$2:$J$2336, 9, FALSE)</f>
        <v>Obesity</v>
      </c>
      <c r="M1312" t="str">
        <f>VLOOKUP($A1312, 'Medical Examinations'!$A$2:$J$2336, 10, FALSE)</f>
        <v>Diabetes</v>
      </c>
      <c r="N1312">
        <f>VLOOKUP($A1312, 'Hospitalisation Details'!$A$2:$K$2344, 5, FALSE)</f>
        <v>1</v>
      </c>
      <c r="O1312">
        <f>VLOOKUP($A1312, 'Hospitalisation Details'!$A$2:$K$2344, 6, FALSE)</f>
        <v>8334.59</v>
      </c>
      <c r="P1312" t="str">
        <f>VLOOKUP($A1312, 'Hospitalisation Details'!$A$2:$K$2344, 7, FALSE)</f>
        <v>tier - 3</v>
      </c>
      <c r="Q1312" t="str">
        <f>VLOOKUP($A1312, 'Hospitalisation Details'!$A$2:$K$2344, 8, FALSE)</f>
        <v>tier - 2</v>
      </c>
      <c r="R1312" t="str">
        <f>VLOOKUP($A1312, 'Hospitalisation Details'!$A$2:$K$2344, 9, FALSE)</f>
        <v>R1016</v>
      </c>
      <c r="S1312" t="str">
        <f>VLOOKUP($A1312, 'Hospitalisation Details'!$A$2:$K$2344, 10, FALSE)</f>
        <v>20Jul1976</v>
      </c>
      <c r="T1312">
        <f>VLOOKUP($A1312, 'Hospitalisation Details'!$A$2:$K$2344, 11, FALSE)</f>
        <v>46</v>
      </c>
    </row>
    <row r="1313" spans="1:20" ht="15.75" x14ac:dyDescent="0.25">
      <c r="A1313" s="1" t="s">
        <v>1058</v>
      </c>
      <c r="B1313" t="str">
        <f>VLOOKUP($A1313, 'Customer Names'!$A$2:$D$2336, 2, FALSE)</f>
        <v>Hammer</v>
      </c>
      <c r="C1313" t="str">
        <f>VLOOKUP($A1313, 'Customer Names'!$A$2:$D$2336, 3, FALSE)</f>
        <v xml:space="preserve"> Mr</v>
      </c>
      <c r="D1313" t="str">
        <f>VLOOKUP($A1313, 'Customer Names'!$A$2:$D$2336, 4, FALSE)</f>
        <v xml:space="preserve">  Peter</v>
      </c>
      <c r="E1313">
        <f>VLOOKUP($A1313, 'Medical Examinations'!$A$2:$J$2336, 2, FALSE)</f>
        <v>33.344999999999999</v>
      </c>
      <c r="F1313">
        <f>VLOOKUP($A1313, 'Medical Examinations'!$A$2:$J$2336, 3, FALSE)</f>
        <v>5.44</v>
      </c>
      <c r="G1313" t="str">
        <f>VLOOKUP($A1313, 'Medical Examinations'!$A$2:$J$2336, 4, FALSE)</f>
        <v>Yes</v>
      </c>
      <c r="H1313" t="str">
        <f>VLOOKUP($A1313, 'Medical Examinations'!$A$2:$J$2336, 5, FALSE)</f>
        <v>No</v>
      </c>
      <c r="I1313" t="str">
        <f>VLOOKUP($A1313, 'Medical Examinations'!$A$2:$J$2336, 6, FALSE)</f>
        <v>No</v>
      </c>
      <c r="J1313">
        <f>VLOOKUP($A1313, 'Medical Examinations'!$A$2:$J$2336, 7, FALSE)</f>
        <v>1</v>
      </c>
      <c r="K1313" t="str">
        <f>VLOOKUP($A1313, 'Medical Examinations'!$A$2:$J$2336, 8, FALSE)</f>
        <v>No</v>
      </c>
      <c r="L1313" t="str">
        <f>VLOOKUP($A1313, 'Medical Examinations'!$A$2:$J$2336, 9, FALSE)</f>
        <v>Obesity</v>
      </c>
      <c r="M1313" t="str">
        <f>VLOOKUP($A1313, 'Medical Examinations'!$A$2:$J$2336, 10, FALSE)</f>
        <v>Normal</v>
      </c>
      <c r="N1313">
        <f>VLOOKUP($A1313, 'Hospitalisation Details'!$A$2:$K$2344, 5, FALSE)</f>
        <v>1</v>
      </c>
      <c r="O1313">
        <f>VLOOKUP($A1313, 'Hospitalisation Details'!$A$2:$K$2344, 6, FALSE)</f>
        <v>8334.4599999999991</v>
      </c>
      <c r="P1313" t="str">
        <f>VLOOKUP($A1313, 'Hospitalisation Details'!$A$2:$K$2344, 7, FALSE)</f>
        <v>tier - 3</v>
      </c>
      <c r="Q1313" t="str">
        <f>VLOOKUP($A1313, 'Hospitalisation Details'!$A$2:$K$2344, 8, FALSE)</f>
        <v>tier - 2</v>
      </c>
      <c r="R1313" t="str">
        <f>VLOOKUP($A1313, 'Hospitalisation Details'!$A$2:$K$2344, 9, FALSE)</f>
        <v>R1016</v>
      </c>
      <c r="S1313" t="str">
        <f>VLOOKUP($A1313, 'Hospitalisation Details'!$A$2:$K$2344, 10, FALSE)</f>
        <v>12Jul1976</v>
      </c>
      <c r="T1313">
        <f>VLOOKUP($A1313, 'Hospitalisation Details'!$A$2:$K$2344, 11, FALSE)</f>
        <v>46</v>
      </c>
    </row>
    <row r="1314" spans="1:20" ht="15.75" x14ac:dyDescent="0.25">
      <c r="A1314" s="1" t="s">
        <v>1057</v>
      </c>
      <c r="B1314" t="str">
        <f>VLOOKUP($A1314, 'Customer Names'!$A$2:$D$2336, 2, FALSE)</f>
        <v>Randolph</v>
      </c>
      <c r="C1314" t="str">
        <f>VLOOKUP($A1314, 'Customer Names'!$A$2:$D$2336, 3, FALSE)</f>
        <v xml:space="preserve"> Ms</v>
      </c>
      <c r="D1314" t="str">
        <f>VLOOKUP($A1314, 'Customer Names'!$A$2:$D$2336, 4, FALSE)</f>
        <v xml:space="preserve">  Sara A</v>
      </c>
      <c r="E1314">
        <f>VLOOKUP($A1314, 'Medical Examinations'!$A$2:$J$2336, 2, FALSE)</f>
        <v>38.79</v>
      </c>
      <c r="F1314">
        <f>VLOOKUP($A1314, 'Medical Examinations'!$A$2:$J$2336, 3, FALSE)</f>
        <v>5.08</v>
      </c>
      <c r="G1314" t="str">
        <f>VLOOKUP($A1314, 'Medical Examinations'!$A$2:$J$2336, 4, FALSE)</f>
        <v>Yes</v>
      </c>
      <c r="H1314" t="str">
        <f>VLOOKUP($A1314, 'Medical Examinations'!$A$2:$J$2336, 5, FALSE)</f>
        <v>No</v>
      </c>
      <c r="I1314" t="str">
        <f>VLOOKUP($A1314, 'Medical Examinations'!$A$2:$J$2336, 6, FALSE)</f>
        <v>Yes</v>
      </c>
      <c r="J1314">
        <f>VLOOKUP($A1314, 'Medical Examinations'!$A$2:$J$2336, 7, FALSE)</f>
        <v>1</v>
      </c>
      <c r="K1314" t="str">
        <f>VLOOKUP($A1314, 'Medical Examinations'!$A$2:$J$2336, 8, FALSE)</f>
        <v>Yes</v>
      </c>
      <c r="L1314" t="str">
        <f>VLOOKUP($A1314, 'Medical Examinations'!$A$2:$J$2336, 9, FALSE)</f>
        <v>Obesity</v>
      </c>
      <c r="M1314" t="str">
        <f>VLOOKUP($A1314, 'Medical Examinations'!$A$2:$J$2336, 10, FALSE)</f>
        <v>Normal</v>
      </c>
      <c r="N1314">
        <f>VLOOKUP($A1314, 'Hospitalisation Details'!$A$2:$K$2344, 5, FALSE)</f>
        <v>0</v>
      </c>
      <c r="O1314">
        <f>VLOOKUP($A1314, 'Hospitalisation Details'!$A$2:$K$2344, 6, FALSE)</f>
        <v>8314.65</v>
      </c>
      <c r="P1314" t="str">
        <f>VLOOKUP($A1314, 'Hospitalisation Details'!$A$2:$K$2344, 7, FALSE)</f>
        <v>tier - 2</v>
      </c>
      <c r="Q1314" t="str">
        <f>VLOOKUP($A1314, 'Hospitalisation Details'!$A$2:$K$2344, 8, FALSE)</f>
        <v>tier - 1</v>
      </c>
      <c r="R1314" t="str">
        <f>VLOOKUP($A1314, 'Hospitalisation Details'!$A$2:$K$2344, 9, FALSE)</f>
        <v>R1012</v>
      </c>
      <c r="S1314" t="str">
        <f>VLOOKUP($A1314, 'Hospitalisation Details'!$A$2:$K$2344, 10, FALSE)</f>
        <v>22Jun1993</v>
      </c>
      <c r="T1314">
        <f>VLOOKUP($A1314, 'Hospitalisation Details'!$A$2:$K$2344, 11, FALSE)</f>
        <v>29</v>
      </c>
    </row>
    <row r="1315" spans="1:20" ht="15.75" x14ac:dyDescent="0.25">
      <c r="A1315" s="1" t="s">
        <v>1056</v>
      </c>
      <c r="B1315" t="str">
        <f>VLOOKUP($A1315, 'Customer Names'!$A$2:$D$2336, 2, FALSE)</f>
        <v>Masterson</v>
      </c>
      <c r="C1315" t="str">
        <f>VLOOKUP($A1315, 'Customer Names'!$A$2:$D$2336, 3, FALSE)</f>
        <v xml:space="preserve"> Ms</v>
      </c>
      <c r="D1315" t="str">
        <f>VLOOKUP($A1315, 'Customer Names'!$A$2:$D$2336, 4, FALSE)</f>
        <v xml:space="preserve">  Erin C</v>
      </c>
      <c r="E1315">
        <f>VLOOKUP($A1315, 'Medical Examinations'!$A$2:$J$2336, 2, FALSE)</f>
        <v>30.684999999999999</v>
      </c>
      <c r="F1315">
        <f>VLOOKUP($A1315, 'Medical Examinations'!$A$2:$J$2336, 3, FALSE)</f>
        <v>4.87</v>
      </c>
      <c r="G1315" t="str">
        <f>VLOOKUP($A1315, 'Medical Examinations'!$A$2:$J$2336, 4, FALSE)</f>
        <v>No</v>
      </c>
      <c r="H1315" t="str">
        <f>VLOOKUP($A1315, 'Medical Examinations'!$A$2:$J$2336, 5, FALSE)</f>
        <v>No</v>
      </c>
      <c r="I1315" t="str">
        <f>VLOOKUP($A1315, 'Medical Examinations'!$A$2:$J$2336, 6, FALSE)</f>
        <v>Yes</v>
      </c>
      <c r="J1315">
        <f>VLOOKUP($A1315, 'Medical Examinations'!$A$2:$J$2336, 7, FALSE)</f>
        <v>1</v>
      </c>
      <c r="K1315" t="str">
        <f>VLOOKUP($A1315, 'Medical Examinations'!$A$2:$J$2336, 8, FALSE)</f>
        <v>No</v>
      </c>
      <c r="L1315" t="str">
        <f>VLOOKUP($A1315, 'Medical Examinations'!$A$2:$J$2336, 9, FALSE)</f>
        <v>Obesity</v>
      </c>
      <c r="M1315" t="str">
        <f>VLOOKUP($A1315, 'Medical Examinations'!$A$2:$J$2336, 10, FALSE)</f>
        <v>Normal</v>
      </c>
      <c r="N1315">
        <f>VLOOKUP($A1315, 'Hospitalisation Details'!$A$2:$K$2344, 5, FALSE)</f>
        <v>2</v>
      </c>
      <c r="O1315">
        <f>VLOOKUP($A1315, 'Hospitalisation Details'!$A$2:$K$2344, 6, FALSE)</f>
        <v>8310.84</v>
      </c>
      <c r="P1315" t="str">
        <f>VLOOKUP($A1315, 'Hospitalisation Details'!$A$2:$K$2344, 7, FALSE)</f>
        <v>tier - 2</v>
      </c>
      <c r="Q1315" t="str">
        <f>VLOOKUP($A1315, 'Hospitalisation Details'!$A$2:$K$2344, 8, FALSE)</f>
        <v>tier - 2</v>
      </c>
      <c r="R1315" t="str">
        <f>VLOOKUP($A1315, 'Hospitalisation Details'!$A$2:$K$2344, 9, FALSE)</f>
        <v>R1012</v>
      </c>
      <c r="S1315" t="str">
        <f>VLOOKUP($A1315, 'Hospitalisation Details'!$A$2:$K$2344, 10, FALSE)</f>
        <v>7Aug1979</v>
      </c>
      <c r="T1315">
        <f>VLOOKUP($A1315, 'Hospitalisation Details'!$A$2:$K$2344, 11, FALSE)</f>
        <v>43</v>
      </c>
    </row>
    <row r="1316" spans="1:20" ht="15.75" x14ac:dyDescent="0.25">
      <c r="A1316" s="1" t="s">
        <v>1055</v>
      </c>
      <c r="B1316" t="str">
        <f>VLOOKUP($A1316, 'Customer Names'!$A$2:$D$2336, 2, FALSE)</f>
        <v>Friess</v>
      </c>
      <c r="C1316" t="str">
        <f>VLOOKUP($A1316, 'Customer Names'!$A$2:$D$2336, 3, FALSE)</f>
        <v xml:space="preserve"> Mr</v>
      </c>
      <c r="D1316" t="str">
        <f>VLOOKUP($A1316, 'Customer Names'!$A$2:$D$2336, 4, FALSE)</f>
        <v xml:space="preserve">  Thibaud</v>
      </c>
      <c r="E1316">
        <f>VLOOKUP($A1316, 'Medical Examinations'!$A$2:$J$2336, 2, FALSE)</f>
        <v>22.135000000000002</v>
      </c>
      <c r="F1316">
        <f>VLOOKUP($A1316, 'Medical Examinations'!$A$2:$J$2336, 3, FALSE)</f>
        <v>8.17</v>
      </c>
      <c r="G1316" t="str">
        <f>VLOOKUP($A1316, 'Medical Examinations'!$A$2:$J$2336, 4, FALSE)</f>
        <v>No</v>
      </c>
      <c r="H1316" t="str">
        <f>VLOOKUP($A1316, 'Medical Examinations'!$A$2:$J$2336, 5, FALSE)</f>
        <v>No</v>
      </c>
      <c r="I1316" t="str">
        <f>VLOOKUP($A1316, 'Medical Examinations'!$A$2:$J$2336, 6, FALSE)</f>
        <v>No</v>
      </c>
      <c r="J1316">
        <f>VLOOKUP($A1316, 'Medical Examinations'!$A$2:$J$2336, 7, FALSE)</f>
        <v>0</v>
      </c>
      <c r="K1316" t="str">
        <f>VLOOKUP($A1316, 'Medical Examinations'!$A$2:$J$2336, 8, FALSE)</f>
        <v>No</v>
      </c>
      <c r="L1316" t="str">
        <f>VLOOKUP($A1316, 'Medical Examinations'!$A$2:$J$2336, 9, FALSE)</f>
        <v>Obesity</v>
      </c>
      <c r="M1316" t="str">
        <f>VLOOKUP($A1316, 'Medical Examinations'!$A$2:$J$2336, 10, FALSE)</f>
        <v>Diabetes</v>
      </c>
      <c r="N1316">
        <f>VLOOKUP($A1316, 'Hospitalisation Details'!$A$2:$K$2344, 5, FALSE)</f>
        <v>2</v>
      </c>
      <c r="O1316">
        <f>VLOOKUP($A1316, 'Hospitalisation Details'!$A$2:$K$2344, 6, FALSE)</f>
        <v>8302.5400000000009</v>
      </c>
      <c r="P1316" t="str">
        <f>VLOOKUP($A1316, 'Hospitalisation Details'!$A$2:$K$2344, 7, FALSE)</f>
        <v>tier - 3</v>
      </c>
      <c r="Q1316" t="str">
        <f>VLOOKUP($A1316, 'Hospitalisation Details'!$A$2:$K$2344, 8, FALSE)</f>
        <v>tier - 3</v>
      </c>
      <c r="R1316" t="str">
        <f>VLOOKUP($A1316, 'Hospitalisation Details'!$A$2:$K$2344, 9, FALSE)</f>
        <v>R1016</v>
      </c>
      <c r="S1316" t="str">
        <f>VLOOKUP($A1316, 'Hospitalisation Details'!$A$2:$K$2344, 10, FALSE)</f>
        <v>26Jun1978</v>
      </c>
      <c r="T1316">
        <f>VLOOKUP($A1316, 'Hospitalisation Details'!$A$2:$K$2344, 11, FALSE)</f>
        <v>44</v>
      </c>
    </row>
    <row r="1317" spans="1:20" ht="15.75" x14ac:dyDescent="0.25">
      <c r="A1317" s="1" t="s">
        <v>1054</v>
      </c>
      <c r="B1317" t="str">
        <f>VLOOKUP($A1317, 'Customer Names'!$A$2:$D$2336, 2, FALSE)</f>
        <v>Mantoni</v>
      </c>
      <c r="C1317" t="str">
        <f>VLOOKUP($A1317, 'Customer Names'!$A$2:$D$2336, 3, FALSE)</f>
        <v xml:space="preserve"> Ms</v>
      </c>
      <c r="D1317" t="str">
        <f>VLOOKUP($A1317, 'Customer Names'!$A$2:$D$2336, 4, FALSE)</f>
        <v xml:space="preserve">  Lisa</v>
      </c>
      <c r="E1317">
        <f>VLOOKUP($A1317, 'Medical Examinations'!$A$2:$J$2336, 2, FALSE)</f>
        <v>33.33</v>
      </c>
      <c r="F1317">
        <f>VLOOKUP($A1317, 'Medical Examinations'!$A$2:$J$2336, 3, FALSE)</f>
        <v>7.61</v>
      </c>
      <c r="G1317" t="str">
        <f>VLOOKUP($A1317, 'Medical Examinations'!$A$2:$J$2336, 4, FALSE)</f>
        <v>Yes</v>
      </c>
      <c r="H1317" t="str">
        <f>VLOOKUP($A1317, 'Medical Examinations'!$A$2:$J$2336, 5, FALSE)</f>
        <v>No</v>
      </c>
      <c r="I1317" t="str">
        <f>VLOOKUP($A1317, 'Medical Examinations'!$A$2:$J$2336, 6, FALSE)</f>
        <v>No</v>
      </c>
      <c r="J1317">
        <f>VLOOKUP($A1317, 'Medical Examinations'!$A$2:$J$2336, 7, FALSE)</f>
        <v>1</v>
      </c>
      <c r="K1317" t="str">
        <f>VLOOKUP($A1317, 'Medical Examinations'!$A$2:$J$2336, 8, FALSE)</f>
        <v>No</v>
      </c>
      <c r="L1317" t="str">
        <f>VLOOKUP($A1317, 'Medical Examinations'!$A$2:$J$2336, 9, FALSE)</f>
        <v>Obesity</v>
      </c>
      <c r="M1317" t="str">
        <f>VLOOKUP($A1317, 'Medical Examinations'!$A$2:$J$2336, 10, FALSE)</f>
        <v>Diabetes</v>
      </c>
      <c r="N1317">
        <f>VLOOKUP($A1317, 'Hospitalisation Details'!$A$2:$K$2344, 5, FALSE)</f>
        <v>0</v>
      </c>
      <c r="O1317">
        <f>VLOOKUP($A1317, 'Hospitalisation Details'!$A$2:$K$2344, 6, FALSE)</f>
        <v>8283.68</v>
      </c>
      <c r="P1317" t="str">
        <f>VLOOKUP($A1317, 'Hospitalisation Details'!$A$2:$K$2344, 7, FALSE)</f>
        <v>tier - 2</v>
      </c>
      <c r="Q1317" t="str">
        <f>VLOOKUP($A1317, 'Hospitalisation Details'!$A$2:$K$2344, 8, FALSE)</f>
        <v>tier - 3</v>
      </c>
      <c r="R1317" t="str">
        <f>VLOOKUP($A1317, 'Hospitalisation Details'!$A$2:$K$2344, 9, FALSE)</f>
        <v>R1013</v>
      </c>
      <c r="S1317" t="str">
        <f>VLOOKUP($A1317, 'Hospitalisation Details'!$A$2:$K$2344, 10, FALSE)</f>
        <v>6Jun1974</v>
      </c>
      <c r="T1317">
        <f>VLOOKUP($A1317, 'Hospitalisation Details'!$A$2:$K$2344, 11, FALSE)</f>
        <v>49</v>
      </c>
    </row>
    <row r="1318" spans="1:20" ht="15.75" x14ac:dyDescent="0.25">
      <c r="A1318" s="1" t="s">
        <v>1053</v>
      </c>
      <c r="B1318" t="str">
        <f>VLOOKUP($A1318, 'Customer Names'!$A$2:$D$2336, 2, FALSE)</f>
        <v>Bodeen</v>
      </c>
      <c r="C1318" t="str">
        <f>VLOOKUP($A1318, 'Customer Names'!$A$2:$D$2336, 3, FALSE)</f>
        <v xml:space="preserve"> Ms</v>
      </c>
      <c r="D1318" t="str">
        <f>VLOOKUP($A1318, 'Customer Names'!$A$2:$D$2336, 4, FALSE)</f>
        <v xml:space="preserve">  Gretchen K</v>
      </c>
      <c r="E1318">
        <f>VLOOKUP($A1318, 'Medical Examinations'!$A$2:$J$2336, 2, FALSE)</f>
        <v>31.13</v>
      </c>
      <c r="F1318">
        <f>VLOOKUP($A1318, 'Medical Examinations'!$A$2:$J$2336, 3, FALSE)</f>
        <v>10.1</v>
      </c>
      <c r="G1318" t="str">
        <f>VLOOKUP($A1318, 'Medical Examinations'!$A$2:$J$2336, 4, FALSE)</f>
        <v>No</v>
      </c>
      <c r="H1318" t="str">
        <f>VLOOKUP($A1318, 'Medical Examinations'!$A$2:$J$2336, 5, FALSE)</f>
        <v>No</v>
      </c>
      <c r="I1318" t="str">
        <f>VLOOKUP($A1318, 'Medical Examinations'!$A$2:$J$2336, 6, FALSE)</f>
        <v>No</v>
      </c>
      <c r="J1318">
        <f>VLOOKUP($A1318, 'Medical Examinations'!$A$2:$J$2336, 7, FALSE)</f>
        <v>1</v>
      </c>
      <c r="K1318" t="str">
        <f>VLOOKUP($A1318, 'Medical Examinations'!$A$2:$J$2336, 8, FALSE)</f>
        <v>No</v>
      </c>
      <c r="L1318" t="str">
        <f>VLOOKUP($A1318, 'Medical Examinations'!$A$2:$J$2336, 9, FALSE)</f>
        <v>Obesity</v>
      </c>
      <c r="M1318" t="str">
        <f>VLOOKUP($A1318, 'Medical Examinations'!$A$2:$J$2336, 10, FALSE)</f>
        <v>Diabetes</v>
      </c>
      <c r="N1318">
        <f>VLOOKUP($A1318, 'Hospitalisation Details'!$A$2:$K$2344, 5, FALSE)</f>
        <v>0</v>
      </c>
      <c r="O1318">
        <f>VLOOKUP($A1318, 'Hospitalisation Details'!$A$2:$K$2344, 6, FALSE)</f>
        <v>8280.6200000000008</v>
      </c>
      <c r="P1318" t="str">
        <f>VLOOKUP($A1318, 'Hospitalisation Details'!$A$2:$K$2344, 7, FALSE)</f>
        <v>tier - 2</v>
      </c>
      <c r="Q1318" t="str">
        <f>VLOOKUP($A1318, 'Hospitalisation Details'!$A$2:$K$2344, 8, FALSE)</f>
        <v>tier - 2</v>
      </c>
      <c r="R1318" t="str">
        <f>VLOOKUP($A1318, 'Hospitalisation Details'!$A$2:$K$2344, 9, FALSE)</f>
        <v>R1013</v>
      </c>
      <c r="S1318" t="str">
        <f>VLOOKUP($A1318, 'Hospitalisation Details'!$A$2:$K$2344, 10, FALSE)</f>
        <v>22Dec1974</v>
      </c>
      <c r="T1318">
        <f>VLOOKUP($A1318, 'Hospitalisation Details'!$A$2:$K$2344, 11, FALSE)</f>
        <v>48</v>
      </c>
    </row>
    <row r="1319" spans="1:20" ht="15.75" x14ac:dyDescent="0.25">
      <c r="A1319" s="1" t="s">
        <v>1052</v>
      </c>
      <c r="B1319" t="str">
        <f>VLOOKUP($A1319, 'Customer Names'!$A$2:$D$2336, 2, FALSE)</f>
        <v>McPherson</v>
      </c>
      <c r="C1319" t="str">
        <f>VLOOKUP($A1319, 'Customer Names'!$A$2:$D$2336, 3, FALSE)</f>
        <v xml:space="preserve"> Ms</v>
      </c>
      <c r="D1319" t="str">
        <f>VLOOKUP($A1319, 'Customer Names'!$A$2:$D$2336, 4, FALSE)</f>
        <v xml:space="preserve">  Martina</v>
      </c>
      <c r="E1319">
        <f>VLOOKUP($A1319, 'Medical Examinations'!$A$2:$J$2336, 2, FALSE)</f>
        <v>28.9</v>
      </c>
      <c r="F1319">
        <f>VLOOKUP($A1319, 'Medical Examinations'!$A$2:$J$2336, 3, FALSE)</f>
        <v>11.24</v>
      </c>
      <c r="G1319" t="str">
        <f>VLOOKUP($A1319, 'Medical Examinations'!$A$2:$J$2336, 4, FALSE)</f>
        <v>No</v>
      </c>
      <c r="H1319" t="str">
        <f>VLOOKUP($A1319, 'Medical Examinations'!$A$2:$J$2336, 5, FALSE)</f>
        <v>No</v>
      </c>
      <c r="I1319" t="str">
        <f>VLOOKUP($A1319, 'Medical Examinations'!$A$2:$J$2336, 6, FALSE)</f>
        <v>No</v>
      </c>
      <c r="J1319">
        <f>VLOOKUP($A1319, 'Medical Examinations'!$A$2:$J$2336, 7, FALSE)</f>
        <v>0</v>
      </c>
      <c r="K1319" t="str">
        <f>VLOOKUP($A1319, 'Medical Examinations'!$A$2:$J$2336, 8, FALSE)</f>
        <v>No</v>
      </c>
      <c r="L1319" t="str">
        <f>VLOOKUP($A1319, 'Medical Examinations'!$A$2:$J$2336, 9, FALSE)</f>
        <v>Obesity</v>
      </c>
      <c r="M1319" t="str">
        <f>VLOOKUP($A1319, 'Medical Examinations'!$A$2:$J$2336, 10, FALSE)</f>
        <v>Diabetes</v>
      </c>
      <c r="N1319">
        <f>VLOOKUP($A1319, 'Hospitalisation Details'!$A$2:$K$2344, 5, FALSE)</f>
        <v>0</v>
      </c>
      <c r="O1319">
        <f>VLOOKUP($A1319, 'Hospitalisation Details'!$A$2:$K$2344, 6, FALSE)</f>
        <v>8277.52</v>
      </c>
      <c r="P1319" t="str">
        <f>VLOOKUP($A1319, 'Hospitalisation Details'!$A$2:$K$2344, 7, FALSE)</f>
        <v>tier - 2</v>
      </c>
      <c r="Q1319" t="str">
        <f>VLOOKUP($A1319, 'Hospitalisation Details'!$A$2:$K$2344, 8, FALSE)</f>
        <v>tier - 2</v>
      </c>
      <c r="R1319" t="str">
        <f>VLOOKUP($A1319, 'Hospitalisation Details'!$A$2:$K$2344, 9, FALSE)</f>
        <v>R1011</v>
      </c>
      <c r="S1319" t="str">
        <f>VLOOKUP($A1319, 'Hospitalisation Details'!$A$2:$K$2344, 10, FALSE)</f>
        <v>26Sep1974</v>
      </c>
      <c r="T1319">
        <f>VLOOKUP($A1319, 'Hospitalisation Details'!$A$2:$K$2344, 11, FALSE)</f>
        <v>48</v>
      </c>
    </row>
    <row r="1320" spans="1:20" ht="15.75" x14ac:dyDescent="0.25">
      <c r="A1320" s="1" t="s">
        <v>1051</v>
      </c>
      <c r="B1320" t="str">
        <f>VLOOKUP($A1320, 'Customer Names'!$A$2:$D$2336, 2, FALSE)</f>
        <v>Palko</v>
      </c>
      <c r="C1320" t="str">
        <f>VLOOKUP($A1320, 'Customer Names'!$A$2:$D$2336, 3, FALSE)</f>
        <v xml:space="preserve"> Mr</v>
      </c>
      <c r="D1320" t="str">
        <f>VLOOKUP($A1320, 'Customer Names'!$A$2:$D$2336, 4, FALSE)</f>
        <v xml:space="preserve">  Dustin J</v>
      </c>
      <c r="E1320">
        <f>VLOOKUP($A1320, 'Medical Examinations'!$A$2:$J$2336, 2, FALSE)</f>
        <v>43.31</v>
      </c>
      <c r="F1320">
        <f>VLOOKUP($A1320, 'Medical Examinations'!$A$2:$J$2336, 3, FALSE)</f>
        <v>6.1</v>
      </c>
      <c r="G1320" t="str">
        <f>VLOOKUP($A1320, 'Medical Examinations'!$A$2:$J$2336, 4, FALSE)</f>
        <v>Yes</v>
      </c>
      <c r="H1320" t="str">
        <f>VLOOKUP($A1320, 'Medical Examinations'!$A$2:$J$2336, 5, FALSE)</f>
        <v>No</v>
      </c>
      <c r="I1320" t="str">
        <f>VLOOKUP($A1320, 'Medical Examinations'!$A$2:$J$2336, 6, FALSE)</f>
        <v>No</v>
      </c>
      <c r="J1320">
        <f>VLOOKUP($A1320, 'Medical Examinations'!$A$2:$J$2336, 7, FALSE)</f>
        <v>2</v>
      </c>
      <c r="K1320" t="str">
        <f>VLOOKUP($A1320, 'Medical Examinations'!$A$2:$J$2336, 8, FALSE)</f>
        <v>Yes</v>
      </c>
      <c r="L1320" t="str">
        <f>VLOOKUP($A1320, 'Medical Examinations'!$A$2:$J$2336, 9, FALSE)</f>
        <v>Obesity</v>
      </c>
      <c r="M1320" t="str">
        <f>VLOOKUP($A1320, 'Medical Examinations'!$A$2:$J$2336, 10, FALSE)</f>
        <v>Diabetes</v>
      </c>
      <c r="N1320">
        <f>VLOOKUP($A1320, 'Hospitalisation Details'!$A$2:$K$2344, 5, FALSE)</f>
        <v>0</v>
      </c>
      <c r="O1320">
        <f>VLOOKUP($A1320, 'Hospitalisation Details'!$A$2:$K$2344, 6, FALSE)</f>
        <v>8271.4599999999991</v>
      </c>
      <c r="P1320" t="str">
        <f>VLOOKUP($A1320, 'Hospitalisation Details'!$A$2:$K$2344, 7, FALSE)</f>
        <v>tier - 2</v>
      </c>
      <c r="Q1320" t="str">
        <f>VLOOKUP($A1320, 'Hospitalisation Details'!$A$2:$K$2344, 8, FALSE)</f>
        <v>tier - 1</v>
      </c>
      <c r="R1320" t="str">
        <f>VLOOKUP($A1320, 'Hospitalisation Details'!$A$2:$K$2344, 9, FALSE)</f>
        <v>R1023</v>
      </c>
      <c r="S1320" t="str">
        <f>VLOOKUP($A1320, 'Hospitalisation Details'!$A$2:$K$2344, 10, FALSE)</f>
        <v>28Nov2000</v>
      </c>
      <c r="T1320">
        <f>VLOOKUP($A1320, 'Hospitalisation Details'!$A$2:$K$2344, 11, FALSE)</f>
        <v>22</v>
      </c>
    </row>
    <row r="1321" spans="1:20" ht="15.75" x14ac:dyDescent="0.25">
      <c r="A1321" s="1" t="s">
        <v>1050</v>
      </c>
      <c r="B1321" t="str">
        <f>VLOOKUP($A1321, 'Customer Names'!$A$2:$D$2336, 2, FALSE)</f>
        <v>Breathitt</v>
      </c>
      <c r="C1321" t="str">
        <f>VLOOKUP($A1321, 'Customer Names'!$A$2:$D$2336, 3, FALSE)</f>
        <v xml:space="preserve"> Ms</v>
      </c>
      <c r="D1321" t="str">
        <f>VLOOKUP($A1321, 'Customer Names'!$A$2:$D$2336, 4, FALSE)</f>
        <v xml:space="preserve">  Kelsey</v>
      </c>
      <c r="E1321">
        <f>VLOOKUP($A1321, 'Medical Examinations'!$A$2:$J$2336, 2, FALSE)</f>
        <v>22.8</v>
      </c>
      <c r="F1321">
        <f>VLOOKUP($A1321, 'Medical Examinations'!$A$2:$J$2336, 3, FALSE)</f>
        <v>6.98</v>
      </c>
      <c r="G1321" t="str">
        <f>VLOOKUP($A1321, 'Medical Examinations'!$A$2:$J$2336, 4, FALSE)</f>
        <v>No</v>
      </c>
      <c r="H1321" t="str">
        <f>VLOOKUP($A1321, 'Medical Examinations'!$A$2:$J$2336, 5, FALSE)</f>
        <v>No</v>
      </c>
      <c r="I1321" t="str">
        <f>VLOOKUP($A1321, 'Medical Examinations'!$A$2:$J$2336, 6, FALSE)</f>
        <v>No</v>
      </c>
      <c r="J1321">
        <f>VLOOKUP($A1321, 'Medical Examinations'!$A$2:$J$2336, 7, FALSE)</f>
        <v>0</v>
      </c>
      <c r="K1321" t="str">
        <f>VLOOKUP($A1321, 'Medical Examinations'!$A$2:$J$2336, 8, FALSE)</f>
        <v>No</v>
      </c>
      <c r="L1321" t="str">
        <f>VLOOKUP($A1321, 'Medical Examinations'!$A$2:$J$2336, 9, FALSE)</f>
        <v>Obesity</v>
      </c>
      <c r="M1321" t="str">
        <f>VLOOKUP($A1321, 'Medical Examinations'!$A$2:$J$2336, 10, FALSE)</f>
        <v>Diabetes</v>
      </c>
      <c r="N1321">
        <f>VLOOKUP($A1321, 'Hospitalisation Details'!$A$2:$K$2344, 5, FALSE)</f>
        <v>0</v>
      </c>
      <c r="O1321">
        <f>VLOOKUP($A1321, 'Hospitalisation Details'!$A$2:$K$2344, 6, FALSE)</f>
        <v>8269.0400000000009</v>
      </c>
      <c r="P1321" t="str">
        <f>VLOOKUP($A1321, 'Hospitalisation Details'!$A$2:$K$2344, 7, FALSE)</f>
        <v>tier - 2</v>
      </c>
      <c r="Q1321" t="str">
        <f>VLOOKUP($A1321, 'Hospitalisation Details'!$A$2:$K$2344, 8, FALSE)</f>
        <v>tier - 1</v>
      </c>
      <c r="R1321" t="str">
        <f>VLOOKUP($A1321, 'Hospitalisation Details'!$A$2:$K$2344, 9, FALSE)</f>
        <v>R1011</v>
      </c>
      <c r="S1321" t="str">
        <f>VLOOKUP($A1321, 'Hospitalisation Details'!$A$2:$K$2344, 10, FALSE)</f>
        <v>5Aug1974</v>
      </c>
      <c r="T1321">
        <f>VLOOKUP($A1321, 'Hospitalisation Details'!$A$2:$K$2344, 11, FALSE)</f>
        <v>48</v>
      </c>
    </row>
    <row r="1322" spans="1:20" ht="15.75" x14ac:dyDescent="0.25">
      <c r="A1322" s="1" t="s">
        <v>1049</v>
      </c>
      <c r="B1322" t="str">
        <f>VLOOKUP($A1322, 'Customer Names'!$A$2:$D$2336, 2, FALSE)</f>
        <v>Evora</v>
      </c>
      <c r="C1322" t="str">
        <f>VLOOKUP($A1322, 'Customer Names'!$A$2:$D$2336, 3, FALSE)</f>
        <v xml:space="preserve"> Mr</v>
      </c>
      <c r="D1322" t="str">
        <f>VLOOKUP($A1322, 'Customer Names'!$A$2:$D$2336, 4, FALSE)</f>
        <v xml:space="preserve">  Daniel V</v>
      </c>
      <c r="E1322">
        <f>VLOOKUP($A1322, 'Medical Examinations'!$A$2:$J$2336, 2, FALSE)</f>
        <v>19.09</v>
      </c>
      <c r="F1322">
        <f>VLOOKUP($A1322, 'Medical Examinations'!$A$2:$J$2336, 3, FALSE)</f>
        <v>4</v>
      </c>
      <c r="G1322" t="str">
        <f>VLOOKUP($A1322, 'Medical Examinations'!$A$2:$J$2336, 4, FALSE)</f>
        <v>No</v>
      </c>
      <c r="H1322" t="str">
        <f>VLOOKUP($A1322, 'Medical Examinations'!$A$2:$J$2336, 5, FALSE)</f>
        <v>No</v>
      </c>
      <c r="I1322" t="str">
        <f>VLOOKUP($A1322, 'Medical Examinations'!$A$2:$J$2336, 6, FALSE)</f>
        <v>No</v>
      </c>
      <c r="J1322">
        <f>VLOOKUP($A1322, 'Medical Examinations'!$A$2:$J$2336, 7, FALSE)</f>
        <v>0</v>
      </c>
      <c r="K1322" t="str">
        <f>VLOOKUP($A1322, 'Medical Examinations'!$A$2:$J$2336, 8, FALSE)</f>
        <v>No</v>
      </c>
      <c r="L1322" t="str">
        <f>VLOOKUP($A1322, 'Medical Examinations'!$A$2:$J$2336, 9, FALSE)</f>
        <v>Obesity</v>
      </c>
      <c r="M1322" t="str">
        <f>VLOOKUP($A1322, 'Medical Examinations'!$A$2:$J$2336, 10, FALSE)</f>
        <v>Normal</v>
      </c>
      <c r="N1322">
        <f>VLOOKUP($A1322, 'Hospitalisation Details'!$A$2:$K$2344, 5, FALSE)</f>
        <v>0</v>
      </c>
      <c r="O1322">
        <f>VLOOKUP($A1322, 'Hospitalisation Details'!$A$2:$K$2344, 6, FALSE)</f>
        <v>8268</v>
      </c>
      <c r="P1322" t="str">
        <f>VLOOKUP($A1322, 'Hospitalisation Details'!$A$2:$K$2344, 7, FALSE)</f>
        <v>tier - 3</v>
      </c>
      <c r="Q1322" t="str">
        <f>VLOOKUP($A1322, 'Hospitalisation Details'!$A$2:$K$2344, 8, FALSE)</f>
        <v>tier - 3</v>
      </c>
      <c r="R1322" t="str">
        <f>VLOOKUP($A1322, 'Hospitalisation Details'!$A$2:$K$2344, 9, FALSE)</f>
        <v>R1013</v>
      </c>
      <c r="S1322" t="str">
        <f>VLOOKUP($A1322, 'Hospitalisation Details'!$A$2:$K$2344, 10, FALSE)</f>
        <v>5Sep1964</v>
      </c>
      <c r="T1322">
        <f>VLOOKUP($A1322, 'Hospitalisation Details'!$A$2:$K$2344, 11, FALSE)</f>
        <v>58</v>
      </c>
    </row>
    <row r="1323" spans="1:20" ht="15.75" x14ac:dyDescent="0.25">
      <c r="A1323" s="1" t="s">
        <v>1048</v>
      </c>
      <c r="B1323" t="str">
        <f>VLOOKUP($A1323, 'Customer Names'!$A$2:$D$2336, 2, FALSE)</f>
        <v>Fischer</v>
      </c>
      <c r="C1323" t="str">
        <f>VLOOKUP($A1323, 'Customer Names'!$A$2:$D$2336, 3, FALSE)</f>
        <v xml:space="preserve"> Ms</v>
      </c>
      <c r="D1323" t="str">
        <f>VLOOKUP($A1323, 'Customer Names'!$A$2:$D$2336, 4, FALSE)</f>
        <v xml:space="preserve">  Saeger</v>
      </c>
      <c r="E1323">
        <f>VLOOKUP($A1323, 'Medical Examinations'!$A$2:$J$2336, 2, FALSE)</f>
        <v>23.37</v>
      </c>
      <c r="F1323">
        <f>VLOOKUP($A1323, 'Medical Examinations'!$A$2:$J$2336, 3, FALSE)</f>
        <v>4.2300000000000004</v>
      </c>
      <c r="G1323" t="str">
        <f>VLOOKUP($A1323, 'Medical Examinations'!$A$2:$J$2336, 4, FALSE)</f>
        <v>No</v>
      </c>
      <c r="H1323" t="str">
        <f>VLOOKUP($A1323, 'Medical Examinations'!$A$2:$J$2336, 5, FALSE)</f>
        <v>No</v>
      </c>
      <c r="I1323" t="str">
        <f>VLOOKUP($A1323, 'Medical Examinations'!$A$2:$J$2336, 6, FALSE)</f>
        <v>No</v>
      </c>
      <c r="J1323">
        <f>VLOOKUP($A1323, 'Medical Examinations'!$A$2:$J$2336, 7, FALSE)</f>
        <v>0</v>
      </c>
      <c r="K1323" t="str">
        <f>VLOOKUP($A1323, 'Medical Examinations'!$A$2:$J$2336, 8, FALSE)</f>
        <v>No</v>
      </c>
      <c r="L1323" t="str">
        <f>VLOOKUP($A1323, 'Medical Examinations'!$A$2:$J$2336, 9, FALSE)</f>
        <v>Obesity</v>
      </c>
      <c r="M1323" t="str">
        <f>VLOOKUP($A1323, 'Medical Examinations'!$A$2:$J$2336, 10, FALSE)</f>
        <v>Normal</v>
      </c>
      <c r="N1323">
        <f>VLOOKUP($A1323, 'Hospitalisation Details'!$A$2:$K$2344, 5, FALSE)</f>
        <v>3</v>
      </c>
      <c r="O1323">
        <f>VLOOKUP($A1323, 'Hospitalisation Details'!$A$2:$K$2344, 6, FALSE)</f>
        <v>8252.2800000000007</v>
      </c>
      <c r="P1323" t="str">
        <f>VLOOKUP($A1323, 'Hospitalisation Details'!$A$2:$K$2344, 7, FALSE)</f>
        <v>tier - 2</v>
      </c>
      <c r="Q1323" t="str">
        <f>VLOOKUP($A1323, 'Hospitalisation Details'!$A$2:$K$2344, 8, FALSE)</f>
        <v>tier - 2</v>
      </c>
      <c r="R1323" t="str">
        <f>VLOOKUP($A1323, 'Hospitalisation Details'!$A$2:$K$2344, 9, FALSE)</f>
        <v>R1024</v>
      </c>
      <c r="S1323" t="str">
        <f>VLOOKUP($A1323, 'Hospitalisation Details'!$A$2:$K$2344, 10, FALSE)</f>
        <v>27Sep1982</v>
      </c>
      <c r="T1323">
        <f>VLOOKUP($A1323, 'Hospitalisation Details'!$A$2:$K$2344, 11, FALSE)</f>
        <v>40</v>
      </c>
    </row>
    <row r="1324" spans="1:20" ht="15.75" x14ac:dyDescent="0.25">
      <c r="A1324" s="1" t="s">
        <v>1047</v>
      </c>
      <c r="B1324" t="str">
        <f>VLOOKUP($A1324, 'Customer Names'!$A$2:$D$2336, 2, FALSE)</f>
        <v>Deba</v>
      </c>
      <c r="C1324" t="str">
        <f>VLOOKUP($A1324, 'Customer Names'!$A$2:$D$2336, 3, FALSE)</f>
        <v xml:space="preserve"> Ms</v>
      </c>
      <c r="D1324" t="str">
        <f>VLOOKUP($A1324, 'Customer Names'!$A$2:$D$2336, 4, FALSE)</f>
        <v xml:space="preserve">  Buzunesh</v>
      </c>
      <c r="E1324">
        <f>VLOOKUP($A1324, 'Medical Examinations'!$A$2:$J$2336, 2, FALSE)</f>
        <v>33.44</v>
      </c>
      <c r="F1324">
        <f>VLOOKUP($A1324, 'Medical Examinations'!$A$2:$J$2336, 3, FALSE)</f>
        <v>4.72</v>
      </c>
      <c r="G1324" t="str">
        <f>VLOOKUP($A1324, 'Medical Examinations'!$A$2:$J$2336, 4, FALSE)</f>
        <v>Yes</v>
      </c>
      <c r="H1324" t="str">
        <f>VLOOKUP($A1324, 'Medical Examinations'!$A$2:$J$2336, 5, FALSE)</f>
        <v>No</v>
      </c>
      <c r="I1324" t="str">
        <f>VLOOKUP($A1324, 'Medical Examinations'!$A$2:$J$2336, 6, FALSE)</f>
        <v>No</v>
      </c>
      <c r="J1324">
        <f>VLOOKUP($A1324, 'Medical Examinations'!$A$2:$J$2336, 7, FALSE)</f>
        <v>1</v>
      </c>
      <c r="K1324" t="str">
        <f>VLOOKUP($A1324, 'Medical Examinations'!$A$2:$J$2336, 8, FALSE)</f>
        <v>No</v>
      </c>
      <c r="L1324" t="str">
        <f>VLOOKUP($A1324, 'Medical Examinations'!$A$2:$J$2336, 9, FALSE)</f>
        <v>Obesity</v>
      </c>
      <c r="M1324" t="str">
        <f>VLOOKUP($A1324, 'Medical Examinations'!$A$2:$J$2336, 10, FALSE)</f>
        <v>Normal</v>
      </c>
      <c r="N1324">
        <f>VLOOKUP($A1324, 'Hospitalisation Details'!$A$2:$K$2344, 5, FALSE)</f>
        <v>1</v>
      </c>
      <c r="O1324">
        <f>VLOOKUP($A1324, 'Hospitalisation Details'!$A$2:$K$2344, 6, FALSE)</f>
        <v>8240.59</v>
      </c>
      <c r="P1324" t="str">
        <f>VLOOKUP($A1324, 'Hospitalisation Details'!$A$2:$K$2344, 7, FALSE)</f>
        <v>tier - 2</v>
      </c>
      <c r="Q1324" t="str">
        <f>VLOOKUP($A1324, 'Hospitalisation Details'!$A$2:$K$2344, 8, FALSE)</f>
        <v>tier - 2</v>
      </c>
      <c r="R1324" t="str">
        <f>VLOOKUP($A1324, 'Hospitalisation Details'!$A$2:$K$2344, 9, FALSE)</f>
        <v>R1013</v>
      </c>
      <c r="S1324" t="str">
        <f>VLOOKUP($A1324, 'Hospitalisation Details'!$A$2:$K$2344, 10, FALSE)</f>
        <v>2Sep1976</v>
      </c>
      <c r="T1324">
        <f>VLOOKUP($A1324, 'Hospitalisation Details'!$A$2:$K$2344, 11, FALSE)</f>
        <v>46</v>
      </c>
    </row>
    <row r="1325" spans="1:20" ht="15.75" x14ac:dyDescent="0.25">
      <c r="A1325" s="1" t="s">
        <v>1046</v>
      </c>
      <c r="B1325" t="str">
        <f>VLOOKUP($A1325, 'Customer Names'!$A$2:$D$2336, 2, FALSE)</f>
        <v>Leloup</v>
      </c>
      <c r="C1325" t="str">
        <f>VLOOKUP($A1325, 'Customer Names'!$A$2:$D$2336, 3, FALSE)</f>
        <v xml:space="preserve"> Ms</v>
      </c>
      <c r="D1325" t="str">
        <f>VLOOKUP($A1325, 'Customer Names'!$A$2:$D$2336, 4, FALSE)</f>
        <v xml:space="preserve">  Mirte</v>
      </c>
      <c r="E1325">
        <f>VLOOKUP($A1325, 'Medical Examinations'!$A$2:$J$2336, 2, FALSE)</f>
        <v>28.05</v>
      </c>
      <c r="F1325">
        <f>VLOOKUP($A1325, 'Medical Examinations'!$A$2:$J$2336, 3, FALSE)</f>
        <v>5.63</v>
      </c>
      <c r="G1325" t="str">
        <f>VLOOKUP($A1325, 'Medical Examinations'!$A$2:$J$2336, 4, FALSE)</f>
        <v>No</v>
      </c>
      <c r="H1325" t="str">
        <f>VLOOKUP($A1325, 'Medical Examinations'!$A$2:$J$2336, 5, FALSE)</f>
        <v>No</v>
      </c>
      <c r="I1325" t="str">
        <f>VLOOKUP($A1325, 'Medical Examinations'!$A$2:$J$2336, 6, FALSE)</f>
        <v>No</v>
      </c>
      <c r="J1325">
        <f>VLOOKUP($A1325, 'Medical Examinations'!$A$2:$J$2336, 7, FALSE)</f>
        <v>0</v>
      </c>
      <c r="K1325" t="str">
        <f>VLOOKUP($A1325, 'Medical Examinations'!$A$2:$J$2336, 8, FALSE)</f>
        <v>No</v>
      </c>
      <c r="L1325" t="str">
        <f>VLOOKUP($A1325, 'Medical Examinations'!$A$2:$J$2336, 9, FALSE)</f>
        <v>Obesity</v>
      </c>
      <c r="M1325" t="str">
        <f>VLOOKUP($A1325, 'Medical Examinations'!$A$2:$J$2336, 10, FALSE)</f>
        <v>Normal</v>
      </c>
      <c r="N1325">
        <f>VLOOKUP($A1325, 'Hospitalisation Details'!$A$2:$K$2344, 5, FALSE)</f>
        <v>1</v>
      </c>
      <c r="O1325">
        <f>VLOOKUP($A1325, 'Hospitalisation Details'!$A$2:$K$2344, 6, FALSE)</f>
        <v>8233.1</v>
      </c>
      <c r="P1325" t="str">
        <f>VLOOKUP($A1325, 'Hospitalisation Details'!$A$2:$K$2344, 7, FALSE)</f>
        <v>tier - 2</v>
      </c>
      <c r="Q1325" t="str">
        <f>VLOOKUP($A1325, 'Hospitalisation Details'!$A$2:$K$2344, 8, FALSE)</f>
        <v>tier - 2</v>
      </c>
      <c r="R1325" t="str">
        <f>VLOOKUP($A1325, 'Hospitalisation Details'!$A$2:$K$2344, 9, FALSE)</f>
        <v>R1013</v>
      </c>
      <c r="S1325" t="str">
        <f>VLOOKUP($A1325, 'Hospitalisation Details'!$A$2:$K$2344, 10, FALSE)</f>
        <v>30Jun1976</v>
      </c>
      <c r="T1325">
        <f>VLOOKUP($A1325, 'Hospitalisation Details'!$A$2:$K$2344, 11, FALSE)</f>
        <v>46</v>
      </c>
    </row>
    <row r="1326" spans="1:20" ht="15.75" x14ac:dyDescent="0.25">
      <c r="A1326" s="1" t="s">
        <v>1045</v>
      </c>
      <c r="B1326" t="str">
        <f>VLOOKUP($A1326, 'Customer Names'!$A$2:$D$2336, 2, FALSE)</f>
        <v>Labare</v>
      </c>
      <c r="C1326" t="str">
        <f>VLOOKUP($A1326, 'Customer Names'!$A$2:$D$2336, 3, FALSE)</f>
        <v xml:space="preserve"> Ms</v>
      </c>
      <c r="D1326" t="str">
        <f>VLOOKUP($A1326, 'Customer Names'!$A$2:$D$2336, 4, FALSE)</f>
        <v xml:space="preserve">  Megan</v>
      </c>
      <c r="E1326">
        <f>VLOOKUP($A1326, 'Medical Examinations'!$A$2:$J$2336, 2, FALSE)</f>
        <v>27.72</v>
      </c>
      <c r="F1326">
        <f>VLOOKUP($A1326, 'Medical Examinations'!$A$2:$J$2336, 3, FALSE)</f>
        <v>5.83</v>
      </c>
      <c r="G1326" t="str">
        <f>VLOOKUP($A1326, 'Medical Examinations'!$A$2:$J$2336, 4, FALSE)</f>
        <v>No</v>
      </c>
      <c r="H1326" t="str">
        <f>VLOOKUP($A1326, 'Medical Examinations'!$A$2:$J$2336, 5, FALSE)</f>
        <v>No</v>
      </c>
      <c r="I1326" t="str">
        <f>VLOOKUP($A1326, 'Medical Examinations'!$A$2:$J$2336, 6, FALSE)</f>
        <v>No</v>
      </c>
      <c r="J1326">
        <f>VLOOKUP($A1326, 'Medical Examinations'!$A$2:$J$2336, 7, FALSE)</f>
        <v>0</v>
      </c>
      <c r="K1326" t="str">
        <f>VLOOKUP($A1326, 'Medical Examinations'!$A$2:$J$2336, 8, FALSE)</f>
        <v>No</v>
      </c>
      <c r="L1326" t="str">
        <f>VLOOKUP($A1326, 'Medical Examinations'!$A$2:$J$2336, 9, FALSE)</f>
        <v>Obesity</v>
      </c>
      <c r="M1326" t="str">
        <f>VLOOKUP($A1326, 'Medical Examinations'!$A$2:$J$2336, 10, FALSE)</f>
        <v>Diabetes</v>
      </c>
      <c r="N1326">
        <f>VLOOKUP($A1326, 'Hospitalisation Details'!$A$2:$K$2344, 5, FALSE)</f>
        <v>1</v>
      </c>
      <c r="O1326">
        <f>VLOOKUP($A1326, 'Hospitalisation Details'!$A$2:$K$2344, 6, FALSE)</f>
        <v>8232.64</v>
      </c>
      <c r="P1326" t="str">
        <f>VLOOKUP($A1326, 'Hospitalisation Details'!$A$2:$K$2344, 7, FALSE)</f>
        <v>tier - 2</v>
      </c>
      <c r="Q1326" t="str">
        <f>VLOOKUP($A1326, 'Hospitalisation Details'!$A$2:$K$2344, 8, FALSE)</f>
        <v>tier - 3</v>
      </c>
      <c r="R1326" t="str">
        <f>VLOOKUP($A1326, 'Hospitalisation Details'!$A$2:$K$2344, 9, FALSE)</f>
        <v>R1013</v>
      </c>
      <c r="S1326" t="str">
        <f>VLOOKUP($A1326, 'Hospitalisation Details'!$A$2:$K$2344, 10, FALSE)</f>
        <v>3Sep1976</v>
      </c>
      <c r="T1326">
        <f>VLOOKUP($A1326, 'Hospitalisation Details'!$A$2:$K$2344, 11, FALSE)</f>
        <v>46</v>
      </c>
    </row>
    <row r="1327" spans="1:20" ht="15.75" x14ac:dyDescent="0.25">
      <c r="A1327" s="1" t="s">
        <v>1044</v>
      </c>
      <c r="B1327" t="str">
        <f>VLOOKUP($A1327, 'Customer Names'!$A$2:$D$2336, 2, FALSE)</f>
        <v>Arouca</v>
      </c>
      <c r="C1327" t="str">
        <f>VLOOKUP($A1327, 'Customer Names'!$A$2:$D$2336, 3, FALSE)</f>
        <v xml:space="preserve"> Ms</v>
      </c>
      <c r="D1327" t="str">
        <f>VLOOKUP($A1327, 'Customer Names'!$A$2:$D$2336, 4, FALSE)</f>
        <v xml:space="preserve">  Kerry A</v>
      </c>
      <c r="E1327">
        <f>VLOOKUP($A1327, 'Medical Examinations'!$A$2:$J$2336, 2, FALSE)</f>
        <v>29.81</v>
      </c>
      <c r="F1327">
        <f>VLOOKUP($A1327, 'Medical Examinations'!$A$2:$J$2336, 3, FALSE)</f>
        <v>9.23</v>
      </c>
      <c r="G1327" t="str">
        <f>VLOOKUP($A1327, 'Medical Examinations'!$A$2:$J$2336, 4, FALSE)</f>
        <v>No</v>
      </c>
      <c r="H1327" t="str">
        <f>VLOOKUP($A1327, 'Medical Examinations'!$A$2:$J$2336, 5, FALSE)</f>
        <v>No</v>
      </c>
      <c r="I1327" t="str">
        <f>VLOOKUP($A1327, 'Medical Examinations'!$A$2:$J$2336, 6, FALSE)</f>
        <v>No</v>
      </c>
      <c r="J1327">
        <f>VLOOKUP($A1327, 'Medical Examinations'!$A$2:$J$2336, 7, FALSE)</f>
        <v>1</v>
      </c>
      <c r="K1327" t="str">
        <f>VLOOKUP($A1327, 'Medical Examinations'!$A$2:$J$2336, 8, FALSE)</f>
        <v>No</v>
      </c>
      <c r="L1327" t="str">
        <f>VLOOKUP($A1327, 'Medical Examinations'!$A$2:$J$2336, 9, FALSE)</f>
        <v>Obesity</v>
      </c>
      <c r="M1327" t="str">
        <f>VLOOKUP($A1327, 'Medical Examinations'!$A$2:$J$2336, 10, FALSE)</f>
        <v>Diabetes</v>
      </c>
      <c r="N1327">
        <f>VLOOKUP($A1327, 'Hospitalisation Details'!$A$2:$K$2344, 5, FALSE)</f>
        <v>2</v>
      </c>
      <c r="O1327">
        <f>VLOOKUP($A1327, 'Hospitalisation Details'!$A$2:$K$2344, 6, FALSE)</f>
        <v>8219.2000000000007</v>
      </c>
      <c r="P1327" t="str">
        <f>VLOOKUP($A1327, 'Hospitalisation Details'!$A$2:$K$2344, 7, FALSE)</f>
        <v>tier - 2</v>
      </c>
      <c r="Q1327" t="str">
        <f>VLOOKUP($A1327, 'Hospitalisation Details'!$A$2:$K$2344, 8, FALSE)</f>
        <v>tier - 2</v>
      </c>
      <c r="R1327" t="str">
        <f>VLOOKUP($A1327, 'Hospitalisation Details'!$A$2:$K$2344, 9, FALSE)</f>
        <v>R1013</v>
      </c>
      <c r="S1327" t="str">
        <f>VLOOKUP($A1327, 'Hospitalisation Details'!$A$2:$K$2344, 10, FALSE)</f>
        <v>30Jun1978</v>
      </c>
      <c r="T1327">
        <f>VLOOKUP($A1327, 'Hospitalisation Details'!$A$2:$K$2344, 11, FALSE)</f>
        <v>44</v>
      </c>
    </row>
    <row r="1328" spans="1:20" ht="15.75" x14ac:dyDescent="0.25">
      <c r="A1328" s="1" t="s">
        <v>1043</v>
      </c>
      <c r="B1328" t="str">
        <f>VLOOKUP($A1328, 'Customer Names'!$A$2:$D$2336, 2, FALSE)</f>
        <v>Reese</v>
      </c>
      <c r="C1328" t="str">
        <f>VLOOKUP($A1328, 'Customer Names'!$A$2:$D$2336, 3, FALSE)</f>
        <v xml:space="preserve"> Ms</v>
      </c>
      <c r="D1328" t="str">
        <f>VLOOKUP($A1328, 'Customer Names'!$A$2:$D$2336, 4, FALSE)</f>
        <v xml:space="preserve">  Kristin</v>
      </c>
      <c r="E1328">
        <f>VLOOKUP($A1328, 'Medical Examinations'!$A$2:$J$2336, 2, FALSE)</f>
        <v>23.98</v>
      </c>
      <c r="F1328">
        <f>VLOOKUP($A1328, 'Medical Examinations'!$A$2:$J$2336, 3, FALSE)</f>
        <v>9.89</v>
      </c>
      <c r="G1328" t="str">
        <f>VLOOKUP($A1328, 'Medical Examinations'!$A$2:$J$2336, 4, FALSE)</f>
        <v>No</v>
      </c>
      <c r="H1328" t="str">
        <f>VLOOKUP($A1328, 'Medical Examinations'!$A$2:$J$2336, 5, FALSE)</f>
        <v>No</v>
      </c>
      <c r="I1328" t="str">
        <f>VLOOKUP($A1328, 'Medical Examinations'!$A$2:$J$2336, 6, FALSE)</f>
        <v>No</v>
      </c>
      <c r="J1328">
        <f>VLOOKUP($A1328, 'Medical Examinations'!$A$2:$J$2336, 7, FALSE)</f>
        <v>0</v>
      </c>
      <c r="K1328" t="str">
        <f>VLOOKUP($A1328, 'Medical Examinations'!$A$2:$J$2336, 8, FALSE)</f>
        <v>No</v>
      </c>
      <c r="L1328" t="str">
        <f>VLOOKUP($A1328, 'Medical Examinations'!$A$2:$J$2336, 9, FALSE)</f>
        <v>Obesity</v>
      </c>
      <c r="M1328" t="str">
        <f>VLOOKUP($A1328, 'Medical Examinations'!$A$2:$J$2336, 10, FALSE)</f>
        <v>Diabetes</v>
      </c>
      <c r="N1328">
        <f>VLOOKUP($A1328, 'Hospitalisation Details'!$A$2:$K$2344, 5, FALSE)</f>
        <v>2</v>
      </c>
      <c r="O1328">
        <f>VLOOKUP($A1328, 'Hospitalisation Details'!$A$2:$K$2344, 6, FALSE)</f>
        <v>8211.1</v>
      </c>
      <c r="P1328" t="str">
        <f>VLOOKUP($A1328, 'Hospitalisation Details'!$A$2:$K$2344, 7, FALSE)</f>
        <v>tier - 2</v>
      </c>
      <c r="Q1328" t="str">
        <f>VLOOKUP($A1328, 'Hospitalisation Details'!$A$2:$K$2344, 8, FALSE)</f>
        <v>tier - 3</v>
      </c>
      <c r="R1328" t="str">
        <f>VLOOKUP($A1328, 'Hospitalisation Details'!$A$2:$K$2344, 9, FALSE)</f>
        <v>R1013</v>
      </c>
      <c r="S1328" t="str">
        <f>VLOOKUP($A1328, 'Hospitalisation Details'!$A$2:$K$2344, 10, FALSE)</f>
        <v>24Oct1978</v>
      </c>
      <c r="T1328">
        <f>VLOOKUP($A1328, 'Hospitalisation Details'!$A$2:$K$2344, 11, FALSE)</f>
        <v>44</v>
      </c>
    </row>
    <row r="1329" spans="1:20" ht="15.75" x14ac:dyDescent="0.25">
      <c r="A1329" s="1" t="s">
        <v>1042</v>
      </c>
      <c r="B1329" t="str">
        <f>VLOOKUP($A1329, 'Customer Names'!$A$2:$D$2336, 2, FALSE)</f>
        <v>McCloskey</v>
      </c>
      <c r="C1329" t="str">
        <f>VLOOKUP($A1329, 'Customer Names'!$A$2:$D$2336, 3, FALSE)</f>
        <v xml:space="preserve"> Mr</v>
      </c>
      <c r="D1329" t="str">
        <f>VLOOKUP($A1329, 'Customer Names'!$A$2:$D$2336, 4, FALSE)</f>
        <v xml:space="preserve">  Christopher R</v>
      </c>
      <c r="E1329">
        <f>VLOOKUP($A1329, 'Medical Examinations'!$A$2:$J$2336, 2, FALSE)</f>
        <v>17.34</v>
      </c>
      <c r="F1329">
        <f>VLOOKUP($A1329, 'Medical Examinations'!$A$2:$J$2336, 3, FALSE)</f>
        <v>12</v>
      </c>
      <c r="G1329" t="str">
        <f>VLOOKUP($A1329, 'Medical Examinations'!$A$2:$J$2336, 4, FALSE)</f>
        <v>No</v>
      </c>
      <c r="H1329" t="str">
        <f>VLOOKUP($A1329, 'Medical Examinations'!$A$2:$J$2336, 5, FALSE)</f>
        <v>No</v>
      </c>
      <c r="I1329" t="str">
        <f>VLOOKUP($A1329, 'Medical Examinations'!$A$2:$J$2336, 6, FALSE)</f>
        <v>No</v>
      </c>
      <c r="J1329">
        <f>VLOOKUP($A1329, 'Medical Examinations'!$A$2:$J$2336, 7, FALSE)</f>
        <v>0</v>
      </c>
      <c r="K1329" t="str">
        <f>VLOOKUP($A1329, 'Medical Examinations'!$A$2:$J$2336, 8, FALSE)</f>
        <v>No</v>
      </c>
      <c r="L1329" t="str">
        <f>VLOOKUP($A1329, 'Medical Examinations'!$A$2:$J$2336, 9, FALSE)</f>
        <v>Underweight</v>
      </c>
      <c r="M1329" t="str">
        <f>VLOOKUP($A1329, 'Medical Examinations'!$A$2:$J$2336, 10, FALSE)</f>
        <v>Diabetes</v>
      </c>
      <c r="N1329">
        <f>VLOOKUP($A1329, 'Hospitalisation Details'!$A$2:$K$2344, 5, FALSE)</f>
        <v>0</v>
      </c>
      <c r="O1329">
        <f>VLOOKUP($A1329, 'Hospitalisation Details'!$A$2:$K$2344, 6, FALSE)</f>
        <v>8188.12</v>
      </c>
      <c r="P1329" t="str">
        <f>VLOOKUP($A1329, 'Hospitalisation Details'!$A$2:$K$2344, 7, FALSE)</f>
        <v>tier - 3</v>
      </c>
      <c r="Q1329" t="str">
        <f>VLOOKUP($A1329, 'Hospitalisation Details'!$A$2:$K$2344, 8, FALSE)</f>
        <v>tier - 3</v>
      </c>
      <c r="R1329" t="str">
        <f>VLOOKUP($A1329, 'Hospitalisation Details'!$A$2:$K$2344, 9, FALSE)</f>
        <v>R1013</v>
      </c>
      <c r="S1329" t="str">
        <f>VLOOKUP($A1329, 'Hospitalisation Details'!$A$2:$K$2344, 10, FALSE)</f>
        <v>23Nov1962</v>
      </c>
      <c r="T1329">
        <f>VLOOKUP($A1329, 'Hospitalisation Details'!$A$2:$K$2344, 11, FALSE)</f>
        <v>60</v>
      </c>
    </row>
    <row r="1330" spans="1:20" ht="15.75" x14ac:dyDescent="0.25">
      <c r="A1330" s="1" t="s">
        <v>1041</v>
      </c>
      <c r="B1330" t="str">
        <f>VLOOKUP($A1330, 'Customer Names'!$A$2:$D$2336, 2, FALSE)</f>
        <v>Tedsen</v>
      </c>
      <c r="C1330" t="str">
        <f>VLOOKUP($A1330, 'Customer Names'!$A$2:$D$2336, 3, FALSE)</f>
        <v xml:space="preserve"> Mrs</v>
      </c>
      <c r="D1330" t="str">
        <f>VLOOKUP($A1330, 'Customer Names'!$A$2:$D$2336, 4, FALSE)</f>
        <v xml:space="preserve">  Elizabeth A</v>
      </c>
      <c r="E1330">
        <f>VLOOKUP($A1330, 'Medical Examinations'!$A$2:$J$2336, 2, FALSE)</f>
        <v>40.39</v>
      </c>
      <c r="F1330">
        <f>VLOOKUP($A1330, 'Medical Examinations'!$A$2:$J$2336, 3, FALSE)</f>
        <v>4.24</v>
      </c>
      <c r="G1330" t="str">
        <f>VLOOKUP($A1330, 'Medical Examinations'!$A$2:$J$2336, 4, FALSE)</f>
        <v>Yes</v>
      </c>
      <c r="H1330" t="str">
        <f>VLOOKUP($A1330, 'Medical Examinations'!$A$2:$J$2336, 5, FALSE)</f>
        <v>No</v>
      </c>
      <c r="I1330" t="str">
        <f>VLOOKUP($A1330, 'Medical Examinations'!$A$2:$J$2336, 6, FALSE)</f>
        <v>Yes</v>
      </c>
      <c r="J1330">
        <f>VLOOKUP($A1330, 'Medical Examinations'!$A$2:$J$2336, 7, FALSE)</f>
        <v>1</v>
      </c>
      <c r="K1330" t="str">
        <f>VLOOKUP($A1330, 'Medical Examinations'!$A$2:$J$2336, 8, FALSE)</f>
        <v>Yes</v>
      </c>
      <c r="L1330" t="str">
        <f>VLOOKUP($A1330, 'Medical Examinations'!$A$2:$J$2336, 9, FALSE)</f>
        <v>Obesity</v>
      </c>
      <c r="M1330" t="str">
        <f>VLOOKUP($A1330, 'Medical Examinations'!$A$2:$J$2336, 10, FALSE)</f>
        <v>Normal</v>
      </c>
      <c r="N1330">
        <f>VLOOKUP($A1330, 'Hospitalisation Details'!$A$2:$K$2344, 5, FALSE)</f>
        <v>0</v>
      </c>
      <c r="O1330">
        <f>VLOOKUP($A1330, 'Hospitalisation Details'!$A$2:$K$2344, 6, FALSE)</f>
        <v>8182.89</v>
      </c>
      <c r="P1330" t="str">
        <f>VLOOKUP($A1330, 'Hospitalisation Details'!$A$2:$K$2344, 7, FALSE)</f>
        <v>tier - 2</v>
      </c>
      <c r="Q1330" t="str">
        <f>VLOOKUP($A1330, 'Hospitalisation Details'!$A$2:$K$2344, 8, FALSE)</f>
        <v>tier - 1</v>
      </c>
      <c r="R1330" t="str">
        <f>VLOOKUP($A1330, 'Hospitalisation Details'!$A$2:$K$2344, 9, FALSE)</f>
        <v>R1026</v>
      </c>
      <c r="S1330" t="str">
        <f>VLOOKUP($A1330, 'Hospitalisation Details'!$A$2:$K$2344, 10, FALSE)</f>
        <v>21Oct1997</v>
      </c>
      <c r="T1330">
        <f>VLOOKUP($A1330, 'Hospitalisation Details'!$A$2:$K$2344, 11, FALSE)</f>
        <v>25</v>
      </c>
    </row>
    <row r="1331" spans="1:20" ht="15.75" x14ac:dyDescent="0.25">
      <c r="A1331" s="1" t="s">
        <v>1040</v>
      </c>
      <c r="B1331" t="str">
        <f>VLOOKUP($A1331, 'Customer Names'!$A$2:$D$2336, 2, FALSE)</f>
        <v>Koehlinger</v>
      </c>
      <c r="C1331" t="str">
        <f>VLOOKUP($A1331, 'Customer Names'!$A$2:$D$2336, 3, FALSE)</f>
        <v xml:space="preserve"> Mr</v>
      </c>
      <c r="D1331" t="str">
        <f>VLOOKUP($A1331, 'Customer Names'!$A$2:$D$2336, 4, FALSE)</f>
        <v xml:space="preserve">  Andrew</v>
      </c>
      <c r="E1331">
        <f>VLOOKUP($A1331, 'Medical Examinations'!$A$2:$J$2336, 2, FALSE)</f>
        <v>25.96</v>
      </c>
      <c r="F1331">
        <f>VLOOKUP($A1331, 'Medical Examinations'!$A$2:$J$2336, 3, FALSE)</f>
        <v>4.68</v>
      </c>
      <c r="G1331" t="str">
        <f>VLOOKUP($A1331, 'Medical Examinations'!$A$2:$J$2336, 4, FALSE)</f>
        <v>No</v>
      </c>
      <c r="H1331" t="str">
        <f>VLOOKUP($A1331, 'Medical Examinations'!$A$2:$J$2336, 5, FALSE)</f>
        <v>No</v>
      </c>
      <c r="I1331" t="str">
        <f>VLOOKUP($A1331, 'Medical Examinations'!$A$2:$J$2336, 6, FALSE)</f>
        <v>Yes</v>
      </c>
      <c r="J1331">
        <f>VLOOKUP($A1331, 'Medical Examinations'!$A$2:$J$2336, 7, FALSE)</f>
        <v>0</v>
      </c>
      <c r="K1331" t="str">
        <f>VLOOKUP($A1331, 'Medical Examinations'!$A$2:$J$2336, 8, FALSE)</f>
        <v>No</v>
      </c>
      <c r="L1331" t="str">
        <f>VLOOKUP($A1331, 'Medical Examinations'!$A$2:$J$2336, 9, FALSE)</f>
        <v>Obesity</v>
      </c>
      <c r="M1331" t="str">
        <f>VLOOKUP($A1331, 'Medical Examinations'!$A$2:$J$2336, 10, FALSE)</f>
        <v>Normal</v>
      </c>
      <c r="N1331">
        <f>VLOOKUP($A1331, 'Hospitalisation Details'!$A$2:$K$2344, 5, FALSE)</f>
        <v>3</v>
      </c>
      <c r="O1331">
        <f>VLOOKUP($A1331, 'Hospitalisation Details'!$A$2:$K$2344, 6, FALSE)</f>
        <v>8179.51</v>
      </c>
      <c r="P1331" t="str">
        <f>VLOOKUP($A1331, 'Hospitalisation Details'!$A$2:$K$2344, 7, FALSE)</f>
        <v>tier - 2</v>
      </c>
      <c r="Q1331" t="str">
        <f>VLOOKUP($A1331, 'Hospitalisation Details'!$A$2:$K$2344, 8, FALSE)</f>
        <v>tier - 2</v>
      </c>
      <c r="R1331" t="str">
        <f>VLOOKUP($A1331, 'Hospitalisation Details'!$A$2:$K$2344, 9, FALSE)</f>
        <v>R1020</v>
      </c>
      <c r="S1331" t="str">
        <f>VLOOKUP($A1331, 'Hospitalisation Details'!$A$2:$K$2344, 10, FALSE)</f>
        <v>8Jun1983</v>
      </c>
      <c r="T1331">
        <f>VLOOKUP($A1331, 'Hospitalisation Details'!$A$2:$K$2344, 11, FALSE)</f>
        <v>40</v>
      </c>
    </row>
    <row r="1332" spans="1:20" ht="15.75" x14ac:dyDescent="0.25">
      <c r="A1332" s="1" t="s">
        <v>1039</v>
      </c>
      <c r="B1332" t="str">
        <f>VLOOKUP($A1332, 'Customer Names'!$A$2:$D$2336, 2, FALSE)</f>
        <v>Pielechaty</v>
      </c>
      <c r="C1332" t="str">
        <f>VLOOKUP($A1332, 'Customer Names'!$A$2:$D$2336, 3, FALSE)</f>
        <v xml:space="preserve"> Ms</v>
      </c>
      <c r="D1332" t="str">
        <f>VLOOKUP($A1332, 'Customer Names'!$A$2:$D$2336, 4, FALSE)</f>
        <v xml:space="preserve">  Dawn M</v>
      </c>
      <c r="E1332">
        <f>VLOOKUP($A1332, 'Medical Examinations'!$A$2:$J$2336, 2, FALSE)</f>
        <v>17.68</v>
      </c>
      <c r="F1332">
        <f>VLOOKUP($A1332, 'Medical Examinations'!$A$2:$J$2336, 3, FALSE)</f>
        <v>8.57</v>
      </c>
      <c r="G1332" t="str">
        <f>VLOOKUP($A1332, 'Medical Examinations'!$A$2:$J$2336, 4, FALSE)</f>
        <v>No</v>
      </c>
      <c r="H1332" t="str">
        <f>VLOOKUP($A1332, 'Medical Examinations'!$A$2:$J$2336, 5, FALSE)</f>
        <v>No</v>
      </c>
      <c r="I1332" t="str">
        <f>VLOOKUP($A1332, 'Medical Examinations'!$A$2:$J$2336, 6, FALSE)</f>
        <v>Yes</v>
      </c>
      <c r="J1332">
        <f>VLOOKUP($A1332, 'Medical Examinations'!$A$2:$J$2336, 7, FALSE)</f>
        <v>0</v>
      </c>
      <c r="K1332" t="str">
        <f>VLOOKUP($A1332, 'Medical Examinations'!$A$2:$J$2336, 8, FALSE)</f>
        <v>No</v>
      </c>
      <c r="L1332" t="str">
        <f>VLOOKUP($A1332, 'Medical Examinations'!$A$2:$J$2336, 9, FALSE)</f>
        <v>Underweight</v>
      </c>
      <c r="M1332" t="str">
        <f>VLOOKUP($A1332, 'Medical Examinations'!$A$2:$J$2336, 10, FALSE)</f>
        <v>Diabetes</v>
      </c>
      <c r="N1332">
        <f>VLOOKUP($A1332, 'Hospitalisation Details'!$A$2:$K$2344, 5, FALSE)</f>
        <v>0</v>
      </c>
      <c r="O1332">
        <f>VLOOKUP($A1332, 'Hospitalisation Details'!$A$2:$K$2344, 6, FALSE)</f>
        <v>8177.9</v>
      </c>
      <c r="P1332" t="str">
        <f>VLOOKUP($A1332, 'Hospitalisation Details'!$A$2:$K$2344, 7, FALSE)</f>
        <v>tier - 3</v>
      </c>
      <c r="Q1332" t="str">
        <f>VLOOKUP($A1332, 'Hospitalisation Details'!$A$2:$K$2344, 8, FALSE)</f>
        <v>tier - 1</v>
      </c>
      <c r="R1332" t="str">
        <f>VLOOKUP($A1332, 'Hospitalisation Details'!$A$2:$K$2344, 9, FALSE)</f>
        <v>R1013</v>
      </c>
      <c r="S1332" t="str">
        <f>VLOOKUP($A1332, 'Hospitalisation Details'!$A$2:$K$2344, 10, FALSE)</f>
        <v>5Nov1963</v>
      </c>
      <c r="T1332">
        <f>VLOOKUP($A1332, 'Hospitalisation Details'!$A$2:$K$2344, 11, FALSE)</f>
        <v>59</v>
      </c>
    </row>
    <row r="1333" spans="1:20" ht="15.75" x14ac:dyDescent="0.25">
      <c r="A1333" s="1" t="s">
        <v>1038</v>
      </c>
      <c r="B1333" t="str">
        <f>VLOOKUP($A1333, 'Customer Names'!$A$2:$D$2336, 2, FALSE)</f>
        <v>Korhonen</v>
      </c>
      <c r="C1333" t="str">
        <f>VLOOKUP($A1333, 'Customer Names'!$A$2:$D$2336, 3, FALSE)</f>
        <v xml:space="preserve"> Mr</v>
      </c>
      <c r="D1333" t="str">
        <f>VLOOKUP($A1333, 'Customer Names'!$A$2:$D$2336, 4, FALSE)</f>
        <v xml:space="preserve">  Jonathan P</v>
      </c>
      <c r="E1333">
        <f>VLOOKUP($A1333, 'Medical Examinations'!$A$2:$J$2336, 2, FALSE)</f>
        <v>30.875</v>
      </c>
      <c r="F1333">
        <f>VLOOKUP($A1333, 'Medical Examinations'!$A$2:$J$2336, 3, FALSE)</f>
        <v>4.0999999999999996</v>
      </c>
      <c r="G1333" t="str">
        <f>VLOOKUP($A1333, 'Medical Examinations'!$A$2:$J$2336, 4, FALSE)</f>
        <v>No</v>
      </c>
      <c r="H1333" t="str">
        <f>VLOOKUP($A1333, 'Medical Examinations'!$A$2:$J$2336, 5, FALSE)</f>
        <v>No</v>
      </c>
      <c r="I1333" t="str">
        <f>VLOOKUP($A1333, 'Medical Examinations'!$A$2:$J$2336, 6, FALSE)</f>
        <v>No</v>
      </c>
      <c r="J1333">
        <f>VLOOKUP($A1333, 'Medical Examinations'!$A$2:$J$2336, 7, FALSE)</f>
        <v>1</v>
      </c>
      <c r="K1333" t="str">
        <f>VLOOKUP($A1333, 'Medical Examinations'!$A$2:$J$2336, 8, FALSE)</f>
        <v>No</v>
      </c>
      <c r="L1333" t="str">
        <f>VLOOKUP($A1333, 'Medical Examinations'!$A$2:$J$2336, 9, FALSE)</f>
        <v>Obesity</v>
      </c>
      <c r="M1333" t="str">
        <f>VLOOKUP($A1333, 'Medical Examinations'!$A$2:$J$2336, 10, FALSE)</f>
        <v>Normal</v>
      </c>
      <c r="N1333">
        <f>VLOOKUP($A1333, 'Hospitalisation Details'!$A$2:$K$2344, 5, FALSE)</f>
        <v>4</v>
      </c>
      <c r="O1333">
        <f>VLOOKUP($A1333, 'Hospitalisation Details'!$A$2:$K$2344, 6, FALSE)</f>
        <v>8162.72</v>
      </c>
      <c r="P1333" t="str">
        <f>VLOOKUP($A1333, 'Hospitalisation Details'!$A$2:$K$2344, 7, FALSE)</f>
        <v>tier - 3</v>
      </c>
      <c r="Q1333" t="str">
        <f>VLOOKUP($A1333, 'Hospitalisation Details'!$A$2:$K$2344, 8, FALSE)</f>
        <v>tier - 3</v>
      </c>
      <c r="R1333" t="str">
        <f>VLOOKUP($A1333, 'Hospitalisation Details'!$A$2:$K$2344, 9, FALSE)</f>
        <v>R1012</v>
      </c>
      <c r="S1333" t="str">
        <f>VLOOKUP($A1333, 'Hospitalisation Details'!$A$2:$K$2344, 10, FALSE)</f>
        <v>28Jun1982</v>
      </c>
      <c r="T1333">
        <f>VLOOKUP($A1333, 'Hospitalisation Details'!$A$2:$K$2344, 11, FALSE)</f>
        <v>40</v>
      </c>
    </row>
    <row r="1334" spans="1:20" ht="15.75" x14ac:dyDescent="0.25">
      <c r="A1334" s="1" t="s">
        <v>1037</v>
      </c>
      <c r="B1334" t="str">
        <f>VLOOKUP($A1334, 'Customer Names'!$A$2:$D$2336, 2, FALSE)</f>
        <v>Kehr</v>
      </c>
      <c r="C1334" t="str">
        <f>VLOOKUP($A1334, 'Customer Names'!$A$2:$D$2336, 3, FALSE)</f>
        <v xml:space="preserve"> Mrs</v>
      </c>
      <c r="D1334" t="str">
        <f>VLOOKUP($A1334, 'Customer Names'!$A$2:$D$2336, 4, FALSE)</f>
        <v xml:space="preserve">  Gina</v>
      </c>
      <c r="E1334">
        <f>VLOOKUP($A1334, 'Medical Examinations'!$A$2:$J$2336, 2, FALSE)</f>
        <v>30.81</v>
      </c>
      <c r="F1334">
        <f>VLOOKUP($A1334, 'Medical Examinations'!$A$2:$J$2336, 3, FALSE)</f>
        <v>4.49</v>
      </c>
      <c r="G1334" t="str">
        <f>VLOOKUP($A1334, 'Medical Examinations'!$A$2:$J$2336, 4, FALSE)</f>
        <v>No</v>
      </c>
      <c r="H1334" t="str">
        <f>VLOOKUP($A1334, 'Medical Examinations'!$A$2:$J$2336, 5, FALSE)</f>
        <v>No</v>
      </c>
      <c r="I1334" t="str">
        <f>VLOOKUP($A1334, 'Medical Examinations'!$A$2:$J$2336, 6, FALSE)</f>
        <v>No</v>
      </c>
      <c r="J1334">
        <f>VLOOKUP($A1334, 'Medical Examinations'!$A$2:$J$2336, 7, FALSE)</f>
        <v>1</v>
      </c>
      <c r="K1334" t="str">
        <f>VLOOKUP($A1334, 'Medical Examinations'!$A$2:$J$2336, 8, FALSE)</f>
        <v>No</v>
      </c>
      <c r="L1334" t="str">
        <f>VLOOKUP($A1334, 'Medical Examinations'!$A$2:$J$2336, 9, FALSE)</f>
        <v>Obesity</v>
      </c>
      <c r="M1334" t="str">
        <f>VLOOKUP($A1334, 'Medical Examinations'!$A$2:$J$2336, 10, FALSE)</f>
        <v>Normal</v>
      </c>
      <c r="N1334">
        <f>VLOOKUP($A1334, 'Hospitalisation Details'!$A$2:$K$2344, 5, FALSE)</f>
        <v>3</v>
      </c>
      <c r="O1334">
        <f>VLOOKUP($A1334, 'Hospitalisation Details'!$A$2:$K$2344, 6, FALSE)</f>
        <v>8157.92</v>
      </c>
      <c r="P1334" t="str">
        <f>VLOOKUP($A1334, 'Hospitalisation Details'!$A$2:$K$2344, 7, FALSE)</f>
        <v>tier - 2</v>
      </c>
      <c r="Q1334" t="str">
        <f>VLOOKUP($A1334, 'Hospitalisation Details'!$A$2:$K$2344, 8, FALSE)</f>
        <v>tier - 3</v>
      </c>
      <c r="R1334" t="str">
        <f>VLOOKUP($A1334, 'Hospitalisation Details'!$A$2:$K$2344, 9, FALSE)</f>
        <v>R1025</v>
      </c>
      <c r="S1334" t="str">
        <f>VLOOKUP($A1334, 'Hospitalisation Details'!$A$2:$K$2344, 10, FALSE)</f>
        <v>21Jun1990</v>
      </c>
      <c r="T1334">
        <f>VLOOKUP($A1334, 'Hospitalisation Details'!$A$2:$K$2344, 11, FALSE)</f>
        <v>32</v>
      </c>
    </row>
    <row r="1335" spans="1:20" ht="15.75" x14ac:dyDescent="0.25">
      <c r="A1335" s="1" t="s">
        <v>1036</v>
      </c>
      <c r="B1335" t="str">
        <f>VLOOKUP($A1335, 'Customer Names'!$A$2:$D$2336, 2, FALSE)</f>
        <v>Montagna</v>
      </c>
      <c r="C1335" t="str">
        <f>VLOOKUP($A1335, 'Customer Names'!$A$2:$D$2336, 3, FALSE)</f>
        <v xml:space="preserve"> Mr</v>
      </c>
      <c r="D1335" t="str">
        <f>VLOOKUP($A1335, 'Customer Names'!$A$2:$D$2336, 4, FALSE)</f>
        <v xml:space="preserve">  Dino</v>
      </c>
      <c r="E1335">
        <f>VLOOKUP($A1335, 'Medical Examinations'!$A$2:$J$2336, 2, FALSE)</f>
        <v>36.85</v>
      </c>
      <c r="F1335">
        <f>VLOOKUP($A1335, 'Medical Examinations'!$A$2:$J$2336, 3, FALSE)</f>
        <v>8.8000000000000007</v>
      </c>
      <c r="G1335" t="str">
        <f>VLOOKUP($A1335, 'Medical Examinations'!$A$2:$J$2336, 4, FALSE)</f>
        <v>Yes</v>
      </c>
      <c r="H1335" t="str">
        <f>VLOOKUP($A1335, 'Medical Examinations'!$A$2:$J$2336, 5, FALSE)</f>
        <v>No</v>
      </c>
      <c r="I1335" t="str">
        <f>VLOOKUP($A1335, 'Medical Examinations'!$A$2:$J$2336, 6, FALSE)</f>
        <v>No</v>
      </c>
      <c r="J1335">
        <f>VLOOKUP($A1335, 'Medical Examinations'!$A$2:$J$2336, 7, FALSE)</f>
        <v>1</v>
      </c>
      <c r="K1335" t="str">
        <f>VLOOKUP($A1335, 'Medical Examinations'!$A$2:$J$2336, 8, FALSE)</f>
        <v>No</v>
      </c>
      <c r="L1335" t="str">
        <f>VLOOKUP($A1335, 'Medical Examinations'!$A$2:$J$2336, 9, FALSE)</f>
        <v>Obesity</v>
      </c>
      <c r="M1335" t="str">
        <f>VLOOKUP($A1335, 'Medical Examinations'!$A$2:$J$2336, 10, FALSE)</f>
        <v>Diabetes</v>
      </c>
      <c r="N1335">
        <f>VLOOKUP($A1335, 'Hospitalisation Details'!$A$2:$K$2344, 5, FALSE)</f>
        <v>0</v>
      </c>
      <c r="O1335">
        <f>VLOOKUP($A1335, 'Hospitalisation Details'!$A$2:$K$2344, 6, FALSE)</f>
        <v>8125.78</v>
      </c>
      <c r="P1335" t="str">
        <f>VLOOKUP($A1335, 'Hospitalisation Details'!$A$2:$K$2344, 7, FALSE)</f>
        <v>tier - 2</v>
      </c>
      <c r="Q1335" t="str">
        <f>VLOOKUP($A1335, 'Hospitalisation Details'!$A$2:$K$2344, 8, FALSE)</f>
        <v>tier - 2</v>
      </c>
      <c r="R1335" t="str">
        <f>VLOOKUP($A1335, 'Hospitalisation Details'!$A$2:$K$2344, 9, FALSE)</f>
        <v>R1013</v>
      </c>
      <c r="S1335" t="str">
        <f>VLOOKUP($A1335, 'Hospitalisation Details'!$A$2:$K$2344, 10, FALSE)</f>
        <v>3Sep1973</v>
      </c>
      <c r="T1335">
        <f>VLOOKUP($A1335, 'Hospitalisation Details'!$A$2:$K$2344, 11, FALSE)</f>
        <v>49</v>
      </c>
    </row>
    <row r="1336" spans="1:20" ht="15.75" x14ac:dyDescent="0.25">
      <c r="A1336" s="1" t="s">
        <v>1035</v>
      </c>
      <c r="B1336" t="str">
        <f>VLOOKUP($A1336, 'Customer Names'!$A$2:$D$2336, 2, FALSE)</f>
        <v>M√ºller</v>
      </c>
      <c r="C1336" t="str">
        <f>VLOOKUP($A1336, 'Customer Names'!$A$2:$D$2336, 3, FALSE)</f>
        <v xml:space="preserve"> Mr</v>
      </c>
      <c r="D1336" t="str">
        <f>VLOOKUP($A1336, 'Customer Names'!$A$2:$D$2336, 4, FALSE)</f>
        <v xml:space="preserve">  Jan</v>
      </c>
      <c r="E1336">
        <f>VLOOKUP($A1336, 'Medical Examinations'!$A$2:$J$2336, 2, FALSE)</f>
        <v>35.86</v>
      </c>
      <c r="F1336">
        <f>VLOOKUP($A1336, 'Medical Examinations'!$A$2:$J$2336, 3, FALSE)</f>
        <v>7.93</v>
      </c>
      <c r="G1336" t="str">
        <f>VLOOKUP($A1336, 'Medical Examinations'!$A$2:$J$2336, 4, FALSE)</f>
        <v>Yes</v>
      </c>
      <c r="H1336" t="str">
        <f>VLOOKUP($A1336, 'Medical Examinations'!$A$2:$J$2336, 5, FALSE)</f>
        <v>No</v>
      </c>
      <c r="I1336" t="str">
        <f>VLOOKUP($A1336, 'Medical Examinations'!$A$2:$J$2336, 6, FALSE)</f>
        <v>No</v>
      </c>
      <c r="J1336">
        <f>VLOOKUP($A1336, 'Medical Examinations'!$A$2:$J$2336, 7, FALSE)</f>
        <v>1</v>
      </c>
      <c r="K1336" t="str">
        <f>VLOOKUP($A1336, 'Medical Examinations'!$A$2:$J$2336, 8, FALSE)</f>
        <v>No</v>
      </c>
      <c r="L1336" t="str">
        <f>VLOOKUP($A1336, 'Medical Examinations'!$A$2:$J$2336, 9, FALSE)</f>
        <v>Obesity</v>
      </c>
      <c r="M1336" t="str">
        <f>VLOOKUP($A1336, 'Medical Examinations'!$A$2:$J$2336, 10, FALSE)</f>
        <v>Diabetes</v>
      </c>
      <c r="N1336">
        <f>VLOOKUP($A1336, 'Hospitalisation Details'!$A$2:$K$2344, 5, FALSE)</f>
        <v>0</v>
      </c>
      <c r="O1336">
        <f>VLOOKUP($A1336, 'Hospitalisation Details'!$A$2:$K$2344, 6, FALSE)</f>
        <v>8124.41</v>
      </c>
      <c r="P1336" t="str">
        <f>VLOOKUP($A1336, 'Hospitalisation Details'!$A$2:$K$2344, 7, FALSE)</f>
        <v>tier - 3</v>
      </c>
      <c r="Q1336" t="str">
        <f>VLOOKUP($A1336, 'Hospitalisation Details'!$A$2:$K$2344, 8, FALSE)</f>
        <v>tier - 1</v>
      </c>
      <c r="R1336" t="str">
        <f>VLOOKUP($A1336, 'Hospitalisation Details'!$A$2:$K$2344, 9, FALSE)</f>
        <v>R1013</v>
      </c>
      <c r="S1336" t="str">
        <f>VLOOKUP($A1336, 'Hospitalisation Details'!$A$2:$K$2344, 10, FALSE)</f>
        <v>30Aug1973</v>
      </c>
      <c r="T1336">
        <f>VLOOKUP($A1336, 'Hospitalisation Details'!$A$2:$K$2344, 11, FALSE)</f>
        <v>49</v>
      </c>
    </row>
    <row r="1337" spans="1:20" ht="15.75" x14ac:dyDescent="0.25">
      <c r="A1337" s="1" t="s">
        <v>1034</v>
      </c>
      <c r="B1337" t="str">
        <f>VLOOKUP($A1337, 'Customer Names'!$A$2:$D$2336, 2, FALSE)</f>
        <v>Baker</v>
      </c>
      <c r="C1337" t="str">
        <f>VLOOKUP($A1337, 'Customer Names'!$A$2:$D$2336, 3, FALSE)</f>
        <v xml:space="preserve"> Mr</v>
      </c>
      <c r="D1337" t="str">
        <f>VLOOKUP($A1337, 'Customer Names'!$A$2:$D$2336, 4, FALSE)</f>
        <v xml:space="preserve">  Jonathan E</v>
      </c>
      <c r="E1337">
        <f>VLOOKUP($A1337, 'Medical Examinations'!$A$2:$J$2336, 2, FALSE)</f>
        <v>30.3</v>
      </c>
      <c r="F1337">
        <f>VLOOKUP($A1337, 'Medical Examinations'!$A$2:$J$2336, 3, FALSE)</f>
        <v>9.4499999999999993</v>
      </c>
      <c r="G1337" t="str">
        <f>VLOOKUP($A1337, 'Medical Examinations'!$A$2:$J$2336, 4, FALSE)</f>
        <v>No</v>
      </c>
      <c r="H1337" t="str">
        <f>VLOOKUP($A1337, 'Medical Examinations'!$A$2:$J$2336, 5, FALSE)</f>
        <v>No</v>
      </c>
      <c r="I1337" t="str">
        <f>VLOOKUP($A1337, 'Medical Examinations'!$A$2:$J$2336, 6, FALSE)</f>
        <v>No</v>
      </c>
      <c r="J1337">
        <f>VLOOKUP($A1337, 'Medical Examinations'!$A$2:$J$2336, 7, FALSE)</f>
        <v>1</v>
      </c>
      <c r="K1337" t="str">
        <f>VLOOKUP($A1337, 'Medical Examinations'!$A$2:$J$2336, 8, FALSE)</f>
        <v>No</v>
      </c>
      <c r="L1337" t="str">
        <f>VLOOKUP($A1337, 'Medical Examinations'!$A$2:$J$2336, 9, FALSE)</f>
        <v>Obesity</v>
      </c>
      <c r="M1337" t="str">
        <f>VLOOKUP($A1337, 'Medical Examinations'!$A$2:$J$2336, 10, FALSE)</f>
        <v>Diabetes</v>
      </c>
      <c r="N1337">
        <f>VLOOKUP($A1337, 'Hospitalisation Details'!$A$2:$K$2344, 5, FALSE)</f>
        <v>0</v>
      </c>
      <c r="O1337">
        <f>VLOOKUP($A1337, 'Hospitalisation Details'!$A$2:$K$2344, 6, FALSE)</f>
        <v>8116.68</v>
      </c>
      <c r="P1337" t="str">
        <f>VLOOKUP($A1337, 'Hospitalisation Details'!$A$2:$K$2344, 7, FALSE)</f>
        <v>tier - 3</v>
      </c>
      <c r="Q1337" t="str">
        <f>VLOOKUP($A1337, 'Hospitalisation Details'!$A$2:$K$2344, 8, FALSE)</f>
        <v>tier - 1</v>
      </c>
      <c r="R1337" t="str">
        <f>VLOOKUP($A1337, 'Hospitalisation Details'!$A$2:$K$2344, 9, FALSE)</f>
        <v>R1011</v>
      </c>
      <c r="S1337" t="str">
        <f>VLOOKUP($A1337, 'Hospitalisation Details'!$A$2:$K$2344, 10, FALSE)</f>
        <v>16Dec1973</v>
      </c>
      <c r="T1337">
        <f>VLOOKUP($A1337, 'Hospitalisation Details'!$A$2:$K$2344, 11, FALSE)</f>
        <v>49</v>
      </c>
    </row>
    <row r="1338" spans="1:20" ht="15.75" x14ac:dyDescent="0.25">
      <c r="A1338" s="1" t="s">
        <v>1033</v>
      </c>
      <c r="B1338" t="str">
        <f>VLOOKUP($A1338, 'Customer Names'!$A$2:$D$2336, 2, FALSE)</f>
        <v>Sidebottom</v>
      </c>
      <c r="C1338" t="str">
        <f>VLOOKUP($A1338, 'Customer Names'!$A$2:$D$2336, 3, FALSE)</f>
        <v xml:space="preserve"> Mr</v>
      </c>
      <c r="D1338" t="str">
        <f>VLOOKUP($A1338, 'Customer Names'!$A$2:$D$2336, 4, FALSE)</f>
        <v xml:space="preserve">  Mark A</v>
      </c>
      <c r="E1338">
        <f>VLOOKUP($A1338, 'Medical Examinations'!$A$2:$J$2336, 2, FALSE)</f>
        <v>32.015000000000001</v>
      </c>
      <c r="F1338">
        <f>VLOOKUP($A1338, 'Medical Examinations'!$A$2:$J$2336, 3, FALSE)</f>
        <v>7.67</v>
      </c>
      <c r="G1338" t="str">
        <f>VLOOKUP($A1338, 'Medical Examinations'!$A$2:$J$2336, 4, FALSE)</f>
        <v>No</v>
      </c>
      <c r="H1338" t="str">
        <f>VLOOKUP($A1338, 'Medical Examinations'!$A$2:$J$2336, 5, FALSE)</f>
        <v>No</v>
      </c>
      <c r="I1338" t="str">
        <f>VLOOKUP($A1338, 'Medical Examinations'!$A$2:$J$2336, 6, FALSE)</f>
        <v>No</v>
      </c>
      <c r="J1338">
        <f>VLOOKUP($A1338, 'Medical Examinations'!$A$2:$J$2336, 7, FALSE)</f>
        <v>1</v>
      </c>
      <c r="K1338" t="str">
        <f>VLOOKUP($A1338, 'Medical Examinations'!$A$2:$J$2336, 8, FALSE)</f>
        <v>No</v>
      </c>
      <c r="L1338" t="str">
        <f>VLOOKUP($A1338, 'Medical Examinations'!$A$2:$J$2336, 9, FALSE)</f>
        <v>Obesity</v>
      </c>
      <c r="M1338" t="str">
        <f>VLOOKUP($A1338, 'Medical Examinations'!$A$2:$J$2336, 10, FALSE)</f>
        <v>Diabetes</v>
      </c>
      <c r="N1338">
        <f>VLOOKUP($A1338, 'Hospitalisation Details'!$A$2:$K$2344, 5, FALSE)</f>
        <v>2</v>
      </c>
      <c r="O1338">
        <f>VLOOKUP($A1338, 'Hospitalisation Details'!$A$2:$K$2344, 6, FALSE)</f>
        <v>8116.27</v>
      </c>
      <c r="P1338" t="str">
        <f>VLOOKUP($A1338, 'Hospitalisation Details'!$A$2:$K$2344, 7, FALSE)</f>
        <v>tier - 3</v>
      </c>
      <c r="Q1338" t="str">
        <f>VLOOKUP($A1338, 'Hospitalisation Details'!$A$2:$K$2344, 8, FALSE)</f>
        <v>tier - 1</v>
      </c>
      <c r="R1338" t="str">
        <f>VLOOKUP($A1338, 'Hospitalisation Details'!$A$2:$K$2344, 9, FALSE)</f>
        <v>R1012</v>
      </c>
      <c r="S1338" t="str">
        <f>VLOOKUP($A1338, 'Hospitalisation Details'!$A$2:$K$2344, 10, FALSE)</f>
        <v>1Sep1978</v>
      </c>
      <c r="T1338">
        <f>VLOOKUP($A1338, 'Hospitalisation Details'!$A$2:$K$2344, 11, FALSE)</f>
        <v>44</v>
      </c>
    </row>
    <row r="1339" spans="1:20" ht="15.75" x14ac:dyDescent="0.25">
      <c r="A1339" s="1" t="s">
        <v>1032</v>
      </c>
      <c r="B1339" t="str">
        <f>VLOOKUP($A1339, 'Customer Names'!$A$2:$D$2336, 2, FALSE)</f>
        <v>Johnson</v>
      </c>
      <c r="C1339" t="str">
        <f>VLOOKUP($A1339, 'Customer Names'!$A$2:$D$2336, 3, FALSE)</f>
        <v xml:space="preserve"> Mrs</v>
      </c>
      <c r="D1339" t="str">
        <f>VLOOKUP($A1339, 'Customer Names'!$A$2:$D$2336, 4, FALSE)</f>
        <v xml:space="preserve">  Mary</v>
      </c>
      <c r="E1339">
        <f>VLOOKUP($A1339, 'Medical Examinations'!$A$2:$J$2336, 2, FALSE)</f>
        <v>25.06</v>
      </c>
      <c r="F1339">
        <f>VLOOKUP($A1339, 'Medical Examinations'!$A$2:$J$2336, 3, FALSE)</f>
        <v>10.53</v>
      </c>
      <c r="G1339" t="str">
        <f>VLOOKUP($A1339, 'Medical Examinations'!$A$2:$J$2336, 4, FALSE)</f>
        <v>No</v>
      </c>
      <c r="H1339" t="str">
        <f>VLOOKUP($A1339, 'Medical Examinations'!$A$2:$J$2336, 5, FALSE)</f>
        <v>No</v>
      </c>
      <c r="I1339" t="str">
        <f>VLOOKUP($A1339, 'Medical Examinations'!$A$2:$J$2336, 6, FALSE)</f>
        <v>No</v>
      </c>
      <c r="J1339">
        <f>VLOOKUP($A1339, 'Medical Examinations'!$A$2:$J$2336, 7, FALSE)</f>
        <v>0</v>
      </c>
      <c r="K1339" t="str">
        <f>VLOOKUP($A1339, 'Medical Examinations'!$A$2:$J$2336, 8, FALSE)</f>
        <v>No</v>
      </c>
      <c r="L1339" t="str">
        <f>VLOOKUP($A1339, 'Medical Examinations'!$A$2:$J$2336, 9, FALSE)</f>
        <v>Obesity</v>
      </c>
      <c r="M1339" t="str">
        <f>VLOOKUP($A1339, 'Medical Examinations'!$A$2:$J$2336, 10, FALSE)</f>
        <v>Diabetes</v>
      </c>
      <c r="N1339">
        <f>VLOOKUP($A1339, 'Hospitalisation Details'!$A$2:$K$2344, 5, FALSE)</f>
        <v>0</v>
      </c>
      <c r="O1339">
        <f>VLOOKUP($A1339, 'Hospitalisation Details'!$A$2:$K$2344, 6, FALSE)</f>
        <v>8112.59</v>
      </c>
      <c r="P1339" t="str">
        <f>VLOOKUP($A1339, 'Hospitalisation Details'!$A$2:$K$2344, 7, FALSE)</f>
        <v>tier - 2</v>
      </c>
      <c r="Q1339" t="str">
        <f>VLOOKUP($A1339, 'Hospitalisation Details'!$A$2:$K$2344, 8, FALSE)</f>
        <v>tier - 2</v>
      </c>
      <c r="R1339" t="str">
        <f>VLOOKUP($A1339, 'Hospitalisation Details'!$A$2:$K$2344, 9, FALSE)</f>
        <v>R1013</v>
      </c>
      <c r="S1339" t="str">
        <f>VLOOKUP($A1339, 'Hospitalisation Details'!$A$2:$K$2344, 10, FALSE)</f>
        <v>11Oct1973</v>
      </c>
      <c r="T1339">
        <f>VLOOKUP($A1339, 'Hospitalisation Details'!$A$2:$K$2344, 11, FALSE)</f>
        <v>49</v>
      </c>
    </row>
    <row r="1340" spans="1:20" ht="15.75" x14ac:dyDescent="0.25">
      <c r="A1340" s="1" t="s">
        <v>1031</v>
      </c>
      <c r="B1340" t="str">
        <f>VLOOKUP($A1340, 'Customer Names'!$A$2:$D$2336, 2, FALSE)</f>
        <v>Morris</v>
      </c>
      <c r="C1340" t="str">
        <f>VLOOKUP($A1340, 'Customer Names'!$A$2:$D$2336, 3, FALSE)</f>
        <v xml:space="preserve"> Mr</v>
      </c>
      <c r="D1340" t="str">
        <f>VLOOKUP($A1340, 'Customer Names'!$A$2:$D$2336, 4, FALSE)</f>
        <v xml:space="preserve">  Samuel</v>
      </c>
      <c r="E1340">
        <f>VLOOKUP($A1340, 'Medical Examinations'!$A$2:$J$2336, 2, FALSE)</f>
        <v>18.829999999999998</v>
      </c>
      <c r="F1340">
        <f>VLOOKUP($A1340, 'Medical Examinations'!$A$2:$J$2336, 3, FALSE)</f>
        <v>10.08</v>
      </c>
      <c r="G1340" t="str">
        <f>VLOOKUP($A1340, 'Medical Examinations'!$A$2:$J$2336, 4, FALSE)</f>
        <v>No</v>
      </c>
      <c r="H1340" t="str">
        <f>VLOOKUP($A1340, 'Medical Examinations'!$A$2:$J$2336, 5, FALSE)</f>
        <v>No</v>
      </c>
      <c r="I1340" t="str">
        <f>VLOOKUP($A1340, 'Medical Examinations'!$A$2:$J$2336, 6, FALSE)</f>
        <v>No</v>
      </c>
      <c r="J1340">
        <f>VLOOKUP($A1340, 'Medical Examinations'!$A$2:$J$2336, 7, FALSE)</f>
        <v>0</v>
      </c>
      <c r="K1340" t="str">
        <f>VLOOKUP($A1340, 'Medical Examinations'!$A$2:$J$2336, 8, FALSE)</f>
        <v>No</v>
      </c>
      <c r="L1340" t="str">
        <f>VLOOKUP($A1340, 'Medical Examinations'!$A$2:$J$2336, 9, FALSE)</f>
        <v>Obesity</v>
      </c>
      <c r="M1340" t="str">
        <f>VLOOKUP($A1340, 'Medical Examinations'!$A$2:$J$2336, 10, FALSE)</f>
        <v>Diabetes</v>
      </c>
      <c r="N1340">
        <f>VLOOKUP($A1340, 'Hospitalisation Details'!$A$2:$K$2344, 5, FALSE)</f>
        <v>0</v>
      </c>
      <c r="O1340">
        <f>VLOOKUP($A1340, 'Hospitalisation Details'!$A$2:$K$2344, 6, FALSE)</f>
        <v>8091.3</v>
      </c>
      <c r="P1340" t="str">
        <f>VLOOKUP($A1340, 'Hospitalisation Details'!$A$2:$K$2344, 7, FALSE)</f>
        <v>tier - 3</v>
      </c>
      <c r="Q1340" t="str">
        <f>VLOOKUP($A1340, 'Hospitalisation Details'!$A$2:$K$2344, 8, FALSE)</f>
        <v>tier - 1</v>
      </c>
      <c r="R1340" t="str">
        <f>VLOOKUP($A1340, 'Hospitalisation Details'!$A$2:$K$2344, 9, FALSE)</f>
        <v>R1012</v>
      </c>
      <c r="S1340" t="str">
        <f>VLOOKUP($A1340, 'Hospitalisation Details'!$A$2:$K$2344, 10, FALSE)</f>
        <v>10Jun1967</v>
      </c>
      <c r="T1340">
        <f>VLOOKUP($A1340, 'Hospitalisation Details'!$A$2:$K$2344, 11, FALSE)</f>
        <v>55</v>
      </c>
    </row>
    <row r="1341" spans="1:20" ht="15.75" x14ac:dyDescent="0.25">
      <c r="A1341" s="1" t="s">
        <v>1030</v>
      </c>
      <c r="B1341" t="str">
        <f>VLOOKUP($A1341, 'Customer Names'!$A$2:$D$2336, 2, FALSE)</f>
        <v>Chaisson</v>
      </c>
      <c r="C1341" t="str">
        <f>VLOOKUP($A1341, 'Customer Names'!$A$2:$D$2336, 3, FALSE)</f>
        <v xml:space="preserve"> Mr</v>
      </c>
      <c r="D1341" t="str">
        <f>VLOOKUP($A1341, 'Customer Names'!$A$2:$D$2336, 4, FALSE)</f>
        <v xml:space="preserve">  Stan J</v>
      </c>
      <c r="E1341">
        <f>VLOOKUP($A1341, 'Medical Examinations'!$A$2:$J$2336, 2, FALSE)</f>
        <v>47.52</v>
      </c>
      <c r="F1341">
        <f>VLOOKUP($A1341, 'Medical Examinations'!$A$2:$J$2336, 3, FALSE)</f>
        <v>11.39</v>
      </c>
      <c r="G1341" t="str">
        <f>VLOOKUP($A1341, 'Medical Examinations'!$A$2:$J$2336, 4, FALSE)</f>
        <v>Yes</v>
      </c>
      <c r="H1341" t="str">
        <f>VLOOKUP($A1341, 'Medical Examinations'!$A$2:$J$2336, 5, FALSE)</f>
        <v>Yes</v>
      </c>
      <c r="I1341" t="str">
        <f>VLOOKUP($A1341, 'Medical Examinations'!$A$2:$J$2336, 6, FALSE)</f>
        <v>No</v>
      </c>
      <c r="J1341">
        <f>VLOOKUP($A1341, 'Medical Examinations'!$A$2:$J$2336, 7, FALSE)</f>
        <v>2</v>
      </c>
      <c r="K1341" t="str">
        <f>VLOOKUP($A1341, 'Medical Examinations'!$A$2:$J$2336, 8, FALSE)</f>
        <v>Yes</v>
      </c>
      <c r="L1341" t="str">
        <f>VLOOKUP($A1341, 'Medical Examinations'!$A$2:$J$2336, 9, FALSE)</f>
        <v>Obesity</v>
      </c>
      <c r="M1341" t="str">
        <f>VLOOKUP($A1341, 'Medical Examinations'!$A$2:$J$2336, 10, FALSE)</f>
        <v>Diabetes</v>
      </c>
      <c r="N1341">
        <f>VLOOKUP($A1341, 'Hospitalisation Details'!$A$2:$K$2344, 5, FALSE)</f>
        <v>1</v>
      </c>
      <c r="O1341">
        <f>VLOOKUP($A1341, 'Hospitalisation Details'!$A$2:$K$2344, 6, FALSE)</f>
        <v>8083.92</v>
      </c>
      <c r="P1341" t="str">
        <f>VLOOKUP($A1341, 'Hospitalisation Details'!$A$2:$K$2344, 7, FALSE)</f>
        <v>tier - 3</v>
      </c>
      <c r="Q1341" t="str">
        <f>VLOOKUP($A1341, 'Hospitalisation Details'!$A$2:$K$2344, 8, FALSE)</f>
        <v>tier - 3</v>
      </c>
      <c r="R1341" t="str">
        <f>VLOOKUP($A1341, 'Hospitalisation Details'!$A$2:$K$2344, 9, FALSE)</f>
        <v>R1013</v>
      </c>
      <c r="S1341" t="str">
        <f>VLOOKUP($A1341, 'Hospitalisation Details'!$A$2:$K$2344, 10, FALSE)</f>
        <v>21Dec1975</v>
      </c>
      <c r="T1341">
        <f>VLOOKUP($A1341, 'Hospitalisation Details'!$A$2:$K$2344, 11, FALSE)</f>
        <v>47</v>
      </c>
    </row>
    <row r="1342" spans="1:20" ht="15.75" x14ac:dyDescent="0.25">
      <c r="A1342" s="1" t="s">
        <v>1029</v>
      </c>
      <c r="B1342" t="str">
        <f>VLOOKUP($A1342, 'Customer Names'!$A$2:$D$2336, 2, FALSE)</f>
        <v>Pigott</v>
      </c>
      <c r="C1342" t="str">
        <f>VLOOKUP($A1342, 'Customer Names'!$A$2:$D$2336, 3, FALSE)</f>
        <v xml:space="preserve"> Mrs</v>
      </c>
      <c r="D1342" t="str">
        <f>VLOOKUP($A1342, 'Customer Names'!$A$2:$D$2336, 4, FALSE)</f>
        <v xml:space="preserve">  Jessica L</v>
      </c>
      <c r="E1342">
        <f>VLOOKUP($A1342, 'Medical Examinations'!$A$2:$J$2336, 2, FALSE)</f>
        <v>37.82</v>
      </c>
      <c r="F1342">
        <f>VLOOKUP($A1342, 'Medical Examinations'!$A$2:$J$2336, 3, FALSE)</f>
        <v>6.36</v>
      </c>
      <c r="G1342" t="str">
        <f>VLOOKUP($A1342, 'Medical Examinations'!$A$2:$J$2336, 4, FALSE)</f>
        <v>Yes</v>
      </c>
      <c r="H1342" t="str">
        <f>VLOOKUP($A1342, 'Medical Examinations'!$A$2:$J$2336, 5, FALSE)</f>
        <v>No</v>
      </c>
      <c r="I1342" t="str">
        <f>VLOOKUP($A1342, 'Medical Examinations'!$A$2:$J$2336, 6, FALSE)</f>
        <v>No</v>
      </c>
      <c r="J1342">
        <f>VLOOKUP($A1342, 'Medical Examinations'!$A$2:$J$2336, 7, FALSE)</f>
        <v>1</v>
      </c>
      <c r="K1342" t="str">
        <f>VLOOKUP($A1342, 'Medical Examinations'!$A$2:$J$2336, 8, FALSE)</f>
        <v>Yes</v>
      </c>
      <c r="L1342" t="str">
        <f>VLOOKUP($A1342, 'Medical Examinations'!$A$2:$J$2336, 9, FALSE)</f>
        <v>Obesity</v>
      </c>
      <c r="M1342" t="str">
        <f>VLOOKUP($A1342, 'Medical Examinations'!$A$2:$J$2336, 10, FALSE)</f>
        <v>Diabetes</v>
      </c>
      <c r="N1342">
        <f>VLOOKUP($A1342, 'Hospitalisation Details'!$A$2:$K$2344, 5, FALSE)</f>
        <v>0</v>
      </c>
      <c r="O1342">
        <f>VLOOKUP($A1342, 'Hospitalisation Details'!$A$2:$K$2344, 6, FALSE)</f>
        <v>8081.74</v>
      </c>
      <c r="P1342" t="str">
        <f>VLOOKUP($A1342, 'Hospitalisation Details'!$A$2:$K$2344, 7, FALSE)</f>
        <v>tier - 2</v>
      </c>
      <c r="Q1342" t="str">
        <f>VLOOKUP($A1342, 'Hospitalisation Details'!$A$2:$K$2344, 8, FALSE)</f>
        <v>tier - 2</v>
      </c>
      <c r="R1342" t="str">
        <f>VLOOKUP($A1342, 'Hospitalisation Details'!$A$2:$K$2344, 9, FALSE)</f>
        <v>R1026</v>
      </c>
      <c r="S1342" t="str">
        <f>VLOOKUP($A1342, 'Hospitalisation Details'!$A$2:$K$2344, 10, FALSE)</f>
        <v>12Oct1994</v>
      </c>
      <c r="T1342">
        <f>VLOOKUP($A1342, 'Hospitalisation Details'!$A$2:$K$2344, 11, FALSE)</f>
        <v>28</v>
      </c>
    </row>
    <row r="1343" spans="1:20" ht="15.75" x14ac:dyDescent="0.25">
      <c r="A1343" s="1" t="s">
        <v>1028</v>
      </c>
      <c r="B1343" t="str">
        <f>VLOOKUP($A1343, 'Customer Names'!$A$2:$D$2336, 2, FALSE)</f>
        <v>Cochrane</v>
      </c>
      <c r="C1343" t="str">
        <f>VLOOKUP($A1343, 'Customer Names'!$A$2:$D$2336, 3, FALSE)</f>
        <v xml:space="preserve"> Ms</v>
      </c>
      <c r="D1343" t="str">
        <f>VLOOKUP($A1343, 'Customer Names'!$A$2:$D$2336, 4, FALSE)</f>
        <v xml:space="preserve">  Krysta</v>
      </c>
      <c r="E1343">
        <f>VLOOKUP($A1343, 'Medical Examinations'!$A$2:$J$2336, 2, FALSE)</f>
        <v>44.16</v>
      </c>
      <c r="F1343">
        <f>VLOOKUP($A1343, 'Medical Examinations'!$A$2:$J$2336, 3, FALSE)</f>
        <v>5.31</v>
      </c>
      <c r="G1343" t="str">
        <f>VLOOKUP($A1343, 'Medical Examinations'!$A$2:$J$2336, 4, FALSE)</f>
        <v>Yes</v>
      </c>
      <c r="H1343" t="str">
        <f>VLOOKUP($A1343, 'Medical Examinations'!$A$2:$J$2336, 5, FALSE)</f>
        <v>No</v>
      </c>
      <c r="I1343" t="str">
        <f>VLOOKUP($A1343, 'Medical Examinations'!$A$2:$J$2336, 6, FALSE)</f>
        <v>No</v>
      </c>
      <c r="J1343">
        <f>VLOOKUP($A1343, 'Medical Examinations'!$A$2:$J$2336, 7, FALSE)</f>
        <v>2</v>
      </c>
      <c r="K1343" t="str">
        <f>VLOOKUP($A1343, 'Medical Examinations'!$A$2:$J$2336, 8, FALSE)</f>
        <v>Yes</v>
      </c>
      <c r="L1343" t="str">
        <f>VLOOKUP($A1343, 'Medical Examinations'!$A$2:$J$2336, 9, FALSE)</f>
        <v>Obesity</v>
      </c>
      <c r="M1343" t="str">
        <f>VLOOKUP($A1343, 'Medical Examinations'!$A$2:$J$2336, 10, FALSE)</f>
        <v>Normal</v>
      </c>
      <c r="N1343">
        <f>VLOOKUP($A1343, 'Hospitalisation Details'!$A$2:$K$2344, 5, FALSE)</f>
        <v>0</v>
      </c>
      <c r="O1343">
        <f>VLOOKUP($A1343, 'Hospitalisation Details'!$A$2:$K$2344, 6, FALSE)</f>
        <v>8081.26</v>
      </c>
      <c r="P1343" t="str">
        <f>VLOOKUP($A1343, 'Hospitalisation Details'!$A$2:$K$2344, 7, FALSE)</f>
        <v>tier - 2</v>
      </c>
      <c r="Q1343" t="str">
        <f>VLOOKUP($A1343, 'Hospitalisation Details'!$A$2:$K$2344, 8, FALSE)</f>
        <v>tier - 2</v>
      </c>
      <c r="R1343" t="str">
        <f>VLOOKUP($A1343, 'Hospitalisation Details'!$A$2:$K$2344, 9, FALSE)</f>
        <v>R1012</v>
      </c>
      <c r="S1343" t="str">
        <f>VLOOKUP($A1343, 'Hospitalisation Details'!$A$2:$K$2344, 10, FALSE)</f>
        <v>28Aug2001</v>
      </c>
      <c r="T1343">
        <f>VLOOKUP($A1343, 'Hospitalisation Details'!$A$2:$K$2344, 11, FALSE)</f>
        <v>21</v>
      </c>
    </row>
    <row r="1344" spans="1:20" ht="15.75" x14ac:dyDescent="0.25">
      <c r="A1344" s="1" t="s">
        <v>1027</v>
      </c>
      <c r="B1344" t="str">
        <f>VLOOKUP($A1344, 'Customer Names'!$A$2:$D$2336, 2, FALSE)</f>
        <v>Armitage</v>
      </c>
      <c r="C1344" t="str">
        <f>VLOOKUP($A1344, 'Customer Names'!$A$2:$D$2336, 3, FALSE)</f>
        <v xml:space="preserve"> Mrs</v>
      </c>
      <c r="D1344" t="str">
        <f>VLOOKUP($A1344, 'Customer Names'!$A$2:$D$2336, 4, FALSE)</f>
        <v xml:space="preserve">  Natascia</v>
      </c>
      <c r="E1344">
        <f>VLOOKUP($A1344, 'Medical Examinations'!$A$2:$J$2336, 2, FALSE)</f>
        <v>37.049999999999997</v>
      </c>
      <c r="F1344">
        <f>VLOOKUP($A1344, 'Medical Examinations'!$A$2:$J$2336, 3, FALSE)</f>
        <v>4.74</v>
      </c>
      <c r="G1344" t="str">
        <f>VLOOKUP($A1344, 'Medical Examinations'!$A$2:$J$2336, 4, FALSE)</f>
        <v>Yes</v>
      </c>
      <c r="H1344" t="str">
        <f>VLOOKUP($A1344, 'Medical Examinations'!$A$2:$J$2336, 5, FALSE)</f>
        <v>No</v>
      </c>
      <c r="I1344" t="str">
        <f>VLOOKUP($A1344, 'Medical Examinations'!$A$2:$J$2336, 6, FALSE)</f>
        <v>Yes</v>
      </c>
      <c r="J1344">
        <f>VLOOKUP($A1344, 'Medical Examinations'!$A$2:$J$2336, 7, FALSE)</f>
        <v>1</v>
      </c>
      <c r="K1344" t="str">
        <f>VLOOKUP($A1344, 'Medical Examinations'!$A$2:$J$2336, 8, FALSE)</f>
        <v>No</v>
      </c>
      <c r="L1344" t="str">
        <f>VLOOKUP($A1344, 'Medical Examinations'!$A$2:$J$2336, 9, FALSE)</f>
        <v>Obesity</v>
      </c>
      <c r="M1344" t="str">
        <f>VLOOKUP($A1344, 'Medical Examinations'!$A$2:$J$2336, 10, FALSE)</f>
        <v>Normal</v>
      </c>
      <c r="N1344">
        <f>VLOOKUP($A1344, 'Hospitalisation Details'!$A$2:$K$2344, 5, FALSE)</f>
        <v>0</v>
      </c>
      <c r="O1344">
        <f>VLOOKUP($A1344, 'Hospitalisation Details'!$A$2:$K$2344, 6, FALSE)</f>
        <v>8077.41</v>
      </c>
      <c r="P1344" t="str">
        <f>VLOOKUP($A1344, 'Hospitalisation Details'!$A$2:$K$2344, 7, FALSE)</f>
        <v>tier - 2</v>
      </c>
      <c r="Q1344" t="str">
        <f>VLOOKUP($A1344, 'Hospitalisation Details'!$A$2:$K$2344, 8, FALSE)</f>
        <v>tier - 1</v>
      </c>
      <c r="R1344" t="str">
        <f>VLOOKUP($A1344, 'Hospitalisation Details'!$A$2:$K$2344, 9, FALSE)</f>
        <v>R1026</v>
      </c>
      <c r="S1344" t="str">
        <f>VLOOKUP($A1344, 'Hospitalisation Details'!$A$2:$K$2344, 10, FALSE)</f>
        <v>7Nov1993</v>
      </c>
      <c r="T1344">
        <f>VLOOKUP($A1344, 'Hospitalisation Details'!$A$2:$K$2344, 11, FALSE)</f>
        <v>29</v>
      </c>
    </row>
    <row r="1345" spans="1:20" ht="15.75" x14ac:dyDescent="0.25">
      <c r="A1345" s="1" t="s">
        <v>1026</v>
      </c>
      <c r="B1345" t="str">
        <f>VLOOKUP($A1345, 'Customer Names'!$A$2:$D$2336, 2, FALSE)</f>
        <v>Shen</v>
      </c>
      <c r="C1345" t="str">
        <f>VLOOKUP($A1345, 'Customer Names'!$A$2:$D$2336, 3, FALSE)</f>
        <v xml:space="preserve"> Ms</v>
      </c>
      <c r="D1345" t="str">
        <f>VLOOKUP($A1345, 'Customer Names'!$A$2:$D$2336, 4, FALSE)</f>
        <v xml:space="preserve">  Jenny</v>
      </c>
      <c r="E1345">
        <f>VLOOKUP($A1345, 'Medical Examinations'!$A$2:$J$2336, 2, FALSE)</f>
        <v>18.66</v>
      </c>
      <c r="F1345">
        <f>VLOOKUP($A1345, 'Medical Examinations'!$A$2:$J$2336, 3, FALSE)</f>
        <v>11.35</v>
      </c>
      <c r="G1345" t="str">
        <f>VLOOKUP($A1345, 'Medical Examinations'!$A$2:$J$2336, 4, FALSE)</f>
        <v>No</v>
      </c>
      <c r="H1345" t="str">
        <f>VLOOKUP($A1345, 'Medical Examinations'!$A$2:$J$2336, 5, FALSE)</f>
        <v>No</v>
      </c>
      <c r="I1345" t="str">
        <f>VLOOKUP($A1345, 'Medical Examinations'!$A$2:$J$2336, 6, FALSE)</f>
        <v>No</v>
      </c>
      <c r="J1345">
        <f>VLOOKUP($A1345, 'Medical Examinations'!$A$2:$J$2336, 7, FALSE)</f>
        <v>0</v>
      </c>
      <c r="K1345" t="str">
        <f>VLOOKUP($A1345, 'Medical Examinations'!$A$2:$J$2336, 8, FALSE)</f>
        <v>No</v>
      </c>
      <c r="L1345" t="str">
        <f>VLOOKUP($A1345, 'Medical Examinations'!$A$2:$J$2336, 9, FALSE)</f>
        <v>Obesity</v>
      </c>
      <c r="M1345" t="str">
        <f>VLOOKUP($A1345, 'Medical Examinations'!$A$2:$J$2336, 10, FALSE)</f>
        <v>Diabetes</v>
      </c>
      <c r="N1345">
        <f>VLOOKUP($A1345, 'Hospitalisation Details'!$A$2:$K$2344, 5, FALSE)</f>
        <v>0</v>
      </c>
      <c r="O1345">
        <f>VLOOKUP($A1345, 'Hospitalisation Details'!$A$2:$K$2344, 6, FALSE)</f>
        <v>8071.57</v>
      </c>
      <c r="P1345" t="str">
        <f>VLOOKUP($A1345, 'Hospitalisation Details'!$A$2:$K$2344, 7, FALSE)</f>
        <v>tier - 3</v>
      </c>
      <c r="Q1345" t="str">
        <f>VLOOKUP($A1345, 'Hospitalisation Details'!$A$2:$K$2344, 8, FALSE)</f>
        <v>tier - 1</v>
      </c>
      <c r="R1345" t="str">
        <f>VLOOKUP($A1345, 'Hospitalisation Details'!$A$2:$K$2344, 9, FALSE)</f>
        <v>R1011</v>
      </c>
      <c r="S1345" t="str">
        <f>VLOOKUP($A1345, 'Hospitalisation Details'!$A$2:$K$2344, 10, FALSE)</f>
        <v>21Oct1965</v>
      </c>
      <c r="T1345">
        <f>VLOOKUP($A1345, 'Hospitalisation Details'!$A$2:$K$2344, 11, FALSE)</f>
        <v>57</v>
      </c>
    </row>
    <row r="1346" spans="1:20" ht="15.75" x14ac:dyDescent="0.25">
      <c r="A1346" s="1" t="s">
        <v>1025</v>
      </c>
      <c r="B1346" t="str">
        <f>VLOOKUP($A1346, 'Customer Names'!$A$2:$D$2336, 2, FALSE)</f>
        <v>O'Kelly</v>
      </c>
      <c r="C1346" t="str">
        <f>VLOOKUP($A1346, 'Customer Names'!$A$2:$D$2336, 3, FALSE)</f>
        <v xml:space="preserve"> Mr</v>
      </c>
      <c r="D1346" t="str">
        <f>VLOOKUP($A1346, 'Customer Names'!$A$2:$D$2336, 4, FALSE)</f>
        <v xml:space="preserve">  Brian</v>
      </c>
      <c r="E1346">
        <f>VLOOKUP($A1346, 'Medical Examinations'!$A$2:$J$2336, 2, FALSE)</f>
        <v>36.200000000000003</v>
      </c>
      <c r="F1346">
        <f>VLOOKUP($A1346, 'Medical Examinations'!$A$2:$J$2336, 3, FALSE)</f>
        <v>6.81</v>
      </c>
      <c r="G1346" t="str">
        <f>VLOOKUP($A1346, 'Medical Examinations'!$A$2:$J$2336, 4, FALSE)</f>
        <v>Yes</v>
      </c>
      <c r="H1346" t="str">
        <f>VLOOKUP($A1346, 'Medical Examinations'!$A$2:$J$2336, 5, FALSE)</f>
        <v>No</v>
      </c>
      <c r="I1346" t="str">
        <f>VLOOKUP($A1346, 'Medical Examinations'!$A$2:$J$2336, 6, FALSE)</f>
        <v>No</v>
      </c>
      <c r="J1346">
        <f>VLOOKUP($A1346, 'Medical Examinations'!$A$2:$J$2336, 7, FALSE)</f>
        <v>1</v>
      </c>
      <c r="K1346" t="str">
        <f>VLOOKUP($A1346, 'Medical Examinations'!$A$2:$J$2336, 8, FALSE)</f>
        <v>No</v>
      </c>
      <c r="L1346" t="str">
        <f>VLOOKUP($A1346, 'Medical Examinations'!$A$2:$J$2336, 9, FALSE)</f>
        <v>Obesity</v>
      </c>
      <c r="M1346" t="str">
        <f>VLOOKUP($A1346, 'Medical Examinations'!$A$2:$J$2336, 10, FALSE)</f>
        <v>Diabetes</v>
      </c>
      <c r="N1346">
        <f>VLOOKUP($A1346, 'Hospitalisation Details'!$A$2:$K$2344, 5, FALSE)</f>
        <v>1</v>
      </c>
      <c r="O1346">
        <f>VLOOKUP($A1346, 'Hospitalisation Details'!$A$2:$K$2344, 6, FALSE)</f>
        <v>8068.19</v>
      </c>
      <c r="P1346" t="str">
        <f>VLOOKUP($A1346, 'Hospitalisation Details'!$A$2:$K$2344, 7, FALSE)</f>
        <v>tier - 3</v>
      </c>
      <c r="Q1346" t="str">
        <f>VLOOKUP($A1346, 'Hospitalisation Details'!$A$2:$K$2344, 8, FALSE)</f>
        <v>tier - 2</v>
      </c>
      <c r="R1346" t="str">
        <f>VLOOKUP($A1346, 'Hospitalisation Details'!$A$2:$K$2344, 9, FALSE)</f>
        <v>R1011</v>
      </c>
      <c r="S1346" t="str">
        <f>VLOOKUP($A1346, 'Hospitalisation Details'!$A$2:$K$2344, 10, FALSE)</f>
        <v>15Dec1975</v>
      </c>
      <c r="T1346">
        <f>VLOOKUP($A1346, 'Hospitalisation Details'!$A$2:$K$2344, 11, FALSE)</f>
        <v>47</v>
      </c>
    </row>
    <row r="1347" spans="1:20" ht="15.75" x14ac:dyDescent="0.25">
      <c r="A1347" s="1" t="s">
        <v>1024</v>
      </c>
      <c r="B1347" t="str">
        <f>VLOOKUP($A1347, 'Customer Names'!$A$2:$D$2336, 2, FALSE)</f>
        <v>Huff</v>
      </c>
      <c r="C1347" t="str">
        <f>VLOOKUP($A1347, 'Customer Names'!$A$2:$D$2336, 3, FALSE)</f>
        <v xml:space="preserve"> Ms</v>
      </c>
      <c r="D1347" t="str">
        <f>VLOOKUP($A1347, 'Customer Names'!$A$2:$D$2336, 4, FALSE)</f>
        <v xml:space="preserve">  Monica</v>
      </c>
      <c r="E1347">
        <f>VLOOKUP($A1347, 'Medical Examinations'!$A$2:$J$2336, 2, FALSE)</f>
        <v>18.87</v>
      </c>
      <c r="F1347">
        <f>VLOOKUP($A1347, 'Medical Examinations'!$A$2:$J$2336, 3, FALSE)</f>
        <v>8.06</v>
      </c>
      <c r="G1347" t="str">
        <f>VLOOKUP($A1347, 'Medical Examinations'!$A$2:$J$2336, 4, FALSE)</f>
        <v>No</v>
      </c>
      <c r="H1347" t="str">
        <f>VLOOKUP($A1347, 'Medical Examinations'!$A$2:$J$2336, 5, FALSE)</f>
        <v>No</v>
      </c>
      <c r="I1347" t="str">
        <f>VLOOKUP($A1347, 'Medical Examinations'!$A$2:$J$2336, 6, FALSE)</f>
        <v>No</v>
      </c>
      <c r="J1347">
        <f>VLOOKUP($A1347, 'Medical Examinations'!$A$2:$J$2336, 7, FALSE)</f>
        <v>0</v>
      </c>
      <c r="K1347" t="str">
        <f>VLOOKUP($A1347, 'Medical Examinations'!$A$2:$J$2336, 8, FALSE)</f>
        <v>No</v>
      </c>
      <c r="L1347" t="str">
        <f>VLOOKUP($A1347, 'Medical Examinations'!$A$2:$J$2336, 9, FALSE)</f>
        <v>Obesity</v>
      </c>
      <c r="M1347" t="str">
        <f>VLOOKUP($A1347, 'Medical Examinations'!$A$2:$J$2336, 10, FALSE)</f>
        <v>Diabetes</v>
      </c>
      <c r="N1347">
        <f>VLOOKUP($A1347, 'Hospitalisation Details'!$A$2:$K$2344, 5, FALSE)</f>
        <v>0</v>
      </c>
      <c r="O1347">
        <f>VLOOKUP($A1347, 'Hospitalisation Details'!$A$2:$K$2344, 6, FALSE)</f>
        <v>8067.83</v>
      </c>
      <c r="P1347" t="str">
        <f>VLOOKUP($A1347, 'Hospitalisation Details'!$A$2:$K$2344, 7, FALSE)</f>
        <v>tier - 3</v>
      </c>
      <c r="Q1347" t="str">
        <f>VLOOKUP($A1347, 'Hospitalisation Details'!$A$2:$K$2344, 8, FALSE)</f>
        <v>tier - 1</v>
      </c>
      <c r="R1347" t="str">
        <f>VLOOKUP($A1347, 'Hospitalisation Details'!$A$2:$K$2344, 9, FALSE)</f>
        <v>R1013</v>
      </c>
      <c r="S1347" t="str">
        <f>VLOOKUP($A1347, 'Hospitalisation Details'!$A$2:$K$2344, 10, FALSE)</f>
        <v>11Aug1965</v>
      </c>
      <c r="T1347">
        <f>VLOOKUP($A1347, 'Hospitalisation Details'!$A$2:$K$2344, 11, FALSE)</f>
        <v>57</v>
      </c>
    </row>
    <row r="1348" spans="1:20" ht="15.75" x14ac:dyDescent="0.25">
      <c r="A1348" s="1" t="s">
        <v>1023</v>
      </c>
      <c r="B1348" t="str">
        <f>VLOOKUP($A1348, 'Customer Names'!$A$2:$D$2336, 2, FALSE)</f>
        <v>Dye</v>
      </c>
      <c r="C1348" t="str">
        <f>VLOOKUP($A1348, 'Customer Names'!$A$2:$D$2336, 3, FALSE)</f>
        <v xml:space="preserve"> Mr</v>
      </c>
      <c r="D1348" t="str">
        <f>VLOOKUP($A1348, 'Customer Names'!$A$2:$D$2336, 4, FALSE)</f>
        <v xml:space="preserve">  Tyler</v>
      </c>
      <c r="E1348">
        <f>VLOOKUP($A1348, 'Medical Examinations'!$A$2:$J$2336, 2, FALSE)</f>
        <v>32.299999999999997</v>
      </c>
      <c r="F1348">
        <f>VLOOKUP($A1348, 'Medical Examinations'!$A$2:$J$2336, 3, FALSE)</f>
        <v>6.74</v>
      </c>
      <c r="G1348" t="str">
        <f>VLOOKUP($A1348, 'Medical Examinations'!$A$2:$J$2336, 4, FALSE)</f>
        <v>No</v>
      </c>
      <c r="H1348" t="str">
        <f>VLOOKUP($A1348, 'Medical Examinations'!$A$2:$J$2336, 5, FALSE)</f>
        <v>No</v>
      </c>
      <c r="I1348" t="str">
        <f>VLOOKUP($A1348, 'Medical Examinations'!$A$2:$J$2336, 6, FALSE)</f>
        <v>No</v>
      </c>
      <c r="J1348">
        <f>VLOOKUP($A1348, 'Medical Examinations'!$A$2:$J$2336, 7, FALSE)</f>
        <v>1</v>
      </c>
      <c r="K1348" t="str">
        <f>VLOOKUP($A1348, 'Medical Examinations'!$A$2:$J$2336, 8, FALSE)</f>
        <v>No</v>
      </c>
      <c r="L1348" t="str">
        <f>VLOOKUP($A1348, 'Medical Examinations'!$A$2:$J$2336, 9, FALSE)</f>
        <v>Obesity</v>
      </c>
      <c r="M1348" t="str">
        <f>VLOOKUP($A1348, 'Medical Examinations'!$A$2:$J$2336, 10, FALSE)</f>
        <v>Diabetes</v>
      </c>
      <c r="N1348">
        <f>VLOOKUP($A1348, 'Hospitalisation Details'!$A$2:$K$2344, 5, FALSE)</f>
        <v>1</v>
      </c>
      <c r="O1348">
        <f>VLOOKUP($A1348, 'Hospitalisation Details'!$A$2:$K$2344, 6, FALSE)</f>
        <v>8062.76</v>
      </c>
      <c r="P1348" t="str">
        <f>VLOOKUP($A1348, 'Hospitalisation Details'!$A$2:$K$2344, 7, FALSE)</f>
        <v>tier - 3</v>
      </c>
      <c r="Q1348" t="str">
        <f>VLOOKUP($A1348, 'Hospitalisation Details'!$A$2:$K$2344, 8, FALSE)</f>
        <v>tier - 3</v>
      </c>
      <c r="R1348" t="str">
        <f>VLOOKUP($A1348, 'Hospitalisation Details'!$A$2:$K$2344, 9, FALSE)</f>
        <v>R1011</v>
      </c>
      <c r="S1348" t="str">
        <f>VLOOKUP($A1348, 'Hospitalisation Details'!$A$2:$K$2344, 10, FALSE)</f>
        <v>28Jun1975</v>
      </c>
      <c r="T1348">
        <f>VLOOKUP($A1348, 'Hospitalisation Details'!$A$2:$K$2344, 11, FALSE)</f>
        <v>47</v>
      </c>
    </row>
    <row r="1349" spans="1:20" ht="15.75" x14ac:dyDescent="0.25">
      <c r="A1349" s="1" t="s">
        <v>1022</v>
      </c>
      <c r="B1349" t="str">
        <f>VLOOKUP($A1349, 'Customer Names'!$A$2:$D$2336, 2, FALSE)</f>
        <v>Willard</v>
      </c>
      <c r="C1349" t="str">
        <f>VLOOKUP($A1349, 'Customer Names'!$A$2:$D$2336, 3, FALSE)</f>
        <v xml:space="preserve"> Ms</v>
      </c>
      <c r="D1349" t="str">
        <f>VLOOKUP($A1349, 'Customer Names'!$A$2:$D$2336, 4, FALSE)</f>
        <v xml:space="preserve">  Kelly C</v>
      </c>
      <c r="E1349">
        <f>VLOOKUP($A1349, 'Medical Examinations'!$A$2:$J$2336, 2, FALSE)</f>
        <v>22.64</v>
      </c>
      <c r="F1349">
        <f>VLOOKUP($A1349, 'Medical Examinations'!$A$2:$J$2336, 3, FALSE)</f>
        <v>6.54</v>
      </c>
      <c r="G1349" t="str">
        <f>VLOOKUP($A1349, 'Medical Examinations'!$A$2:$J$2336, 4, FALSE)</f>
        <v>No</v>
      </c>
      <c r="H1349" t="str">
        <f>VLOOKUP($A1349, 'Medical Examinations'!$A$2:$J$2336, 5, FALSE)</f>
        <v>No</v>
      </c>
      <c r="I1349" t="str">
        <f>VLOOKUP($A1349, 'Medical Examinations'!$A$2:$J$2336, 6, FALSE)</f>
        <v>No</v>
      </c>
      <c r="J1349">
        <f>VLOOKUP($A1349, 'Medical Examinations'!$A$2:$J$2336, 7, FALSE)</f>
        <v>0</v>
      </c>
      <c r="K1349" t="str">
        <f>VLOOKUP($A1349, 'Medical Examinations'!$A$2:$J$2336, 8, FALSE)</f>
        <v>No</v>
      </c>
      <c r="L1349" t="str">
        <f>VLOOKUP($A1349, 'Medical Examinations'!$A$2:$J$2336, 9, FALSE)</f>
        <v>Obesity</v>
      </c>
      <c r="M1349" t="str">
        <f>VLOOKUP($A1349, 'Medical Examinations'!$A$2:$J$2336, 10, FALSE)</f>
        <v>Diabetes</v>
      </c>
      <c r="N1349">
        <f>VLOOKUP($A1349, 'Hospitalisation Details'!$A$2:$K$2344, 5, FALSE)</f>
        <v>0</v>
      </c>
      <c r="O1349">
        <f>VLOOKUP($A1349, 'Hospitalisation Details'!$A$2:$K$2344, 6, FALSE)</f>
        <v>8062.31</v>
      </c>
      <c r="P1349" t="str">
        <f>VLOOKUP($A1349, 'Hospitalisation Details'!$A$2:$K$2344, 7, FALSE)</f>
        <v>tier - 2</v>
      </c>
      <c r="Q1349" t="str">
        <f>VLOOKUP($A1349, 'Hospitalisation Details'!$A$2:$K$2344, 8, FALSE)</f>
        <v>tier - 1</v>
      </c>
      <c r="R1349" t="str">
        <f>VLOOKUP($A1349, 'Hospitalisation Details'!$A$2:$K$2344, 9, FALSE)</f>
        <v>R1013</v>
      </c>
      <c r="S1349" t="str">
        <f>VLOOKUP($A1349, 'Hospitalisation Details'!$A$2:$K$2344, 10, FALSE)</f>
        <v>12Dec1970</v>
      </c>
      <c r="T1349">
        <f>VLOOKUP($A1349, 'Hospitalisation Details'!$A$2:$K$2344, 11, FALSE)</f>
        <v>52</v>
      </c>
    </row>
    <row r="1350" spans="1:20" ht="15.75" x14ac:dyDescent="0.25">
      <c r="A1350" s="1" t="s">
        <v>1021</v>
      </c>
      <c r="B1350" t="str">
        <f>VLOOKUP($A1350, 'Customer Names'!$A$2:$D$2336, 2, FALSE)</f>
        <v>D'Addario</v>
      </c>
      <c r="C1350" t="str">
        <f>VLOOKUP($A1350, 'Customer Names'!$A$2:$D$2336, 3, FALSE)</f>
        <v xml:space="preserve"> Mrs</v>
      </c>
      <c r="D1350" t="str">
        <f>VLOOKUP($A1350, 'Customer Names'!$A$2:$D$2336, 4, FALSE)</f>
        <v xml:space="preserve">  Emily</v>
      </c>
      <c r="E1350">
        <f>VLOOKUP($A1350, 'Medical Examinations'!$A$2:$J$2336, 2, FALSE)</f>
        <v>28.69</v>
      </c>
      <c r="F1350">
        <f>VLOOKUP($A1350, 'Medical Examinations'!$A$2:$J$2336, 3, FALSE)</f>
        <v>5.4</v>
      </c>
      <c r="G1350" t="str">
        <f>VLOOKUP($A1350, 'Medical Examinations'!$A$2:$J$2336, 4, FALSE)</f>
        <v>No</v>
      </c>
      <c r="H1350" t="str">
        <f>VLOOKUP($A1350, 'Medical Examinations'!$A$2:$J$2336, 5, FALSE)</f>
        <v>No</v>
      </c>
      <c r="I1350" t="str">
        <f>VLOOKUP($A1350, 'Medical Examinations'!$A$2:$J$2336, 6, FALSE)</f>
        <v>No</v>
      </c>
      <c r="J1350">
        <f>VLOOKUP($A1350, 'Medical Examinations'!$A$2:$J$2336, 7, FALSE)</f>
        <v>0</v>
      </c>
      <c r="K1350" t="str">
        <f>VLOOKUP($A1350, 'Medical Examinations'!$A$2:$J$2336, 8, FALSE)</f>
        <v>No</v>
      </c>
      <c r="L1350" t="str">
        <f>VLOOKUP($A1350, 'Medical Examinations'!$A$2:$J$2336, 9, FALSE)</f>
        <v>Obesity</v>
      </c>
      <c r="M1350" t="str">
        <f>VLOOKUP($A1350, 'Medical Examinations'!$A$2:$J$2336, 10, FALSE)</f>
        <v>Normal</v>
      </c>
      <c r="N1350">
        <f>VLOOKUP($A1350, 'Hospitalisation Details'!$A$2:$K$2344, 5, FALSE)</f>
        <v>3</v>
      </c>
      <c r="O1350">
        <f>VLOOKUP($A1350, 'Hospitalisation Details'!$A$2:$K$2344, 6, FALSE)</f>
        <v>8059.68</v>
      </c>
      <c r="P1350" t="str">
        <f>VLOOKUP($A1350, 'Hospitalisation Details'!$A$2:$K$2344, 7, FALSE)</f>
        <v>tier - 2</v>
      </c>
      <c r="Q1350" t="str">
        <f>VLOOKUP($A1350, 'Hospitalisation Details'!$A$2:$K$2344, 8, FALSE)</f>
        <v>tier - 3</v>
      </c>
      <c r="R1350" t="str">
        <f>VLOOKUP($A1350, 'Hospitalisation Details'!$A$2:$K$2344, 9, FALSE)</f>
        <v>R1012</v>
      </c>
      <c r="S1350" t="str">
        <f>VLOOKUP($A1350, 'Hospitalisation Details'!$A$2:$K$2344, 10, FALSE)</f>
        <v>27Dec1982</v>
      </c>
      <c r="T1350">
        <f>VLOOKUP($A1350, 'Hospitalisation Details'!$A$2:$K$2344, 11, FALSE)</f>
        <v>40</v>
      </c>
    </row>
    <row r="1351" spans="1:20" ht="15.75" x14ac:dyDescent="0.25">
      <c r="A1351" s="1" t="s">
        <v>1020</v>
      </c>
      <c r="B1351" t="str">
        <f>VLOOKUP($A1351, 'Customer Names'!$A$2:$D$2336, 2, FALSE)</f>
        <v>Buchanan</v>
      </c>
      <c r="C1351" t="str">
        <f>VLOOKUP($A1351, 'Customer Names'!$A$2:$D$2336, 3, FALSE)</f>
        <v xml:space="preserve"> Mr</v>
      </c>
      <c r="D1351" t="str">
        <f>VLOOKUP($A1351, 'Customer Names'!$A$2:$D$2336, 4, FALSE)</f>
        <v xml:space="preserve">  James V</v>
      </c>
      <c r="E1351">
        <f>VLOOKUP($A1351, 'Medical Examinations'!$A$2:$J$2336, 2, FALSE)</f>
        <v>28.16</v>
      </c>
      <c r="F1351">
        <f>VLOOKUP($A1351, 'Medical Examinations'!$A$2:$J$2336, 3, FALSE)</f>
        <v>5.58</v>
      </c>
      <c r="G1351" t="str">
        <f>VLOOKUP($A1351, 'Medical Examinations'!$A$2:$J$2336, 4, FALSE)</f>
        <v>No</v>
      </c>
      <c r="H1351" t="str">
        <f>VLOOKUP($A1351, 'Medical Examinations'!$A$2:$J$2336, 5, FALSE)</f>
        <v>No</v>
      </c>
      <c r="I1351" t="str">
        <f>VLOOKUP($A1351, 'Medical Examinations'!$A$2:$J$2336, 6, FALSE)</f>
        <v>No</v>
      </c>
      <c r="J1351">
        <f>VLOOKUP($A1351, 'Medical Examinations'!$A$2:$J$2336, 7, FALSE)</f>
        <v>0</v>
      </c>
      <c r="K1351" t="str">
        <f>VLOOKUP($A1351, 'Medical Examinations'!$A$2:$J$2336, 8, FALSE)</f>
        <v>No</v>
      </c>
      <c r="L1351" t="str">
        <f>VLOOKUP($A1351, 'Medical Examinations'!$A$2:$J$2336, 9, FALSE)</f>
        <v>Obesity</v>
      </c>
      <c r="M1351" t="str">
        <f>VLOOKUP($A1351, 'Medical Examinations'!$A$2:$J$2336, 10, FALSE)</f>
        <v>Normal</v>
      </c>
      <c r="N1351">
        <f>VLOOKUP($A1351, 'Hospitalisation Details'!$A$2:$K$2344, 5, FALSE)</f>
        <v>3</v>
      </c>
      <c r="O1351">
        <f>VLOOKUP($A1351, 'Hospitalisation Details'!$A$2:$K$2344, 6, FALSE)</f>
        <v>8059.06</v>
      </c>
      <c r="P1351" t="str">
        <f>VLOOKUP($A1351, 'Hospitalisation Details'!$A$2:$K$2344, 7, FALSE)</f>
        <v>tier - 2</v>
      </c>
      <c r="Q1351" t="str">
        <f>VLOOKUP($A1351, 'Hospitalisation Details'!$A$2:$K$2344, 8, FALSE)</f>
        <v>tier - 3</v>
      </c>
      <c r="R1351" t="str">
        <f>VLOOKUP($A1351, 'Hospitalisation Details'!$A$2:$K$2344, 9, FALSE)</f>
        <v>R1012</v>
      </c>
      <c r="S1351" t="str">
        <f>VLOOKUP($A1351, 'Hospitalisation Details'!$A$2:$K$2344, 10, FALSE)</f>
        <v>28Nov1985</v>
      </c>
      <c r="T1351">
        <f>VLOOKUP($A1351, 'Hospitalisation Details'!$A$2:$K$2344, 11, FALSE)</f>
        <v>37</v>
      </c>
    </row>
    <row r="1352" spans="1:20" ht="15.75" x14ac:dyDescent="0.25">
      <c r="A1352" s="1" t="s">
        <v>1019</v>
      </c>
      <c r="B1352" t="str">
        <f>VLOOKUP($A1352, 'Customer Names'!$A$2:$D$2336, 2, FALSE)</f>
        <v>Clark</v>
      </c>
      <c r="C1352" t="str">
        <f>VLOOKUP($A1352, 'Customer Names'!$A$2:$D$2336, 3, FALSE)</f>
        <v xml:space="preserve"> Ms</v>
      </c>
      <c r="D1352" t="str">
        <f>VLOOKUP($A1352, 'Customer Names'!$A$2:$D$2336, 4, FALSE)</f>
        <v xml:space="preserve">  Angie</v>
      </c>
      <c r="E1352">
        <f>VLOOKUP($A1352, 'Medical Examinations'!$A$2:$J$2336, 2, FALSE)</f>
        <v>45.54</v>
      </c>
      <c r="F1352">
        <f>VLOOKUP($A1352, 'Medical Examinations'!$A$2:$J$2336, 3, FALSE)</f>
        <v>5.84</v>
      </c>
      <c r="G1352" t="str">
        <f>VLOOKUP($A1352, 'Medical Examinations'!$A$2:$J$2336, 4, FALSE)</f>
        <v>Yes</v>
      </c>
      <c r="H1352" t="str">
        <f>VLOOKUP($A1352, 'Medical Examinations'!$A$2:$J$2336, 5, FALSE)</f>
        <v>No</v>
      </c>
      <c r="I1352" t="str">
        <f>VLOOKUP($A1352, 'Medical Examinations'!$A$2:$J$2336, 6, FALSE)</f>
        <v>Yes</v>
      </c>
      <c r="J1352">
        <f>VLOOKUP($A1352, 'Medical Examinations'!$A$2:$J$2336, 7, FALSE)</f>
        <v>2</v>
      </c>
      <c r="K1352" t="str">
        <f>VLOOKUP($A1352, 'Medical Examinations'!$A$2:$J$2336, 8, FALSE)</f>
        <v>Yes</v>
      </c>
      <c r="L1352" t="str">
        <f>VLOOKUP($A1352, 'Medical Examinations'!$A$2:$J$2336, 9, FALSE)</f>
        <v>Obesity</v>
      </c>
      <c r="M1352" t="str">
        <f>VLOOKUP($A1352, 'Medical Examinations'!$A$2:$J$2336, 10, FALSE)</f>
        <v>Diabetes</v>
      </c>
      <c r="N1352">
        <f>VLOOKUP($A1352, 'Hospitalisation Details'!$A$2:$K$2344, 5, FALSE)</f>
        <v>0</v>
      </c>
      <c r="O1352">
        <f>VLOOKUP($A1352, 'Hospitalisation Details'!$A$2:$K$2344, 6, FALSE)</f>
        <v>8035.64</v>
      </c>
      <c r="P1352" t="str">
        <f>VLOOKUP($A1352, 'Hospitalisation Details'!$A$2:$K$2344, 7, FALSE)</f>
        <v>tier - 2</v>
      </c>
      <c r="Q1352" t="str">
        <f>VLOOKUP($A1352, 'Hospitalisation Details'!$A$2:$K$2344, 8, FALSE)</f>
        <v>tier - 2</v>
      </c>
      <c r="R1352" t="str">
        <f>VLOOKUP($A1352, 'Hospitalisation Details'!$A$2:$K$2344, 9, FALSE)</f>
        <v>R1012</v>
      </c>
      <c r="S1352" t="str">
        <f>VLOOKUP($A1352, 'Hospitalisation Details'!$A$2:$K$2344, 10, FALSE)</f>
        <v>12Dec2003</v>
      </c>
      <c r="T1352">
        <f>VLOOKUP($A1352, 'Hospitalisation Details'!$A$2:$K$2344, 11, FALSE)</f>
        <v>19</v>
      </c>
    </row>
    <row r="1353" spans="1:20" ht="15.75" x14ac:dyDescent="0.25">
      <c r="A1353" s="1" t="s">
        <v>1018</v>
      </c>
      <c r="B1353" t="str">
        <f>VLOOKUP($A1353, 'Customer Names'!$A$2:$D$2336, 2, FALSE)</f>
        <v>Waterson</v>
      </c>
      <c r="C1353" t="str">
        <f>VLOOKUP($A1353, 'Customer Names'!$A$2:$D$2336, 3, FALSE)</f>
        <v xml:space="preserve"> Mr</v>
      </c>
      <c r="D1353" t="str">
        <f>VLOOKUP($A1353, 'Customer Names'!$A$2:$D$2336, 4, FALSE)</f>
        <v xml:space="preserve">  Michael J</v>
      </c>
      <c r="E1353">
        <f>VLOOKUP($A1353, 'Medical Examinations'!$A$2:$J$2336, 2, FALSE)</f>
        <v>28.7</v>
      </c>
      <c r="F1353">
        <f>VLOOKUP($A1353, 'Medical Examinations'!$A$2:$J$2336, 3, FALSE)</f>
        <v>4.2</v>
      </c>
      <c r="G1353" t="str">
        <f>VLOOKUP($A1353, 'Medical Examinations'!$A$2:$J$2336, 4, FALSE)</f>
        <v>No</v>
      </c>
      <c r="H1353" t="str">
        <f>VLOOKUP($A1353, 'Medical Examinations'!$A$2:$J$2336, 5, FALSE)</f>
        <v>No</v>
      </c>
      <c r="I1353" t="str">
        <f>VLOOKUP($A1353, 'Medical Examinations'!$A$2:$J$2336, 6, FALSE)</f>
        <v>No</v>
      </c>
      <c r="J1353">
        <f>VLOOKUP($A1353, 'Medical Examinations'!$A$2:$J$2336, 7, FALSE)</f>
        <v>0</v>
      </c>
      <c r="K1353" t="str">
        <f>VLOOKUP($A1353, 'Medical Examinations'!$A$2:$J$2336, 8, FALSE)</f>
        <v>No</v>
      </c>
      <c r="L1353" t="str">
        <f>VLOOKUP($A1353, 'Medical Examinations'!$A$2:$J$2336, 9, FALSE)</f>
        <v>Obesity</v>
      </c>
      <c r="M1353" t="str">
        <f>VLOOKUP($A1353, 'Medical Examinations'!$A$2:$J$2336, 10, FALSE)</f>
        <v>Normal</v>
      </c>
      <c r="N1353">
        <f>VLOOKUP($A1353, 'Hospitalisation Details'!$A$2:$K$2344, 5, FALSE)</f>
        <v>2</v>
      </c>
      <c r="O1353">
        <f>VLOOKUP($A1353, 'Hospitalisation Details'!$A$2:$K$2344, 6, FALSE)</f>
        <v>8027.97</v>
      </c>
      <c r="P1353" t="str">
        <f>VLOOKUP($A1353, 'Hospitalisation Details'!$A$2:$K$2344, 7, FALSE)</f>
        <v>tier - 3</v>
      </c>
      <c r="Q1353" t="str">
        <f>VLOOKUP($A1353, 'Hospitalisation Details'!$A$2:$K$2344, 8, FALSE)</f>
        <v>tier - 2</v>
      </c>
      <c r="R1353" t="str">
        <f>VLOOKUP($A1353, 'Hospitalisation Details'!$A$2:$K$2344, 9, FALSE)</f>
        <v>R1011</v>
      </c>
      <c r="S1353" t="str">
        <f>VLOOKUP($A1353, 'Hospitalisation Details'!$A$2:$K$2344, 10, FALSE)</f>
        <v>6Nov1977</v>
      </c>
      <c r="T1353">
        <f>VLOOKUP($A1353, 'Hospitalisation Details'!$A$2:$K$2344, 11, FALSE)</f>
        <v>45</v>
      </c>
    </row>
    <row r="1354" spans="1:20" ht="15.75" x14ac:dyDescent="0.25">
      <c r="A1354" s="1" t="s">
        <v>1017</v>
      </c>
      <c r="B1354" t="str">
        <f>VLOOKUP($A1354, 'Customer Names'!$A$2:$D$2336, 2, FALSE)</f>
        <v>Piras</v>
      </c>
      <c r="C1354" t="str">
        <f>VLOOKUP($A1354, 'Customer Names'!$A$2:$D$2336, 3, FALSE)</f>
        <v xml:space="preserve"> Ms</v>
      </c>
      <c r="D1354" t="str">
        <f>VLOOKUP($A1354, 'Customer Names'!$A$2:$D$2336, 4, FALSE)</f>
        <v xml:space="preserve">  Sabina</v>
      </c>
      <c r="E1354">
        <f>VLOOKUP($A1354, 'Medical Examinations'!$A$2:$J$2336, 2, FALSE)</f>
        <v>27.74</v>
      </c>
      <c r="F1354">
        <f>VLOOKUP($A1354, 'Medical Examinations'!$A$2:$J$2336, 3, FALSE)</f>
        <v>6.06</v>
      </c>
      <c r="G1354" t="str">
        <f>VLOOKUP($A1354, 'Medical Examinations'!$A$2:$J$2336, 4, FALSE)</f>
        <v>No</v>
      </c>
      <c r="H1354" t="str">
        <f>VLOOKUP($A1354, 'Medical Examinations'!$A$2:$J$2336, 5, FALSE)</f>
        <v>No</v>
      </c>
      <c r="I1354" t="str">
        <f>VLOOKUP($A1354, 'Medical Examinations'!$A$2:$J$2336, 6, FALSE)</f>
        <v>No</v>
      </c>
      <c r="J1354">
        <f>VLOOKUP($A1354, 'Medical Examinations'!$A$2:$J$2336, 7, FALSE)</f>
        <v>0</v>
      </c>
      <c r="K1354" t="str">
        <f>VLOOKUP($A1354, 'Medical Examinations'!$A$2:$J$2336, 8, FALSE)</f>
        <v>No</v>
      </c>
      <c r="L1354" t="str">
        <f>VLOOKUP($A1354, 'Medical Examinations'!$A$2:$J$2336, 9, FALSE)</f>
        <v>Obesity</v>
      </c>
      <c r="M1354" t="str">
        <f>VLOOKUP($A1354, 'Medical Examinations'!$A$2:$J$2336, 10, FALSE)</f>
        <v>Diabetes</v>
      </c>
      <c r="N1354">
        <f>VLOOKUP($A1354, 'Hospitalisation Details'!$A$2:$K$2344, 5, FALSE)</f>
        <v>0</v>
      </c>
      <c r="O1354">
        <f>VLOOKUP($A1354, 'Hospitalisation Details'!$A$2:$K$2344, 6, FALSE)</f>
        <v>8026.67</v>
      </c>
      <c r="P1354" t="str">
        <f>VLOOKUP($A1354, 'Hospitalisation Details'!$A$2:$K$2344, 7, FALSE)</f>
        <v>tier - 2</v>
      </c>
      <c r="Q1354" t="str">
        <f>VLOOKUP($A1354, 'Hospitalisation Details'!$A$2:$K$2344, 8, FALSE)</f>
        <v>tier - 2</v>
      </c>
      <c r="R1354" t="str">
        <f>VLOOKUP($A1354, 'Hospitalisation Details'!$A$2:$K$2344, 9, FALSE)</f>
        <v>R1012</v>
      </c>
      <c r="S1354" t="str">
        <f>VLOOKUP($A1354, 'Hospitalisation Details'!$A$2:$K$2344, 10, FALSE)</f>
        <v>20Dec1976</v>
      </c>
      <c r="T1354">
        <f>VLOOKUP($A1354, 'Hospitalisation Details'!$A$2:$K$2344, 11, FALSE)</f>
        <v>46</v>
      </c>
    </row>
    <row r="1355" spans="1:20" ht="15.75" x14ac:dyDescent="0.25">
      <c r="A1355" s="1" t="s">
        <v>1016</v>
      </c>
      <c r="B1355" t="str">
        <f>VLOOKUP($A1355, 'Customer Names'!$A$2:$D$2336, 2, FALSE)</f>
        <v>Olson</v>
      </c>
      <c r="C1355" t="str">
        <f>VLOOKUP($A1355, 'Customer Names'!$A$2:$D$2336, 3, FALSE)</f>
        <v xml:space="preserve"> Ms</v>
      </c>
      <c r="D1355" t="str">
        <f>VLOOKUP($A1355, 'Customer Names'!$A$2:$D$2336, 4, FALSE)</f>
        <v xml:space="preserve">  Amy C</v>
      </c>
      <c r="E1355">
        <f>VLOOKUP($A1355, 'Medical Examinations'!$A$2:$J$2336, 2, FALSE)</f>
        <v>36.954999999999998</v>
      </c>
      <c r="F1355">
        <f>VLOOKUP($A1355, 'Medical Examinations'!$A$2:$J$2336, 3, FALSE)</f>
        <v>7.57</v>
      </c>
      <c r="G1355" t="str">
        <f>VLOOKUP($A1355, 'Medical Examinations'!$A$2:$J$2336, 4, FALSE)</f>
        <v>Yes</v>
      </c>
      <c r="H1355" t="str">
        <f>VLOOKUP($A1355, 'Medical Examinations'!$A$2:$J$2336, 5, FALSE)</f>
        <v>No</v>
      </c>
      <c r="I1355" t="str">
        <f>VLOOKUP($A1355, 'Medical Examinations'!$A$2:$J$2336, 6, FALSE)</f>
        <v>No</v>
      </c>
      <c r="J1355">
        <f>VLOOKUP($A1355, 'Medical Examinations'!$A$2:$J$2336, 7, FALSE)</f>
        <v>1</v>
      </c>
      <c r="K1355" t="str">
        <f>VLOOKUP($A1355, 'Medical Examinations'!$A$2:$J$2336, 8, FALSE)</f>
        <v>No</v>
      </c>
      <c r="L1355" t="str">
        <f>VLOOKUP($A1355, 'Medical Examinations'!$A$2:$J$2336, 9, FALSE)</f>
        <v>Obesity</v>
      </c>
      <c r="M1355" t="str">
        <f>VLOOKUP($A1355, 'Medical Examinations'!$A$2:$J$2336, 10, FALSE)</f>
        <v>Diabetes</v>
      </c>
      <c r="N1355">
        <f>VLOOKUP($A1355, 'Hospitalisation Details'!$A$2:$K$2344, 5, FALSE)</f>
        <v>1</v>
      </c>
      <c r="O1355">
        <f>VLOOKUP($A1355, 'Hospitalisation Details'!$A$2:$K$2344, 6, FALSE)</f>
        <v>8023.14</v>
      </c>
      <c r="P1355" t="str">
        <f>VLOOKUP($A1355, 'Hospitalisation Details'!$A$2:$K$2344, 7, FALSE)</f>
        <v>tier - 2</v>
      </c>
      <c r="Q1355" t="str">
        <f>VLOOKUP($A1355, 'Hospitalisation Details'!$A$2:$K$2344, 8, FALSE)</f>
        <v>tier - 3</v>
      </c>
      <c r="R1355" t="str">
        <f>VLOOKUP($A1355, 'Hospitalisation Details'!$A$2:$K$2344, 9, FALSE)</f>
        <v>R1012</v>
      </c>
      <c r="S1355" t="str">
        <f>VLOOKUP($A1355, 'Hospitalisation Details'!$A$2:$K$2344, 10, FALSE)</f>
        <v>17Jul1978</v>
      </c>
      <c r="T1355">
        <f>VLOOKUP($A1355, 'Hospitalisation Details'!$A$2:$K$2344, 11, FALSE)</f>
        <v>44</v>
      </c>
    </row>
    <row r="1356" spans="1:20" ht="15.75" x14ac:dyDescent="0.25">
      <c r="A1356" s="1" t="s">
        <v>1015</v>
      </c>
      <c r="B1356" t="str">
        <f>VLOOKUP($A1356, 'Customer Names'!$A$2:$D$2336, 2, FALSE)</f>
        <v>Manfredi</v>
      </c>
      <c r="C1356" t="str">
        <f>VLOOKUP($A1356, 'Customer Names'!$A$2:$D$2336, 3, FALSE)</f>
        <v xml:space="preserve"> Ms</v>
      </c>
      <c r="D1356" t="str">
        <f>VLOOKUP($A1356, 'Customer Names'!$A$2:$D$2336, 4, FALSE)</f>
        <v xml:space="preserve">  Victoria U</v>
      </c>
      <c r="E1356">
        <f>VLOOKUP($A1356, 'Medical Examinations'!$A$2:$J$2336, 2, FALSE)</f>
        <v>30.69</v>
      </c>
      <c r="F1356">
        <f>VLOOKUP($A1356, 'Medical Examinations'!$A$2:$J$2336, 3, FALSE)</f>
        <v>6.15</v>
      </c>
      <c r="G1356" t="str">
        <f>VLOOKUP($A1356, 'Medical Examinations'!$A$2:$J$2336, 4, FALSE)</f>
        <v>No</v>
      </c>
      <c r="H1356" t="str">
        <f>VLOOKUP($A1356, 'Medical Examinations'!$A$2:$J$2336, 5, FALSE)</f>
        <v>No</v>
      </c>
      <c r="I1356" t="str">
        <f>VLOOKUP($A1356, 'Medical Examinations'!$A$2:$J$2336, 6, FALSE)</f>
        <v>No</v>
      </c>
      <c r="J1356">
        <f>VLOOKUP($A1356, 'Medical Examinations'!$A$2:$J$2336, 7, FALSE)</f>
        <v>1</v>
      </c>
      <c r="K1356" t="str">
        <f>VLOOKUP($A1356, 'Medical Examinations'!$A$2:$J$2336, 8, FALSE)</f>
        <v>No</v>
      </c>
      <c r="L1356" t="str">
        <f>VLOOKUP($A1356, 'Medical Examinations'!$A$2:$J$2336, 9, FALSE)</f>
        <v>Obesity</v>
      </c>
      <c r="M1356" t="str">
        <f>VLOOKUP($A1356, 'Medical Examinations'!$A$2:$J$2336, 10, FALSE)</f>
        <v>Diabetes</v>
      </c>
      <c r="N1356">
        <f>VLOOKUP($A1356, 'Hospitalisation Details'!$A$2:$K$2344, 5, FALSE)</f>
        <v>3</v>
      </c>
      <c r="O1356">
        <f>VLOOKUP($A1356, 'Hospitalisation Details'!$A$2:$K$2344, 6, FALSE)</f>
        <v>8021.11</v>
      </c>
      <c r="P1356" t="str">
        <f>VLOOKUP($A1356, 'Hospitalisation Details'!$A$2:$K$2344, 7, FALSE)</f>
        <v>tier - 2</v>
      </c>
      <c r="Q1356" t="str">
        <f>VLOOKUP($A1356, 'Hospitalisation Details'!$A$2:$K$2344, 8, FALSE)</f>
        <v>tier - 1</v>
      </c>
      <c r="R1356" t="str">
        <f>VLOOKUP($A1356, 'Hospitalisation Details'!$A$2:$K$2344, 9, FALSE)</f>
        <v>R1012</v>
      </c>
      <c r="S1356" t="str">
        <f>VLOOKUP($A1356, 'Hospitalisation Details'!$A$2:$K$2344, 10, FALSE)</f>
        <v>3Nov1989</v>
      </c>
      <c r="T1356">
        <f>VLOOKUP($A1356, 'Hospitalisation Details'!$A$2:$K$2344, 11, FALSE)</f>
        <v>33</v>
      </c>
    </row>
    <row r="1357" spans="1:20" ht="15.75" x14ac:dyDescent="0.25">
      <c r="A1357" s="1" t="s">
        <v>1014</v>
      </c>
      <c r="B1357" t="str">
        <f>VLOOKUP($A1357, 'Customer Names'!$A$2:$D$2336, 2, FALSE)</f>
        <v>Landberg</v>
      </c>
      <c r="C1357" t="str">
        <f>VLOOKUP($A1357, 'Customer Names'!$A$2:$D$2336, 3, FALSE)</f>
        <v xml:space="preserve"> Ms</v>
      </c>
      <c r="D1357" t="str">
        <f>VLOOKUP($A1357, 'Customer Names'!$A$2:$D$2336, 4, FALSE)</f>
        <v xml:space="preserve">  Amelia B</v>
      </c>
      <c r="E1357">
        <f>VLOOKUP($A1357, 'Medical Examinations'!$A$2:$J$2336, 2, FALSE)</f>
        <v>24.984999999999999</v>
      </c>
      <c r="F1357">
        <f>VLOOKUP($A1357, 'Medical Examinations'!$A$2:$J$2336, 3, FALSE)</f>
        <v>4.5599999999999996</v>
      </c>
      <c r="G1357" t="str">
        <f>VLOOKUP($A1357, 'Medical Examinations'!$A$2:$J$2336, 4, FALSE)</f>
        <v>No</v>
      </c>
      <c r="H1357" t="str">
        <f>VLOOKUP($A1357, 'Medical Examinations'!$A$2:$J$2336, 5, FALSE)</f>
        <v>No</v>
      </c>
      <c r="I1357" t="str">
        <f>VLOOKUP($A1357, 'Medical Examinations'!$A$2:$J$2336, 6, FALSE)</f>
        <v>No</v>
      </c>
      <c r="J1357">
        <f>VLOOKUP($A1357, 'Medical Examinations'!$A$2:$J$2336, 7, FALSE)</f>
        <v>0</v>
      </c>
      <c r="K1357" t="str">
        <f>VLOOKUP($A1357, 'Medical Examinations'!$A$2:$J$2336, 8, FALSE)</f>
        <v>No</v>
      </c>
      <c r="L1357" t="str">
        <f>VLOOKUP($A1357, 'Medical Examinations'!$A$2:$J$2336, 9, FALSE)</f>
        <v>Obesity</v>
      </c>
      <c r="M1357" t="str">
        <f>VLOOKUP($A1357, 'Medical Examinations'!$A$2:$J$2336, 10, FALSE)</f>
        <v>Normal</v>
      </c>
      <c r="N1357">
        <f>VLOOKUP($A1357, 'Hospitalisation Details'!$A$2:$K$2344, 5, FALSE)</f>
        <v>2</v>
      </c>
      <c r="O1357">
        <f>VLOOKUP($A1357, 'Hospitalisation Details'!$A$2:$K$2344, 6, FALSE)</f>
        <v>8017.06</v>
      </c>
      <c r="P1357" t="str">
        <f>VLOOKUP($A1357, 'Hospitalisation Details'!$A$2:$K$2344, 7, FALSE)</f>
        <v>tier - 2</v>
      </c>
      <c r="Q1357" t="str">
        <f>VLOOKUP($A1357, 'Hospitalisation Details'!$A$2:$K$2344, 8, FALSE)</f>
        <v>tier - 2</v>
      </c>
      <c r="R1357" t="str">
        <f>VLOOKUP($A1357, 'Hospitalisation Details'!$A$2:$K$2344, 9, FALSE)</f>
        <v>R1012</v>
      </c>
      <c r="S1357" t="str">
        <f>VLOOKUP($A1357, 'Hospitalisation Details'!$A$2:$K$2344, 10, FALSE)</f>
        <v>8Nov1980</v>
      </c>
      <c r="T1357">
        <f>VLOOKUP($A1357, 'Hospitalisation Details'!$A$2:$K$2344, 11, FALSE)</f>
        <v>42</v>
      </c>
    </row>
    <row r="1358" spans="1:20" ht="15.75" x14ac:dyDescent="0.25">
      <c r="A1358" s="1" t="s">
        <v>1013</v>
      </c>
      <c r="B1358" t="str">
        <f>VLOOKUP($A1358, 'Customer Names'!$A$2:$D$2336, 2, FALSE)</f>
        <v>Flynn</v>
      </c>
      <c r="C1358" t="str">
        <f>VLOOKUP($A1358, 'Customer Names'!$A$2:$D$2336, 3, FALSE)</f>
        <v xml:space="preserve"> Ms</v>
      </c>
      <c r="D1358" t="str">
        <f>VLOOKUP($A1358, 'Customer Names'!$A$2:$D$2336, 4, FALSE)</f>
        <v xml:space="preserve">  Jackie J</v>
      </c>
      <c r="E1358">
        <f>VLOOKUP($A1358, 'Medical Examinations'!$A$2:$J$2336, 2, FALSE)</f>
        <v>39.42</v>
      </c>
      <c r="F1358">
        <f>VLOOKUP($A1358, 'Medical Examinations'!$A$2:$J$2336, 3, FALSE)</f>
        <v>4.72</v>
      </c>
      <c r="G1358" t="str">
        <f>VLOOKUP($A1358, 'Medical Examinations'!$A$2:$J$2336, 4, FALSE)</f>
        <v>Yes</v>
      </c>
      <c r="H1358" t="str">
        <f>VLOOKUP($A1358, 'Medical Examinations'!$A$2:$J$2336, 5, FALSE)</f>
        <v>No</v>
      </c>
      <c r="I1358" t="str">
        <f>VLOOKUP($A1358, 'Medical Examinations'!$A$2:$J$2336, 6, FALSE)</f>
        <v>No</v>
      </c>
      <c r="J1358">
        <f>VLOOKUP($A1358, 'Medical Examinations'!$A$2:$J$2336, 7, FALSE)</f>
        <v>1</v>
      </c>
      <c r="K1358" t="str">
        <f>VLOOKUP($A1358, 'Medical Examinations'!$A$2:$J$2336, 8, FALSE)</f>
        <v>Yes</v>
      </c>
      <c r="L1358" t="str">
        <f>VLOOKUP($A1358, 'Medical Examinations'!$A$2:$J$2336, 9, FALSE)</f>
        <v>Obesity</v>
      </c>
      <c r="M1358" t="str">
        <f>VLOOKUP($A1358, 'Medical Examinations'!$A$2:$J$2336, 10, FALSE)</f>
        <v>Normal</v>
      </c>
      <c r="N1358">
        <f>VLOOKUP($A1358, 'Hospitalisation Details'!$A$2:$K$2344, 5, FALSE)</f>
        <v>0</v>
      </c>
      <c r="O1358">
        <f>VLOOKUP($A1358, 'Hospitalisation Details'!$A$2:$K$2344, 6, FALSE)</f>
        <v>8014.62</v>
      </c>
      <c r="P1358" t="str">
        <f>VLOOKUP($A1358, 'Hospitalisation Details'!$A$2:$K$2344, 7, FALSE)</f>
        <v>tier - 2</v>
      </c>
      <c r="Q1358" t="str">
        <f>VLOOKUP($A1358, 'Hospitalisation Details'!$A$2:$K$2344, 8, FALSE)</f>
        <v>tier - 3</v>
      </c>
      <c r="R1358" t="str">
        <f>VLOOKUP($A1358, 'Hospitalisation Details'!$A$2:$K$2344, 9, FALSE)</f>
        <v>R1012</v>
      </c>
      <c r="S1358" t="str">
        <f>VLOOKUP($A1358, 'Hospitalisation Details'!$A$2:$K$2344, 10, FALSE)</f>
        <v>18Sep1995</v>
      </c>
      <c r="T1358">
        <f>VLOOKUP($A1358, 'Hospitalisation Details'!$A$2:$K$2344, 11, FALSE)</f>
        <v>27</v>
      </c>
    </row>
    <row r="1359" spans="1:20" ht="15.75" x14ac:dyDescent="0.25">
      <c r="A1359" s="1" t="s">
        <v>1012</v>
      </c>
      <c r="B1359" t="str">
        <f>VLOOKUP($A1359, 'Customer Names'!$A$2:$D$2336, 2, FALSE)</f>
        <v>Bishop</v>
      </c>
      <c r="C1359" t="str">
        <f>VLOOKUP($A1359, 'Customer Names'!$A$2:$D$2336, 3, FALSE)</f>
        <v xml:space="preserve"> Mr</v>
      </c>
      <c r="D1359" t="str">
        <f>VLOOKUP($A1359, 'Customer Names'!$A$2:$D$2336, 4, FALSE)</f>
        <v xml:space="preserve">  Justin</v>
      </c>
      <c r="E1359">
        <f>VLOOKUP($A1359, 'Medical Examinations'!$A$2:$J$2336, 2, FALSE)</f>
        <v>16.8</v>
      </c>
      <c r="F1359">
        <f>VLOOKUP($A1359, 'Medical Examinations'!$A$2:$J$2336, 3, FALSE)</f>
        <v>7.98</v>
      </c>
      <c r="G1359" t="str">
        <f>VLOOKUP($A1359, 'Medical Examinations'!$A$2:$J$2336, 4, FALSE)</f>
        <v>No</v>
      </c>
      <c r="H1359" t="str">
        <f>VLOOKUP($A1359, 'Medical Examinations'!$A$2:$J$2336, 5, FALSE)</f>
        <v>No</v>
      </c>
      <c r="I1359" t="str">
        <f>VLOOKUP($A1359, 'Medical Examinations'!$A$2:$J$2336, 6, FALSE)</f>
        <v>No</v>
      </c>
      <c r="J1359">
        <f>VLOOKUP($A1359, 'Medical Examinations'!$A$2:$J$2336, 7, FALSE)</f>
        <v>0</v>
      </c>
      <c r="K1359" t="str">
        <f>VLOOKUP($A1359, 'Medical Examinations'!$A$2:$J$2336, 8, FALSE)</f>
        <v>No</v>
      </c>
      <c r="L1359" t="str">
        <f>VLOOKUP($A1359, 'Medical Examinations'!$A$2:$J$2336, 9, FALSE)</f>
        <v>Underweight</v>
      </c>
      <c r="M1359" t="str">
        <f>VLOOKUP($A1359, 'Medical Examinations'!$A$2:$J$2336, 10, FALSE)</f>
        <v>Diabetes</v>
      </c>
      <c r="N1359">
        <f>VLOOKUP($A1359, 'Hospitalisation Details'!$A$2:$K$2344, 5, FALSE)</f>
        <v>0</v>
      </c>
      <c r="O1359">
        <f>VLOOKUP($A1359, 'Hospitalisation Details'!$A$2:$K$2344, 6, FALSE)</f>
        <v>8004.96</v>
      </c>
      <c r="P1359" t="str">
        <f>VLOOKUP($A1359, 'Hospitalisation Details'!$A$2:$K$2344, 7, FALSE)</f>
        <v>tier - 3</v>
      </c>
      <c r="Q1359" t="str">
        <f>VLOOKUP($A1359, 'Hospitalisation Details'!$A$2:$K$2344, 8, FALSE)</f>
        <v>tier - 1</v>
      </c>
      <c r="R1359" t="str">
        <f>VLOOKUP($A1359, 'Hospitalisation Details'!$A$2:$K$2344, 9, FALSE)</f>
        <v>R1013</v>
      </c>
      <c r="S1359" t="str">
        <f>VLOOKUP($A1359, 'Hospitalisation Details'!$A$2:$K$2344, 10, FALSE)</f>
        <v>22Aug1962</v>
      </c>
      <c r="T1359">
        <f>VLOOKUP($A1359, 'Hospitalisation Details'!$A$2:$K$2344, 11, FALSE)</f>
        <v>60</v>
      </c>
    </row>
    <row r="1360" spans="1:20" ht="15.75" x14ac:dyDescent="0.25">
      <c r="A1360" s="1" t="s">
        <v>1011</v>
      </c>
      <c r="B1360" t="str">
        <f>VLOOKUP($A1360, 'Customer Names'!$A$2:$D$2336, 2, FALSE)</f>
        <v>Devitt</v>
      </c>
      <c r="C1360" t="str">
        <f>VLOOKUP($A1360, 'Customer Names'!$A$2:$D$2336, 3, FALSE)</f>
        <v xml:space="preserve"> Ms</v>
      </c>
      <c r="D1360" t="str">
        <f>VLOOKUP($A1360, 'Customer Names'!$A$2:$D$2336, 4, FALSE)</f>
        <v xml:space="preserve">  Kerry</v>
      </c>
      <c r="E1360">
        <f>VLOOKUP($A1360, 'Medical Examinations'!$A$2:$J$2336, 2, FALSE)</f>
        <v>23.274999999999999</v>
      </c>
      <c r="F1360">
        <f>VLOOKUP($A1360, 'Medical Examinations'!$A$2:$J$2336, 3, FALSE)</f>
        <v>6.26</v>
      </c>
      <c r="G1360" t="str">
        <f>VLOOKUP($A1360, 'Medical Examinations'!$A$2:$J$2336, 4, FALSE)</f>
        <v>No</v>
      </c>
      <c r="H1360" t="str">
        <f>VLOOKUP($A1360, 'Medical Examinations'!$A$2:$J$2336, 5, FALSE)</f>
        <v>No</v>
      </c>
      <c r="I1360" t="str">
        <f>VLOOKUP($A1360, 'Medical Examinations'!$A$2:$J$2336, 6, FALSE)</f>
        <v>Yes</v>
      </c>
      <c r="J1360">
        <f>VLOOKUP($A1360, 'Medical Examinations'!$A$2:$J$2336, 7, FALSE)</f>
        <v>0</v>
      </c>
      <c r="K1360" t="str">
        <f>VLOOKUP($A1360, 'Medical Examinations'!$A$2:$J$2336, 8, FALSE)</f>
        <v>No</v>
      </c>
      <c r="L1360" t="str">
        <f>VLOOKUP($A1360, 'Medical Examinations'!$A$2:$J$2336, 9, FALSE)</f>
        <v>Obesity</v>
      </c>
      <c r="M1360" t="str">
        <f>VLOOKUP($A1360, 'Medical Examinations'!$A$2:$J$2336, 10, FALSE)</f>
        <v>Diabetes</v>
      </c>
      <c r="N1360">
        <f>VLOOKUP($A1360, 'Hospitalisation Details'!$A$2:$K$2344, 5, FALSE)</f>
        <v>3</v>
      </c>
      <c r="O1360">
        <f>VLOOKUP($A1360, 'Hospitalisation Details'!$A$2:$K$2344, 6, FALSE)</f>
        <v>7986.48</v>
      </c>
      <c r="P1360" t="str">
        <f>VLOOKUP($A1360, 'Hospitalisation Details'!$A$2:$K$2344, 7, FALSE)</f>
        <v>tier - 2</v>
      </c>
      <c r="Q1360" t="str">
        <f>VLOOKUP($A1360, 'Hospitalisation Details'!$A$2:$K$2344, 8, FALSE)</f>
        <v>tier - 3</v>
      </c>
      <c r="R1360" t="str">
        <f>VLOOKUP($A1360, 'Hospitalisation Details'!$A$2:$K$2344, 9, FALSE)</f>
        <v>R1024</v>
      </c>
      <c r="S1360" t="str">
        <f>VLOOKUP($A1360, 'Hospitalisation Details'!$A$2:$K$2344, 10, FALSE)</f>
        <v>20Aug1983</v>
      </c>
      <c r="T1360">
        <f>VLOOKUP($A1360, 'Hospitalisation Details'!$A$2:$K$2344, 11, FALSE)</f>
        <v>39</v>
      </c>
    </row>
    <row r="1361" spans="1:20" ht="15.75" x14ac:dyDescent="0.25">
      <c r="A1361" s="1" t="s">
        <v>1010</v>
      </c>
      <c r="B1361" t="str">
        <f>VLOOKUP($A1361, 'Customer Names'!$A$2:$D$2336, 2, FALSE)</f>
        <v>Lynch</v>
      </c>
      <c r="C1361" t="str">
        <f>VLOOKUP($A1361, 'Customer Names'!$A$2:$D$2336, 3, FALSE)</f>
        <v xml:space="preserve"> Ms</v>
      </c>
      <c r="D1361" t="str">
        <f>VLOOKUP($A1361, 'Customer Names'!$A$2:$D$2336, 4, FALSE)</f>
        <v xml:space="preserve">  Cindy G</v>
      </c>
      <c r="E1361">
        <f>VLOOKUP($A1361, 'Medical Examinations'!$A$2:$J$2336, 2, FALSE)</f>
        <v>22.8</v>
      </c>
      <c r="F1361">
        <f>VLOOKUP($A1361, 'Medical Examinations'!$A$2:$J$2336, 3, FALSE)</f>
        <v>4.29</v>
      </c>
      <c r="G1361" t="str">
        <f>VLOOKUP($A1361, 'Medical Examinations'!$A$2:$J$2336, 4, FALSE)</f>
        <v>No</v>
      </c>
      <c r="H1361" t="str">
        <f>VLOOKUP($A1361, 'Medical Examinations'!$A$2:$J$2336, 5, FALSE)</f>
        <v>No</v>
      </c>
      <c r="I1361" t="str">
        <f>VLOOKUP($A1361, 'Medical Examinations'!$A$2:$J$2336, 6, FALSE)</f>
        <v>Yes</v>
      </c>
      <c r="J1361">
        <f>VLOOKUP($A1361, 'Medical Examinations'!$A$2:$J$2336, 7, FALSE)</f>
        <v>0</v>
      </c>
      <c r="K1361" t="str">
        <f>VLOOKUP($A1361, 'Medical Examinations'!$A$2:$J$2336, 8, FALSE)</f>
        <v>No</v>
      </c>
      <c r="L1361" t="str">
        <f>VLOOKUP($A1361, 'Medical Examinations'!$A$2:$J$2336, 9, FALSE)</f>
        <v>Obesity</v>
      </c>
      <c r="M1361" t="str">
        <f>VLOOKUP($A1361, 'Medical Examinations'!$A$2:$J$2336, 10, FALSE)</f>
        <v>Normal</v>
      </c>
      <c r="N1361">
        <f>VLOOKUP($A1361, 'Hospitalisation Details'!$A$2:$K$2344, 5, FALSE)</f>
        <v>3</v>
      </c>
      <c r="O1361">
        <f>VLOOKUP($A1361, 'Hospitalisation Details'!$A$2:$K$2344, 6, FALSE)</f>
        <v>7985.82</v>
      </c>
      <c r="P1361" t="str">
        <f>VLOOKUP($A1361, 'Hospitalisation Details'!$A$2:$K$2344, 7, FALSE)</f>
        <v>tier - 2</v>
      </c>
      <c r="Q1361" t="str">
        <f>VLOOKUP($A1361, 'Hospitalisation Details'!$A$2:$K$2344, 8, FALSE)</f>
        <v>tier - 1</v>
      </c>
      <c r="R1361" t="str">
        <f>VLOOKUP($A1361, 'Hospitalisation Details'!$A$2:$K$2344, 9, FALSE)</f>
        <v>R1024</v>
      </c>
      <c r="S1361" t="str">
        <f>VLOOKUP($A1361, 'Hospitalisation Details'!$A$2:$K$2344, 10, FALSE)</f>
        <v>28Aug1983</v>
      </c>
      <c r="T1361">
        <f>VLOOKUP($A1361, 'Hospitalisation Details'!$A$2:$K$2344, 11, FALSE)</f>
        <v>39</v>
      </c>
    </row>
    <row r="1362" spans="1:20" ht="15.75" x14ac:dyDescent="0.25">
      <c r="A1362" s="1" t="s">
        <v>1009</v>
      </c>
      <c r="B1362" t="str">
        <f>VLOOKUP($A1362, 'Customer Names'!$A$2:$D$2336, 2, FALSE)</f>
        <v>Tramontano</v>
      </c>
      <c r="C1362" t="str">
        <f>VLOOKUP($A1362, 'Customer Names'!$A$2:$D$2336, 3, FALSE)</f>
        <v xml:space="preserve"> Mr</v>
      </c>
      <c r="D1362" t="str">
        <f>VLOOKUP($A1362, 'Customer Names'!$A$2:$D$2336, 4, FALSE)</f>
        <v xml:space="preserve">  Gennaro</v>
      </c>
      <c r="E1362">
        <f>VLOOKUP($A1362, 'Medical Examinations'!$A$2:$J$2336, 2, FALSE)</f>
        <v>24.3</v>
      </c>
      <c r="F1362">
        <f>VLOOKUP($A1362, 'Medical Examinations'!$A$2:$J$2336, 3, FALSE)</f>
        <v>5.43</v>
      </c>
      <c r="G1362" t="str">
        <f>VLOOKUP($A1362, 'Medical Examinations'!$A$2:$J$2336, 4, FALSE)</f>
        <v>No</v>
      </c>
      <c r="H1362" t="str">
        <f>VLOOKUP($A1362, 'Medical Examinations'!$A$2:$J$2336, 5, FALSE)</f>
        <v>No</v>
      </c>
      <c r="I1362" t="str">
        <f>VLOOKUP($A1362, 'Medical Examinations'!$A$2:$J$2336, 6, FALSE)</f>
        <v>No</v>
      </c>
      <c r="J1362">
        <f>VLOOKUP($A1362, 'Medical Examinations'!$A$2:$J$2336, 7, FALSE)</f>
        <v>0</v>
      </c>
      <c r="K1362" t="str">
        <f>VLOOKUP($A1362, 'Medical Examinations'!$A$2:$J$2336, 8, FALSE)</f>
        <v>No</v>
      </c>
      <c r="L1362" t="str">
        <f>VLOOKUP($A1362, 'Medical Examinations'!$A$2:$J$2336, 9, FALSE)</f>
        <v>Obesity</v>
      </c>
      <c r="M1362" t="str">
        <f>VLOOKUP($A1362, 'Medical Examinations'!$A$2:$J$2336, 10, FALSE)</f>
        <v>Normal</v>
      </c>
      <c r="N1362">
        <f>VLOOKUP($A1362, 'Hospitalisation Details'!$A$2:$K$2344, 5, FALSE)</f>
        <v>0</v>
      </c>
      <c r="O1362">
        <f>VLOOKUP($A1362, 'Hospitalisation Details'!$A$2:$K$2344, 6, FALSE)</f>
        <v>7980.34</v>
      </c>
      <c r="P1362" t="str">
        <f>VLOOKUP($A1362, 'Hospitalisation Details'!$A$2:$K$2344, 7, FALSE)</f>
        <v>tier - 2</v>
      </c>
      <c r="Q1362" t="str">
        <f>VLOOKUP($A1362, 'Hospitalisation Details'!$A$2:$K$2344, 8, FALSE)</f>
        <v>tier - 2</v>
      </c>
      <c r="R1362" t="str">
        <f>VLOOKUP($A1362, 'Hospitalisation Details'!$A$2:$K$2344, 9, FALSE)</f>
        <v>R1013</v>
      </c>
      <c r="S1362" t="str">
        <f>VLOOKUP($A1362, 'Hospitalisation Details'!$A$2:$K$2344, 10, FALSE)</f>
        <v>23Nov1972</v>
      </c>
      <c r="T1362">
        <f>VLOOKUP($A1362, 'Hospitalisation Details'!$A$2:$K$2344, 11, FALSE)</f>
        <v>50</v>
      </c>
    </row>
    <row r="1363" spans="1:20" ht="15.75" x14ac:dyDescent="0.25">
      <c r="A1363" s="1" t="s">
        <v>1008</v>
      </c>
      <c r="B1363" t="str">
        <f>VLOOKUP($A1363, 'Customer Names'!$A$2:$D$2336, 2, FALSE)</f>
        <v>Davidson</v>
      </c>
      <c r="C1363" t="str">
        <f>VLOOKUP($A1363, 'Customer Names'!$A$2:$D$2336, 3, FALSE)</f>
        <v xml:space="preserve"> Mr</v>
      </c>
      <c r="D1363" t="str">
        <f>VLOOKUP($A1363, 'Customer Names'!$A$2:$D$2336, 4, FALSE)</f>
        <v xml:space="preserve">  Terry</v>
      </c>
      <c r="E1363">
        <f>VLOOKUP($A1363, 'Medical Examinations'!$A$2:$J$2336, 2, FALSE)</f>
        <v>25.13</v>
      </c>
      <c r="F1363">
        <f>VLOOKUP($A1363, 'Medical Examinations'!$A$2:$J$2336, 3, FALSE)</f>
        <v>8</v>
      </c>
      <c r="G1363" t="str">
        <f>VLOOKUP($A1363, 'Medical Examinations'!$A$2:$J$2336, 4, FALSE)</f>
        <v>No</v>
      </c>
      <c r="H1363" t="str">
        <f>VLOOKUP($A1363, 'Medical Examinations'!$A$2:$J$2336, 5, FALSE)</f>
        <v>No</v>
      </c>
      <c r="I1363" t="str">
        <f>VLOOKUP($A1363, 'Medical Examinations'!$A$2:$J$2336, 6, FALSE)</f>
        <v>No</v>
      </c>
      <c r="J1363">
        <f>VLOOKUP($A1363, 'Medical Examinations'!$A$2:$J$2336, 7, FALSE)</f>
        <v>0</v>
      </c>
      <c r="K1363" t="str">
        <f>VLOOKUP($A1363, 'Medical Examinations'!$A$2:$J$2336, 8, FALSE)</f>
        <v>No</v>
      </c>
      <c r="L1363" t="str">
        <f>VLOOKUP($A1363, 'Medical Examinations'!$A$2:$J$2336, 9, FALSE)</f>
        <v>Obesity</v>
      </c>
      <c r="M1363" t="str">
        <f>VLOOKUP($A1363, 'Medical Examinations'!$A$2:$J$2336, 10, FALSE)</f>
        <v>Diabetes</v>
      </c>
      <c r="N1363">
        <f>VLOOKUP($A1363, 'Hospitalisation Details'!$A$2:$K$2344, 5, FALSE)</f>
        <v>1</v>
      </c>
      <c r="O1363">
        <f>VLOOKUP($A1363, 'Hospitalisation Details'!$A$2:$K$2344, 6, FALSE)</f>
        <v>7966.81</v>
      </c>
      <c r="P1363" t="str">
        <f>VLOOKUP($A1363, 'Hospitalisation Details'!$A$2:$K$2344, 7, FALSE)</f>
        <v>tier - 2</v>
      </c>
      <c r="Q1363" t="str">
        <f>VLOOKUP($A1363, 'Hospitalisation Details'!$A$2:$K$2344, 8, FALSE)</f>
        <v>tier - 2</v>
      </c>
      <c r="R1363" t="str">
        <f>VLOOKUP($A1363, 'Hospitalisation Details'!$A$2:$K$2344, 9, FALSE)</f>
        <v>R1013</v>
      </c>
      <c r="S1363" t="str">
        <f>VLOOKUP($A1363, 'Hospitalisation Details'!$A$2:$K$2344, 10, FALSE)</f>
        <v>10Aug1975</v>
      </c>
      <c r="T1363">
        <f>VLOOKUP($A1363, 'Hospitalisation Details'!$A$2:$K$2344, 11, FALSE)</f>
        <v>47</v>
      </c>
    </row>
    <row r="1364" spans="1:20" ht="15.75" x14ac:dyDescent="0.25">
      <c r="A1364" s="1" t="s">
        <v>1007</v>
      </c>
      <c r="B1364" t="str">
        <f>VLOOKUP($A1364, 'Customer Names'!$A$2:$D$2336, 2, FALSE)</f>
        <v>Burke</v>
      </c>
      <c r="C1364" t="str">
        <f>VLOOKUP($A1364, 'Customer Names'!$A$2:$D$2336, 3, FALSE)</f>
        <v xml:space="preserve"> Mr</v>
      </c>
      <c r="D1364" t="str">
        <f>VLOOKUP($A1364, 'Customer Names'!$A$2:$D$2336, 4, FALSE)</f>
        <v xml:space="preserve">  Patrick J</v>
      </c>
      <c r="E1364">
        <f>VLOOKUP($A1364, 'Medical Examinations'!$A$2:$J$2336, 2, FALSE)</f>
        <v>22.72</v>
      </c>
      <c r="F1364">
        <f>VLOOKUP($A1364, 'Medical Examinations'!$A$2:$J$2336, 3, FALSE)</f>
        <v>9.9600000000000009</v>
      </c>
      <c r="G1364" t="str">
        <f>VLOOKUP($A1364, 'Medical Examinations'!$A$2:$J$2336, 4, FALSE)</f>
        <v>No</v>
      </c>
      <c r="H1364" t="str">
        <f>VLOOKUP($A1364, 'Medical Examinations'!$A$2:$J$2336, 5, FALSE)</f>
        <v>No</v>
      </c>
      <c r="I1364" t="str">
        <f>VLOOKUP($A1364, 'Medical Examinations'!$A$2:$J$2336, 6, FALSE)</f>
        <v>No</v>
      </c>
      <c r="J1364">
        <f>VLOOKUP($A1364, 'Medical Examinations'!$A$2:$J$2336, 7, FALSE)</f>
        <v>0</v>
      </c>
      <c r="K1364" t="str">
        <f>VLOOKUP($A1364, 'Medical Examinations'!$A$2:$J$2336, 8, FALSE)</f>
        <v>No</v>
      </c>
      <c r="L1364" t="str">
        <f>VLOOKUP($A1364, 'Medical Examinations'!$A$2:$J$2336, 9, FALSE)</f>
        <v>Obesity</v>
      </c>
      <c r="M1364" t="str">
        <f>VLOOKUP($A1364, 'Medical Examinations'!$A$2:$J$2336, 10, FALSE)</f>
        <v>Diabetes</v>
      </c>
      <c r="N1364">
        <f>VLOOKUP($A1364, 'Hospitalisation Details'!$A$2:$K$2344, 5, FALSE)</f>
        <v>0</v>
      </c>
      <c r="O1364">
        <f>VLOOKUP($A1364, 'Hospitalisation Details'!$A$2:$K$2344, 6, FALSE)</f>
        <v>7958.13</v>
      </c>
      <c r="P1364" t="str">
        <f>VLOOKUP($A1364, 'Hospitalisation Details'!$A$2:$K$2344, 7, FALSE)</f>
        <v>tier - 2</v>
      </c>
      <c r="Q1364" t="str">
        <f>VLOOKUP($A1364, 'Hospitalisation Details'!$A$2:$K$2344, 8, FALSE)</f>
        <v>tier - 2</v>
      </c>
      <c r="R1364" t="str">
        <f>VLOOKUP($A1364, 'Hospitalisation Details'!$A$2:$K$2344, 9, FALSE)</f>
        <v>R1013</v>
      </c>
      <c r="S1364" t="str">
        <f>VLOOKUP($A1364, 'Hospitalisation Details'!$A$2:$K$2344, 10, FALSE)</f>
        <v>19Jun1970</v>
      </c>
      <c r="T1364">
        <f>VLOOKUP($A1364, 'Hospitalisation Details'!$A$2:$K$2344, 11, FALSE)</f>
        <v>52</v>
      </c>
    </row>
    <row r="1365" spans="1:20" ht="15.75" x14ac:dyDescent="0.25">
      <c r="A1365" s="1" t="s">
        <v>1006</v>
      </c>
      <c r="B1365" t="str">
        <f>VLOOKUP($A1365, 'Customer Names'!$A$2:$D$2336, 2, FALSE)</f>
        <v>McGraw</v>
      </c>
      <c r="C1365" t="str">
        <f>VLOOKUP($A1365, 'Customer Names'!$A$2:$D$2336, 3, FALSE)</f>
        <v xml:space="preserve"> Ms</v>
      </c>
      <c r="D1365" t="str">
        <f>VLOOKUP($A1365, 'Customer Names'!$A$2:$D$2336, 4, FALSE)</f>
        <v xml:space="preserve">  Keara</v>
      </c>
      <c r="E1365">
        <f>VLOOKUP($A1365, 'Medical Examinations'!$A$2:$J$2336, 2, FALSE)</f>
        <v>32.6</v>
      </c>
      <c r="F1365">
        <f>VLOOKUP($A1365, 'Medical Examinations'!$A$2:$J$2336, 3, FALSE)</f>
        <v>6.8</v>
      </c>
      <c r="G1365" t="str">
        <f>VLOOKUP($A1365, 'Medical Examinations'!$A$2:$J$2336, 4, FALSE)</f>
        <v>No</v>
      </c>
      <c r="H1365" t="str">
        <f>VLOOKUP($A1365, 'Medical Examinations'!$A$2:$J$2336, 5, FALSE)</f>
        <v>No</v>
      </c>
      <c r="I1365" t="str">
        <f>VLOOKUP($A1365, 'Medical Examinations'!$A$2:$J$2336, 6, FALSE)</f>
        <v>No</v>
      </c>
      <c r="J1365">
        <f>VLOOKUP($A1365, 'Medical Examinations'!$A$2:$J$2336, 7, FALSE)</f>
        <v>1</v>
      </c>
      <c r="K1365" t="str">
        <f>VLOOKUP($A1365, 'Medical Examinations'!$A$2:$J$2336, 8, FALSE)</f>
        <v>No</v>
      </c>
      <c r="L1365" t="str">
        <f>VLOOKUP($A1365, 'Medical Examinations'!$A$2:$J$2336, 9, FALSE)</f>
        <v>Obesity</v>
      </c>
      <c r="M1365" t="str">
        <f>VLOOKUP($A1365, 'Medical Examinations'!$A$2:$J$2336, 10, FALSE)</f>
        <v>Diabetes</v>
      </c>
      <c r="N1365">
        <f>VLOOKUP($A1365, 'Hospitalisation Details'!$A$2:$K$2344, 5, FALSE)</f>
        <v>3</v>
      </c>
      <c r="O1365">
        <f>VLOOKUP($A1365, 'Hospitalisation Details'!$A$2:$K$2344, 6, FALSE)</f>
        <v>7954.52</v>
      </c>
      <c r="P1365" t="str">
        <f>VLOOKUP($A1365, 'Hospitalisation Details'!$A$2:$K$2344, 7, FALSE)</f>
        <v>tier - 2</v>
      </c>
      <c r="Q1365" t="str">
        <f>VLOOKUP($A1365, 'Hospitalisation Details'!$A$2:$K$2344, 8, FALSE)</f>
        <v>tier - 2</v>
      </c>
      <c r="R1365" t="str">
        <f>VLOOKUP($A1365, 'Hospitalisation Details'!$A$2:$K$2344, 9, FALSE)</f>
        <v>R1011</v>
      </c>
      <c r="S1365" t="str">
        <f>VLOOKUP($A1365, 'Hospitalisation Details'!$A$2:$K$2344, 10, FALSE)</f>
        <v>28Dec1981</v>
      </c>
      <c r="T1365">
        <f>VLOOKUP($A1365, 'Hospitalisation Details'!$A$2:$K$2344, 11, FALSE)</f>
        <v>41</v>
      </c>
    </row>
    <row r="1366" spans="1:20" ht="15.75" x14ac:dyDescent="0.25">
      <c r="A1366" s="1" t="s">
        <v>1005</v>
      </c>
      <c r="B1366" t="str">
        <f>VLOOKUP($A1366, 'Customer Names'!$A$2:$D$2336, 2, FALSE)</f>
        <v>Fellure</v>
      </c>
      <c r="C1366" t="str">
        <f>VLOOKUP($A1366, 'Customer Names'!$A$2:$D$2336, 3, FALSE)</f>
        <v xml:space="preserve"> Ms</v>
      </c>
      <c r="D1366" t="str">
        <f>VLOOKUP($A1366, 'Customer Names'!$A$2:$D$2336, 4, FALSE)</f>
        <v xml:space="preserve">  Nicole</v>
      </c>
      <c r="E1366">
        <f>VLOOKUP($A1366, 'Medical Examinations'!$A$2:$J$2336, 2, FALSE)</f>
        <v>17.28</v>
      </c>
      <c r="F1366">
        <f>VLOOKUP($A1366, 'Medical Examinations'!$A$2:$J$2336, 3, FALSE)</f>
        <v>6.22</v>
      </c>
      <c r="G1366" t="str">
        <f>VLOOKUP($A1366, 'Medical Examinations'!$A$2:$J$2336, 4, FALSE)</f>
        <v>No</v>
      </c>
      <c r="H1366" t="str">
        <f>VLOOKUP($A1366, 'Medical Examinations'!$A$2:$J$2336, 5, FALSE)</f>
        <v>No</v>
      </c>
      <c r="I1366" t="str">
        <f>VLOOKUP($A1366, 'Medical Examinations'!$A$2:$J$2336, 6, FALSE)</f>
        <v>No</v>
      </c>
      <c r="J1366">
        <f>VLOOKUP($A1366, 'Medical Examinations'!$A$2:$J$2336, 7, FALSE)</f>
        <v>0</v>
      </c>
      <c r="K1366" t="str">
        <f>VLOOKUP($A1366, 'Medical Examinations'!$A$2:$J$2336, 8, FALSE)</f>
        <v>No</v>
      </c>
      <c r="L1366" t="str">
        <f>VLOOKUP($A1366, 'Medical Examinations'!$A$2:$J$2336, 9, FALSE)</f>
        <v>Underweight</v>
      </c>
      <c r="M1366" t="str">
        <f>VLOOKUP($A1366, 'Medical Examinations'!$A$2:$J$2336, 10, FALSE)</f>
        <v>Diabetes</v>
      </c>
      <c r="N1366">
        <f>VLOOKUP($A1366, 'Hospitalisation Details'!$A$2:$K$2344, 5, FALSE)</f>
        <v>0</v>
      </c>
      <c r="O1366">
        <f>VLOOKUP($A1366, 'Hospitalisation Details'!$A$2:$K$2344, 6, FALSE)</f>
        <v>7953.72</v>
      </c>
      <c r="P1366" t="str">
        <f>VLOOKUP($A1366, 'Hospitalisation Details'!$A$2:$K$2344, 7, FALSE)</f>
        <v>tier - 3</v>
      </c>
      <c r="Q1366" t="str">
        <f>VLOOKUP($A1366, 'Hospitalisation Details'!$A$2:$K$2344, 8, FALSE)</f>
        <v>tier - 3</v>
      </c>
      <c r="R1366" t="str">
        <f>VLOOKUP($A1366, 'Hospitalisation Details'!$A$2:$K$2344, 9, FALSE)</f>
        <v>R1012</v>
      </c>
      <c r="S1366" t="str">
        <f>VLOOKUP($A1366, 'Hospitalisation Details'!$A$2:$K$2344, 10, FALSE)</f>
        <v>9Jul1966</v>
      </c>
      <c r="T1366">
        <f>VLOOKUP($A1366, 'Hospitalisation Details'!$A$2:$K$2344, 11, FALSE)</f>
        <v>56</v>
      </c>
    </row>
    <row r="1367" spans="1:20" ht="15.75" x14ac:dyDescent="0.25">
      <c r="A1367" s="1" t="s">
        <v>1004</v>
      </c>
      <c r="B1367" t="str">
        <f>VLOOKUP($A1367, 'Customer Names'!$A$2:$D$2336, 2, FALSE)</f>
        <v>Sanford</v>
      </c>
      <c r="C1367" t="str">
        <f>VLOOKUP($A1367, 'Customer Names'!$A$2:$D$2336, 3, FALSE)</f>
        <v xml:space="preserve"> Mrs</v>
      </c>
      <c r="D1367" t="str">
        <f>VLOOKUP($A1367, 'Customer Names'!$A$2:$D$2336, 4, FALSE)</f>
        <v xml:space="preserve">  Katena</v>
      </c>
      <c r="E1367">
        <f>VLOOKUP($A1367, 'Medical Examinations'!$A$2:$J$2336, 2, FALSE)</f>
        <v>27.92</v>
      </c>
      <c r="F1367">
        <f>VLOOKUP($A1367, 'Medical Examinations'!$A$2:$J$2336, 3, FALSE)</f>
        <v>5.79</v>
      </c>
      <c r="G1367" t="str">
        <f>VLOOKUP($A1367, 'Medical Examinations'!$A$2:$J$2336, 4, FALSE)</f>
        <v>No</v>
      </c>
      <c r="H1367" t="str">
        <f>VLOOKUP($A1367, 'Medical Examinations'!$A$2:$J$2336, 5, FALSE)</f>
        <v>No</v>
      </c>
      <c r="I1367" t="str">
        <f>VLOOKUP($A1367, 'Medical Examinations'!$A$2:$J$2336, 6, FALSE)</f>
        <v>No</v>
      </c>
      <c r="J1367">
        <f>VLOOKUP($A1367, 'Medical Examinations'!$A$2:$J$2336, 7, FALSE)</f>
        <v>0</v>
      </c>
      <c r="K1367" t="str">
        <f>VLOOKUP($A1367, 'Medical Examinations'!$A$2:$J$2336, 8, FALSE)</f>
        <v>No</v>
      </c>
      <c r="L1367" t="str">
        <f>VLOOKUP($A1367, 'Medical Examinations'!$A$2:$J$2336, 9, FALSE)</f>
        <v>Obesity</v>
      </c>
      <c r="M1367" t="str">
        <f>VLOOKUP($A1367, 'Medical Examinations'!$A$2:$J$2336, 10, FALSE)</f>
        <v>Diabetes</v>
      </c>
      <c r="N1367">
        <f>VLOOKUP($A1367, 'Hospitalisation Details'!$A$2:$K$2344, 5, FALSE)</f>
        <v>3</v>
      </c>
      <c r="O1367">
        <f>VLOOKUP($A1367, 'Hospitalisation Details'!$A$2:$K$2344, 6, FALSE)</f>
        <v>7948.22</v>
      </c>
      <c r="P1367" t="str">
        <f>VLOOKUP($A1367, 'Hospitalisation Details'!$A$2:$K$2344, 7, FALSE)</f>
        <v>tier - 2</v>
      </c>
      <c r="Q1367" t="str">
        <f>VLOOKUP($A1367, 'Hospitalisation Details'!$A$2:$K$2344, 8, FALSE)</f>
        <v>tier - 3</v>
      </c>
      <c r="R1367" t="str">
        <f>VLOOKUP($A1367, 'Hospitalisation Details'!$A$2:$K$2344, 9, FALSE)</f>
        <v>R1025</v>
      </c>
      <c r="S1367" t="str">
        <f>VLOOKUP($A1367, 'Hospitalisation Details'!$A$2:$K$2344, 10, FALSE)</f>
        <v>29Oct1987</v>
      </c>
      <c r="T1367">
        <f>VLOOKUP($A1367, 'Hospitalisation Details'!$A$2:$K$2344, 11, FALSE)</f>
        <v>35</v>
      </c>
    </row>
    <row r="1368" spans="1:20" ht="15.75" x14ac:dyDescent="0.25">
      <c r="A1368" s="1" t="s">
        <v>1003</v>
      </c>
      <c r="B1368" t="str">
        <f>VLOOKUP($A1368, 'Customer Names'!$A$2:$D$2336, 2, FALSE)</f>
        <v>Wrenn</v>
      </c>
      <c r="C1368" t="str">
        <f>VLOOKUP($A1368, 'Customer Names'!$A$2:$D$2336, 3, FALSE)</f>
        <v xml:space="preserve"> Ms</v>
      </c>
      <c r="D1368" t="str">
        <f>VLOOKUP($A1368, 'Customer Names'!$A$2:$D$2336, 4, FALSE)</f>
        <v xml:space="preserve">  Bean K</v>
      </c>
      <c r="E1368">
        <f>VLOOKUP($A1368, 'Medical Examinations'!$A$2:$J$2336, 2, FALSE)</f>
        <v>38.284999999999997</v>
      </c>
      <c r="F1368">
        <f>VLOOKUP($A1368, 'Medical Examinations'!$A$2:$J$2336, 3, FALSE)</f>
        <v>5.41</v>
      </c>
      <c r="G1368" t="str">
        <f>VLOOKUP($A1368, 'Medical Examinations'!$A$2:$J$2336, 4, FALSE)</f>
        <v>Yes</v>
      </c>
      <c r="H1368" t="str">
        <f>VLOOKUP($A1368, 'Medical Examinations'!$A$2:$J$2336, 5, FALSE)</f>
        <v>No</v>
      </c>
      <c r="I1368" t="str">
        <f>VLOOKUP($A1368, 'Medical Examinations'!$A$2:$J$2336, 6, FALSE)</f>
        <v>No</v>
      </c>
      <c r="J1368">
        <f>VLOOKUP($A1368, 'Medical Examinations'!$A$2:$J$2336, 7, FALSE)</f>
        <v>1</v>
      </c>
      <c r="K1368" t="str">
        <f>VLOOKUP($A1368, 'Medical Examinations'!$A$2:$J$2336, 8, FALSE)</f>
        <v>Yes</v>
      </c>
      <c r="L1368" t="str">
        <f>VLOOKUP($A1368, 'Medical Examinations'!$A$2:$J$2336, 9, FALSE)</f>
        <v>Obesity</v>
      </c>
      <c r="M1368" t="str">
        <f>VLOOKUP($A1368, 'Medical Examinations'!$A$2:$J$2336, 10, FALSE)</f>
        <v>Normal</v>
      </c>
      <c r="N1368">
        <f>VLOOKUP($A1368, 'Hospitalisation Details'!$A$2:$K$2344, 5, FALSE)</f>
        <v>0</v>
      </c>
      <c r="O1368">
        <f>VLOOKUP($A1368, 'Hospitalisation Details'!$A$2:$K$2344, 6, FALSE)</f>
        <v>7935.29</v>
      </c>
      <c r="P1368" t="str">
        <f>VLOOKUP($A1368, 'Hospitalisation Details'!$A$2:$K$2344, 7, FALSE)</f>
        <v>tier - 2</v>
      </c>
      <c r="Q1368" t="str">
        <f>VLOOKUP($A1368, 'Hospitalisation Details'!$A$2:$K$2344, 8, FALSE)</f>
        <v>tier - 1</v>
      </c>
      <c r="R1368" t="str">
        <f>VLOOKUP($A1368, 'Hospitalisation Details'!$A$2:$K$2344, 9, FALSE)</f>
        <v>R1024</v>
      </c>
      <c r="S1368" t="str">
        <f>VLOOKUP($A1368, 'Hospitalisation Details'!$A$2:$K$2344, 10, FALSE)</f>
        <v>20Jul1977</v>
      </c>
      <c r="T1368">
        <f>VLOOKUP($A1368, 'Hospitalisation Details'!$A$2:$K$2344, 11, FALSE)</f>
        <v>45</v>
      </c>
    </row>
    <row r="1369" spans="1:20" ht="15.75" x14ac:dyDescent="0.25">
      <c r="A1369" s="1" t="s">
        <v>1002</v>
      </c>
      <c r="B1369" t="str">
        <f>VLOOKUP($A1369, 'Customer Names'!$A$2:$D$2336, 2, FALSE)</f>
        <v>Lindsey</v>
      </c>
      <c r="C1369" t="str">
        <f>VLOOKUP($A1369, 'Customer Names'!$A$2:$D$2336, 3, FALSE)</f>
        <v xml:space="preserve"> Mr</v>
      </c>
      <c r="D1369" t="str">
        <f>VLOOKUP($A1369, 'Customer Names'!$A$2:$D$2336, 4, FALSE)</f>
        <v xml:space="preserve">  Brian</v>
      </c>
      <c r="E1369">
        <f>VLOOKUP($A1369, 'Medical Examinations'!$A$2:$J$2336, 2, FALSE)</f>
        <v>16.48</v>
      </c>
      <c r="F1369">
        <f>VLOOKUP($A1369, 'Medical Examinations'!$A$2:$J$2336, 3, FALSE)</f>
        <v>11.05</v>
      </c>
      <c r="G1369" t="str">
        <f>VLOOKUP($A1369, 'Medical Examinations'!$A$2:$J$2336, 4, FALSE)</f>
        <v>No</v>
      </c>
      <c r="H1369" t="str">
        <f>VLOOKUP($A1369, 'Medical Examinations'!$A$2:$J$2336, 5, FALSE)</f>
        <v>No</v>
      </c>
      <c r="I1369" t="str">
        <f>VLOOKUP($A1369, 'Medical Examinations'!$A$2:$J$2336, 6, FALSE)</f>
        <v>No</v>
      </c>
      <c r="J1369">
        <f>VLOOKUP($A1369, 'Medical Examinations'!$A$2:$J$2336, 7, FALSE)</f>
        <v>0</v>
      </c>
      <c r="K1369" t="str">
        <f>VLOOKUP($A1369, 'Medical Examinations'!$A$2:$J$2336, 8, FALSE)</f>
        <v>No</v>
      </c>
      <c r="L1369" t="str">
        <f>VLOOKUP($A1369, 'Medical Examinations'!$A$2:$J$2336, 9, FALSE)</f>
        <v>Underweight</v>
      </c>
      <c r="M1369" t="str">
        <f>VLOOKUP($A1369, 'Medical Examinations'!$A$2:$J$2336, 10, FALSE)</f>
        <v>Diabetes</v>
      </c>
      <c r="N1369">
        <f>VLOOKUP($A1369, 'Hospitalisation Details'!$A$2:$K$2344, 5, FALSE)</f>
        <v>0</v>
      </c>
      <c r="O1369">
        <f>VLOOKUP($A1369, 'Hospitalisation Details'!$A$2:$K$2344, 6, FALSE)</f>
        <v>7896.41</v>
      </c>
      <c r="P1369" t="str">
        <f>VLOOKUP($A1369, 'Hospitalisation Details'!$A$2:$K$2344, 7, FALSE)</f>
        <v>tier - 3</v>
      </c>
      <c r="Q1369" t="str">
        <f>VLOOKUP($A1369, 'Hospitalisation Details'!$A$2:$K$2344, 8, FALSE)</f>
        <v>tier - 2</v>
      </c>
      <c r="R1369" t="str">
        <f>VLOOKUP($A1369, 'Hospitalisation Details'!$A$2:$K$2344, 9, FALSE)</f>
        <v>R1013</v>
      </c>
      <c r="S1369" t="str">
        <f>VLOOKUP($A1369, 'Hospitalisation Details'!$A$2:$K$2344, 10, FALSE)</f>
        <v>10Oct1962</v>
      </c>
      <c r="T1369">
        <f>VLOOKUP($A1369, 'Hospitalisation Details'!$A$2:$K$2344, 11, FALSE)</f>
        <v>60</v>
      </c>
    </row>
    <row r="1370" spans="1:20" ht="15.75" x14ac:dyDescent="0.25">
      <c r="A1370" s="1" t="s">
        <v>1001</v>
      </c>
      <c r="B1370" t="str">
        <f>VLOOKUP($A1370, 'Customer Names'!$A$2:$D$2336, 2, FALSE)</f>
        <v>Krueger</v>
      </c>
      <c r="C1370" t="str">
        <f>VLOOKUP($A1370, 'Customer Names'!$A$2:$D$2336, 3, FALSE)</f>
        <v xml:space="preserve"> Mr</v>
      </c>
      <c r="D1370" t="str">
        <f>VLOOKUP($A1370, 'Customer Names'!$A$2:$D$2336, 4, FALSE)</f>
        <v xml:space="preserve">  Jan-Patrick</v>
      </c>
      <c r="E1370">
        <f>VLOOKUP($A1370, 'Medical Examinations'!$A$2:$J$2336, 2, FALSE)</f>
        <v>38.57</v>
      </c>
      <c r="F1370">
        <f>VLOOKUP($A1370, 'Medical Examinations'!$A$2:$J$2336, 3, FALSE)</f>
        <v>6.27</v>
      </c>
      <c r="G1370" t="str">
        <f>VLOOKUP($A1370, 'Medical Examinations'!$A$2:$J$2336, 4, FALSE)</f>
        <v>Yes</v>
      </c>
      <c r="H1370" t="str">
        <f>VLOOKUP($A1370, 'Medical Examinations'!$A$2:$J$2336, 5, FALSE)</f>
        <v>No</v>
      </c>
      <c r="I1370" t="str">
        <f>VLOOKUP($A1370, 'Medical Examinations'!$A$2:$J$2336, 6, FALSE)</f>
        <v>No</v>
      </c>
      <c r="J1370">
        <f>VLOOKUP($A1370, 'Medical Examinations'!$A$2:$J$2336, 7, FALSE)</f>
        <v>1</v>
      </c>
      <c r="K1370" t="str">
        <f>VLOOKUP($A1370, 'Medical Examinations'!$A$2:$J$2336, 8, FALSE)</f>
        <v>Yes</v>
      </c>
      <c r="L1370" t="str">
        <f>VLOOKUP($A1370, 'Medical Examinations'!$A$2:$J$2336, 9, FALSE)</f>
        <v>Obesity</v>
      </c>
      <c r="M1370" t="str">
        <f>VLOOKUP($A1370, 'Medical Examinations'!$A$2:$J$2336, 10, FALSE)</f>
        <v>Diabetes</v>
      </c>
      <c r="N1370">
        <f>VLOOKUP($A1370, 'Hospitalisation Details'!$A$2:$K$2344, 5, FALSE)</f>
        <v>0</v>
      </c>
      <c r="O1370">
        <f>VLOOKUP($A1370, 'Hospitalisation Details'!$A$2:$K$2344, 6, FALSE)</f>
        <v>7851.85</v>
      </c>
      <c r="P1370" t="str">
        <f>VLOOKUP($A1370, 'Hospitalisation Details'!$A$2:$K$2344, 7, FALSE)</f>
        <v>tier - 2</v>
      </c>
      <c r="Q1370" t="str">
        <f>VLOOKUP($A1370, 'Hospitalisation Details'!$A$2:$K$2344, 8, FALSE)</f>
        <v>tier - 3</v>
      </c>
      <c r="R1370" t="str">
        <f>VLOOKUP($A1370, 'Hospitalisation Details'!$A$2:$K$2344, 9, FALSE)</f>
        <v>R1012</v>
      </c>
      <c r="S1370" t="str">
        <f>VLOOKUP($A1370, 'Hospitalisation Details'!$A$2:$K$2344, 10, FALSE)</f>
        <v>17Nov1994</v>
      </c>
      <c r="T1370">
        <f>VLOOKUP($A1370, 'Hospitalisation Details'!$A$2:$K$2344, 11, FALSE)</f>
        <v>28</v>
      </c>
    </row>
    <row r="1371" spans="1:20" ht="15.75" x14ac:dyDescent="0.25">
      <c r="A1371" s="1" t="s">
        <v>1000</v>
      </c>
      <c r="B1371" t="str">
        <f>VLOOKUP($A1371, 'Customer Names'!$A$2:$D$2336, 2, FALSE)</f>
        <v>Babler</v>
      </c>
      <c r="C1371" t="str">
        <f>VLOOKUP($A1371, 'Customer Names'!$A$2:$D$2336, 3, FALSE)</f>
        <v xml:space="preserve"> Mr</v>
      </c>
      <c r="D1371" t="str">
        <f>VLOOKUP($A1371, 'Customer Names'!$A$2:$D$2336, 4, FALSE)</f>
        <v xml:space="preserve">  Jesse J</v>
      </c>
      <c r="E1371">
        <f>VLOOKUP($A1371, 'Medical Examinations'!$A$2:$J$2336, 2, FALSE)</f>
        <v>43.85</v>
      </c>
      <c r="F1371">
        <f>VLOOKUP($A1371, 'Medical Examinations'!$A$2:$J$2336, 3, FALSE)</f>
        <v>4.7699999999999996</v>
      </c>
      <c r="G1371" t="str">
        <f>VLOOKUP($A1371, 'Medical Examinations'!$A$2:$J$2336, 4, FALSE)</f>
        <v>Yes</v>
      </c>
      <c r="H1371" t="str">
        <f>VLOOKUP($A1371, 'Medical Examinations'!$A$2:$J$2336, 5, FALSE)</f>
        <v>No</v>
      </c>
      <c r="I1371" t="str">
        <f>VLOOKUP($A1371, 'Medical Examinations'!$A$2:$J$2336, 6, FALSE)</f>
        <v>No</v>
      </c>
      <c r="J1371">
        <f>VLOOKUP($A1371, 'Medical Examinations'!$A$2:$J$2336, 7, FALSE)</f>
        <v>2</v>
      </c>
      <c r="K1371" t="str">
        <f>VLOOKUP($A1371, 'Medical Examinations'!$A$2:$J$2336, 8, FALSE)</f>
        <v>Yes</v>
      </c>
      <c r="L1371" t="str">
        <f>VLOOKUP($A1371, 'Medical Examinations'!$A$2:$J$2336, 9, FALSE)</f>
        <v>Obesity</v>
      </c>
      <c r="M1371" t="str">
        <f>VLOOKUP($A1371, 'Medical Examinations'!$A$2:$J$2336, 10, FALSE)</f>
        <v>Normal</v>
      </c>
      <c r="N1371">
        <f>VLOOKUP($A1371, 'Hospitalisation Details'!$A$2:$K$2344, 5, FALSE)</f>
        <v>0</v>
      </c>
      <c r="O1371">
        <f>VLOOKUP($A1371, 'Hospitalisation Details'!$A$2:$K$2344, 6, FALSE)</f>
        <v>7844.8</v>
      </c>
      <c r="P1371" t="str">
        <f>VLOOKUP($A1371, 'Hospitalisation Details'!$A$2:$K$2344, 7, FALSE)</f>
        <v>tier - 2</v>
      </c>
      <c r="Q1371" t="str">
        <f>VLOOKUP($A1371, 'Hospitalisation Details'!$A$2:$K$2344, 8, FALSE)</f>
        <v>tier - 2</v>
      </c>
      <c r="R1371" t="str">
        <f>VLOOKUP($A1371, 'Hospitalisation Details'!$A$2:$K$2344, 9, FALSE)</f>
        <v>R1012</v>
      </c>
      <c r="S1371" t="str">
        <f>VLOOKUP($A1371, 'Hospitalisation Details'!$A$2:$K$2344, 10, FALSE)</f>
        <v>5Oct2001</v>
      </c>
      <c r="T1371">
        <f>VLOOKUP($A1371, 'Hospitalisation Details'!$A$2:$K$2344, 11, FALSE)</f>
        <v>21</v>
      </c>
    </row>
    <row r="1372" spans="1:20" ht="15.75" x14ac:dyDescent="0.25">
      <c r="A1372" s="1" t="s">
        <v>999</v>
      </c>
      <c r="B1372" t="str">
        <f>VLOOKUP($A1372, 'Customer Names'!$A$2:$D$2336, 2, FALSE)</f>
        <v>Brezenski</v>
      </c>
      <c r="C1372" t="str">
        <f>VLOOKUP($A1372, 'Customer Names'!$A$2:$D$2336, 3, FALSE)</f>
        <v xml:space="preserve"> Ms</v>
      </c>
      <c r="D1372" t="str">
        <f>VLOOKUP($A1372, 'Customer Names'!$A$2:$D$2336, 4, FALSE)</f>
        <v xml:space="preserve">  Lindsey M</v>
      </c>
      <c r="E1372">
        <f>VLOOKUP($A1372, 'Medical Examinations'!$A$2:$J$2336, 2, FALSE)</f>
        <v>30.11</v>
      </c>
      <c r="F1372">
        <f>VLOOKUP($A1372, 'Medical Examinations'!$A$2:$J$2336, 3, FALSE)</f>
        <v>4.08</v>
      </c>
      <c r="G1372" t="str">
        <f>VLOOKUP($A1372, 'Medical Examinations'!$A$2:$J$2336, 4, FALSE)</f>
        <v>No</v>
      </c>
      <c r="H1372" t="str">
        <f>VLOOKUP($A1372, 'Medical Examinations'!$A$2:$J$2336, 5, FALSE)</f>
        <v>No</v>
      </c>
      <c r="I1372" t="str">
        <f>VLOOKUP($A1372, 'Medical Examinations'!$A$2:$J$2336, 6, FALSE)</f>
        <v>No</v>
      </c>
      <c r="J1372">
        <f>VLOOKUP($A1372, 'Medical Examinations'!$A$2:$J$2336, 7, FALSE)</f>
        <v>1</v>
      </c>
      <c r="K1372" t="str">
        <f>VLOOKUP($A1372, 'Medical Examinations'!$A$2:$J$2336, 8, FALSE)</f>
        <v>No</v>
      </c>
      <c r="L1372" t="str">
        <f>VLOOKUP($A1372, 'Medical Examinations'!$A$2:$J$2336, 9, FALSE)</f>
        <v>Obesity</v>
      </c>
      <c r="M1372" t="str">
        <f>VLOOKUP($A1372, 'Medical Examinations'!$A$2:$J$2336, 10, FALSE)</f>
        <v>Normal</v>
      </c>
      <c r="N1372">
        <f>VLOOKUP($A1372, 'Hospitalisation Details'!$A$2:$K$2344, 5, FALSE)</f>
        <v>3</v>
      </c>
      <c r="O1372">
        <f>VLOOKUP($A1372, 'Hospitalisation Details'!$A$2:$K$2344, 6, FALSE)</f>
        <v>7824.37</v>
      </c>
      <c r="P1372" t="str">
        <f>VLOOKUP($A1372, 'Hospitalisation Details'!$A$2:$K$2344, 7, FALSE)</f>
        <v>tier - 2</v>
      </c>
      <c r="Q1372" t="str">
        <f>VLOOKUP($A1372, 'Hospitalisation Details'!$A$2:$K$2344, 8, FALSE)</f>
        <v>tier - 2</v>
      </c>
      <c r="R1372" t="str">
        <f>VLOOKUP($A1372, 'Hospitalisation Details'!$A$2:$K$2344, 9, FALSE)</f>
        <v>R1012</v>
      </c>
      <c r="S1372" t="str">
        <f>VLOOKUP($A1372, 'Hospitalisation Details'!$A$2:$K$2344, 10, FALSE)</f>
        <v>12Oct1989</v>
      </c>
      <c r="T1372">
        <f>VLOOKUP($A1372, 'Hospitalisation Details'!$A$2:$K$2344, 11, FALSE)</f>
        <v>33</v>
      </c>
    </row>
    <row r="1373" spans="1:20" ht="15.75" x14ac:dyDescent="0.25">
      <c r="A1373" s="1" t="s">
        <v>998</v>
      </c>
      <c r="B1373" t="str">
        <f>VLOOKUP($A1373, 'Customer Names'!$A$2:$D$2336, 2, FALSE)</f>
        <v>Marschner</v>
      </c>
      <c r="C1373" t="str">
        <f>VLOOKUP($A1373, 'Customer Names'!$A$2:$D$2336, 3, FALSE)</f>
        <v xml:space="preserve"> Ms</v>
      </c>
      <c r="D1373" t="str">
        <f>VLOOKUP($A1373, 'Customer Names'!$A$2:$D$2336, 4, FALSE)</f>
        <v xml:space="preserve">  Marguerite K</v>
      </c>
      <c r="E1373">
        <f>VLOOKUP($A1373, 'Medical Examinations'!$A$2:$J$2336, 2, FALSE)</f>
        <v>31.59</v>
      </c>
      <c r="F1373">
        <f>VLOOKUP($A1373, 'Medical Examinations'!$A$2:$J$2336, 3, FALSE)</f>
        <v>6.01</v>
      </c>
      <c r="G1373" t="str">
        <f>VLOOKUP($A1373, 'Medical Examinations'!$A$2:$J$2336, 4, FALSE)</f>
        <v>No</v>
      </c>
      <c r="H1373" t="str">
        <f>VLOOKUP($A1373, 'Medical Examinations'!$A$2:$J$2336, 5, FALSE)</f>
        <v>No</v>
      </c>
      <c r="I1373" t="str">
        <f>VLOOKUP($A1373, 'Medical Examinations'!$A$2:$J$2336, 6, FALSE)</f>
        <v>No</v>
      </c>
      <c r="J1373">
        <f>VLOOKUP($A1373, 'Medical Examinations'!$A$2:$J$2336, 7, FALSE)</f>
        <v>1</v>
      </c>
      <c r="K1373" t="str">
        <f>VLOOKUP($A1373, 'Medical Examinations'!$A$2:$J$2336, 8, FALSE)</f>
        <v>No</v>
      </c>
      <c r="L1373" t="str">
        <f>VLOOKUP($A1373, 'Medical Examinations'!$A$2:$J$2336, 9, FALSE)</f>
        <v>Obesity</v>
      </c>
      <c r="M1373" t="str">
        <f>VLOOKUP($A1373, 'Medical Examinations'!$A$2:$J$2336, 10, FALSE)</f>
        <v>Diabetes</v>
      </c>
      <c r="N1373">
        <f>VLOOKUP($A1373, 'Hospitalisation Details'!$A$2:$K$2344, 5, FALSE)</f>
        <v>3</v>
      </c>
      <c r="O1373">
        <f>VLOOKUP($A1373, 'Hospitalisation Details'!$A$2:$K$2344, 6, FALSE)</f>
        <v>7812.67</v>
      </c>
      <c r="P1373" t="str">
        <f>VLOOKUP($A1373, 'Hospitalisation Details'!$A$2:$K$2344, 7, FALSE)</f>
        <v>tier - 2</v>
      </c>
      <c r="Q1373" t="str">
        <f>VLOOKUP($A1373, 'Hospitalisation Details'!$A$2:$K$2344, 8, FALSE)</f>
        <v>tier - 1</v>
      </c>
      <c r="R1373" t="str">
        <f>VLOOKUP($A1373, 'Hospitalisation Details'!$A$2:$K$2344, 9, FALSE)</f>
        <v>R1012</v>
      </c>
      <c r="S1373" t="str">
        <f>VLOOKUP($A1373, 'Hospitalisation Details'!$A$2:$K$2344, 10, FALSE)</f>
        <v>21Dec1991</v>
      </c>
      <c r="T1373">
        <f>VLOOKUP($A1373, 'Hospitalisation Details'!$A$2:$K$2344, 11, FALSE)</f>
        <v>31</v>
      </c>
    </row>
    <row r="1374" spans="1:20" ht="15.75" x14ac:dyDescent="0.25">
      <c r="A1374" s="1" t="s">
        <v>997</v>
      </c>
      <c r="B1374" t="str">
        <f>VLOOKUP($A1374, 'Customer Names'!$A$2:$D$2336, 2, FALSE)</f>
        <v>King</v>
      </c>
      <c r="C1374" t="str">
        <f>VLOOKUP($A1374, 'Customer Names'!$A$2:$D$2336, 3, FALSE)</f>
        <v xml:space="preserve"> Mr</v>
      </c>
      <c r="D1374" t="str">
        <f>VLOOKUP($A1374, 'Customer Names'!$A$2:$D$2336, 4, FALSE)</f>
        <v xml:space="preserve">  Travis</v>
      </c>
      <c r="E1374">
        <f>VLOOKUP($A1374, 'Medical Examinations'!$A$2:$J$2336, 2, FALSE)</f>
        <v>40.15</v>
      </c>
      <c r="F1374">
        <f>VLOOKUP($A1374, 'Medical Examinations'!$A$2:$J$2336, 3, FALSE)</f>
        <v>11.84</v>
      </c>
      <c r="G1374" t="str">
        <f>VLOOKUP($A1374, 'Medical Examinations'!$A$2:$J$2336, 4, FALSE)</f>
        <v>Yes</v>
      </c>
      <c r="H1374" t="str">
        <f>VLOOKUP($A1374, 'Medical Examinations'!$A$2:$J$2336, 5, FALSE)</f>
        <v>No</v>
      </c>
      <c r="I1374" t="str">
        <f>VLOOKUP($A1374, 'Medical Examinations'!$A$2:$J$2336, 6, FALSE)</f>
        <v>No</v>
      </c>
      <c r="J1374">
        <f>VLOOKUP($A1374, 'Medical Examinations'!$A$2:$J$2336, 7, FALSE)</f>
        <v>1</v>
      </c>
      <c r="K1374" t="str">
        <f>VLOOKUP($A1374, 'Medical Examinations'!$A$2:$J$2336, 8, FALSE)</f>
        <v>Yes</v>
      </c>
      <c r="L1374" t="str">
        <f>VLOOKUP($A1374, 'Medical Examinations'!$A$2:$J$2336, 9, FALSE)</f>
        <v>Obesity</v>
      </c>
      <c r="M1374" t="str">
        <f>VLOOKUP($A1374, 'Medical Examinations'!$A$2:$J$2336, 10, FALSE)</f>
        <v>Diabetes</v>
      </c>
      <c r="N1374">
        <f>VLOOKUP($A1374, 'Hospitalisation Details'!$A$2:$K$2344, 5, FALSE)</f>
        <v>0</v>
      </c>
      <c r="O1374">
        <f>VLOOKUP($A1374, 'Hospitalisation Details'!$A$2:$K$2344, 6, FALSE)</f>
        <v>7804.16</v>
      </c>
      <c r="P1374" t="str">
        <f>VLOOKUP($A1374, 'Hospitalisation Details'!$A$2:$K$2344, 7, FALSE)</f>
        <v>tier - 2</v>
      </c>
      <c r="Q1374" t="str">
        <f>VLOOKUP($A1374, 'Hospitalisation Details'!$A$2:$K$2344, 8, FALSE)</f>
        <v>tier - 3</v>
      </c>
      <c r="R1374" t="str">
        <f>VLOOKUP($A1374, 'Hospitalisation Details'!$A$2:$K$2344, 9, FALSE)</f>
        <v>R1013</v>
      </c>
      <c r="S1374" t="str">
        <f>VLOOKUP($A1374, 'Hospitalisation Details'!$A$2:$K$2344, 10, FALSE)</f>
        <v>9Nov1974</v>
      </c>
      <c r="T1374">
        <f>VLOOKUP($A1374, 'Hospitalisation Details'!$A$2:$K$2344, 11, FALSE)</f>
        <v>48</v>
      </c>
    </row>
    <row r="1375" spans="1:20" ht="15.75" x14ac:dyDescent="0.25">
      <c r="A1375" s="1" t="s">
        <v>996</v>
      </c>
      <c r="B1375" t="str">
        <f>VLOOKUP($A1375, 'Customer Names'!$A$2:$D$2336, 2, FALSE)</f>
        <v>Montez</v>
      </c>
      <c r="C1375" t="str">
        <f>VLOOKUP($A1375, 'Customer Names'!$A$2:$D$2336, 3, FALSE)</f>
        <v xml:space="preserve"> Mr</v>
      </c>
      <c r="D1375" t="str">
        <f>VLOOKUP($A1375, 'Customer Names'!$A$2:$D$2336, 4, FALSE)</f>
        <v xml:space="preserve">  Ricky</v>
      </c>
      <c r="E1375">
        <f>VLOOKUP($A1375, 'Medical Examinations'!$A$2:$J$2336, 2, FALSE)</f>
        <v>40.700000000000003</v>
      </c>
      <c r="F1375">
        <f>VLOOKUP($A1375, 'Medical Examinations'!$A$2:$J$2336, 3, FALSE)</f>
        <v>6.27</v>
      </c>
      <c r="G1375" t="str">
        <f>VLOOKUP($A1375, 'Medical Examinations'!$A$2:$J$2336, 4, FALSE)</f>
        <v>Yes</v>
      </c>
      <c r="H1375" t="str">
        <f>VLOOKUP($A1375, 'Medical Examinations'!$A$2:$J$2336, 5, FALSE)</f>
        <v>No</v>
      </c>
      <c r="I1375" t="str">
        <f>VLOOKUP($A1375, 'Medical Examinations'!$A$2:$J$2336, 6, FALSE)</f>
        <v>Yes</v>
      </c>
      <c r="J1375">
        <f>VLOOKUP($A1375, 'Medical Examinations'!$A$2:$J$2336, 7, FALSE)</f>
        <v>1</v>
      </c>
      <c r="K1375" t="str">
        <f>VLOOKUP($A1375, 'Medical Examinations'!$A$2:$J$2336, 8, FALSE)</f>
        <v>Yes</v>
      </c>
      <c r="L1375" t="str">
        <f>VLOOKUP($A1375, 'Medical Examinations'!$A$2:$J$2336, 9, FALSE)</f>
        <v>Obesity</v>
      </c>
      <c r="M1375" t="str">
        <f>VLOOKUP($A1375, 'Medical Examinations'!$A$2:$J$2336, 10, FALSE)</f>
        <v>Diabetes</v>
      </c>
      <c r="N1375">
        <f>VLOOKUP($A1375, 'Hospitalisation Details'!$A$2:$K$2344, 5, FALSE)</f>
        <v>0</v>
      </c>
      <c r="O1375">
        <f>VLOOKUP($A1375, 'Hospitalisation Details'!$A$2:$K$2344, 6, FALSE)</f>
        <v>7803.77</v>
      </c>
      <c r="P1375" t="str">
        <f>VLOOKUP($A1375, 'Hospitalisation Details'!$A$2:$K$2344, 7, FALSE)</f>
        <v>tier - 2</v>
      </c>
      <c r="Q1375" t="str">
        <f>VLOOKUP($A1375, 'Hospitalisation Details'!$A$2:$K$2344, 8, FALSE)</f>
        <v>tier - 3</v>
      </c>
      <c r="R1375" t="str">
        <f>VLOOKUP($A1375, 'Hospitalisation Details'!$A$2:$K$2344, 9, FALSE)</f>
        <v>R1012</v>
      </c>
      <c r="S1375" t="str">
        <f>VLOOKUP($A1375, 'Hospitalisation Details'!$A$2:$K$2344, 10, FALSE)</f>
        <v>2Dec1997</v>
      </c>
      <c r="T1375">
        <f>VLOOKUP($A1375, 'Hospitalisation Details'!$A$2:$K$2344, 11, FALSE)</f>
        <v>25</v>
      </c>
    </row>
    <row r="1376" spans="1:20" ht="15.75" x14ac:dyDescent="0.25">
      <c r="A1376" s="1" t="s">
        <v>995</v>
      </c>
      <c r="B1376" t="str">
        <f>VLOOKUP($A1376, 'Customer Names'!$A$2:$D$2336, 2, FALSE)</f>
        <v>Campbell</v>
      </c>
      <c r="C1376" t="str">
        <f>VLOOKUP($A1376, 'Customer Names'!$A$2:$D$2336, 3, FALSE)</f>
        <v xml:space="preserve"> Mrs</v>
      </c>
      <c r="D1376" t="str">
        <f>VLOOKUP($A1376, 'Customer Names'!$A$2:$D$2336, 4, FALSE)</f>
        <v xml:space="preserve">  Colleen L</v>
      </c>
      <c r="E1376">
        <f>VLOOKUP($A1376, 'Medical Examinations'!$A$2:$J$2336, 2, FALSE)</f>
        <v>40.76</v>
      </c>
      <c r="F1376">
        <f>VLOOKUP($A1376, 'Medical Examinations'!$A$2:$J$2336, 3, FALSE)</f>
        <v>5.28</v>
      </c>
      <c r="G1376" t="str">
        <f>VLOOKUP($A1376, 'Medical Examinations'!$A$2:$J$2336, 4, FALSE)</f>
        <v>Yes</v>
      </c>
      <c r="H1376" t="str">
        <f>VLOOKUP($A1376, 'Medical Examinations'!$A$2:$J$2336, 5, FALSE)</f>
        <v>No</v>
      </c>
      <c r="I1376" t="str">
        <f>VLOOKUP($A1376, 'Medical Examinations'!$A$2:$J$2336, 6, FALSE)</f>
        <v>No</v>
      </c>
      <c r="J1376">
        <f>VLOOKUP($A1376, 'Medical Examinations'!$A$2:$J$2336, 7, FALSE)</f>
        <v>1</v>
      </c>
      <c r="K1376" t="str">
        <f>VLOOKUP($A1376, 'Medical Examinations'!$A$2:$J$2336, 8, FALSE)</f>
        <v>Yes</v>
      </c>
      <c r="L1376" t="str">
        <f>VLOOKUP($A1376, 'Medical Examinations'!$A$2:$J$2336, 9, FALSE)</f>
        <v>Obesity</v>
      </c>
      <c r="M1376" t="str">
        <f>VLOOKUP($A1376, 'Medical Examinations'!$A$2:$J$2336, 10, FALSE)</f>
        <v>Normal</v>
      </c>
      <c r="N1376">
        <f>VLOOKUP($A1376, 'Hospitalisation Details'!$A$2:$K$2344, 5, FALSE)</f>
        <v>0</v>
      </c>
      <c r="O1376">
        <f>VLOOKUP($A1376, 'Hospitalisation Details'!$A$2:$K$2344, 6, FALSE)</f>
        <v>7794.68</v>
      </c>
      <c r="P1376" t="str">
        <f>VLOOKUP($A1376, 'Hospitalisation Details'!$A$2:$K$2344, 7, FALSE)</f>
        <v>tier - 2</v>
      </c>
      <c r="Q1376" t="str">
        <f>VLOOKUP($A1376, 'Hospitalisation Details'!$A$2:$K$2344, 8, FALSE)</f>
        <v>tier - 2</v>
      </c>
      <c r="R1376" t="str">
        <f>VLOOKUP($A1376, 'Hospitalisation Details'!$A$2:$K$2344, 9, FALSE)</f>
        <v>R1026</v>
      </c>
      <c r="S1376" t="str">
        <f>VLOOKUP($A1376, 'Hospitalisation Details'!$A$2:$K$2344, 10, FALSE)</f>
        <v>25Dec1999</v>
      </c>
      <c r="T1376">
        <f>VLOOKUP($A1376, 'Hospitalisation Details'!$A$2:$K$2344, 11, FALSE)</f>
        <v>23</v>
      </c>
    </row>
    <row r="1377" spans="1:20" ht="15.75" x14ac:dyDescent="0.25">
      <c r="A1377" s="1" t="s">
        <v>994</v>
      </c>
      <c r="B1377" t="str">
        <f>VLOOKUP($A1377, 'Customer Names'!$A$2:$D$2336, 2, FALSE)</f>
        <v>Hurt</v>
      </c>
      <c r="C1377" t="str">
        <f>VLOOKUP($A1377, 'Customer Names'!$A$2:$D$2336, 3, FALSE)</f>
        <v xml:space="preserve"> Mr</v>
      </c>
      <c r="D1377" t="str">
        <f>VLOOKUP($A1377, 'Customer Names'!$A$2:$D$2336, 4, FALSE)</f>
        <v xml:space="preserve">  Charlie A</v>
      </c>
      <c r="E1377">
        <f>VLOOKUP($A1377, 'Medical Examinations'!$A$2:$J$2336, 2, FALSE)</f>
        <v>29.7</v>
      </c>
      <c r="F1377">
        <f>VLOOKUP($A1377, 'Medical Examinations'!$A$2:$J$2336, 3, FALSE)</f>
        <v>7.03</v>
      </c>
      <c r="G1377" t="str">
        <f>VLOOKUP($A1377, 'Medical Examinations'!$A$2:$J$2336, 4, FALSE)</f>
        <v>No</v>
      </c>
      <c r="H1377" t="str">
        <f>VLOOKUP($A1377, 'Medical Examinations'!$A$2:$J$2336, 5, FALSE)</f>
        <v>No</v>
      </c>
      <c r="I1377" t="str">
        <f>VLOOKUP($A1377, 'Medical Examinations'!$A$2:$J$2336, 6, FALSE)</f>
        <v>No</v>
      </c>
      <c r="J1377">
        <f>VLOOKUP($A1377, 'Medical Examinations'!$A$2:$J$2336, 7, FALSE)</f>
        <v>0</v>
      </c>
      <c r="K1377" t="str">
        <f>VLOOKUP($A1377, 'Medical Examinations'!$A$2:$J$2336, 8, FALSE)</f>
        <v>No</v>
      </c>
      <c r="L1377" t="str">
        <f>VLOOKUP($A1377, 'Medical Examinations'!$A$2:$J$2336, 9, FALSE)</f>
        <v>Obesity</v>
      </c>
      <c r="M1377" t="str">
        <f>VLOOKUP($A1377, 'Medical Examinations'!$A$2:$J$2336, 10, FALSE)</f>
        <v>Diabetes</v>
      </c>
      <c r="N1377">
        <f>VLOOKUP($A1377, 'Hospitalisation Details'!$A$2:$K$2344, 5, FALSE)</f>
        <v>0</v>
      </c>
      <c r="O1377">
        <f>VLOOKUP($A1377, 'Hospitalisation Details'!$A$2:$K$2344, 6, FALSE)</f>
        <v>7789.64</v>
      </c>
      <c r="P1377" t="str">
        <f>VLOOKUP($A1377, 'Hospitalisation Details'!$A$2:$K$2344, 7, FALSE)</f>
        <v>tier - 1</v>
      </c>
      <c r="Q1377" t="str">
        <f>VLOOKUP($A1377, 'Hospitalisation Details'!$A$2:$K$2344, 8, FALSE)</f>
        <v>tier - 3</v>
      </c>
      <c r="R1377" t="str">
        <f>VLOOKUP($A1377, 'Hospitalisation Details'!$A$2:$K$2344, 9, FALSE)</f>
        <v>R1013</v>
      </c>
      <c r="S1377" t="str">
        <f>VLOOKUP($A1377, 'Hospitalisation Details'!$A$2:$K$2344, 10, FALSE)</f>
        <v>6Dec1974</v>
      </c>
      <c r="T1377">
        <f>VLOOKUP($A1377, 'Hospitalisation Details'!$A$2:$K$2344, 11, FALSE)</f>
        <v>48</v>
      </c>
    </row>
    <row r="1378" spans="1:20" ht="15.75" x14ac:dyDescent="0.25">
      <c r="A1378" s="1" t="s">
        <v>993</v>
      </c>
      <c r="B1378" t="str">
        <f>VLOOKUP($A1378, 'Customer Names'!$A$2:$D$2336, 2, FALSE)</f>
        <v>Garey</v>
      </c>
      <c r="C1378" t="str">
        <f>VLOOKUP($A1378, 'Customer Names'!$A$2:$D$2336, 3, FALSE)</f>
        <v xml:space="preserve"> Mr</v>
      </c>
      <c r="D1378" t="str">
        <f>VLOOKUP($A1378, 'Customer Names'!$A$2:$D$2336, 4, FALSE)</f>
        <v xml:space="preserve">  Rick</v>
      </c>
      <c r="E1378">
        <f>VLOOKUP($A1378, 'Medical Examinations'!$A$2:$J$2336, 2, FALSE)</f>
        <v>40.58</v>
      </c>
      <c r="F1378">
        <f>VLOOKUP($A1378, 'Medical Examinations'!$A$2:$J$2336, 3, FALSE)</f>
        <v>5.32</v>
      </c>
      <c r="G1378" t="str">
        <f>VLOOKUP($A1378, 'Medical Examinations'!$A$2:$J$2336, 4, FALSE)</f>
        <v>Yes</v>
      </c>
      <c r="H1378" t="str">
        <f>VLOOKUP($A1378, 'Medical Examinations'!$A$2:$J$2336, 5, FALSE)</f>
        <v>No</v>
      </c>
      <c r="I1378" t="str">
        <f>VLOOKUP($A1378, 'Medical Examinations'!$A$2:$J$2336, 6, FALSE)</f>
        <v>Yes</v>
      </c>
      <c r="J1378">
        <f>VLOOKUP($A1378, 'Medical Examinations'!$A$2:$J$2336, 7, FALSE)</f>
        <v>1</v>
      </c>
      <c r="K1378" t="str">
        <f>VLOOKUP($A1378, 'Medical Examinations'!$A$2:$J$2336, 8, FALSE)</f>
        <v>Yes</v>
      </c>
      <c r="L1378" t="str">
        <f>VLOOKUP($A1378, 'Medical Examinations'!$A$2:$J$2336, 9, FALSE)</f>
        <v>Obesity</v>
      </c>
      <c r="M1378" t="str">
        <f>VLOOKUP($A1378, 'Medical Examinations'!$A$2:$J$2336, 10, FALSE)</f>
        <v>Normal</v>
      </c>
      <c r="N1378">
        <f>VLOOKUP($A1378, 'Hospitalisation Details'!$A$2:$K$2344, 5, FALSE)</f>
        <v>0</v>
      </c>
      <c r="O1378">
        <f>VLOOKUP($A1378, 'Hospitalisation Details'!$A$2:$K$2344, 6, FALSE)</f>
        <v>7763.06</v>
      </c>
      <c r="P1378" t="str">
        <f>VLOOKUP($A1378, 'Hospitalisation Details'!$A$2:$K$2344, 7, FALSE)</f>
        <v>tier - 2</v>
      </c>
      <c r="Q1378" t="str">
        <f>VLOOKUP($A1378, 'Hospitalisation Details'!$A$2:$K$2344, 8, FALSE)</f>
        <v>tier - 1</v>
      </c>
      <c r="R1378" t="str">
        <f>VLOOKUP($A1378, 'Hospitalisation Details'!$A$2:$K$2344, 9, FALSE)</f>
        <v>R1012</v>
      </c>
      <c r="S1378" t="str">
        <f>VLOOKUP($A1378, 'Hospitalisation Details'!$A$2:$K$2344, 10, FALSE)</f>
        <v>21Dec1997</v>
      </c>
      <c r="T1378">
        <f>VLOOKUP($A1378, 'Hospitalisation Details'!$A$2:$K$2344, 11, FALSE)</f>
        <v>25</v>
      </c>
    </row>
    <row r="1379" spans="1:20" ht="15.75" x14ac:dyDescent="0.25">
      <c r="A1379" s="1" t="s">
        <v>992</v>
      </c>
      <c r="B1379" t="str">
        <f>VLOOKUP($A1379, 'Customer Names'!$A$2:$D$2336, 2, FALSE)</f>
        <v>Reddy</v>
      </c>
      <c r="C1379" t="str">
        <f>VLOOKUP($A1379, 'Customer Names'!$A$2:$D$2336, 3, FALSE)</f>
        <v xml:space="preserve"> Ms</v>
      </c>
      <c r="D1379" t="str">
        <f>VLOOKUP($A1379, 'Customer Names'!$A$2:$D$2336, 4, FALSE)</f>
        <v xml:space="preserve">  Lauren C</v>
      </c>
      <c r="E1379">
        <f>VLOOKUP($A1379, 'Medical Examinations'!$A$2:$J$2336, 2, FALSE)</f>
        <v>33.06</v>
      </c>
      <c r="F1379">
        <f>VLOOKUP($A1379, 'Medical Examinations'!$A$2:$J$2336, 3, FALSE)</f>
        <v>9.59</v>
      </c>
      <c r="G1379" t="str">
        <f>VLOOKUP($A1379, 'Medical Examinations'!$A$2:$J$2336, 4, FALSE)</f>
        <v>Yes</v>
      </c>
      <c r="H1379" t="str">
        <f>VLOOKUP($A1379, 'Medical Examinations'!$A$2:$J$2336, 5, FALSE)</f>
        <v>No</v>
      </c>
      <c r="I1379" t="str">
        <f>VLOOKUP($A1379, 'Medical Examinations'!$A$2:$J$2336, 6, FALSE)</f>
        <v>No</v>
      </c>
      <c r="J1379">
        <f>VLOOKUP($A1379, 'Medical Examinations'!$A$2:$J$2336, 7, FALSE)</f>
        <v>1</v>
      </c>
      <c r="K1379" t="str">
        <f>VLOOKUP($A1379, 'Medical Examinations'!$A$2:$J$2336, 8, FALSE)</f>
        <v>No</v>
      </c>
      <c r="L1379" t="str">
        <f>VLOOKUP($A1379, 'Medical Examinations'!$A$2:$J$2336, 9, FALSE)</f>
        <v>Obesity</v>
      </c>
      <c r="M1379" t="str">
        <f>VLOOKUP($A1379, 'Medical Examinations'!$A$2:$J$2336, 10, FALSE)</f>
        <v>Diabetes</v>
      </c>
      <c r="N1379">
        <f>VLOOKUP($A1379, 'Hospitalisation Details'!$A$2:$K$2344, 5, FALSE)</f>
        <v>2</v>
      </c>
      <c r="O1379">
        <f>VLOOKUP($A1379, 'Hospitalisation Details'!$A$2:$K$2344, 6, FALSE)</f>
        <v>7749.16</v>
      </c>
      <c r="P1379" t="str">
        <f>VLOOKUP($A1379, 'Hospitalisation Details'!$A$2:$K$2344, 7, FALSE)</f>
        <v>tier - 2</v>
      </c>
      <c r="Q1379" t="str">
        <f>VLOOKUP($A1379, 'Hospitalisation Details'!$A$2:$K$2344, 8, FALSE)</f>
        <v>tier - 1</v>
      </c>
      <c r="R1379" t="str">
        <f>VLOOKUP($A1379, 'Hospitalisation Details'!$A$2:$K$2344, 9, FALSE)</f>
        <v>R1012</v>
      </c>
      <c r="S1379" t="str">
        <f>VLOOKUP($A1379, 'Hospitalisation Details'!$A$2:$K$2344, 10, FALSE)</f>
        <v>30Jun1981</v>
      </c>
      <c r="T1379">
        <f>VLOOKUP($A1379, 'Hospitalisation Details'!$A$2:$K$2344, 11, FALSE)</f>
        <v>41</v>
      </c>
    </row>
    <row r="1380" spans="1:20" ht="15.75" x14ac:dyDescent="0.25">
      <c r="A1380" s="1" t="s">
        <v>991</v>
      </c>
      <c r="B1380" t="str">
        <f>VLOOKUP($A1380, 'Customer Names'!$A$2:$D$2336, 2, FALSE)</f>
        <v>Mueller</v>
      </c>
      <c r="C1380" t="str">
        <f>VLOOKUP($A1380, 'Customer Names'!$A$2:$D$2336, 3, FALSE)</f>
        <v xml:space="preserve"> Mr</v>
      </c>
      <c r="D1380" t="str">
        <f>VLOOKUP($A1380, 'Customer Names'!$A$2:$D$2336, 4, FALSE)</f>
        <v xml:space="preserve">  Daniel</v>
      </c>
      <c r="E1380">
        <f>VLOOKUP($A1380, 'Medical Examinations'!$A$2:$J$2336, 2, FALSE)</f>
        <v>26.62</v>
      </c>
      <c r="F1380">
        <f>VLOOKUP($A1380, 'Medical Examinations'!$A$2:$J$2336, 3, FALSE)</f>
        <v>6.15</v>
      </c>
      <c r="G1380" t="str">
        <f>VLOOKUP($A1380, 'Medical Examinations'!$A$2:$J$2336, 4, FALSE)</f>
        <v>No</v>
      </c>
      <c r="H1380" t="str">
        <f>VLOOKUP($A1380, 'Medical Examinations'!$A$2:$J$2336, 5, FALSE)</f>
        <v>No</v>
      </c>
      <c r="I1380" t="str">
        <f>VLOOKUP($A1380, 'Medical Examinations'!$A$2:$J$2336, 6, FALSE)</f>
        <v>No</v>
      </c>
      <c r="J1380">
        <f>VLOOKUP($A1380, 'Medical Examinations'!$A$2:$J$2336, 7, FALSE)</f>
        <v>0</v>
      </c>
      <c r="K1380" t="str">
        <f>VLOOKUP($A1380, 'Medical Examinations'!$A$2:$J$2336, 8, FALSE)</f>
        <v>No</v>
      </c>
      <c r="L1380" t="str">
        <f>VLOOKUP($A1380, 'Medical Examinations'!$A$2:$J$2336, 9, FALSE)</f>
        <v>Obesity</v>
      </c>
      <c r="M1380" t="str">
        <f>VLOOKUP($A1380, 'Medical Examinations'!$A$2:$J$2336, 10, FALSE)</f>
        <v>Diabetes</v>
      </c>
      <c r="N1380">
        <f>VLOOKUP($A1380, 'Hospitalisation Details'!$A$2:$K$2344, 5, FALSE)</f>
        <v>1</v>
      </c>
      <c r="O1380">
        <f>VLOOKUP($A1380, 'Hospitalisation Details'!$A$2:$K$2344, 6, FALSE)</f>
        <v>7742.11</v>
      </c>
      <c r="P1380" t="str">
        <f>VLOOKUP($A1380, 'Hospitalisation Details'!$A$2:$K$2344, 7, FALSE)</f>
        <v>tier - 3</v>
      </c>
      <c r="Q1380" t="str">
        <f>VLOOKUP($A1380, 'Hospitalisation Details'!$A$2:$K$2344, 8, FALSE)</f>
        <v>tier - 2</v>
      </c>
      <c r="R1380" t="str">
        <f>VLOOKUP($A1380, 'Hospitalisation Details'!$A$2:$K$2344, 9, FALSE)</f>
        <v>R1013</v>
      </c>
      <c r="S1380" t="str">
        <f>VLOOKUP($A1380, 'Hospitalisation Details'!$A$2:$K$2344, 10, FALSE)</f>
        <v>12Dec1976</v>
      </c>
      <c r="T1380">
        <f>VLOOKUP($A1380, 'Hospitalisation Details'!$A$2:$K$2344, 11, FALSE)</f>
        <v>46</v>
      </c>
    </row>
    <row r="1381" spans="1:20" ht="15.75" x14ac:dyDescent="0.25">
      <c r="A1381" s="1" t="s">
        <v>990</v>
      </c>
      <c r="B1381" t="str">
        <f>VLOOKUP($A1381, 'Customer Names'!$A$2:$D$2336, 2, FALSE)</f>
        <v>Julia</v>
      </c>
      <c r="C1381" t="str">
        <f>VLOOKUP($A1381, 'Customer Names'!$A$2:$D$2336, 3, FALSE)</f>
        <v xml:space="preserve"> Mr</v>
      </c>
      <c r="D1381" t="str">
        <f>VLOOKUP($A1381, 'Customer Names'!$A$2:$D$2336, 4, FALSE)</f>
        <v xml:space="preserve">  Jaime</v>
      </c>
      <c r="E1381">
        <f>VLOOKUP($A1381, 'Medical Examinations'!$A$2:$J$2336, 2, FALSE)</f>
        <v>37.1</v>
      </c>
      <c r="F1381">
        <f>VLOOKUP($A1381, 'Medical Examinations'!$A$2:$J$2336, 3, FALSE)</f>
        <v>11.08</v>
      </c>
      <c r="G1381" t="str">
        <f>VLOOKUP($A1381, 'Medical Examinations'!$A$2:$J$2336, 4, FALSE)</f>
        <v>Yes</v>
      </c>
      <c r="H1381" t="str">
        <f>VLOOKUP($A1381, 'Medical Examinations'!$A$2:$J$2336, 5, FALSE)</f>
        <v>No</v>
      </c>
      <c r="I1381" t="str">
        <f>VLOOKUP($A1381, 'Medical Examinations'!$A$2:$J$2336, 6, FALSE)</f>
        <v>No</v>
      </c>
      <c r="J1381">
        <f>VLOOKUP($A1381, 'Medical Examinations'!$A$2:$J$2336, 7, FALSE)</f>
        <v>1</v>
      </c>
      <c r="K1381" t="str">
        <f>VLOOKUP($A1381, 'Medical Examinations'!$A$2:$J$2336, 8, FALSE)</f>
        <v>No</v>
      </c>
      <c r="L1381" t="str">
        <f>VLOOKUP($A1381, 'Medical Examinations'!$A$2:$J$2336, 9, FALSE)</f>
        <v>Obesity</v>
      </c>
      <c r="M1381" t="str">
        <f>VLOOKUP($A1381, 'Medical Examinations'!$A$2:$J$2336, 10, FALSE)</f>
        <v>Diabetes</v>
      </c>
      <c r="N1381">
        <f>VLOOKUP($A1381, 'Hospitalisation Details'!$A$2:$K$2344, 5, FALSE)</f>
        <v>2</v>
      </c>
      <c r="O1381">
        <f>VLOOKUP($A1381, 'Hospitalisation Details'!$A$2:$K$2344, 6, FALSE)</f>
        <v>7740.34</v>
      </c>
      <c r="P1381" t="str">
        <f>VLOOKUP($A1381, 'Hospitalisation Details'!$A$2:$K$2344, 7, FALSE)</f>
        <v>tier - 1</v>
      </c>
      <c r="Q1381" t="str">
        <f>VLOOKUP($A1381, 'Hospitalisation Details'!$A$2:$K$2344, 8, FALSE)</f>
        <v>tier - 1</v>
      </c>
      <c r="R1381" t="str">
        <f>VLOOKUP($A1381, 'Hospitalisation Details'!$A$2:$K$2344, 9, FALSE)</f>
        <v>R1011</v>
      </c>
      <c r="S1381" t="str">
        <f>VLOOKUP($A1381, 'Hospitalisation Details'!$A$2:$K$2344, 10, FALSE)</f>
        <v>4Sep1978</v>
      </c>
      <c r="T1381">
        <f>VLOOKUP($A1381, 'Hospitalisation Details'!$A$2:$K$2344, 11, FALSE)</f>
        <v>44</v>
      </c>
    </row>
    <row r="1382" spans="1:20" ht="15.75" x14ac:dyDescent="0.25">
      <c r="A1382" s="1" t="s">
        <v>989</v>
      </c>
      <c r="B1382" t="str">
        <f>VLOOKUP($A1382, 'Customer Names'!$A$2:$D$2336, 2, FALSE)</f>
        <v>Uribe</v>
      </c>
      <c r="C1382" t="str">
        <f>VLOOKUP($A1382, 'Customer Names'!$A$2:$D$2336, 3, FALSE)</f>
        <v xml:space="preserve"> Mr</v>
      </c>
      <c r="D1382" t="str">
        <f>VLOOKUP($A1382, 'Customer Names'!$A$2:$D$2336, 4, FALSE)</f>
        <v xml:space="preserve">  Erik R</v>
      </c>
      <c r="E1382">
        <f>VLOOKUP($A1382, 'Medical Examinations'!$A$2:$J$2336, 2, FALSE)</f>
        <v>18.28</v>
      </c>
      <c r="F1382">
        <f>VLOOKUP($A1382, 'Medical Examinations'!$A$2:$J$2336, 3, FALSE)</f>
        <v>7.95</v>
      </c>
      <c r="G1382" t="str">
        <f>VLOOKUP($A1382, 'Medical Examinations'!$A$2:$J$2336, 4, FALSE)</f>
        <v>No</v>
      </c>
      <c r="H1382" t="str">
        <f>VLOOKUP($A1382, 'Medical Examinations'!$A$2:$J$2336, 5, FALSE)</f>
        <v>No</v>
      </c>
      <c r="I1382" t="str">
        <f>VLOOKUP($A1382, 'Medical Examinations'!$A$2:$J$2336, 6, FALSE)</f>
        <v>No</v>
      </c>
      <c r="J1382">
        <f>VLOOKUP($A1382, 'Medical Examinations'!$A$2:$J$2336, 7, FALSE)</f>
        <v>0</v>
      </c>
      <c r="K1382" t="str">
        <f>VLOOKUP($A1382, 'Medical Examinations'!$A$2:$J$2336, 8, FALSE)</f>
        <v>No</v>
      </c>
      <c r="L1382" t="str">
        <f>VLOOKUP($A1382, 'Medical Examinations'!$A$2:$J$2336, 9, FALSE)</f>
        <v>Underweight</v>
      </c>
      <c r="M1382" t="str">
        <f>VLOOKUP($A1382, 'Medical Examinations'!$A$2:$J$2336, 10, FALSE)</f>
        <v>Diabetes</v>
      </c>
      <c r="N1382">
        <f>VLOOKUP($A1382, 'Hospitalisation Details'!$A$2:$K$2344, 5, FALSE)</f>
        <v>0</v>
      </c>
      <c r="O1382">
        <f>VLOOKUP($A1382, 'Hospitalisation Details'!$A$2:$K$2344, 6, FALSE)</f>
        <v>7736.39</v>
      </c>
      <c r="P1382" t="str">
        <f>VLOOKUP($A1382, 'Hospitalisation Details'!$A$2:$K$2344, 7, FALSE)</f>
        <v>tier - 3</v>
      </c>
      <c r="Q1382" t="str">
        <f>VLOOKUP($A1382, 'Hospitalisation Details'!$A$2:$K$2344, 8, FALSE)</f>
        <v>tier - 2</v>
      </c>
      <c r="R1382" t="str">
        <f>VLOOKUP($A1382, 'Hospitalisation Details'!$A$2:$K$2344, 9, FALSE)</f>
        <v>R1013</v>
      </c>
      <c r="S1382" t="str">
        <f>VLOOKUP($A1382, 'Hospitalisation Details'!$A$2:$K$2344, 10, FALSE)</f>
        <v>18Jul1965</v>
      </c>
      <c r="T1382">
        <f>VLOOKUP($A1382, 'Hospitalisation Details'!$A$2:$K$2344, 11, FALSE)</f>
        <v>57</v>
      </c>
    </row>
    <row r="1383" spans="1:20" ht="15.75" x14ac:dyDescent="0.25">
      <c r="A1383" s="1" t="s">
        <v>988</v>
      </c>
      <c r="B1383" t="str">
        <f>VLOOKUP($A1383, 'Customer Names'!$A$2:$D$2336, 2, FALSE)</f>
        <v>Hand</v>
      </c>
      <c r="C1383" t="str">
        <f>VLOOKUP($A1383, 'Customer Names'!$A$2:$D$2336, 3, FALSE)</f>
        <v xml:space="preserve"> Ms</v>
      </c>
      <c r="D1383" t="str">
        <f>VLOOKUP($A1383, 'Customer Names'!$A$2:$D$2336, 4, FALSE)</f>
        <v xml:space="preserve">  Katie</v>
      </c>
      <c r="E1383">
        <f>VLOOKUP($A1383, 'Medical Examinations'!$A$2:$J$2336, 2, FALSE)</f>
        <v>35.814999999999998</v>
      </c>
      <c r="F1383">
        <f>VLOOKUP($A1383, 'Medical Examinations'!$A$2:$J$2336, 3, FALSE)</f>
        <v>6.23</v>
      </c>
      <c r="G1383" t="str">
        <f>VLOOKUP($A1383, 'Medical Examinations'!$A$2:$J$2336, 4, FALSE)</f>
        <v>Yes</v>
      </c>
      <c r="H1383" t="str">
        <f>VLOOKUP($A1383, 'Medical Examinations'!$A$2:$J$2336, 5, FALSE)</f>
        <v>No</v>
      </c>
      <c r="I1383" t="str">
        <f>VLOOKUP($A1383, 'Medical Examinations'!$A$2:$J$2336, 6, FALSE)</f>
        <v>No</v>
      </c>
      <c r="J1383">
        <f>VLOOKUP($A1383, 'Medical Examinations'!$A$2:$J$2336, 7, FALSE)</f>
        <v>1</v>
      </c>
      <c r="K1383" t="str">
        <f>VLOOKUP($A1383, 'Medical Examinations'!$A$2:$J$2336, 8, FALSE)</f>
        <v>No</v>
      </c>
      <c r="L1383" t="str">
        <f>VLOOKUP($A1383, 'Medical Examinations'!$A$2:$J$2336, 9, FALSE)</f>
        <v>Obesity</v>
      </c>
      <c r="M1383" t="str">
        <f>VLOOKUP($A1383, 'Medical Examinations'!$A$2:$J$2336, 10, FALSE)</f>
        <v>Diabetes</v>
      </c>
      <c r="N1383">
        <f>VLOOKUP($A1383, 'Hospitalisation Details'!$A$2:$K$2344, 5, FALSE)</f>
        <v>0</v>
      </c>
      <c r="O1383">
        <f>VLOOKUP($A1383, 'Hospitalisation Details'!$A$2:$K$2344, 6, FALSE)</f>
        <v>7731.86</v>
      </c>
      <c r="P1383" t="str">
        <f>VLOOKUP($A1383, 'Hospitalisation Details'!$A$2:$K$2344, 7, FALSE)</f>
        <v>tier - 2</v>
      </c>
      <c r="Q1383" t="str">
        <f>VLOOKUP($A1383, 'Hospitalisation Details'!$A$2:$K$2344, 8, FALSE)</f>
        <v>tier - 3</v>
      </c>
      <c r="R1383" t="str">
        <f>VLOOKUP($A1383, 'Hospitalisation Details'!$A$2:$K$2344, 9, FALSE)</f>
        <v>R1012</v>
      </c>
      <c r="S1383" t="str">
        <f>VLOOKUP($A1383, 'Hospitalisation Details'!$A$2:$K$2344, 10, FALSE)</f>
        <v>29Aug1977</v>
      </c>
      <c r="T1383">
        <f>VLOOKUP($A1383, 'Hospitalisation Details'!$A$2:$K$2344, 11, FALSE)</f>
        <v>45</v>
      </c>
    </row>
    <row r="1384" spans="1:20" ht="15.75" x14ac:dyDescent="0.25">
      <c r="A1384" s="1" t="s">
        <v>987</v>
      </c>
      <c r="B1384" t="str">
        <f>VLOOKUP($A1384, 'Customer Names'!$A$2:$D$2336, 2, FALSE)</f>
        <v>Petersen</v>
      </c>
      <c r="C1384" t="str">
        <f>VLOOKUP($A1384, 'Customer Names'!$A$2:$D$2336, 3, FALSE)</f>
        <v xml:space="preserve"> Mr</v>
      </c>
      <c r="D1384" t="str">
        <f>VLOOKUP($A1384, 'Customer Names'!$A$2:$D$2336, 4, FALSE)</f>
        <v xml:space="preserve">  Thomas A</v>
      </c>
      <c r="E1384">
        <f>VLOOKUP($A1384, 'Medical Examinations'!$A$2:$J$2336, 2, FALSE)</f>
        <v>30.69</v>
      </c>
      <c r="F1384">
        <f>VLOOKUP($A1384, 'Medical Examinations'!$A$2:$J$2336, 3, FALSE)</f>
        <v>6.5</v>
      </c>
      <c r="G1384" t="str">
        <f>VLOOKUP($A1384, 'Medical Examinations'!$A$2:$J$2336, 4, FALSE)</f>
        <v>No</v>
      </c>
      <c r="H1384" t="str">
        <f>VLOOKUP($A1384, 'Medical Examinations'!$A$2:$J$2336, 5, FALSE)</f>
        <v>No</v>
      </c>
      <c r="I1384" t="str">
        <f>VLOOKUP($A1384, 'Medical Examinations'!$A$2:$J$2336, 6, FALSE)</f>
        <v>No</v>
      </c>
      <c r="J1384">
        <f>VLOOKUP($A1384, 'Medical Examinations'!$A$2:$J$2336, 7, FALSE)</f>
        <v>1</v>
      </c>
      <c r="K1384" t="str">
        <f>VLOOKUP($A1384, 'Medical Examinations'!$A$2:$J$2336, 8, FALSE)</f>
        <v>No</v>
      </c>
      <c r="L1384" t="str">
        <f>VLOOKUP($A1384, 'Medical Examinations'!$A$2:$J$2336, 9, FALSE)</f>
        <v>Obesity</v>
      </c>
      <c r="M1384" t="str">
        <f>VLOOKUP($A1384, 'Medical Examinations'!$A$2:$J$2336, 10, FALSE)</f>
        <v>Diabetes</v>
      </c>
      <c r="N1384">
        <f>VLOOKUP($A1384, 'Hospitalisation Details'!$A$2:$K$2344, 5, FALSE)</f>
        <v>2</v>
      </c>
      <c r="O1384">
        <f>VLOOKUP($A1384, 'Hospitalisation Details'!$A$2:$K$2344, 6, FALSE)</f>
        <v>7731.43</v>
      </c>
      <c r="P1384" t="str">
        <f>VLOOKUP($A1384, 'Hospitalisation Details'!$A$2:$K$2344, 7, FALSE)</f>
        <v>tier - 3</v>
      </c>
      <c r="Q1384" t="str">
        <f>VLOOKUP($A1384, 'Hospitalisation Details'!$A$2:$K$2344, 8, FALSE)</f>
        <v>tier - 2</v>
      </c>
      <c r="R1384" t="str">
        <f>VLOOKUP($A1384, 'Hospitalisation Details'!$A$2:$K$2344, 9, FALSE)</f>
        <v>R1013</v>
      </c>
      <c r="S1384" t="str">
        <f>VLOOKUP($A1384, 'Hospitalisation Details'!$A$2:$K$2344, 10, FALSE)</f>
        <v>4Dec1978</v>
      </c>
      <c r="T1384">
        <f>VLOOKUP($A1384, 'Hospitalisation Details'!$A$2:$K$2344, 11, FALSE)</f>
        <v>44</v>
      </c>
    </row>
    <row r="1385" spans="1:20" ht="15.75" x14ac:dyDescent="0.25">
      <c r="A1385" s="1" t="s">
        <v>986</v>
      </c>
      <c r="B1385" t="str">
        <f>VLOOKUP($A1385, 'Customer Names'!$A$2:$D$2336, 2, FALSE)</f>
        <v>Mac-Thiong</v>
      </c>
      <c r="C1385" t="str">
        <f>VLOOKUP($A1385, 'Customer Names'!$A$2:$D$2336, 3, FALSE)</f>
        <v xml:space="preserve"> Mr</v>
      </c>
      <c r="D1385" t="str">
        <f>VLOOKUP($A1385, 'Customer Names'!$A$2:$D$2336, 4, FALSE)</f>
        <v xml:space="preserve">  Jean-Marc</v>
      </c>
      <c r="E1385">
        <f>VLOOKUP($A1385, 'Medical Examinations'!$A$2:$J$2336, 2, FALSE)</f>
        <v>26.125</v>
      </c>
      <c r="F1385">
        <f>VLOOKUP($A1385, 'Medical Examinations'!$A$2:$J$2336, 3, FALSE)</f>
        <v>5.22</v>
      </c>
      <c r="G1385" t="str">
        <f>VLOOKUP($A1385, 'Medical Examinations'!$A$2:$J$2336, 4, FALSE)</f>
        <v>No</v>
      </c>
      <c r="H1385" t="str">
        <f>VLOOKUP($A1385, 'Medical Examinations'!$A$2:$J$2336, 5, FALSE)</f>
        <v>No</v>
      </c>
      <c r="I1385" t="str">
        <f>VLOOKUP($A1385, 'Medical Examinations'!$A$2:$J$2336, 6, FALSE)</f>
        <v>No</v>
      </c>
      <c r="J1385">
        <f>VLOOKUP($A1385, 'Medical Examinations'!$A$2:$J$2336, 7, FALSE)</f>
        <v>0</v>
      </c>
      <c r="K1385" t="str">
        <f>VLOOKUP($A1385, 'Medical Examinations'!$A$2:$J$2336, 8, FALSE)</f>
        <v>No</v>
      </c>
      <c r="L1385" t="str">
        <f>VLOOKUP($A1385, 'Medical Examinations'!$A$2:$J$2336, 9, FALSE)</f>
        <v>Obesity</v>
      </c>
      <c r="M1385" t="str">
        <f>VLOOKUP($A1385, 'Medical Examinations'!$A$2:$J$2336, 10, FALSE)</f>
        <v>Normal</v>
      </c>
      <c r="N1385">
        <f>VLOOKUP($A1385, 'Hospitalisation Details'!$A$2:$K$2344, 5, FALSE)</f>
        <v>2</v>
      </c>
      <c r="O1385">
        <f>VLOOKUP($A1385, 'Hospitalisation Details'!$A$2:$K$2344, 6, FALSE)</f>
        <v>7729.65</v>
      </c>
      <c r="P1385" t="str">
        <f>VLOOKUP($A1385, 'Hospitalisation Details'!$A$2:$K$2344, 7, FALSE)</f>
        <v>tier - 3</v>
      </c>
      <c r="Q1385" t="str">
        <f>VLOOKUP($A1385, 'Hospitalisation Details'!$A$2:$K$2344, 8, FALSE)</f>
        <v>tier - 1</v>
      </c>
      <c r="R1385" t="str">
        <f>VLOOKUP($A1385, 'Hospitalisation Details'!$A$2:$K$2344, 9, FALSE)</f>
        <v>R1016</v>
      </c>
      <c r="S1385" t="str">
        <f>VLOOKUP($A1385, 'Hospitalisation Details'!$A$2:$K$2344, 10, FALSE)</f>
        <v>10Sep1980</v>
      </c>
      <c r="T1385">
        <f>VLOOKUP($A1385, 'Hospitalisation Details'!$A$2:$K$2344, 11, FALSE)</f>
        <v>42</v>
      </c>
    </row>
    <row r="1386" spans="1:20" ht="15.75" x14ac:dyDescent="0.25">
      <c r="A1386" s="1" t="s">
        <v>985</v>
      </c>
      <c r="B1386" t="str">
        <f>VLOOKUP($A1386, 'Customer Names'!$A$2:$D$2336, 2, FALSE)</f>
        <v>Walker</v>
      </c>
      <c r="C1386" t="str">
        <f>VLOOKUP($A1386, 'Customer Names'!$A$2:$D$2336, 3, FALSE)</f>
        <v xml:space="preserve"> Ms</v>
      </c>
      <c r="D1386" t="str">
        <f>VLOOKUP($A1386, 'Customer Names'!$A$2:$D$2336, 4, FALSE)</f>
        <v xml:space="preserve">  Kerry L</v>
      </c>
      <c r="E1386">
        <f>VLOOKUP($A1386, 'Medical Examinations'!$A$2:$J$2336, 2, FALSE)</f>
        <v>34.58</v>
      </c>
      <c r="F1386">
        <f>VLOOKUP($A1386, 'Medical Examinations'!$A$2:$J$2336, 3, FALSE)</f>
        <v>6.3</v>
      </c>
      <c r="G1386" t="str">
        <f>VLOOKUP($A1386, 'Medical Examinations'!$A$2:$J$2336, 4, FALSE)</f>
        <v>Yes</v>
      </c>
      <c r="H1386" t="str">
        <f>VLOOKUP($A1386, 'Medical Examinations'!$A$2:$J$2336, 5, FALSE)</f>
        <v>No</v>
      </c>
      <c r="I1386" t="str">
        <f>VLOOKUP($A1386, 'Medical Examinations'!$A$2:$J$2336, 6, FALSE)</f>
        <v>Yes</v>
      </c>
      <c r="J1386">
        <f>VLOOKUP($A1386, 'Medical Examinations'!$A$2:$J$2336, 7, FALSE)</f>
        <v>1</v>
      </c>
      <c r="K1386" t="str">
        <f>VLOOKUP($A1386, 'Medical Examinations'!$A$2:$J$2336, 8, FALSE)</f>
        <v>No</v>
      </c>
      <c r="L1386" t="str">
        <f>VLOOKUP($A1386, 'Medical Examinations'!$A$2:$J$2336, 9, FALSE)</f>
        <v>Obesity</v>
      </c>
      <c r="M1386" t="str">
        <f>VLOOKUP($A1386, 'Medical Examinations'!$A$2:$J$2336, 10, FALSE)</f>
        <v>Diabetes</v>
      </c>
      <c r="N1386">
        <f>VLOOKUP($A1386, 'Hospitalisation Details'!$A$2:$K$2344, 5, FALSE)</f>
        <v>1</v>
      </c>
      <c r="O1386">
        <f>VLOOKUP($A1386, 'Hospitalisation Details'!$A$2:$K$2344, 6, FALSE)</f>
        <v>7727.25</v>
      </c>
      <c r="P1386" t="str">
        <f>VLOOKUP($A1386, 'Hospitalisation Details'!$A$2:$K$2344, 7, FALSE)</f>
        <v>tier - 2</v>
      </c>
      <c r="Q1386" t="str">
        <f>VLOOKUP($A1386, 'Hospitalisation Details'!$A$2:$K$2344, 8, FALSE)</f>
        <v>tier - 3</v>
      </c>
      <c r="R1386" t="str">
        <f>VLOOKUP($A1386, 'Hospitalisation Details'!$A$2:$K$2344, 9, FALSE)</f>
        <v>R1012</v>
      </c>
      <c r="S1386" t="str">
        <f>VLOOKUP($A1386, 'Hospitalisation Details'!$A$2:$K$2344, 10, FALSE)</f>
        <v>2Jun1979</v>
      </c>
      <c r="T1386">
        <f>VLOOKUP($A1386, 'Hospitalisation Details'!$A$2:$K$2344, 11, FALSE)</f>
        <v>44</v>
      </c>
    </row>
    <row r="1387" spans="1:20" ht="15.75" x14ac:dyDescent="0.25">
      <c r="A1387" s="1" t="s">
        <v>984</v>
      </c>
      <c r="B1387" t="str">
        <f>VLOOKUP($A1387, 'Customer Names'!$A$2:$D$2336, 2, FALSE)</f>
        <v>Steidl</v>
      </c>
      <c r="C1387" t="str">
        <f>VLOOKUP($A1387, 'Customer Names'!$A$2:$D$2336, 3, FALSE)</f>
        <v xml:space="preserve"> Mr</v>
      </c>
      <c r="D1387" t="str">
        <f>VLOOKUP($A1387, 'Customer Names'!$A$2:$D$2336, 4, FALSE)</f>
        <v xml:space="preserve">  Ulrich</v>
      </c>
      <c r="E1387">
        <f>VLOOKUP($A1387, 'Medical Examinations'!$A$2:$J$2336, 2, FALSE)</f>
        <v>27.4</v>
      </c>
      <c r="F1387">
        <f>VLOOKUP($A1387, 'Medical Examinations'!$A$2:$J$2336, 3, FALSE)</f>
        <v>8.84</v>
      </c>
      <c r="G1387" t="str">
        <f>VLOOKUP($A1387, 'Medical Examinations'!$A$2:$J$2336, 4, FALSE)</f>
        <v>No</v>
      </c>
      <c r="H1387" t="str">
        <f>VLOOKUP($A1387, 'Medical Examinations'!$A$2:$J$2336, 5, FALSE)</f>
        <v>No</v>
      </c>
      <c r="I1387" t="str">
        <f>VLOOKUP($A1387, 'Medical Examinations'!$A$2:$J$2336, 6, FALSE)</f>
        <v>No</v>
      </c>
      <c r="J1387">
        <f>VLOOKUP($A1387, 'Medical Examinations'!$A$2:$J$2336, 7, FALSE)</f>
        <v>0</v>
      </c>
      <c r="K1387" t="str">
        <f>VLOOKUP($A1387, 'Medical Examinations'!$A$2:$J$2336, 8, FALSE)</f>
        <v>No</v>
      </c>
      <c r="L1387" t="str">
        <f>VLOOKUP($A1387, 'Medical Examinations'!$A$2:$J$2336, 9, FALSE)</f>
        <v>Obesity</v>
      </c>
      <c r="M1387" t="str">
        <f>VLOOKUP($A1387, 'Medical Examinations'!$A$2:$J$2336, 10, FALSE)</f>
        <v>Diabetes</v>
      </c>
      <c r="N1387">
        <f>VLOOKUP($A1387, 'Hospitalisation Details'!$A$2:$K$2344, 5, FALSE)</f>
        <v>2</v>
      </c>
      <c r="O1387">
        <f>VLOOKUP($A1387, 'Hospitalisation Details'!$A$2:$K$2344, 6, FALSE)</f>
        <v>7726.85</v>
      </c>
      <c r="P1387" t="str">
        <f>VLOOKUP($A1387, 'Hospitalisation Details'!$A$2:$K$2344, 7, FALSE)</f>
        <v>tier - 1</v>
      </c>
      <c r="Q1387" t="str">
        <f>VLOOKUP($A1387, 'Hospitalisation Details'!$A$2:$K$2344, 8, FALSE)</f>
        <v>tier - 2</v>
      </c>
      <c r="R1387" t="str">
        <f>VLOOKUP($A1387, 'Hospitalisation Details'!$A$2:$K$2344, 9, FALSE)</f>
        <v>R1011</v>
      </c>
      <c r="S1387" t="str">
        <f>VLOOKUP($A1387, 'Hospitalisation Details'!$A$2:$K$2344, 10, FALSE)</f>
        <v>29Dec1978</v>
      </c>
      <c r="T1387">
        <f>VLOOKUP($A1387, 'Hospitalisation Details'!$A$2:$K$2344, 11, FALSE)</f>
        <v>44</v>
      </c>
    </row>
    <row r="1388" spans="1:20" ht="15.75" x14ac:dyDescent="0.25">
      <c r="A1388" s="1" t="s">
        <v>983</v>
      </c>
      <c r="B1388" t="str">
        <f>VLOOKUP($A1388, 'Customer Names'!$A$2:$D$2336, 2, FALSE)</f>
        <v>Rose</v>
      </c>
      <c r="C1388" t="str">
        <f>VLOOKUP($A1388, 'Customer Names'!$A$2:$D$2336, 3, FALSE)</f>
        <v xml:space="preserve"> Mr</v>
      </c>
      <c r="D1388" t="str">
        <f>VLOOKUP($A1388, 'Customer Names'!$A$2:$D$2336, 4, FALSE)</f>
        <v xml:space="preserve">  Justin P</v>
      </c>
      <c r="E1388">
        <f>VLOOKUP($A1388, 'Medical Examinations'!$A$2:$J$2336, 2, FALSE)</f>
        <v>27.53</v>
      </c>
      <c r="F1388">
        <f>VLOOKUP($A1388, 'Medical Examinations'!$A$2:$J$2336, 3, FALSE)</f>
        <v>4.1100000000000003</v>
      </c>
      <c r="G1388" t="str">
        <f>VLOOKUP($A1388, 'Medical Examinations'!$A$2:$J$2336, 4, FALSE)</f>
        <v>No</v>
      </c>
      <c r="H1388" t="str">
        <f>VLOOKUP($A1388, 'Medical Examinations'!$A$2:$J$2336, 5, FALSE)</f>
        <v>No</v>
      </c>
      <c r="I1388" t="str">
        <f>VLOOKUP($A1388, 'Medical Examinations'!$A$2:$J$2336, 6, FALSE)</f>
        <v>No</v>
      </c>
      <c r="J1388">
        <f>VLOOKUP($A1388, 'Medical Examinations'!$A$2:$J$2336, 7, FALSE)</f>
        <v>0</v>
      </c>
      <c r="K1388" t="str">
        <f>VLOOKUP($A1388, 'Medical Examinations'!$A$2:$J$2336, 8, FALSE)</f>
        <v>No</v>
      </c>
      <c r="L1388" t="str">
        <f>VLOOKUP($A1388, 'Medical Examinations'!$A$2:$J$2336, 9, FALSE)</f>
        <v>Obesity</v>
      </c>
      <c r="M1388" t="str">
        <f>VLOOKUP($A1388, 'Medical Examinations'!$A$2:$J$2336, 10, FALSE)</f>
        <v>Normal</v>
      </c>
      <c r="N1388">
        <f>VLOOKUP($A1388, 'Hospitalisation Details'!$A$2:$K$2344, 5, FALSE)</f>
        <v>3</v>
      </c>
      <c r="O1388">
        <f>VLOOKUP($A1388, 'Hospitalisation Details'!$A$2:$K$2344, 6, FALSE)</f>
        <v>7684.62</v>
      </c>
      <c r="P1388" t="str">
        <f>VLOOKUP($A1388, 'Hospitalisation Details'!$A$2:$K$2344, 7, FALSE)</f>
        <v>tier - 2</v>
      </c>
      <c r="Q1388" t="str">
        <f>VLOOKUP($A1388, 'Hospitalisation Details'!$A$2:$K$2344, 8, FALSE)</f>
        <v>tier - 3</v>
      </c>
      <c r="R1388" t="str">
        <f>VLOOKUP($A1388, 'Hospitalisation Details'!$A$2:$K$2344, 9, FALSE)</f>
        <v>R1021</v>
      </c>
      <c r="S1388" t="str">
        <f>VLOOKUP($A1388, 'Hospitalisation Details'!$A$2:$K$2344, 10, FALSE)</f>
        <v>12Jul1987</v>
      </c>
      <c r="T1388">
        <f>VLOOKUP($A1388, 'Hospitalisation Details'!$A$2:$K$2344, 11, FALSE)</f>
        <v>35</v>
      </c>
    </row>
    <row r="1389" spans="1:20" ht="15.75" x14ac:dyDescent="0.25">
      <c r="A1389" s="1" t="s">
        <v>982</v>
      </c>
      <c r="B1389" t="str">
        <f>VLOOKUP($A1389, 'Customer Names'!$A$2:$D$2336, 2, FALSE)</f>
        <v>Alderfer</v>
      </c>
      <c r="C1389" t="str">
        <f>VLOOKUP($A1389, 'Customer Names'!$A$2:$D$2336, 3, FALSE)</f>
        <v xml:space="preserve"> Ms</v>
      </c>
      <c r="D1389" t="str">
        <f>VLOOKUP($A1389, 'Customer Names'!$A$2:$D$2336, 4, FALSE)</f>
        <v xml:space="preserve">  Hannah E</v>
      </c>
      <c r="E1389">
        <f>VLOOKUP($A1389, 'Medical Examinations'!$A$2:$J$2336, 2, FALSE)</f>
        <v>33</v>
      </c>
      <c r="F1389">
        <f>VLOOKUP($A1389, 'Medical Examinations'!$A$2:$J$2336, 3, FALSE)</f>
        <v>4.57</v>
      </c>
      <c r="G1389" t="str">
        <f>VLOOKUP($A1389, 'Medical Examinations'!$A$2:$J$2336, 4, FALSE)</f>
        <v>Yes</v>
      </c>
      <c r="H1389" t="str">
        <f>VLOOKUP($A1389, 'Medical Examinations'!$A$2:$J$2336, 5, FALSE)</f>
        <v>No</v>
      </c>
      <c r="I1389" t="str">
        <f>VLOOKUP($A1389, 'Medical Examinations'!$A$2:$J$2336, 6, FALSE)</f>
        <v>No</v>
      </c>
      <c r="J1389">
        <f>VLOOKUP($A1389, 'Medical Examinations'!$A$2:$J$2336, 7, FALSE)</f>
        <v>1</v>
      </c>
      <c r="K1389" t="str">
        <f>VLOOKUP($A1389, 'Medical Examinations'!$A$2:$J$2336, 8, FALSE)</f>
        <v>No</v>
      </c>
      <c r="L1389" t="str">
        <f>VLOOKUP($A1389, 'Medical Examinations'!$A$2:$J$2336, 9, FALSE)</f>
        <v>Obesity</v>
      </c>
      <c r="M1389" t="str">
        <f>VLOOKUP($A1389, 'Medical Examinations'!$A$2:$J$2336, 10, FALSE)</f>
        <v>Normal</v>
      </c>
      <c r="N1389">
        <f>VLOOKUP($A1389, 'Hospitalisation Details'!$A$2:$K$2344, 5, FALSE)</f>
        <v>3</v>
      </c>
      <c r="O1389">
        <f>VLOOKUP($A1389, 'Hospitalisation Details'!$A$2:$K$2344, 6, FALSE)</f>
        <v>7682.67</v>
      </c>
      <c r="P1389" t="str">
        <f>VLOOKUP($A1389, 'Hospitalisation Details'!$A$2:$K$2344, 7, FALSE)</f>
        <v>tier - 2</v>
      </c>
      <c r="Q1389" t="str">
        <f>VLOOKUP($A1389, 'Hospitalisation Details'!$A$2:$K$2344, 8, FALSE)</f>
        <v>tier - 1</v>
      </c>
      <c r="R1389" t="str">
        <f>VLOOKUP($A1389, 'Hospitalisation Details'!$A$2:$K$2344, 9, FALSE)</f>
        <v>R1013</v>
      </c>
      <c r="S1389" t="str">
        <f>VLOOKUP($A1389, 'Hospitalisation Details'!$A$2:$K$2344, 10, FALSE)</f>
        <v>18Dec1982</v>
      </c>
      <c r="T1389">
        <f>VLOOKUP($A1389, 'Hospitalisation Details'!$A$2:$K$2344, 11, FALSE)</f>
        <v>40</v>
      </c>
    </row>
    <row r="1390" spans="1:20" ht="15.75" x14ac:dyDescent="0.25">
      <c r="A1390" s="1" t="s">
        <v>981</v>
      </c>
      <c r="B1390" t="str">
        <f>VLOOKUP($A1390, 'Customer Names'!$A$2:$D$2336, 2, FALSE)</f>
        <v>Ryland</v>
      </c>
      <c r="C1390" t="str">
        <f>VLOOKUP($A1390, 'Customer Names'!$A$2:$D$2336, 3, FALSE)</f>
        <v xml:space="preserve"> Mr</v>
      </c>
      <c r="D1390" t="str">
        <f>VLOOKUP($A1390, 'Customer Names'!$A$2:$D$2336, 4, FALSE)</f>
        <v xml:space="preserve">  David</v>
      </c>
      <c r="E1390">
        <f>VLOOKUP($A1390, 'Medical Examinations'!$A$2:$J$2336, 2, FALSE)</f>
        <v>25.78</v>
      </c>
      <c r="F1390">
        <f>VLOOKUP($A1390, 'Medical Examinations'!$A$2:$J$2336, 3, FALSE)</f>
        <v>11.06</v>
      </c>
      <c r="G1390" t="str">
        <f>VLOOKUP($A1390, 'Medical Examinations'!$A$2:$J$2336, 4, FALSE)</f>
        <v>No</v>
      </c>
      <c r="H1390" t="str">
        <f>VLOOKUP($A1390, 'Medical Examinations'!$A$2:$J$2336, 5, FALSE)</f>
        <v>No</v>
      </c>
      <c r="I1390" t="str">
        <f>VLOOKUP($A1390, 'Medical Examinations'!$A$2:$J$2336, 6, FALSE)</f>
        <v>No</v>
      </c>
      <c r="J1390">
        <f>VLOOKUP($A1390, 'Medical Examinations'!$A$2:$J$2336, 7, FALSE)</f>
        <v>0</v>
      </c>
      <c r="K1390" t="str">
        <f>VLOOKUP($A1390, 'Medical Examinations'!$A$2:$J$2336, 8, FALSE)</f>
        <v>No</v>
      </c>
      <c r="L1390" t="str">
        <f>VLOOKUP($A1390, 'Medical Examinations'!$A$2:$J$2336, 9, FALSE)</f>
        <v>Obesity</v>
      </c>
      <c r="M1390" t="str">
        <f>VLOOKUP($A1390, 'Medical Examinations'!$A$2:$J$2336, 10, FALSE)</f>
        <v>Diabetes</v>
      </c>
      <c r="N1390">
        <f>VLOOKUP($A1390, 'Hospitalisation Details'!$A$2:$K$2344, 5, FALSE)</f>
        <v>1</v>
      </c>
      <c r="O1390">
        <f>VLOOKUP($A1390, 'Hospitalisation Details'!$A$2:$K$2344, 6, FALSE)</f>
        <v>7681.17</v>
      </c>
      <c r="P1390" t="str">
        <f>VLOOKUP($A1390, 'Hospitalisation Details'!$A$2:$K$2344, 7, FALSE)</f>
        <v>tier - 2</v>
      </c>
      <c r="Q1390" t="str">
        <f>VLOOKUP($A1390, 'Hospitalisation Details'!$A$2:$K$2344, 8, FALSE)</f>
        <v>tier - 2</v>
      </c>
      <c r="R1390" t="str">
        <f>VLOOKUP($A1390, 'Hospitalisation Details'!$A$2:$K$2344, 9, FALSE)</f>
        <v>R1020</v>
      </c>
      <c r="S1390" t="str">
        <f>VLOOKUP($A1390, 'Hospitalisation Details'!$A$2:$K$2344, 10, FALSE)</f>
        <v>19Dec1981</v>
      </c>
      <c r="T1390">
        <f>VLOOKUP($A1390, 'Hospitalisation Details'!$A$2:$K$2344, 11, FALSE)</f>
        <v>41</v>
      </c>
    </row>
    <row r="1391" spans="1:20" ht="15.75" x14ac:dyDescent="0.25">
      <c r="A1391" s="1" t="s">
        <v>980</v>
      </c>
      <c r="B1391" t="str">
        <f>VLOOKUP($A1391, 'Customer Names'!$A$2:$D$2336, 2, FALSE)</f>
        <v>Bethea</v>
      </c>
      <c r="C1391" t="str">
        <f>VLOOKUP($A1391, 'Customer Names'!$A$2:$D$2336, 3, FALSE)</f>
        <v xml:space="preserve"> Mr</v>
      </c>
      <c r="D1391" t="str">
        <f>VLOOKUP($A1391, 'Customer Names'!$A$2:$D$2336, 4, FALSE)</f>
        <v xml:space="preserve">  Jim</v>
      </c>
      <c r="E1391">
        <f>VLOOKUP($A1391, 'Medical Examinations'!$A$2:$J$2336, 2, FALSE)</f>
        <v>22.66</v>
      </c>
      <c r="F1391">
        <f>VLOOKUP($A1391, 'Medical Examinations'!$A$2:$J$2336, 3, FALSE)</f>
        <v>10.68</v>
      </c>
      <c r="G1391" t="str">
        <f>VLOOKUP($A1391, 'Medical Examinations'!$A$2:$J$2336, 4, FALSE)</f>
        <v>No</v>
      </c>
      <c r="H1391" t="str">
        <f>VLOOKUP($A1391, 'Medical Examinations'!$A$2:$J$2336, 5, FALSE)</f>
        <v>No</v>
      </c>
      <c r="I1391" t="str">
        <f>VLOOKUP($A1391, 'Medical Examinations'!$A$2:$J$2336, 6, FALSE)</f>
        <v>No</v>
      </c>
      <c r="J1391">
        <f>VLOOKUP($A1391, 'Medical Examinations'!$A$2:$J$2336, 7, FALSE)</f>
        <v>0</v>
      </c>
      <c r="K1391" t="str">
        <f>VLOOKUP($A1391, 'Medical Examinations'!$A$2:$J$2336, 8, FALSE)</f>
        <v>No</v>
      </c>
      <c r="L1391" t="str">
        <f>VLOOKUP($A1391, 'Medical Examinations'!$A$2:$J$2336, 9, FALSE)</f>
        <v>Obesity</v>
      </c>
      <c r="M1391" t="str">
        <f>VLOOKUP($A1391, 'Medical Examinations'!$A$2:$J$2336, 10, FALSE)</f>
        <v>Diabetes</v>
      </c>
      <c r="N1391">
        <f>VLOOKUP($A1391, 'Hospitalisation Details'!$A$2:$K$2344, 5, FALSE)</f>
        <v>0</v>
      </c>
      <c r="O1391">
        <f>VLOOKUP($A1391, 'Hospitalisation Details'!$A$2:$K$2344, 6, FALSE)</f>
        <v>7680.92</v>
      </c>
      <c r="P1391" t="str">
        <f>VLOOKUP($A1391, 'Hospitalisation Details'!$A$2:$K$2344, 7, FALSE)</f>
        <v>tier - 2</v>
      </c>
      <c r="Q1391" t="str">
        <f>VLOOKUP($A1391, 'Hospitalisation Details'!$A$2:$K$2344, 8, FALSE)</f>
        <v>tier - 1</v>
      </c>
      <c r="R1391" t="str">
        <f>VLOOKUP($A1391, 'Hospitalisation Details'!$A$2:$K$2344, 9, FALSE)</f>
        <v>R1013</v>
      </c>
      <c r="S1391" t="str">
        <f>VLOOKUP($A1391, 'Hospitalisation Details'!$A$2:$K$2344, 10, FALSE)</f>
        <v>11Oct1971</v>
      </c>
      <c r="T1391">
        <f>VLOOKUP($A1391, 'Hospitalisation Details'!$A$2:$K$2344, 11, FALSE)</f>
        <v>51</v>
      </c>
    </row>
    <row r="1392" spans="1:20" ht="15.75" x14ac:dyDescent="0.25">
      <c r="A1392" s="1" t="s">
        <v>979</v>
      </c>
      <c r="B1392" t="str">
        <f>VLOOKUP($A1392, 'Customer Names'!$A$2:$D$2336, 2, FALSE)</f>
        <v>Kelly</v>
      </c>
      <c r="C1392" t="str">
        <f>VLOOKUP($A1392, 'Customer Names'!$A$2:$D$2336, 3, FALSE)</f>
        <v xml:space="preserve"> Mr</v>
      </c>
      <c r="D1392" t="str">
        <f>VLOOKUP($A1392, 'Customer Names'!$A$2:$D$2336, 4, FALSE)</f>
        <v xml:space="preserve">  Joseph P</v>
      </c>
      <c r="E1392">
        <f>VLOOKUP($A1392, 'Medical Examinations'!$A$2:$J$2336, 2, FALSE)</f>
        <v>38.81</v>
      </c>
      <c r="F1392">
        <f>VLOOKUP($A1392, 'Medical Examinations'!$A$2:$J$2336, 3, FALSE)</f>
        <v>6.14</v>
      </c>
      <c r="G1392" t="str">
        <f>VLOOKUP($A1392, 'Medical Examinations'!$A$2:$J$2336, 4, FALSE)</f>
        <v>Yes</v>
      </c>
      <c r="H1392" t="str">
        <f>VLOOKUP($A1392, 'Medical Examinations'!$A$2:$J$2336, 5, FALSE)</f>
        <v>No</v>
      </c>
      <c r="I1392" t="str">
        <f>VLOOKUP($A1392, 'Medical Examinations'!$A$2:$J$2336, 6, FALSE)</f>
        <v>No</v>
      </c>
      <c r="J1392">
        <f>VLOOKUP($A1392, 'Medical Examinations'!$A$2:$J$2336, 7, FALSE)</f>
        <v>1</v>
      </c>
      <c r="K1392" t="str">
        <f>VLOOKUP($A1392, 'Medical Examinations'!$A$2:$J$2336, 8, FALSE)</f>
        <v>Yes</v>
      </c>
      <c r="L1392" t="str">
        <f>VLOOKUP($A1392, 'Medical Examinations'!$A$2:$J$2336, 9, FALSE)</f>
        <v>Obesity</v>
      </c>
      <c r="M1392" t="str">
        <f>VLOOKUP($A1392, 'Medical Examinations'!$A$2:$J$2336, 10, FALSE)</f>
        <v>Diabetes</v>
      </c>
      <c r="N1392">
        <f>VLOOKUP($A1392, 'Hospitalisation Details'!$A$2:$K$2344, 5, FALSE)</f>
        <v>0</v>
      </c>
      <c r="O1392">
        <f>VLOOKUP($A1392, 'Hospitalisation Details'!$A$2:$K$2344, 6, FALSE)</f>
        <v>7676.4</v>
      </c>
      <c r="P1392" t="str">
        <f>VLOOKUP($A1392, 'Hospitalisation Details'!$A$2:$K$2344, 7, FALSE)</f>
        <v>tier - 2</v>
      </c>
      <c r="Q1392" t="str">
        <f>VLOOKUP($A1392, 'Hospitalisation Details'!$A$2:$K$2344, 8, FALSE)</f>
        <v>tier - 1</v>
      </c>
      <c r="R1392" t="str">
        <f>VLOOKUP($A1392, 'Hospitalisation Details'!$A$2:$K$2344, 9, FALSE)</f>
        <v>R1012</v>
      </c>
      <c r="S1392" t="str">
        <f>VLOOKUP($A1392, 'Hospitalisation Details'!$A$2:$K$2344, 10, FALSE)</f>
        <v>13Sep1995</v>
      </c>
      <c r="T1392">
        <f>VLOOKUP($A1392, 'Hospitalisation Details'!$A$2:$K$2344, 11, FALSE)</f>
        <v>27</v>
      </c>
    </row>
    <row r="1393" spans="1:20" ht="15.75" x14ac:dyDescent="0.25">
      <c r="A1393" s="1" t="s">
        <v>978</v>
      </c>
      <c r="B1393" t="str">
        <f>VLOOKUP($A1393, 'Customer Names'!$A$2:$D$2336, 2, FALSE)</f>
        <v>Blois</v>
      </c>
      <c r="C1393" t="str">
        <f>VLOOKUP($A1393, 'Customer Names'!$A$2:$D$2336, 3, FALSE)</f>
        <v xml:space="preserve"> Mr</v>
      </c>
      <c r="D1393" t="str">
        <f>VLOOKUP($A1393, 'Customer Names'!$A$2:$D$2336, 4, FALSE)</f>
        <v xml:space="preserve">  Michael</v>
      </c>
      <c r="E1393">
        <f>VLOOKUP($A1393, 'Medical Examinations'!$A$2:$J$2336, 2, FALSE)</f>
        <v>38.51</v>
      </c>
      <c r="F1393">
        <f>VLOOKUP($A1393, 'Medical Examinations'!$A$2:$J$2336, 3, FALSE)</f>
        <v>5.45</v>
      </c>
      <c r="G1393" t="str">
        <f>VLOOKUP($A1393, 'Medical Examinations'!$A$2:$J$2336, 4, FALSE)</f>
        <v>Yes</v>
      </c>
      <c r="H1393" t="str">
        <f>VLOOKUP($A1393, 'Medical Examinations'!$A$2:$J$2336, 5, FALSE)</f>
        <v>No</v>
      </c>
      <c r="I1393" t="str">
        <f>VLOOKUP($A1393, 'Medical Examinations'!$A$2:$J$2336, 6, FALSE)</f>
        <v>No</v>
      </c>
      <c r="J1393">
        <f>VLOOKUP($A1393, 'Medical Examinations'!$A$2:$J$2336, 7, FALSE)</f>
        <v>1</v>
      </c>
      <c r="K1393" t="str">
        <f>VLOOKUP($A1393, 'Medical Examinations'!$A$2:$J$2336, 8, FALSE)</f>
        <v>Yes</v>
      </c>
      <c r="L1393" t="str">
        <f>VLOOKUP($A1393, 'Medical Examinations'!$A$2:$J$2336, 9, FALSE)</f>
        <v>Obesity</v>
      </c>
      <c r="M1393" t="str">
        <f>VLOOKUP($A1393, 'Medical Examinations'!$A$2:$J$2336, 10, FALSE)</f>
        <v>Normal</v>
      </c>
      <c r="N1393">
        <f>VLOOKUP($A1393, 'Hospitalisation Details'!$A$2:$K$2344, 5, FALSE)</f>
        <v>0</v>
      </c>
      <c r="O1393">
        <f>VLOOKUP($A1393, 'Hospitalisation Details'!$A$2:$K$2344, 6, FALSE)</f>
        <v>7670.75</v>
      </c>
      <c r="P1393" t="str">
        <f>VLOOKUP($A1393, 'Hospitalisation Details'!$A$2:$K$2344, 7, FALSE)</f>
        <v>tier - 2</v>
      </c>
      <c r="Q1393" t="str">
        <f>VLOOKUP($A1393, 'Hospitalisation Details'!$A$2:$K$2344, 8, FALSE)</f>
        <v>tier - 2</v>
      </c>
      <c r="R1393" t="str">
        <f>VLOOKUP($A1393, 'Hospitalisation Details'!$A$2:$K$2344, 9, FALSE)</f>
        <v>R1022</v>
      </c>
      <c r="S1393" t="str">
        <f>VLOOKUP($A1393, 'Hospitalisation Details'!$A$2:$K$2344, 10, FALSE)</f>
        <v>24Nov1996</v>
      </c>
      <c r="T1393">
        <f>VLOOKUP($A1393, 'Hospitalisation Details'!$A$2:$K$2344, 11, FALSE)</f>
        <v>26</v>
      </c>
    </row>
    <row r="1394" spans="1:20" ht="15.75" x14ac:dyDescent="0.25">
      <c r="A1394" s="1" t="s">
        <v>977</v>
      </c>
      <c r="B1394" t="str">
        <f>VLOOKUP($A1394, 'Customer Names'!$A$2:$D$2336, 2, FALSE)</f>
        <v>Dayton</v>
      </c>
      <c r="C1394" t="str">
        <f>VLOOKUP($A1394, 'Customer Names'!$A$2:$D$2336, 3, FALSE)</f>
        <v xml:space="preserve"> Ms</v>
      </c>
      <c r="D1394" t="str">
        <f>VLOOKUP($A1394, 'Customer Names'!$A$2:$D$2336, 4, FALSE)</f>
        <v xml:space="preserve">  Gina M</v>
      </c>
      <c r="E1394">
        <f>VLOOKUP($A1394, 'Medical Examinations'!$A$2:$J$2336, 2, FALSE)</f>
        <v>22.98</v>
      </c>
      <c r="F1394">
        <f>VLOOKUP($A1394, 'Medical Examinations'!$A$2:$J$2336, 3, FALSE)</f>
        <v>6.14</v>
      </c>
      <c r="G1394" t="str">
        <f>VLOOKUP($A1394, 'Medical Examinations'!$A$2:$J$2336, 4, FALSE)</f>
        <v>No</v>
      </c>
      <c r="H1394" t="str">
        <f>VLOOKUP($A1394, 'Medical Examinations'!$A$2:$J$2336, 5, FALSE)</f>
        <v>No</v>
      </c>
      <c r="I1394" t="str">
        <f>VLOOKUP($A1394, 'Medical Examinations'!$A$2:$J$2336, 6, FALSE)</f>
        <v>No</v>
      </c>
      <c r="J1394">
        <f>VLOOKUP($A1394, 'Medical Examinations'!$A$2:$J$2336, 7, FALSE)</f>
        <v>0</v>
      </c>
      <c r="K1394" t="str">
        <f>VLOOKUP($A1394, 'Medical Examinations'!$A$2:$J$2336, 8, FALSE)</f>
        <v>No</v>
      </c>
      <c r="L1394" t="str">
        <f>VLOOKUP($A1394, 'Medical Examinations'!$A$2:$J$2336, 9, FALSE)</f>
        <v>Obesity</v>
      </c>
      <c r="M1394" t="str">
        <f>VLOOKUP($A1394, 'Medical Examinations'!$A$2:$J$2336, 10, FALSE)</f>
        <v>Diabetes</v>
      </c>
      <c r="N1394">
        <f>VLOOKUP($A1394, 'Hospitalisation Details'!$A$2:$K$2344, 5, FALSE)</f>
        <v>2</v>
      </c>
      <c r="O1394">
        <f>VLOOKUP($A1394, 'Hospitalisation Details'!$A$2:$K$2344, 6, FALSE)</f>
        <v>7662.47</v>
      </c>
      <c r="P1394" t="str">
        <f>VLOOKUP($A1394, 'Hospitalisation Details'!$A$2:$K$2344, 7, FALSE)</f>
        <v>tier - 2</v>
      </c>
      <c r="Q1394" t="str">
        <f>VLOOKUP($A1394, 'Hospitalisation Details'!$A$2:$K$2344, 8, FALSE)</f>
        <v>tier - 1</v>
      </c>
      <c r="R1394" t="str">
        <f>VLOOKUP($A1394, 'Hospitalisation Details'!$A$2:$K$2344, 9, FALSE)</f>
        <v>R1011</v>
      </c>
      <c r="S1394" t="str">
        <f>VLOOKUP($A1394, 'Hospitalisation Details'!$A$2:$K$2344, 10, FALSE)</f>
        <v>9Oct1976</v>
      </c>
      <c r="T1394">
        <f>VLOOKUP($A1394, 'Hospitalisation Details'!$A$2:$K$2344, 11, FALSE)</f>
        <v>46</v>
      </c>
    </row>
    <row r="1395" spans="1:20" ht="15.75" x14ac:dyDescent="0.25">
      <c r="A1395" s="1" t="s">
        <v>976</v>
      </c>
      <c r="B1395" t="str">
        <f>VLOOKUP($A1395, 'Customer Names'!$A$2:$D$2336, 2, FALSE)</f>
        <v>Cloud</v>
      </c>
      <c r="C1395" t="str">
        <f>VLOOKUP($A1395, 'Customer Names'!$A$2:$D$2336, 3, FALSE)</f>
        <v xml:space="preserve"> Ms</v>
      </c>
      <c r="D1395" t="str">
        <f>VLOOKUP($A1395, 'Customer Names'!$A$2:$D$2336, 4, FALSE)</f>
        <v xml:space="preserve">  Shantel C</v>
      </c>
      <c r="E1395">
        <f>VLOOKUP($A1395, 'Medical Examinations'!$A$2:$J$2336, 2, FALSE)</f>
        <v>15.65</v>
      </c>
      <c r="F1395">
        <f>VLOOKUP($A1395, 'Medical Examinations'!$A$2:$J$2336, 3, FALSE)</f>
        <v>7.85</v>
      </c>
      <c r="G1395" t="str">
        <f>VLOOKUP($A1395, 'Medical Examinations'!$A$2:$J$2336, 4, FALSE)</f>
        <v>No</v>
      </c>
      <c r="H1395" t="str">
        <f>VLOOKUP($A1395, 'Medical Examinations'!$A$2:$J$2336, 5, FALSE)</f>
        <v>No</v>
      </c>
      <c r="I1395" t="str">
        <f>VLOOKUP($A1395, 'Medical Examinations'!$A$2:$J$2336, 6, FALSE)</f>
        <v>No</v>
      </c>
      <c r="J1395">
        <f>VLOOKUP($A1395, 'Medical Examinations'!$A$2:$J$2336, 7, FALSE)</f>
        <v>0</v>
      </c>
      <c r="K1395" t="str">
        <f>VLOOKUP($A1395, 'Medical Examinations'!$A$2:$J$2336, 8, FALSE)</f>
        <v>No</v>
      </c>
      <c r="L1395" t="str">
        <f>VLOOKUP($A1395, 'Medical Examinations'!$A$2:$J$2336, 9, FALSE)</f>
        <v>Underweight</v>
      </c>
      <c r="M1395" t="str">
        <f>VLOOKUP($A1395, 'Medical Examinations'!$A$2:$J$2336, 10, FALSE)</f>
        <v>Diabetes</v>
      </c>
      <c r="N1395">
        <f>VLOOKUP($A1395, 'Hospitalisation Details'!$A$2:$K$2344, 5, FALSE)</f>
        <v>0</v>
      </c>
      <c r="O1395">
        <f>VLOOKUP($A1395, 'Hospitalisation Details'!$A$2:$K$2344, 6, FALSE)</f>
        <v>7657.69</v>
      </c>
      <c r="P1395" t="str">
        <f>VLOOKUP($A1395, 'Hospitalisation Details'!$A$2:$K$2344, 7, FALSE)</f>
        <v>tier - 3</v>
      </c>
      <c r="Q1395" t="str">
        <f>VLOOKUP($A1395, 'Hospitalisation Details'!$A$2:$K$2344, 8, FALSE)</f>
        <v>tier - 3</v>
      </c>
      <c r="R1395" t="str">
        <f>VLOOKUP($A1395, 'Hospitalisation Details'!$A$2:$K$2344, 9, FALSE)</f>
        <v>R1012</v>
      </c>
      <c r="S1395" t="str">
        <f>VLOOKUP($A1395, 'Hospitalisation Details'!$A$2:$K$2344, 10, FALSE)</f>
        <v>27Dec1965</v>
      </c>
      <c r="T1395">
        <f>VLOOKUP($A1395, 'Hospitalisation Details'!$A$2:$K$2344, 11, FALSE)</f>
        <v>57</v>
      </c>
    </row>
    <row r="1396" spans="1:20" ht="15.75" x14ac:dyDescent="0.25">
      <c r="A1396" s="1" t="s">
        <v>975</v>
      </c>
      <c r="B1396" t="str">
        <f>VLOOKUP($A1396, 'Customer Names'!$A$2:$D$2336, 2, FALSE)</f>
        <v>Betournay</v>
      </c>
      <c r="C1396" t="str">
        <f>VLOOKUP($A1396, 'Customer Names'!$A$2:$D$2336, 3, FALSE)</f>
        <v xml:space="preserve"> Mr</v>
      </c>
      <c r="D1396" t="str">
        <f>VLOOKUP($A1396, 'Customer Names'!$A$2:$D$2336, 4, FALSE)</f>
        <v xml:space="preserve">  Brian</v>
      </c>
      <c r="E1396">
        <f>VLOOKUP($A1396, 'Medical Examinations'!$A$2:$J$2336, 2, FALSE)</f>
        <v>39.97</v>
      </c>
      <c r="F1396">
        <f>VLOOKUP($A1396, 'Medical Examinations'!$A$2:$J$2336, 3, FALSE)</f>
        <v>4.09</v>
      </c>
      <c r="G1396" t="str">
        <f>VLOOKUP($A1396, 'Medical Examinations'!$A$2:$J$2336, 4, FALSE)</f>
        <v>Yes</v>
      </c>
      <c r="H1396" t="str">
        <f>VLOOKUP($A1396, 'Medical Examinations'!$A$2:$J$2336, 5, FALSE)</f>
        <v>No</v>
      </c>
      <c r="I1396" t="str">
        <f>VLOOKUP($A1396, 'Medical Examinations'!$A$2:$J$2336, 6, FALSE)</f>
        <v>No</v>
      </c>
      <c r="J1396">
        <f>VLOOKUP($A1396, 'Medical Examinations'!$A$2:$J$2336, 7, FALSE)</f>
        <v>1</v>
      </c>
      <c r="K1396" t="str">
        <f>VLOOKUP($A1396, 'Medical Examinations'!$A$2:$J$2336, 8, FALSE)</f>
        <v>Yes</v>
      </c>
      <c r="L1396" t="str">
        <f>VLOOKUP($A1396, 'Medical Examinations'!$A$2:$J$2336, 9, FALSE)</f>
        <v>Obesity</v>
      </c>
      <c r="M1396" t="str">
        <f>VLOOKUP($A1396, 'Medical Examinations'!$A$2:$J$2336, 10, FALSE)</f>
        <v>Normal</v>
      </c>
      <c r="N1396">
        <f>VLOOKUP($A1396, 'Hospitalisation Details'!$A$2:$K$2344, 5, FALSE)</f>
        <v>0</v>
      </c>
      <c r="O1396">
        <f>VLOOKUP($A1396, 'Hospitalisation Details'!$A$2:$K$2344, 6, FALSE)</f>
        <v>7652.26</v>
      </c>
      <c r="P1396" t="str">
        <f>VLOOKUP($A1396, 'Hospitalisation Details'!$A$2:$K$2344, 7, FALSE)</f>
        <v>tier - 2</v>
      </c>
      <c r="Q1396" t="str">
        <f>VLOOKUP($A1396, 'Hospitalisation Details'!$A$2:$K$2344, 8, FALSE)</f>
        <v>tier - 3</v>
      </c>
      <c r="R1396" t="str">
        <f>VLOOKUP($A1396, 'Hospitalisation Details'!$A$2:$K$2344, 9, FALSE)</f>
        <v>R1023</v>
      </c>
      <c r="S1396" t="str">
        <f>VLOOKUP($A1396, 'Hospitalisation Details'!$A$2:$K$2344, 10, FALSE)</f>
        <v>30Sep1998</v>
      </c>
      <c r="T1396">
        <f>VLOOKUP($A1396, 'Hospitalisation Details'!$A$2:$K$2344, 11, FALSE)</f>
        <v>24</v>
      </c>
    </row>
    <row r="1397" spans="1:20" ht="15.75" x14ac:dyDescent="0.25">
      <c r="A1397" s="1" t="s">
        <v>974</v>
      </c>
      <c r="B1397" t="str">
        <f>VLOOKUP($A1397, 'Customer Names'!$A$2:$D$2336, 2, FALSE)</f>
        <v>Temple</v>
      </c>
      <c r="C1397" t="str">
        <f>VLOOKUP($A1397, 'Customer Names'!$A$2:$D$2336, 3, FALSE)</f>
        <v xml:space="preserve"> Mr</v>
      </c>
      <c r="D1397" t="str">
        <f>VLOOKUP($A1397, 'Customer Names'!$A$2:$D$2336, 4, FALSE)</f>
        <v xml:space="preserve">  Brian</v>
      </c>
      <c r="E1397">
        <f>VLOOKUP($A1397, 'Medical Examinations'!$A$2:$J$2336, 2, FALSE)</f>
        <v>37.22</v>
      </c>
      <c r="F1397">
        <f>VLOOKUP($A1397, 'Medical Examinations'!$A$2:$J$2336, 3, FALSE)</f>
        <v>4.62</v>
      </c>
      <c r="G1397" t="str">
        <f>VLOOKUP($A1397, 'Medical Examinations'!$A$2:$J$2336, 4, FALSE)</f>
        <v>Yes</v>
      </c>
      <c r="H1397" t="str">
        <f>VLOOKUP($A1397, 'Medical Examinations'!$A$2:$J$2336, 5, FALSE)</f>
        <v>No</v>
      </c>
      <c r="I1397" t="str">
        <f>VLOOKUP($A1397, 'Medical Examinations'!$A$2:$J$2336, 6, FALSE)</f>
        <v>Yes</v>
      </c>
      <c r="J1397">
        <f>VLOOKUP($A1397, 'Medical Examinations'!$A$2:$J$2336, 7, FALSE)</f>
        <v>1</v>
      </c>
      <c r="K1397" t="str">
        <f>VLOOKUP($A1397, 'Medical Examinations'!$A$2:$J$2336, 8, FALSE)</f>
        <v>No</v>
      </c>
      <c r="L1397" t="str">
        <f>VLOOKUP($A1397, 'Medical Examinations'!$A$2:$J$2336, 9, FALSE)</f>
        <v>Obesity</v>
      </c>
      <c r="M1397" t="str">
        <f>VLOOKUP($A1397, 'Medical Examinations'!$A$2:$J$2336, 10, FALSE)</f>
        <v>Normal</v>
      </c>
      <c r="N1397">
        <f>VLOOKUP($A1397, 'Hospitalisation Details'!$A$2:$K$2344, 5, FALSE)</f>
        <v>0</v>
      </c>
      <c r="O1397">
        <f>VLOOKUP($A1397, 'Hospitalisation Details'!$A$2:$K$2344, 6, FALSE)</f>
        <v>7650.8</v>
      </c>
      <c r="P1397" t="str">
        <f>VLOOKUP($A1397, 'Hospitalisation Details'!$A$2:$K$2344, 7, FALSE)</f>
        <v>tier - 2</v>
      </c>
      <c r="Q1397" t="str">
        <f>VLOOKUP($A1397, 'Hospitalisation Details'!$A$2:$K$2344, 8, FALSE)</f>
        <v>tier - 2</v>
      </c>
      <c r="R1397" t="str">
        <f>VLOOKUP($A1397, 'Hospitalisation Details'!$A$2:$K$2344, 9, FALSE)</f>
        <v>R1012</v>
      </c>
      <c r="S1397" t="str">
        <f>VLOOKUP($A1397, 'Hospitalisation Details'!$A$2:$K$2344, 10, FALSE)</f>
        <v>10Aug1993</v>
      </c>
      <c r="T1397">
        <f>VLOOKUP($A1397, 'Hospitalisation Details'!$A$2:$K$2344, 11, FALSE)</f>
        <v>29</v>
      </c>
    </row>
    <row r="1398" spans="1:20" ht="15.75" x14ac:dyDescent="0.25">
      <c r="A1398" s="1" t="s">
        <v>973</v>
      </c>
      <c r="B1398" t="str">
        <f>VLOOKUP($A1398, 'Customer Names'!$A$2:$D$2336, 2, FALSE)</f>
        <v>Rollie</v>
      </c>
      <c r="C1398" t="str">
        <f>VLOOKUP($A1398, 'Customer Names'!$A$2:$D$2336, 3, FALSE)</f>
        <v xml:space="preserve"> Ms</v>
      </c>
      <c r="D1398" t="str">
        <f>VLOOKUP($A1398, 'Customer Names'!$A$2:$D$2336, 4, FALSE)</f>
        <v xml:space="preserve">  Jessica R</v>
      </c>
      <c r="E1398">
        <f>VLOOKUP($A1398, 'Medical Examinations'!$A$2:$J$2336, 2, FALSE)</f>
        <v>41.325000000000003</v>
      </c>
      <c r="F1398">
        <f>VLOOKUP($A1398, 'Medical Examinations'!$A$2:$J$2336, 3, FALSE)</f>
        <v>5.77</v>
      </c>
      <c r="G1398" t="str">
        <f>VLOOKUP($A1398, 'Medical Examinations'!$A$2:$J$2336, 4, FALSE)</f>
        <v>Yes</v>
      </c>
      <c r="H1398" t="str">
        <f>VLOOKUP($A1398, 'Medical Examinations'!$A$2:$J$2336, 5, FALSE)</f>
        <v>No</v>
      </c>
      <c r="I1398" t="str">
        <f>VLOOKUP($A1398, 'Medical Examinations'!$A$2:$J$2336, 6, FALSE)</f>
        <v>No</v>
      </c>
      <c r="J1398">
        <f>VLOOKUP($A1398, 'Medical Examinations'!$A$2:$J$2336, 7, FALSE)</f>
        <v>2</v>
      </c>
      <c r="K1398" t="str">
        <f>VLOOKUP($A1398, 'Medical Examinations'!$A$2:$J$2336, 8, FALSE)</f>
        <v>Yes</v>
      </c>
      <c r="L1398" t="str">
        <f>VLOOKUP($A1398, 'Medical Examinations'!$A$2:$J$2336, 9, FALSE)</f>
        <v>Obesity</v>
      </c>
      <c r="M1398" t="str">
        <f>VLOOKUP($A1398, 'Medical Examinations'!$A$2:$J$2336, 10, FALSE)</f>
        <v>Diabetes</v>
      </c>
      <c r="N1398">
        <f>VLOOKUP($A1398, 'Hospitalisation Details'!$A$2:$K$2344, 5, FALSE)</f>
        <v>1</v>
      </c>
      <c r="O1398">
        <f>VLOOKUP($A1398, 'Hospitalisation Details'!$A$2:$K$2344, 6, FALSE)</f>
        <v>7650.77</v>
      </c>
      <c r="P1398" t="str">
        <f>VLOOKUP($A1398, 'Hospitalisation Details'!$A$2:$K$2344, 7, FALSE)</f>
        <v>tier - 2</v>
      </c>
      <c r="Q1398" t="str">
        <f>VLOOKUP($A1398, 'Hospitalisation Details'!$A$2:$K$2344, 8, FALSE)</f>
        <v>tier - 2</v>
      </c>
      <c r="R1398" t="str">
        <f>VLOOKUP($A1398, 'Hospitalisation Details'!$A$2:$K$2344, 9, FALSE)</f>
        <v>R1024</v>
      </c>
      <c r="S1398" t="str">
        <f>VLOOKUP($A1398, 'Hospitalisation Details'!$A$2:$K$2344, 10, FALSE)</f>
        <v>16Oct1980</v>
      </c>
      <c r="T1398">
        <f>VLOOKUP($A1398, 'Hospitalisation Details'!$A$2:$K$2344, 11, FALSE)</f>
        <v>42</v>
      </c>
    </row>
    <row r="1399" spans="1:20" ht="15.75" x14ac:dyDescent="0.25">
      <c r="A1399" s="1" t="s">
        <v>972</v>
      </c>
      <c r="B1399" t="str">
        <f>VLOOKUP($A1399, 'Customer Names'!$A$2:$D$2336, 2, FALSE)</f>
        <v>Roybal</v>
      </c>
      <c r="C1399" t="str">
        <f>VLOOKUP($A1399, 'Customer Names'!$A$2:$D$2336, 3, FALSE)</f>
        <v xml:space="preserve"> Mrs</v>
      </c>
      <c r="D1399" t="str">
        <f>VLOOKUP($A1399, 'Customer Names'!$A$2:$D$2336, 4, FALSE)</f>
        <v xml:space="preserve">  Robyn</v>
      </c>
      <c r="E1399">
        <f>VLOOKUP($A1399, 'Medical Examinations'!$A$2:$J$2336, 2, FALSE)</f>
        <v>40.31</v>
      </c>
      <c r="F1399">
        <f>VLOOKUP($A1399, 'Medical Examinations'!$A$2:$J$2336, 3, FALSE)</f>
        <v>5.84</v>
      </c>
      <c r="G1399" t="str">
        <f>VLOOKUP($A1399, 'Medical Examinations'!$A$2:$J$2336, 4, FALSE)</f>
        <v>Yes</v>
      </c>
      <c r="H1399" t="str">
        <f>VLOOKUP($A1399, 'Medical Examinations'!$A$2:$J$2336, 5, FALSE)</f>
        <v>No</v>
      </c>
      <c r="I1399" t="str">
        <f>VLOOKUP($A1399, 'Medical Examinations'!$A$2:$J$2336, 6, FALSE)</f>
        <v>No</v>
      </c>
      <c r="J1399">
        <f>VLOOKUP($A1399, 'Medical Examinations'!$A$2:$J$2336, 7, FALSE)</f>
        <v>1</v>
      </c>
      <c r="K1399" t="str">
        <f>VLOOKUP($A1399, 'Medical Examinations'!$A$2:$J$2336, 8, FALSE)</f>
        <v>Yes</v>
      </c>
      <c r="L1399" t="str">
        <f>VLOOKUP($A1399, 'Medical Examinations'!$A$2:$J$2336, 9, FALSE)</f>
        <v>Obesity</v>
      </c>
      <c r="M1399" t="str">
        <f>VLOOKUP($A1399, 'Medical Examinations'!$A$2:$J$2336, 10, FALSE)</f>
        <v>Diabetes</v>
      </c>
      <c r="N1399">
        <f>VLOOKUP($A1399, 'Hospitalisation Details'!$A$2:$K$2344, 5, FALSE)</f>
        <v>0</v>
      </c>
      <c r="O1399">
        <f>VLOOKUP($A1399, 'Hospitalisation Details'!$A$2:$K$2344, 6, FALSE)</f>
        <v>7642.05</v>
      </c>
      <c r="P1399" t="str">
        <f>VLOOKUP($A1399, 'Hospitalisation Details'!$A$2:$K$2344, 7, FALSE)</f>
        <v>tier - 2</v>
      </c>
      <c r="Q1399" t="str">
        <f>VLOOKUP($A1399, 'Hospitalisation Details'!$A$2:$K$2344, 8, FALSE)</f>
        <v>tier - 2</v>
      </c>
      <c r="R1399" t="str">
        <f>VLOOKUP($A1399, 'Hospitalisation Details'!$A$2:$K$2344, 9, FALSE)</f>
        <v>R1026</v>
      </c>
      <c r="S1399" t="str">
        <f>VLOOKUP($A1399, 'Hospitalisation Details'!$A$2:$K$2344, 10, FALSE)</f>
        <v>15Jun1999</v>
      </c>
      <c r="T1399">
        <f>VLOOKUP($A1399, 'Hospitalisation Details'!$A$2:$K$2344, 11, FALSE)</f>
        <v>23</v>
      </c>
    </row>
    <row r="1400" spans="1:20" ht="15.75" x14ac:dyDescent="0.25">
      <c r="A1400" s="1" t="s">
        <v>971</v>
      </c>
      <c r="B1400" t="str">
        <f>VLOOKUP($A1400, 'Customer Names'!$A$2:$D$2336, 2, FALSE)</f>
        <v>Turgeon</v>
      </c>
      <c r="C1400" t="str">
        <f>VLOOKUP($A1400, 'Customer Names'!$A$2:$D$2336, 3, FALSE)</f>
        <v xml:space="preserve"> Ms</v>
      </c>
      <c r="D1400" t="str">
        <f>VLOOKUP($A1400, 'Customer Names'!$A$2:$D$2336, 4, FALSE)</f>
        <v xml:space="preserve">  Ashley</v>
      </c>
      <c r="E1400">
        <f>VLOOKUP($A1400, 'Medical Examinations'!$A$2:$J$2336, 2, FALSE)</f>
        <v>29.48</v>
      </c>
      <c r="F1400">
        <f>VLOOKUP($A1400, 'Medical Examinations'!$A$2:$J$2336, 3, FALSE)</f>
        <v>4.91</v>
      </c>
      <c r="G1400" t="str">
        <f>VLOOKUP($A1400, 'Medical Examinations'!$A$2:$J$2336, 4, FALSE)</f>
        <v>No</v>
      </c>
      <c r="H1400" t="str">
        <f>VLOOKUP($A1400, 'Medical Examinations'!$A$2:$J$2336, 5, FALSE)</f>
        <v>No</v>
      </c>
      <c r="I1400" t="str">
        <f>VLOOKUP($A1400, 'Medical Examinations'!$A$2:$J$2336, 6, FALSE)</f>
        <v>No</v>
      </c>
      <c r="J1400">
        <f>VLOOKUP($A1400, 'Medical Examinations'!$A$2:$J$2336, 7, FALSE)</f>
        <v>0</v>
      </c>
      <c r="K1400" t="str">
        <f>VLOOKUP($A1400, 'Medical Examinations'!$A$2:$J$2336, 8, FALSE)</f>
        <v>No</v>
      </c>
      <c r="L1400" t="str">
        <f>VLOOKUP($A1400, 'Medical Examinations'!$A$2:$J$2336, 9, FALSE)</f>
        <v>Obesity</v>
      </c>
      <c r="M1400" t="str">
        <f>VLOOKUP($A1400, 'Medical Examinations'!$A$2:$J$2336, 10, FALSE)</f>
        <v>Normal</v>
      </c>
      <c r="N1400">
        <f>VLOOKUP($A1400, 'Hospitalisation Details'!$A$2:$K$2344, 5, FALSE)</f>
        <v>2</v>
      </c>
      <c r="O1400">
        <f>VLOOKUP($A1400, 'Hospitalisation Details'!$A$2:$K$2344, 6, FALSE)</f>
        <v>7640.31</v>
      </c>
      <c r="P1400" t="str">
        <f>VLOOKUP($A1400, 'Hospitalisation Details'!$A$2:$K$2344, 7, FALSE)</f>
        <v>tier - 2</v>
      </c>
      <c r="Q1400" t="str">
        <f>VLOOKUP($A1400, 'Hospitalisation Details'!$A$2:$K$2344, 8, FALSE)</f>
        <v>tier - 1</v>
      </c>
      <c r="R1400" t="str">
        <f>VLOOKUP($A1400, 'Hospitalisation Details'!$A$2:$K$2344, 9, FALSE)</f>
        <v>R1013</v>
      </c>
      <c r="S1400" t="str">
        <f>VLOOKUP($A1400, 'Hospitalisation Details'!$A$2:$K$2344, 10, FALSE)</f>
        <v>24Jul1980</v>
      </c>
      <c r="T1400">
        <f>VLOOKUP($A1400, 'Hospitalisation Details'!$A$2:$K$2344, 11, FALSE)</f>
        <v>42</v>
      </c>
    </row>
    <row r="1401" spans="1:20" ht="15.75" x14ac:dyDescent="0.25">
      <c r="A1401" s="1" t="s">
        <v>970</v>
      </c>
      <c r="B1401" t="str">
        <f>VLOOKUP($A1401, 'Customer Names'!$A$2:$D$2336, 2, FALSE)</f>
        <v>Deingenis</v>
      </c>
      <c r="C1401" t="str">
        <f>VLOOKUP($A1401, 'Customer Names'!$A$2:$D$2336, 3, FALSE)</f>
        <v xml:space="preserve"> Ms</v>
      </c>
      <c r="D1401" t="str">
        <f>VLOOKUP($A1401, 'Customer Names'!$A$2:$D$2336, 4, FALSE)</f>
        <v xml:space="preserve">  Dana</v>
      </c>
      <c r="E1401">
        <f>VLOOKUP($A1401, 'Medical Examinations'!$A$2:$J$2336, 2, FALSE)</f>
        <v>33.155000000000001</v>
      </c>
      <c r="F1401">
        <f>VLOOKUP($A1401, 'Medical Examinations'!$A$2:$J$2336, 3, FALSE)</f>
        <v>5.07</v>
      </c>
      <c r="G1401" t="str">
        <f>VLOOKUP($A1401, 'Medical Examinations'!$A$2:$J$2336, 4, FALSE)</f>
        <v>Yes</v>
      </c>
      <c r="H1401" t="str">
        <f>VLOOKUP($A1401, 'Medical Examinations'!$A$2:$J$2336, 5, FALSE)</f>
        <v>No</v>
      </c>
      <c r="I1401" t="str">
        <f>VLOOKUP($A1401, 'Medical Examinations'!$A$2:$J$2336, 6, FALSE)</f>
        <v>No</v>
      </c>
      <c r="J1401">
        <f>VLOOKUP($A1401, 'Medical Examinations'!$A$2:$J$2336, 7, FALSE)</f>
        <v>1</v>
      </c>
      <c r="K1401" t="str">
        <f>VLOOKUP($A1401, 'Medical Examinations'!$A$2:$J$2336, 8, FALSE)</f>
        <v>No</v>
      </c>
      <c r="L1401" t="str">
        <f>VLOOKUP($A1401, 'Medical Examinations'!$A$2:$J$2336, 9, FALSE)</f>
        <v>Obesity</v>
      </c>
      <c r="M1401" t="str">
        <f>VLOOKUP($A1401, 'Medical Examinations'!$A$2:$J$2336, 10, FALSE)</f>
        <v>Normal</v>
      </c>
      <c r="N1401">
        <f>VLOOKUP($A1401, 'Hospitalisation Details'!$A$2:$K$2344, 5, FALSE)</f>
        <v>1</v>
      </c>
      <c r="O1401">
        <f>VLOOKUP($A1401, 'Hospitalisation Details'!$A$2:$K$2344, 6, FALSE)</f>
        <v>7639.42</v>
      </c>
      <c r="P1401" t="str">
        <f>VLOOKUP($A1401, 'Hospitalisation Details'!$A$2:$K$2344, 7, FALSE)</f>
        <v>tier - 2</v>
      </c>
      <c r="Q1401" t="str">
        <f>VLOOKUP($A1401, 'Hospitalisation Details'!$A$2:$K$2344, 8, FALSE)</f>
        <v>tier - 2</v>
      </c>
      <c r="R1401" t="str">
        <f>VLOOKUP($A1401, 'Hospitalisation Details'!$A$2:$K$2344, 9, FALSE)</f>
        <v>R1024</v>
      </c>
      <c r="S1401" t="str">
        <f>VLOOKUP($A1401, 'Hospitalisation Details'!$A$2:$K$2344, 10, FALSE)</f>
        <v>20Jun1980</v>
      </c>
      <c r="T1401">
        <f>VLOOKUP($A1401, 'Hospitalisation Details'!$A$2:$K$2344, 11, FALSE)</f>
        <v>42</v>
      </c>
    </row>
    <row r="1402" spans="1:20" ht="15.75" x14ac:dyDescent="0.25">
      <c r="A1402" s="1" t="s">
        <v>969</v>
      </c>
      <c r="B1402" t="str">
        <f>VLOOKUP($A1402, 'Customer Names'!$A$2:$D$2336, 2, FALSE)</f>
        <v>Hodge</v>
      </c>
      <c r="C1402" t="str">
        <f>VLOOKUP($A1402, 'Customer Names'!$A$2:$D$2336, 3, FALSE)</f>
        <v xml:space="preserve"> Ms</v>
      </c>
      <c r="D1402" t="str">
        <f>VLOOKUP($A1402, 'Customer Names'!$A$2:$D$2336, 4, FALSE)</f>
        <v xml:space="preserve">  Jessica F</v>
      </c>
      <c r="E1402">
        <f>VLOOKUP($A1402, 'Medical Examinations'!$A$2:$J$2336, 2, FALSE)</f>
        <v>42.85</v>
      </c>
      <c r="F1402">
        <f>VLOOKUP($A1402, 'Medical Examinations'!$A$2:$J$2336, 3, FALSE)</f>
        <v>5.81</v>
      </c>
      <c r="G1402" t="str">
        <f>VLOOKUP($A1402, 'Medical Examinations'!$A$2:$J$2336, 4, FALSE)</f>
        <v>Yes</v>
      </c>
      <c r="H1402" t="str">
        <f>VLOOKUP($A1402, 'Medical Examinations'!$A$2:$J$2336, 5, FALSE)</f>
        <v>No</v>
      </c>
      <c r="I1402" t="str">
        <f>VLOOKUP($A1402, 'Medical Examinations'!$A$2:$J$2336, 6, FALSE)</f>
        <v>No</v>
      </c>
      <c r="J1402">
        <f>VLOOKUP($A1402, 'Medical Examinations'!$A$2:$J$2336, 7, FALSE)</f>
        <v>2</v>
      </c>
      <c r="K1402" t="str">
        <f>VLOOKUP($A1402, 'Medical Examinations'!$A$2:$J$2336, 8, FALSE)</f>
        <v>Yes</v>
      </c>
      <c r="L1402" t="str">
        <f>VLOOKUP($A1402, 'Medical Examinations'!$A$2:$J$2336, 9, FALSE)</f>
        <v>Obesity</v>
      </c>
      <c r="M1402" t="str">
        <f>VLOOKUP($A1402, 'Medical Examinations'!$A$2:$J$2336, 10, FALSE)</f>
        <v>Diabetes</v>
      </c>
      <c r="N1402">
        <f>VLOOKUP($A1402, 'Hospitalisation Details'!$A$2:$K$2344, 5, FALSE)</f>
        <v>0</v>
      </c>
      <c r="O1402">
        <f>VLOOKUP($A1402, 'Hospitalisation Details'!$A$2:$K$2344, 6, FALSE)</f>
        <v>7636.92</v>
      </c>
      <c r="P1402" t="str">
        <f>VLOOKUP($A1402, 'Hospitalisation Details'!$A$2:$K$2344, 7, FALSE)</f>
        <v>tier - 2</v>
      </c>
      <c r="Q1402" t="str">
        <f>VLOOKUP($A1402, 'Hospitalisation Details'!$A$2:$K$2344, 8, FALSE)</f>
        <v>tier - 3</v>
      </c>
      <c r="R1402" t="str">
        <f>VLOOKUP($A1402, 'Hospitalisation Details'!$A$2:$K$2344, 9, FALSE)</f>
        <v>R1012</v>
      </c>
      <c r="S1402" t="str">
        <f>VLOOKUP($A1402, 'Hospitalisation Details'!$A$2:$K$2344, 10, FALSE)</f>
        <v>13Dec2001</v>
      </c>
      <c r="T1402">
        <f>VLOOKUP($A1402, 'Hospitalisation Details'!$A$2:$K$2344, 11, FALSE)</f>
        <v>21</v>
      </c>
    </row>
    <row r="1403" spans="1:20" ht="15.75" x14ac:dyDescent="0.25">
      <c r="A1403" s="1" t="s">
        <v>968</v>
      </c>
      <c r="B1403" t="str">
        <f>VLOOKUP($A1403, 'Customer Names'!$A$2:$D$2336, 2, FALSE)</f>
        <v>Gibbs</v>
      </c>
      <c r="C1403" t="str">
        <f>VLOOKUP($A1403, 'Customer Names'!$A$2:$D$2336, 3, FALSE)</f>
        <v xml:space="preserve"> Ms</v>
      </c>
      <c r="D1403" t="str">
        <f>VLOOKUP($A1403, 'Customer Names'!$A$2:$D$2336, 4, FALSE)</f>
        <v xml:space="preserve">  Lindsey</v>
      </c>
      <c r="E1403">
        <f>VLOOKUP($A1403, 'Medical Examinations'!$A$2:$J$2336, 2, FALSE)</f>
        <v>32.340000000000003</v>
      </c>
      <c r="F1403">
        <f>VLOOKUP($A1403, 'Medical Examinations'!$A$2:$J$2336, 3, FALSE)</f>
        <v>11.2</v>
      </c>
      <c r="G1403" t="str">
        <f>VLOOKUP($A1403, 'Medical Examinations'!$A$2:$J$2336, 4, FALSE)</f>
        <v>No</v>
      </c>
      <c r="H1403" t="str">
        <f>VLOOKUP($A1403, 'Medical Examinations'!$A$2:$J$2336, 5, FALSE)</f>
        <v>No</v>
      </c>
      <c r="I1403" t="str">
        <f>VLOOKUP($A1403, 'Medical Examinations'!$A$2:$J$2336, 6, FALSE)</f>
        <v>No</v>
      </c>
      <c r="J1403">
        <f>VLOOKUP($A1403, 'Medical Examinations'!$A$2:$J$2336, 7, FALSE)</f>
        <v>1</v>
      </c>
      <c r="K1403" t="str">
        <f>VLOOKUP($A1403, 'Medical Examinations'!$A$2:$J$2336, 8, FALSE)</f>
        <v>No</v>
      </c>
      <c r="L1403" t="str">
        <f>VLOOKUP($A1403, 'Medical Examinations'!$A$2:$J$2336, 9, FALSE)</f>
        <v>Obesity</v>
      </c>
      <c r="M1403" t="str">
        <f>VLOOKUP($A1403, 'Medical Examinations'!$A$2:$J$2336, 10, FALSE)</f>
        <v>Diabetes</v>
      </c>
      <c r="N1403">
        <f>VLOOKUP($A1403, 'Hospitalisation Details'!$A$2:$K$2344, 5, FALSE)</f>
        <v>1</v>
      </c>
      <c r="O1403">
        <f>VLOOKUP($A1403, 'Hospitalisation Details'!$A$2:$K$2344, 6, FALSE)</f>
        <v>7633.72</v>
      </c>
      <c r="P1403" t="str">
        <f>VLOOKUP($A1403, 'Hospitalisation Details'!$A$2:$K$2344, 7, FALSE)</f>
        <v>tier - 2</v>
      </c>
      <c r="Q1403" t="str">
        <f>VLOOKUP($A1403, 'Hospitalisation Details'!$A$2:$K$2344, 8, FALSE)</f>
        <v>tier - 1</v>
      </c>
      <c r="R1403" t="str">
        <f>VLOOKUP($A1403, 'Hospitalisation Details'!$A$2:$K$2344, 9, FALSE)</f>
        <v>R1013</v>
      </c>
      <c r="S1403" t="str">
        <f>VLOOKUP($A1403, 'Hospitalisation Details'!$A$2:$K$2344, 10, FALSE)</f>
        <v>24Aug1978</v>
      </c>
      <c r="T1403">
        <f>VLOOKUP($A1403, 'Hospitalisation Details'!$A$2:$K$2344, 11, FALSE)</f>
        <v>44</v>
      </c>
    </row>
    <row r="1404" spans="1:20" ht="15.75" x14ac:dyDescent="0.25">
      <c r="A1404" s="1" t="s">
        <v>967</v>
      </c>
      <c r="B1404" t="str">
        <f>VLOOKUP($A1404, 'Customer Names'!$A$2:$D$2336, 2, FALSE)</f>
        <v>Trom</v>
      </c>
      <c r="C1404" t="str">
        <f>VLOOKUP($A1404, 'Customer Names'!$A$2:$D$2336, 3, FALSE)</f>
        <v xml:space="preserve"> Ms</v>
      </c>
      <c r="D1404" t="str">
        <f>VLOOKUP($A1404, 'Customer Names'!$A$2:$D$2336, 4, FALSE)</f>
        <v xml:space="preserve">  Kelly A</v>
      </c>
      <c r="E1404">
        <f>VLOOKUP($A1404, 'Medical Examinations'!$A$2:$J$2336, 2, FALSE)</f>
        <v>27.5</v>
      </c>
      <c r="F1404">
        <f>VLOOKUP($A1404, 'Medical Examinations'!$A$2:$J$2336, 3, FALSE)</f>
        <v>10.75</v>
      </c>
      <c r="G1404" t="str">
        <f>VLOOKUP($A1404, 'Medical Examinations'!$A$2:$J$2336, 4, FALSE)</f>
        <v>No</v>
      </c>
      <c r="H1404" t="str">
        <f>VLOOKUP($A1404, 'Medical Examinations'!$A$2:$J$2336, 5, FALSE)</f>
        <v>No</v>
      </c>
      <c r="I1404" t="str">
        <f>VLOOKUP($A1404, 'Medical Examinations'!$A$2:$J$2336, 6, FALSE)</f>
        <v>No</v>
      </c>
      <c r="J1404">
        <f>VLOOKUP($A1404, 'Medical Examinations'!$A$2:$J$2336, 7, FALSE)</f>
        <v>0</v>
      </c>
      <c r="K1404" t="str">
        <f>VLOOKUP($A1404, 'Medical Examinations'!$A$2:$J$2336, 8, FALSE)</f>
        <v>No</v>
      </c>
      <c r="L1404" t="str">
        <f>VLOOKUP($A1404, 'Medical Examinations'!$A$2:$J$2336, 9, FALSE)</f>
        <v>Obesity</v>
      </c>
      <c r="M1404" t="str">
        <f>VLOOKUP($A1404, 'Medical Examinations'!$A$2:$J$2336, 10, FALSE)</f>
        <v>Diabetes</v>
      </c>
      <c r="N1404">
        <f>VLOOKUP($A1404, 'Hospitalisation Details'!$A$2:$K$2344, 5, FALSE)</f>
        <v>1</v>
      </c>
      <c r="O1404">
        <f>VLOOKUP($A1404, 'Hospitalisation Details'!$A$2:$K$2344, 6, FALSE)</f>
        <v>7626.99</v>
      </c>
      <c r="P1404" t="str">
        <f>VLOOKUP($A1404, 'Hospitalisation Details'!$A$2:$K$2344, 7, FALSE)</f>
        <v>tier - 2</v>
      </c>
      <c r="Q1404" t="str">
        <f>VLOOKUP($A1404, 'Hospitalisation Details'!$A$2:$K$2344, 8, FALSE)</f>
        <v>tier - 2</v>
      </c>
      <c r="R1404" t="str">
        <f>VLOOKUP($A1404, 'Hospitalisation Details'!$A$2:$K$2344, 9, FALSE)</f>
        <v>R1011</v>
      </c>
      <c r="S1404" t="str">
        <f>VLOOKUP($A1404, 'Hospitalisation Details'!$A$2:$K$2344, 10, FALSE)</f>
        <v>29Nov1978</v>
      </c>
      <c r="T1404">
        <f>VLOOKUP($A1404, 'Hospitalisation Details'!$A$2:$K$2344, 11, FALSE)</f>
        <v>44</v>
      </c>
    </row>
    <row r="1405" spans="1:20" ht="15.75" x14ac:dyDescent="0.25">
      <c r="A1405" s="1" t="s">
        <v>966</v>
      </c>
      <c r="B1405" t="str">
        <f>VLOOKUP($A1405, 'Customer Names'!$A$2:$D$2336, 2, FALSE)</f>
        <v>Sizer</v>
      </c>
      <c r="C1405" t="str">
        <f>VLOOKUP($A1405, 'Customer Names'!$A$2:$D$2336, 3, FALSE)</f>
        <v xml:space="preserve"> Ms</v>
      </c>
      <c r="D1405" t="str">
        <f>VLOOKUP($A1405, 'Customer Names'!$A$2:$D$2336, 4, FALSE)</f>
        <v xml:space="preserve">  Brooke E</v>
      </c>
      <c r="E1405">
        <f>VLOOKUP($A1405, 'Medical Examinations'!$A$2:$J$2336, 2, FALSE)</f>
        <v>25.8</v>
      </c>
      <c r="F1405">
        <f>VLOOKUP($A1405, 'Medical Examinations'!$A$2:$J$2336, 3, FALSE)</f>
        <v>7.8</v>
      </c>
      <c r="G1405" t="str">
        <f>VLOOKUP($A1405, 'Medical Examinations'!$A$2:$J$2336, 4, FALSE)</f>
        <v>No</v>
      </c>
      <c r="H1405" t="str">
        <f>VLOOKUP($A1405, 'Medical Examinations'!$A$2:$J$2336, 5, FALSE)</f>
        <v>No</v>
      </c>
      <c r="I1405" t="str">
        <f>VLOOKUP($A1405, 'Medical Examinations'!$A$2:$J$2336, 6, FALSE)</f>
        <v>No</v>
      </c>
      <c r="J1405">
        <f>VLOOKUP($A1405, 'Medical Examinations'!$A$2:$J$2336, 7, FALSE)</f>
        <v>0</v>
      </c>
      <c r="K1405" t="str">
        <f>VLOOKUP($A1405, 'Medical Examinations'!$A$2:$J$2336, 8, FALSE)</f>
        <v>No</v>
      </c>
      <c r="L1405" t="str">
        <f>VLOOKUP($A1405, 'Medical Examinations'!$A$2:$J$2336, 9, FALSE)</f>
        <v>Obesity</v>
      </c>
      <c r="M1405" t="str">
        <f>VLOOKUP($A1405, 'Medical Examinations'!$A$2:$J$2336, 10, FALSE)</f>
        <v>Diabetes</v>
      </c>
      <c r="N1405">
        <f>VLOOKUP($A1405, 'Hospitalisation Details'!$A$2:$K$2344, 5, FALSE)</f>
        <v>1</v>
      </c>
      <c r="O1405">
        <f>VLOOKUP($A1405, 'Hospitalisation Details'!$A$2:$K$2344, 6, FALSE)</f>
        <v>7624.63</v>
      </c>
      <c r="P1405" t="str">
        <f>VLOOKUP($A1405, 'Hospitalisation Details'!$A$2:$K$2344, 7, FALSE)</f>
        <v>tier - 2</v>
      </c>
      <c r="Q1405" t="str">
        <f>VLOOKUP($A1405, 'Hospitalisation Details'!$A$2:$K$2344, 8, FALSE)</f>
        <v>tier - 1</v>
      </c>
      <c r="R1405" t="str">
        <f>VLOOKUP($A1405, 'Hospitalisation Details'!$A$2:$K$2344, 9, FALSE)</f>
        <v>R1011</v>
      </c>
      <c r="S1405" t="str">
        <f>VLOOKUP($A1405, 'Hospitalisation Details'!$A$2:$K$2344, 10, FALSE)</f>
        <v>6Nov1978</v>
      </c>
      <c r="T1405">
        <f>VLOOKUP($A1405, 'Hospitalisation Details'!$A$2:$K$2344, 11, FALSE)</f>
        <v>44</v>
      </c>
    </row>
    <row r="1406" spans="1:20" ht="15.75" x14ac:dyDescent="0.25">
      <c r="A1406" s="1" t="s">
        <v>965</v>
      </c>
      <c r="B1406" t="str">
        <f>VLOOKUP($A1406, 'Customer Names'!$A$2:$D$2336, 2, FALSE)</f>
        <v>Ellison</v>
      </c>
      <c r="C1406" t="str">
        <f>VLOOKUP($A1406, 'Customer Names'!$A$2:$D$2336, 3, FALSE)</f>
        <v xml:space="preserve"> Ms</v>
      </c>
      <c r="D1406" t="str">
        <f>VLOOKUP($A1406, 'Customer Names'!$A$2:$D$2336, 4, FALSE)</f>
        <v xml:space="preserve">  Katelyn E</v>
      </c>
      <c r="E1406">
        <f>VLOOKUP($A1406, 'Medical Examinations'!$A$2:$J$2336, 2, FALSE)</f>
        <v>25</v>
      </c>
      <c r="F1406">
        <f>VLOOKUP($A1406, 'Medical Examinations'!$A$2:$J$2336, 3, FALSE)</f>
        <v>7.04</v>
      </c>
      <c r="G1406" t="str">
        <f>VLOOKUP($A1406, 'Medical Examinations'!$A$2:$J$2336, 4, FALSE)</f>
        <v>No</v>
      </c>
      <c r="H1406" t="str">
        <f>VLOOKUP($A1406, 'Medical Examinations'!$A$2:$J$2336, 5, FALSE)</f>
        <v>No</v>
      </c>
      <c r="I1406" t="str">
        <f>VLOOKUP($A1406, 'Medical Examinations'!$A$2:$J$2336, 6, FALSE)</f>
        <v>No</v>
      </c>
      <c r="J1406">
        <f>VLOOKUP($A1406, 'Medical Examinations'!$A$2:$J$2336, 7, FALSE)</f>
        <v>0</v>
      </c>
      <c r="K1406" t="str">
        <f>VLOOKUP($A1406, 'Medical Examinations'!$A$2:$J$2336, 8, FALSE)</f>
        <v>No</v>
      </c>
      <c r="L1406" t="str">
        <f>VLOOKUP($A1406, 'Medical Examinations'!$A$2:$J$2336, 9, FALSE)</f>
        <v>Obesity</v>
      </c>
      <c r="M1406" t="str">
        <f>VLOOKUP($A1406, 'Medical Examinations'!$A$2:$J$2336, 10, FALSE)</f>
        <v>Diabetes</v>
      </c>
      <c r="N1406">
        <f>VLOOKUP($A1406, 'Hospitalisation Details'!$A$2:$K$2344, 5, FALSE)</f>
        <v>1</v>
      </c>
      <c r="O1406">
        <f>VLOOKUP($A1406, 'Hospitalisation Details'!$A$2:$K$2344, 6, FALSE)</f>
        <v>7623.52</v>
      </c>
      <c r="P1406" t="str">
        <f>VLOOKUP($A1406, 'Hospitalisation Details'!$A$2:$K$2344, 7, FALSE)</f>
        <v>tier - 2</v>
      </c>
      <c r="Q1406" t="str">
        <f>VLOOKUP($A1406, 'Hospitalisation Details'!$A$2:$K$2344, 8, FALSE)</f>
        <v>tier - 1</v>
      </c>
      <c r="R1406" t="str">
        <f>VLOOKUP($A1406, 'Hospitalisation Details'!$A$2:$K$2344, 9, FALSE)</f>
        <v>R1011</v>
      </c>
      <c r="S1406" t="str">
        <f>VLOOKUP($A1406, 'Hospitalisation Details'!$A$2:$K$2344, 10, FALSE)</f>
        <v>28Nov1978</v>
      </c>
      <c r="T1406">
        <f>VLOOKUP($A1406, 'Hospitalisation Details'!$A$2:$K$2344, 11, FALSE)</f>
        <v>44</v>
      </c>
    </row>
    <row r="1407" spans="1:20" ht="15.75" x14ac:dyDescent="0.25">
      <c r="A1407" s="1" t="s">
        <v>964</v>
      </c>
      <c r="B1407" t="str">
        <f>VLOOKUP($A1407, 'Customer Names'!$A$2:$D$2336, 2, FALSE)</f>
        <v>Sulkowski</v>
      </c>
      <c r="C1407" t="str">
        <f>VLOOKUP($A1407, 'Customer Names'!$A$2:$D$2336, 3, FALSE)</f>
        <v xml:space="preserve"> Mr</v>
      </c>
      <c r="D1407" t="str">
        <f>VLOOKUP($A1407, 'Customer Names'!$A$2:$D$2336, 4, FALSE)</f>
        <v xml:space="preserve">  Adam</v>
      </c>
      <c r="E1407">
        <f>VLOOKUP($A1407, 'Medical Examinations'!$A$2:$J$2336, 2, FALSE)</f>
        <v>41.2</v>
      </c>
      <c r="F1407">
        <f>VLOOKUP($A1407, 'Medical Examinations'!$A$2:$J$2336, 3, FALSE)</f>
        <v>4.18</v>
      </c>
      <c r="G1407" t="str">
        <f>VLOOKUP($A1407, 'Medical Examinations'!$A$2:$J$2336, 4, FALSE)</f>
        <v>Yes</v>
      </c>
      <c r="H1407" t="str">
        <f>VLOOKUP($A1407, 'Medical Examinations'!$A$2:$J$2336, 5, FALSE)</f>
        <v>No</v>
      </c>
      <c r="I1407" t="str">
        <f>VLOOKUP($A1407, 'Medical Examinations'!$A$2:$J$2336, 6, FALSE)</f>
        <v>No</v>
      </c>
      <c r="J1407">
        <f>VLOOKUP($A1407, 'Medical Examinations'!$A$2:$J$2336, 7, FALSE)</f>
        <v>2</v>
      </c>
      <c r="K1407" t="str">
        <f>VLOOKUP($A1407, 'Medical Examinations'!$A$2:$J$2336, 8, FALSE)</f>
        <v>Yes</v>
      </c>
      <c r="L1407" t="str">
        <f>VLOOKUP($A1407, 'Medical Examinations'!$A$2:$J$2336, 9, FALSE)</f>
        <v>Obesity</v>
      </c>
      <c r="M1407" t="str">
        <f>VLOOKUP($A1407, 'Medical Examinations'!$A$2:$J$2336, 10, FALSE)</f>
        <v>Normal</v>
      </c>
      <c r="N1407">
        <f>VLOOKUP($A1407, 'Hospitalisation Details'!$A$2:$K$2344, 5, FALSE)</f>
        <v>0</v>
      </c>
      <c r="O1407">
        <f>VLOOKUP($A1407, 'Hospitalisation Details'!$A$2:$K$2344, 6, FALSE)</f>
        <v>7623.13</v>
      </c>
      <c r="P1407" t="str">
        <f>VLOOKUP($A1407, 'Hospitalisation Details'!$A$2:$K$2344, 7, FALSE)</f>
        <v>tier - 2</v>
      </c>
      <c r="Q1407" t="str">
        <f>VLOOKUP($A1407, 'Hospitalisation Details'!$A$2:$K$2344, 8, FALSE)</f>
        <v>tier - 3</v>
      </c>
      <c r="R1407" t="str">
        <f>VLOOKUP($A1407, 'Hospitalisation Details'!$A$2:$K$2344, 9, FALSE)</f>
        <v>R1011</v>
      </c>
      <c r="S1407" t="str">
        <f>VLOOKUP($A1407, 'Hospitalisation Details'!$A$2:$K$2344, 10, FALSE)</f>
        <v>17Sep1996</v>
      </c>
      <c r="T1407">
        <f>VLOOKUP($A1407, 'Hospitalisation Details'!$A$2:$K$2344, 11, FALSE)</f>
        <v>26</v>
      </c>
    </row>
    <row r="1408" spans="1:20" ht="15.75" x14ac:dyDescent="0.25">
      <c r="A1408" s="1" t="s">
        <v>963</v>
      </c>
      <c r="B1408" t="str">
        <f>VLOOKUP($A1408, 'Customer Names'!$A$2:$D$2336, 2, FALSE)</f>
        <v>Maringo</v>
      </c>
      <c r="C1408" t="str">
        <f>VLOOKUP($A1408, 'Customer Names'!$A$2:$D$2336, 3, FALSE)</f>
        <v xml:space="preserve"> Ms</v>
      </c>
      <c r="D1408" t="str">
        <f>VLOOKUP($A1408, 'Customer Names'!$A$2:$D$2336, 4, FALSE)</f>
        <v xml:space="preserve">  Dana</v>
      </c>
      <c r="E1408">
        <f>VLOOKUP($A1408, 'Medical Examinations'!$A$2:$J$2336, 2, FALSE)</f>
        <v>17.78</v>
      </c>
      <c r="F1408">
        <f>VLOOKUP($A1408, 'Medical Examinations'!$A$2:$J$2336, 3, FALSE)</f>
        <v>8.19</v>
      </c>
      <c r="G1408" t="str">
        <f>VLOOKUP($A1408, 'Medical Examinations'!$A$2:$J$2336, 4, FALSE)</f>
        <v>No</v>
      </c>
      <c r="H1408" t="str">
        <f>VLOOKUP($A1408, 'Medical Examinations'!$A$2:$J$2336, 5, FALSE)</f>
        <v>No</v>
      </c>
      <c r="I1408" t="str">
        <f>VLOOKUP($A1408, 'Medical Examinations'!$A$2:$J$2336, 6, FALSE)</f>
        <v>No</v>
      </c>
      <c r="J1408">
        <f>VLOOKUP($A1408, 'Medical Examinations'!$A$2:$J$2336, 7, FALSE)</f>
        <v>0</v>
      </c>
      <c r="K1408" t="str">
        <f>VLOOKUP($A1408, 'Medical Examinations'!$A$2:$J$2336, 8, FALSE)</f>
        <v>No</v>
      </c>
      <c r="L1408" t="str">
        <f>VLOOKUP($A1408, 'Medical Examinations'!$A$2:$J$2336, 9, FALSE)</f>
        <v>Underweight</v>
      </c>
      <c r="M1408" t="str">
        <f>VLOOKUP($A1408, 'Medical Examinations'!$A$2:$J$2336, 10, FALSE)</f>
        <v>Diabetes</v>
      </c>
      <c r="N1408">
        <f>VLOOKUP($A1408, 'Hospitalisation Details'!$A$2:$K$2344, 5, FALSE)</f>
        <v>0</v>
      </c>
      <c r="O1408">
        <f>VLOOKUP($A1408, 'Hospitalisation Details'!$A$2:$K$2344, 6, FALSE)</f>
        <v>7609.6</v>
      </c>
      <c r="P1408" t="str">
        <f>VLOOKUP($A1408, 'Hospitalisation Details'!$A$2:$K$2344, 7, FALSE)</f>
        <v>tier - 3</v>
      </c>
      <c r="Q1408" t="str">
        <f>VLOOKUP($A1408, 'Hospitalisation Details'!$A$2:$K$2344, 8, FALSE)</f>
        <v>tier - 2</v>
      </c>
      <c r="R1408" t="str">
        <f>VLOOKUP($A1408, 'Hospitalisation Details'!$A$2:$K$2344, 9, FALSE)</f>
        <v>R1012</v>
      </c>
      <c r="S1408" t="str">
        <f>VLOOKUP($A1408, 'Hospitalisation Details'!$A$2:$K$2344, 10, FALSE)</f>
        <v>3Jul1968</v>
      </c>
      <c r="T1408">
        <f>VLOOKUP($A1408, 'Hospitalisation Details'!$A$2:$K$2344, 11, FALSE)</f>
        <v>54</v>
      </c>
    </row>
    <row r="1409" spans="1:20" ht="15.75" x14ac:dyDescent="0.25">
      <c r="A1409" s="1" t="s">
        <v>962</v>
      </c>
      <c r="B1409" t="str">
        <f>VLOOKUP($A1409, 'Customer Names'!$A$2:$D$2336, 2, FALSE)</f>
        <v>Lattin</v>
      </c>
      <c r="C1409" t="str">
        <f>VLOOKUP($A1409, 'Customer Names'!$A$2:$D$2336, 3, FALSE)</f>
        <v xml:space="preserve"> Mr</v>
      </c>
      <c r="D1409" t="str">
        <f>VLOOKUP($A1409, 'Customer Names'!$A$2:$D$2336, 4, FALSE)</f>
        <v xml:space="preserve">  Eric W</v>
      </c>
      <c r="E1409">
        <f>VLOOKUP($A1409, 'Medical Examinations'!$A$2:$J$2336, 2, FALSE)</f>
        <v>40.119999999999997</v>
      </c>
      <c r="F1409">
        <f>VLOOKUP($A1409, 'Medical Examinations'!$A$2:$J$2336, 3, FALSE)</f>
        <v>6.22</v>
      </c>
      <c r="G1409" t="str">
        <f>VLOOKUP($A1409, 'Medical Examinations'!$A$2:$J$2336, 4, FALSE)</f>
        <v>Yes</v>
      </c>
      <c r="H1409" t="str">
        <f>VLOOKUP($A1409, 'Medical Examinations'!$A$2:$J$2336, 5, FALSE)</f>
        <v>No</v>
      </c>
      <c r="I1409" t="str">
        <f>VLOOKUP($A1409, 'Medical Examinations'!$A$2:$J$2336, 6, FALSE)</f>
        <v>Yes</v>
      </c>
      <c r="J1409">
        <f>VLOOKUP($A1409, 'Medical Examinations'!$A$2:$J$2336, 7, FALSE)</f>
        <v>1</v>
      </c>
      <c r="K1409" t="str">
        <f>VLOOKUP($A1409, 'Medical Examinations'!$A$2:$J$2336, 8, FALSE)</f>
        <v>Yes</v>
      </c>
      <c r="L1409" t="str">
        <f>VLOOKUP($A1409, 'Medical Examinations'!$A$2:$J$2336, 9, FALSE)</f>
        <v>Obesity</v>
      </c>
      <c r="M1409" t="str">
        <f>VLOOKUP($A1409, 'Medical Examinations'!$A$2:$J$2336, 10, FALSE)</f>
        <v>Diabetes</v>
      </c>
      <c r="N1409">
        <f>VLOOKUP($A1409, 'Hospitalisation Details'!$A$2:$K$2344, 5, FALSE)</f>
        <v>0</v>
      </c>
      <c r="O1409">
        <f>VLOOKUP($A1409, 'Hospitalisation Details'!$A$2:$K$2344, 6, FALSE)</f>
        <v>7607.03</v>
      </c>
      <c r="P1409" t="str">
        <f>VLOOKUP($A1409, 'Hospitalisation Details'!$A$2:$K$2344, 7, FALSE)</f>
        <v>tier - 2</v>
      </c>
      <c r="Q1409" t="str">
        <f>VLOOKUP($A1409, 'Hospitalisation Details'!$A$2:$K$2344, 8, FALSE)</f>
        <v>tier - 2</v>
      </c>
      <c r="R1409" t="str">
        <f>VLOOKUP($A1409, 'Hospitalisation Details'!$A$2:$K$2344, 9, FALSE)</f>
        <v>R1012</v>
      </c>
      <c r="S1409" t="str">
        <f>VLOOKUP($A1409, 'Hospitalisation Details'!$A$2:$K$2344, 10, FALSE)</f>
        <v>30Sep1997</v>
      </c>
      <c r="T1409">
        <f>VLOOKUP($A1409, 'Hospitalisation Details'!$A$2:$K$2344, 11, FALSE)</f>
        <v>25</v>
      </c>
    </row>
    <row r="1410" spans="1:20" ht="15.75" x14ac:dyDescent="0.25">
      <c r="A1410" s="1" t="s">
        <v>961</v>
      </c>
      <c r="B1410" t="str">
        <f>VLOOKUP($A1410, 'Customer Names'!$A$2:$D$2336, 2, FALSE)</f>
        <v>Deblander</v>
      </c>
      <c r="C1410" t="str">
        <f>VLOOKUP($A1410, 'Customer Names'!$A$2:$D$2336, 3, FALSE)</f>
        <v xml:space="preserve"> Mr</v>
      </c>
      <c r="D1410" t="str">
        <f>VLOOKUP($A1410, 'Customer Names'!$A$2:$D$2336, 4, FALSE)</f>
        <v xml:space="preserve">  Matthew D</v>
      </c>
      <c r="E1410">
        <f>VLOOKUP($A1410, 'Medical Examinations'!$A$2:$J$2336, 2, FALSE)</f>
        <v>19.350000000000001</v>
      </c>
      <c r="F1410">
        <f>VLOOKUP($A1410, 'Medical Examinations'!$A$2:$J$2336, 3, FALSE)</f>
        <v>8.2200000000000006</v>
      </c>
      <c r="G1410" t="str">
        <f>VLOOKUP($A1410, 'Medical Examinations'!$A$2:$J$2336, 4, FALSE)</f>
        <v>No</v>
      </c>
      <c r="H1410" t="str">
        <f>VLOOKUP($A1410, 'Medical Examinations'!$A$2:$J$2336, 5, FALSE)</f>
        <v>No</v>
      </c>
      <c r="I1410" t="str">
        <f>VLOOKUP($A1410, 'Medical Examinations'!$A$2:$J$2336, 6, FALSE)</f>
        <v>No</v>
      </c>
      <c r="J1410">
        <f>VLOOKUP($A1410, 'Medical Examinations'!$A$2:$J$2336, 7, FALSE)</f>
        <v>0</v>
      </c>
      <c r="K1410" t="str">
        <f>VLOOKUP($A1410, 'Medical Examinations'!$A$2:$J$2336, 8, FALSE)</f>
        <v>No</v>
      </c>
      <c r="L1410" t="str">
        <f>VLOOKUP($A1410, 'Medical Examinations'!$A$2:$J$2336, 9, FALSE)</f>
        <v>Obesity</v>
      </c>
      <c r="M1410" t="str">
        <f>VLOOKUP($A1410, 'Medical Examinations'!$A$2:$J$2336, 10, FALSE)</f>
        <v>Diabetes</v>
      </c>
      <c r="N1410">
        <f>VLOOKUP($A1410, 'Hospitalisation Details'!$A$2:$K$2344, 5, FALSE)</f>
        <v>0</v>
      </c>
      <c r="O1410">
        <f>VLOOKUP($A1410, 'Hospitalisation Details'!$A$2:$K$2344, 6, FALSE)</f>
        <v>7585.62</v>
      </c>
      <c r="P1410" t="str">
        <f>VLOOKUP($A1410, 'Hospitalisation Details'!$A$2:$K$2344, 7, FALSE)</f>
        <v>tier - 3</v>
      </c>
      <c r="Q1410" t="str">
        <f>VLOOKUP($A1410, 'Hospitalisation Details'!$A$2:$K$2344, 8, FALSE)</f>
        <v>tier - 2</v>
      </c>
      <c r="R1410" t="str">
        <f>VLOOKUP($A1410, 'Hospitalisation Details'!$A$2:$K$2344, 9, FALSE)</f>
        <v>R1013</v>
      </c>
      <c r="S1410" t="str">
        <f>VLOOKUP($A1410, 'Hospitalisation Details'!$A$2:$K$2344, 10, FALSE)</f>
        <v>17Jul1967</v>
      </c>
      <c r="T1410">
        <f>VLOOKUP($A1410, 'Hospitalisation Details'!$A$2:$K$2344, 11, FALSE)</f>
        <v>55</v>
      </c>
    </row>
    <row r="1411" spans="1:20" ht="15.75" x14ac:dyDescent="0.25">
      <c r="A1411" s="1" t="s">
        <v>960</v>
      </c>
      <c r="B1411" t="str">
        <f>VLOOKUP($A1411, 'Customer Names'!$A$2:$D$2336, 2, FALSE)</f>
        <v>O'Neill</v>
      </c>
      <c r="C1411" t="str">
        <f>VLOOKUP($A1411, 'Customer Names'!$A$2:$D$2336, 3, FALSE)</f>
        <v xml:space="preserve"> Mr</v>
      </c>
      <c r="D1411" t="str">
        <f>VLOOKUP($A1411, 'Customer Names'!$A$2:$D$2336, 4, FALSE)</f>
        <v xml:space="preserve">  Eoghan</v>
      </c>
      <c r="E1411">
        <f>VLOOKUP($A1411, 'Medical Examinations'!$A$2:$J$2336, 2, FALSE)</f>
        <v>36.69</v>
      </c>
      <c r="F1411">
        <f>VLOOKUP($A1411, 'Medical Examinations'!$A$2:$J$2336, 3, FALSE)</f>
        <v>6.15</v>
      </c>
      <c r="G1411" t="str">
        <f>VLOOKUP($A1411, 'Medical Examinations'!$A$2:$J$2336, 4, FALSE)</f>
        <v>Yes</v>
      </c>
      <c r="H1411" t="str">
        <f>VLOOKUP($A1411, 'Medical Examinations'!$A$2:$J$2336, 5, FALSE)</f>
        <v>No</v>
      </c>
      <c r="I1411" t="str">
        <f>VLOOKUP($A1411, 'Medical Examinations'!$A$2:$J$2336, 6, FALSE)</f>
        <v>No</v>
      </c>
      <c r="J1411">
        <f>VLOOKUP($A1411, 'Medical Examinations'!$A$2:$J$2336, 7, FALSE)</f>
        <v>1</v>
      </c>
      <c r="K1411" t="str">
        <f>VLOOKUP($A1411, 'Medical Examinations'!$A$2:$J$2336, 8, FALSE)</f>
        <v>No</v>
      </c>
      <c r="L1411" t="str">
        <f>VLOOKUP($A1411, 'Medical Examinations'!$A$2:$J$2336, 9, FALSE)</f>
        <v>Obesity</v>
      </c>
      <c r="M1411" t="str">
        <f>VLOOKUP($A1411, 'Medical Examinations'!$A$2:$J$2336, 10, FALSE)</f>
        <v>Diabetes</v>
      </c>
      <c r="N1411">
        <f>VLOOKUP($A1411, 'Hospitalisation Details'!$A$2:$K$2344, 5, FALSE)</f>
        <v>0</v>
      </c>
      <c r="O1411">
        <f>VLOOKUP($A1411, 'Hospitalisation Details'!$A$2:$K$2344, 6, FALSE)</f>
        <v>7567.13</v>
      </c>
      <c r="P1411" t="str">
        <f>VLOOKUP($A1411, 'Hospitalisation Details'!$A$2:$K$2344, 7, FALSE)</f>
        <v>tier - 2</v>
      </c>
      <c r="Q1411" t="str">
        <f>VLOOKUP($A1411, 'Hospitalisation Details'!$A$2:$K$2344, 8, FALSE)</f>
        <v>tier - 2</v>
      </c>
      <c r="R1411" t="str">
        <f>VLOOKUP($A1411, 'Hospitalisation Details'!$A$2:$K$2344, 9, FALSE)</f>
        <v>R1021</v>
      </c>
      <c r="S1411" t="str">
        <f>VLOOKUP($A1411, 'Hospitalisation Details'!$A$2:$K$2344, 10, FALSE)</f>
        <v>14Aug1994</v>
      </c>
      <c r="T1411">
        <f>VLOOKUP($A1411, 'Hospitalisation Details'!$A$2:$K$2344, 11, FALSE)</f>
        <v>28</v>
      </c>
    </row>
    <row r="1412" spans="1:20" ht="15.75" x14ac:dyDescent="0.25">
      <c r="A1412" s="1" t="s">
        <v>959</v>
      </c>
      <c r="B1412" t="str">
        <f>VLOOKUP($A1412, 'Customer Names'!$A$2:$D$2336, 2, FALSE)</f>
        <v>Davis</v>
      </c>
      <c r="C1412" t="str">
        <f>VLOOKUP($A1412, 'Customer Names'!$A$2:$D$2336, 3, FALSE)</f>
        <v xml:space="preserve"> Ms</v>
      </c>
      <c r="D1412" t="str">
        <f>VLOOKUP($A1412, 'Customer Names'!$A$2:$D$2336, 4, FALSE)</f>
        <v xml:space="preserve">  Pamela W</v>
      </c>
      <c r="E1412">
        <f>VLOOKUP($A1412, 'Medical Examinations'!$A$2:$J$2336, 2, FALSE)</f>
        <v>28.51</v>
      </c>
      <c r="F1412">
        <f>VLOOKUP($A1412, 'Medical Examinations'!$A$2:$J$2336, 3, FALSE)</f>
        <v>5.65</v>
      </c>
      <c r="G1412" t="str">
        <f>VLOOKUP($A1412, 'Medical Examinations'!$A$2:$J$2336, 4, FALSE)</f>
        <v>No</v>
      </c>
      <c r="H1412" t="str">
        <f>VLOOKUP($A1412, 'Medical Examinations'!$A$2:$J$2336, 5, FALSE)</f>
        <v>No</v>
      </c>
      <c r="I1412" t="str">
        <f>VLOOKUP($A1412, 'Medical Examinations'!$A$2:$J$2336, 6, FALSE)</f>
        <v>No</v>
      </c>
      <c r="J1412">
        <f>VLOOKUP($A1412, 'Medical Examinations'!$A$2:$J$2336, 7, FALSE)</f>
        <v>0</v>
      </c>
      <c r="K1412" t="str">
        <f>VLOOKUP($A1412, 'Medical Examinations'!$A$2:$J$2336, 8, FALSE)</f>
        <v>No</v>
      </c>
      <c r="L1412" t="str">
        <f>VLOOKUP($A1412, 'Medical Examinations'!$A$2:$J$2336, 9, FALSE)</f>
        <v>Obesity</v>
      </c>
      <c r="M1412" t="str">
        <f>VLOOKUP($A1412, 'Medical Examinations'!$A$2:$J$2336, 10, FALSE)</f>
        <v>Normal</v>
      </c>
      <c r="N1412">
        <f>VLOOKUP($A1412, 'Hospitalisation Details'!$A$2:$K$2344, 5, FALSE)</f>
        <v>3</v>
      </c>
      <c r="O1412">
        <f>VLOOKUP($A1412, 'Hospitalisation Details'!$A$2:$K$2344, 6, FALSE)</f>
        <v>7538.52</v>
      </c>
      <c r="P1412" t="str">
        <f>VLOOKUP($A1412, 'Hospitalisation Details'!$A$2:$K$2344, 7, FALSE)</f>
        <v>tier - 2</v>
      </c>
      <c r="Q1412" t="str">
        <f>VLOOKUP($A1412, 'Hospitalisation Details'!$A$2:$K$2344, 8, FALSE)</f>
        <v>tier - 2</v>
      </c>
      <c r="R1412" t="str">
        <f>VLOOKUP($A1412, 'Hospitalisation Details'!$A$2:$K$2344, 9, FALSE)</f>
        <v>R1012</v>
      </c>
      <c r="S1412" t="str">
        <f>VLOOKUP($A1412, 'Hospitalisation Details'!$A$2:$K$2344, 10, FALSE)</f>
        <v>15Dec1988</v>
      </c>
      <c r="T1412">
        <f>VLOOKUP($A1412, 'Hospitalisation Details'!$A$2:$K$2344, 11, FALSE)</f>
        <v>34</v>
      </c>
    </row>
    <row r="1413" spans="1:20" ht="15.75" x14ac:dyDescent="0.25">
      <c r="A1413" s="1" t="s">
        <v>958</v>
      </c>
      <c r="B1413" t="str">
        <f>VLOOKUP($A1413, 'Customer Names'!$A$2:$D$2336, 2, FALSE)</f>
        <v>Stanek</v>
      </c>
      <c r="C1413" t="str">
        <f>VLOOKUP($A1413, 'Customer Names'!$A$2:$D$2336, 3, FALSE)</f>
        <v xml:space="preserve"> Ms</v>
      </c>
      <c r="D1413" t="str">
        <f>VLOOKUP($A1413, 'Customer Names'!$A$2:$D$2336, 4, FALSE)</f>
        <v xml:space="preserve">  Lindsey M</v>
      </c>
      <c r="E1413">
        <f>VLOOKUP($A1413, 'Medical Examinations'!$A$2:$J$2336, 2, FALSE)</f>
        <v>30.21</v>
      </c>
      <c r="F1413">
        <f>VLOOKUP($A1413, 'Medical Examinations'!$A$2:$J$2336, 3, FALSE)</f>
        <v>5.5</v>
      </c>
      <c r="G1413" t="str">
        <f>VLOOKUP($A1413, 'Medical Examinations'!$A$2:$J$2336, 4, FALSE)</f>
        <v>No</v>
      </c>
      <c r="H1413" t="str">
        <f>VLOOKUP($A1413, 'Medical Examinations'!$A$2:$J$2336, 5, FALSE)</f>
        <v>No</v>
      </c>
      <c r="I1413" t="str">
        <f>VLOOKUP($A1413, 'Medical Examinations'!$A$2:$J$2336, 6, FALSE)</f>
        <v>No</v>
      </c>
      <c r="J1413">
        <f>VLOOKUP($A1413, 'Medical Examinations'!$A$2:$J$2336, 7, FALSE)</f>
        <v>1</v>
      </c>
      <c r="K1413" t="str">
        <f>VLOOKUP($A1413, 'Medical Examinations'!$A$2:$J$2336, 8, FALSE)</f>
        <v>No</v>
      </c>
      <c r="L1413" t="str">
        <f>VLOOKUP($A1413, 'Medical Examinations'!$A$2:$J$2336, 9, FALSE)</f>
        <v>Obesity</v>
      </c>
      <c r="M1413" t="str">
        <f>VLOOKUP($A1413, 'Medical Examinations'!$A$2:$J$2336, 10, FALSE)</f>
        <v>Normal</v>
      </c>
      <c r="N1413">
        <f>VLOOKUP($A1413, 'Hospitalisation Details'!$A$2:$K$2344, 5, FALSE)</f>
        <v>3</v>
      </c>
      <c r="O1413">
        <f>VLOOKUP($A1413, 'Hospitalisation Details'!$A$2:$K$2344, 6, FALSE)</f>
        <v>7537.16</v>
      </c>
      <c r="P1413" t="str">
        <f>VLOOKUP($A1413, 'Hospitalisation Details'!$A$2:$K$2344, 7, FALSE)</f>
        <v>tier - 2</v>
      </c>
      <c r="Q1413" t="str">
        <f>VLOOKUP($A1413, 'Hospitalisation Details'!$A$2:$K$2344, 8, FALSE)</f>
        <v>tier - 2</v>
      </c>
      <c r="R1413" t="str">
        <f>VLOOKUP($A1413, 'Hospitalisation Details'!$A$2:$K$2344, 9, FALSE)</f>
        <v>R1012</v>
      </c>
      <c r="S1413" t="str">
        <f>VLOOKUP($A1413, 'Hospitalisation Details'!$A$2:$K$2344, 10, FALSE)</f>
        <v>22Aug1984</v>
      </c>
      <c r="T1413">
        <f>VLOOKUP($A1413, 'Hospitalisation Details'!$A$2:$K$2344, 11, FALSE)</f>
        <v>38</v>
      </c>
    </row>
    <row r="1414" spans="1:20" ht="15.75" x14ac:dyDescent="0.25">
      <c r="A1414" s="1" t="s">
        <v>957</v>
      </c>
      <c r="B1414" t="str">
        <f>VLOOKUP($A1414, 'Customer Names'!$A$2:$D$2336, 2, FALSE)</f>
        <v>Harris</v>
      </c>
      <c r="C1414" t="str">
        <f>VLOOKUP($A1414, 'Customer Names'!$A$2:$D$2336, 3, FALSE)</f>
        <v xml:space="preserve"> Ms</v>
      </c>
      <c r="D1414" t="str">
        <f>VLOOKUP($A1414, 'Customer Names'!$A$2:$D$2336, 4, FALSE)</f>
        <v xml:space="preserve">  Kassie</v>
      </c>
      <c r="E1414">
        <f>VLOOKUP($A1414, 'Medical Examinations'!$A$2:$J$2336, 2, FALSE)</f>
        <v>24.33</v>
      </c>
      <c r="F1414">
        <f>VLOOKUP($A1414, 'Medical Examinations'!$A$2:$J$2336, 3, FALSE)</f>
        <v>8</v>
      </c>
      <c r="G1414" t="str">
        <f>VLOOKUP($A1414, 'Medical Examinations'!$A$2:$J$2336, 4, FALSE)</f>
        <v>No</v>
      </c>
      <c r="H1414" t="str">
        <f>VLOOKUP($A1414, 'Medical Examinations'!$A$2:$J$2336, 5, FALSE)</f>
        <v>No</v>
      </c>
      <c r="I1414" t="str">
        <f>VLOOKUP($A1414, 'Medical Examinations'!$A$2:$J$2336, 6, FALSE)</f>
        <v>No</v>
      </c>
      <c r="J1414">
        <f>VLOOKUP($A1414, 'Medical Examinations'!$A$2:$J$2336, 7, FALSE)</f>
        <v>0</v>
      </c>
      <c r="K1414" t="str">
        <f>VLOOKUP($A1414, 'Medical Examinations'!$A$2:$J$2336, 8, FALSE)</f>
        <v>No</v>
      </c>
      <c r="L1414" t="str">
        <f>VLOOKUP($A1414, 'Medical Examinations'!$A$2:$J$2336, 9, FALSE)</f>
        <v>Obesity</v>
      </c>
      <c r="M1414" t="str">
        <f>VLOOKUP($A1414, 'Medical Examinations'!$A$2:$J$2336, 10, FALSE)</f>
        <v>Diabetes</v>
      </c>
      <c r="N1414">
        <f>VLOOKUP($A1414, 'Hospitalisation Details'!$A$2:$K$2344, 5, FALSE)</f>
        <v>2</v>
      </c>
      <c r="O1414">
        <f>VLOOKUP($A1414, 'Hospitalisation Details'!$A$2:$K$2344, 6, FALSE)</f>
        <v>7531.7</v>
      </c>
      <c r="P1414" t="str">
        <f>VLOOKUP($A1414, 'Hospitalisation Details'!$A$2:$K$2344, 7, FALSE)</f>
        <v>tier - 2</v>
      </c>
      <c r="Q1414" t="str">
        <f>VLOOKUP($A1414, 'Hospitalisation Details'!$A$2:$K$2344, 8, FALSE)</f>
        <v>tier - 1</v>
      </c>
      <c r="R1414" t="str">
        <f>VLOOKUP($A1414, 'Hospitalisation Details'!$A$2:$K$2344, 9, FALSE)</f>
        <v>R1013</v>
      </c>
      <c r="S1414" t="str">
        <f>VLOOKUP($A1414, 'Hospitalisation Details'!$A$2:$K$2344, 10, FALSE)</f>
        <v>14Dec1978</v>
      </c>
      <c r="T1414">
        <f>VLOOKUP($A1414, 'Hospitalisation Details'!$A$2:$K$2344, 11, FALSE)</f>
        <v>44</v>
      </c>
    </row>
    <row r="1415" spans="1:20" ht="15.75" x14ac:dyDescent="0.25">
      <c r="A1415" s="1" t="s">
        <v>956</v>
      </c>
      <c r="B1415" t="str">
        <f>VLOOKUP($A1415, 'Customer Names'!$A$2:$D$2336, 2, FALSE)</f>
        <v>Manning</v>
      </c>
      <c r="C1415" t="str">
        <f>VLOOKUP($A1415, 'Customer Names'!$A$2:$D$2336, 3, FALSE)</f>
        <v xml:space="preserve"> Mr</v>
      </c>
      <c r="D1415" t="str">
        <f>VLOOKUP($A1415, 'Customer Names'!$A$2:$D$2336, 4, FALSE)</f>
        <v xml:space="preserve">  Matthew</v>
      </c>
      <c r="E1415">
        <f>VLOOKUP($A1415, 'Medical Examinations'!$A$2:$J$2336, 2, FALSE)</f>
        <v>19.855</v>
      </c>
      <c r="F1415">
        <f>VLOOKUP($A1415, 'Medical Examinations'!$A$2:$J$2336, 3, FALSE)</f>
        <v>5.71</v>
      </c>
      <c r="G1415" t="str">
        <f>VLOOKUP($A1415, 'Medical Examinations'!$A$2:$J$2336, 4, FALSE)</f>
        <v>No</v>
      </c>
      <c r="H1415" t="str">
        <f>VLOOKUP($A1415, 'Medical Examinations'!$A$2:$J$2336, 5, FALSE)</f>
        <v>No</v>
      </c>
      <c r="I1415" t="str">
        <f>VLOOKUP($A1415, 'Medical Examinations'!$A$2:$J$2336, 6, FALSE)</f>
        <v>No</v>
      </c>
      <c r="J1415">
        <f>VLOOKUP($A1415, 'Medical Examinations'!$A$2:$J$2336, 7, FALSE)</f>
        <v>0</v>
      </c>
      <c r="K1415" t="str">
        <f>VLOOKUP($A1415, 'Medical Examinations'!$A$2:$J$2336, 8, FALSE)</f>
        <v>No</v>
      </c>
      <c r="L1415" t="str">
        <f>VLOOKUP($A1415, 'Medical Examinations'!$A$2:$J$2336, 9, FALSE)</f>
        <v>Obesity</v>
      </c>
      <c r="M1415" t="str">
        <f>VLOOKUP($A1415, 'Medical Examinations'!$A$2:$J$2336, 10, FALSE)</f>
        <v>Diabetes</v>
      </c>
      <c r="N1415">
        <f>VLOOKUP($A1415, 'Hospitalisation Details'!$A$2:$K$2344, 5, FALSE)</f>
        <v>0</v>
      </c>
      <c r="O1415">
        <f>VLOOKUP($A1415, 'Hospitalisation Details'!$A$2:$K$2344, 6, FALSE)</f>
        <v>7526.71</v>
      </c>
      <c r="P1415" t="str">
        <f>VLOOKUP($A1415, 'Hospitalisation Details'!$A$2:$K$2344, 7, FALSE)</f>
        <v>tier - 3</v>
      </c>
      <c r="Q1415" t="str">
        <f>VLOOKUP($A1415, 'Hospitalisation Details'!$A$2:$K$2344, 8, FALSE)</f>
        <v>tier - 1</v>
      </c>
      <c r="R1415" t="str">
        <f>VLOOKUP($A1415, 'Hospitalisation Details'!$A$2:$K$2344, 9, FALSE)</f>
        <v>R1012</v>
      </c>
      <c r="S1415" t="str">
        <f>VLOOKUP($A1415, 'Hospitalisation Details'!$A$2:$K$2344, 10, FALSE)</f>
        <v>10Oct1976</v>
      </c>
      <c r="T1415">
        <f>VLOOKUP($A1415, 'Hospitalisation Details'!$A$2:$K$2344, 11, FALSE)</f>
        <v>46</v>
      </c>
    </row>
    <row r="1416" spans="1:20" ht="15.75" x14ac:dyDescent="0.25">
      <c r="A1416" s="1" t="s">
        <v>955</v>
      </c>
      <c r="B1416" t="str">
        <f>VLOOKUP($A1416, 'Customer Names'!$A$2:$D$2336, 2, FALSE)</f>
        <v>Barrera Munoz</v>
      </c>
      <c r="C1416" t="str">
        <f>VLOOKUP($A1416, 'Customer Names'!$A$2:$D$2336, 3, FALSE)</f>
        <v xml:space="preserve"> Mr</v>
      </c>
      <c r="D1416" t="str">
        <f>VLOOKUP($A1416, 'Customer Names'!$A$2:$D$2336, 4, FALSE)</f>
        <v xml:space="preserve">  Ruben Dario</v>
      </c>
      <c r="E1416">
        <f>VLOOKUP($A1416, 'Medical Examinations'!$A$2:$J$2336, 2, FALSE)</f>
        <v>25.364999999999998</v>
      </c>
      <c r="F1416">
        <f>VLOOKUP($A1416, 'Medical Examinations'!$A$2:$J$2336, 3, FALSE)</f>
        <v>11.71</v>
      </c>
      <c r="G1416" t="str">
        <f>VLOOKUP($A1416, 'Medical Examinations'!$A$2:$J$2336, 4, FALSE)</f>
        <v>No</v>
      </c>
      <c r="H1416" t="str">
        <f>VLOOKUP($A1416, 'Medical Examinations'!$A$2:$J$2336, 5, FALSE)</f>
        <v>No</v>
      </c>
      <c r="I1416" t="str">
        <f>VLOOKUP($A1416, 'Medical Examinations'!$A$2:$J$2336, 6, FALSE)</f>
        <v>No</v>
      </c>
      <c r="J1416">
        <f>VLOOKUP($A1416, 'Medical Examinations'!$A$2:$J$2336, 7, FALSE)</f>
        <v>0</v>
      </c>
      <c r="K1416" t="str">
        <f>VLOOKUP($A1416, 'Medical Examinations'!$A$2:$J$2336, 8, FALSE)</f>
        <v>No</v>
      </c>
      <c r="L1416" t="str">
        <f>VLOOKUP($A1416, 'Medical Examinations'!$A$2:$J$2336, 9, FALSE)</f>
        <v>Obesity</v>
      </c>
      <c r="M1416" t="str">
        <f>VLOOKUP($A1416, 'Medical Examinations'!$A$2:$J$2336, 10, FALSE)</f>
        <v>Diabetes</v>
      </c>
      <c r="N1416">
        <f>VLOOKUP($A1416, 'Hospitalisation Details'!$A$2:$K$2344, 5, FALSE)</f>
        <v>1</v>
      </c>
      <c r="O1416">
        <f>VLOOKUP($A1416, 'Hospitalisation Details'!$A$2:$K$2344, 6, FALSE)</f>
        <v>7518.03</v>
      </c>
      <c r="P1416" t="str">
        <f>VLOOKUP($A1416, 'Hospitalisation Details'!$A$2:$K$2344, 7, FALSE)</f>
        <v>tier - 2</v>
      </c>
      <c r="Q1416" t="str">
        <f>VLOOKUP($A1416, 'Hospitalisation Details'!$A$2:$K$2344, 8, FALSE)</f>
        <v>tier - 3</v>
      </c>
      <c r="R1416" t="str">
        <f>VLOOKUP($A1416, 'Hospitalisation Details'!$A$2:$K$2344, 9, FALSE)</f>
        <v>R1012</v>
      </c>
      <c r="S1416" t="str">
        <f>VLOOKUP($A1416, 'Hospitalisation Details'!$A$2:$K$2344, 10, FALSE)</f>
        <v>18Oct1978</v>
      </c>
      <c r="T1416">
        <f>VLOOKUP($A1416, 'Hospitalisation Details'!$A$2:$K$2344, 11, FALSE)</f>
        <v>44</v>
      </c>
    </row>
    <row r="1417" spans="1:20" ht="15.75" x14ac:dyDescent="0.25">
      <c r="A1417" s="1" t="s">
        <v>954</v>
      </c>
      <c r="B1417" t="str">
        <f>VLOOKUP($A1417, 'Customer Names'!$A$2:$D$2336, 2, FALSE)</f>
        <v>Schauwaers</v>
      </c>
      <c r="C1417" t="str">
        <f>VLOOKUP($A1417, 'Customer Names'!$A$2:$D$2336, 3, FALSE)</f>
        <v xml:space="preserve"> Mr</v>
      </c>
      <c r="D1417" t="str">
        <f>VLOOKUP($A1417, 'Customer Names'!$A$2:$D$2336, 4, FALSE)</f>
        <v xml:space="preserve">  Kevin</v>
      </c>
      <c r="E1417">
        <f>VLOOKUP($A1417, 'Medical Examinations'!$A$2:$J$2336, 2, FALSE)</f>
        <v>29.6</v>
      </c>
      <c r="F1417">
        <f>VLOOKUP($A1417, 'Medical Examinations'!$A$2:$J$2336, 3, FALSE)</f>
        <v>6.17</v>
      </c>
      <c r="G1417" t="str">
        <f>VLOOKUP($A1417, 'Medical Examinations'!$A$2:$J$2336, 4, FALSE)</f>
        <v>No</v>
      </c>
      <c r="H1417" t="str">
        <f>VLOOKUP($A1417, 'Medical Examinations'!$A$2:$J$2336, 5, FALSE)</f>
        <v>No</v>
      </c>
      <c r="I1417" t="str">
        <f>VLOOKUP($A1417, 'Medical Examinations'!$A$2:$J$2336, 6, FALSE)</f>
        <v>Yes</v>
      </c>
      <c r="J1417">
        <f>VLOOKUP($A1417, 'Medical Examinations'!$A$2:$J$2336, 7, FALSE)</f>
        <v>0</v>
      </c>
      <c r="K1417" t="str">
        <f>VLOOKUP($A1417, 'Medical Examinations'!$A$2:$J$2336, 8, FALSE)</f>
        <v>No</v>
      </c>
      <c r="L1417" t="str">
        <f>VLOOKUP($A1417, 'Medical Examinations'!$A$2:$J$2336, 9, FALSE)</f>
        <v>Obesity</v>
      </c>
      <c r="M1417" t="str">
        <f>VLOOKUP($A1417, 'Medical Examinations'!$A$2:$J$2336, 10, FALSE)</f>
        <v>Diabetes</v>
      </c>
      <c r="N1417">
        <f>VLOOKUP($A1417, 'Hospitalisation Details'!$A$2:$K$2344, 5, FALSE)</f>
        <v>4</v>
      </c>
      <c r="O1417">
        <f>VLOOKUP($A1417, 'Hospitalisation Details'!$A$2:$K$2344, 6, FALSE)</f>
        <v>7512.27</v>
      </c>
      <c r="P1417" t="str">
        <f>VLOOKUP($A1417, 'Hospitalisation Details'!$A$2:$K$2344, 7, FALSE)</f>
        <v>tier - 3</v>
      </c>
      <c r="Q1417" t="str">
        <f>VLOOKUP($A1417, 'Hospitalisation Details'!$A$2:$K$2344, 8, FALSE)</f>
        <v>tier - 2</v>
      </c>
      <c r="R1417" t="str">
        <f>VLOOKUP($A1417, 'Hospitalisation Details'!$A$2:$K$2344, 9, FALSE)</f>
        <v>R1011</v>
      </c>
      <c r="S1417" t="str">
        <f>VLOOKUP($A1417, 'Hospitalisation Details'!$A$2:$K$2344, 10, FALSE)</f>
        <v>10Jul1983</v>
      </c>
      <c r="T1417">
        <f>VLOOKUP($A1417, 'Hospitalisation Details'!$A$2:$K$2344, 11, FALSE)</f>
        <v>39</v>
      </c>
    </row>
    <row r="1418" spans="1:20" ht="15.75" x14ac:dyDescent="0.25">
      <c r="A1418" s="1" t="s">
        <v>953</v>
      </c>
      <c r="B1418" t="str">
        <f>VLOOKUP($A1418, 'Customer Names'!$A$2:$D$2336, 2, FALSE)</f>
        <v>Hartman</v>
      </c>
      <c r="C1418" t="str">
        <f>VLOOKUP($A1418, 'Customer Names'!$A$2:$D$2336, 3, FALSE)</f>
        <v xml:space="preserve"> Ms</v>
      </c>
      <c r="D1418" t="str">
        <f>VLOOKUP($A1418, 'Customer Names'!$A$2:$D$2336, 4, FALSE)</f>
        <v xml:space="preserve">  Lindsay M</v>
      </c>
      <c r="E1418">
        <f>VLOOKUP($A1418, 'Medical Examinations'!$A$2:$J$2336, 2, FALSE)</f>
        <v>39.43</v>
      </c>
      <c r="F1418">
        <f>VLOOKUP($A1418, 'Medical Examinations'!$A$2:$J$2336, 3, FALSE)</f>
        <v>6.1</v>
      </c>
      <c r="G1418" t="str">
        <f>VLOOKUP($A1418, 'Medical Examinations'!$A$2:$J$2336, 4, FALSE)</f>
        <v>Yes</v>
      </c>
      <c r="H1418" t="str">
        <f>VLOOKUP($A1418, 'Medical Examinations'!$A$2:$J$2336, 5, FALSE)</f>
        <v>No</v>
      </c>
      <c r="I1418" t="str">
        <f>VLOOKUP($A1418, 'Medical Examinations'!$A$2:$J$2336, 6, FALSE)</f>
        <v>Yes</v>
      </c>
      <c r="J1418">
        <f>VLOOKUP($A1418, 'Medical Examinations'!$A$2:$J$2336, 7, FALSE)</f>
        <v>1</v>
      </c>
      <c r="K1418" t="str">
        <f>VLOOKUP($A1418, 'Medical Examinations'!$A$2:$J$2336, 8, FALSE)</f>
        <v>Yes</v>
      </c>
      <c r="L1418" t="str">
        <f>VLOOKUP($A1418, 'Medical Examinations'!$A$2:$J$2336, 9, FALSE)</f>
        <v>Obesity</v>
      </c>
      <c r="M1418" t="str">
        <f>VLOOKUP($A1418, 'Medical Examinations'!$A$2:$J$2336, 10, FALSE)</f>
        <v>Diabetes</v>
      </c>
      <c r="N1418">
        <f>VLOOKUP($A1418, 'Hospitalisation Details'!$A$2:$K$2344, 5, FALSE)</f>
        <v>0</v>
      </c>
      <c r="O1418">
        <f>VLOOKUP($A1418, 'Hospitalisation Details'!$A$2:$K$2344, 6, FALSE)</f>
        <v>7504.3</v>
      </c>
      <c r="P1418" t="str">
        <f>VLOOKUP($A1418, 'Hospitalisation Details'!$A$2:$K$2344, 7, FALSE)</f>
        <v>tier - 2</v>
      </c>
      <c r="Q1418" t="str">
        <f>VLOOKUP($A1418, 'Hospitalisation Details'!$A$2:$K$2344, 8, FALSE)</f>
        <v>tier - 1</v>
      </c>
      <c r="R1418" t="str">
        <f>VLOOKUP($A1418, 'Hospitalisation Details'!$A$2:$K$2344, 9, FALSE)</f>
        <v>R1012</v>
      </c>
      <c r="S1418" t="str">
        <f>VLOOKUP($A1418, 'Hospitalisation Details'!$A$2:$K$2344, 10, FALSE)</f>
        <v>28Oct1997</v>
      </c>
      <c r="T1418">
        <f>VLOOKUP($A1418, 'Hospitalisation Details'!$A$2:$K$2344, 11, FALSE)</f>
        <v>25</v>
      </c>
    </row>
    <row r="1419" spans="1:20" ht="15.75" x14ac:dyDescent="0.25">
      <c r="A1419" s="1" t="s">
        <v>952</v>
      </c>
      <c r="B1419" t="str">
        <f>VLOOKUP($A1419, 'Customer Names'!$A$2:$D$2336, 2, FALSE)</f>
        <v>Fire</v>
      </c>
      <c r="C1419" t="str">
        <f>VLOOKUP($A1419, 'Customer Names'!$A$2:$D$2336, 3, FALSE)</f>
        <v xml:space="preserve"> Mrs</v>
      </c>
      <c r="D1419" t="str">
        <f>VLOOKUP($A1419, 'Customer Names'!$A$2:$D$2336, 4, FALSE)</f>
        <v xml:space="preserve">  Amanda</v>
      </c>
      <c r="E1419">
        <f>VLOOKUP($A1419, 'Medical Examinations'!$A$2:$J$2336, 2, FALSE)</f>
        <v>27.34</v>
      </c>
      <c r="F1419">
        <f>VLOOKUP($A1419, 'Medical Examinations'!$A$2:$J$2336, 3, FALSE)</f>
        <v>5.19</v>
      </c>
      <c r="G1419" t="str">
        <f>VLOOKUP($A1419, 'Medical Examinations'!$A$2:$J$2336, 4, FALSE)</f>
        <v>No</v>
      </c>
      <c r="H1419" t="str">
        <f>VLOOKUP($A1419, 'Medical Examinations'!$A$2:$J$2336, 5, FALSE)</f>
        <v>No</v>
      </c>
      <c r="I1419" t="str">
        <f>VLOOKUP($A1419, 'Medical Examinations'!$A$2:$J$2336, 6, FALSE)</f>
        <v>No</v>
      </c>
      <c r="J1419">
        <f>VLOOKUP($A1419, 'Medical Examinations'!$A$2:$J$2336, 7, FALSE)</f>
        <v>0</v>
      </c>
      <c r="K1419" t="str">
        <f>VLOOKUP($A1419, 'Medical Examinations'!$A$2:$J$2336, 8, FALSE)</f>
        <v>No</v>
      </c>
      <c r="L1419" t="str">
        <f>VLOOKUP($A1419, 'Medical Examinations'!$A$2:$J$2336, 9, FALSE)</f>
        <v>Obesity</v>
      </c>
      <c r="M1419" t="str">
        <f>VLOOKUP($A1419, 'Medical Examinations'!$A$2:$J$2336, 10, FALSE)</f>
        <v>Normal</v>
      </c>
      <c r="N1419">
        <f>VLOOKUP($A1419, 'Hospitalisation Details'!$A$2:$K$2344, 5, FALSE)</f>
        <v>3</v>
      </c>
      <c r="O1419">
        <f>VLOOKUP($A1419, 'Hospitalisation Details'!$A$2:$K$2344, 6, FALSE)</f>
        <v>7494.63</v>
      </c>
      <c r="P1419" t="str">
        <f>VLOOKUP($A1419, 'Hospitalisation Details'!$A$2:$K$2344, 7, FALSE)</f>
        <v>tier - 2</v>
      </c>
      <c r="Q1419" t="str">
        <f>VLOOKUP($A1419, 'Hospitalisation Details'!$A$2:$K$2344, 8, FALSE)</f>
        <v>tier - 3</v>
      </c>
      <c r="R1419" t="str">
        <f>VLOOKUP($A1419, 'Hospitalisation Details'!$A$2:$K$2344, 9, FALSE)</f>
        <v>R1025</v>
      </c>
      <c r="S1419" t="str">
        <f>VLOOKUP($A1419, 'Hospitalisation Details'!$A$2:$K$2344, 10, FALSE)</f>
        <v>15Dec1988</v>
      </c>
      <c r="T1419">
        <f>VLOOKUP($A1419, 'Hospitalisation Details'!$A$2:$K$2344, 11, FALSE)</f>
        <v>34</v>
      </c>
    </row>
    <row r="1420" spans="1:20" ht="15.75" x14ac:dyDescent="0.25">
      <c r="A1420" s="1" t="s">
        <v>951</v>
      </c>
      <c r="B1420" t="str">
        <f>VLOOKUP($A1420, 'Customer Names'!$A$2:$D$2336, 2, FALSE)</f>
        <v>Waliaula</v>
      </c>
      <c r="C1420" t="str">
        <f>VLOOKUP($A1420, 'Customer Names'!$A$2:$D$2336, 3, FALSE)</f>
        <v xml:space="preserve"> Mr</v>
      </c>
      <c r="D1420" t="str">
        <f>VLOOKUP($A1420, 'Customer Names'!$A$2:$D$2336, 4, FALSE)</f>
        <v xml:space="preserve">  James</v>
      </c>
      <c r="E1420">
        <f>VLOOKUP($A1420, 'Medical Examinations'!$A$2:$J$2336, 2, FALSE)</f>
        <v>39.01</v>
      </c>
      <c r="F1420">
        <f>VLOOKUP($A1420, 'Medical Examinations'!$A$2:$J$2336, 3, FALSE)</f>
        <v>5.37</v>
      </c>
      <c r="G1420" t="str">
        <f>VLOOKUP($A1420, 'Medical Examinations'!$A$2:$J$2336, 4, FALSE)</f>
        <v>Yes</v>
      </c>
      <c r="H1420" t="str">
        <f>VLOOKUP($A1420, 'Medical Examinations'!$A$2:$J$2336, 5, FALSE)</f>
        <v>No</v>
      </c>
      <c r="I1420" t="str">
        <f>VLOOKUP($A1420, 'Medical Examinations'!$A$2:$J$2336, 6, FALSE)</f>
        <v>No</v>
      </c>
      <c r="J1420">
        <f>VLOOKUP($A1420, 'Medical Examinations'!$A$2:$J$2336, 7, FALSE)</f>
        <v>1</v>
      </c>
      <c r="K1420" t="str">
        <f>VLOOKUP($A1420, 'Medical Examinations'!$A$2:$J$2336, 8, FALSE)</f>
        <v>Yes</v>
      </c>
      <c r="L1420" t="str">
        <f>VLOOKUP($A1420, 'Medical Examinations'!$A$2:$J$2336, 9, FALSE)</f>
        <v>Obesity</v>
      </c>
      <c r="M1420" t="str">
        <f>VLOOKUP($A1420, 'Medical Examinations'!$A$2:$J$2336, 10, FALSE)</f>
        <v>Normal</v>
      </c>
      <c r="N1420">
        <f>VLOOKUP($A1420, 'Hospitalisation Details'!$A$2:$K$2344, 5, FALSE)</f>
        <v>0</v>
      </c>
      <c r="O1420">
        <f>VLOOKUP($A1420, 'Hospitalisation Details'!$A$2:$K$2344, 6, FALSE)</f>
        <v>7487.38</v>
      </c>
      <c r="P1420" t="str">
        <f>VLOOKUP($A1420, 'Hospitalisation Details'!$A$2:$K$2344, 7, FALSE)</f>
        <v>tier - 2</v>
      </c>
      <c r="Q1420" t="str">
        <f>VLOOKUP($A1420, 'Hospitalisation Details'!$A$2:$K$2344, 8, FALSE)</f>
        <v>tier - 3</v>
      </c>
      <c r="R1420" t="str">
        <f>VLOOKUP($A1420, 'Hospitalisation Details'!$A$2:$K$2344, 9, FALSE)</f>
        <v>R1012</v>
      </c>
      <c r="S1420" t="str">
        <f>VLOOKUP($A1420, 'Hospitalisation Details'!$A$2:$K$2344, 10, FALSE)</f>
        <v>14Jun1996</v>
      </c>
      <c r="T1420">
        <f>VLOOKUP($A1420, 'Hospitalisation Details'!$A$2:$K$2344, 11, FALSE)</f>
        <v>26</v>
      </c>
    </row>
    <row r="1421" spans="1:20" ht="15.75" x14ac:dyDescent="0.25">
      <c r="A1421" s="1" t="s">
        <v>950</v>
      </c>
      <c r="B1421" t="str">
        <f>VLOOKUP($A1421, 'Customer Names'!$A$2:$D$2336, 2, FALSE)</f>
        <v>Blackshear</v>
      </c>
      <c r="C1421" t="str">
        <f>VLOOKUP($A1421, 'Customer Names'!$A$2:$D$2336, 3, FALSE)</f>
        <v xml:space="preserve"> Mr</v>
      </c>
      <c r="D1421" t="str">
        <f>VLOOKUP($A1421, 'Customer Names'!$A$2:$D$2336, 4, FALSE)</f>
        <v xml:space="preserve">  Samuel H</v>
      </c>
      <c r="E1421">
        <f>VLOOKUP($A1421, 'Medical Examinations'!$A$2:$J$2336, 2, FALSE)</f>
        <v>18.989999999999998</v>
      </c>
      <c r="F1421">
        <f>VLOOKUP($A1421, 'Medical Examinations'!$A$2:$J$2336, 3, FALSE)</f>
        <v>10.82</v>
      </c>
      <c r="G1421" t="str">
        <f>VLOOKUP($A1421, 'Medical Examinations'!$A$2:$J$2336, 4, FALSE)</f>
        <v>No</v>
      </c>
      <c r="H1421" t="str">
        <f>VLOOKUP($A1421, 'Medical Examinations'!$A$2:$J$2336, 5, FALSE)</f>
        <v>No</v>
      </c>
      <c r="I1421" t="str">
        <f>VLOOKUP($A1421, 'Medical Examinations'!$A$2:$J$2336, 6, FALSE)</f>
        <v>No</v>
      </c>
      <c r="J1421">
        <f>VLOOKUP($A1421, 'Medical Examinations'!$A$2:$J$2336, 7, FALSE)</f>
        <v>0</v>
      </c>
      <c r="K1421" t="str">
        <f>VLOOKUP($A1421, 'Medical Examinations'!$A$2:$J$2336, 8, FALSE)</f>
        <v>No</v>
      </c>
      <c r="L1421" t="str">
        <f>VLOOKUP($A1421, 'Medical Examinations'!$A$2:$J$2336, 9, FALSE)</f>
        <v>Obesity</v>
      </c>
      <c r="M1421" t="str">
        <f>VLOOKUP($A1421, 'Medical Examinations'!$A$2:$J$2336, 10, FALSE)</f>
        <v>Diabetes</v>
      </c>
      <c r="N1421">
        <f>VLOOKUP($A1421, 'Hospitalisation Details'!$A$2:$K$2344, 5, FALSE)</f>
        <v>0</v>
      </c>
      <c r="O1421">
        <f>VLOOKUP($A1421, 'Hospitalisation Details'!$A$2:$K$2344, 6, FALSE)</f>
        <v>7463.51</v>
      </c>
      <c r="P1421" t="str">
        <f>VLOOKUP($A1421, 'Hospitalisation Details'!$A$2:$K$2344, 7, FALSE)</f>
        <v>tier - 3</v>
      </c>
      <c r="Q1421" t="str">
        <f>VLOOKUP($A1421, 'Hospitalisation Details'!$A$2:$K$2344, 8, FALSE)</f>
        <v>tier - 3</v>
      </c>
      <c r="R1421" t="str">
        <f>VLOOKUP($A1421, 'Hospitalisation Details'!$A$2:$K$2344, 9, FALSE)</f>
        <v>R1013</v>
      </c>
      <c r="S1421" t="str">
        <f>VLOOKUP($A1421, 'Hospitalisation Details'!$A$2:$K$2344, 10, FALSE)</f>
        <v>4Aug1967</v>
      </c>
      <c r="T1421">
        <f>VLOOKUP($A1421, 'Hospitalisation Details'!$A$2:$K$2344, 11, FALSE)</f>
        <v>55</v>
      </c>
    </row>
    <row r="1422" spans="1:20" ht="15.75" x14ac:dyDescent="0.25">
      <c r="A1422" s="1" t="s">
        <v>949</v>
      </c>
      <c r="B1422" t="str">
        <f>VLOOKUP($A1422, 'Customer Names'!$A$2:$D$2336, 2, FALSE)</f>
        <v>Nettik</v>
      </c>
      <c r="C1422" t="str">
        <f>VLOOKUP($A1422, 'Customer Names'!$A$2:$D$2336, 3, FALSE)</f>
        <v xml:space="preserve"> Ms</v>
      </c>
      <c r="D1422" t="str">
        <f>VLOOKUP($A1422, 'Customer Names'!$A$2:$D$2336, 4, FALSE)</f>
        <v xml:space="preserve">  Jenni</v>
      </c>
      <c r="E1422">
        <f>VLOOKUP($A1422, 'Medical Examinations'!$A$2:$J$2336, 2, FALSE)</f>
        <v>42.3</v>
      </c>
      <c r="F1422">
        <f>VLOOKUP($A1422, 'Medical Examinations'!$A$2:$J$2336, 3, FALSE)</f>
        <v>6.06</v>
      </c>
      <c r="G1422" t="str">
        <f>VLOOKUP($A1422, 'Medical Examinations'!$A$2:$J$2336, 4, FALSE)</f>
        <v>Yes</v>
      </c>
      <c r="H1422" t="str">
        <f>VLOOKUP($A1422, 'Medical Examinations'!$A$2:$J$2336, 5, FALSE)</f>
        <v>No</v>
      </c>
      <c r="I1422" t="str">
        <f>VLOOKUP($A1422, 'Medical Examinations'!$A$2:$J$2336, 6, FALSE)</f>
        <v>No</v>
      </c>
      <c r="J1422">
        <f>VLOOKUP($A1422, 'Medical Examinations'!$A$2:$J$2336, 7, FALSE)</f>
        <v>2</v>
      </c>
      <c r="K1422" t="str">
        <f>VLOOKUP($A1422, 'Medical Examinations'!$A$2:$J$2336, 8, FALSE)</f>
        <v>Yes</v>
      </c>
      <c r="L1422" t="str">
        <f>VLOOKUP($A1422, 'Medical Examinations'!$A$2:$J$2336, 9, FALSE)</f>
        <v>Obesity</v>
      </c>
      <c r="M1422" t="str">
        <f>VLOOKUP($A1422, 'Medical Examinations'!$A$2:$J$2336, 10, FALSE)</f>
        <v>Diabetes</v>
      </c>
      <c r="N1422">
        <f>VLOOKUP($A1422, 'Hospitalisation Details'!$A$2:$K$2344, 5, FALSE)</f>
        <v>0</v>
      </c>
      <c r="O1422">
        <f>VLOOKUP($A1422, 'Hospitalisation Details'!$A$2:$K$2344, 6, FALSE)</f>
        <v>7450.36</v>
      </c>
      <c r="P1422" t="str">
        <f>VLOOKUP($A1422, 'Hospitalisation Details'!$A$2:$K$2344, 7, FALSE)</f>
        <v>tier - 2</v>
      </c>
      <c r="Q1422" t="str">
        <f>VLOOKUP($A1422, 'Hospitalisation Details'!$A$2:$K$2344, 8, FALSE)</f>
        <v>tier - 2</v>
      </c>
      <c r="R1422" t="str">
        <f>VLOOKUP($A1422, 'Hospitalisation Details'!$A$2:$K$2344, 9, FALSE)</f>
        <v>R1012</v>
      </c>
      <c r="S1422" t="str">
        <f>VLOOKUP($A1422, 'Hospitalisation Details'!$A$2:$K$2344, 10, FALSE)</f>
        <v>1Jun2001</v>
      </c>
      <c r="T1422">
        <f>VLOOKUP($A1422, 'Hospitalisation Details'!$A$2:$K$2344, 11, FALSE)</f>
        <v>22</v>
      </c>
    </row>
    <row r="1423" spans="1:20" ht="15.75" x14ac:dyDescent="0.25">
      <c r="A1423" s="1" t="s">
        <v>948</v>
      </c>
      <c r="B1423" t="str">
        <f>VLOOKUP($A1423, 'Customer Names'!$A$2:$D$2336, 2, FALSE)</f>
        <v>Novales</v>
      </c>
      <c r="C1423" t="str">
        <f>VLOOKUP($A1423, 'Customer Names'!$A$2:$D$2336, 3, FALSE)</f>
        <v xml:space="preserve"> Mr</v>
      </c>
      <c r="D1423" t="str">
        <f>VLOOKUP($A1423, 'Customer Names'!$A$2:$D$2336, 4, FALSE)</f>
        <v xml:space="preserve">  Estuardo F</v>
      </c>
      <c r="E1423">
        <f>VLOOKUP($A1423, 'Medical Examinations'!$A$2:$J$2336, 2, FALSE)</f>
        <v>39.805</v>
      </c>
      <c r="F1423">
        <f>VLOOKUP($A1423, 'Medical Examinations'!$A$2:$J$2336, 3, FALSE)</f>
        <v>5.91</v>
      </c>
      <c r="G1423" t="str">
        <f>VLOOKUP($A1423, 'Medical Examinations'!$A$2:$J$2336, 4, FALSE)</f>
        <v>Yes</v>
      </c>
      <c r="H1423" t="str">
        <f>VLOOKUP($A1423, 'Medical Examinations'!$A$2:$J$2336, 5, FALSE)</f>
        <v>No</v>
      </c>
      <c r="I1423" t="str">
        <f>VLOOKUP($A1423, 'Medical Examinations'!$A$2:$J$2336, 6, FALSE)</f>
        <v>No</v>
      </c>
      <c r="J1423">
        <f>VLOOKUP($A1423, 'Medical Examinations'!$A$2:$J$2336, 7, FALSE)</f>
        <v>1</v>
      </c>
      <c r="K1423" t="str">
        <f>VLOOKUP($A1423, 'Medical Examinations'!$A$2:$J$2336, 8, FALSE)</f>
        <v>Yes</v>
      </c>
      <c r="L1423" t="str">
        <f>VLOOKUP($A1423, 'Medical Examinations'!$A$2:$J$2336, 9, FALSE)</f>
        <v>Obesity</v>
      </c>
      <c r="M1423" t="str">
        <f>VLOOKUP($A1423, 'Medical Examinations'!$A$2:$J$2336, 10, FALSE)</f>
        <v>Diabetes</v>
      </c>
      <c r="N1423">
        <f>VLOOKUP($A1423, 'Hospitalisation Details'!$A$2:$K$2344, 5, FALSE)</f>
        <v>0</v>
      </c>
      <c r="O1423">
        <f>VLOOKUP($A1423, 'Hospitalisation Details'!$A$2:$K$2344, 6, FALSE)</f>
        <v>7448.4</v>
      </c>
      <c r="P1423" t="str">
        <f>VLOOKUP($A1423, 'Hospitalisation Details'!$A$2:$K$2344, 7, FALSE)</f>
        <v>tier - 3</v>
      </c>
      <c r="Q1423" t="str">
        <f>VLOOKUP($A1423, 'Hospitalisation Details'!$A$2:$K$2344, 8, FALSE)</f>
        <v>tier - 3</v>
      </c>
      <c r="R1423" t="str">
        <f>VLOOKUP($A1423, 'Hospitalisation Details'!$A$2:$K$2344, 9, FALSE)</f>
        <v>R1017</v>
      </c>
      <c r="S1423" t="str">
        <f>VLOOKUP($A1423, 'Hospitalisation Details'!$A$2:$K$2344, 10, FALSE)</f>
        <v>30Sep1977</v>
      </c>
      <c r="T1423">
        <f>VLOOKUP($A1423, 'Hospitalisation Details'!$A$2:$K$2344, 11, FALSE)</f>
        <v>45</v>
      </c>
    </row>
    <row r="1424" spans="1:20" ht="15.75" x14ac:dyDescent="0.25">
      <c r="A1424" s="1" t="s">
        <v>947</v>
      </c>
      <c r="B1424" t="str">
        <f>VLOOKUP($A1424, 'Customer Names'!$A$2:$D$2336, 2, FALSE)</f>
        <v>Rosauer</v>
      </c>
      <c r="C1424" t="str">
        <f>VLOOKUP($A1424, 'Customer Names'!$A$2:$D$2336, 3, FALSE)</f>
        <v xml:space="preserve"> Mr</v>
      </c>
      <c r="D1424" t="str">
        <f>VLOOKUP($A1424, 'Customer Names'!$A$2:$D$2336, 4, FALSE)</f>
        <v xml:space="preserve">  Brett</v>
      </c>
      <c r="E1424">
        <f>VLOOKUP($A1424, 'Medical Examinations'!$A$2:$J$2336, 2, FALSE)</f>
        <v>33.700000000000003</v>
      </c>
      <c r="F1424">
        <f>VLOOKUP($A1424, 'Medical Examinations'!$A$2:$J$2336, 3, FALSE)</f>
        <v>5.87</v>
      </c>
      <c r="G1424" t="str">
        <f>VLOOKUP($A1424, 'Medical Examinations'!$A$2:$J$2336, 4, FALSE)</f>
        <v>Yes</v>
      </c>
      <c r="H1424" t="str">
        <f>VLOOKUP($A1424, 'Medical Examinations'!$A$2:$J$2336, 5, FALSE)</f>
        <v>No</v>
      </c>
      <c r="I1424" t="str">
        <f>VLOOKUP($A1424, 'Medical Examinations'!$A$2:$J$2336, 6, FALSE)</f>
        <v>No</v>
      </c>
      <c r="J1424">
        <f>VLOOKUP($A1424, 'Medical Examinations'!$A$2:$J$2336, 7, FALSE)</f>
        <v>1</v>
      </c>
      <c r="K1424" t="str">
        <f>VLOOKUP($A1424, 'Medical Examinations'!$A$2:$J$2336, 8, FALSE)</f>
        <v>No</v>
      </c>
      <c r="L1424" t="str">
        <f>VLOOKUP($A1424, 'Medical Examinations'!$A$2:$J$2336, 9, FALSE)</f>
        <v>Obesity</v>
      </c>
      <c r="M1424" t="str">
        <f>VLOOKUP($A1424, 'Medical Examinations'!$A$2:$J$2336, 10, FALSE)</f>
        <v>Diabetes</v>
      </c>
      <c r="N1424">
        <f>VLOOKUP($A1424, 'Hospitalisation Details'!$A$2:$K$2344, 5, FALSE)</f>
        <v>1</v>
      </c>
      <c r="O1424">
        <f>VLOOKUP($A1424, 'Hospitalisation Details'!$A$2:$K$2344, 6, FALSE)</f>
        <v>7445.92</v>
      </c>
      <c r="P1424" t="str">
        <f>VLOOKUP($A1424, 'Hospitalisation Details'!$A$2:$K$2344, 7, FALSE)</f>
        <v>tier - 3</v>
      </c>
      <c r="Q1424" t="str">
        <f>VLOOKUP($A1424, 'Hospitalisation Details'!$A$2:$K$2344, 8, FALSE)</f>
        <v>tier - 1</v>
      </c>
      <c r="R1424" t="str">
        <f>VLOOKUP($A1424, 'Hospitalisation Details'!$A$2:$K$2344, 9, FALSE)</f>
        <v>R1011</v>
      </c>
      <c r="S1424" t="str">
        <f>VLOOKUP($A1424, 'Hospitalisation Details'!$A$2:$K$2344, 10, FALSE)</f>
        <v>25Sep1977</v>
      </c>
      <c r="T1424">
        <f>VLOOKUP($A1424, 'Hospitalisation Details'!$A$2:$K$2344, 11, FALSE)</f>
        <v>45</v>
      </c>
    </row>
    <row r="1425" spans="1:20" ht="15.75" x14ac:dyDescent="0.25">
      <c r="A1425" s="1" t="s">
        <v>946</v>
      </c>
      <c r="B1425" t="str">
        <f>VLOOKUP($A1425, 'Customer Names'!$A$2:$D$2336, 2, FALSE)</f>
        <v>Ryder</v>
      </c>
      <c r="C1425" t="str">
        <f>VLOOKUP($A1425, 'Customer Names'!$A$2:$D$2336, 3, FALSE)</f>
        <v xml:space="preserve"> Ms</v>
      </c>
      <c r="D1425" t="str">
        <f>VLOOKUP($A1425, 'Customer Names'!$A$2:$D$2336, 4, FALSE)</f>
        <v xml:space="preserve">  Sharon E</v>
      </c>
      <c r="E1425">
        <f>VLOOKUP($A1425, 'Medical Examinations'!$A$2:$J$2336, 2, FALSE)</f>
        <v>36.195</v>
      </c>
      <c r="F1425">
        <f>VLOOKUP($A1425, 'Medical Examinations'!$A$2:$J$2336, 3, FALSE)</f>
        <v>6.22</v>
      </c>
      <c r="G1425" t="str">
        <f>VLOOKUP($A1425, 'Medical Examinations'!$A$2:$J$2336, 4, FALSE)</f>
        <v>Yes</v>
      </c>
      <c r="H1425" t="str">
        <f>VLOOKUP($A1425, 'Medical Examinations'!$A$2:$J$2336, 5, FALSE)</f>
        <v>No</v>
      </c>
      <c r="I1425" t="str">
        <f>VLOOKUP($A1425, 'Medical Examinations'!$A$2:$J$2336, 6, FALSE)</f>
        <v>No</v>
      </c>
      <c r="J1425">
        <f>VLOOKUP($A1425, 'Medical Examinations'!$A$2:$J$2336, 7, FALSE)</f>
        <v>1</v>
      </c>
      <c r="K1425" t="str">
        <f>VLOOKUP($A1425, 'Medical Examinations'!$A$2:$J$2336, 8, FALSE)</f>
        <v>No</v>
      </c>
      <c r="L1425" t="str">
        <f>VLOOKUP($A1425, 'Medical Examinations'!$A$2:$J$2336, 9, FALSE)</f>
        <v>Obesity</v>
      </c>
      <c r="M1425" t="str">
        <f>VLOOKUP($A1425, 'Medical Examinations'!$A$2:$J$2336, 10, FALSE)</f>
        <v>Diabetes</v>
      </c>
      <c r="N1425">
        <f>VLOOKUP($A1425, 'Hospitalisation Details'!$A$2:$K$2344, 5, FALSE)</f>
        <v>1</v>
      </c>
      <c r="O1425">
        <f>VLOOKUP($A1425, 'Hospitalisation Details'!$A$2:$K$2344, 6, FALSE)</f>
        <v>7443.64</v>
      </c>
      <c r="P1425" t="str">
        <f>VLOOKUP($A1425, 'Hospitalisation Details'!$A$2:$K$2344, 7, FALSE)</f>
        <v>tier - 2</v>
      </c>
      <c r="Q1425" t="str">
        <f>VLOOKUP($A1425, 'Hospitalisation Details'!$A$2:$K$2344, 8, FALSE)</f>
        <v>tier - 3</v>
      </c>
      <c r="R1425" t="str">
        <f>VLOOKUP($A1425, 'Hospitalisation Details'!$A$2:$K$2344, 9, FALSE)</f>
        <v>R1012</v>
      </c>
      <c r="S1425" t="str">
        <f>VLOOKUP($A1425, 'Hospitalisation Details'!$A$2:$K$2344, 10, FALSE)</f>
        <v>7Jul1980</v>
      </c>
      <c r="T1425">
        <f>VLOOKUP($A1425, 'Hospitalisation Details'!$A$2:$K$2344, 11, FALSE)</f>
        <v>42</v>
      </c>
    </row>
    <row r="1426" spans="1:20" ht="15.75" x14ac:dyDescent="0.25">
      <c r="A1426" s="1" t="s">
        <v>945</v>
      </c>
      <c r="B1426" t="str">
        <f>VLOOKUP($A1426, 'Customer Names'!$A$2:$D$2336, 2, FALSE)</f>
        <v>Larsen</v>
      </c>
      <c r="C1426" t="str">
        <f>VLOOKUP($A1426, 'Customer Names'!$A$2:$D$2336, 3, FALSE)</f>
        <v xml:space="preserve"> Mr</v>
      </c>
      <c r="D1426" t="str">
        <f>VLOOKUP($A1426, 'Customer Names'!$A$2:$D$2336, 4, FALSE)</f>
        <v xml:space="preserve">  Jacob W√¶ver</v>
      </c>
      <c r="E1426">
        <f>VLOOKUP($A1426, 'Medical Examinations'!$A$2:$J$2336, 2, FALSE)</f>
        <v>32.6</v>
      </c>
      <c r="F1426">
        <f>VLOOKUP($A1426, 'Medical Examinations'!$A$2:$J$2336, 3, FALSE)</f>
        <v>5.73</v>
      </c>
      <c r="G1426" t="str">
        <f>VLOOKUP($A1426, 'Medical Examinations'!$A$2:$J$2336, 4, FALSE)</f>
        <v>No</v>
      </c>
      <c r="H1426" t="str">
        <f>VLOOKUP($A1426, 'Medical Examinations'!$A$2:$J$2336, 5, FALSE)</f>
        <v>No</v>
      </c>
      <c r="I1426" t="str">
        <f>VLOOKUP($A1426, 'Medical Examinations'!$A$2:$J$2336, 6, FALSE)</f>
        <v>Yes</v>
      </c>
      <c r="J1426">
        <f>VLOOKUP($A1426, 'Medical Examinations'!$A$2:$J$2336, 7, FALSE)</f>
        <v>1</v>
      </c>
      <c r="K1426" t="str">
        <f>VLOOKUP($A1426, 'Medical Examinations'!$A$2:$J$2336, 8, FALSE)</f>
        <v>No</v>
      </c>
      <c r="L1426" t="str">
        <f>VLOOKUP($A1426, 'Medical Examinations'!$A$2:$J$2336, 9, FALSE)</f>
        <v>Obesity</v>
      </c>
      <c r="M1426" t="str">
        <f>VLOOKUP($A1426, 'Medical Examinations'!$A$2:$J$2336, 10, FALSE)</f>
        <v>Diabetes</v>
      </c>
      <c r="N1426">
        <f>VLOOKUP($A1426, 'Hospitalisation Details'!$A$2:$K$2344, 5, FALSE)</f>
        <v>2</v>
      </c>
      <c r="O1426">
        <f>VLOOKUP($A1426, 'Hospitalisation Details'!$A$2:$K$2344, 6, FALSE)</f>
        <v>7441.5</v>
      </c>
      <c r="P1426" t="str">
        <f>VLOOKUP($A1426, 'Hospitalisation Details'!$A$2:$K$2344, 7, FALSE)</f>
        <v>tier - 3</v>
      </c>
      <c r="Q1426" t="str">
        <f>VLOOKUP($A1426, 'Hospitalisation Details'!$A$2:$K$2344, 8, FALSE)</f>
        <v>tier - 2</v>
      </c>
      <c r="R1426" t="str">
        <f>VLOOKUP($A1426, 'Hospitalisation Details'!$A$2:$K$2344, 9, FALSE)</f>
        <v>R1011</v>
      </c>
      <c r="S1426" t="str">
        <f>VLOOKUP($A1426, 'Hospitalisation Details'!$A$2:$K$2344, 10, FALSE)</f>
        <v>1Sep1979</v>
      </c>
      <c r="T1426">
        <f>VLOOKUP($A1426, 'Hospitalisation Details'!$A$2:$K$2344, 11, FALSE)</f>
        <v>43</v>
      </c>
    </row>
    <row r="1427" spans="1:20" ht="15.75" x14ac:dyDescent="0.25">
      <c r="A1427" s="1" t="s">
        <v>944</v>
      </c>
      <c r="B1427" t="str">
        <f>VLOOKUP($A1427, 'Customer Names'!$A$2:$D$2336, 2, FALSE)</f>
        <v>Keate</v>
      </c>
      <c r="C1427" t="str">
        <f>VLOOKUP($A1427, 'Customer Names'!$A$2:$D$2336, 3, FALSE)</f>
        <v xml:space="preserve"> Mr</v>
      </c>
      <c r="D1427" t="str">
        <f>VLOOKUP($A1427, 'Customer Names'!$A$2:$D$2336, 4, FALSE)</f>
        <v xml:space="preserve">  Scott</v>
      </c>
      <c r="E1427">
        <f>VLOOKUP($A1427, 'Medical Examinations'!$A$2:$J$2336, 2, FALSE)</f>
        <v>30.2</v>
      </c>
      <c r="F1427">
        <f>VLOOKUP($A1427, 'Medical Examinations'!$A$2:$J$2336, 3, FALSE)</f>
        <v>5.7</v>
      </c>
      <c r="G1427" t="str">
        <f>VLOOKUP($A1427, 'Medical Examinations'!$A$2:$J$2336, 4, FALSE)</f>
        <v>No</v>
      </c>
      <c r="H1427" t="str">
        <f>VLOOKUP($A1427, 'Medical Examinations'!$A$2:$J$2336, 5, FALSE)</f>
        <v>No</v>
      </c>
      <c r="I1427" t="str">
        <f>VLOOKUP($A1427, 'Medical Examinations'!$A$2:$J$2336, 6, FALSE)</f>
        <v>No</v>
      </c>
      <c r="J1427">
        <f>VLOOKUP($A1427, 'Medical Examinations'!$A$2:$J$2336, 7, FALSE)</f>
        <v>1</v>
      </c>
      <c r="K1427" t="str">
        <f>VLOOKUP($A1427, 'Medical Examinations'!$A$2:$J$2336, 8, FALSE)</f>
        <v>No</v>
      </c>
      <c r="L1427" t="str">
        <f>VLOOKUP($A1427, 'Medical Examinations'!$A$2:$J$2336, 9, FALSE)</f>
        <v>Obesity</v>
      </c>
      <c r="M1427" t="str">
        <f>VLOOKUP($A1427, 'Medical Examinations'!$A$2:$J$2336, 10, FALSE)</f>
        <v>Diabetes</v>
      </c>
      <c r="N1427">
        <f>VLOOKUP($A1427, 'Hospitalisation Details'!$A$2:$K$2344, 5, FALSE)</f>
        <v>1</v>
      </c>
      <c r="O1427">
        <f>VLOOKUP($A1427, 'Hospitalisation Details'!$A$2:$K$2344, 6, FALSE)</f>
        <v>7441.05</v>
      </c>
      <c r="P1427" t="str">
        <f>VLOOKUP($A1427, 'Hospitalisation Details'!$A$2:$K$2344, 7, FALSE)</f>
        <v>tier - 3</v>
      </c>
      <c r="Q1427" t="str">
        <f>VLOOKUP($A1427, 'Hospitalisation Details'!$A$2:$K$2344, 8, FALSE)</f>
        <v>tier - 2</v>
      </c>
      <c r="R1427" t="str">
        <f>VLOOKUP($A1427, 'Hospitalisation Details'!$A$2:$K$2344, 9, FALSE)</f>
        <v>R1011</v>
      </c>
      <c r="S1427" t="str">
        <f>VLOOKUP($A1427, 'Hospitalisation Details'!$A$2:$K$2344, 10, FALSE)</f>
        <v>25Aug1977</v>
      </c>
      <c r="T1427">
        <f>VLOOKUP($A1427, 'Hospitalisation Details'!$A$2:$K$2344, 11, FALSE)</f>
        <v>45</v>
      </c>
    </row>
    <row r="1428" spans="1:20" ht="15.75" x14ac:dyDescent="0.25">
      <c r="A1428" s="1" t="s">
        <v>943</v>
      </c>
      <c r="B1428" t="str">
        <f>VLOOKUP($A1428, 'Customer Names'!$A$2:$D$2336, 2, FALSE)</f>
        <v>Williams</v>
      </c>
      <c r="C1428" t="str">
        <f>VLOOKUP($A1428, 'Customer Names'!$A$2:$D$2336, 3, FALSE)</f>
        <v xml:space="preserve"> Ms</v>
      </c>
      <c r="D1428" t="str">
        <f>VLOOKUP($A1428, 'Customer Names'!$A$2:$D$2336, 4, FALSE)</f>
        <v xml:space="preserve">  Brooke S</v>
      </c>
      <c r="E1428">
        <f>VLOOKUP($A1428, 'Medical Examinations'!$A$2:$J$2336, 2, FALSE)</f>
        <v>27.645</v>
      </c>
      <c r="F1428">
        <f>VLOOKUP($A1428, 'Medical Examinations'!$A$2:$J$2336, 3, FALSE)</f>
        <v>9.91</v>
      </c>
      <c r="G1428" t="str">
        <f>VLOOKUP($A1428, 'Medical Examinations'!$A$2:$J$2336, 4, FALSE)</f>
        <v>No</v>
      </c>
      <c r="H1428" t="str">
        <f>VLOOKUP($A1428, 'Medical Examinations'!$A$2:$J$2336, 5, FALSE)</f>
        <v>No</v>
      </c>
      <c r="I1428" t="str">
        <f>VLOOKUP($A1428, 'Medical Examinations'!$A$2:$J$2336, 6, FALSE)</f>
        <v>No</v>
      </c>
      <c r="J1428">
        <f>VLOOKUP($A1428, 'Medical Examinations'!$A$2:$J$2336, 7, FALSE)</f>
        <v>0</v>
      </c>
      <c r="K1428" t="str">
        <f>VLOOKUP($A1428, 'Medical Examinations'!$A$2:$J$2336, 8, FALSE)</f>
        <v>No</v>
      </c>
      <c r="L1428" t="str">
        <f>VLOOKUP($A1428, 'Medical Examinations'!$A$2:$J$2336, 9, FALSE)</f>
        <v>Obesity</v>
      </c>
      <c r="M1428" t="str">
        <f>VLOOKUP($A1428, 'Medical Examinations'!$A$2:$J$2336, 10, FALSE)</f>
        <v>Diabetes</v>
      </c>
      <c r="N1428">
        <f>VLOOKUP($A1428, 'Hospitalisation Details'!$A$2:$K$2344, 5, FALSE)</f>
        <v>0</v>
      </c>
      <c r="O1428">
        <f>VLOOKUP($A1428, 'Hospitalisation Details'!$A$2:$K$2344, 6, FALSE)</f>
        <v>7421.19</v>
      </c>
      <c r="P1428" t="str">
        <f>VLOOKUP($A1428, 'Hospitalisation Details'!$A$2:$K$2344, 7, FALSE)</f>
        <v>tier - 2</v>
      </c>
      <c r="Q1428" t="str">
        <f>VLOOKUP($A1428, 'Hospitalisation Details'!$A$2:$K$2344, 8, FALSE)</f>
        <v>tier - 3</v>
      </c>
      <c r="R1428" t="str">
        <f>VLOOKUP($A1428, 'Hospitalisation Details'!$A$2:$K$2344, 9, FALSE)</f>
        <v>R1012</v>
      </c>
      <c r="S1428" t="str">
        <f>VLOOKUP($A1428, 'Hospitalisation Details'!$A$2:$K$2344, 10, FALSE)</f>
        <v>2Dec1978</v>
      </c>
      <c r="T1428">
        <f>VLOOKUP($A1428, 'Hospitalisation Details'!$A$2:$K$2344, 11, FALSE)</f>
        <v>44</v>
      </c>
    </row>
    <row r="1429" spans="1:20" ht="15.75" x14ac:dyDescent="0.25">
      <c r="A1429" s="1" t="s">
        <v>942</v>
      </c>
      <c r="B1429" t="str">
        <f>VLOOKUP($A1429, 'Customer Names'!$A$2:$D$2336, 2, FALSE)</f>
        <v>Starosciak</v>
      </c>
      <c r="C1429" t="str">
        <f>VLOOKUP($A1429, 'Customer Names'!$A$2:$D$2336, 3, FALSE)</f>
        <v xml:space="preserve"> Ms</v>
      </c>
      <c r="D1429" t="str">
        <f>VLOOKUP($A1429, 'Customer Names'!$A$2:$D$2336, 4, FALSE)</f>
        <v xml:space="preserve">  Kaye A</v>
      </c>
      <c r="E1429">
        <f>VLOOKUP($A1429, 'Medical Examinations'!$A$2:$J$2336, 2, FALSE)</f>
        <v>26.41</v>
      </c>
      <c r="F1429">
        <f>VLOOKUP($A1429, 'Medical Examinations'!$A$2:$J$2336, 3, FALSE)</f>
        <v>11.4</v>
      </c>
      <c r="G1429" t="str">
        <f>VLOOKUP($A1429, 'Medical Examinations'!$A$2:$J$2336, 4, FALSE)</f>
        <v>No</v>
      </c>
      <c r="H1429" t="str">
        <f>VLOOKUP($A1429, 'Medical Examinations'!$A$2:$J$2336, 5, FALSE)</f>
        <v>No</v>
      </c>
      <c r="I1429" t="str">
        <f>VLOOKUP($A1429, 'Medical Examinations'!$A$2:$J$2336, 6, FALSE)</f>
        <v>No</v>
      </c>
      <c r="J1429">
        <f>VLOOKUP($A1429, 'Medical Examinations'!$A$2:$J$2336, 7, FALSE)</f>
        <v>0</v>
      </c>
      <c r="K1429" t="str">
        <f>VLOOKUP($A1429, 'Medical Examinations'!$A$2:$J$2336, 8, FALSE)</f>
        <v>No</v>
      </c>
      <c r="L1429" t="str">
        <f>VLOOKUP($A1429, 'Medical Examinations'!$A$2:$J$2336, 9, FALSE)</f>
        <v>Obesity</v>
      </c>
      <c r="M1429" t="str">
        <f>VLOOKUP($A1429, 'Medical Examinations'!$A$2:$J$2336, 10, FALSE)</f>
        <v>Diabetes</v>
      </c>
      <c r="N1429">
        <f>VLOOKUP($A1429, 'Hospitalisation Details'!$A$2:$K$2344, 5, FALSE)</f>
        <v>0</v>
      </c>
      <c r="O1429">
        <f>VLOOKUP($A1429, 'Hospitalisation Details'!$A$2:$K$2344, 6, FALSE)</f>
        <v>7419.48</v>
      </c>
      <c r="P1429" t="str">
        <f>VLOOKUP($A1429, 'Hospitalisation Details'!$A$2:$K$2344, 7, FALSE)</f>
        <v>tier - 2</v>
      </c>
      <c r="Q1429" t="str">
        <f>VLOOKUP($A1429, 'Hospitalisation Details'!$A$2:$K$2344, 8, FALSE)</f>
        <v>tier - 2</v>
      </c>
      <c r="R1429" t="str">
        <f>VLOOKUP($A1429, 'Hospitalisation Details'!$A$2:$K$2344, 9, FALSE)</f>
        <v>R1012</v>
      </c>
      <c r="S1429" t="str">
        <f>VLOOKUP($A1429, 'Hospitalisation Details'!$A$2:$K$2344, 10, FALSE)</f>
        <v>12Nov1978</v>
      </c>
      <c r="T1429">
        <f>VLOOKUP($A1429, 'Hospitalisation Details'!$A$2:$K$2344, 11, FALSE)</f>
        <v>44</v>
      </c>
    </row>
    <row r="1430" spans="1:20" ht="15.75" x14ac:dyDescent="0.25">
      <c r="A1430" s="1" t="s">
        <v>941</v>
      </c>
      <c r="B1430" t="str">
        <f>VLOOKUP($A1430, 'Customer Names'!$A$2:$D$2336, 2, FALSE)</f>
        <v>Smith</v>
      </c>
      <c r="C1430" t="str">
        <f>VLOOKUP($A1430, 'Customer Names'!$A$2:$D$2336, 3, FALSE)</f>
        <v xml:space="preserve"> Ms</v>
      </c>
      <c r="D1430" t="str">
        <f>VLOOKUP($A1430, 'Customer Names'!$A$2:$D$2336, 4, FALSE)</f>
        <v xml:space="preserve">  Carolyn</v>
      </c>
      <c r="E1430">
        <f>VLOOKUP($A1430, 'Medical Examinations'!$A$2:$J$2336, 2, FALSE)</f>
        <v>34.1</v>
      </c>
      <c r="F1430">
        <f>VLOOKUP($A1430, 'Medical Examinations'!$A$2:$J$2336, 3, FALSE)</f>
        <v>6.29</v>
      </c>
      <c r="G1430" t="str">
        <f>VLOOKUP($A1430, 'Medical Examinations'!$A$2:$J$2336, 4, FALSE)</f>
        <v>Yes</v>
      </c>
      <c r="H1430" t="str">
        <f>VLOOKUP($A1430, 'Medical Examinations'!$A$2:$J$2336, 5, FALSE)</f>
        <v>No</v>
      </c>
      <c r="I1430" t="str">
        <f>VLOOKUP($A1430, 'Medical Examinations'!$A$2:$J$2336, 6, FALSE)</f>
        <v>Yes</v>
      </c>
      <c r="J1430">
        <f>VLOOKUP($A1430, 'Medical Examinations'!$A$2:$J$2336, 7, FALSE)</f>
        <v>1</v>
      </c>
      <c r="K1430" t="str">
        <f>VLOOKUP($A1430, 'Medical Examinations'!$A$2:$J$2336, 8, FALSE)</f>
        <v>No</v>
      </c>
      <c r="L1430" t="str">
        <f>VLOOKUP($A1430, 'Medical Examinations'!$A$2:$J$2336, 9, FALSE)</f>
        <v>Obesity</v>
      </c>
      <c r="M1430" t="str">
        <f>VLOOKUP($A1430, 'Medical Examinations'!$A$2:$J$2336, 10, FALSE)</f>
        <v>Diabetes</v>
      </c>
      <c r="N1430">
        <f>VLOOKUP($A1430, 'Hospitalisation Details'!$A$2:$K$2344, 5, FALSE)</f>
        <v>3</v>
      </c>
      <c r="O1430">
        <f>VLOOKUP($A1430, 'Hospitalisation Details'!$A$2:$K$2344, 6, FALSE)</f>
        <v>7418.52</v>
      </c>
      <c r="P1430" t="str">
        <f>VLOOKUP($A1430, 'Hospitalisation Details'!$A$2:$K$2344, 7, FALSE)</f>
        <v>tier - 2</v>
      </c>
      <c r="Q1430" t="str">
        <f>VLOOKUP($A1430, 'Hospitalisation Details'!$A$2:$K$2344, 8, FALSE)</f>
        <v>tier - 2</v>
      </c>
      <c r="R1430" t="str">
        <f>VLOOKUP($A1430, 'Hospitalisation Details'!$A$2:$K$2344, 9, FALSE)</f>
        <v>R1011</v>
      </c>
      <c r="S1430" t="str">
        <f>VLOOKUP($A1430, 'Hospitalisation Details'!$A$2:$K$2344, 10, FALSE)</f>
        <v>19Sep1983</v>
      </c>
      <c r="T1430">
        <f>VLOOKUP($A1430, 'Hospitalisation Details'!$A$2:$K$2344, 11, FALSE)</f>
        <v>39</v>
      </c>
    </row>
    <row r="1431" spans="1:20" ht="15.75" x14ac:dyDescent="0.25">
      <c r="A1431" s="1" t="s">
        <v>940</v>
      </c>
      <c r="B1431" t="str">
        <f>VLOOKUP($A1431, 'Customer Names'!$A$2:$D$2336, 2, FALSE)</f>
        <v>Henderson</v>
      </c>
      <c r="C1431" t="str">
        <f>VLOOKUP($A1431, 'Customer Names'!$A$2:$D$2336, 3, FALSE)</f>
        <v xml:space="preserve"> Mr</v>
      </c>
      <c r="D1431" t="str">
        <f>VLOOKUP($A1431, 'Customer Names'!$A$2:$D$2336, 4, FALSE)</f>
        <v xml:space="preserve">  Daniel C</v>
      </c>
      <c r="E1431">
        <f>VLOOKUP($A1431, 'Medical Examinations'!$A$2:$J$2336, 2, FALSE)</f>
        <v>17.3</v>
      </c>
      <c r="F1431">
        <f>VLOOKUP($A1431, 'Medical Examinations'!$A$2:$J$2336, 3, FALSE)</f>
        <v>9.2799999999999994</v>
      </c>
      <c r="G1431" t="str">
        <f>VLOOKUP($A1431, 'Medical Examinations'!$A$2:$J$2336, 4, FALSE)</f>
        <v>No</v>
      </c>
      <c r="H1431" t="str">
        <f>VLOOKUP($A1431, 'Medical Examinations'!$A$2:$J$2336, 5, FALSE)</f>
        <v>No</v>
      </c>
      <c r="I1431" t="str">
        <f>VLOOKUP($A1431, 'Medical Examinations'!$A$2:$J$2336, 6, FALSE)</f>
        <v>No</v>
      </c>
      <c r="J1431">
        <f>VLOOKUP($A1431, 'Medical Examinations'!$A$2:$J$2336, 7, FALSE)</f>
        <v>0</v>
      </c>
      <c r="K1431" t="str">
        <f>VLOOKUP($A1431, 'Medical Examinations'!$A$2:$J$2336, 8, FALSE)</f>
        <v>No</v>
      </c>
      <c r="L1431" t="str">
        <f>VLOOKUP($A1431, 'Medical Examinations'!$A$2:$J$2336, 9, FALSE)</f>
        <v>Underweight</v>
      </c>
      <c r="M1431" t="str">
        <f>VLOOKUP($A1431, 'Medical Examinations'!$A$2:$J$2336, 10, FALSE)</f>
        <v>Diabetes</v>
      </c>
      <c r="N1431">
        <f>VLOOKUP($A1431, 'Hospitalisation Details'!$A$2:$K$2344, 5, FALSE)</f>
        <v>0</v>
      </c>
      <c r="O1431">
        <f>VLOOKUP($A1431, 'Hospitalisation Details'!$A$2:$K$2344, 6, FALSE)</f>
        <v>7403.98</v>
      </c>
      <c r="P1431" t="str">
        <f>VLOOKUP($A1431, 'Hospitalisation Details'!$A$2:$K$2344, 7, FALSE)</f>
        <v>tier - 3</v>
      </c>
      <c r="Q1431" t="str">
        <f>VLOOKUP($A1431, 'Hospitalisation Details'!$A$2:$K$2344, 8, FALSE)</f>
        <v>tier - 2</v>
      </c>
      <c r="R1431" t="str">
        <f>VLOOKUP($A1431, 'Hospitalisation Details'!$A$2:$K$2344, 9, FALSE)</f>
        <v>R1013</v>
      </c>
      <c r="S1431" t="str">
        <f>VLOOKUP($A1431, 'Hospitalisation Details'!$A$2:$K$2344, 10, FALSE)</f>
        <v>5Dec1965</v>
      </c>
      <c r="T1431">
        <f>VLOOKUP($A1431, 'Hospitalisation Details'!$A$2:$K$2344, 11, FALSE)</f>
        <v>57</v>
      </c>
    </row>
    <row r="1432" spans="1:20" ht="15.75" x14ac:dyDescent="0.25">
      <c r="A1432" s="1" t="s">
        <v>939</v>
      </c>
      <c r="B1432" t="str">
        <f>VLOOKUP($A1432, 'Customer Names'!$A$2:$D$2336, 2, FALSE)</f>
        <v>Winkelman</v>
      </c>
      <c r="C1432" t="str">
        <f>VLOOKUP($A1432, 'Customer Names'!$A$2:$D$2336, 3, FALSE)</f>
        <v xml:space="preserve"> Mrs</v>
      </c>
      <c r="D1432" t="str">
        <f>VLOOKUP($A1432, 'Customer Names'!$A$2:$D$2336, 4, FALSE)</f>
        <v xml:space="preserve">  Laurie A</v>
      </c>
      <c r="E1432">
        <f>VLOOKUP($A1432, 'Medical Examinations'!$A$2:$J$2336, 2, FALSE)</f>
        <v>35.020000000000003</v>
      </c>
      <c r="F1432">
        <f>VLOOKUP($A1432, 'Medical Examinations'!$A$2:$J$2336, 3, FALSE)</f>
        <v>4.78</v>
      </c>
      <c r="G1432" t="str">
        <f>VLOOKUP($A1432, 'Medical Examinations'!$A$2:$J$2336, 4, FALSE)</f>
        <v>Yes</v>
      </c>
      <c r="H1432" t="str">
        <f>VLOOKUP($A1432, 'Medical Examinations'!$A$2:$J$2336, 5, FALSE)</f>
        <v>No</v>
      </c>
      <c r="I1432" t="str">
        <f>VLOOKUP($A1432, 'Medical Examinations'!$A$2:$J$2336, 6, FALSE)</f>
        <v>Yes</v>
      </c>
      <c r="J1432">
        <f>VLOOKUP($A1432, 'Medical Examinations'!$A$2:$J$2336, 7, FALSE)</f>
        <v>1</v>
      </c>
      <c r="K1432" t="str">
        <f>VLOOKUP($A1432, 'Medical Examinations'!$A$2:$J$2336, 8, FALSE)</f>
        <v>No</v>
      </c>
      <c r="L1432" t="str">
        <f>VLOOKUP($A1432, 'Medical Examinations'!$A$2:$J$2336, 9, FALSE)</f>
        <v>Obesity</v>
      </c>
      <c r="M1432" t="str">
        <f>VLOOKUP($A1432, 'Medical Examinations'!$A$2:$J$2336, 10, FALSE)</f>
        <v>Normal</v>
      </c>
      <c r="N1432">
        <f>VLOOKUP($A1432, 'Hospitalisation Details'!$A$2:$K$2344, 5, FALSE)</f>
        <v>0</v>
      </c>
      <c r="O1432">
        <f>VLOOKUP($A1432, 'Hospitalisation Details'!$A$2:$K$2344, 6, FALSE)</f>
        <v>7388.85</v>
      </c>
      <c r="P1432" t="str">
        <f>VLOOKUP($A1432, 'Hospitalisation Details'!$A$2:$K$2344, 7, FALSE)</f>
        <v>tier - 2</v>
      </c>
      <c r="Q1432" t="str">
        <f>VLOOKUP($A1432, 'Hospitalisation Details'!$A$2:$K$2344, 8, FALSE)</f>
        <v>tier - 2</v>
      </c>
      <c r="R1432" t="str">
        <f>VLOOKUP($A1432, 'Hospitalisation Details'!$A$2:$K$2344, 9, FALSE)</f>
        <v>R1026</v>
      </c>
      <c r="S1432" t="str">
        <f>VLOOKUP($A1432, 'Hospitalisation Details'!$A$2:$K$2344, 10, FALSE)</f>
        <v>22Jul1993</v>
      </c>
      <c r="T1432">
        <f>VLOOKUP($A1432, 'Hospitalisation Details'!$A$2:$K$2344, 11, FALSE)</f>
        <v>29</v>
      </c>
    </row>
    <row r="1433" spans="1:20" ht="15.75" x14ac:dyDescent="0.25">
      <c r="A1433" s="1" t="s">
        <v>938</v>
      </c>
      <c r="B1433" t="str">
        <f>VLOOKUP($A1433, 'Customer Names'!$A$2:$D$2336, 2, FALSE)</f>
        <v>Monette</v>
      </c>
      <c r="C1433" t="str">
        <f>VLOOKUP($A1433, 'Customer Names'!$A$2:$D$2336, 3, FALSE)</f>
        <v xml:space="preserve"> Ms</v>
      </c>
      <c r="D1433" t="str">
        <f>VLOOKUP($A1433, 'Customer Names'!$A$2:$D$2336, 4, FALSE)</f>
        <v xml:space="preserve">  Nicole</v>
      </c>
      <c r="E1433">
        <f>VLOOKUP($A1433, 'Medical Examinations'!$A$2:$J$2336, 2, FALSE)</f>
        <v>37.1</v>
      </c>
      <c r="F1433">
        <f>VLOOKUP($A1433, 'Medical Examinations'!$A$2:$J$2336, 3, FALSE)</f>
        <v>8.8699999999999992</v>
      </c>
      <c r="G1433" t="str">
        <f>VLOOKUP($A1433, 'Medical Examinations'!$A$2:$J$2336, 4, FALSE)</f>
        <v>Yes</v>
      </c>
      <c r="H1433" t="str">
        <f>VLOOKUP($A1433, 'Medical Examinations'!$A$2:$J$2336, 5, FALSE)</f>
        <v>No</v>
      </c>
      <c r="I1433" t="str">
        <f>VLOOKUP($A1433, 'Medical Examinations'!$A$2:$J$2336, 6, FALSE)</f>
        <v>No</v>
      </c>
      <c r="J1433">
        <f>VLOOKUP($A1433, 'Medical Examinations'!$A$2:$J$2336, 7, FALSE)</f>
        <v>1</v>
      </c>
      <c r="K1433" t="str">
        <f>VLOOKUP($A1433, 'Medical Examinations'!$A$2:$J$2336, 8, FALSE)</f>
        <v>No</v>
      </c>
      <c r="L1433" t="str">
        <f>VLOOKUP($A1433, 'Medical Examinations'!$A$2:$J$2336, 9, FALSE)</f>
        <v>Obesity</v>
      </c>
      <c r="M1433" t="str">
        <f>VLOOKUP($A1433, 'Medical Examinations'!$A$2:$J$2336, 10, FALSE)</f>
        <v>Diabetes</v>
      </c>
      <c r="N1433">
        <f>VLOOKUP($A1433, 'Hospitalisation Details'!$A$2:$K$2344, 5, FALSE)</f>
        <v>2</v>
      </c>
      <c r="O1433">
        <f>VLOOKUP($A1433, 'Hospitalisation Details'!$A$2:$K$2344, 6, FALSE)</f>
        <v>7371.77</v>
      </c>
      <c r="P1433" t="str">
        <f>VLOOKUP($A1433, 'Hospitalisation Details'!$A$2:$K$2344, 7, FALSE)</f>
        <v>tier - 2</v>
      </c>
      <c r="Q1433" t="str">
        <f>VLOOKUP($A1433, 'Hospitalisation Details'!$A$2:$K$2344, 8, FALSE)</f>
        <v>tier - 1</v>
      </c>
      <c r="R1433" t="str">
        <f>VLOOKUP($A1433, 'Hospitalisation Details'!$A$2:$K$2344, 9, FALSE)</f>
        <v>R1011</v>
      </c>
      <c r="S1433" t="str">
        <f>VLOOKUP($A1433, 'Hospitalisation Details'!$A$2:$K$2344, 10, FALSE)</f>
        <v>24Nov1981</v>
      </c>
      <c r="T1433">
        <f>VLOOKUP($A1433, 'Hospitalisation Details'!$A$2:$K$2344, 11, FALSE)</f>
        <v>41</v>
      </c>
    </row>
    <row r="1434" spans="1:20" ht="15.75" x14ac:dyDescent="0.25">
      <c r="A1434" s="1" t="s">
        <v>937</v>
      </c>
      <c r="B1434" t="str">
        <f>VLOOKUP($A1434, 'Customer Names'!$A$2:$D$2336, 2, FALSE)</f>
        <v>Kramer</v>
      </c>
      <c r="C1434" t="str">
        <f>VLOOKUP($A1434, 'Customer Names'!$A$2:$D$2336, 3, FALSE)</f>
        <v xml:space="preserve"> Ms</v>
      </c>
      <c r="D1434" t="str">
        <f>VLOOKUP($A1434, 'Customer Names'!$A$2:$D$2336, 4, FALSE)</f>
        <v xml:space="preserve">  Shelby</v>
      </c>
      <c r="E1434">
        <f>VLOOKUP($A1434, 'Medical Examinations'!$A$2:$J$2336, 2, FALSE)</f>
        <v>16.79</v>
      </c>
      <c r="F1434">
        <f>VLOOKUP($A1434, 'Medical Examinations'!$A$2:$J$2336, 3, FALSE)</f>
        <v>11.4</v>
      </c>
      <c r="G1434" t="str">
        <f>VLOOKUP($A1434, 'Medical Examinations'!$A$2:$J$2336, 4, FALSE)</f>
        <v>No</v>
      </c>
      <c r="H1434" t="str">
        <f>VLOOKUP($A1434, 'Medical Examinations'!$A$2:$J$2336, 5, FALSE)</f>
        <v>No</v>
      </c>
      <c r="I1434" t="str">
        <f>VLOOKUP($A1434, 'Medical Examinations'!$A$2:$J$2336, 6, FALSE)</f>
        <v>No</v>
      </c>
      <c r="J1434">
        <f>VLOOKUP($A1434, 'Medical Examinations'!$A$2:$J$2336, 7, FALSE)</f>
        <v>0</v>
      </c>
      <c r="K1434" t="str">
        <f>VLOOKUP($A1434, 'Medical Examinations'!$A$2:$J$2336, 8, FALSE)</f>
        <v>No</v>
      </c>
      <c r="L1434" t="str">
        <f>VLOOKUP($A1434, 'Medical Examinations'!$A$2:$J$2336, 9, FALSE)</f>
        <v>Underweight</v>
      </c>
      <c r="M1434" t="str">
        <f>VLOOKUP($A1434, 'Medical Examinations'!$A$2:$J$2336, 10, FALSE)</f>
        <v>Diabetes</v>
      </c>
      <c r="N1434">
        <f>VLOOKUP($A1434, 'Hospitalisation Details'!$A$2:$K$2344, 5, FALSE)</f>
        <v>0</v>
      </c>
      <c r="O1434">
        <f>VLOOKUP($A1434, 'Hospitalisation Details'!$A$2:$K$2344, 6, FALSE)</f>
        <v>7362.31</v>
      </c>
      <c r="P1434" t="str">
        <f>VLOOKUP($A1434, 'Hospitalisation Details'!$A$2:$K$2344, 7, FALSE)</f>
        <v>tier - 3</v>
      </c>
      <c r="Q1434" t="str">
        <f>VLOOKUP($A1434, 'Hospitalisation Details'!$A$2:$K$2344, 8, FALSE)</f>
        <v>tier - 3</v>
      </c>
      <c r="R1434" t="str">
        <f>VLOOKUP($A1434, 'Hospitalisation Details'!$A$2:$K$2344, 9, FALSE)</f>
        <v>R1013</v>
      </c>
      <c r="S1434" t="str">
        <f>VLOOKUP($A1434, 'Hospitalisation Details'!$A$2:$K$2344, 10, FALSE)</f>
        <v>9Dec1965</v>
      </c>
      <c r="T1434">
        <f>VLOOKUP($A1434, 'Hospitalisation Details'!$A$2:$K$2344, 11, FALSE)</f>
        <v>57</v>
      </c>
    </row>
    <row r="1435" spans="1:20" ht="15.75" x14ac:dyDescent="0.25">
      <c r="A1435" s="1" t="s">
        <v>936</v>
      </c>
      <c r="B1435" t="str">
        <f>VLOOKUP($A1435, 'Customer Names'!$A$2:$D$2336, 2, FALSE)</f>
        <v>Goldstein</v>
      </c>
      <c r="C1435" t="str">
        <f>VLOOKUP($A1435, 'Customer Names'!$A$2:$D$2336, 3, FALSE)</f>
        <v xml:space="preserve"> Ms</v>
      </c>
      <c r="D1435" t="str">
        <f>VLOOKUP($A1435, 'Customer Names'!$A$2:$D$2336, 4, FALSE)</f>
        <v xml:space="preserve">  Allison</v>
      </c>
      <c r="E1435">
        <f>VLOOKUP($A1435, 'Medical Examinations'!$A$2:$J$2336, 2, FALSE)</f>
        <v>31.635000000000002</v>
      </c>
      <c r="F1435">
        <f>VLOOKUP($A1435, 'Medical Examinations'!$A$2:$J$2336, 3, FALSE)</f>
        <v>9.1300000000000008</v>
      </c>
      <c r="G1435" t="str">
        <f>VLOOKUP($A1435, 'Medical Examinations'!$A$2:$J$2336, 4, FALSE)</f>
        <v>No</v>
      </c>
      <c r="H1435" t="str">
        <f>VLOOKUP($A1435, 'Medical Examinations'!$A$2:$J$2336, 5, FALSE)</f>
        <v>No</v>
      </c>
      <c r="I1435" t="str">
        <f>VLOOKUP($A1435, 'Medical Examinations'!$A$2:$J$2336, 6, FALSE)</f>
        <v>No</v>
      </c>
      <c r="J1435">
        <f>VLOOKUP($A1435, 'Medical Examinations'!$A$2:$J$2336, 7, FALSE)</f>
        <v>1</v>
      </c>
      <c r="K1435" t="str">
        <f>VLOOKUP($A1435, 'Medical Examinations'!$A$2:$J$2336, 8, FALSE)</f>
        <v>No</v>
      </c>
      <c r="L1435" t="str">
        <f>VLOOKUP($A1435, 'Medical Examinations'!$A$2:$J$2336, 9, FALSE)</f>
        <v>Obesity</v>
      </c>
      <c r="M1435" t="str">
        <f>VLOOKUP($A1435, 'Medical Examinations'!$A$2:$J$2336, 10, FALSE)</f>
        <v>Diabetes</v>
      </c>
      <c r="N1435">
        <f>VLOOKUP($A1435, 'Hospitalisation Details'!$A$2:$K$2344, 5, FALSE)</f>
        <v>1</v>
      </c>
      <c r="O1435">
        <f>VLOOKUP($A1435, 'Hospitalisation Details'!$A$2:$K$2344, 6, FALSE)</f>
        <v>7358.18</v>
      </c>
      <c r="P1435" t="str">
        <f>VLOOKUP($A1435, 'Hospitalisation Details'!$A$2:$K$2344, 7, FALSE)</f>
        <v>tier - 2</v>
      </c>
      <c r="Q1435" t="str">
        <f>VLOOKUP($A1435, 'Hospitalisation Details'!$A$2:$K$2344, 8, FALSE)</f>
        <v>tier - 3</v>
      </c>
      <c r="R1435" t="str">
        <f>VLOOKUP($A1435, 'Hospitalisation Details'!$A$2:$K$2344, 9, FALSE)</f>
        <v>R1024</v>
      </c>
      <c r="S1435" t="str">
        <f>VLOOKUP($A1435, 'Hospitalisation Details'!$A$2:$K$2344, 10, FALSE)</f>
        <v>16Jul1981</v>
      </c>
      <c r="T1435">
        <f>VLOOKUP($A1435, 'Hospitalisation Details'!$A$2:$K$2344, 11, FALSE)</f>
        <v>41</v>
      </c>
    </row>
    <row r="1436" spans="1:20" ht="15.75" x14ac:dyDescent="0.25">
      <c r="A1436" s="1" t="s">
        <v>935</v>
      </c>
      <c r="B1436" t="str">
        <f>VLOOKUP($A1436, 'Customer Names'!$A$2:$D$2336, 2, FALSE)</f>
        <v>Gonzalez</v>
      </c>
      <c r="C1436" t="str">
        <f>VLOOKUP($A1436, 'Customer Names'!$A$2:$D$2336, 3, FALSE)</f>
        <v xml:space="preserve"> Ms</v>
      </c>
      <c r="D1436" t="str">
        <f>VLOOKUP($A1436, 'Customer Names'!$A$2:$D$2336, 4, FALSE)</f>
        <v xml:space="preserve">  Leticia</v>
      </c>
      <c r="E1436">
        <f>VLOOKUP($A1436, 'Medical Examinations'!$A$2:$J$2336, 2, FALSE)</f>
        <v>24.19</v>
      </c>
      <c r="F1436">
        <f>VLOOKUP($A1436, 'Medical Examinations'!$A$2:$J$2336, 3, FALSE)</f>
        <v>6.22</v>
      </c>
      <c r="G1436" t="str">
        <f>VLOOKUP($A1436, 'Medical Examinations'!$A$2:$J$2336, 4, FALSE)</f>
        <v>No</v>
      </c>
      <c r="H1436" t="str">
        <f>VLOOKUP($A1436, 'Medical Examinations'!$A$2:$J$2336, 5, FALSE)</f>
        <v>No</v>
      </c>
      <c r="I1436" t="str">
        <f>VLOOKUP($A1436, 'Medical Examinations'!$A$2:$J$2336, 6, FALSE)</f>
        <v>Yes</v>
      </c>
      <c r="J1436">
        <f>VLOOKUP($A1436, 'Medical Examinations'!$A$2:$J$2336, 7, FALSE)</f>
        <v>0</v>
      </c>
      <c r="K1436" t="str">
        <f>VLOOKUP($A1436, 'Medical Examinations'!$A$2:$J$2336, 8, FALSE)</f>
        <v>No</v>
      </c>
      <c r="L1436" t="str">
        <f>VLOOKUP($A1436, 'Medical Examinations'!$A$2:$J$2336, 9, FALSE)</f>
        <v>Obesity</v>
      </c>
      <c r="M1436" t="str">
        <f>VLOOKUP($A1436, 'Medical Examinations'!$A$2:$J$2336, 10, FALSE)</f>
        <v>Diabetes</v>
      </c>
      <c r="N1436">
        <f>VLOOKUP($A1436, 'Hospitalisation Details'!$A$2:$K$2344, 5, FALSE)</f>
        <v>3</v>
      </c>
      <c r="O1436">
        <f>VLOOKUP($A1436, 'Hospitalisation Details'!$A$2:$K$2344, 6, FALSE)</f>
        <v>7357.49</v>
      </c>
      <c r="P1436" t="str">
        <f>VLOOKUP($A1436, 'Hospitalisation Details'!$A$2:$K$2344, 7, FALSE)</f>
        <v>tier - 2</v>
      </c>
      <c r="Q1436" t="str">
        <f>VLOOKUP($A1436, 'Hospitalisation Details'!$A$2:$K$2344, 8, FALSE)</f>
        <v>tier - 2</v>
      </c>
      <c r="R1436" t="str">
        <f>VLOOKUP($A1436, 'Hospitalisation Details'!$A$2:$K$2344, 9, FALSE)</f>
        <v>R1012</v>
      </c>
      <c r="S1436" t="str">
        <f>VLOOKUP($A1436, 'Hospitalisation Details'!$A$2:$K$2344, 10, FALSE)</f>
        <v>21Jun1983</v>
      </c>
      <c r="T1436">
        <f>VLOOKUP($A1436, 'Hospitalisation Details'!$A$2:$K$2344, 11, FALSE)</f>
        <v>39</v>
      </c>
    </row>
    <row r="1437" spans="1:20" ht="15.75" x14ac:dyDescent="0.25">
      <c r="A1437" s="1" t="s">
        <v>934</v>
      </c>
      <c r="B1437" t="str">
        <f>VLOOKUP($A1437, 'Customer Names'!$A$2:$D$2336, 2, FALSE)</f>
        <v>Barrett</v>
      </c>
      <c r="C1437" t="str">
        <f>VLOOKUP($A1437, 'Customer Names'!$A$2:$D$2336, 3, FALSE)</f>
        <v xml:space="preserve"> Mr</v>
      </c>
      <c r="D1437" t="str">
        <f>VLOOKUP($A1437, 'Customer Names'!$A$2:$D$2336, 4, FALSE)</f>
        <v xml:space="preserve">  John S</v>
      </c>
      <c r="E1437">
        <f>VLOOKUP($A1437, 'Medical Examinations'!$A$2:$J$2336, 2, FALSE)</f>
        <v>35.29</v>
      </c>
      <c r="F1437">
        <f>VLOOKUP($A1437, 'Medical Examinations'!$A$2:$J$2336, 3, FALSE)</f>
        <v>5.9</v>
      </c>
      <c r="G1437" t="str">
        <f>VLOOKUP($A1437, 'Medical Examinations'!$A$2:$J$2336, 4, FALSE)</f>
        <v>Yes</v>
      </c>
      <c r="H1437" t="str">
        <f>VLOOKUP($A1437, 'Medical Examinations'!$A$2:$J$2336, 5, FALSE)</f>
        <v>No</v>
      </c>
      <c r="I1437" t="str">
        <f>VLOOKUP($A1437, 'Medical Examinations'!$A$2:$J$2336, 6, FALSE)</f>
        <v>Yes</v>
      </c>
      <c r="J1437">
        <f>VLOOKUP($A1437, 'Medical Examinations'!$A$2:$J$2336, 7, FALSE)</f>
        <v>1</v>
      </c>
      <c r="K1437" t="str">
        <f>VLOOKUP($A1437, 'Medical Examinations'!$A$2:$J$2336, 8, FALSE)</f>
        <v>No</v>
      </c>
      <c r="L1437" t="str">
        <f>VLOOKUP($A1437, 'Medical Examinations'!$A$2:$J$2336, 9, FALSE)</f>
        <v>Obesity</v>
      </c>
      <c r="M1437" t="str">
        <f>VLOOKUP($A1437, 'Medical Examinations'!$A$2:$J$2336, 10, FALSE)</f>
        <v>Diabetes</v>
      </c>
      <c r="N1437">
        <f>VLOOKUP($A1437, 'Hospitalisation Details'!$A$2:$K$2344, 5, FALSE)</f>
        <v>0</v>
      </c>
      <c r="O1437">
        <f>VLOOKUP($A1437, 'Hospitalisation Details'!$A$2:$K$2344, 6, FALSE)</f>
        <v>7349.12</v>
      </c>
      <c r="P1437" t="str">
        <f>VLOOKUP($A1437, 'Hospitalisation Details'!$A$2:$K$2344, 7, FALSE)</f>
        <v>tier - 2</v>
      </c>
      <c r="Q1437" t="str">
        <f>VLOOKUP($A1437, 'Hospitalisation Details'!$A$2:$K$2344, 8, FALSE)</f>
        <v>tier - 2</v>
      </c>
      <c r="R1437" t="str">
        <f>VLOOKUP($A1437, 'Hospitalisation Details'!$A$2:$K$2344, 9, FALSE)</f>
        <v>R1021</v>
      </c>
      <c r="S1437" t="str">
        <f>VLOOKUP($A1437, 'Hospitalisation Details'!$A$2:$K$2344, 10, FALSE)</f>
        <v>5Oct1993</v>
      </c>
      <c r="T1437">
        <f>VLOOKUP($A1437, 'Hospitalisation Details'!$A$2:$K$2344, 11, FALSE)</f>
        <v>29</v>
      </c>
    </row>
    <row r="1438" spans="1:20" ht="15.75" x14ac:dyDescent="0.25">
      <c r="A1438" s="1" t="s">
        <v>933</v>
      </c>
      <c r="B1438" t="str">
        <f>VLOOKUP($A1438, 'Customer Names'!$A$2:$D$2336, 2, FALSE)</f>
        <v>Irwin</v>
      </c>
      <c r="C1438" t="str">
        <f>VLOOKUP($A1438, 'Customer Names'!$A$2:$D$2336, 3, FALSE)</f>
        <v xml:space="preserve"> Ms</v>
      </c>
      <c r="D1438" t="str">
        <f>VLOOKUP($A1438, 'Customer Names'!$A$2:$D$2336, 4, FALSE)</f>
        <v xml:space="preserve">  April</v>
      </c>
      <c r="E1438">
        <f>VLOOKUP($A1438, 'Medical Examinations'!$A$2:$J$2336, 2, FALSE)</f>
        <v>35.299999999999997</v>
      </c>
      <c r="F1438">
        <f>VLOOKUP($A1438, 'Medical Examinations'!$A$2:$J$2336, 3, FALSE)</f>
        <v>4.45</v>
      </c>
      <c r="G1438" t="str">
        <f>VLOOKUP($A1438, 'Medical Examinations'!$A$2:$J$2336, 4, FALSE)</f>
        <v>Yes</v>
      </c>
      <c r="H1438" t="str">
        <f>VLOOKUP($A1438, 'Medical Examinations'!$A$2:$J$2336, 5, FALSE)</f>
        <v>No</v>
      </c>
      <c r="I1438" t="str">
        <f>VLOOKUP($A1438, 'Medical Examinations'!$A$2:$J$2336, 6, FALSE)</f>
        <v>No</v>
      </c>
      <c r="J1438">
        <f>VLOOKUP($A1438, 'Medical Examinations'!$A$2:$J$2336, 7, FALSE)</f>
        <v>1</v>
      </c>
      <c r="K1438" t="str">
        <f>VLOOKUP($A1438, 'Medical Examinations'!$A$2:$J$2336, 8, FALSE)</f>
        <v>No</v>
      </c>
      <c r="L1438" t="str">
        <f>VLOOKUP($A1438, 'Medical Examinations'!$A$2:$J$2336, 9, FALSE)</f>
        <v>Obesity</v>
      </c>
      <c r="M1438" t="str">
        <f>VLOOKUP($A1438, 'Medical Examinations'!$A$2:$J$2336, 10, FALSE)</f>
        <v>Normal</v>
      </c>
      <c r="N1438">
        <f>VLOOKUP($A1438, 'Hospitalisation Details'!$A$2:$K$2344, 5, FALSE)</f>
        <v>0</v>
      </c>
      <c r="O1438">
        <f>VLOOKUP($A1438, 'Hospitalisation Details'!$A$2:$K$2344, 6, FALSE)</f>
        <v>7348.14</v>
      </c>
      <c r="P1438" t="str">
        <f>VLOOKUP($A1438, 'Hospitalisation Details'!$A$2:$K$2344, 7, FALSE)</f>
        <v>tier - 2</v>
      </c>
      <c r="Q1438" t="str">
        <f>VLOOKUP($A1438, 'Hospitalisation Details'!$A$2:$K$2344, 8, FALSE)</f>
        <v>tier - 1</v>
      </c>
      <c r="R1438" t="str">
        <f>VLOOKUP($A1438, 'Hospitalisation Details'!$A$2:$K$2344, 9, FALSE)</f>
        <v>R1011</v>
      </c>
      <c r="S1438" t="str">
        <f>VLOOKUP($A1438, 'Hospitalisation Details'!$A$2:$K$2344, 10, FALSE)</f>
        <v>1Dec1977</v>
      </c>
      <c r="T1438">
        <f>VLOOKUP($A1438, 'Hospitalisation Details'!$A$2:$K$2344, 11, FALSE)</f>
        <v>45</v>
      </c>
    </row>
    <row r="1439" spans="1:20" ht="15.75" x14ac:dyDescent="0.25">
      <c r="A1439" s="1" t="s">
        <v>932</v>
      </c>
      <c r="B1439" t="str">
        <f>VLOOKUP($A1439, 'Customer Names'!$A$2:$D$2336, 2, FALSE)</f>
        <v>Glenn</v>
      </c>
      <c r="C1439" t="str">
        <f>VLOOKUP($A1439, 'Customer Names'!$A$2:$D$2336, 3, FALSE)</f>
        <v xml:space="preserve"> Ms</v>
      </c>
      <c r="D1439" t="str">
        <f>VLOOKUP($A1439, 'Customer Names'!$A$2:$D$2336, 4, FALSE)</f>
        <v xml:space="preserve">  Ashley N</v>
      </c>
      <c r="E1439">
        <f>VLOOKUP($A1439, 'Medical Examinations'!$A$2:$J$2336, 2, FALSE)</f>
        <v>35.64</v>
      </c>
      <c r="F1439">
        <f>VLOOKUP($A1439, 'Medical Examinations'!$A$2:$J$2336, 3, FALSE)</f>
        <v>6.17</v>
      </c>
      <c r="G1439" t="str">
        <f>VLOOKUP($A1439, 'Medical Examinations'!$A$2:$J$2336, 4, FALSE)</f>
        <v>Yes</v>
      </c>
      <c r="H1439" t="str">
        <f>VLOOKUP($A1439, 'Medical Examinations'!$A$2:$J$2336, 5, FALSE)</f>
        <v>No</v>
      </c>
      <c r="I1439" t="str">
        <f>VLOOKUP($A1439, 'Medical Examinations'!$A$2:$J$2336, 6, FALSE)</f>
        <v>Yes</v>
      </c>
      <c r="J1439">
        <f>VLOOKUP($A1439, 'Medical Examinations'!$A$2:$J$2336, 7, FALSE)</f>
        <v>1</v>
      </c>
      <c r="K1439" t="str">
        <f>VLOOKUP($A1439, 'Medical Examinations'!$A$2:$J$2336, 8, FALSE)</f>
        <v>No</v>
      </c>
      <c r="L1439" t="str">
        <f>VLOOKUP($A1439, 'Medical Examinations'!$A$2:$J$2336, 9, FALSE)</f>
        <v>Obesity</v>
      </c>
      <c r="M1439" t="str">
        <f>VLOOKUP($A1439, 'Medical Examinations'!$A$2:$J$2336, 10, FALSE)</f>
        <v>Diabetes</v>
      </c>
      <c r="N1439">
        <f>VLOOKUP($A1439, 'Hospitalisation Details'!$A$2:$K$2344, 5, FALSE)</f>
        <v>1</v>
      </c>
      <c r="O1439">
        <f>VLOOKUP($A1439, 'Hospitalisation Details'!$A$2:$K$2344, 6, FALSE)</f>
        <v>7345.73</v>
      </c>
      <c r="P1439" t="str">
        <f>VLOOKUP($A1439, 'Hospitalisation Details'!$A$2:$K$2344, 7, FALSE)</f>
        <v>tier - 2</v>
      </c>
      <c r="Q1439" t="str">
        <f>VLOOKUP($A1439, 'Hospitalisation Details'!$A$2:$K$2344, 8, FALSE)</f>
        <v>tier - 1</v>
      </c>
      <c r="R1439" t="str">
        <f>VLOOKUP($A1439, 'Hospitalisation Details'!$A$2:$K$2344, 9, FALSE)</f>
        <v>R1013</v>
      </c>
      <c r="S1439" t="str">
        <f>VLOOKUP($A1439, 'Hospitalisation Details'!$A$2:$K$2344, 10, FALSE)</f>
        <v>26Jun1979</v>
      </c>
      <c r="T1439">
        <f>VLOOKUP($A1439, 'Hospitalisation Details'!$A$2:$K$2344, 11, FALSE)</f>
        <v>43</v>
      </c>
    </row>
    <row r="1440" spans="1:20" ht="15.75" x14ac:dyDescent="0.25">
      <c r="A1440" s="1" t="s">
        <v>931</v>
      </c>
      <c r="B1440" t="str">
        <f>VLOOKUP($A1440, 'Customer Names'!$A$2:$D$2336, 2, FALSE)</f>
        <v>O'Meara</v>
      </c>
      <c r="C1440" t="str">
        <f>VLOOKUP($A1440, 'Customer Names'!$A$2:$D$2336, 3, FALSE)</f>
        <v xml:space="preserve"> Ms</v>
      </c>
      <c r="D1440" t="str">
        <f>VLOOKUP($A1440, 'Customer Names'!$A$2:$D$2336, 4, FALSE)</f>
        <v xml:space="preserve">  Madeleine</v>
      </c>
      <c r="E1440">
        <f>VLOOKUP($A1440, 'Medical Examinations'!$A$2:$J$2336, 2, FALSE)</f>
        <v>33.1</v>
      </c>
      <c r="F1440">
        <f>VLOOKUP($A1440, 'Medical Examinations'!$A$2:$J$2336, 3, FALSE)</f>
        <v>4.93</v>
      </c>
      <c r="G1440" t="str">
        <f>VLOOKUP($A1440, 'Medical Examinations'!$A$2:$J$2336, 4, FALSE)</f>
        <v>Yes</v>
      </c>
      <c r="H1440" t="str">
        <f>VLOOKUP($A1440, 'Medical Examinations'!$A$2:$J$2336, 5, FALSE)</f>
        <v>No</v>
      </c>
      <c r="I1440" t="str">
        <f>VLOOKUP($A1440, 'Medical Examinations'!$A$2:$J$2336, 6, FALSE)</f>
        <v>No</v>
      </c>
      <c r="J1440">
        <f>VLOOKUP($A1440, 'Medical Examinations'!$A$2:$J$2336, 7, FALSE)</f>
        <v>1</v>
      </c>
      <c r="K1440" t="str">
        <f>VLOOKUP($A1440, 'Medical Examinations'!$A$2:$J$2336, 8, FALSE)</f>
        <v>No</v>
      </c>
      <c r="L1440" t="str">
        <f>VLOOKUP($A1440, 'Medical Examinations'!$A$2:$J$2336, 9, FALSE)</f>
        <v>Obesity</v>
      </c>
      <c r="M1440" t="str">
        <f>VLOOKUP($A1440, 'Medical Examinations'!$A$2:$J$2336, 10, FALSE)</f>
        <v>Normal</v>
      </c>
      <c r="N1440">
        <f>VLOOKUP($A1440, 'Hospitalisation Details'!$A$2:$K$2344, 5, FALSE)</f>
        <v>0</v>
      </c>
      <c r="O1440">
        <f>VLOOKUP($A1440, 'Hospitalisation Details'!$A$2:$K$2344, 6, FALSE)</f>
        <v>7345.08</v>
      </c>
      <c r="P1440" t="str">
        <f>VLOOKUP($A1440, 'Hospitalisation Details'!$A$2:$K$2344, 7, FALSE)</f>
        <v>tier - 2</v>
      </c>
      <c r="Q1440" t="str">
        <f>VLOOKUP($A1440, 'Hospitalisation Details'!$A$2:$K$2344, 8, FALSE)</f>
        <v>tier - 1</v>
      </c>
      <c r="R1440" t="str">
        <f>VLOOKUP($A1440, 'Hospitalisation Details'!$A$2:$K$2344, 9, FALSE)</f>
        <v>R1011</v>
      </c>
      <c r="S1440" t="str">
        <f>VLOOKUP($A1440, 'Hospitalisation Details'!$A$2:$K$2344, 10, FALSE)</f>
        <v>18Dec1977</v>
      </c>
      <c r="T1440">
        <f>VLOOKUP($A1440, 'Hospitalisation Details'!$A$2:$K$2344, 11, FALSE)</f>
        <v>45</v>
      </c>
    </row>
    <row r="1441" spans="1:20" ht="15.75" x14ac:dyDescent="0.25">
      <c r="A1441" s="1" t="s">
        <v>930</v>
      </c>
      <c r="B1441" t="str">
        <f>VLOOKUP($A1441, 'Customer Names'!$A$2:$D$2336, 2, FALSE)</f>
        <v>Budrow</v>
      </c>
      <c r="C1441" t="str">
        <f>VLOOKUP($A1441, 'Customer Names'!$A$2:$D$2336, 3, FALSE)</f>
        <v xml:space="preserve"> Ms</v>
      </c>
      <c r="D1441" t="str">
        <f>VLOOKUP($A1441, 'Customer Names'!$A$2:$D$2336, 4, FALSE)</f>
        <v xml:space="preserve">  Nelly S</v>
      </c>
      <c r="E1441">
        <f>VLOOKUP($A1441, 'Medical Examinations'!$A$2:$J$2336, 2, FALSE)</f>
        <v>26.41</v>
      </c>
      <c r="F1441">
        <f>VLOOKUP($A1441, 'Medical Examinations'!$A$2:$J$2336, 3, FALSE)</f>
        <v>7.32</v>
      </c>
      <c r="G1441" t="str">
        <f>VLOOKUP($A1441, 'Medical Examinations'!$A$2:$J$2336, 4, FALSE)</f>
        <v>No</v>
      </c>
      <c r="H1441" t="str">
        <f>VLOOKUP($A1441, 'Medical Examinations'!$A$2:$J$2336, 5, FALSE)</f>
        <v>No</v>
      </c>
      <c r="I1441" t="str">
        <f>VLOOKUP($A1441, 'Medical Examinations'!$A$2:$J$2336, 6, FALSE)</f>
        <v>No</v>
      </c>
      <c r="J1441">
        <f>VLOOKUP($A1441, 'Medical Examinations'!$A$2:$J$2336, 7, FALSE)</f>
        <v>0</v>
      </c>
      <c r="K1441" t="str">
        <f>VLOOKUP($A1441, 'Medical Examinations'!$A$2:$J$2336, 8, FALSE)</f>
        <v>No</v>
      </c>
      <c r="L1441" t="str">
        <f>VLOOKUP($A1441, 'Medical Examinations'!$A$2:$J$2336, 9, FALSE)</f>
        <v>Obesity</v>
      </c>
      <c r="M1441" t="str">
        <f>VLOOKUP($A1441, 'Medical Examinations'!$A$2:$J$2336, 10, FALSE)</f>
        <v>Diabetes</v>
      </c>
      <c r="N1441">
        <f>VLOOKUP($A1441, 'Hospitalisation Details'!$A$2:$K$2344, 5, FALSE)</f>
        <v>3</v>
      </c>
      <c r="O1441">
        <f>VLOOKUP($A1441, 'Hospitalisation Details'!$A$2:$K$2344, 6, FALSE)</f>
        <v>7339.93</v>
      </c>
      <c r="P1441" t="str">
        <f>VLOOKUP($A1441, 'Hospitalisation Details'!$A$2:$K$2344, 7, FALSE)</f>
        <v>tier - 2</v>
      </c>
      <c r="Q1441" t="str">
        <f>VLOOKUP($A1441, 'Hospitalisation Details'!$A$2:$K$2344, 8, FALSE)</f>
        <v>tier - 2</v>
      </c>
      <c r="R1441" t="str">
        <f>VLOOKUP($A1441, 'Hospitalisation Details'!$A$2:$K$2344, 9, FALSE)</f>
        <v>R1012</v>
      </c>
      <c r="S1441" t="str">
        <f>VLOOKUP($A1441, 'Hospitalisation Details'!$A$2:$K$2344, 10, FALSE)</f>
        <v>15Jun1986</v>
      </c>
      <c r="T1441">
        <f>VLOOKUP($A1441, 'Hospitalisation Details'!$A$2:$K$2344, 11, FALSE)</f>
        <v>36</v>
      </c>
    </row>
    <row r="1442" spans="1:20" ht="15.75" x14ac:dyDescent="0.25">
      <c r="A1442" s="1" t="s">
        <v>929</v>
      </c>
      <c r="B1442" t="str">
        <f>VLOOKUP($A1442, 'Customer Names'!$A$2:$D$2336, 2, FALSE)</f>
        <v>Anderson</v>
      </c>
      <c r="C1442" t="str">
        <f>VLOOKUP($A1442, 'Customer Names'!$A$2:$D$2336, 3, FALSE)</f>
        <v xml:space="preserve"> Ms</v>
      </c>
      <c r="D1442" t="str">
        <f>VLOOKUP($A1442, 'Customer Names'!$A$2:$D$2336, 4, FALSE)</f>
        <v xml:space="preserve">  Meredith S</v>
      </c>
      <c r="E1442">
        <f>VLOOKUP($A1442, 'Medical Examinations'!$A$2:$J$2336, 2, FALSE)</f>
        <v>29.9</v>
      </c>
      <c r="F1442">
        <f>VLOOKUP($A1442, 'Medical Examinations'!$A$2:$J$2336, 3, FALSE)</f>
        <v>5.27</v>
      </c>
      <c r="G1442" t="str">
        <f>VLOOKUP($A1442, 'Medical Examinations'!$A$2:$J$2336, 4, FALSE)</f>
        <v>No</v>
      </c>
      <c r="H1442" t="str">
        <f>VLOOKUP($A1442, 'Medical Examinations'!$A$2:$J$2336, 5, FALSE)</f>
        <v>No</v>
      </c>
      <c r="I1442" t="str">
        <f>VLOOKUP($A1442, 'Medical Examinations'!$A$2:$J$2336, 6, FALSE)</f>
        <v>Yes</v>
      </c>
      <c r="J1442">
        <f>VLOOKUP($A1442, 'Medical Examinations'!$A$2:$J$2336, 7, FALSE)</f>
        <v>1</v>
      </c>
      <c r="K1442" t="str">
        <f>VLOOKUP($A1442, 'Medical Examinations'!$A$2:$J$2336, 8, FALSE)</f>
        <v>No</v>
      </c>
      <c r="L1442" t="str">
        <f>VLOOKUP($A1442, 'Medical Examinations'!$A$2:$J$2336, 9, FALSE)</f>
        <v>Obesity</v>
      </c>
      <c r="M1442" t="str">
        <f>VLOOKUP($A1442, 'Medical Examinations'!$A$2:$J$2336, 10, FALSE)</f>
        <v>Normal</v>
      </c>
      <c r="N1442">
        <f>VLOOKUP($A1442, 'Hospitalisation Details'!$A$2:$K$2344, 5, FALSE)</f>
        <v>1</v>
      </c>
      <c r="O1442">
        <f>VLOOKUP($A1442, 'Hospitalisation Details'!$A$2:$K$2344, 6, FALSE)</f>
        <v>7337.75</v>
      </c>
      <c r="P1442" t="str">
        <f>VLOOKUP($A1442, 'Hospitalisation Details'!$A$2:$K$2344, 7, FALSE)</f>
        <v>tier - 2</v>
      </c>
      <c r="Q1442" t="str">
        <f>VLOOKUP($A1442, 'Hospitalisation Details'!$A$2:$K$2344, 8, FALSE)</f>
        <v>tier - 3</v>
      </c>
      <c r="R1442" t="str">
        <f>VLOOKUP($A1442, 'Hospitalisation Details'!$A$2:$K$2344, 9, FALSE)</f>
        <v>R1011</v>
      </c>
      <c r="S1442" t="str">
        <f>VLOOKUP($A1442, 'Hospitalisation Details'!$A$2:$K$2344, 10, FALSE)</f>
        <v>19Sep1979</v>
      </c>
      <c r="T1442">
        <f>VLOOKUP($A1442, 'Hospitalisation Details'!$A$2:$K$2344, 11, FALSE)</f>
        <v>43</v>
      </c>
    </row>
    <row r="1443" spans="1:20" ht="15.75" x14ac:dyDescent="0.25">
      <c r="A1443" s="1" t="s">
        <v>928</v>
      </c>
      <c r="B1443" t="str">
        <f>VLOOKUP($A1443, 'Customer Names'!$A$2:$D$2336, 2, FALSE)</f>
        <v>Douglas</v>
      </c>
      <c r="C1443" t="str">
        <f>VLOOKUP($A1443, 'Customer Names'!$A$2:$D$2336, 3, FALSE)</f>
        <v xml:space="preserve"> Mr</v>
      </c>
      <c r="D1443" t="str">
        <f>VLOOKUP($A1443, 'Customer Names'!$A$2:$D$2336, 4, FALSE)</f>
        <v xml:space="preserve">  Kevin</v>
      </c>
      <c r="E1443">
        <f>VLOOKUP($A1443, 'Medical Examinations'!$A$2:$J$2336, 2, FALSE)</f>
        <v>25.24</v>
      </c>
      <c r="F1443">
        <f>VLOOKUP($A1443, 'Medical Examinations'!$A$2:$J$2336, 3, FALSE)</f>
        <v>5.82</v>
      </c>
      <c r="G1443" t="str">
        <f>VLOOKUP($A1443, 'Medical Examinations'!$A$2:$J$2336, 4, FALSE)</f>
        <v>No</v>
      </c>
      <c r="H1443" t="str">
        <f>VLOOKUP($A1443, 'Medical Examinations'!$A$2:$J$2336, 5, FALSE)</f>
        <v>No</v>
      </c>
      <c r="I1443" t="str">
        <f>VLOOKUP($A1443, 'Medical Examinations'!$A$2:$J$2336, 6, FALSE)</f>
        <v>No</v>
      </c>
      <c r="J1443">
        <f>VLOOKUP($A1443, 'Medical Examinations'!$A$2:$J$2336, 7, FALSE)</f>
        <v>0</v>
      </c>
      <c r="K1443" t="str">
        <f>VLOOKUP($A1443, 'Medical Examinations'!$A$2:$J$2336, 8, FALSE)</f>
        <v>No</v>
      </c>
      <c r="L1443" t="str">
        <f>VLOOKUP($A1443, 'Medical Examinations'!$A$2:$J$2336, 9, FALSE)</f>
        <v>Obesity</v>
      </c>
      <c r="M1443" t="str">
        <f>VLOOKUP($A1443, 'Medical Examinations'!$A$2:$J$2336, 10, FALSE)</f>
        <v>Diabetes</v>
      </c>
      <c r="N1443">
        <f>VLOOKUP($A1443, 'Hospitalisation Details'!$A$2:$K$2344, 5, FALSE)</f>
        <v>3</v>
      </c>
      <c r="O1443">
        <f>VLOOKUP($A1443, 'Hospitalisation Details'!$A$2:$K$2344, 6, FALSE)</f>
        <v>7325.47</v>
      </c>
      <c r="P1443" t="str">
        <f>VLOOKUP($A1443, 'Hospitalisation Details'!$A$2:$K$2344, 7, FALSE)</f>
        <v>tier - 2</v>
      </c>
      <c r="Q1443" t="str">
        <f>VLOOKUP($A1443, 'Hospitalisation Details'!$A$2:$K$2344, 8, FALSE)</f>
        <v>tier - 1</v>
      </c>
      <c r="R1443" t="str">
        <f>VLOOKUP($A1443, 'Hospitalisation Details'!$A$2:$K$2344, 9, FALSE)</f>
        <v>R1012</v>
      </c>
      <c r="S1443" t="str">
        <f>VLOOKUP($A1443, 'Hospitalisation Details'!$A$2:$K$2344, 10, FALSE)</f>
        <v>25Jul1984</v>
      </c>
      <c r="T1443">
        <f>VLOOKUP($A1443, 'Hospitalisation Details'!$A$2:$K$2344, 11, FALSE)</f>
        <v>38</v>
      </c>
    </row>
    <row r="1444" spans="1:20" ht="15.75" x14ac:dyDescent="0.25">
      <c r="A1444" s="1" t="s">
        <v>927</v>
      </c>
      <c r="B1444" t="str">
        <f>VLOOKUP($A1444, 'Customer Names'!$A$2:$D$2336, 2, FALSE)</f>
        <v>Tecklenburg</v>
      </c>
      <c r="C1444" t="str">
        <f>VLOOKUP($A1444, 'Customer Names'!$A$2:$D$2336, 3, FALSE)</f>
        <v xml:space="preserve"> Ms</v>
      </c>
      <c r="D1444" t="str">
        <f>VLOOKUP($A1444, 'Customer Names'!$A$2:$D$2336, 4, FALSE)</f>
        <v xml:space="preserve">  Lisa</v>
      </c>
      <c r="E1444">
        <f>VLOOKUP($A1444, 'Medical Examinations'!$A$2:$J$2336, 2, FALSE)</f>
        <v>25.08</v>
      </c>
      <c r="F1444">
        <f>VLOOKUP($A1444, 'Medical Examinations'!$A$2:$J$2336, 3, FALSE)</f>
        <v>5.8</v>
      </c>
      <c r="G1444" t="str">
        <f>VLOOKUP($A1444, 'Medical Examinations'!$A$2:$J$2336, 4, FALSE)</f>
        <v>No</v>
      </c>
      <c r="H1444" t="str">
        <f>VLOOKUP($A1444, 'Medical Examinations'!$A$2:$J$2336, 5, FALSE)</f>
        <v>No</v>
      </c>
      <c r="I1444" t="str">
        <f>VLOOKUP($A1444, 'Medical Examinations'!$A$2:$J$2336, 6, FALSE)</f>
        <v>Yes</v>
      </c>
      <c r="J1444">
        <f>VLOOKUP($A1444, 'Medical Examinations'!$A$2:$J$2336, 7, FALSE)</f>
        <v>0</v>
      </c>
      <c r="K1444" t="str">
        <f>VLOOKUP($A1444, 'Medical Examinations'!$A$2:$J$2336, 8, FALSE)</f>
        <v>No</v>
      </c>
      <c r="L1444" t="str">
        <f>VLOOKUP($A1444, 'Medical Examinations'!$A$2:$J$2336, 9, FALSE)</f>
        <v>Obesity</v>
      </c>
      <c r="M1444" t="str">
        <f>VLOOKUP($A1444, 'Medical Examinations'!$A$2:$J$2336, 10, FALSE)</f>
        <v>Diabetes</v>
      </c>
      <c r="N1444">
        <f>VLOOKUP($A1444, 'Hospitalisation Details'!$A$2:$K$2344, 5, FALSE)</f>
        <v>0</v>
      </c>
      <c r="O1444">
        <f>VLOOKUP($A1444, 'Hospitalisation Details'!$A$2:$K$2344, 6, FALSE)</f>
        <v>7325.05</v>
      </c>
      <c r="P1444" t="str">
        <f>VLOOKUP($A1444, 'Hospitalisation Details'!$A$2:$K$2344, 7, FALSE)</f>
        <v>tier - 2</v>
      </c>
      <c r="Q1444" t="str">
        <f>VLOOKUP($A1444, 'Hospitalisation Details'!$A$2:$K$2344, 8, FALSE)</f>
        <v>tier - 3</v>
      </c>
      <c r="R1444" t="str">
        <f>VLOOKUP($A1444, 'Hospitalisation Details'!$A$2:$K$2344, 9, FALSE)</f>
        <v>R1024</v>
      </c>
      <c r="S1444" t="str">
        <f>VLOOKUP($A1444, 'Hospitalisation Details'!$A$2:$K$2344, 10, FALSE)</f>
        <v>19Jun1979</v>
      </c>
      <c r="T1444">
        <f>VLOOKUP($A1444, 'Hospitalisation Details'!$A$2:$K$2344, 11, FALSE)</f>
        <v>43</v>
      </c>
    </row>
    <row r="1445" spans="1:20" ht="15.75" x14ac:dyDescent="0.25">
      <c r="A1445" s="1" t="s">
        <v>926</v>
      </c>
      <c r="B1445" t="str">
        <f>VLOOKUP($A1445, 'Customer Names'!$A$2:$D$2336, 2, FALSE)</f>
        <v>Baker</v>
      </c>
      <c r="C1445" t="str">
        <f>VLOOKUP($A1445, 'Customer Names'!$A$2:$D$2336, 3, FALSE)</f>
        <v xml:space="preserve"> Ms</v>
      </c>
      <c r="D1445" t="str">
        <f>VLOOKUP($A1445, 'Customer Names'!$A$2:$D$2336, 4, FALSE)</f>
        <v xml:space="preserve">  Katherine A</v>
      </c>
      <c r="E1445">
        <f>VLOOKUP($A1445, 'Medical Examinations'!$A$2:$J$2336, 2, FALSE)</f>
        <v>29.164999999999999</v>
      </c>
      <c r="F1445">
        <f>VLOOKUP($A1445, 'Medical Examinations'!$A$2:$J$2336, 3, FALSE)</f>
        <v>4.87</v>
      </c>
      <c r="G1445" t="str">
        <f>VLOOKUP($A1445, 'Medical Examinations'!$A$2:$J$2336, 4, FALSE)</f>
        <v>No</v>
      </c>
      <c r="H1445" t="str">
        <f>VLOOKUP($A1445, 'Medical Examinations'!$A$2:$J$2336, 5, FALSE)</f>
        <v>No</v>
      </c>
      <c r="I1445" t="str">
        <f>VLOOKUP($A1445, 'Medical Examinations'!$A$2:$J$2336, 6, FALSE)</f>
        <v>No</v>
      </c>
      <c r="J1445">
        <f>VLOOKUP($A1445, 'Medical Examinations'!$A$2:$J$2336, 7, FALSE)</f>
        <v>0</v>
      </c>
      <c r="K1445" t="str">
        <f>VLOOKUP($A1445, 'Medical Examinations'!$A$2:$J$2336, 8, FALSE)</f>
        <v>No</v>
      </c>
      <c r="L1445" t="str">
        <f>VLOOKUP($A1445, 'Medical Examinations'!$A$2:$J$2336, 9, FALSE)</f>
        <v>Obesity</v>
      </c>
      <c r="M1445" t="str">
        <f>VLOOKUP($A1445, 'Medical Examinations'!$A$2:$J$2336, 10, FALSE)</f>
        <v>Normal</v>
      </c>
      <c r="N1445">
        <f>VLOOKUP($A1445, 'Hospitalisation Details'!$A$2:$K$2344, 5, FALSE)</f>
        <v>0</v>
      </c>
      <c r="O1445">
        <f>VLOOKUP($A1445, 'Hospitalisation Details'!$A$2:$K$2344, 6, FALSE)</f>
        <v>7323.73</v>
      </c>
      <c r="P1445" t="str">
        <f>VLOOKUP($A1445, 'Hospitalisation Details'!$A$2:$K$2344, 7, FALSE)</f>
        <v>tier - 2</v>
      </c>
      <c r="Q1445" t="str">
        <f>VLOOKUP($A1445, 'Hospitalisation Details'!$A$2:$K$2344, 8, FALSE)</f>
        <v>tier - 2</v>
      </c>
      <c r="R1445" t="str">
        <f>VLOOKUP($A1445, 'Hospitalisation Details'!$A$2:$K$2344, 9, FALSE)</f>
        <v>R1024</v>
      </c>
      <c r="S1445" t="str">
        <f>VLOOKUP($A1445, 'Hospitalisation Details'!$A$2:$K$2344, 10, FALSE)</f>
        <v>15Nov2004</v>
      </c>
      <c r="T1445">
        <f>VLOOKUP($A1445, 'Hospitalisation Details'!$A$2:$K$2344, 11, FALSE)</f>
        <v>18</v>
      </c>
    </row>
    <row r="1446" spans="1:20" ht="15.75" x14ac:dyDescent="0.25">
      <c r="A1446" s="1" t="s">
        <v>925</v>
      </c>
      <c r="B1446" t="str">
        <f>VLOOKUP($A1446, 'Customer Names'!$A$2:$D$2336, 2, FALSE)</f>
        <v>Schenck</v>
      </c>
      <c r="C1446" t="str">
        <f>VLOOKUP($A1446, 'Customer Names'!$A$2:$D$2336, 3, FALSE)</f>
        <v xml:space="preserve"> Mr</v>
      </c>
      <c r="D1446" t="str">
        <f>VLOOKUP($A1446, 'Customer Names'!$A$2:$D$2336, 4, FALSE)</f>
        <v xml:space="preserve">  Steve</v>
      </c>
      <c r="E1446">
        <f>VLOOKUP($A1446, 'Medical Examinations'!$A$2:$J$2336, 2, FALSE)</f>
        <v>15.05</v>
      </c>
      <c r="F1446">
        <f>VLOOKUP($A1446, 'Medical Examinations'!$A$2:$J$2336, 3, FALSE)</f>
        <v>8.1199999999999992</v>
      </c>
      <c r="G1446" t="str">
        <f>VLOOKUP($A1446, 'Medical Examinations'!$A$2:$J$2336, 4, FALSE)</f>
        <v>No</v>
      </c>
      <c r="H1446" t="str">
        <f>VLOOKUP($A1446, 'Medical Examinations'!$A$2:$J$2336, 5, FALSE)</f>
        <v>No</v>
      </c>
      <c r="I1446" t="str">
        <f>VLOOKUP($A1446, 'Medical Examinations'!$A$2:$J$2336, 6, FALSE)</f>
        <v>No</v>
      </c>
      <c r="J1446">
        <f>VLOOKUP($A1446, 'Medical Examinations'!$A$2:$J$2336, 7, FALSE)</f>
        <v>0</v>
      </c>
      <c r="K1446" t="str">
        <f>VLOOKUP($A1446, 'Medical Examinations'!$A$2:$J$2336, 8, FALSE)</f>
        <v>No</v>
      </c>
      <c r="L1446" t="str">
        <f>VLOOKUP($A1446, 'Medical Examinations'!$A$2:$J$2336, 9, FALSE)</f>
        <v>Underweight</v>
      </c>
      <c r="M1446" t="str">
        <f>VLOOKUP($A1446, 'Medical Examinations'!$A$2:$J$2336, 10, FALSE)</f>
        <v>Diabetes</v>
      </c>
      <c r="N1446">
        <f>VLOOKUP($A1446, 'Hospitalisation Details'!$A$2:$K$2344, 5, FALSE)</f>
        <v>0</v>
      </c>
      <c r="O1446">
        <f>VLOOKUP($A1446, 'Hospitalisation Details'!$A$2:$K$2344, 6, FALSE)</f>
        <v>7322.86</v>
      </c>
      <c r="P1446" t="str">
        <f>VLOOKUP($A1446, 'Hospitalisation Details'!$A$2:$K$2344, 7, FALSE)</f>
        <v>tier - 3</v>
      </c>
      <c r="Q1446" t="str">
        <f>VLOOKUP($A1446, 'Hospitalisation Details'!$A$2:$K$2344, 8, FALSE)</f>
        <v>tier - 3</v>
      </c>
      <c r="R1446" t="str">
        <f>VLOOKUP($A1446, 'Hospitalisation Details'!$A$2:$K$2344, 9, FALSE)</f>
        <v>R1012</v>
      </c>
      <c r="S1446" t="str">
        <f>VLOOKUP($A1446, 'Hospitalisation Details'!$A$2:$K$2344, 10, FALSE)</f>
        <v>11Jul1965</v>
      </c>
      <c r="T1446">
        <f>VLOOKUP($A1446, 'Hospitalisation Details'!$A$2:$K$2344, 11, FALSE)</f>
        <v>57</v>
      </c>
    </row>
    <row r="1447" spans="1:20" ht="15.75" x14ac:dyDescent="0.25">
      <c r="A1447" s="1" t="s">
        <v>924</v>
      </c>
      <c r="B1447" t="str">
        <f>VLOOKUP($A1447, 'Customer Names'!$A$2:$D$2336, 2, FALSE)</f>
        <v>Johnson</v>
      </c>
      <c r="C1447" t="str">
        <f>VLOOKUP($A1447, 'Customer Names'!$A$2:$D$2336, 3, FALSE)</f>
        <v xml:space="preserve"> Ms</v>
      </c>
      <c r="D1447" t="str">
        <f>VLOOKUP($A1447, 'Customer Names'!$A$2:$D$2336, 4, FALSE)</f>
        <v xml:space="preserve">  Kate L</v>
      </c>
      <c r="E1447">
        <f>VLOOKUP($A1447, 'Medical Examinations'!$A$2:$J$2336, 2, FALSE)</f>
        <v>19.95</v>
      </c>
      <c r="F1447">
        <f>VLOOKUP($A1447, 'Medical Examinations'!$A$2:$J$2336, 3, FALSE)</f>
        <v>4.3600000000000003</v>
      </c>
      <c r="G1447" t="str">
        <f>VLOOKUP($A1447, 'Medical Examinations'!$A$2:$J$2336, 4, FALSE)</f>
        <v>No</v>
      </c>
      <c r="H1447" t="str">
        <f>VLOOKUP($A1447, 'Medical Examinations'!$A$2:$J$2336, 5, FALSE)</f>
        <v>No</v>
      </c>
      <c r="I1447" t="str">
        <f>VLOOKUP($A1447, 'Medical Examinations'!$A$2:$J$2336, 6, FALSE)</f>
        <v>No</v>
      </c>
      <c r="J1447">
        <f>VLOOKUP($A1447, 'Medical Examinations'!$A$2:$J$2336, 7, FALSE)</f>
        <v>0</v>
      </c>
      <c r="K1447" t="str">
        <f>VLOOKUP($A1447, 'Medical Examinations'!$A$2:$J$2336, 8, FALSE)</f>
        <v>No</v>
      </c>
      <c r="L1447" t="str">
        <f>VLOOKUP($A1447, 'Medical Examinations'!$A$2:$J$2336, 9, FALSE)</f>
        <v>Obesity</v>
      </c>
      <c r="M1447" t="str">
        <f>VLOOKUP($A1447, 'Medical Examinations'!$A$2:$J$2336, 10, FALSE)</f>
        <v>Normal</v>
      </c>
      <c r="N1447">
        <f>VLOOKUP($A1447, 'Hospitalisation Details'!$A$2:$K$2344, 5, FALSE)</f>
        <v>0</v>
      </c>
      <c r="O1447">
        <f>VLOOKUP($A1447, 'Hospitalisation Details'!$A$2:$K$2344, 6, FALSE)</f>
        <v>7318.22</v>
      </c>
      <c r="P1447" t="str">
        <f>VLOOKUP($A1447, 'Hospitalisation Details'!$A$2:$K$2344, 7, FALSE)</f>
        <v>tier - 2</v>
      </c>
      <c r="Q1447" t="str">
        <f>VLOOKUP($A1447, 'Hospitalisation Details'!$A$2:$K$2344, 8, FALSE)</f>
        <v>tier - 3</v>
      </c>
      <c r="R1447" t="str">
        <f>VLOOKUP($A1447, 'Hospitalisation Details'!$A$2:$K$2344, 9, FALSE)</f>
        <v>R1012</v>
      </c>
      <c r="S1447" t="str">
        <f>VLOOKUP($A1447, 'Hospitalisation Details'!$A$2:$K$2344, 10, FALSE)</f>
        <v>11Aug1972</v>
      </c>
      <c r="T1447">
        <f>VLOOKUP($A1447, 'Hospitalisation Details'!$A$2:$K$2344, 11, FALSE)</f>
        <v>50</v>
      </c>
    </row>
    <row r="1448" spans="1:20" ht="15.75" x14ac:dyDescent="0.25">
      <c r="A1448" s="1" t="s">
        <v>923</v>
      </c>
      <c r="B1448" t="str">
        <f>VLOOKUP($A1448, 'Customer Names'!$A$2:$D$2336, 2, FALSE)</f>
        <v>Blendell</v>
      </c>
      <c r="C1448" t="str">
        <f>VLOOKUP($A1448, 'Customer Names'!$A$2:$D$2336, 3, FALSE)</f>
        <v xml:space="preserve"> Ms</v>
      </c>
      <c r="D1448" t="str">
        <f>VLOOKUP($A1448, 'Customer Names'!$A$2:$D$2336, 4, FALSE)</f>
        <v xml:space="preserve">  Beth</v>
      </c>
      <c r="E1448">
        <f>VLOOKUP($A1448, 'Medical Examinations'!$A$2:$J$2336, 2, FALSE)</f>
        <v>16.66</v>
      </c>
      <c r="F1448">
        <f>VLOOKUP($A1448, 'Medical Examinations'!$A$2:$J$2336, 3, FALSE)</f>
        <v>9.16</v>
      </c>
      <c r="G1448" t="str">
        <f>VLOOKUP($A1448, 'Medical Examinations'!$A$2:$J$2336, 4, FALSE)</f>
        <v>No</v>
      </c>
      <c r="H1448" t="str">
        <f>VLOOKUP($A1448, 'Medical Examinations'!$A$2:$J$2336, 5, FALSE)</f>
        <v>No</v>
      </c>
      <c r="I1448" t="str">
        <f>VLOOKUP($A1448, 'Medical Examinations'!$A$2:$J$2336, 6, FALSE)</f>
        <v>No</v>
      </c>
      <c r="J1448">
        <f>VLOOKUP($A1448, 'Medical Examinations'!$A$2:$J$2336, 7, FALSE)</f>
        <v>0</v>
      </c>
      <c r="K1448" t="str">
        <f>VLOOKUP($A1448, 'Medical Examinations'!$A$2:$J$2336, 8, FALSE)</f>
        <v>No</v>
      </c>
      <c r="L1448" t="str">
        <f>VLOOKUP($A1448, 'Medical Examinations'!$A$2:$J$2336, 9, FALSE)</f>
        <v>Underweight</v>
      </c>
      <c r="M1448" t="str">
        <f>VLOOKUP($A1448, 'Medical Examinations'!$A$2:$J$2336, 10, FALSE)</f>
        <v>Diabetes</v>
      </c>
      <c r="N1448">
        <f>VLOOKUP($A1448, 'Hospitalisation Details'!$A$2:$K$2344, 5, FALSE)</f>
        <v>0</v>
      </c>
      <c r="O1448">
        <f>VLOOKUP($A1448, 'Hospitalisation Details'!$A$2:$K$2344, 6, FALSE)</f>
        <v>7318.21</v>
      </c>
      <c r="P1448" t="str">
        <f>VLOOKUP($A1448, 'Hospitalisation Details'!$A$2:$K$2344, 7, FALSE)</f>
        <v>tier - 3</v>
      </c>
      <c r="Q1448" t="str">
        <f>VLOOKUP($A1448, 'Hospitalisation Details'!$A$2:$K$2344, 8, FALSE)</f>
        <v>tier - 1</v>
      </c>
      <c r="R1448" t="str">
        <f>VLOOKUP($A1448, 'Hospitalisation Details'!$A$2:$K$2344, 9, FALSE)</f>
        <v>R1013</v>
      </c>
      <c r="S1448" t="str">
        <f>VLOOKUP($A1448, 'Hospitalisation Details'!$A$2:$K$2344, 10, FALSE)</f>
        <v>25Jun1965</v>
      </c>
      <c r="T1448">
        <f>VLOOKUP($A1448, 'Hospitalisation Details'!$A$2:$K$2344, 11, FALSE)</f>
        <v>57</v>
      </c>
    </row>
    <row r="1449" spans="1:20" ht="15.75" x14ac:dyDescent="0.25">
      <c r="A1449" s="1" t="s">
        <v>922</v>
      </c>
      <c r="B1449" t="str">
        <f>VLOOKUP($A1449, 'Customer Names'!$A$2:$D$2336, 2, FALSE)</f>
        <v>Parodi</v>
      </c>
      <c r="C1449" t="str">
        <f>VLOOKUP($A1449, 'Customer Names'!$A$2:$D$2336, 3, FALSE)</f>
        <v xml:space="preserve"> Ms</v>
      </c>
      <c r="D1449" t="str">
        <f>VLOOKUP($A1449, 'Customer Names'!$A$2:$D$2336, 4, FALSE)</f>
        <v xml:space="preserve">  Katharine</v>
      </c>
      <c r="E1449">
        <f>VLOOKUP($A1449, 'Medical Examinations'!$A$2:$J$2336, 2, FALSE)</f>
        <v>16.62</v>
      </c>
      <c r="F1449">
        <f>VLOOKUP($A1449, 'Medical Examinations'!$A$2:$J$2336, 3, FALSE)</f>
        <v>9.14</v>
      </c>
      <c r="G1449" t="str">
        <f>VLOOKUP($A1449, 'Medical Examinations'!$A$2:$J$2336, 4, FALSE)</f>
        <v>No</v>
      </c>
      <c r="H1449" t="str">
        <f>VLOOKUP($A1449, 'Medical Examinations'!$A$2:$J$2336, 5, FALSE)</f>
        <v>No</v>
      </c>
      <c r="I1449" t="str">
        <f>VLOOKUP($A1449, 'Medical Examinations'!$A$2:$J$2336, 6, FALSE)</f>
        <v>No</v>
      </c>
      <c r="J1449">
        <f>VLOOKUP($A1449, 'Medical Examinations'!$A$2:$J$2336, 7, FALSE)</f>
        <v>0</v>
      </c>
      <c r="K1449" t="str">
        <f>VLOOKUP($A1449, 'Medical Examinations'!$A$2:$J$2336, 8, FALSE)</f>
        <v>No</v>
      </c>
      <c r="L1449" t="str">
        <f>VLOOKUP($A1449, 'Medical Examinations'!$A$2:$J$2336, 9, FALSE)</f>
        <v>Underweight</v>
      </c>
      <c r="M1449" t="str">
        <f>VLOOKUP($A1449, 'Medical Examinations'!$A$2:$J$2336, 10, FALSE)</f>
        <v>Diabetes</v>
      </c>
      <c r="N1449">
        <f>VLOOKUP($A1449, 'Hospitalisation Details'!$A$2:$K$2344, 5, FALSE)</f>
        <v>0</v>
      </c>
      <c r="O1449">
        <f>VLOOKUP($A1449, 'Hospitalisation Details'!$A$2:$K$2344, 6, FALSE)</f>
        <v>7304.65</v>
      </c>
      <c r="P1449" t="str">
        <f>VLOOKUP($A1449, 'Hospitalisation Details'!$A$2:$K$2344, 7, FALSE)</f>
        <v>tier - 3</v>
      </c>
      <c r="Q1449" t="str">
        <f>VLOOKUP($A1449, 'Hospitalisation Details'!$A$2:$K$2344, 8, FALSE)</f>
        <v>tier - 3</v>
      </c>
      <c r="R1449" t="str">
        <f>VLOOKUP($A1449, 'Hospitalisation Details'!$A$2:$K$2344, 9, FALSE)</f>
        <v>R1013</v>
      </c>
      <c r="S1449" t="str">
        <f>VLOOKUP($A1449, 'Hospitalisation Details'!$A$2:$K$2344, 10, FALSE)</f>
        <v>6Jun1965</v>
      </c>
      <c r="T1449">
        <f>VLOOKUP($A1449, 'Hospitalisation Details'!$A$2:$K$2344, 11, FALSE)</f>
        <v>58</v>
      </c>
    </row>
    <row r="1450" spans="1:20" ht="15.75" x14ac:dyDescent="0.25">
      <c r="A1450" s="1" t="s">
        <v>921</v>
      </c>
      <c r="B1450" t="str">
        <f>VLOOKUP($A1450, 'Customer Names'!$A$2:$D$2336, 2, FALSE)</f>
        <v>Morgan</v>
      </c>
      <c r="C1450" t="str">
        <f>VLOOKUP($A1450, 'Customer Names'!$A$2:$D$2336, 3, FALSE)</f>
        <v xml:space="preserve"> Ms</v>
      </c>
      <c r="D1450" t="str">
        <f>VLOOKUP($A1450, 'Customer Names'!$A$2:$D$2336, 4, FALSE)</f>
        <v xml:space="preserve">  Heather L</v>
      </c>
      <c r="E1450">
        <f>VLOOKUP($A1450, 'Medical Examinations'!$A$2:$J$2336, 2, FALSE)</f>
        <v>15.36</v>
      </c>
      <c r="F1450">
        <f>VLOOKUP($A1450, 'Medical Examinations'!$A$2:$J$2336, 3, FALSE)</f>
        <v>5.49</v>
      </c>
      <c r="G1450" t="str">
        <f>VLOOKUP($A1450, 'Medical Examinations'!$A$2:$J$2336, 4, FALSE)</f>
        <v>No</v>
      </c>
      <c r="H1450" t="str">
        <f>VLOOKUP($A1450, 'Medical Examinations'!$A$2:$J$2336, 5, FALSE)</f>
        <v>No</v>
      </c>
      <c r="I1450" t="str">
        <f>VLOOKUP($A1450, 'Medical Examinations'!$A$2:$J$2336, 6, FALSE)</f>
        <v>No</v>
      </c>
      <c r="J1450">
        <f>VLOOKUP($A1450, 'Medical Examinations'!$A$2:$J$2336, 7, FALSE)</f>
        <v>0</v>
      </c>
      <c r="K1450" t="str">
        <f>VLOOKUP($A1450, 'Medical Examinations'!$A$2:$J$2336, 8, FALSE)</f>
        <v>No</v>
      </c>
      <c r="L1450" t="str">
        <f>VLOOKUP($A1450, 'Medical Examinations'!$A$2:$J$2336, 9, FALSE)</f>
        <v>Underweight</v>
      </c>
      <c r="M1450" t="str">
        <f>VLOOKUP($A1450, 'Medical Examinations'!$A$2:$J$2336, 10, FALSE)</f>
        <v>Normal</v>
      </c>
      <c r="N1450">
        <f>VLOOKUP($A1450, 'Hospitalisation Details'!$A$2:$K$2344, 5, FALSE)</f>
        <v>0</v>
      </c>
      <c r="O1450">
        <f>VLOOKUP($A1450, 'Hospitalisation Details'!$A$2:$K$2344, 6, FALSE)</f>
        <v>7302.46</v>
      </c>
      <c r="P1450" t="str">
        <f>VLOOKUP($A1450, 'Hospitalisation Details'!$A$2:$K$2344, 7, FALSE)</f>
        <v>tier - 3</v>
      </c>
      <c r="Q1450" t="str">
        <f>VLOOKUP($A1450, 'Hospitalisation Details'!$A$2:$K$2344, 8, FALSE)</f>
        <v>tier - 1</v>
      </c>
      <c r="R1450" t="str">
        <f>VLOOKUP($A1450, 'Hospitalisation Details'!$A$2:$K$2344, 9, FALSE)</f>
        <v>R1012</v>
      </c>
      <c r="S1450" t="str">
        <f>VLOOKUP($A1450, 'Hospitalisation Details'!$A$2:$K$2344, 10, FALSE)</f>
        <v>26Dec1966</v>
      </c>
      <c r="T1450">
        <f>VLOOKUP($A1450, 'Hospitalisation Details'!$A$2:$K$2344, 11, FALSE)</f>
        <v>56</v>
      </c>
    </row>
    <row r="1451" spans="1:20" ht="15.75" x14ac:dyDescent="0.25">
      <c r="A1451" s="1" t="s">
        <v>920</v>
      </c>
      <c r="B1451" t="str">
        <f>VLOOKUP($A1451, 'Customer Names'!$A$2:$D$2336, 2, FALSE)</f>
        <v>Linden</v>
      </c>
      <c r="C1451" t="str">
        <f>VLOOKUP($A1451, 'Customer Names'!$A$2:$D$2336, 3, FALSE)</f>
        <v xml:space="preserve"> Ms</v>
      </c>
      <c r="D1451" t="str">
        <f>VLOOKUP($A1451, 'Customer Names'!$A$2:$D$2336, 4, FALSE)</f>
        <v xml:space="preserve">  Desiree</v>
      </c>
      <c r="E1451">
        <f>VLOOKUP($A1451, 'Medical Examinations'!$A$2:$J$2336, 2, FALSE)</f>
        <v>27.74</v>
      </c>
      <c r="F1451">
        <f>VLOOKUP($A1451, 'Medical Examinations'!$A$2:$J$2336, 3, FALSE)</f>
        <v>5.96</v>
      </c>
      <c r="G1451" t="str">
        <f>VLOOKUP($A1451, 'Medical Examinations'!$A$2:$J$2336, 4, FALSE)</f>
        <v>No</v>
      </c>
      <c r="H1451" t="str">
        <f>VLOOKUP($A1451, 'Medical Examinations'!$A$2:$J$2336, 5, FALSE)</f>
        <v>No</v>
      </c>
      <c r="I1451" t="str">
        <f>VLOOKUP($A1451, 'Medical Examinations'!$A$2:$J$2336, 6, FALSE)</f>
        <v>No</v>
      </c>
      <c r="J1451">
        <f>VLOOKUP($A1451, 'Medical Examinations'!$A$2:$J$2336, 7, FALSE)</f>
        <v>0</v>
      </c>
      <c r="K1451" t="str">
        <f>VLOOKUP($A1451, 'Medical Examinations'!$A$2:$J$2336, 8, FALSE)</f>
        <v>No</v>
      </c>
      <c r="L1451" t="str">
        <f>VLOOKUP($A1451, 'Medical Examinations'!$A$2:$J$2336, 9, FALSE)</f>
        <v>Obesity</v>
      </c>
      <c r="M1451" t="str">
        <f>VLOOKUP($A1451, 'Medical Examinations'!$A$2:$J$2336, 10, FALSE)</f>
        <v>Diabetes</v>
      </c>
      <c r="N1451">
        <f>VLOOKUP($A1451, 'Hospitalisation Details'!$A$2:$K$2344, 5, FALSE)</f>
        <v>3</v>
      </c>
      <c r="O1451">
        <f>VLOOKUP($A1451, 'Hospitalisation Details'!$A$2:$K$2344, 6, FALSE)</f>
        <v>7281.51</v>
      </c>
      <c r="P1451" t="str">
        <f>VLOOKUP($A1451, 'Hospitalisation Details'!$A$2:$K$2344, 7, FALSE)</f>
        <v>tier - 2</v>
      </c>
      <c r="Q1451" t="str">
        <f>VLOOKUP($A1451, 'Hospitalisation Details'!$A$2:$K$2344, 8, FALSE)</f>
        <v>tier - 1</v>
      </c>
      <c r="R1451" t="str">
        <f>VLOOKUP($A1451, 'Hospitalisation Details'!$A$2:$K$2344, 9, FALSE)</f>
        <v>R1012</v>
      </c>
      <c r="S1451" t="str">
        <f>VLOOKUP($A1451, 'Hospitalisation Details'!$A$2:$K$2344, 10, FALSE)</f>
        <v>2Nov1985</v>
      </c>
      <c r="T1451">
        <f>VLOOKUP($A1451, 'Hospitalisation Details'!$A$2:$K$2344, 11, FALSE)</f>
        <v>37</v>
      </c>
    </row>
    <row r="1452" spans="1:20" ht="15.75" x14ac:dyDescent="0.25">
      <c r="A1452" s="1" t="s">
        <v>919</v>
      </c>
      <c r="B1452" t="str">
        <f>VLOOKUP($A1452, 'Customer Names'!$A$2:$D$2336, 2, FALSE)</f>
        <v>Horning</v>
      </c>
      <c r="C1452" t="str">
        <f>VLOOKUP($A1452, 'Customer Names'!$A$2:$D$2336, 3, FALSE)</f>
        <v xml:space="preserve"> Mr</v>
      </c>
      <c r="D1452" t="str">
        <f>VLOOKUP($A1452, 'Customer Names'!$A$2:$D$2336, 4, FALSE)</f>
        <v xml:space="preserve">  Peter B</v>
      </c>
      <c r="E1452">
        <f>VLOOKUP($A1452, 'Medical Examinations'!$A$2:$J$2336, 2, FALSE)</f>
        <v>22.44</v>
      </c>
      <c r="F1452">
        <f>VLOOKUP($A1452, 'Medical Examinations'!$A$2:$J$2336, 3, FALSE)</f>
        <v>4.62</v>
      </c>
      <c r="G1452" t="str">
        <f>VLOOKUP($A1452, 'Medical Examinations'!$A$2:$J$2336, 4, FALSE)</f>
        <v>No</v>
      </c>
      <c r="H1452" t="str">
        <f>VLOOKUP($A1452, 'Medical Examinations'!$A$2:$J$2336, 5, FALSE)</f>
        <v>No</v>
      </c>
      <c r="I1452" t="str">
        <f>VLOOKUP($A1452, 'Medical Examinations'!$A$2:$J$2336, 6, FALSE)</f>
        <v>No</v>
      </c>
      <c r="J1452">
        <f>VLOOKUP($A1452, 'Medical Examinations'!$A$2:$J$2336, 7, FALSE)</f>
        <v>0</v>
      </c>
      <c r="K1452" t="str">
        <f>VLOOKUP($A1452, 'Medical Examinations'!$A$2:$J$2336, 8, FALSE)</f>
        <v>No</v>
      </c>
      <c r="L1452" t="str">
        <f>VLOOKUP($A1452, 'Medical Examinations'!$A$2:$J$2336, 9, FALSE)</f>
        <v>Obesity</v>
      </c>
      <c r="M1452" t="str">
        <f>VLOOKUP($A1452, 'Medical Examinations'!$A$2:$J$2336, 10, FALSE)</f>
        <v>Normal</v>
      </c>
      <c r="N1452">
        <f>VLOOKUP($A1452, 'Hospitalisation Details'!$A$2:$K$2344, 5, FALSE)</f>
        <v>2</v>
      </c>
      <c r="O1452">
        <f>VLOOKUP($A1452, 'Hospitalisation Details'!$A$2:$K$2344, 6, FALSE)</f>
        <v>7273.02</v>
      </c>
      <c r="P1452" t="str">
        <f>VLOOKUP($A1452, 'Hospitalisation Details'!$A$2:$K$2344, 7, FALSE)</f>
        <v>tier - 2</v>
      </c>
      <c r="Q1452" t="str">
        <f>VLOOKUP($A1452, 'Hospitalisation Details'!$A$2:$K$2344, 8, FALSE)</f>
        <v>tier - 1</v>
      </c>
      <c r="R1452" t="str">
        <f>VLOOKUP($A1452, 'Hospitalisation Details'!$A$2:$K$2344, 9, FALSE)</f>
        <v>R1013</v>
      </c>
      <c r="S1452" t="str">
        <f>VLOOKUP($A1452, 'Hospitalisation Details'!$A$2:$K$2344, 10, FALSE)</f>
        <v>18Dec1976</v>
      </c>
      <c r="T1452">
        <f>VLOOKUP($A1452, 'Hospitalisation Details'!$A$2:$K$2344, 11, FALSE)</f>
        <v>46</v>
      </c>
    </row>
    <row r="1453" spans="1:20" ht="15.75" x14ac:dyDescent="0.25">
      <c r="A1453" s="1" t="s">
        <v>918</v>
      </c>
      <c r="B1453" t="str">
        <f>VLOOKUP($A1453, 'Customer Names'!$A$2:$D$2336, 2, FALSE)</f>
        <v>Goode</v>
      </c>
      <c r="C1453" t="str">
        <f>VLOOKUP($A1453, 'Customer Names'!$A$2:$D$2336, 3, FALSE)</f>
        <v xml:space="preserve"> Mr</v>
      </c>
      <c r="D1453" t="str">
        <f>VLOOKUP($A1453, 'Customer Names'!$A$2:$D$2336, 4, FALSE)</f>
        <v xml:space="preserve">  Adam</v>
      </c>
      <c r="E1453">
        <f>VLOOKUP($A1453, 'Medical Examinations'!$A$2:$J$2336, 2, FALSE)</f>
        <v>37.049999999999997</v>
      </c>
      <c r="F1453">
        <f>VLOOKUP($A1453, 'Medical Examinations'!$A$2:$J$2336, 3, FALSE)</f>
        <v>9.9600000000000009</v>
      </c>
      <c r="G1453" t="str">
        <f>VLOOKUP($A1453, 'Medical Examinations'!$A$2:$J$2336, 4, FALSE)</f>
        <v>Yes</v>
      </c>
      <c r="H1453" t="str">
        <f>VLOOKUP($A1453, 'Medical Examinations'!$A$2:$J$2336, 5, FALSE)</f>
        <v>No</v>
      </c>
      <c r="I1453" t="str">
        <f>VLOOKUP($A1453, 'Medical Examinations'!$A$2:$J$2336, 6, FALSE)</f>
        <v>No</v>
      </c>
      <c r="J1453">
        <f>VLOOKUP($A1453, 'Medical Examinations'!$A$2:$J$2336, 7, FALSE)</f>
        <v>1</v>
      </c>
      <c r="K1453" t="str">
        <f>VLOOKUP($A1453, 'Medical Examinations'!$A$2:$J$2336, 8, FALSE)</f>
        <v>No</v>
      </c>
      <c r="L1453" t="str">
        <f>VLOOKUP($A1453, 'Medical Examinations'!$A$2:$J$2336, 9, FALSE)</f>
        <v>Obesity</v>
      </c>
      <c r="M1453" t="str">
        <f>VLOOKUP($A1453, 'Medical Examinations'!$A$2:$J$2336, 10, FALSE)</f>
        <v>Diabetes</v>
      </c>
      <c r="N1453">
        <f>VLOOKUP($A1453, 'Hospitalisation Details'!$A$2:$K$2344, 5, FALSE)</f>
        <v>2</v>
      </c>
      <c r="O1453">
        <f>VLOOKUP($A1453, 'Hospitalisation Details'!$A$2:$K$2344, 6, FALSE)</f>
        <v>7265.7</v>
      </c>
      <c r="P1453" t="str">
        <f>VLOOKUP($A1453, 'Hospitalisation Details'!$A$2:$K$2344, 7, FALSE)</f>
        <v>tier - 3</v>
      </c>
      <c r="Q1453" t="str">
        <f>VLOOKUP($A1453, 'Hospitalisation Details'!$A$2:$K$2344, 8, FALSE)</f>
        <v>tier - 3</v>
      </c>
      <c r="R1453" t="str">
        <f>VLOOKUP($A1453, 'Hospitalisation Details'!$A$2:$K$2344, 9, FALSE)</f>
        <v>R1012</v>
      </c>
      <c r="S1453" t="str">
        <f>VLOOKUP($A1453, 'Hospitalisation Details'!$A$2:$K$2344, 10, FALSE)</f>
        <v>4Aug1981</v>
      </c>
      <c r="T1453">
        <f>VLOOKUP($A1453, 'Hospitalisation Details'!$A$2:$K$2344, 11, FALSE)</f>
        <v>41</v>
      </c>
    </row>
    <row r="1454" spans="1:20" ht="15.75" x14ac:dyDescent="0.25">
      <c r="A1454" s="1" t="s">
        <v>917</v>
      </c>
      <c r="B1454" t="str">
        <f>VLOOKUP($A1454, 'Customer Names'!$A$2:$D$2336, 2, FALSE)</f>
        <v>Doden</v>
      </c>
      <c r="C1454" t="str">
        <f>VLOOKUP($A1454, 'Customer Names'!$A$2:$D$2336, 3, FALSE)</f>
        <v xml:space="preserve"> Mr</v>
      </c>
      <c r="D1454" t="str">
        <f>VLOOKUP($A1454, 'Customer Names'!$A$2:$D$2336, 4, FALSE)</f>
        <v xml:space="preserve">  Jeremy J</v>
      </c>
      <c r="E1454">
        <f>VLOOKUP($A1454, 'Medical Examinations'!$A$2:$J$2336, 2, FALSE)</f>
        <v>22.95</v>
      </c>
      <c r="F1454">
        <f>VLOOKUP($A1454, 'Medical Examinations'!$A$2:$J$2336, 3, FALSE)</f>
        <v>10.53</v>
      </c>
      <c r="G1454" t="str">
        <f>VLOOKUP($A1454, 'Medical Examinations'!$A$2:$J$2336, 4, FALSE)</f>
        <v>No</v>
      </c>
      <c r="H1454" t="str">
        <f>VLOOKUP($A1454, 'Medical Examinations'!$A$2:$J$2336, 5, FALSE)</f>
        <v>No</v>
      </c>
      <c r="I1454" t="str">
        <f>VLOOKUP($A1454, 'Medical Examinations'!$A$2:$J$2336, 6, FALSE)</f>
        <v>No</v>
      </c>
      <c r="J1454">
        <f>VLOOKUP($A1454, 'Medical Examinations'!$A$2:$J$2336, 7, FALSE)</f>
        <v>0</v>
      </c>
      <c r="K1454" t="str">
        <f>VLOOKUP($A1454, 'Medical Examinations'!$A$2:$J$2336, 8, FALSE)</f>
        <v>No</v>
      </c>
      <c r="L1454" t="str">
        <f>VLOOKUP($A1454, 'Medical Examinations'!$A$2:$J$2336, 9, FALSE)</f>
        <v>Obesity</v>
      </c>
      <c r="M1454" t="str">
        <f>VLOOKUP($A1454, 'Medical Examinations'!$A$2:$J$2336, 10, FALSE)</f>
        <v>Diabetes</v>
      </c>
      <c r="N1454">
        <f>VLOOKUP($A1454, 'Hospitalisation Details'!$A$2:$K$2344, 5, FALSE)</f>
        <v>0</v>
      </c>
      <c r="O1454">
        <f>VLOOKUP($A1454, 'Hospitalisation Details'!$A$2:$K$2344, 6, FALSE)</f>
        <v>7265.58</v>
      </c>
      <c r="P1454" t="str">
        <f>VLOOKUP($A1454, 'Hospitalisation Details'!$A$2:$K$2344, 7, FALSE)</f>
        <v>tier - 2</v>
      </c>
      <c r="Q1454" t="str">
        <f>VLOOKUP($A1454, 'Hospitalisation Details'!$A$2:$K$2344, 8, FALSE)</f>
        <v>tier - 2</v>
      </c>
      <c r="R1454" t="str">
        <f>VLOOKUP($A1454, 'Hospitalisation Details'!$A$2:$K$2344, 9, FALSE)</f>
        <v>R1013</v>
      </c>
      <c r="S1454" t="str">
        <f>VLOOKUP($A1454, 'Hospitalisation Details'!$A$2:$K$2344, 10, FALSE)</f>
        <v>25Oct1973</v>
      </c>
      <c r="T1454">
        <f>VLOOKUP($A1454, 'Hospitalisation Details'!$A$2:$K$2344, 11, FALSE)</f>
        <v>49</v>
      </c>
    </row>
    <row r="1455" spans="1:20" ht="15.75" x14ac:dyDescent="0.25">
      <c r="A1455" s="1" t="s">
        <v>916</v>
      </c>
      <c r="B1455" t="str">
        <f>VLOOKUP($A1455, 'Customer Names'!$A$2:$D$2336, 2, FALSE)</f>
        <v>Groff</v>
      </c>
      <c r="C1455" t="str">
        <f>VLOOKUP($A1455, 'Customer Names'!$A$2:$D$2336, 3, FALSE)</f>
        <v xml:space="preserve"> Mr</v>
      </c>
      <c r="D1455" t="str">
        <f>VLOOKUP($A1455, 'Customer Names'!$A$2:$D$2336, 4, FALSE)</f>
        <v xml:space="preserve">  Adam C</v>
      </c>
      <c r="E1455">
        <f>VLOOKUP($A1455, 'Medical Examinations'!$A$2:$J$2336, 2, FALSE)</f>
        <v>34.200000000000003</v>
      </c>
      <c r="F1455">
        <f>VLOOKUP($A1455, 'Medical Examinations'!$A$2:$J$2336, 3, FALSE)</f>
        <v>6.69</v>
      </c>
      <c r="G1455" t="str">
        <f>VLOOKUP($A1455, 'Medical Examinations'!$A$2:$J$2336, 4, FALSE)</f>
        <v>Yes</v>
      </c>
      <c r="H1455" t="str">
        <f>VLOOKUP($A1455, 'Medical Examinations'!$A$2:$J$2336, 5, FALSE)</f>
        <v>No</v>
      </c>
      <c r="I1455" t="str">
        <f>VLOOKUP($A1455, 'Medical Examinations'!$A$2:$J$2336, 6, FALSE)</f>
        <v>No</v>
      </c>
      <c r="J1455">
        <f>VLOOKUP($A1455, 'Medical Examinations'!$A$2:$J$2336, 7, FALSE)</f>
        <v>1</v>
      </c>
      <c r="K1455" t="str">
        <f>VLOOKUP($A1455, 'Medical Examinations'!$A$2:$J$2336, 8, FALSE)</f>
        <v>No</v>
      </c>
      <c r="L1455" t="str">
        <f>VLOOKUP($A1455, 'Medical Examinations'!$A$2:$J$2336, 9, FALSE)</f>
        <v>Obesity</v>
      </c>
      <c r="M1455" t="str">
        <f>VLOOKUP($A1455, 'Medical Examinations'!$A$2:$J$2336, 10, FALSE)</f>
        <v>Diabetes</v>
      </c>
      <c r="N1455">
        <f>VLOOKUP($A1455, 'Hospitalisation Details'!$A$2:$K$2344, 5, FALSE)</f>
        <v>2</v>
      </c>
      <c r="O1455">
        <f>VLOOKUP($A1455, 'Hospitalisation Details'!$A$2:$K$2344, 6, FALSE)</f>
        <v>7261.74</v>
      </c>
      <c r="P1455" t="str">
        <f>VLOOKUP($A1455, 'Hospitalisation Details'!$A$2:$K$2344, 7, FALSE)</f>
        <v>tier - 3</v>
      </c>
      <c r="Q1455" t="str">
        <f>VLOOKUP($A1455, 'Hospitalisation Details'!$A$2:$K$2344, 8, FALSE)</f>
        <v>tier - 3</v>
      </c>
      <c r="R1455" t="str">
        <f>VLOOKUP($A1455, 'Hospitalisation Details'!$A$2:$K$2344, 9, FALSE)</f>
        <v>R1012</v>
      </c>
      <c r="S1455" t="str">
        <f>VLOOKUP($A1455, 'Hospitalisation Details'!$A$2:$K$2344, 10, FALSE)</f>
        <v>13Jun1981</v>
      </c>
      <c r="T1455">
        <f>VLOOKUP($A1455, 'Hospitalisation Details'!$A$2:$K$2344, 11, FALSE)</f>
        <v>41</v>
      </c>
    </row>
    <row r="1456" spans="1:20" ht="15.75" x14ac:dyDescent="0.25">
      <c r="A1456" s="1" t="s">
        <v>915</v>
      </c>
      <c r="B1456" t="str">
        <f>VLOOKUP($A1456, 'Customer Names'!$A$2:$D$2336, 2, FALSE)</f>
        <v>Kuehler</v>
      </c>
      <c r="C1456" t="str">
        <f>VLOOKUP($A1456, 'Customer Names'!$A$2:$D$2336, 3, FALSE)</f>
        <v xml:space="preserve"> Mr</v>
      </c>
      <c r="D1456" t="str">
        <f>VLOOKUP($A1456, 'Customer Names'!$A$2:$D$2336, 4, FALSE)</f>
        <v xml:space="preserve">  Jon</v>
      </c>
      <c r="E1456">
        <f>VLOOKUP($A1456, 'Medical Examinations'!$A$2:$J$2336, 2, FALSE)</f>
        <v>30.59</v>
      </c>
      <c r="F1456">
        <f>VLOOKUP($A1456, 'Medical Examinations'!$A$2:$J$2336, 3, FALSE)</f>
        <v>9.5500000000000007</v>
      </c>
      <c r="G1456" t="str">
        <f>VLOOKUP($A1456, 'Medical Examinations'!$A$2:$J$2336, 4, FALSE)</f>
        <v>No</v>
      </c>
      <c r="H1456" t="str">
        <f>VLOOKUP($A1456, 'Medical Examinations'!$A$2:$J$2336, 5, FALSE)</f>
        <v>No</v>
      </c>
      <c r="I1456" t="str">
        <f>VLOOKUP($A1456, 'Medical Examinations'!$A$2:$J$2336, 6, FALSE)</f>
        <v>No</v>
      </c>
      <c r="J1456">
        <f>VLOOKUP($A1456, 'Medical Examinations'!$A$2:$J$2336, 7, FALSE)</f>
        <v>1</v>
      </c>
      <c r="K1456" t="str">
        <f>VLOOKUP($A1456, 'Medical Examinations'!$A$2:$J$2336, 8, FALSE)</f>
        <v>No</v>
      </c>
      <c r="L1456" t="str">
        <f>VLOOKUP($A1456, 'Medical Examinations'!$A$2:$J$2336, 9, FALSE)</f>
        <v>Obesity</v>
      </c>
      <c r="M1456" t="str">
        <f>VLOOKUP($A1456, 'Medical Examinations'!$A$2:$J$2336, 10, FALSE)</f>
        <v>Diabetes</v>
      </c>
      <c r="N1456">
        <f>VLOOKUP($A1456, 'Hospitalisation Details'!$A$2:$K$2344, 5, FALSE)</f>
        <v>2</v>
      </c>
      <c r="O1456">
        <f>VLOOKUP($A1456, 'Hospitalisation Details'!$A$2:$K$2344, 6, FALSE)</f>
        <v>7256.72</v>
      </c>
      <c r="P1456" t="str">
        <f>VLOOKUP($A1456, 'Hospitalisation Details'!$A$2:$K$2344, 7, FALSE)</f>
        <v>tier - 3</v>
      </c>
      <c r="Q1456" t="str">
        <f>VLOOKUP($A1456, 'Hospitalisation Details'!$A$2:$K$2344, 8, FALSE)</f>
        <v>tier - 2</v>
      </c>
      <c r="R1456" t="str">
        <f>VLOOKUP($A1456, 'Hospitalisation Details'!$A$2:$K$2344, 9, FALSE)</f>
        <v>R1012</v>
      </c>
      <c r="S1456" t="str">
        <f>VLOOKUP($A1456, 'Hospitalisation Details'!$A$2:$K$2344, 10, FALSE)</f>
        <v>14Aug1981</v>
      </c>
      <c r="T1456">
        <f>VLOOKUP($A1456, 'Hospitalisation Details'!$A$2:$K$2344, 11, FALSE)</f>
        <v>41</v>
      </c>
    </row>
    <row r="1457" spans="1:20" ht="15.75" x14ac:dyDescent="0.25">
      <c r="A1457" s="1" t="s">
        <v>914</v>
      </c>
      <c r="B1457" t="str">
        <f>VLOOKUP($A1457, 'Customer Names'!$A$2:$D$2336, 2, FALSE)</f>
        <v>Daniels</v>
      </c>
      <c r="C1457" t="str">
        <f>VLOOKUP($A1457, 'Customer Names'!$A$2:$D$2336, 3, FALSE)</f>
        <v xml:space="preserve"> Mr</v>
      </c>
      <c r="D1457" t="str">
        <f>VLOOKUP($A1457, 'Customer Names'!$A$2:$D$2336, 4, FALSE)</f>
        <v xml:space="preserve">  Steven J</v>
      </c>
      <c r="E1457">
        <f>VLOOKUP($A1457, 'Medical Examinations'!$A$2:$J$2336, 2, FALSE)</f>
        <v>25.51</v>
      </c>
      <c r="F1457">
        <f>VLOOKUP($A1457, 'Medical Examinations'!$A$2:$J$2336, 3, FALSE)</f>
        <v>6.05</v>
      </c>
      <c r="G1457" t="str">
        <f>VLOOKUP($A1457, 'Medical Examinations'!$A$2:$J$2336, 4, FALSE)</f>
        <v>No</v>
      </c>
      <c r="H1457" t="str">
        <f>VLOOKUP($A1457, 'Medical Examinations'!$A$2:$J$2336, 5, FALSE)</f>
        <v>No</v>
      </c>
      <c r="I1457" t="str">
        <f>VLOOKUP($A1457, 'Medical Examinations'!$A$2:$J$2336, 6, FALSE)</f>
        <v>No</v>
      </c>
      <c r="J1457">
        <f>VLOOKUP($A1457, 'Medical Examinations'!$A$2:$J$2336, 7, FALSE)</f>
        <v>0</v>
      </c>
      <c r="K1457" t="str">
        <f>VLOOKUP($A1457, 'Medical Examinations'!$A$2:$J$2336, 8, FALSE)</f>
        <v>No</v>
      </c>
      <c r="L1457" t="str">
        <f>VLOOKUP($A1457, 'Medical Examinations'!$A$2:$J$2336, 9, FALSE)</f>
        <v>Obesity</v>
      </c>
      <c r="M1457" t="str">
        <f>VLOOKUP($A1457, 'Medical Examinations'!$A$2:$J$2336, 10, FALSE)</f>
        <v>Diabetes</v>
      </c>
      <c r="N1457">
        <f>VLOOKUP($A1457, 'Hospitalisation Details'!$A$2:$K$2344, 5, FALSE)</f>
        <v>3</v>
      </c>
      <c r="O1457">
        <f>VLOOKUP($A1457, 'Hospitalisation Details'!$A$2:$K$2344, 6, FALSE)</f>
        <v>7248.71</v>
      </c>
      <c r="P1457" t="str">
        <f>VLOOKUP($A1457, 'Hospitalisation Details'!$A$2:$K$2344, 7, FALSE)</f>
        <v>tier - 2</v>
      </c>
      <c r="Q1457" t="str">
        <f>VLOOKUP($A1457, 'Hospitalisation Details'!$A$2:$K$2344, 8, FALSE)</f>
        <v>tier - 1</v>
      </c>
      <c r="R1457" t="str">
        <f>VLOOKUP($A1457, 'Hospitalisation Details'!$A$2:$K$2344, 9, FALSE)</f>
        <v>R1013</v>
      </c>
      <c r="S1457" t="str">
        <f>VLOOKUP($A1457, 'Hospitalisation Details'!$A$2:$K$2344, 10, FALSE)</f>
        <v>24Jul1982</v>
      </c>
      <c r="T1457">
        <f>VLOOKUP($A1457, 'Hospitalisation Details'!$A$2:$K$2344, 11, FALSE)</f>
        <v>40</v>
      </c>
    </row>
    <row r="1458" spans="1:20" ht="15.75" x14ac:dyDescent="0.25">
      <c r="A1458" s="1" t="s">
        <v>913</v>
      </c>
      <c r="B1458" t="str">
        <f>VLOOKUP($A1458, 'Customer Names'!$A$2:$D$2336, 2, FALSE)</f>
        <v>Gibby</v>
      </c>
      <c r="C1458" t="str">
        <f>VLOOKUP($A1458, 'Customer Names'!$A$2:$D$2336, 3, FALSE)</f>
        <v xml:space="preserve"> Ms</v>
      </c>
      <c r="D1458" t="str">
        <f>VLOOKUP($A1458, 'Customer Names'!$A$2:$D$2336, 4, FALSE)</f>
        <v xml:space="preserve">  Jessica P</v>
      </c>
      <c r="E1458">
        <f>VLOOKUP($A1458, 'Medical Examinations'!$A$2:$J$2336, 2, FALSE)</f>
        <v>29.04</v>
      </c>
      <c r="F1458">
        <f>VLOOKUP($A1458, 'Medical Examinations'!$A$2:$J$2336, 3, FALSE)</f>
        <v>10.56</v>
      </c>
      <c r="G1458" t="str">
        <f>VLOOKUP($A1458, 'Medical Examinations'!$A$2:$J$2336, 4, FALSE)</f>
        <v>No</v>
      </c>
      <c r="H1458" t="str">
        <f>VLOOKUP($A1458, 'Medical Examinations'!$A$2:$J$2336, 5, FALSE)</f>
        <v>No</v>
      </c>
      <c r="I1458" t="str">
        <f>VLOOKUP($A1458, 'Medical Examinations'!$A$2:$J$2336, 6, FALSE)</f>
        <v>No</v>
      </c>
      <c r="J1458">
        <f>VLOOKUP($A1458, 'Medical Examinations'!$A$2:$J$2336, 7, FALSE)</f>
        <v>0</v>
      </c>
      <c r="K1458" t="str">
        <f>VLOOKUP($A1458, 'Medical Examinations'!$A$2:$J$2336, 8, FALSE)</f>
        <v>No</v>
      </c>
      <c r="L1458" t="str">
        <f>VLOOKUP($A1458, 'Medical Examinations'!$A$2:$J$2336, 9, FALSE)</f>
        <v>Obesity</v>
      </c>
      <c r="M1458" t="str">
        <f>VLOOKUP($A1458, 'Medical Examinations'!$A$2:$J$2336, 10, FALSE)</f>
        <v>Diabetes</v>
      </c>
      <c r="N1458">
        <f>VLOOKUP($A1458, 'Hospitalisation Details'!$A$2:$K$2344, 5, FALSE)</f>
        <v>4</v>
      </c>
      <c r="O1458">
        <f>VLOOKUP($A1458, 'Hospitalisation Details'!$A$2:$K$2344, 6, FALSE)</f>
        <v>7243.81</v>
      </c>
      <c r="P1458" t="str">
        <f>VLOOKUP($A1458, 'Hospitalisation Details'!$A$2:$K$2344, 7, FALSE)</f>
        <v>tier - 2</v>
      </c>
      <c r="Q1458" t="str">
        <f>VLOOKUP($A1458, 'Hospitalisation Details'!$A$2:$K$2344, 8, FALSE)</f>
        <v>tier - 3</v>
      </c>
      <c r="R1458" t="str">
        <f>VLOOKUP($A1458, 'Hospitalisation Details'!$A$2:$K$2344, 9, FALSE)</f>
        <v>R1013</v>
      </c>
      <c r="S1458" t="str">
        <f>VLOOKUP($A1458, 'Hospitalisation Details'!$A$2:$K$2344, 10, FALSE)</f>
        <v>2Sep1986</v>
      </c>
      <c r="T1458">
        <f>VLOOKUP($A1458, 'Hospitalisation Details'!$A$2:$K$2344, 11, FALSE)</f>
        <v>36</v>
      </c>
    </row>
    <row r="1459" spans="1:20" ht="15.75" x14ac:dyDescent="0.25">
      <c r="A1459" s="1" t="s">
        <v>912</v>
      </c>
      <c r="B1459" t="str">
        <f>VLOOKUP($A1459, 'Customer Names'!$A$2:$D$2336, 2, FALSE)</f>
        <v>Busa</v>
      </c>
      <c r="C1459" t="str">
        <f>VLOOKUP($A1459, 'Customer Names'!$A$2:$D$2336, 3, FALSE)</f>
        <v xml:space="preserve"> Ms</v>
      </c>
      <c r="D1459" t="str">
        <f>VLOOKUP($A1459, 'Customer Names'!$A$2:$D$2336, 4, FALSE)</f>
        <v xml:space="preserve">  Ashley</v>
      </c>
      <c r="E1459">
        <f>VLOOKUP($A1459, 'Medical Examinations'!$A$2:$J$2336, 2, FALSE)</f>
        <v>22.135000000000002</v>
      </c>
      <c r="F1459">
        <f>VLOOKUP($A1459, 'Medical Examinations'!$A$2:$J$2336, 3, FALSE)</f>
        <v>10.81</v>
      </c>
      <c r="G1459" t="str">
        <f>VLOOKUP($A1459, 'Medical Examinations'!$A$2:$J$2336, 4, FALSE)</f>
        <v>No</v>
      </c>
      <c r="H1459" t="str">
        <f>VLOOKUP($A1459, 'Medical Examinations'!$A$2:$J$2336, 5, FALSE)</f>
        <v>No</v>
      </c>
      <c r="I1459" t="str">
        <f>VLOOKUP($A1459, 'Medical Examinations'!$A$2:$J$2336, 6, FALSE)</f>
        <v>No</v>
      </c>
      <c r="J1459">
        <f>VLOOKUP($A1459, 'Medical Examinations'!$A$2:$J$2336, 7, FALSE)</f>
        <v>0</v>
      </c>
      <c r="K1459" t="str">
        <f>VLOOKUP($A1459, 'Medical Examinations'!$A$2:$J$2336, 8, FALSE)</f>
        <v>No</v>
      </c>
      <c r="L1459" t="str">
        <f>VLOOKUP($A1459, 'Medical Examinations'!$A$2:$J$2336, 9, FALSE)</f>
        <v>Obesity</v>
      </c>
      <c r="M1459" t="str">
        <f>VLOOKUP($A1459, 'Medical Examinations'!$A$2:$J$2336, 10, FALSE)</f>
        <v>Diabetes</v>
      </c>
      <c r="N1459">
        <f>VLOOKUP($A1459, 'Hospitalisation Details'!$A$2:$K$2344, 5, FALSE)</f>
        <v>3</v>
      </c>
      <c r="O1459">
        <f>VLOOKUP($A1459, 'Hospitalisation Details'!$A$2:$K$2344, 6, FALSE)</f>
        <v>7228.22</v>
      </c>
      <c r="P1459" t="str">
        <f>VLOOKUP($A1459, 'Hospitalisation Details'!$A$2:$K$2344, 7, FALSE)</f>
        <v>tier - 2</v>
      </c>
      <c r="Q1459" t="str">
        <f>VLOOKUP($A1459, 'Hospitalisation Details'!$A$2:$K$2344, 8, FALSE)</f>
        <v>tier - 1</v>
      </c>
      <c r="R1459" t="str">
        <f>VLOOKUP($A1459, 'Hospitalisation Details'!$A$2:$K$2344, 9, FALSE)</f>
        <v>R1024</v>
      </c>
      <c r="S1459" t="str">
        <f>VLOOKUP($A1459, 'Hospitalisation Details'!$A$2:$K$2344, 10, FALSE)</f>
        <v>13Jul1986</v>
      </c>
      <c r="T1459">
        <f>VLOOKUP($A1459, 'Hospitalisation Details'!$A$2:$K$2344, 11, FALSE)</f>
        <v>36</v>
      </c>
    </row>
    <row r="1460" spans="1:20" ht="15.75" x14ac:dyDescent="0.25">
      <c r="A1460" s="1" t="s">
        <v>911</v>
      </c>
      <c r="B1460" t="str">
        <f>VLOOKUP($A1460, 'Customer Names'!$A$2:$D$2336, 2, FALSE)</f>
        <v>Moyo</v>
      </c>
      <c r="C1460" t="str">
        <f>VLOOKUP($A1460, 'Customer Names'!$A$2:$D$2336, 3, FALSE)</f>
        <v xml:space="preserve"> Mr</v>
      </c>
      <c r="D1460" t="str">
        <f>VLOOKUP($A1460, 'Customer Names'!$A$2:$D$2336, 4, FALSE)</f>
        <v xml:space="preserve">  Arturo H</v>
      </c>
      <c r="E1460">
        <f>VLOOKUP($A1460, 'Medical Examinations'!$A$2:$J$2336, 2, FALSE)</f>
        <v>21.375</v>
      </c>
      <c r="F1460">
        <f>VLOOKUP($A1460, 'Medical Examinations'!$A$2:$J$2336, 3, FALSE)</f>
        <v>4.32</v>
      </c>
      <c r="G1460" t="str">
        <f>VLOOKUP($A1460, 'Medical Examinations'!$A$2:$J$2336, 4, FALSE)</f>
        <v>No</v>
      </c>
      <c r="H1460" t="str">
        <f>VLOOKUP($A1460, 'Medical Examinations'!$A$2:$J$2336, 5, FALSE)</f>
        <v>No</v>
      </c>
      <c r="I1460" t="str">
        <f>VLOOKUP($A1460, 'Medical Examinations'!$A$2:$J$2336, 6, FALSE)</f>
        <v>No</v>
      </c>
      <c r="J1460">
        <f>VLOOKUP($A1460, 'Medical Examinations'!$A$2:$J$2336, 7, FALSE)</f>
        <v>0</v>
      </c>
      <c r="K1460" t="str">
        <f>VLOOKUP($A1460, 'Medical Examinations'!$A$2:$J$2336, 8, FALSE)</f>
        <v>No</v>
      </c>
      <c r="L1460" t="str">
        <f>VLOOKUP($A1460, 'Medical Examinations'!$A$2:$J$2336, 9, FALSE)</f>
        <v>Obesity</v>
      </c>
      <c r="M1460" t="str">
        <f>VLOOKUP($A1460, 'Medical Examinations'!$A$2:$J$2336, 10, FALSE)</f>
        <v>Normal</v>
      </c>
      <c r="N1460">
        <f>VLOOKUP($A1460, 'Hospitalisation Details'!$A$2:$K$2344, 5, FALSE)</f>
        <v>0</v>
      </c>
      <c r="O1460">
        <f>VLOOKUP($A1460, 'Hospitalisation Details'!$A$2:$K$2344, 6, FALSE)</f>
        <v>7222.79</v>
      </c>
      <c r="P1460" t="str">
        <f>VLOOKUP($A1460, 'Hospitalisation Details'!$A$2:$K$2344, 7, FALSE)</f>
        <v>tier - 3</v>
      </c>
      <c r="Q1460" t="str">
        <f>VLOOKUP($A1460, 'Hospitalisation Details'!$A$2:$K$2344, 8, FALSE)</f>
        <v>tier - 3</v>
      </c>
      <c r="R1460" t="str">
        <f>VLOOKUP($A1460, 'Hospitalisation Details'!$A$2:$K$2344, 9, FALSE)</f>
        <v>R1012</v>
      </c>
      <c r="S1460" t="str">
        <f>VLOOKUP($A1460, 'Hospitalisation Details'!$A$2:$K$2344, 10, FALSE)</f>
        <v>15Sep1977</v>
      </c>
      <c r="T1460">
        <f>VLOOKUP($A1460, 'Hospitalisation Details'!$A$2:$K$2344, 11, FALSE)</f>
        <v>45</v>
      </c>
    </row>
    <row r="1461" spans="1:20" ht="15.75" x14ac:dyDescent="0.25">
      <c r="A1461" s="1" t="s">
        <v>910</v>
      </c>
      <c r="B1461" t="str">
        <f>VLOOKUP($A1461, 'Customer Names'!$A$2:$D$2336, 2, FALSE)</f>
        <v>Horn</v>
      </c>
      <c r="C1461" t="str">
        <f>VLOOKUP($A1461, 'Customer Names'!$A$2:$D$2336, 3, FALSE)</f>
        <v xml:space="preserve"> Mr</v>
      </c>
      <c r="D1461" t="str">
        <f>VLOOKUP($A1461, 'Customer Names'!$A$2:$D$2336, 4, FALSE)</f>
        <v xml:space="preserve">  Ketil</v>
      </c>
      <c r="E1461">
        <f>VLOOKUP($A1461, 'Medical Examinations'!$A$2:$J$2336, 2, FALSE)</f>
        <v>29.19</v>
      </c>
      <c r="F1461">
        <f>VLOOKUP($A1461, 'Medical Examinations'!$A$2:$J$2336, 3, FALSE)</f>
        <v>4.37</v>
      </c>
      <c r="G1461" t="str">
        <f>VLOOKUP($A1461, 'Medical Examinations'!$A$2:$J$2336, 4, FALSE)</f>
        <v>No</v>
      </c>
      <c r="H1461" t="str">
        <f>VLOOKUP($A1461, 'Medical Examinations'!$A$2:$J$2336, 5, FALSE)</f>
        <v>No</v>
      </c>
      <c r="I1461" t="str">
        <f>VLOOKUP($A1461, 'Medical Examinations'!$A$2:$J$2336, 6, FALSE)</f>
        <v>No</v>
      </c>
      <c r="J1461">
        <f>VLOOKUP($A1461, 'Medical Examinations'!$A$2:$J$2336, 7, FALSE)</f>
        <v>0</v>
      </c>
      <c r="K1461" t="str">
        <f>VLOOKUP($A1461, 'Medical Examinations'!$A$2:$J$2336, 8, FALSE)</f>
        <v>No</v>
      </c>
      <c r="L1461" t="str">
        <f>VLOOKUP($A1461, 'Medical Examinations'!$A$2:$J$2336, 9, FALSE)</f>
        <v>Obesity</v>
      </c>
      <c r="M1461" t="str">
        <f>VLOOKUP($A1461, 'Medical Examinations'!$A$2:$J$2336, 10, FALSE)</f>
        <v>Normal</v>
      </c>
      <c r="N1461">
        <f>VLOOKUP($A1461, 'Hospitalisation Details'!$A$2:$K$2344, 5, FALSE)</f>
        <v>3</v>
      </c>
      <c r="O1461">
        <f>VLOOKUP($A1461, 'Hospitalisation Details'!$A$2:$K$2344, 6, FALSE)</f>
        <v>7220.25</v>
      </c>
      <c r="P1461" t="str">
        <f>VLOOKUP($A1461, 'Hospitalisation Details'!$A$2:$K$2344, 7, FALSE)</f>
        <v>tier - 2</v>
      </c>
      <c r="Q1461" t="str">
        <f>VLOOKUP($A1461, 'Hospitalisation Details'!$A$2:$K$2344, 8, FALSE)</f>
        <v>tier - 2</v>
      </c>
      <c r="R1461" t="str">
        <f>VLOOKUP($A1461, 'Hospitalisation Details'!$A$2:$K$2344, 9, FALSE)</f>
        <v>R1021</v>
      </c>
      <c r="S1461" t="str">
        <f>VLOOKUP($A1461, 'Hospitalisation Details'!$A$2:$K$2344, 10, FALSE)</f>
        <v>28Jun1991</v>
      </c>
      <c r="T1461">
        <f>VLOOKUP($A1461, 'Hospitalisation Details'!$A$2:$K$2344, 11, FALSE)</f>
        <v>31</v>
      </c>
    </row>
    <row r="1462" spans="1:20" ht="15.75" x14ac:dyDescent="0.25">
      <c r="A1462" s="1" t="s">
        <v>909</v>
      </c>
      <c r="B1462" t="str">
        <f>VLOOKUP($A1462, 'Customer Names'!$A$2:$D$2336, 2, FALSE)</f>
        <v>Bien</v>
      </c>
      <c r="C1462" t="str">
        <f>VLOOKUP($A1462, 'Customer Names'!$A$2:$D$2336, 3, FALSE)</f>
        <v xml:space="preserve"> Ms</v>
      </c>
      <c r="D1462" t="str">
        <f>VLOOKUP($A1462, 'Customer Names'!$A$2:$D$2336, 4, FALSE)</f>
        <v xml:space="preserve">  Katie</v>
      </c>
      <c r="E1462">
        <f>VLOOKUP($A1462, 'Medical Examinations'!$A$2:$J$2336, 2, FALSE)</f>
        <v>31.92</v>
      </c>
      <c r="F1462">
        <f>VLOOKUP($A1462, 'Medical Examinations'!$A$2:$J$2336, 3, FALSE)</f>
        <v>4.8099999999999996</v>
      </c>
      <c r="G1462" t="str">
        <f>VLOOKUP($A1462, 'Medical Examinations'!$A$2:$J$2336, 4, FALSE)</f>
        <v>No</v>
      </c>
      <c r="H1462" t="str">
        <f>VLOOKUP($A1462, 'Medical Examinations'!$A$2:$J$2336, 5, FALSE)</f>
        <v>No</v>
      </c>
      <c r="I1462" t="str">
        <f>VLOOKUP($A1462, 'Medical Examinations'!$A$2:$J$2336, 6, FALSE)</f>
        <v>Yes</v>
      </c>
      <c r="J1462">
        <f>VLOOKUP($A1462, 'Medical Examinations'!$A$2:$J$2336, 7, FALSE)</f>
        <v>1</v>
      </c>
      <c r="K1462" t="str">
        <f>VLOOKUP($A1462, 'Medical Examinations'!$A$2:$J$2336, 8, FALSE)</f>
        <v>No</v>
      </c>
      <c r="L1462" t="str">
        <f>VLOOKUP($A1462, 'Medical Examinations'!$A$2:$J$2336, 9, FALSE)</f>
        <v>Obesity</v>
      </c>
      <c r="M1462" t="str">
        <f>VLOOKUP($A1462, 'Medical Examinations'!$A$2:$J$2336, 10, FALSE)</f>
        <v>Normal</v>
      </c>
      <c r="N1462">
        <f>VLOOKUP($A1462, 'Hospitalisation Details'!$A$2:$K$2344, 5, FALSE)</f>
        <v>2</v>
      </c>
      <c r="O1462">
        <f>VLOOKUP($A1462, 'Hospitalisation Details'!$A$2:$K$2344, 6, FALSE)</f>
        <v>7209.49</v>
      </c>
      <c r="P1462" t="str">
        <f>VLOOKUP($A1462, 'Hospitalisation Details'!$A$2:$K$2344, 7, FALSE)</f>
        <v>tier - 2</v>
      </c>
      <c r="Q1462" t="str">
        <f>VLOOKUP($A1462, 'Hospitalisation Details'!$A$2:$K$2344, 8, FALSE)</f>
        <v>tier - 3</v>
      </c>
      <c r="R1462" t="str">
        <f>VLOOKUP($A1462, 'Hospitalisation Details'!$A$2:$K$2344, 9, FALSE)</f>
        <v>R1012</v>
      </c>
      <c r="S1462" t="str">
        <f>VLOOKUP($A1462, 'Hospitalisation Details'!$A$2:$K$2344, 10, FALSE)</f>
        <v>21Nov1983</v>
      </c>
      <c r="T1462">
        <f>VLOOKUP($A1462, 'Hospitalisation Details'!$A$2:$K$2344, 11, FALSE)</f>
        <v>39</v>
      </c>
    </row>
    <row r="1463" spans="1:20" ht="15.75" x14ac:dyDescent="0.25">
      <c r="A1463" s="1" t="s">
        <v>908</v>
      </c>
      <c r="B1463" t="str">
        <f>VLOOKUP($A1463, 'Customer Names'!$A$2:$D$2336, 2, FALSE)</f>
        <v>O'Connor</v>
      </c>
      <c r="C1463" t="str">
        <f>VLOOKUP($A1463, 'Customer Names'!$A$2:$D$2336, 3, FALSE)</f>
        <v xml:space="preserve"> Ms</v>
      </c>
      <c r="D1463" t="str">
        <f>VLOOKUP($A1463, 'Customer Names'!$A$2:$D$2336, 4, FALSE)</f>
        <v xml:space="preserve">  Christi</v>
      </c>
      <c r="E1463">
        <f>VLOOKUP($A1463, 'Medical Examinations'!$A$2:$J$2336, 2, FALSE)</f>
        <v>26.315000000000001</v>
      </c>
      <c r="F1463">
        <f>VLOOKUP($A1463, 'Medical Examinations'!$A$2:$J$2336, 3, FALSE)</f>
        <v>4.5599999999999996</v>
      </c>
      <c r="G1463" t="str">
        <f>VLOOKUP($A1463, 'Medical Examinations'!$A$2:$J$2336, 4, FALSE)</f>
        <v>No</v>
      </c>
      <c r="H1463" t="str">
        <f>VLOOKUP($A1463, 'Medical Examinations'!$A$2:$J$2336, 5, FALSE)</f>
        <v>No</v>
      </c>
      <c r="I1463" t="str">
        <f>VLOOKUP($A1463, 'Medical Examinations'!$A$2:$J$2336, 6, FALSE)</f>
        <v>Yes</v>
      </c>
      <c r="J1463">
        <f>VLOOKUP($A1463, 'Medical Examinations'!$A$2:$J$2336, 7, FALSE)</f>
        <v>0</v>
      </c>
      <c r="K1463" t="str">
        <f>VLOOKUP($A1463, 'Medical Examinations'!$A$2:$J$2336, 8, FALSE)</f>
        <v>No</v>
      </c>
      <c r="L1463" t="str">
        <f>VLOOKUP($A1463, 'Medical Examinations'!$A$2:$J$2336, 9, FALSE)</f>
        <v>Obesity</v>
      </c>
      <c r="M1463" t="str">
        <f>VLOOKUP($A1463, 'Medical Examinations'!$A$2:$J$2336, 10, FALSE)</f>
        <v>Normal</v>
      </c>
      <c r="N1463">
        <f>VLOOKUP($A1463, 'Hospitalisation Details'!$A$2:$K$2344, 5, FALSE)</f>
        <v>2</v>
      </c>
      <c r="O1463">
        <f>VLOOKUP($A1463, 'Hospitalisation Details'!$A$2:$K$2344, 6, FALSE)</f>
        <v>7201.7</v>
      </c>
      <c r="P1463" t="str">
        <f>VLOOKUP($A1463, 'Hospitalisation Details'!$A$2:$K$2344, 7, FALSE)</f>
        <v>tier - 2</v>
      </c>
      <c r="Q1463" t="str">
        <f>VLOOKUP($A1463, 'Hospitalisation Details'!$A$2:$K$2344, 8, FALSE)</f>
        <v>tier - 3</v>
      </c>
      <c r="R1463" t="str">
        <f>VLOOKUP($A1463, 'Hospitalisation Details'!$A$2:$K$2344, 9, FALSE)</f>
        <v>R1012</v>
      </c>
      <c r="S1463" t="str">
        <f>VLOOKUP($A1463, 'Hospitalisation Details'!$A$2:$K$2344, 10, FALSE)</f>
        <v>11Aug1983</v>
      </c>
      <c r="T1463">
        <f>VLOOKUP($A1463, 'Hospitalisation Details'!$A$2:$K$2344, 11, FALSE)</f>
        <v>39</v>
      </c>
    </row>
    <row r="1464" spans="1:20" ht="15.75" x14ac:dyDescent="0.25">
      <c r="A1464" s="1" t="s">
        <v>907</v>
      </c>
      <c r="B1464" t="str">
        <f>VLOOKUP($A1464, 'Customer Names'!$A$2:$D$2336, 2, FALSE)</f>
        <v>Ash</v>
      </c>
      <c r="C1464" t="str">
        <f>VLOOKUP($A1464, 'Customer Names'!$A$2:$D$2336, 3, FALSE)</f>
        <v xml:space="preserve"> Mr</v>
      </c>
      <c r="D1464" t="str">
        <f>VLOOKUP($A1464, 'Customer Names'!$A$2:$D$2336, 4, FALSE)</f>
        <v xml:space="preserve">  Alan</v>
      </c>
      <c r="E1464">
        <f>VLOOKUP($A1464, 'Medical Examinations'!$A$2:$J$2336, 2, FALSE)</f>
        <v>35.299999999999997</v>
      </c>
      <c r="F1464">
        <f>VLOOKUP($A1464, 'Medical Examinations'!$A$2:$J$2336, 3, FALSE)</f>
        <v>4.3899999999999997</v>
      </c>
      <c r="G1464" t="str">
        <f>VLOOKUP($A1464, 'Medical Examinations'!$A$2:$J$2336, 4, FALSE)</f>
        <v>Yes</v>
      </c>
      <c r="H1464" t="str">
        <f>VLOOKUP($A1464, 'Medical Examinations'!$A$2:$J$2336, 5, FALSE)</f>
        <v>No</v>
      </c>
      <c r="I1464" t="str">
        <f>VLOOKUP($A1464, 'Medical Examinations'!$A$2:$J$2336, 6, FALSE)</f>
        <v>No</v>
      </c>
      <c r="J1464">
        <f>VLOOKUP($A1464, 'Medical Examinations'!$A$2:$J$2336, 7, FALSE)</f>
        <v>1</v>
      </c>
      <c r="K1464" t="str">
        <f>VLOOKUP($A1464, 'Medical Examinations'!$A$2:$J$2336, 8, FALSE)</f>
        <v>No</v>
      </c>
      <c r="L1464" t="str">
        <f>VLOOKUP($A1464, 'Medical Examinations'!$A$2:$J$2336, 9, FALSE)</f>
        <v>Obesity</v>
      </c>
      <c r="M1464" t="str">
        <f>VLOOKUP($A1464, 'Medical Examinations'!$A$2:$J$2336, 10, FALSE)</f>
        <v>Normal</v>
      </c>
      <c r="N1464">
        <f>VLOOKUP($A1464, 'Hospitalisation Details'!$A$2:$K$2344, 5, FALSE)</f>
        <v>3</v>
      </c>
      <c r="O1464">
        <f>VLOOKUP($A1464, 'Hospitalisation Details'!$A$2:$K$2344, 6, FALSE)</f>
        <v>7196.87</v>
      </c>
      <c r="P1464" t="str">
        <f>VLOOKUP($A1464, 'Hospitalisation Details'!$A$2:$K$2344, 7, FALSE)</f>
        <v>tier - 3</v>
      </c>
      <c r="Q1464" t="str">
        <f>VLOOKUP($A1464, 'Hospitalisation Details'!$A$2:$K$2344, 8, FALSE)</f>
        <v>tier - 2</v>
      </c>
      <c r="R1464" t="str">
        <f>VLOOKUP($A1464, 'Hospitalisation Details'!$A$2:$K$2344, 9, FALSE)</f>
        <v>R1011</v>
      </c>
      <c r="S1464" t="str">
        <f>VLOOKUP($A1464, 'Hospitalisation Details'!$A$2:$K$2344, 10, FALSE)</f>
        <v>14Sep1982</v>
      </c>
      <c r="T1464">
        <f>VLOOKUP($A1464, 'Hospitalisation Details'!$A$2:$K$2344, 11, FALSE)</f>
        <v>40</v>
      </c>
    </row>
    <row r="1465" spans="1:20" ht="15.75" x14ac:dyDescent="0.25">
      <c r="A1465" s="1" t="s">
        <v>906</v>
      </c>
      <c r="B1465" t="str">
        <f>VLOOKUP($A1465, 'Customer Names'!$A$2:$D$2336, 2, FALSE)</f>
        <v>Do Prado</v>
      </c>
      <c r="C1465" t="str">
        <f>VLOOKUP($A1465, 'Customer Names'!$A$2:$D$2336, 3, FALSE)</f>
        <v xml:space="preserve"> Mr</v>
      </c>
      <c r="D1465" t="str">
        <f>VLOOKUP($A1465, 'Customer Names'!$A$2:$D$2336, 4, FALSE)</f>
        <v xml:space="preserve">  Edivaldo B Sr</v>
      </c>
      <c r="E1465">
        <f>VLOOKUP($A1465, 'Medical Examinations'!$A$2:$J$2336, 2, FALSE)</f>
        <v>18.91</v>
      </c>
      <c r="F1465">
        <f>VLOOKUP($A1465, 'Medical Examinations'!$A$2:$J$2336, 3, FALSE)</f>
        <v>11.44</v>
      </c>
      <c r="G1465" t="str">
        <f>VLOOKUP($A1465, 'Medical Examinations'!$A$2:$J$2336, 4, FALSE)</f>
        <v>No</v>
      </c>
      <c r="H1465" t="str">
        <f>VLOOKUP($A1465, 'Medical Examinations'!$A$2:$J$2336, 5, FALSE)</f>
        <v>No</v>
      </c>
      <c r="I1465" t="str">
        <f>VLOOKUP($A1465, 'Medical Examinations'!$A$2:$J$2336, 6, FALSE)</f>
        <v>No</v>
      </c>
      <c r="J1465">
        <f>VLOOKUP($A1465, 'Medical Examinations'!$A$2:$J$2336, 7, FALSE)</f>
        <v>0</v>
      </c>
      <c r="K1465" t="str">
        <f>VLOOKUP($A1465, 'Medical Examinations'!$A$2:$J$2336, 8, FALSE)</f>
        <v>No</v>
      </c>
      <c r="L1465" t="str">
        <f>VLOOKUP($A1465, 'Medical Examinations'!$A$2:$J$2336, 9, FALSE)</f>
        <v>Obesity</v>
      </c>
      <c r="M1465" t="str">
        <f>VLOOKUP($A1465, 'Medical Examinations'!$A$2:$J$2336, 10, FALSE)</f>
        <v>Diabetes</v>
      </c>
      <c r="N1465">
        <f>VLOOKUP($A1465, 'Hospitalisation Details'!$A$2:$K$2344, 5, FALSE)</f>
        <v>0</v>
      </c>
      <c r="O1465">
        <f>VLOOKUP($A1465, 'Hospitalisation Details'!$A$2:$K$2344, 6, FALSE)</f>
        <v>7179.52</v>
      </c>
      <c r="P1465" t="str">
        <f>VLOOKUP($A1465, 'Hospitalisation Details'!$A$2:$K$2344, 7, FALSE)</f>
        <v>tier - 3</v>
      </c>
      <c r="Q1465" t="str">
        <f>VLOOKUP($A1465, 'Hospitalisation Details'!$A$2:$K$2344, 8, FALSE)</f>
        <v>tier - 3</v>
      </c>
      <c r="R1465" t="str">
        <f>VLOOKUP($A1465, 'Hospitalisation Details'!$A$2:$K$2344, 9, FALSE)</f>
        <v>R1013</v>
      </c>
      <c r="S1465" t="str">
        <f>VLOOKUP($A1465, 'Hospitalisation Details'!$A$2:$K$2344, 10, FALSE)</f>
        <v>26Aug1968</v>
      </c>
      <c r="T1465">
        <f>VLOOKUP($A1465, 'Hospitalisation Details'!$A$2:$K$2344, 11, FALSE)</f>
        <v>54</v>
      </c>
    </row>
    <row r="1466" spans="1:20" ht="15.75" x14ac:dyDescent="0.25">
      <c r="A1466" s="1" t="s">
        <v>905</v>
      </c>
      <c r="B1466" t="str">
        <f>VLOOKUP($A1466, 'Customer Names'!$A$2:$D$2336, 2, FALSE)</f>
        <v>Phillips</v>
      </c>
      <c r="C1466" t="str">
        <f>VLOOKUP($A1466, 'Customer Names'!$A$2:$D$2336, 3, FALSE)</f>
        <v xml:space="preserve"> Ms</v>
      </c>
      <c r="D1466" t="str">
        <f>VLOOKUP($A1466, 'Customer Names'!$A$2:$D$2336, 4, FALSE)</f>
        <v xml:space="preserve">  Eve</v>
      </c>
      <c r="E1466">
        <f>VLOOKUP($A1466, 'Medical Examinations'!$A$2:$J$2336, 2, FALSE)</f>
        <v>22.41</v>
      </c>
      <c r="F1466">
        <f>VLOOKUP($A1466, 'Medical Examinations'!$A$2:$J$2336, 3, FALSE)</f>
        <v>11.37</v>
      </c>
      <c r="G1466" t="str">
        <f>VLOOKUP($A1466, 'Medical Examinations'!$A$2:$J$2336, 4, FALSE)</f>
        <v>No</v>
      </c>
      <c r="H1466" t="str">
        <f>VLOOKUP($A1466, 'Medical Examinations'!$A$2:$J$2336, 5, FALSE)</f>
        <v>No</v>
      </c>
      <c r="I1466" t="str">
        <f>VLOOKUP($A1466, 'Medical Examinations'!$A$2:$J$2336, 6, FALSE)</f>
        <v>No</v>
      </c>
      <c r="J1466">
        <f>VLOOKUP($A1466, 'Medical Examinations'!$A$2:$J$2336, 7, FALSE)</f>
        <v>0</v>
      </c>
      <c r="K1466" t="str">
        <f>VLOOKUP($A1466, 'Medical Examinations'!$A$2:$J$2336, 8, FALSE)</f>
        <v>No</v>
      </c>
      <c r="L1466" t="str">
        <f>VLOOKUP($A1466, 'Medical Examinations'!$A$2:$J$2336, 9, FALSE)</f>
        <v>Obesity</v>
      </c>
      <c r="M1466" t="str">
        <f>VLOOKUP($A1466, 'Medical Examinations'!$A$2:$J$2336, 10, FALSE)</f>
        <v>Diabetes</v>
      </c>
      <c r="N1466">
        <f>VLOOKUP($A1466, 'Hospitalisation Details'!$A$2:$K$2344, 5, FALSE)</f>
        <v>1</v>
      </c>
      <c r="O1466">
        <f>VLOOKUP($A1466, 'Hospitalisation Details'!$A$2:$K$2344, 6, FALSE)</f>
        <v>7175.51</v>
      </c>
      <c r="P1466" t="str">
        <f>VLOOKUP($A1466, 'Hospitalisation Details'!$A$2:$K$2344, 7, FALSE)</f>
        <v>tier - 2</v>
      </c>
      <c r="Q1466" t="str">
        <f>VLOOKUP($A1466, 'Hospitalisation Details'!$A$2:$K$2344, 8, FALSE)</f>
        <v>tier - 3</v>
      </c>
      <c r="R1466" t="str">
        <f>VLOOKUP($A1466, 'Hospitalisation Details'!$A$2:$K$2344, 9, FALSE)</f>
        <v>R1013</v>
      </c>
      <c r="S1466" t="str">
        <f>VLOOKUP($A1466, 'Hospitalisation Details'!$A$2:$K$2344, 10, FALSE)</f>
        <v>19Jul1975</v>
      </c>
      <c r="T1466">
        <f>VLOOKUP($A1466, 'Hospitalisation Details'!$A$2:$K$2344, 11, FALSE)</f>
        <v>47</v>
      </c>
    </row>
    <row r="1467" spans="1:20" ht="15.75" x14ac:dyDescent="0.25">
      <c r="A1467" s="1" t="s">
        <v>904</v>
      </c>
      <c r="B1467" t="str">
        <f>VLOOKUP($A1467, 'Customer Names'!$A$2:$D$2336, 2, FALSE)</f>
        <v>Kelly</v>
      </c>
      <c r="C1467" t="str">
        <f>VLOOKUP($A1467, 'Customer Names'!$A$2:$D$2336, 3, FALSE)</f>
        <v xml:space="preserve"> Mr</v>
      </c>
      <c r="D1467" t="str">
        <f>VLOOKUP($A1467, 'Customer Names'!$A$2:$D$2336, 4, FALSE)</f>
        <v xml:space="preserve">  Devin</v>
      </c>
      <c r="E1467">
        <f>VLOOKUP($A1467, 'Medical Examinations'!$A$2:$J$2336, 2, FALSE)</f>
        <v>22.704999999999998</v>
      </c>
      <c r="F1467">
        <f>VLOOKUP($A1467, 'Medical Examinations'!$A$2:$J$2336, 3, FALSE)</f>
        <v>6.14</v>
      </c>
      <c r="G1467" t="str">
        <f>VLOOKUP($A1467, 'Medical Examinations'!$A$2:$J$2336, 4, FALSE)</f>
        <v>No</v>
      </c>
      <c r="H1467" t="str">
        <f>VLOOKUP($A1467, 'Medical Examinations'!$A$2:$J$2336, 5, FALSE)</f>
        <v>No</v>
      </c>
      <c r="I1467" t="str">
        <f>VLOOKUP($A1467, 'Medical Examinations'!$A$2:$J$2336, 6, FALSE)</f>
        <v>No</v>
      </c>
      <c r="J1467">
        <f>VLOOKUP($A1467, 'Medical Examinations'!$A$2:$J$2336, 7, FALSE)</f>
        <v>0</v>
      </c>
      <c r="K1467" t="str">
        <f>VLOOKUP($A1467, 'Medical Examinations'!$A$2:$J$2336, 8, FALSE)</f>
        <v>No</v>
      </c>
      <c r="L1467" t="str">
        <f>VLOOKUP($A1467, 'Medical Examinations'!$A$2:$J$2336, 9, FALSE)</f>
        <v>Obesity</v>
      </c>
      <c r="M1467" t="str">
        <f>VLOOKUP($A1467, 'Medical Examinations'!$A$2:$J$2336, 10, FALSE)</f>
        <v>Diabetes</v>
      </c>
      <c r="N1467">
        <f>VLOOKUP($A1467, 'Hospitalisation Details'!$A$2:$K$2344, 5, FALSE)</f>
        <v>2</v>
      </c>
      <c r="O1467">
        <f>VLOOKUP($A1467, 'Hospitalisation Details'!$A$2:$K$2344, 6, FALSE)</f>
        <v>7173.36</v>
      </c>
      <c r="P1467" t="str">
        <f>VLOOKUP($A1467, 'Hospitalisation Details'!$A$2:$K$2344, 7, FALSE)</f>
        <v>tier - 3</v>
      </c>
      <c r="Q1467" t="str">
        <f>VLOOKUP($A1467, 'Hospitalisation Details'!$A$2:$K$2344, 8, FALSE)</f>
        <v>tier - 2</v>
      </c>
      <c r="R1467" t="str">
        <f>VLOOKUP($A1467, 'Hospitalisation Details'!$A$2:$K$2344, 9, FALSE)</f>
        <v>R1016</v>
      </c>
      <c r="S1467" t="str">
        <f>VLOOKUP($A1467, 'Hospitalisation Details'!$A$2:$K$2344, 10, FALSE)</f>
        <v>16Aug1982</v>
      </c>
      <c r="T1467">
        <f>VLOOKUP($A1467, 'Hospitalisation Details'!$A$2:$K$2344, 11, FALSE)</f>
        <v>40</v>
      </c>
    </row>
    <row r="1468" spans="1:20" ht="15.75" x14ac:dyDescent="0.25">
      <c r="A1468" s="1" t="s">
        <v>903</v>
      </c>
      <c r="B1468" t="str">
        <f>VLOOKUP($A1468, 'Customer Names'!$A$2:$D$2336, 2, FALSE)</f>
        <v>Dever</v>
      </c>
      <c r="C1468" t="str">
        <f>VLOOKUP($A1468, 'Customer Names'!$A$2:$D$2336, 3, FALSE)</f>
        <v xml:space="preserve"> Mr</v>
      </c>
      <c r="D1468" t="str">
        <f>VLOOKUP($A1468, 'Customer Names'!$A$2:$D$2336, 4, FALSE)</f>
        <v xml:space="preserve">  Shaun R</v>
      </c>
      <c r="E1468">
        <f>VLOOKUP($A1468, 'Medical Examinations'!$A$2:$J$2336, 2, FALSE)</f>
        <v>37.18</v>
      </c>
      <c r="F1468">
        <f>VLOOKUP($A1468, 'Medical Examinations'!$A$2:$J$2336, 3, FALSE)</f>
        <v>4.8899999999999997</v>
      </c>
      <c r="G1468" t="str">
        <f>VLOOKUP($A1468, 'Medical Examinations'!$A$2:$J$2336, 4, FALSE)</f>
        <v>Yes</v>
      </c>
      <c r="H1468" t="str">
        <f>VLOOKUP($A1468, 'Medical Examinations'!$A$2:$J$2336, 5, FALSE)</f>
        <v>No</v>
      </c>
      <c r="I1468" t="str">
        <f>VLOOKUP($A1468, 'Medical Examinations'!$A$2:$J$2336, 6, FALSE)</f>
        <v>No</v>
      </c>
      <c r="J1468">
        <f>VLOOKUP($A1468, 'Medical Examinations'!$A$2:$J$2336, 7, FALSE)</f>
        <v>1</v>
      </c>
      <c r="K1468" t="str">
        <f>VLOOKUP($A1468, 'Medical Examinations'!$A$2:$J$2336, 8, FALSE)</f>
        <v>No</v>
      </c>
      <c r="L1468" t="str">
        <f>VLOOKUP($A1468, 'Medical Examinations'!$A$2:$J$2336, 9, FALSE)</f>
        <v>Obesity</v>
      </c>
      <c r="M1468" t="str">
        <f>VLOOKUP($A1468, 'Medical Examinations'!$A$2:$J$2336, 10, FALSE)</f>
        <v>Normal</v>
      </c>
      <c r="N1468">
        <f>VLOOKUP($A1468, 'Hospitalisation Details'!$A$2:$K$2344, 5, FALSE)</f>
        <v>2</v>
      </c>
      <c r="O1468">
        <f>VLOOKUP($A1468, 'Hospitalisation Details'!$A$2:$K$2344, 6, FALSE)</f>
        <v>7162.01</v>
      </c>
      <c r="P1468" t="str">
        <f>VLOOKUP($A1468, 'Hospitalisation Details'!$A$2:$K$2344, 7, FALSE)</f>
        <v>tier - 2</v>
      </c>
      <c r="Q1468" t="str">
        <f>VLOOKUP($A1468, 'Hospitalisation Details'!$A$2:$K$2344, 8, FALSE)</f>
        <v>tier - 3</v>
      </c>
      <c r="R1468" t="str">
        <f>VLOOKUP($A1468, 'Hospitalisation Details'!$A$2:$K$2344, 9, FALSE)</f>
        <v>R1013</v>
      </c>
      <c r="S1468" t="str">
        <f>VLOOKUP($A1468, 'Hospitalisation Details'!$A$2:$K$2344, 10, FALSE)</f>
        <v>30Sep1980</v>
      </c>
      <c r="T1468">
        <f>VLOOKUP($A1468, 'Hospitalisation Details'!$A$2:$K$2344, 11, FALSE)</f>
        <v>42</v>
      </c>
    </row>
    <row r="1469" spans="1:20" ht="15.75" x14ac:dyDescent="0.25">
      <c r="A1469" s="1" t="s">
        <v>902</v>
      </c>
      <c r="B1469" t="str">
        <f>VLOOKUP($A1469, 'Customer Names'!$A$2:$D$2336, 2, FALSE)</f>
        <v>Horvath</v>
      </c>
      <c r="C1469" t="str">
        <f>VLOOKUP($A1469, 'Customer Names'!$A$2:$D$2336, 3, FALSE)</f>
        <v xml:space="preserve"> Mr</v>
      </c>
      <c r="D1469" t="str">
        <f>VLOOKUP($A1469, 'Customer Names'!$A$2:$D$2336, 4, FALSE)</f>
        <v xml:space="preserve">  Adrian</v>
      </c>
      <c r="E1469">
        <f>VLOOKUP($A1469, 'Medical Examinations'!$A$2:$J$2336, 2, FALSE)</f>
        <v>35.97</v>
      </c>
      <c r="F1469">
        <f>VLOOKUP($A1469, 'Medical Examinations'!$A$2:$J$2336, 3, FALSE)</f>
        <v>4.5999999999999996</v>
      </c>
      <c r="G1469" t="str">
        <f>VLOOKUP($A1469, 'Medical Examinations'!$A$2:$J$2336, 4, FALSE)</f>
        <v>Yes</v>
      </c>
      <c r="H1469" t="str">
        <f>VLOOKUP($A1469, 'Medical Examinations'!$A$2:$J$2336, 5, FALSE)</f>
        <v>No</v>
      </c>
      <c r="I1469" t="str">
        <f>VLOOKUP($A1469, 'Medical Examinations'!$A$2:$J$2336, 6, FALSE)</f>
        <v>No</v>
      </c>
      <c r="J1469">
        <f>VLOOKUP($A1469, 'Medical Examinations'!$A$2:$J$2336, 7, FALSE)</f>
        <v>1</v>
      </c>
      <c r="K1469" t="str">
        <f>VLOOKUP($A1469, 'Medical Examinations'!$A$2:$J$2336, 8, FALSE)</f>
        <v>No</v>
      </c>
      <c r="L1469" t="str">
        <f>VLOOKUP($A1469, 'Medical Examinations'!$A$2:$J$2336, 9, FALSE)</f>
        <v>Obesity</v>
      </c>
      <c r="M1469" t="str">
        <f>VLOOKUP($A1469, 'Medical Examinations'!$A$2:$J$2336, 10, FALSE)</f>
        <v>Normal</v>
      </c>
      <c r="N1469">
        <f>VLOOKUP($A1469, 'Hospitalisation Details'!$A$2:$K$2344, 5, FALSE)</f>
        <v>2</v>
      </c>
      <c r="O1469">
        <f>VLOOKUP($A1469, 'Hospitalisation Details'!$A$2:$K$2344, 6, FALSE)</f>
        <v>7160.33</v>
      </c>
      <c r="P1469" t="str">
        <f>VLOOKUP($A1469, 'Hospitalisation Details'!$A$2:$K$2344, 7, FALSE)</f>
        <v>tier - 2</v>
      </c>
      <c r="Q1469" t="str">
        <f>VLOOKUP($A1469, 'Hospitalisation Details'!$A$2:$K$2344, 8, FALSE)</f>
        <v>tier - 1</v>
      </c>
      <c r="R1469" t="str">
        <f>VLOOKUP($A1469, 'Hospitalisation Details'!$A$2:$K$2344, 9, FALSE)</f>
        <v>R1013</v>
      </c>
      <c r="S1469" t="str">
        <f>VLOOKUP($A1469, 'Hospitalisation Details'!$A$2:$K$2344, 10, FALSE)</f>
        <v>7Oct1980</v>
      </c>
      <c r="T1469">
        <f>VLOOKUP($A1469, 'Hospitalisation Details'!$A$2:$K$2344, 11, FALSE)</f>
        <v>42</v>
      </c>
    </row>
    <row r="1470" spans="1:20" ht="15.75" x14ac:dyDescent="0.25">
      <c r="A1470" s="1" t="s">
        <v>901</v>
      </c>
      <c r="B1470" t="str">
        <f>VLOOKUP($A1470, 'Customer Names'!$A$2:$D$2336, 2, FALSE)</f>
        <v>Danner</v>
      </c>
      <c r="C1470" t="str">
        <f>VLOOKUP($A1470, 'Customer Names'!$A$2:$D$2336, 3, FALSE)</f>
        <v xml:space="preserve"> Mr</v>
      </c>
      <c r="D1470" t="str">
        <f>VLOOKUP($A1470, 'Customer Names'!$A$2:$D$2336, 4, FALSE)</f>
        <v xml:space="preserve">  Andrew</v>
      </c>
      <c r="E1470">
        <f>VLOOKUP($A1470, 'Medical Examinations'!$A$2:$J$2336, 2, FALSE)</f>
        <v>35.799999999999997</v>
      </c>
      <c r="F1470">
        <f>VLOOKUP($A1470, 'Medical Examinations'!$A$2:$J$2336, 3, FALSE)</f>
        <v>4.42</v>
      </c>
      <c r="G1470" t="str">
        <f>VLOOKUP($A1470, 'Medical Examinations'!$A$2:$J$2336, 4, FALSE)</f>
        <v>Yes</v>
      </c>
      <c r="H1470" t="str">
        <f>VLOOKUP($A1470, 'Medical Examinations'!$A$2:$J$2336, 5, FALSE)</f>
        <v>No</v>
      </c>
      <c r="I1470" t="str">
        <f>VLOOKUP($A1470, 'Medical Examinations'!$A$2:$J$2336, 6, FALSE)</f>
        <v>No</v>
      </c>
      <c r="J1470">
        <f>VLOOKUP($A1470, 'Medical Examinations'!$A$2:$J$2336, 7, FALSE)</f>
        <v>1</v>
      </c>
      <c r="K1470" t="str">
        <f>VLOOKUP($A1470, 'Medical Examinations'!$A$2:$J$2336, 8, FALSE)</f>
        <v>No</v>
      </c>
      <c r="L1470" t="str">
        <f>VLOOKUP($A1470, 'Medical Examinations'!$A$2:$J$2336, 9, FALSE)</f>
        <v>Obesity</v>
      </c>
      <c r="M1470" t="str">
        <f>VLOOKUP($A1470, 'Medical Examinations'!$A$2:$J$2336, 10, FALSE)</f>
        <v>Normal</v>
      </c>
      <c r="N1470">
        <f>VLOOKUP($A1470, 'Hospitalisation Details'!$A$2:$K$2344, 5, FALSE)</f>
        <v>2</v>
      </c>
      <c r="O1470">
        <f>VLOOKUP($A1470, 'Hospitalisation Details'!$A$2:$K$2344, 6, FALSE)</f>
        <v>7160.09</v>
      </c>
      <c r="P1470" t="str">
        <f>VLOOKUP($A1470, 'Hospitalisation Details'!$A$2:$K$2344, 7, FALSE)</f>
        <v>tier - 2</v>
      </c>
      <c r="Q1470" t="str">
        <f>VLOOKUP($A1470, 'Hospitalisation Details'!$A$2:$K$2344, 8, FALSE)</f>
        <v>tier - 2</v>
      </c>
      <c r="R1470" t="str">
        <f>VLOOKUP($A1470, 'Hospitalisation Details'!$A$2:$K$2344, 9, FALSE)</f>
        <v>R1011</v>
      </c>
      <c r="S1470" t="str">
        <f>VLOOKUP($A1470, 'Hospitalisation Details'!$A$2:$K$2344, 10, FALSE)</f>
        <v>22Jun1980</v>
      </c>
      <c r="T1470">
        <f>VLOOKUP($A1470, 'Hospitalisation Details'!$A$2:$K$2344, 11, FALSE)</f>
        <v>42</v>
      </c>
    </row>
    <row r="1471" spans="1:20" ht="15.75" x14ac:dyDescent="0.25">
      <c r="A1471" s="1" t="s">
        <v>900</v>
      </c>
      <c r="B1471" t="str">
        <f>VLOOKUP($A1471, 'Customer Names'!$A$2:$D$2336, 2, FALSE)</f>
        <v>Weiss</v>
      </c>
      <c r="C1471" t="str">
        <f>VLOOKUP($A1471, 'Customer Names'!$A$2:$D$2336, 3, FALSE)</f>
        <v xml:space="preserve"> Ms</v>
      </c>
      <c r="D1471" t="str">
        <f>VLOOKUP($A1471, 'Customer Names'!$A$2:$D$2336, 4, FALSE)</f>
        <v xml:space="preserve">  Mallory</v>
      </c>
      <c r="E1471">
        <f>VLOOKUP($A1471, 'Medical Examinations'!$A$2:$J$2336, 2, FALSE)</f>
        <v>28.31</v>
      </c>
      <c r="F1471">
        <f>VLOOKUP($A1471, 'Medical Examinations'!$A$2:$J$2336, 3, FALSE)</f>
        <v>7.48</v>
      </c>
      <c r="G1471" t="str">
        <f>VLOOKUP($A1471, 'Medical Examinations'!$A$2:$J$2336, 4, FALSE)</f>
        <v>No</v>
      </c>
      <c r="H1471" t="str">
        <f>VLOOKUP($A1471, 'Medical Examinations'!$A$2:$J$2336, 5, FALSE)</f>
        <v>No</v>
      </c>
      <c r="I1471" t="str">
        <f>VLOOKUP($A1471, 'Medical Examinations'!$A$2:$J$2336, 6, FALSE)</f>
        <v>No</v>
      </c>
      <c r="J1471">
        <f>VLOOKUP($A1471, 'Medical Examinations'!$A$2:$J$2336, 7, FALSE)</f>
        <v>0</v>
      </c>
      <c r="K1471" t="str">
        <f>VLOOKUP($A1471, 'Medical Examinations'!$A$2:$J$2336, 8, FALSE)</f>
        <v>No</v>
      </c>
      <c r="L1471" t="str">
        <f>VLOOKUP($A1471, 'Medical Examinations'!$A$2:$J$2336, 9, FALSE)</f>
        <v>Obesity</v>
      </c>
      <c r="M1471" t="str">
        <f>VLOOKUP($A1471, 'Medical Examinations'!$A$2:$J$2336, 10, FALSE)</f>
        <v>Diabetes</v>
      </c>
      <c r="N1471">
        <f>VLOOKUP($A1471, 'Hospitalisation Details'!$A$2:$K$2344, 5, FALSE)</f>
        <v>1</v>
      </c>
      <c r="O1471">
        <f>VLOOKUP($A1471, 'Hospitalisation Details'!$A$2:$K$2344, 6, FALSE)</f>
        <v>7153.55</v>
      </c>
      <c r="P1471" t="str">
        <f>VLOOKUP($A1471, 'Hospitalisation Details'!$A$2:$K$2344, 7, FALSE)</f>
        <v>tier - 2</v>
      </c>
      <c r="Q1471" t="str">
        <f>VLOOKUP($A1471, 'Hospitalisation Details'!$A$2:$K$2344, 8, FALSE)</f>
        <v>tier - 1</v>
      </c>
      <c r="R1471" t="str">
        <f>VLOOKUP($A1471, 'Hospitalisation Details'!$A$2:$K$2344, 9, FALSE)</f>
        <v>R1012</v>
      </c>
      <c r="S1471" t="str">
        <f>VLOOKUP($A1471, 'Hospitalisation Details'!$A$2:$K$2344, 10, FALSE)</f>
        <v>17Jul1981</v>
      </c>
      <c r="T1471">
        <f>VLOOKUP($A1471, 'Hospitalisation Details'!$A$2:$K$2344, 11, FALSE)</f>
        <v>41</v>
      </c>
    </row>
    <row r="1472" spans="1:20" ht="15.75" x14ac:dyDescent="0.25">
      <c r="A1472" s="1" t="s">
        <v>899</v>
      </c>
      <c r="B1472" t="str">
        <f>VLOOKUP($A1472, 'Customer Names'!$A$2:$D$2336, 2, FALSE)</f>
        <v>D'Andrea</v>
      </c>
      <c r="C1472" t="str">
        <f>VLOOKUP($A1472, 'Customer Names'!$A$2:$D$2336, 3, FALSE)</f>
        <v xml:space="preserve"> Mr</v>
      </c>
      <c r="D1472" t="str">
        <f>VLOOKUP($A1472, 'Customer Names'!$A$2:$D$2336, 4, FALSE)</f>
        <v xml:space="preserve">  Shawn E</v>
      </c>
      <c r="E1472">
        <f>VLOOKUP($A1472, 'Medical Examinations'!$A$2:$J$2336, 2, FALSE)</f>
        <v>38.06</v>
      </c>
      <c r="F1472">
        <f>VLOOKUP($A1472, 'Medical Examinations'!$A$2:$J$2336, 3, FALSE)</f>
        <v>10.74</v>
      </c>
      <c r="G1472" t="str">
        <f>VLOOKUP($A1472, 'Medical Examinations'!$A$2:$J$2336, 4, FALSE)</f>
        <v>Yes</v>
      </c>
      <c r="H1472" t="str">
        <f>VLOOKUP($A1472, 'Medical Examinations'!$A$2:$J$2336, 5, FALSE)</f>
        <v>No</v>
      </c>
      <c r="I1472" t="str">
        <f>VLOOKUP($A1472, 'Medical Examinations'!$A$2:$J$2336, 6, FALSE)</f>
        <v>No</v>
      </c>
      <c r="J1472">
        <f>VLOOKUP($A1472, 'Medical Examinations'!$A$2:$J$2336, 7, FALSE)</f>
        <v>1</v>
      </c>
      <c r="K1472" t="str">
        <f>VLOOKUP($A1472, 'Medical Examinations'!$A$2:$J$2336, 8, FALSE)</f>
        <v>Yes</v>
      </c>
      <c r="L1472" t="str">
        <f>VLOOKUP($A1472, 'Medical Examinations'!$A$2:$J$2336, 9, FALSE)</f>
        <v>Obesity</v>
      </c>
      <c r="M1472" t="str">
        <f>VLOOKUP($A1472, 'Medical Examinations'!$A$2:$J$2336, 10, FALSE)</f>
        <v>Diabetes</v>
      </c>
      <c r="N1472">
        <f>VLOOKUP($A1472, 'Hospitalisation Details'!$A$2:$K$2344, 5, FALSE)</f>
        <v>1</v>
      </c>
      <c r="O1472">
        <f>VLOOKUP($A1472, 'Hospitalisation Details'!$A$2:$K$2344, 6, FALSE)</f>
        <v>7152.67</v>
      </c>
      <c r="P1472" t="str">
        <f>VLOOKUP($A1472, 'Hospitalisation Details'!$A$2:$K$2344, 7, FALSE)</f>
        <v>tier - 3</v>
      </c>
      <c r="Q1472" t="str">
        <f>VLOOKUP($A1472, 'Hospitalisation Details'!$A$2:$K$2344, 8, FALSE)</f>
        <v>tier - 2</v>
      </c>
      <c r="R1472" t="str">
        <f>VLOOKUP($A1472, 'Hospitalisation Details'!$A$2:$K$2344, 9, FALSE)</f>
        <v>R1013</v>
      </c>
      <c r="S1472" t="str">
        <f>VLOOKUP($A1472, 'Hospitalisation Details'!$A$2:$K$2344, 10, FALSE)</f>
        <v>6Sep1978</v>
      </c>
      <c r="T1472">
        <f>VLOOKUP($A1472, 'Hospitalisation Details'!$A$2:$K$2344, 11, FALSE)</f>
        <v>44</v>
      </c>
    </row>
    <row r="1473" spans="1:20" ht="15.75" x14ac:dyDescent="0.25">
      <c r="A1473" s="1" t="s">
        <v>898</v>
      </c>
      <c r="B1473" t="str">
        <f>VLOOKUP($A1473, 'Customer Names'!$A$2:$D$2336, 2, FALSE)</f>
        <v>Olesky</v>
      </c>
      <c r="C1473" t="str">
        <f>VLOOKUP($A1473, 'Customer Names'!$A$2:$D$2336, 3, FALSE)</f>
        <v xml:space="preserve"> Ms</v>
      </c>
      <c r="D1473" t="str">
        <f>VLOOKUP($A1473, 'Customer Names'!$A$2:$D$2336, 4, FALSE)</f>
        <v xml:space="preserve">  Sarah E</v>
      </c>
      <c r="E1473">
        <f>VLOOKUP($A1473, 'Medical Examinations'!$A$2:$J$2336, 2, FALSE)</f>
        <v>28</v>
      </c>
      <c r="F1473">
        <f>VLOOKUP($A1473, 'Medical Examinations'!$A$2:$J$2336, 3, FALSE)</f>
        <v>5.19</v>
      </c>
      <c r="G1473" t="str">
        <f>VLOOKUP($A1473, 'Medical Examinations'!$A$2:$J$2336, 4, FALSE)</f>
        <v>No</v>
      </c>
      <c r="H1473" t="str">
        <f>VLOOKUP($A1473, 'Medical Examinations'!$A$2:$J$2336, 5, FALSE)</f>
        <v>No</v>
      </c>
      <c r="I1473" t="str">
        <f>VLOOKUP($A1473, 'Medical Examinations'!$A$2:$J$2336, 6, FALSE)</f>
        <v>No</v>
      </c>
      <c r="J1473">
        <f>VLOOKUP($A1473, 'Medical Examinations'!$A$2:$J$2336, 7, FALSE)</f>
        <v>0</v>
      </c>
      <c r="K1473" t="str">
        <f>VLOOKUP($A1473, 'Medical Examinations'!$A$2:$J$2336, 8, FALSE)</f>
        <v>No</v>
      </c>
      <c r="L1473" t="str">
        <f>VLOOKUP($A1473, 'Medical Examinations'!$A$2:$J$2336, 9, FALSE)</f>
        <v>Obesity</v>
      </c>
      <c r="M1473" t="str">
        <f>VLOOKUP($A1473, 'Medical Examinations'!$A$2:$J$2336, 10, FALSE)</f>
        <v>Normal</v>
      </c>
      <c r="N1473">
        <f>VLOOKUP($A1473, 'Hospitalisation Details'!$A$2:$K$2344, 5, FALSE)</f>
        <v>3</v>
      </c>
      <c r="O1473">
        <f>VLOOKUP($A1473, 'Hospitalisation Details'!$A$2:$K$2344, 6, FALSE)</f>
        <v>7151.09</v>
      </c>
      <c r="P1473" t="str">
        <f>VLOOKUP($A1473, 'Hospitalisation Details'!$A$2:$K$2344, 7, FALSE)</f>
        <v>tier - 2</v>
      </c>
      <c r="Q1473" t="str">
        <f>VLOOKUP($A1473, 'Hospitalisation Details'!$A$2:$K$2344, 8, FALSE)</f>
        <v>tier - 2</v>
      </c>
      <c r="R1473" t="str">
        <f>VLOOKUP($A1473, 'Hospitalisation Details'!$A$2:$K$2344, 9, FALSE)</f>
        <v>R1011</v>
      </c>
      <c r="S1473" t="str">
        <f>VLOOKUP($A1473, 'Hospitalisation Details'!$A$2:$K$2344, 10, FALSE)</f>
        <v>29Jun1984</v>
      </c>
      <c r="T1473">
        <f>VLOOKUP($A1473, 'Hospitalisation Details'!$A$2:$K$2344, 11, FALSE)</f>
        <v>38</v>
      </c>
    </row>
    <row r="1474" spans="1:20" ht="15.75" x14ac:dyDescent="0.25">
      <c r="A1474" s="1" t="s">
        <v>897</v>
      </c>
      <c r="B1474" t="str">
        <f>VLOOKUP($A1474, 'Customer Names'!$A$2:$D$2336, 2, FALSE)</f>
        <v>Whitcraft</v>
      </c>
      <c r="C1474" t="str">
        <f>VLOOKUP($A1474, 'Customer Names'!$A$2:$D$2336, 3, FALSE)</f>
        <v xml:space="preserve"> Mr</v>
      </c>
      <c r="D1474" t="str">
        <f>VLOOKUP($A1474, 'Customer Names'!$A$2:$D$2336, 4, FALSE)</f>
        <v xml:space="preserve">  Josh</v>
      </c>
      <c r="E1474">
        <f>VLOOKUP($A1474, 'Medical Examinations'!$A$2:$J$2336, 2, FALSE)</f>
        <v>34.32</v>
      </c>
      <c r="F1474">
        <f>VLOOKUP($A1474, 'Medical Examinations'!$A$2:$J$2336, 3, FALSE)</f>
        <v>9.17</v>
      </c>
      <c r="G1474" t="str">
        <f>VLOOKUP($A1474, 'Medical Examinations'!$A$2:$J$2336, 4, FALSE)</f>
        <v>Yes</v>
      </c>
      <c r="H1474" t="str">
        <f>VLOOKUP($A1474, 'Medical Examinations'!$A$2:$J$2336, 5, FALSE)</f>
        <v>No</v>
      </c>
      <c r="I1474" t="str">
        <f>VLOOKUP($A1474, 'Medical Examinations'!$A$2:$J$2336, 6, FALSE)</f>
        <v>No</v>
      </c>
      <c r="J1474">
        <f>VLOOKUP($A1474, 'Medical Examinations'!$A$2:$J$2336, 7, FALSE)</f>
        <v>1</v>
      </c>
      <c r="K1474" t="str">
        <f>VLOOKUP($A1474, 'Medical Examinations'!$A$2:$J$2336, 8, FALSE)</f>
        <v>No</v>
      </c>
      <c r="L1474" t="str">
        <f>VLOOKUP($A1474, 'Medical Examinations'!$A$2:$J$2336, 9, FALSE)</f>
        <v>Obesity</v>
      </c>
      <c r="M1474" t="str">
        <f>VLOOKUP($A1474, 'Medical Examinations'!$A$2:$J$2336, 10, FALSE)</f>
        <v>Diabetes</v>
      </c>
      <c r="N1474">
        <f>VLOOKUP($A1474, 'Hospitalisation Details'!$A$2:$K$2344, 5, FALSE)</f>
        <v>1</v>
      </c>
      <c r="O1474">
        <f>VLOOKUP($A1474, 'Hospitalisation Details'!$A$2:$K$2344, 6, FALSE)</f>
        <v>7147.47</v>
      </c>
      <c r="P1474" t="str">
        <f>VLOOKUP($A1474, 'Hospitalisation Details'!$A$2:$K$2344, 7, FALSE)</f>
        <v>tier - 2</v>
      </c>
      <c r="Q1474" t="str">
        <f>VLOOKUP($A1474, 'Hospitalisation Details'!$A$2:$K$2344, 8, FALSE)</f>
        <v>tier - 3</v>
      </c>
      <c r="R1474" t="str">
        <f>VLOOKUP($A1474, 'Hospitalisation Details'!$A$2:$K$2344, 9, FALSE)</f>
        <v>R1013</v>
      </c>
      <c r="S1474" t="str">
        <f>VLOOKUP($A1474, 'Hospitalisation Details'!$A$2:$K$2344, 10, FALSE)</f>
        <v>30Jul1978</v>
      </c>
      <c r="T1474">
        <f>VLOOKUP($A1474, 'Hospitalisation Details'!$A$2:$K$2344, 11, FALSE)</f>
        <v>44</v>
      </c>
    </row>
    <row r="1475" spans="1:20" ht="15.75" x14ac:dyDescent="0.25">
      <c r="A1475" s="1" t="s">
        <v>896</v>
      </c>
      <c r="B1475" t="str">
        <f>VLOOKUP($A1475, 'Customer Names'!$A$2:$D$2336, 2, FALSE)</f>
        <v>Salazar</v>
      </c>
      <c r="C1475" t="str">
        <f>VLOOKUP($A1475, 'Customer Names'!$A$2:$D$2336, 3, FALSE)</f>
        <v xml:space="preserve"> Mr</v>
      </c>
      <c r="D1475" t="str">
        <f>VLOOKUP($A1475, 'Customer Names'!$A$2:$D$2336, 4, FALSE)</f>
        <v xml:space="preserve">  Johann A</v>
      </c>
      <c r="E1475">
        <f>VLOOKUP($A1475, 'Medical Examinations'!$A$2:$J$2336, 2, FALSE)</f>
        <v>22.3</v>
      </c>
      <c r="F1475">
        <f>VLOOKUP($A1475, 'Medical Examinations'!$A$2:$J$2336, 3, FALSE)</f>
        <v>4.95</v>
      </c>
      <c r="G1475" t="str">
        <f>VLOOKUP($A1475, 'Medical Examinations'!$A$2:$J$2336, 4, FALSE)</f>
        <v>No</v>
      </c>
      <c r="H1475" t="str">
        <f>VLOOKUP($A1475, 'Medical Examinations'!$A$2:$J$2336, 5, FALSE)</f>
        <v>No</v>
      </c>
      <c r="I1475" t="str">
        <f>VLOOKUP($A1475, 'Medical Examinations'!$A$2:$J$2336, 6, FALSE)</f>
        <v>No</v>
      </c>
      <c r="J1475">
        <f>VLOOKUP($A1475, 'Medical Examinations'!$A$2:$J$2336, 7, FALSE)</f>
        <v>0</v>
      </c>
      <c r="K1475" t="str">
        <f>VLOOKUP($A1475, 'Medical Examinations'!$A$2:$J$2336, 8, FALSE)</f>
        <v>No</v>
      </c>
      <c r="L1475" t="str">
        <f>VLOOKUP($A1475, 'Medical Examinations'!$A$2:$J$2336, 9, FALSE)</f>
        <v>Obesity</v>
      </c>
      <c r="M1475" t="str">
        <f>VLOOKUP($A1475, 'Medical Examinations'!$A$2:$J$2336, 10, FALSE)</f>
        <v>Normal</v>
      </c>
      <c r="N1475">
        <f>VLOOKUP($A1475, 'Hospitalisation Details'!$A$2:$K$2344, 5, FALSE)</f>
        <v>0</v>
      </c>
      <c r="O1475">
        <f>VLOOKUP($A1475, 'Hospitalisation Details'!$A$2:$K$2344, 6, FALSE)</f>
        <v>7147.11</v>
      </c>
      <c r="P1475" t="str">
        <f>VLOOKUP($A1475, 'Hospitalisation Details'!$A$2:$K$2344, 7, FALSE)</f>
        <v>tier - 3</v>
      </c>
      <c r="Q1475" t="str">
        <f>VLOOKUP($A1475, 'Hospitalisation Details'!$A$2:$K$2344, 8, FALSE)</f>
        <v>tier - 2</v>
      </c>
      <c r="R1475" t="str">
        <f>VLOOKUP($A1475, 'Hospitalisation Details'!$A$2:$K$2344, 9, FALSE)</f>
        <v>R1011</v>
      </c>
      <c r="S1475" t="str">
        <f>VLOOKUP($A1475, 'Hospitalisation Details'!$A$2:$K$2344, 10, FALSE)</f>
        <v>24Jun1976</v>
      </c>
      <c r="T1475">
        <f>VLOOKUP($A1475, 'Hospitalisation Details'!$A$2:$K$2344, 11, FALSE)</f>
        <v>46</v>
      </c>
    </row>
    <row r="1476" spans="1:20" ht="15.75" x14ac:dyDescent="0.25">
      <c r="A1476" s="1" t="s">
        <v>895</v>
      </c>
      <c r="B1476" t="str">
        <f>VLOOKUP($A1476, 'Customer Names'!$A$2:$D$2336, 2, FALSE)</f>
        <v>Todd</v>
      </c>
      <c r="C1476" t="str">
        <f>VLOOKUP($A1476, 'Customer Names'!$A$2:$D$2336, 3, FALSE)</f>
        <v xml:space="preserve"> Ms</v>
      </c>
      <c r="D1476" t="str">
        <f>VLOOKUP($A1476, 'Customer Names'!$A$2:$D$2336, 4, FALSE)</f>
        <v xml:space="preserve">  Robin M</v>
      </c>
      <c r="E1476">
        <f>VLOOKUP($A1476, 'Medical Examinations'!$A$2:$J$2336, 2, FALSE)</f>
        <v>27.835000000000001</v>
      </c>
      <c r="F1476">
        <f>VLOOKUP($A1476, 'Medical Examinations'!$A$2:$J$2336, 3, FALSE)</f>
        <v>6.03</v>
      </c>
      <c r="G1476" t="str">
        <f>VLOOKUP($A1476, 'Medical Examinations'!$A$2:$J$2336, 4, FALSE)</f>
        <v>No</v>
      </c>
      <c r="H1476" t="str">
        <f>VLOOKUP($A1476, 'Medical Examinations'!$A$2:$J$2336, 5, FALSE)</f>
        <v>No</v>
      </c>
      <c r="I1476" t="str">
        <f>VLOOKUP($A1476, 'Medical Examinations'!$A$2:$J$2336, 6, FALSE)</f>
        <v>No</v>
      </c>
      <c r="J1476">
        <f>VLOOKUP($A1476, 'Medical Examinations'!$A$2:$J$2336, 7, FALSE)</f>
        <v>0</v>
      </c>
      <c r="K1476" t="str">
        <f>VLOOKUP($A1476, 'Medical Examinations'!$A$2:$J$2336, 8, FALSE)</f>
        <v>No</v>
      </c>
      <c r="L1476" t="str">
        <f>VLOOKUP($A1476, 'Medical Examinations'!$A$2:$J$2336, 9, FALSE)</f>
        <v>Obesity</v>
      </c>
      <c r="M1476" t="str">
        <f>VLOOKUP($A1476, 'Medical Examinations'!$A$2:$J$2336, 10, FALSE)</f>
        <v>Diabetes</v>
      </c>
      <c r="N1476">
        <f>VLOOKUP($A1476, 'Hospitalisation Details'!$A$2:$K$2344, 5, FALSE)</f>
        <v>2</v>
      </c>
      <c r="O1476">
        <f>VLOOKUP($A1476, 'Hospitalisation Details'!$A$2:$K$2344, 6, FALSE)</f>
        <v>7144.86</v>
      </c>
      <c r="P1476" t="str">
        <f>VLOOKUP($A1476, 'Hospitalisation Details'!$A$2:$K$2344, 7, FALSE)</f>
        <v>tier - 2</v>
      </c>
      <c r="Q1476" t="str">
        <f>VLOOKUP($A1476, 'Hospitalisation Details'!$A$2:$K$2344, 8, FALSE)</f>
        <v>tier - 2</v>
      </c>
      <c r="R1476" t="str">
        <f>VLOOKUP($A1476, 'Hospitalisation Details'!$A$2:$K$2344, 9, FALSE)</f>
        <v>R1024</v>
      </c>
      <c r="S1476" t="str">
        <f>VLOOKUP($A1476, 'Hospitalisation Details'!$A$2:$K$2344, 10, FALSE)</f>
        <v>21Nov1984</v>
      </c>
      <c r="T1476">
        <f>VLOOKUP($A1476, 'Hospitalisation Details'!$A$2:$K$2344, 11, FALSE)</f>
        <v>38</v>
      </c>
    </row>
    <row r="1477" spans="1:20" ht="15.75" x14ac:dyDescent="0.25">
      <c r="A1477" s="1" t="s">
        <v>894</v>
      </c>
      <c r="B1477" t="str">
        <f>VLOOKUP($A1477, 'Customer Names'!$A$2:$D$2336, 2, FALSE)</f>
        <v>Pond</v>
      </c>
      <c r="C1477" t="str">
        <f>VLOOKUP($A1477, 'Customer Names'!$A$2:$D$2336, 3, FALSE)</f>
        <v xml:space="preserve"> Mr</v>
      </c>
      <c r="D1477" t="str">
        <f>VLOOKUP($A1477, 'Customer Names'!$A$2:$D$2336, 4, FALSE)</f>
        <v xml:space="preserve">  Kyle K</v>
      </c>
      <c r="E1477">
        <f>VLOOKUP($A1477, 'Medical Examinations'!$A$2:$J$2336, 2, FALSE)</f>
        <v>39.229999999999997</v>
      </c>
      <c r="F1477">
        <f>VLOOKUP($A1477, 'Medical Examinations'!$A$2:$J$2336, 3, FALSE)</f>
        <v>5.36</v>
      </c>
      <c r="G1477" t="str">
        <f>VLOOKUP($A1477, 'Medical Examinations'!$A$2:$J$2336, 4, FALSE)</f>
        <v>Yes</v>
      </c>
      <c r="H1477" t="str">
        <f>VLOOKUP($A1477, 'Medical Examinations'!$A$2:$J$2336, 5, FALSE)</f>
        <v>No</v>
      </c>
      <c r="I1477" t="str">
        <f>VLOOKUP($A1477, 'Medical Examinations'!$A$2:$J$2336, 6, FALSE)</f>
        <v>No</v>
      </c>
      <c r="J1477">
        <f>VLOOKUP($A1477, 'Medical Examinations'!$A$2:$J$2336, 7, FALSE)</f>
        <v>1</v>
      </c>
      <c r="K1477" t="str">
        <f>VLOOKUP($A1477, 'Medical Examinations'!$A$2:$J$2336, 8, FALSE)</f>
        <v>Yes</v>
      </c>
      <c r="L1477" t="str">
        <f>VLOOKUP($A1477, 'Medical Examinations'!$A$2:$J$2336, 9, FALSE)</f>
        <v>Obesity</v>
      </c>
      <c r="M1477" t="str">
        <f>VLOOKUP($A1477, 'Medical Examinations'!$A$2:$J$2336, 10, FALSE)</f>
        <v>Normal</v>
      </c>
      <c r="N1477">
        <f>VLOOKUP($A1477, 'Hospitalisation Details'!$A$2:$K$2344, 5, FALSE)</f>
        <v>0</v>
      </c>
      <c r="O1477">
        <f>VLOOKUP($A1477, 'Hospitalisation Details'!$A$2:$K$2344, 6, FALSE)</f>
        <v>7144.4</v>
      </c>
      <c r="P1477" t="str">
        <f>VLOOKUP($A1477, 'Hospitalisation Details'!$A$2:$K$2344, 7, FALSE)</f>
        <v>tier - 2</v>
      </c>
      <c r="Q1477" t="str">
        <f>VLOOKUP($A1477, 'Hospitalisation Details'!$A$2:$K$2344, 8, FALSE)</f>
        <v>tier - 1</v>
      </c>
      <c r="R1477" t="str">
        <f>VLOOKUP($A1477, 'Hospitalisation Details'!$A$2:$K$2344, 9, FALSE)</f>
        <v>R1022</v>
      </c>
      <c r="S1477" t="str">
        <f>VLOOKUP($A1477, 'Hospitalisation Details'!$A$2:$K$2344, 10, FALSE)</f>
        <v>8Aug1999</v>
      </c>
      <c r="T1477">
        <f>VLOOKUP($A1477, 'Hospitalisation Details'!$A$2:$K$2344, 11, FALSE)</f>
        <v>23</v>
      </c>
    </row>
    <row r="1478" spans="1:20" ht="15.75" x14ac:dyDescent="0.25">
      <c r="A1478" s="1" t="s">
        <v>893</v>
      </c>
      <c r="B1478" t="str">
        <f>VLOOKUP($A1478, 'Customer Names'!$A$2:$D$2336, 2, FALSE)</f>
        <v>Egan</v>
      </c>
      <c r="C1478" t="str">
        <f>VLOOKUP($A1478, 'Customer Names'!$A$2:$D$2336, 3, FALSE)</f>
        <v xml:space="preserve"> Ms</v>
      </c>
      <c r="D1478" t="str">
        <f>VLOOKUP($A1478, 'Customer Names'!$A$2:$D$2336, 4, FALSE)</f>
        <v xml:space="preserve">  Alison</v>
      </c>
      <c r="E1478">
        <f>VLOOKUP($A1478, 'Medical Examinations'!$A$2:$J$2336, 2, FALSE)</f>
        <v>19.95</v>
      </c>
      <c r="F1478">
        <f>VLOOKUP($A1478, 'Medical Examinations'!$A$2:$J$2336, 3, FALSE)</f>
        <v>6.11</v>
      </c>
      <c r="G1478" t="str">
        <f>VLOOKUP($A1478, 'Medical Examinations'!$A$2:$J$2336, 4, FALSE)</f>
        <v>No</v>
      </c>
      <c r="H1478" t="str">
        <f>VLOOKUP($A1478, 'Medical Examinations'!$A$2:$J$2336, 5, FALSE)</f>
        <v>No</v>
      </c>
      <c r="I1478" t="str">
        <f>VLOOKUP($A1478, 'Medical Examinations'!$A$2:$J$2336, 6, FALSE)</f>
        <v>No</v>
      </c>
      <c r="J1478">
        <f>VLOOKUP($A1478, 'Medical Examinations'!$A$2:$J$2336, 7, FALSE)</f>
        <v>0</v>
      </c>
      <c r="K1478" t="str">
        <f>VLOOKUP($A1478, 'Medical Examinations'!$A$2:$J$2336, 8, FALSE)</f>
        <v>No</v>
      </c>
      <c r="L1478" t="str">
        <f>VLOOKUP($A1478, 'Medical Examinations'!$A$2:$J$2336, 9, FALSE)</f>
        <v>Obesity</v>
      </c>
      <c r="M1478" t="str">
        <f>VLOOKUP($A1478, 'Medical Examinations'!$A$2:$J$2336, 10, FALSE)</f>
        <v>Diabetes</v>
      </c>
      <c r="N1478">
        <f>VLOOKUP($A1478, 'Hospitalisation Details'!$A$2:$K$2344, 5, FALSE)</f>
        <v>2</v>
      </c>
      <c r="O1478">
        <f>VLOOKUP($A1478, 'Hospitalisation Details'!$A$2:$K$2344, 6, FALSE)</f>
        <v>7133.9</v>
      </c>
      <c r="P1478" t="str">
        <f>VLOOKUP($A1478, 'Hospitalisation Details'!$A$2:$K$2344, 7, FALSE)</f>
        <v>tier - 2</v>
      </c>
      <c r="Q1478" t="str">
        <f>VLOOKUP($A1478, 'Hospitalisation Details'!$A$2:$K$2344, 8, FALSE)</f>
        <v>tier - 1</v>
      </c>
      <c r="R1478" t="str">
        <f>VLOOKUP($A1478, 'Hospitalisation Details'!$A$2:$K$2344, 9, FALSE)</f>
        <v>R1024</v>
      </c>
      <c r="S1478" t="str">
        <f>VLOOKUP($A1478, 'Hospitalisation Details'!$A$2:$K$2344, 10, FALSE)</f>
        <v>7Jul1984</v>
      </c>
      <c r="T1478">
        <f>VLOOKUP($A1478, 'Hospitalisation Details'!$A$2:$K$2344, 11, FALSE)</f>
        <v>38</v>
      </c>
    </row>
    <row r="1479" spans="1:20" ht="15.75" x14ac:dyDescent="0.25">
      <c r="A1479" s="1" t="s">
        <v>892</v>
      </c>
      <c r="B1479" t="str">
        <f>VLOOKUP($A1479, 'Customer Names'!$A$2:$D$2336, 2, FALSE)</f>
        <v>Bersani</v>
      </c>
      <c r="C1479" t="str">
        <f>VLOOKUP($A1479, 'Customer Names'!$A$2:$D$2336, 3, FALSE)</f>
        <v xml:space="preserve"> Mr</v>
      </c>
      <c r="D1479" t="str">
        <f>VLOOKUP($A1479, 'Customer Names'!$A$2:$D$2336, 4, FALSE)</f>
        <v xml:space="preserve">  Michael A</v>
      </c>
      <c r="E1479">
        <f>VLOOKUP($A1479, 'Medical Examinations'!$A$2:$J$2336, 2, FALSE)</f>
        <v>34.64</v>
      </c>
      <c r="F1479">
        <f>VLOOKUP($A1479, 'Medical Examinations'!$A$2:$J$2336, 3, FALSE)</f>
        <v>4.88</v>
      </c>
      <c r="G1479" t="str">
        <f>VLOOKUP($A1479, 'Medical Examinations'!$A$2:$J$2336, 4, FALSE)</f>
        <v>Yes</v>
      </c>
      <c r="H1479" t="str">
        <f>VLOOKUP($A1479, 'Medical Examinations'!$A$2:$J$2336, 5, FALSE)</f>
        <v>No</v>
      </c>
      <c r="I1479" t="str">
        <f>VLOOKUP($A1479, 'Medical Examinations'!$A$2:$J$2336, 6, FALSE)</f>
        <v>Yes</v>
      </c>
      <c r="J1479">
        <f>VLOOKUP($A1479, 'Medical Examinations'!$A$2:$J$2336, 7, FALSE)</f>
        <v>1</v>
      </c>
      <c r="K1479" t="str">
        <f>VLOOKUP($A1479, 'Medical Examinations'!$A$2:$J$2336, 8, FALSE)</f>
        <v>No</v>
      </c>
      <c r="L1479" t="str">
        <f>VLOOKUP($A1479, 'Medical Examinations'!$A$2:$J$2336, 9, FALSE)</f>
        <v>Obesity</v>
      </c>
      <c r="M1479" t="str">
        <f>VLOOKUP($A1479, 'Medical Examinations'!$A$2:$J$2336, 10, FALSE)</f>
        <v>Normal</v>
      </c>
      <c r="N1479">
        <f>VLOOKUP($A1479, 'Hospitalisation Details'!$A$2:$K$2344, 5, FALSE)</f>
        <v>0</v>
      </c>
      <c r="O1479">
        <f>VLOOKUP($A1479, 'Hospitalisation Details'!$A$2:$K$2344, 6, FALSE)</f>
        <v>7128.64</v>
      </c>
      <c r="P1479" t="str">
        <f>VLOOKUP($A1479, 'Hospitalisation Details'!$A$2:$K$2344, 7, FALSE)</f>
        <v>tier - 2</v>
      </c>
      <c r="Q1479" t="str">
        <f>VLOOKUP($A1479, 'Hospitalisation Details'!$A$2:$K$2344, 8, FALSE)</f>
        <v>tier - 2</v>
      </c>
      <c r="R1479" t="str">
        <f>VLOOKUP($A1479, 'Hospitalisation Details'!$A$2:$K$2344, 9, FALSE)</f>
        <v>R1021</v>
      </c>
      <c r="S1479" t="str">
        <f>VLOOKUP($A1479, 'Hospitalisation Details'!$A$2:$K$2344, 10, FALSE)</f>
        <v>1Aug1993</v>
      </c>
      <c r="T1479">
        <f>VLOOKUP($A1479, 'Hospitalisation Details'!$A$2:$K$2344, 11, FALSE)</f>
        <v>29</v>
      </c>
    </row>
    <row r="1480" spans="1:20" ht="15.75" x14ac:dyDescent="0.25">
      <c r="A1480" s="1" t="s">
        <v>891</v>
      </c>
      <c r="B1480" t="str">
        <f>VLOOKUP($A1480, 'Customer Names'!$A$2:$D$2336, 2, FALSE)</f>
        <v>Creech</v>
      </c>
      <c r="C1480" t="str">
        <f>VLOOKUP($A1480, 'Customer Names'!$A$2:$D$2336, 3, FALSE)</f>
        <v xml:space="preserve"> Mr</v>
      </c>
      <c r="D1480" t="str">
        <f>VLOOKUP($A1480, 'Customer Names'!$A$2:$D$2336, 4, FALSE)</f>
        <v xml:space="preserve">  Byron A</v>
      </c>
      <c r="E1480">
        <f>VLOOKUP($A1480, 'Medical Examinations'!$A$2:$J$2336, 2, FALSE)</f>
        <v>18.75</v>
      </c>
      <c r="F1480">
        <f>VLOOKUP($A1480, 'Medical Examinations'!$A$2:$J$2336, 3, FALSE)</f>
        <v>6.72</v>
      </c>
      <c r="G1480" t="str">
        <f>VLOOKUP($A1480, 'Medical Examinations'!$A$2:$J$2336, 4, FALSE)</f>
        <v>No</v>
      </c>
      <c r="H1480" t="str">
        <f>VLOOKUP($A1480, 'Medical Examinations'!$A$2:$J$2336, 5, FALSE)</f>
        <v>No</v>
      </c>
      <c r="I1480" t="str">
        <f>VLOOKUP($A1480, 'Medical Examinations'!$A$2:$J$2336, 6, FALSE)</f>
        <v>No</v>
      </c>
      <c r="J1480">
        <f>VLOOKUP($A1480, 'Medical Examinations'!$A$2:$J$2336, 7, FALSE)</f>
        <v>0</v>
      </c>
      <c r="K1480" t="str">
        <f>VLOOKUP($A1480, 'Medical Examinations'!$A$2:$J$2336, 8, FALSE)</f>
        <v>No</v>
      </c>
      <c r="L1480" t="str">
        <f>VLOOKUP($A1480, 'Medical Examinations'!$A$2:$J$2336, 9, FALSE)</f>
        <v>Obesity</v>
      </c>
      <c r="M1480" t="str">
        <f>VLOOKUP($A1480, 'Medical Examinations'!$A$2:$J$2336, 10, FALSE)</f>
        <v>Diabetes</v>
      </c>
      <c r="N1480">
        <f>VLOOKUP($A1480, 'Hospitalisation Details'!$A$2:$K$2344, 5, FALSE)</f>
        <v>0</v>
      </c>
      <c r="O1480">
        <f>VLOOKUP($A1480, 'Hospitalisation Details'!$A$2:$K$2344, 6, FALSE)</f>
        <v>7125.25</v>
      </c>
      <c r="P1480" t="str">
        <f>VLOOKUP($A1480, 'Hospitalisation Details'!$A$2:$K$2344, 7, FALSE)</f>
        <v>tier - 3</v>
      </c>
      <c r="Q1480" t="str">
        <f>VLOOKUP($A1480, 'Hospitalisation Details'!$A$2:$K$2344, 8, FALSE)</f>
        <v>tier - 2</v>
      </c>
      <c r="R1480" t="str">
        <f>VLOOKUP($A1480, 'Hospitalisation Details'!$A$2:$K$2344, 9, FALSE)</f>
        <v>R1013</v>
      </c>
      <c r="S1480" t="str">
        <f>VLOOKUP($A1480, 'Hospitalisation Details'!$A$2:$K$2344, 10, FALSE)</f>
        <v>29Jun1968</v>
      </c>
      <c r="T1480">
        <f>VLOOKUP($A1480, 'Hospitalisation Details'!$A$2:$K$2344, 11, FALSE)</f>
        <v>54</v>
      </c>
    </row>
    <row r="1481" spans="1:20" ht="15.75" x14ac:dyDescent="0.25">
      <c r="A1481" s="1" t="s">
        <v>890</v>
      </c>
      <c r="B1481" t="str">
        <f>VLOOKUP($A1481, 'Customer Names'!$A$2:$D$2336, 2, FALSE)</f>
        <v>Sudres</v>
      </c>
      <c r="C1481" t="str">
        <f>VLOOKUP($A1481, 'Customer Names'!$A$2:$D$2336, 3, FALSE)</f>
        <v xml:space="preserve"> Ms</v>
      </c>
      <c r="D1481" t="str">
        <f>VLOOKUP($A1481, 'Customer Names'!$A$2:$D$2336, 4, FALSE)</f>
        <v xml:space="preserve">  Carine A</v>
      </c>
      <c r="E1481">
        <f>VLOOKUP($A1481, 'Medical Examinations'!$A$2:$J$2336, 2, FALSE)</f>
        <v>26.48</v>
      </c>
      <c r="F1481">
        <f>VLOOKUP($A1481, 'Medical Examinations'!$A$2:$J$2336, 3, FALSE)</f>
        <v>4.2</v>
      </c>
      <c r="G1481" t="str">
        <f>VLOOKUP($A1481, 'Medical Examinations'!$A$2:$J$2336, 4, FALSE)</f>
        <v>No</v>
      </c>
      <c r="H1481" t="str">
        <f>VLOOKUP($A1481, 'Medical Examinations'!$A$2:$J$2336, 5, FALSE)</f>
        <v>No</v>
      </c>
      <c r="I1481" t="str">
        <f>VLOOKUP($A1481, 'Medical Examinations'!$A$2:$J$2336, 6, FALSE)</f>
        <v>No</v>
      </c>
      <c r="J1481">
        <f>VLOOKUP($A1481, 'Medical Examinations'!$A$2:$J$2336, 7, FALSE)</f>
        <v>0</v>
      </c>
      <c r="K1481" t="str">
        <f>VLOOKUP($A1481, 'Medical Examinations'!$A$2:$J$2336, 8, FALSE)</f>
        <v>No</v>
      </c>
      <c r="L1481" t="str">
        <f>VLOOKUP($A1481, 'Medical Examinations'!$A$2:$J$2336, 9, FALSE)</f>
        <v>Obesity</v>
      </c>
      <c r="M1481" t="str">
        <f>VLOOKUP($A1481, 'Medical Examinations'!$A$2:$J$2336, 10, FALSE)</f>
        <v>Normal</v>
      </c>
      <c r="N1481">
        <f>VLOOKUP($A1481, 'Hospitalisation Details'!$A$2:$K$2344, 5, FALSE)</f>
        <v>3</v>
      </c>
      <c r="O1481">
        <f>VLOOKUP($A1481, 'Hospitalisation Details'!$A$2:$K$2344, 6, FALSE)</f>
        <v>7106.81</v>
      </c>
      <c r="P1481" t="str">
        <f>VLOOKUP($A1481, 'Hospitalisation Details'!$A$2:$K$2344, 7, FALSE)</f>
        <v>tier - 2</v>
      </c>
      <c r="Q1481" t="str">
        <f>VLOOKUP($A1481, 'Hospitalisation Details'!$A$2:$K$2344, 8, FALSE)</f>
        <v>tier - 1</v>
      </c>
      <c r="R1481" t="str">
        <f>VLOOKUP($A1481, 'Hospitalisation Details'!$A$2:$K$2344, 9, FALSE)</f>
        <v>R1012</v>
      </c>
      <c r="S1481" t="str">
        <f>VLOOKUP($A1481, 'Hospitalisation Details'!$A$2:$K$2344, 10, FALSE)</f>
        <v>11Aug1987</v>
      </c>
      <c r="T1481">
        <f>VLOOKUP($A1481, 'Hospitalisation Details'!$A$2:$K$2344, 11, FALSE)</f>
        <v>35</v>
      </c>
    </row>
    <row r="1482" spans="1:20" ht="15.75" x14ac:dyDescent="0.25">
      <c r="A1482" s="1" t="s">
        <v>889</v>
      </c>
      <c r="B1482" t="str">
        <f>VLOOKUP($A1482, 'Customer Names'!$A$2:$D$2336, 2, FALSE)</f>
        <v>Couture</v>
      </c>
      <c r="C1482" t="str">
        <f>VLOOKUP($A1482, 'Customer Names'!$A$2:$D$2336, 3, FALSE)</f>
        <v xml:space="preserve"> Mr</v>
      </c>
      <c r="D1482" t="str">
        <f>VLOOKUP($A1482, 'Customer Names'!$A$2:$D$2336, 4, FALSE)</f>
        <v xml:space="preserve">  Nathaniel</v>
      </c>
      <c r="E1482">
        <f>VLOOKUP($A1482, 'Medical Examinations'!$A$2:$J$2336, 2, FALSE)</f>
        <v>34.83</v>
      </c>
      <c r="F1482">
        <f>VLOOKUP($A1482, 'Medical Examinations'!$A$2:$J$2336, 3, FALSE)</f>
        <v>5.79</v>
      </c>
      <c r="G1482" t="str">
        <f>VLOOKUP($A1482, 'Medical Examinations'!$A$2:$J$2336, 4, FALSE)</f>
        <v>Yes</v>
      </c>
      <c r="H1482" t="str">
        <f>VLOOKUP($A1482, 'Medical Examinations'!$A$2:$J$2336, 5, FALSE)</f>
        <v>No</v>
      </c>
      <c r="I1482" t="str">
        <f>VLOOKUP($A1482, 'Medical Examinations'!$A$2:$J$2336, 6, FALSE)</f>
        <v>No</v>
      </c>
      <c r="J1482">
        <f>VLOOKUP($A1482, 'Medical Examinations'!$A$2:$J$2336, 7, FALSE)</f>
        <v>1</v>
      </c>
      <c r="K1482" t="str">
        <f>VLOOKUP($A1482, 'Medical Examinations'!$A$2:$J$2336, 8, FALSE)</f>
        <v>No</v>
      </c>
      <c r="L1482" t="str">
        <f>VLOOKUP($A1482, 'Medical Examinations'!$A$2:$J$2336, 9, FALSE)</f>
        <v>Obesity</v>
      </c>
      <c r="M1482" t="str">
        <f>VLOOKUP($A1482, 'Medical Examinations'!$A$2:$J$2336, 10, FALSE)</f>
        <v>Diabetes</v>
      </c>
      <c r="N1482">
        <f>VLOOKUP($A1482, 'Hospitalisation Details'!$A$2:$K$2344, 5, FALSE)</f>
        <v>0</v>
      </c>
      <c r="O1482">
        <f>VLOOKUP($A1482, 'Hospitalisation Details'!$A$2:$K$2344, 6, FALSE)</f>
        <v>7096.98</v>
      </c>
      <c r="P1482" t="str">
        <f>VLOOKUP($A1482, 'Hospitalisation Details'!$A$2:$K$2344, 7, FALSE)</f>
        <v>tier - 2</v>
      </c>
      <c r="Q1482" t="str">
        <f>VLOOKUP($A1482, 'Hospitalisation Details'!$A$2:$K$2344, 8, FALSE)</f>
        <v>tier - 2</v>
      </c>
      <c r="R1482" t="str">
        <f>VLOOKUP($A1482, 'Hospitalisation Details'!$A$2:$K$2344, 9, FALSE)</f>
        <v>R1012</v>
      </c>
      <c r="S1482" t="str">
        <f>VLOOKUP($A1482, 'Hospitalisation Details'!$A$2:$K$2344, 10, FALSE)</f>
        <v>18Jun1992</v>
      </c>
      <c r="T1482">
        <f>VLOOKUP($A1482, 'Hospitalisation Details'!$A$2:$K$2344, 11, FALSE)</f>
        <v>30</v>
      </c>
    </row>
    <row r="1483" spans="1:20" ht="15.75" x14ac:dyDescent="0.25">
      <c r="A1483" s="1" t="s">
        <v>888</v>
      </c>
      <c r="B1483" t="str">
        <f>VLOOKUP($A1483, 'Customer Names'!$A$2:$D$2336, 2, FALSE)</f>
        <v>Willard</v>
      </c>
      <c r="C1483" t="str">
        <f>VLOOKUP($A1483, 'Customer Names'!$A$2:$D$2336, 3, FALSE)</f>
        <v xml:space="preserve"> Ms</v>
      </c>
      <c r="D1483" t="str">
        <f>VLOOKUP($A1483, 'Customer Names'!$A$2:$D$2336, 4, FALSE)</f>
        <v xml:space="preserve">  Lindsay A</v>
      </c>
      <c r="E1483">
        <f>VLOOKUP($A1483, 'Medical Examinations'!$A$2:$J$2336, 2, FALSE)</f>
        <v>25.46</v>
      </c>
      <c r="F1483">
        <f>VLOOKUP($A1483, 'Medical Examinations'!$A$2:$J$2336, 3, FALSE)</f>
        <v>4.29</v>
      </c>
      <c r="G1483" t="str">
        <f>VLOOKUP($A1483, 'Medical Examinations'!$A$2:$J$2336, 4, FALSE)</f>
        <v>No</v>
      </c>
      <c r="H1483" t="str">
        <f>VLOOKUP($A1483, 'Medical Examinations'!$A$2:$J$2336, 5, FALSE)</f>
        <v>No</v>
      </c>
      <c r="I1483" t="str">
        <f>VLOOKUP($A1483, 'Medical Examinations'!$A$2:$J$2336, 6, FALSE)</f>
        <v>No</v>
      </c>
      <c r="J1483">
        <f>VLOOKUP($A1483, 'Medical Examinations'!$A$2:$J$2336, 7, FALSE)</f>
        <v>0</v>
      </c>
      <c r="K1483" t="str">
        <f>VLOOKUP($A1483, 'Medical Examinations'!$A$2:$J$2336, 8, FALSE)</f>
        <v>No</v>
      </c>
      <c r="L1483" t="str">
        <f>VLOOKUP($A1483, 'Medical Examinations'!$A$2:$J$2336, 9, FALSE)</f>
        <v>Obesity</v>
      </c>
      <c r="M1483" t="str">
        <f>VLOOKUP($A1483, 'Medical Examinations'!$A$2:$J$2336, 10, FALSE)</f>
        <v>Normal</v>
      </c>
      <c r="N1483">
        <f>VLOOKUP($A1483, 'Hospitalisation Details'!$A$2:$K$2344, 5, FALSE)</f>
        <v>1</v>
      </c>
      <c r="O1483">
        <f>VLOOKUP($A1483, 'Hospitalisation Details'!$A$2:$K$2344, 6, FALSE)</f>
        <v>7077.19</v>
      </c>
      <c r="P1483" t="str">
        <f>VLOOKUP($A1483, 'Hospitalisation Details'!$A$2:$K$2344, 7, FALSE)</f>
        <v>tier - 2</v>
      </c>
      <c r="Q1483" t="str">
        <f>VLOOKUP($A1483, 'Hospitalisation Details'!$A$2:$K$2344, 8, FALSE)</f>
        <v>tier - 3</v>
      </c>
      <c r="R1483" t="str">
        <f>VLOOKUP($A1483, 'Hospitalisation Details'!$A$2:$K$2344, 9, FALSE)</f>
        <v>R1024</v>
      </c>
      <c r="S1483" t="str">
        <f>VLOOKUP($A1483, 'Hospitalisation Details'!$A$2:$K$2344, 10, FALSE)</f>
        <v>6Oct1982</v>
      </c>
      <c r="T1483">
        <f>VLOOKUP($A1483, 'Hospitalisation Details'!$A$2:$K$2344, 11, FALSE)</f>
        <v>40</v>
      </c>
    </row>
    <row r="1484" spans="1:20" ht="15.75" x14ac:dyDescent="0.25">
      <c r="A1484" s="1" t="s">
        <v>887</v>
      </c>
      <c r="B1484" t="str">
        <f>VLOOKUP($A1484, 'Customer Names'!$A$2:$D$2336, 2, FALSE)</f>
        <v>Patronick</v>
      </c>
      <c r="C1484" t="str">
        <f>VLOOKUP($A1484, 'Customer Names'!$A$2:$D$2336, 3, FALSE)</f>
        <v xml:space="preserve"> Mr</v>
      </c>
      <c r="D1484" t="str">
        <f>VLOOKUP($A1484, 'Customer Names'!$A$2:$D$2336, 4, FALSE)</f>
        <v xml:space="preserve">  Justin R</v>
      </c>
      <c r="E1484">
        <f>VLOOKUP($A1484, 'Medical Examinations'!$A$2:$J$2336, 2, FALSE)</f>
        <v>23.31</v>
      </c>
      <c r="F1484">
        <f>VLOOKUP($A1484, 'Medical Examinations'!$A$2:$J$2336, 3, FALSE)</f>
        <v>8.27</v>
      </c>
      <c r="G1484" t="str">
        <f>VLOOKUP($A1484, 'Medical Examinations'!$A$2:$J$2336, 4, FALSE)</f>
        <v>No</v>
      </c>
      <c r="H1484" t="str">
        <f>VLOOKUP($A1484, 'Medical Examinations'!$A$2:$J$2336, 5, FALSE)</f>
        <v>No</v>
      </c>
      <c r="I1484" t="str">
        <f>VLOOKUP($A1484, 'Medical Examinations'!$A$2:$J$2336, 6, FALSE)</f>
        <v>No</v>
      </c>
      <c r="J1484">
        <f>VLOOKUP($A1484, 'Medical Examinations'!$A$2:$J$2336, 7, FALSE)</f>
        <v>0</v>
      </c>
      <c r="K1484" t="str">
        <f>VLOOKUP($A1484, 'Medical Examinations'!$A$2:$J$2336, 8, FALSE)</f>
        <v>No</v>
      </c>
      <c r="L1484" t="str">
        <f>VLOOKUP($A1484, 'Medical Examinations'!$A$2:$J$2336, 9, FALSE)</f>
        <v>Obesity</v>
      </c>
      <c r="M1484" t="str">
        <f>VLOOKUP($A1484, 'Medical Examinations'!$A$2:$J$2336, 10, FALSE)</f>
        <v>Diabetes</v>
      </c>
      <c r="N1484">
        <f>VLOOKUP($A1484, 'Hospitalisation Details'!$A$2:$K$2344, 5, FALSE)</f>
        <v>2</v>
      </c>
      <c r="O1484">
        <f>VLOOKUP($A1484, 'Hospitalisation Details'!$A$2:$K$2344, 6, FALSE)</f>
        <v>7054.41</v>
      </c>
      <c r="P1484" t="str">
        <f>VLOOKUP($A1484, 'Hospitalisation Details'!$A$2:$K$2344, 7, FALSE)</f>
        <v>tier - 2</v>
      </c>
      <c r="Q1484" t="str">
        <f>VLOOKUP($A1484, 'Hospitalisation Details'!$A$2:$K$2344, 8, FALSE)</f>
        <v>tier - 2</v>
      </c>
      <c r="R1484" t="str">
        <f>VLOOKUP($A1484, 'Hospitalisation Details'!$A$2:$K$2344, 9, FALSE)</f>
        <v>R1013</v>
      </c>
      <c r="S1484" t="str">
        <f>VLOOKUP($A1484, 'Hospitalisation Details'!$A$2:$K$2344, 10, FALSE)</f>
        <v>24Jun1978</v>
      </c>
      <c r="T1484">
        <f>VLOOKUP($A1484, 'Hospitalisation Details'!$A$2:$K$2344, 11, FALSE)</f>
        <v>44</v>
      </c>
    </row>
    <row r="1485" spans="1:20" ht="15.75" x14ac:dyDescent="0.25">
      <c r="A1485" s="1" t="s">
        <v>886</v>
      </c>
      <c r="B1485" t="str">
        <f>VLOOKUP($A1485, 'Customer Names'!$A$2:$D$2336, 2, FALSE)</f>
        <v>Depasquale</v>
      </c>
      <c r="C1485" t="str">
        <f>VLOOKUP($A1485, 'Customer Names'!$A$2:$D$2336, 3, FALSE)</f>
        <v xml:space="preserve"> Ms</v>
      </c>
      <c r="D1485" t="str">
        <f>VLOOKUP($A1485, 'Customer Names'!$A$2:$D$2336, 4, FALSE)</f>
        <v xml:space="preserve">  Casey</v>
      </c>
      <c r="E1485">
        <f>VLOOKUP($A1485, 'Medical Examinations'!$A$2:$J$2336, 2, FALSE)</f>
        <v>29</v>
      </c>
      <c r="F1485">
        <f>VLOOKUP($A1485, 'Medical Examinations'!$A$2:$J$2336, 3, FALSE)</f>
        <v>4.5599999999999996</v>
      </c>
      <c r="G1485" t="str">
        <f>VLOOKUP($A1485, 'Medical Examinations'!$A$2:$J$2336, 4, FALSE)</f>
        <v>No</v>
      </c>
      <c r="H1485" t="str">
        <f>VLOOKUP($A1485, 'Medical Examinations'!$A$2:$J$2336, 5, FALSE)</f>
        <v>No</v>
      </c>
      <c r="I1485" t="str">
        <f>VLOOKUP($A1485, 'Medical Examinations'!$A$2:$J$2336, 6, FALSE)</f>
        <v>No</v>
      </c>
      <c r="J1485">
        <f>VLOOKUP($A1485, 'Medical Examinations'!$A$2:$J$2336, 7, FALSE)</f>
        <v>0</v>
      </c>
      <c r="K1485" t="str">
        <f>VLOOKUP($A1485, 'Medical Examinations'!$A$2:$J$2336, 8, FALSE)</f>
        <v>No</v>
      </c>
      <c r="L1485" t="str">
        <f>VLOOKUP($A1485, 'Medical Examinations'!$A$2:$J$2336, 9, FALSE)</f>
        <v>Obesity</v>
      </c>
      <c r="M1485" t="str">
        <f>VLOOKUP($A1485, 'Medical Examinations'!$A$2:$J$2336, 10, FALSE)</f>
        <v>Normal</v>
      </c>
      <c r="N1485">
        <f>VLOOKUP($A1485, 'Hospitalisation Details'!$A$2:$K$2344, 5, FALSE)</f>
        <v>1</v>
      </c>
      <c r="O1485">
        <f>VLOOKUP($A1485, 'Hospitalisation Details'!$A$2:$K$2344, 6, FALSE)</f>
        <v>7050.64</v>
      </c>
      <c r="P1485" t="str">
        <f>VLOOKUP($A1485, 'Hospitalisation Details'!$A$2:$K$2344, 7, FALSE)</f>
        <v>tier - 2</v>
      </c>
      <c r="Q1485" t="str">
        <f>VLOOKUP($A1485, 'Hospitalisation Details'!$A$2:$K$2344, 8, FALSE)</f>
        <v>tier - 3</v>
      </c>
      <c r="R1485" t="str">
        <f>VLOOKUP($A1485, 'Hospitalisation Details'!$A$2:$K$2344, 9, FALSE)</f>
        <v>R1011</v>
      </c>
      <c r="S1485" t="str">
        <f>VLOOKUP($A1485, 'Hospitalisation Details'!$A$2:$K$2344, 10, FALSE)</f>
        <v>28Jun1980</v>
      </c>
      <c r="T1485">
        <f>VLOOKUP($A1485, 'Hospitalisation Details'!$A$2:$K$2344, 11, FALSE)</f>
        <v>42</v>
      </c>
    </row>
    <row r="1486" spans="1:20" ht="15.75" x14ac:dyDescent="0.25">
      <c r="A1486" s="1" t="s">
        <v>885</v>
      </c>
      <c r="B1486" t="str">
        <f>VLOOKUP($A1486, 'Customer Names'!$A$2:$D$2336, 2, FALSE)</f>
        <v>Lavergne</v>
      </c>
      <c r="C1486" t="str">
        <f>VLOOKUP($A1486, 'Customer Names'!$A$2:$D$2336, 3, FALSE)</f>
        <v xml:space="preserve"> Ms</v>
      </c>
      <c r="D1486" t="str">
        <f>VLOOKUP($A1486, 'Customer Names'!$A$2:$D$2336, 4, FALSE)</f>
        <v xml:space="preserve">  Amanda L</v>
      </c>
      <c r="E1486">
        <f>VLOOKUP($A1486, 'Medical Examinations'!$A$2:$J$2336, 2, FALSE)</f>
        <v>32.869999999999997</v>
      </c>
      <c r="F1486">
        <f>VLOOKUP($A1486, 'Medical Examinations'!$A$2:$J$2336, 3, FALSE)</f>
        <v>5.33</v>
      </c>
      <c r="G1486" t="str">
        <f>VLOOKUP($A1486, 'Medical Examinations'!$A$2:$J$2336, 4, FALSE)</f>
        <v>Yes</v>
      </c>
      <c r="H1486" t="str">
        <f>VLOOKUP($A1486, 'Medical Examinations'!$A$2:$J$2336, 5, FALSE)</f>
        <v>No</v>
      </c>
      <c r="I1486" t="str">
        <f>VLOOKUP($A1486, 'Medical Examinations'!$A$2:$J$2336, 6, FALSE)</f>
        <v>No</v>
      </c>
      <c r="J1486">
        <f>VLOOKUP($A1486, 'Medical Examinations'!$A$2:$J$2336, 7, FALSE)</f>
        <v>1</v>
      </c>
      <c r="K1486" t="str">
        <f>VLOOKUP($A1486, 'Medical Examinations'!$A$2:$J$2336, 8, FALSE)</f>
        <v>No</v>
      </c>
      <c r="L1486" t="str">
        <f>VLOOKUP($A1486, 'Medical Examinations'!$A$2:$J$2336, 9, FALSE)</f>
        <v>Obesity</v>
      </c>
      <c r="M1486" t="str">
        <f>VLOOKUP($A1486, 'Medical Examinations'!$A$2:$J$2336, 10, FALSE)</f>
        <v>Normal</v>
      </c>
      <c r="N1486">
        <f>VLOOKUP($A1486, 'Hospitalisation Details'!$A$2:$K$2344, 5, FALSE)</f>
        <v>0</v>
      </c>
      <c r="O1486">
        <f>VLOOKUP($A1486, 'Hospitalisation Details'!$A$2:$K$2344, 6, FALSE)</f>
        <v>7050.02</v>
      </c>
      <c r="P1486" t="str">
        <f>VLOOKUP($A1486, 'Hospitalisation Details'!$A$2:$K$2344, 7, FALSE)</f>
        <v>tier - 2</v>
      </c>
      <c r="Q1486" t="str">
        <f>VLOOKUP($A1486, 'Hospitalisation Details'!$A$2:$K$2344, 8, FALSE)</f>
        <v>tier - 1</v>
      </c>
      <c r="R1486" t="str">
        <f>VLOOKUP($A1486, 'Hospitalisation Details'!$A$2:$K$2344, 9, FALSE)</f>
        <v>R1024</v>
      </c>
      <c r="S1486" t="str">
        <f>VLOOKUP($A1486, 'Hospitalisation Details'!$A$2:$K$2344, 10, FALSE)</f>
        <v>21Jul1980</v>
      </c>
      <c r="T1486">
        <f>VLOOKUP($A1486, 'Hospitalisation Details'!$A$2:$K$2344, 11, FALSE)</f>
        <v>42</v>
      </c>
    </row>
    <row r="1487" spans="1:20" ht="15.75" x14ac:dyDescent="0.25">
      <c r="A1487" s="1" t="s">
        <v>884</v>
      </c>
      <c r="B1487" t="str">
        <f>VLOOKUP($A1487, 'Customer Names'!$A$2:$D$2336, 2, FALSE)</f>
        <v>Kawakami</v>
      </c>
      <c r="C1487" t="str">
        <f>VLOOKUP($A1487, 'Customer Names'!$A$2:$D$2336, 3, FALSE)</f>
        <v xml:space="preserve"> Ms</v>
      </c>
      <c r="D1487" t="str">
        <f>VLOOKUP($A1487, 'Customer Names'!$A$2:$D$2336, 4, FALSE)</f>
        <v xml:space="preserve">  Ayako N</v>
      </c>
      <c r="E1487">
        <f>VLOOKUP($A1487, 'Medical Examinations'!$A$2:$J$2336, 2, FALSE)</f>
        <v>26.18</v>
      </c>
      <c r="F1487">
        <f>VLOOKUP($A1487, 'Medical Examinations'!$A$2:$J$2336, 3, FALSE)</f>
        <v>5.63</v>
      </c>
      <c r="G1487" t="str">
        <f>VLOOKUP($A1487, 'Medical Examinations'!$A$2:$J$2336, 4, FALSE)</f>
        <v>No</v>
      </c>
      <c r="H1487" t="str">
        <f>VLOOKUP($A1487, 'Medical Examinations'!$A$2:$J$2336, 5, FALSE)</f>
        <v>No</v>
      </c>
      <c r="I1487" t="str">
        <f>VLOOKUP($A1487, 'Medical Examinations'!$A$2:$J$2336, 6, FALSE)</f>
        <v>No</v>
      </c>
      <c r="J1487">
        <f>VLOOKUP($A1487, 'Medical Examinations'!$A$2:$J$2336, 7, FALSE)</f>
        <v>0</v>
      </c>
      <c r="K1487" t="str">
        <f>VLOOKUP($A1487, 'Medical Examinations'!$A$2:$J$2336, 8, FALSE)</f>
        <v>No</v>
      </c>
      <c r="L1487" t="str">
        <f>VLOOKUP($A1487, 'Medical Examinations'!$A$2:$J$2336, 9, FALSE)</f>
        <v>Obesity</v>
      </c>
      <c r="M1487" t="str">
        <f>VLOOKUP($A1487, 'Medical Examinations'!$A$2:$J$2336, 10, FALSE)</f>
        <v>Normal</v>
      </c>
      <c r="N1487">
        <f>VLOOKUP($A1487, 'Hospitalisation Details'!$A$2:$K$2344, 5, FALSE)</f>
        <v>1</v>
      </c>
      <c r="O1487">
        <f>VLOOKUP($A1487, 'Hospitalisation Details'!$A$2:$K$2344, 6, FALSE)</f>
        <v>7046.72</v>
      </c>
      <c r="P1487" t="str">
        <f>VLOOKUP($A1487, 'Hospitalisation Details'!$A$2:$K$2344, 7, FALSE)</f>
        <v>tier - 2</v>
      </c>
      <c r="Q1487" t="str">
        <f>VLOOKUP($A1487, 'Hospitalisation Details'!$A$2:$K$2344, 8, FALSE)</f>
        <v>tier - 3</v>
      </c>
      <c r="R1487" t="str">
        <f>VLOOKUP($A1487, 'Hospitalisation Details'!$A$2:$K$2344, 9, FALSE)</f>
        <v>R1013</v>
      </c>
      <c r="S1487" t="str">
        <f>VLOOKUP($A1487, 'Hospitalisation Details'!$A$2:$K$2344, 10, FALSE)</f>
        <v>22Oct1980</v>
      </c>
      <c r="T1487">
        <f>VLOOKUP($A1487, 'Hospitalisation Details'!$A$2:$K$2344, 11, FALSE)</f>
        <v>42</v>
      </c>
    </row>
    <row r="1488" spans="1:20" ht="15.75" x14ac:dyDescent="0.25">
      <c r="A1488" s="1" t="s">
        <v>883</v>
      </c>
      <c r="B1488" t="str">
        <f>VLOOKUP($A1488, 'Customer Names'!$A$2:$D$2336, 2, FALSE)</f>
        <v>Gonsalves</v>
      </c>
      <c r="C1488" t="str">
        <f>VLOOKUP($A1488, 'Customer Names'!$A$2:$D$2336, 3, FALSE)</f>
        <v xml:space="preserve"> Ms</v>
      </c>
      <c r="D1488" t="str">
        <f>VLOOKUP($A1488, 'Customer Names'!$A$2:$D$2336, 4, FALSE)</f>
        <v xml:space="preserve">  Emilee</v>
      </c>
      <c r="E1488">
        <f>VLOOKUP($A1488, 'Medical Examinations'!$A$2:$J$2336, 2, FALSE)</f>
        <v>25.3</v>
      </c>
      <c r="F1488">
        <f>VLOOKUP($A1488, 'Medical Examinations'!$A$2:$J$2336, 3, FALSE)</f>
        <v>5.12</v>
      </c>
      <c r="G1488" t="str">
        <f>VLOOKUP($A1488, 'Medical Examinations'!$A$2:$J$2336, 4, FALSE)</f>
        <v>No</v>
      </c>
      <c r="H1488" t="str">
        <f>VLOOKUP($A1488, 'Medical Examinations'!$A$2:$J$2336, 5, FALSE)</f>
        <v>No</v>
      </c>
      <c r="I1488" t="str">
        <f>VLOOKUP($A1488, 'Medical Examinations'!$A$2:$J$2336, 6, FALSE)</f>
        <v>No</v>
      </c>
      <c r="J1488">
        <f>VLOOKUP($A1488, 'Medical Examinations'!$A$2:$J$2336, 7, FALSE)</f>
        <v>0</v>
      </c>
      <c r="K1488" t="str">
        <f>VLOOKUP($A1488, 'Medical Examinations'!$A$2:$J$2336, 8, FALSE)</f>
        <v>No</v>
      </c>
      <c r="L1488" t="str">
        <f>VLOOKUP($A1488, 'Medical Examinations'!$A$2:$J$2336, 9, FALSE)</f>
        <v>Obesity</v>
      </c>
      <c r="M1488" t="str">
        <f>VLOOKUP($A1488, 'Medical Examinations'!$A$2:$J$2336, 10, FALSE)</f>
        <v>Normal</v>
      </c>
      <c r="N1488">
        <f>VLOOKUP($A1488, 'Hospitalisation Details'!$A$2:$K$2344, 5, FALSE)</f>
        <v>1</v>
      </c>
      <c r="O1488">
        <f>VLOOKUP($A1488, 'Hospitalisation Details'!$A$2:$K$2344, 6, FALSE)</f>
        <v>7045.5</v>
      </c>
      <c r="P1488" t="str">
        <f>VLOOKUP($A1488, 'Hospitalisation Details'!$A$2:$K$2344, 7, FALSE)</f>
        <v>tier - 2</v>
      </c>
      <c r="Q1488" t="str">
        <f>VLOOKUP($A1488, 'Hospitalisation Details'!$A$2:$K$2344, 8, FALSE)</f>
        <v>tier - 1</v>
      </c>
      <c r="R1488" t="str">
        <f>VLOOKUP($A1488, 'Hospitalisation Details'!$A$2:$K$2344, 9, FALSE)</f>
        <v>R1011</v>
      </c>
      <c r="S1488" t="str">
        <f>VLOOKUP($A1488, 'Hospitalisation Details'!$A$2:$K$2344, 10, FALSE)</f>
        <v>26Jul1980</v>
      </c>
      <c r="T1488">
        <f>VLOOKUP($A1488, 'Hospitalisation Details'!$A$2:$K$2344, 11, FALSE)</f>
        <v>42</v>
      </c>
    </row>
    <row r="1489" spans="1:20" ht="15.75" x14ac:dyDescent="0.25">
      <c r="A1489" s="1" t="s">
        <v>882</v>
      </c>
      <c r="B1489" t="str">
        <f>VLOOKUP($A1489, 'Customer Names'!$A$2:$D$2336, 2, FALSE)</f>
        <v>Peck</v>
      </c>
      <c r="C1489" t="str">
        <f>VLOOKUP($A1489, 'Customer Names'!$A$2:$D$2336, 3, FALSE)</f>
        <v xml:space="preserve"> Mr</v>
      </c>
      <c r="D1489" t="str">
        <f>VLOOKUP($A1489, 'Customer Names'!$A$2:$D$2336, 4, FALSE)</f>
        <v xml:space="preserve">  Stephen M</v>
      </c>
      <c r="E1489">
        <f>VLOOKUP($A1489, 'Medical Examinations'!$A$2:$J$2336, 2, FALSE)</f>
        <v>36.94</v>
      </c>
      <c r="F1489">
        <f>VLOOKUP($A1489, 'Medical Examinations'!$A$2:$J$2336, 3, FALSE)</f>
        <v>5.15</v>
      </c>
      <c r="G1489" t="str">
        <f>VLOOKUP($A1489, 'Medical Examinations'!$A$2:$J$2336, 4, FALSE)</f>
        <v>Yes</v>
      </c>
      <c r="H1489" t="str">
        <f>VLOOKUP($A1489, 'Medical Examinations'!$A$2:$J$2336, 5, FALSE)</f>
        <v>No</v>
      </c>
      <c r="I1489" t="str">
        <f>VLOOKUP($A1489, 'Medical Examinations'!$A$2:$J$2336, 6, FALSE)</f>
        <v>No</v>
      </c>
      <c r="J1489">
        <f>VLOOKUP($A1489, 'Medical Examinations'!$A$2:$J$2336, 7, FALSE)</f>
        <v>1</v>
      </c>
      <c r="K1489" t="str">
        <f>VLOOKUP($A1489, 'Medical Examinations'!$A$2:$J$2336, 8, FALSE)</f>
        <v>No</v>
      </c>
      <c r="L1489" t="str">
        <f>VLOOKUP($A1489, 'Medical Examinations'!$A$2:$J$2336, 9, FALSE)</f>
        <v>Obesity</v>
      </c>
      <c r="M1489" t="str">
        <f>VLOOKUP($A1489, 'Medical Examinations'!$A$2:$J$2336, 10, FALSE)</f>
        <v>Normal</v>
      </c>
      <c r="N1489">
        <f>VLOOKUP($A1489, 'Hospitalisation Details'!$A$2:$K$2344, 5, FALSE)</f>
        <v>0</v>
      </c>
      <c r="O1489">
        <f>VLOOKUP($A1489, 'Hospitalisation Details'!$A$2:$K$2344, 6, FALSE)</f>
        <v>7042.11</v>
      </c>
      <c r="P1489" t="str">
        <f>VLOOKUP($A1489, 'Hospitalisation Details'!$A$2:$K$2344, 7, FALSE)</f>
        <v>tier - 2</v>
      </c>
      <c r="Q1489" t="str">
        <f>VLOOKUP($A1489, 'Hospitalisation Details'!$A$2:$K$2344, 8, FALSE)</f>
        <v>tier - 3</v>
      </c>
      <c r="R1489" t="str">
        <f>VLOOKUP($A1489, 'Hospitalisation Details'!$A$2:$K$2344, 9, FALSE)</f>
        <v>R1012</v>
      </c>
      <c r="S1489" t="str">
        <f>VLOOKUP($A1489, 'Hospitalisation Details'!$A$2:$K$2344, 10, FALSE)</f>
        <v>29Oct1995</v>
      </c>
      <c r="T1489">
        <f>VLOOKUP($A1489, 'Hospitalisation Details'!$A$2:$K$2344, 11, FALSE)</f>
        <v>27</v>
      </c>
    </row>
    <row r="1490" spans="1:20" ht="15.75" x14ac:dyDescent="0.25">
      <c r="A1490" s="1" t="s">
        <v>881</v>
      </c>
      <c r="B1490" t="str">
        <f>VLOOKUP($A1490, 'Customer Names'!$A$2:$D$2336, 2, FALSE)</f>
        <v>Aure</v>
      </c>
      <c r="C1490" t="str">
        <f>VLOOKUP($A1490, 'Customer Names'!$A$2:$D$2336, 3, FALSE)</f>
        <v xml:space="preserve"> Ms</v>
      </c>
      <c r="D1490" t="str">
        <f>VLOOKUP($A1490, 'Customer Names'!$A$2:$D$2336, 4, FALSE)</f>
        <v xml:space="preserve">  Annemarie A</v>
      </c>
      <c r="E1490">
        <f>VLOOKUP($A1490, 'Medical Examinations'!$A$2:$J$2336, 2, FALSE)</f>
        <v>22.86</v>
      </c>
      <c r="F1490">
        <f>VLOOKUP($A1490, 'Medical Examinations'!$A$2:$J$2336, 3, FALSE)</f>
        <v>7.5</v>
      </c>
      <c r="G1490" t="str">
        <f>VLOOKUP($A1490, 'Medical Examinations'!$A$2:$J$2336, 4, FALSE)</f>
        <v>No</v>
      </c>
      <c r="H1490" t="str">
        <f>VLOOKUP($A1490, 'Medical Examinations'!$A$2:$J$2336, 5, FALSE)</f>
        <v>No</v>
      </c>
      <c r="I1490" t="str">
        <f>VLOOKUP($A1490, 'Medical Examinations'!$A$2:$J$2336, 6, FALSE)</f>
        <v>No</v>
      </c>
      <c r="J1490">
        <f>VLOOKUP($A1490, 'Medical Examinations'!$A$2:$J$2336, 7, FALSE)</f>
        <v>0</v>
      </c>
      <c r="K1490" t="str">
        <f>VLOOKUP($A1490, 'Medical Examinations'!$A$2:$J$2336, 8, FALSE)</f>
        <v>No</v>
      </c>
      <c r="L1490" t="str">
        <f>VLOOKUP($A1490, 'Medical Examinations'!$A$2:$J$2336, 9, FALSE)</f>
        <v>Obesity</v>
      </c>
      <c r="M1490" t="str">
        <f>VLOOKUP($A1490, 'Medical Examinations'!$A$2:$J$2336, 10, FALSE)</f>
        <v>Diabetes</v>
      </c>
      <c r="N1490">
        <f>VLOOKUP($A1490, 'Hospitalisation Details'!$A$2:$K$2344, 5, FALSE)</f>
        <v>2</v>
      </c>
      <c r="O1490">
        <f>VLOOKUP($A1490, 'Hospitalisation Details'!$A$2:$K$2344, 6, FALSE)</f>
        <v>7033.08</v>
      </c>
      <c r="P1490" t="str">
        <f>VLOOKUP($A1490, 'Hospitalisation Details'!$A$2:$K$2344, 7, FALSE)</f>
        <v>tier - 2</v>
      </c>
      <c r="Q1490" t="str">
        <f>VLOOKUP($A1490, 'Hospitalisation Details'!$A$2:$K$2344, 8, FALSE)</f>
        <v>tier - 2</v>
      </c>
      <c r="R1490" t="str">
        <f>VLOOKUP($A1490, 'Hospitalisation Details'!$A$2:$K$2344, 9, FALSE)</f>
        <v>R1013</v>
      </c>
      <c r="S1490" t="str">
        <f>VLOOKUP($A1490, 'Hospitalisation Details'!$A$2:$K$2344, 10, FALSE)</f>
        <v>2Jun1978</v>
      </c>
      <c r="T1490">
        <f>VLOOKUP($A1490, 'Hospitalisation Details'!$A$2:$K$2344, 11, FALSE)</f>
        <v>45</v>
      </c>
    </row>
    <row r="1491" spans="1:20" ht="15.75" x14ac:dyDescent="0.25">
      <c r="A1491" s="1" t="s">
        <v>880</v>
      </c>
      <c r="B1491" t="str">
        <f>VLOOKUP($A1491, 'Customer Names'!$A$2:$D$2336, 2, FALSE)</f>
        <v>Mattingly</v>
      </c>
      <c r="C1491" t="str">
        <f>VLOOKUP($A1491, 'Customer Names'!$A$2:$D$2336, 3, FALSE)</f>
        <v xml:space="preserve"> Ms</v>
      </c>
      <c r="D1491" t="str">
        <f>VLOOKUP($A1491, 'Customer Names'!$A$2:$D$2336, 4, FALSE)</f>
        <v xml:space="preserve">  Ashley R</v>
      </c>
      <c r="E1491">
        <f>VLOOKUP($A1491, 'Medical Examinations'!$A$2:$J$2336, 2, FALSE)</f>
        <v>18.760000000000002</v>
      </c>
      <c r="F1491">
        <f>VLOOKUP($A1491, 'Medical Examinations'!$A$2:$J$2336, 3, FALSE)</f>
        <v>4.88</v>
      </c>
      <c r="G1491" t="str">
        <f>VLOOKUP($A1491, 'Medical Examinations'!$A$2:$J$2336, 4, FALSE)</f>
        <v>No</v>
      </c>
      <c r="H1491" t="str">
        <f>VLOOKUP($A1491, 'Medical Examinations'!$A$2:$J$2336, 5, FALSE)</f>
        <v>No</v>
      </c>
      <c r="I1491" t="str">
        <f>VLOOKUP($A1491, 'Medical Examinations'!$A$2:$J$2336, 6, FALSE)</f>
        <v>Yes</v>
      </c>
      <c r="J1491">
        <f>VLOOKUP($A1491, 'Medical Examinations'!$A$2:$J$2336, 7, FALSE)</f>
        <v>0</v>
      </c>
      <c r="K1491" t="str">
        <f>VLOOKUP($A1491, 'Medical Examinations'!$A$2:$J$2336, 8, FALSE)</f>
        <v>No</v>
      </c>
      <c r="L1491" t="str">
        <f>VLOOKUP($A1491, 'Medical Examinations'!$A$2:$J$2336, 9, FALSE)</f>
        <v>Obesity</v>
      </c>
      <c r="M1491" t="str">
        <f>VLOOKUP($A1491, 'Medical Examinations'!$A$2:$J$2336, 10, FALSE)</f>
        <v>Normal</v>
      </c>
      <c r="N1491">
        <f>VLOOKUP($A1491, 'Hospitalisation Details'!$A$2:$K$2344, 5, FALSE)</f>
        <v>0</v>
      </c>
      <c r="O1491">
        <f>VLOOKUP($A1491, 'Hospitalisation Details'!$A$2:$K$2344, 6, FALSE)</f>
        <v>7003.1</v>
      </c>
      <c r="P1491" t="str">
        <f>VLOOKUP($A1491, 'Hospitalisation Details'!$A$2:$K$2344, 7, FALSE)</f>
        <v>tier - 2</v>
      </c>
      <c r="Q1491" t="str">
        <f>VLOOKUP($A1491, 'Hospitalisation Details'!$A$2:$K$2344, 8, FALSE)</f>
        <v>tier - 3</v>
      </c>
      <c r="R1491" t="str">
        <f>VLOOKUP($A1491, 'Hospitalisation Details'!$A$2:$K$2344, 9, FALSE)</f>
        <v>R1013</v>
      </c>
      <c r="S1491" t="str">
        <f>VLOOKUP($A1491, 'Hospitalisation Details'!$A$2:$K$2344, 10, FALSE)</f>
        <v>6Jul1969</v>
      </c>
      <c r="T1491">
        <f>VLOOKUP($A1491, 'Hospitalisation Details'!$A$2:$K$2344, 11, FALSE)</f>
        <v>53</v>
      </c>
    </row>
    <row r="1492" spans="1:20" ht="15.75" x14ac:dyDescent="0.25">
      <c r="A1492" s="1" t="s">
        <v>879</v>
      </c>
      <c r="B1492" t="str">
        <f>VLOOKUP($A1492, 'Customer Names'!$A$2:$D$2336, 2, FALSE)</f>
        <v>Stelpflug</v>
      </c>
      <c r="C1492" t="str">
        <f>VLOOKUP($A1492, 'Customer Names'!$A$2:$D$2336, 3, FALSE)</f>
        <v xml:space="preserve"> Ms</v>
      </c>
      <c r="D1492" t="str">
        <f>VLOOKUP($A1492, 'Customer Names'!$A$2:$D$2336, 4, FALSE)</f>
        <v xml:space="preserve">  Leslie A</v>
      </c>
      <c r="E1492">
        <f>VLOOKUP($A1492, 'Medical Examinations'!$A$2:$J$2336, 2, FALSE)</f>
        <v>24.36</v>
      </c>
      <c r="F1492">
        <f>VLOOKUP($A1492, 'Medical Examinations'!$A$2:$J$2336, 3, FALSE)</f>
        <v>5.57</v>
      </c>
      <c r="G1492" t="str">
        <f>VLOOKUP($A1492, 'Medical Examinations'!$A$2:$J$2336, 4, FALSE)</f>
        <v>No</v>
      </c>
      <c r="H1492" t="str">
        <f>VLOOKUP($A1492, 'Medical Examinations'!$A$2:$J$2336, 5, FALSE)</f>
        <v>No</v>
      </c>
      <c r="I1492" t="str">
        <f>VLOOKUP($A1492, 'Medical Examinations'!$A$2:$J$2336, 6, FALSE)</f>
        <v>No</v>
      </c>
      <c r="J1492">
        <f>VLOOKUP($A1492, 'Medical Examinations'!$A$2:$J$2336, 7, FALSE)</f>
        <v>0</v>
      </c>
      <c r="K1492" t="str">
        <f>VLOOKUP($A1492, 'Medical Examinations'!$A$2:$J$2336, 8, FALSE)</f>
        <v>No</v>
      </c>
      <c r="L1492" t="str">
        <f>VLOOKUP($A1492, 'Medical Examinations'!$A$2:$J$2336, 9, FALSE)</f>
        <v>Obesity</v>
      </c>
      <c r="M1492" t="str">
        <f>VLOOKUP($A1492, 'Medical Examinations'!$A$2:$J$2336, 10, FALSE)</f>
        <v>Normal</v>
      </c>
      <c r="N1492">
        <f>VLOOKUP($A1492, 'Hospitalisation Details'!$A$2:$K$2344, 5, FALSE)</f>
        <v>3</v>
      </c>
      <c r="O1492">
        <f>VLOOKUP($A1492, 'Hospitalisation Details'!$A$2:$K$2344, 6, FALSE)</f>
        <v>6989.95</v>
      </c>
      <c r="P1492" t="str">
        <f>VLOOKUP($A1492, 'Hospitalisation Details'!$A$2:$K$2344, 7, FALSE)</f>
        <v>tier - 2</v>
      </c>
      <c r="Q1492" t="str">
        <f>VLOOKUP($A1492, 'Hospitalisation Details'!$A$2:$K$2344, 8, FALSE)</f>
        <v>tier - 1</v>
      </c>
      <c r="R1492" t="str">
        <f>VLOOKUP($A1492, 'Hospitalisation Details'!$A$2:$K$2344, 9, FALSE)</f>
        <v>R1013</v>
      </c>
      <c r="S1492" t="str">
        <f>VLOOKUP($A1492, 'Hospitalisation Details'!$A$2:$K$2344, 10, FALSE)</f>
        <v>1Sep1982</v>
      </c>
      <c r="T1492">
        <f>VLOOKUP($A1492, 'Hospitalisation Details'!$A$2:$K$2344, 11, FALSE)</f>
        <v>40</v>
      </c>
    </row>
    <row r="1493" spans="1:20" ht="15.75" x14ac:dyDescent="0.25">
      <c r="A1493" s="1" t="s">
        <v>878</v>
      </c>
      <c r="B1493" t="str">
        <f>VLOOKUP($A1493, 'Customer Names'!$A$2:$D$2336, 2, FALSE)</f>
        <v>Sanchez Antognini</v>
      </c>
      <c r="C1493" t="str">
        <f>VLOOKUP($A1493, 'Customer Names'!$A$2:$D$2336, 3, FALSE)</f>
        <v xml:space="preserve"> Mr</v>
      </c>
      <c r="D1493" t="str">
        <f>VLOOKUP($A1493, 'Customer Names'!$A$2:$D$2336, 4, FALSE)</f>
        <v xml:space="preserve">  Mauricio J Sr</v>
      </c>
      <c r="E1493">
        <f>VLOOKUP($A1493, 'Medical Examinations'!$A$2:$J$2336, 2, FALSE)</f>
        <v>32.299999999999997</v>
      </c>
      <c r="F1493">
        <f>VLOOKUP($A1493, 'Medical Examinations'!$A$2:$J$2336, 3, FALSE)</f>
        <v>5.31</v>
      </c>
      <c r="G1493" t="str">
        <f>VLOOKUP($A1493, 'Medical Examinations'!$A$2:$J$2336, 4, FALSE)</f>
        <v>No</v>
      </c>
      <c r="H1493" t="str">
        <f>VLOOKUP($A1493, 'Medical Examinations'!$A$2:$J$2336, 5, FALSE)</f>
        <v>No</v>
      </c>
      <c r="I1493" t="str">
        <f>VLOOKUP($A1493, 'Medical Examinations'!$A$2:$J$2336, 6, FALSE)</f>
        <v>No</v>
      </c>
      <c r="J1493">
        <f>VLOOKUP($A1493, 'Medical Examinations'!$A$2:$J$2336, 7, FALSE)</f>
        <v>1</v>
      </c>
      <c r="K1493" t="str">
        <f>VLOOKUP($A1493, 'Medical Examinations'!$A$2:$J$2336, 8, FALSE)</f>
        <v>No</v>
      </c>
      <c r="L1493" t="str">
        <f>VLOOKUP($A1493, 'Medical Examinations'!$A$2:$J$2336, 9, FALSE)</f>
        <v>Obesity</v>
      </c>
      <c r="M1493" t="str">
        <f>VLOOKUP($A1493, 'Medical Examinations'!$A$2:$J$2336, 10, FALSE)</f>
        <v>Normal</v>
      </c>
      <c r="N1493">
        <f>VLOOKUP($A1493, 'Hospitalisation Details'!$A$2:$K$2344, 5, FALSE)</f>
        <v>2</v>
      </c>
      <c r="O1493">
        <f>VLOOKUP($A1493, 'Hospitalisation Details'!$A$2:$K$2344, 6, FALSE)</f>
        <v>6986.7</v>
      </c>
      <c r="P1493" t="str">
        <f>VLOOKUP($A1493, 'Hospitalisation Details'!$A$2:$K$2344, 7, FALSE)</f>
        <v>tier - 3</v>
      </c>
      <c r="Q1493" t="str">
        <f>VLOOKUP($A1493, 'Hospitalisation Details'!$A$2:$K$2344, 8, FALSE)</f>
        <v>tier - 1</v>
      </c>
      <c r="R1493" t="str">
        <f>VLOOKUP($A1493, 'Hospitalisation Details'!$A$2:$K$2344, 9, FALSE)</f>
        <v>R1012</v>
      </c>
      <c r="S1493" t="str">
        <f>VLOOKUP($A1493, 'Hospitalisation Details'!$A$2:$K$2344, 10, FALSE)</f>
        <v>18Oct1982</v>
      </c>
      <c r="T1493">
        <f>VLOOKUP($A1493, 'Hospitalisation Details'!$A$2:$K$2344, 11, FALSE)</f>
        <v>40</v>
      </c>
    </row>
    <row r="1494" spans="1:20" ht="15.75" x14ac:dyDescent="0.25">
      <c r="A1494" s="1" t="s">
        <v>877</v>
      </c>
      <c r="B1494" t="str">
        <f>VLOOKUP($A1494, 'Customer Names'!$A$2:$D$2336, 2, FALSE)</f>
        <v>Condon</v>
      </c>
      <c r="C1494" t="str">
        <f>VLOOKUP($A1494, 'Customer Names'!$A$2:$D$2336, 3, FALSE)</f>
        <v xml:space="preserve"> Mr</v>
      </c>
      <c r="D1494" t="str">
        <f>VLOOKUP($A1494, 'Customer Names'!$A$2:$D$2336, 4, FALSE)</f>
        <v xml:space="preserve">  Kieran</v>
      </c>
      <c r="E1494">
        <f>VLOOKUP($A1494, 'Medical Examinations'!$A$2:$J$2336, 2, FALSE)</f>
        <v>22.704999999999998</v>
      </c>
      <c r="F1494">
        <f>VLOOKUP($A1494, 'Medical Examinations'!$A$2:$J$2336, 3, FALSE)</f>
        <v>4.57</v>
      </c>
      <c r="G1494" t="str">
        <f>VLOOKUP($A1494, 'Medical Examinations'!$A$2:$J$2336, 4, FALSE)</f>
        <v>No</v>
      </c>
      <c r="H1494" t="str">
        <f>VLOOKUP($A1494, 'Medical Examinations'!$A$2:$J$2336, 5, FALSE)</f>
        <v>No</v>
      </c>
      <c r="I1494" t="str">
        <f>VLOOKUP($A1494, 'Medical Examinations'!$A$2:$J$2336, 6, FALSE)</f>
        <v>No</v>
      </c>
      <c r="J1494">
        <f>VLOOKUP($A1494, 'Medical Examinations'!$A$2:$J$2336, 7, FALSE)</f>
        <v>0</v>
      </c>
      <c r="K1494" t="str">
        <f>VLOOKUP($A1494, 'Medical Examinations'!$A$2:$J$2336, 8, FALSE)</f>
        <v>No</v>
      </c>
      <c r="L1494" t="str">
        <f>VLOOKUP($A1494, 'Medical Examinations'!$A$2:$J$2336, 9, FALSE)</f>
        <v>Obesity</v>
      </c>
      <c r="M1494" t="str">
        <f>VLOOKUP($A1494, 'Medical Examinations'!$A$2:$J$2336, 10, FALSE)</f>
        <v>Normal</v>
      </c>
      <c r="N1494">
        <f>VLOOKUP($A1494, 'Hospitalisation Details'!$A$2:$K$2344, 5, FALSE)</f>
        <v>3</v>
      </c>
      <c r="O1494">
        <f>VLOOKUP($A1494, 'Hospitalisation Details'!$A$2:$K$2344, 6, FALSE)</f>
        <v>6985.51</v>
      </c>
      <c r="P1494" t="str">
        <f>VLOOKUP($A1494, 'Hospitalisation Details'!$A$2:$K$2344, 7, FALSE)</f>
        <v>tier - 2</v>
      </c>
      <c r="Q1494" t="str">
        <f>VLOOKUP($A1494, 'Hospitalisation Details'!$A$2:$K$2344, 8, FALSE)</f>
        <v>tier - 2</v>
      </c>
      <c r="R1494" t="str">
        <f>VLOOKUP($A1494, 'Hospitalisation Details'!$A$2:$K$2344, 9, FALSE)</f>
        <v>R1019</v>
      </c>
      <c r="S1494" t="str">
        <f>VLOOKUP($A1494, 'Hospitalisation Details'!$A$2:$K$2344, 10, FALSE)</f>
        <v>10Dec1985</v>
      </c>
      <c r="T1494">
        <f>VLOOKUP($A1494, 'Hospitalisation Details'!$A$2:$K$2344, 11, FALSE)</f>
        <v>37</v>
      </c>
    </row>
    <row r="1495" spans="1:20" ht="15.75" x14ac:dyDescent="0.25">
      <c r="A1495" s="1" t="s">
        <v>876</v>
      </c>
      <c r="B1495" t="str">
        <f>VLOOKUP($A1495, 'Customer Names'!$A$2:$D$2336, 2, FALSE)</f>
        <v>Magato</v>
      </c>
      <c r="C1495" t="str">
        <f>VLOOKUP($A1495, 'Customer Names'!$A$2:$D$2336, 3, FALSE)</f>
        <v xml:space="preserve"> Ms</v>
      </c>
      <c r="D1495" t="str">
        <f>VLOOKUP($A1495, 'Customer Names'!$A$2:$D$2336, 4, FALSE)</f>
        <v xml:space="preserve">  Elizabeth A</v>
      </c>
      <c r="E1495">
        <f>VLOOKUP($A1495, 'Medical Examinations'!$A$2:$J$2336, 2, FALSE)</f>
        <v>21.79</v>
      </c>
      <c r="F1495">
        <f>VLOOKUP($A1495, 'Medical Examinations'!$A$2:$J$2336, 3, FALSE)</f>
        <v>8.6999999999999993</v>
      </c>
      <c r="G1495" t="str">
        <f>VLOOKUP($A1495, 'Medical Examinations'!$A$2:$J$2336, 4, FALSE)</f>
        <v>No</v>
      </c>
      <c r="H1495" t="str">
        <f>VLOOKUP($A1495, 'Medical Examinations'!$A$2:$J$2336, 5, FALSE)</f>
        <v>No</v>
      </c>
      <c r="I1495" t="str">
        <f>VLOOKUP($A1495, 'Medical Examinations'!$A$2:$J$2336, 6, FALSE)</f>
        <v>No</v>
      </c>
      <c r="J1495">
        <f>VLOOKUP($A1495, 'Medical Examinations'!$A$2:$J$2336, 7, FALSE)</f>
        <v>0</v>
      </c>
      <c r="K1495" t="str">
        <f>VLOOKUP($A1495, 'Medical Examinations'!$A$2:$J$2336, 8, FALSE)</f>
        <v>No</v>
      </c>
      <c r="L1495" t="str">
        <f>VLOOKUP($A1495, 'Medical Examinations'!$A$2:$J$2336, 9, FALSE)</f>
        <v>Obesity</v>
      </c>
      <c r="M1495" t="str">
        <f>VLOOKUP($A1495, 'Medical Examinations'!$A$2:$J$2336, 10, FALSE)</f>
        <v>Diabetes</v>
      </c>
      <c r="N1495">
        <f>VLOOKUP($A1495, 'Hospitalisation Details'!$A$2:$K$2344, 5, FALSE)</f>
        <v>1</v>
      </c>
      <c r="O1495">
        <f>VLOOKUP($A1495, 'Hospitalisation Details'!$A$2:$K$2344, 6, FALSE)</f>
        <v>6965.21</v>
      </c>
      <c r="P1495" t="str">
        <f>VLOOKUP($A1495, 'Hospitalisation Details'!$A$2:$K$2344, 7, FALSE)</f>
        <v>tier - 2</v>
      </c>
      <c r="Q1495" t="str">
        <f>VLOOKUP($A1495, 'Hospitalisation Details'!$A$2:$K$2344, 8, FALSE)</f>
        <v>tier - 3</v>
      </c>
      <c r="R1495" t="str">
        <f>VLOOKUP($A1495, 'Hospitalisation Details'!$A$2:$K$2344, 9, FALSE)</f>
        <v>R1013</v>
      </c>
      <c r="S1495" t="str">
        <f>VLOOKUP($A1495, 'Hospitalisation Details'!$A$2:$K$2344, 10, FALSE)</f>
        <v>3Jun1975</v>
      </c>
      <c r="T1495">
        <f>VLOOKUP($A1495, 'Hospitalisation Details'!$A$2:$K$2344, 11, FALSE)</f>
        <v>48</v>
      </c>
    </row>
    <row r="1496" spans="1:20" ht="15.75" x14ac:dyDescent="0.25">
      <c r="A1496" s="1" t="s">
        <v>875</v>
      </c>
      <c r="B1496" t="str">
        <f>VLOOKUP($A1496, 'Customer Names'!$A$2:$D$2336, 2, FALSE)</f>
        <v>Dombrowski</v>
      </c>
      <c r="C1496" t="str">
        <f>VLOOKUP($A1496, 'Customer Names'!$A$2:$D$2336, 3, FALSE)</f>
        <v xml:space="preserve"> Mr</v>
      </c>
      <c r="D1496" t="str">
        <f>VLOOKUP($A1496, 'Customer Names'!$A$2:$D$2336, 4, FALSE)</f>
        <v xml:space="preserve">  Zeke M</v>
      </c>
      <c r="E1496">
        <f>VLOOKUP($A1496, 'Medical Examinations'!$A$2:$J$2336, 2, FALSE)</f>
        <v>24.52</v>
      </c>
      <c r="F1496">
        <f>VLOOKUP($A1496, 'Medical Examinations'!$A$2:$J$2336, 3, FALSE)</f>
        <v>4.76</v>
      </c>
      <c r="G1496" t="str">
        <f>VLOOKUP($A1496, 'Medical Examinations'!$A$2:$J$2336, 4, FALSE)</f>
        <v>No</v>
      </c>
      <c r="H1496" t="str">
        <f>VLOOKUP($A1496, 'Medical Examinations'!$A$2:$J$2336, 5, FALSE)</f>
        <v>No</v>
      </c>
      <c r="I1496" t="str">
        <f>VLOOKUP($A1496, 'Medical Examinations'!$A$2:$J$2336, 6, FALSE)</f>
        <v>No</v>
      </c>
      <c r="J1496">
        <f>VLOOKUP($A1496, 'Medical Examinations'!$A$2:$J$2336, 7, FALSE)</f>
        <v>0</v>
      </c>
      <c r="K1496" t="str">
        <f>VLOOKUP($A1496, 'Medical Examinations'!$A$2:$J$2336, 8, FALSE)</f>
        <v>No</v>
      </c>
      <c r="L1496" t="str">
        <f>VLOOKUP($A1496, 'Medical Examinations'!$A$2:$J$2336, 9, FALSE)</f>
        <v>Obesity</v>
      </c>
      <c r="M1496" t="str">
        <f>VLOOKUP($A1496, 'Medical Examinations'!$A$2:$J$2336, 10, FALSE)</f>
        <v>Normal</v>
      </c>
      <c r="N1496">
        <f>VLOOKUP($A1496, 'Hospitalisation Details'!$A$2:$K$2344, 5, FALSE)</f>
        <v>2</v>
      </c>
      <c r="O1496">
        <f>VLOOKUP($A1496, 'Hospitalisation Details'!$A$2:$K$2344, 6, FALSE)</f>
        <v>6951.12</v>
      </c>
      <c r="P1496" t="str">
        <f>VLOOKUP($A1496, 'Hospitalisation Details'!$A$2:$K$2344, 7, FALSE)</f>
        <v>tier - 2</v>
      </c>
      <c r="Q1496" t="str">
        <f>VLOOKUP($A1496, 'Hospitalisation Details'!$A$2:$K$2344, 8, FALSE)</f>
        <v>tier - 2</v>
      </c>
      <c r="R1496" t="str">
        <f>VLOOKUP($A1496, 'Hospitalisation Details'!$A$2:$K$2344, 9, FALSE)</f>
        <v>R1013</v>
      </c>
      <c r="S1496" t="str">
        <f>VLOOKUP($A1496, 'Hospitalisation Details'!$A$2:$K$2344, 10, FALSE)</f>
        <v>18Aug1980</v>
      </c>
      <c r="T1496">
        <f>VLOOKUP($A1496, 'Hospitalisation Details'!$A$2:$K$2344, 11, FALSE)</f>
        <v>42</v>
      </c>
    </row>
    <row r="1497" spans="1:20" ht="15.75" x14ac:dyDescent="0.25">
      <c r="A1497" s="1" t="s">
        <v>874</v>
      </c>
      <c r="B1497" t="str">
        <f>VLOOKUP($A1497, 'Customer Names'!$A$2:$D$2336, 2, FALSE)</f>
        <v>Ohara</v>
      </c>
      <c r="C1497" t="str">
        <f>VLOOKUP($A1497, 'Customer Names'!$A$2:$D$2336, 3, FALSE)</f>
        <v xml:space="preserve"> Mr</v>
      </c>
      <c r="D1497" t="str">
        <f>VLOOKUP($A1497, 'Customer Names'!$A$2:$D$2336, 4, FALSE)</f>
        <v xml:space="preserve">  Chip</v>
      </c>
      <c r="E1497">
        <f>VLOOKUP($A1497, 'Medical Examinations'!$A$2:$J$2336, 2, FALSE)</f>
        <v>39.520000000000003</v>
      </c>
      <c r="F1497">
        <f>VLOOKUP($A1497, 'Medical Examinations'!$A$2:$J$2336, 3, FALSE)</f>
        <v>11.81</v>
      </c>
      <c r="G1497" t="str">
        <f>VLOOKUP($A1497, 'Medical Examinations'!$A$2:$J$2336, 4, FALSE)</f>
        <v>Yes</v>
      </c>
      <c r="H1497" t="str">
        <f>VLOOKUP($A1497, 'Medical Examinations'!$A$2:$J$2336, 5, FALSE)</f>
        <v>No</v>
      </c>
      <c r="I1497" t="str">
        <f>VLOOKUP($A1497, 'Medical Examinations'!$A$2:$J$2336, 6, FALSE)</f>
        <v>No</v>
      </c>
      <c r="J1497">
        <f>VLOOKUP($A1497, 'Medical Examinations'!$A$2:$J$2336, 7, FALSE)</f>
        <v>1</v>
      </c>
      <c r="K1497" t="str">
        <f>VLOOKUP($A1497, 'Medical Examinations'!$A$2:$J$2336, 8, FALSE)</f>
        <v>Yes</v>
      </c>
      <c r="L1497" t="str">
        <f>VLOOKUP($A1497, 'Medical Examinations'!$A$2:$J$2336, 9, FALSE)</f>
        <v>Obesity</v>
      </c>
      <c r="M1497" t="str">
        <f>VLOOKUP($A1497, 'Medical Examinations'!$A$2:$J$2336, 10, FALSE)</f>
        <v>Diabetes</v>
      </c>
      <c r="N1497">
        <f>VLOOKUP($A1497, 'Hospitalisation Details'!$A$2:$K$2344, 5, FALSE)</f>
        <v>0</v>
      </c>
      <c r="O1497">
        <f>VLOOKUP($A1497, 'Hospitalisation Details'!$A$2:$K$2344, 6, FALSE)</f>
        <v>6948.7</v>
      </c>
      <c r="P1497" t="str">
        <f>VLOOKUP($A1497, 'Hospitalisation Details'!$A$2:$K$2344, 7, FALSE)</f>
        <v>tier - 1</v>
      </c>
      <c r="Q1497" t="str">
        <f>VLOOKUP($A1497, 'Hospitalisation Details'!$A$2:$K$2344, 8, FALSE)</f>
        <v>tier - 2</v>
      </c>
      <c r="R1497" t="str">
        <f>VLOOKUP($A1497, 'Hospitalisation Details'!$A$2:$K$2344, 9, FALSE)</f>
        <v>R1012</v>
      </c>
      <c r="S1497" t="str">
        <f>VLOOKUP($A1497, 'Hospitalisation Details'!$A$2:$K$2344, 10, FALSE)</f>
        <v>15Dec1978</v>
      </c>
      <c r="T1497">
        <f>VLOOKUP($A1497, 'Hospitalisation Details'!$A$2:$K$2344, 11, FALSE)</f>
        <v>44</v>
      </c>
    </row>
    <row r="1498" spans="1:20" ht="15.75" x14ac:dyDescent="0.25">
      <c r="A1498" s="1" t="s">
        <v>873</v>
      </c>
      <c r="B1498" t="str">
        <f>VLOOKUP($A1498, 'Customer Names'!$A$2:$D$2336, 2, FALSE)</f>
        <v>Cifuentes Fetiva</v>
      </c>
      <c r="C1498" t="str">
        <f>VLOOKUP($A1498, 'Customer Names'!$A$2:$D$2336, 3, FALSE)</f>
        <v xml:space="preserve"> Mr</v>
      </c>
      <c r="D1498" t="str">
        <f>VLOOKUP($A1498, 'Customer Names'!$A$2:$D$2336, 4, FALSE)</f>
        <v xml:space="preserve">  Miguel Angel Sr</v>
      </c>
      <c r="E1498">
        <f>VLOOKUP($A1498, 'Medical Examinations'!$A$2:$J$2336, 2, FALSE)</f>
        <v>24.49</v>
      </c>
      <c r="F1498">
        <f>VLOOKUP($A1498, 'Medical Examinations'!$A$2:$J$2336, 3, FALSE)</f>
        <v>4.67</v>
      </c>
      <c r="G1498" t="str">
        <f>VLOOKUP($A1498, 'Medical Examinations'!$A$2:$J$2336, 4, FALSE)</f>
        <v>No</v>
      </c>
      <c r="H1498" t="str">
        <f>VLOOKUP($A1498, 'Medical Examinations'!$A$2:$J$2336, 5, FALSE)</f>
        <v>No</v>
      </c>
      <c r="I1498" t="str">
        <f>VLOOKUP($A1498, 'Medical Examinations'!$A$2:$J$2336, 6, FALSE)</f>
        <v>No</v>
      </c>
      <c r="J1498">
        <f>VLOOKUP($A1498, 'Medical Examinations'!$A$2:$J$2336, 7, FALSE)</f>
        <v>0</v>
      </c>
      <c r="K1498" t="str">
        <f>VLOOKUP($A1498, 'Medical Examinations'!$A$2:$J$2336, 8, FALSE)</f>
        <v>No</v>
      </c>
      <c r="L1498" t="str">
        <f>VLOOKUP($A1498, 'Medical Examinations'!$A$2:$J$2336, 9, FALSE)</f>
        <v>Obesity</v>
      </c>
      <c r="M1498" t="str">
        <f>VLOOKUP($A1498, 'Medical Examinations'!$A$2:$J$2336, 10, FALSE)</f>
        <v>Normal</v>
      </c>
      <c r="N1498">
        <f>VLOOKUP($A1498, 'Hospitalisation Details'!$A$2:$K$2344, 5, FALSE)</f>
        <v>2</v>
      </c>
      <c r="O1498">
        <f>VLOOKUP($A1498, 'Hospitalisation Details'!$A$2:$K$2344, 6, FALSE)</f>
        <v>6940.94</v>
      </c>
      <c r="P1498" t="str">
        <f>VLOOKUP($A1498, 'Hospitalisation Details'!$A$2:$K$2344, 7, FALSE)</f>
        <v>tier - 2</v>
      </c>
      <c r="Q1498" t="str">
        <f>VLOOKUP($A1498, 'Hospitalisation Details'!$A$2:$K$2344, 8, FALSE)</f>
        <v>tier - 3</v>
      </c>
      <c r="R1498" t="str">
        <f>VLOOKUP($A1498, 'Hospitalisation Details'!$A$2:$K$2344, 9, FALSE)</f>
        <v>R1013</v>
      </c>
      <c r="S1498" t="str">
        <f>VLOOKUP($A1498, 'Hospitalisation Details'!$A$2:$K$2344, 10, FALSE)</f>
        <v>5Oct1980</v>
      </c>
      <c r="T1498">
        <f>VLOOKUP($A1498, 'Hospitalisation Details'!$A$2:$K$2344, 11, FALSE)</f>
        <v>42</v>
      </c>
    </row>
    <row r="1499" spans="1:20" ht="15.75" x14ac:dyDescent="0.25">
      <c r="A1499" s="1" t="s">
        <v>872</v>
      </c>
      <c r="B1499" t="str">
        <f>VLOOKUP($A1499, 'Customer Names'!$A$2:$D$2336, 2, FALSE)</f>
        <v>Keno</v>
      </c>
      <c r="C1499" t="str">
        <f>VLOOKUP($A1499, 'Customer Names'!$A$2:$D$2336, 3, FALSE)</f>
        <v xml:space="preserve"> Mr</v>
      </c>
      <c r="D1499" t="str">
        <f>VLOOKUP($A1499, 'Customer Names'!$A$2:$D$2336, 4, FALSE)</f>
        <v xml:space="preserve">  Brian</v>
      </c>
      <c r="E1499">
        <f>VLOOKUP($A1499, 'Medical Examinations'!$A$2:$J$2336, 2, FALSE)</f>
        <v>26.315000000000001</v>
      </c>
      <c r="F1499">
        <f>VLOOKUP($A1499, 'Medical Examinations'!$A$2:$J$2336, 3, FALSE)</f>
        <v>6.02</v>
      </c>
      <c r="G1499" t="str">
        <f>VLOOKUP($A1499, 'Medical Examinations'!$A$2:$J$2336, 4, FALSE)</f>
        <v>No</v>
      </c>
      <c r="H1499" t="str">
        <f>VLOOKUP($A1499, 'Medical Examinations'!$A$2:$J$2336, 5, FALSE)</f>
        <v>No</v>
      </c>
      <c r="I1499" t="str">
        <f>VLOOKUP($A1499, 'Medical Examinations'!$A$2:$J$2336, 6, FALSE)</f>
        <v>No</v>
      </c>
      <c r="J1499">
        <f>VLOOKUP($A1499, 'Medical Examinations'!$A$2:$J$2336, 7, FALSE)</f>
        <v>0</v>
      </c>
      <c r="K1499" t="str">
        <f>VLOOKUP($A1499, 'Medical Examinations'!$A$2:$J$2336, 8, FALSE)</f>
        <v>No</v>
      </c>
      <c r="L1499" t="str">
        <f>VLOOKUP($A1499, 'Medical Examinations'!$A$2:$J$2336, 9, FALSE)</f>
        <v>Obesity</v>
      </c>
      <c r="M1499" t="str">
        <f>VLOOKUP($A1499, 'Medical Examinations'!$A$2:$J$2336, 10, FALSE)</f>
        <v>Diabetes</v>
      </c>
      <c r="N1499">
        <f>VLOOKUP($A1499, 'Hospitalisation Details'!$A$2:$K$2344, 5, FALSE)</f>
        <v>1</v>
      </c>
      <c r="O1499">
        <f>VLOOKUP($A1499, 'Hospitalisation Details'!$A$2:$K$2344, 6, FALSE)</f>
        <v>6940.91</v>
      </c>
      <c r="P1499" t="str">
        <f>VLOOKUP($A1499, 'Hospitalisation Details'!$A$2:$K$2344, 7, FALSE)</f>
        <v>tier - 2</v>
      </c>
      <c r="Q1499" t="str">
        <f>VLOOKUP($A1499, 'Hospitalisation Details'!$A$2:$K$2344, 8, FALSE)</f>
        <v>tier - 2</v>
      </c>
      <c r="R1499" t="str">
        <f>VLOOKUP($A1499, 'Hospitalisation Details'!$A$2:$K$2344, 9, FALSE)</f>
        <v>R1012</v>
      </c>
      <c r="S1499" t="str">
        <f>VLOOKUP($A1499, 'Hospitalisation Details'!$A$2:$K$2344, 10, FALSE)</f>
        <v>30Aug1980</v>
      </c>
      <c r="T1499">
        <f>VLOOKUP($A1499, 'Hospitalisation Details'!$A$2:$K$2344, 11, FALSE)</f>
        <v>42</v>
      </c>
    </row>
    <row r="1500" spans="1:20" ht="15.75" x14ac:dyDescent="0.25">
      <c r="A1500" s="1" t="s">
        <v>871</v>
      </c>
      <c r="B1500" t="str">
        <f>VLOOKUP($A1500, 'Customer Names'!$A$2:$D$2336, 2, FALSE)</f>
        <v>Bruce</v>
      </c>
      <c r="C1500" t="str">
        <f>VLOOKUP($A1500, 'Customer Names'!$A$2:$D$2336, 3, FALSE)</f>
        <v xml:space="preserve"> Ms</v>
      </c>
      <c r="D1500" t="str">
        <f>VLOOKUP($A1500, 'Customer Names'!$A$2:$D$2336, 4, FALSE)</f>
        <v xml:space="preserve">  Meghan</v>
      </c>
      <c r="E1500">
        <f>VLOOKUP($A1500, 'Medical Examinations'!$A$2:$J$2336, 2, FALSE)</f>
        <v>22.58</v>
      </c>
      <c r="F1500">
        <f>VLOOKUP($A1500, 'Medical Examinations'!$A$2:$J$2336, 3, FALSE)</f>
        <v>7.46</v>
      </c>
      <c r="G1500" t="str">
        <f>VLOOKUP($A1500, 'Medical Examinations'!$A$2:$J$2336, 4, FALSE)</f>
        <v>No</v>
      </c>
      <c r="H1500" t="str">
        <f>VLOOKUP($A1500, 'Medical Examinations'!$A$2:$J$2336, 5, FALSE)</f>
        <v>No</v>
      </c>
      <c r="I1500" t="str">
        <f>VLOOKUP($A1500, 'Medical Examinations'!$A$2:$J$2336, 6, FALSE)</f>
        <v>No</v>
      </c>
      <c r="J1500">
        <f>VLOOKUP($A1500, 'Medical Examinations'!$A$2:$J$2336, 7, FALSE)</f>
        <v>0</v>
      </c>
      <c r="K1500" t="str">
        <f>VLOOKUP($A1500, 'Medical Examinations'!$A$2:$J$2336, 8, FALSE)</f>
        <v>No</v>
      </c>
      <c r="L1500" t="str">
        <f>VLOOKUP($A1500, 'Medical Examinations'!$A$2:$J$2336, 9, FALSE)</f>
        <v>Obesity</v>
      </c>
      <c r="M1500" t="str">
        <f>VLOOKUP($A1500, 'Medical Examinations'!$A$2:$J$2336, 10, FALSE)</f>
        <v>Diabetes</v>
      </c>
      <c r="N1500">
        <f>VLOOKUP($A1500, 'Hospitalisation Details'!$A$2:$K$2344, 5, FALSE)</f>
        <v>2</v>
      </c>
      <c r="O1500">
        <f>VLOOKUP($A1500, 'Hospitalisation Details'!$A$2:$K$2344, 6, FALSE)</f>
        <v>6938.11</v>
      </c>
      <c r="P1500" t="str">
        <f>VLOOKUP($A1500, 'Hospitalisation Details'!$A$2:$K$2344, 7, FALSE)</f>
        <v>tier - 2</v>
      </c>
      <c r="Q1500" t="str">
        <f>VLOOKUP($A1500, 'Hospitalisation Details'!$A$2:$K$2344, 8, FALSE)</f>
        <v>tier - 2</v>
      </c>
      <c r="R1500" t="str">
        <f>VLOOKUP($A1500, 'Hospitalisation Details'!$A$2:$K$2344, 9, FALSE)</f>
        <v>R1013</v>
      </c>
      <c r="S1500" t="str">
        <f>VLOOKUP($A1500, 'Hospitalisation Details'!$A$2:$K$2344, 10, FALSE)</f>
        <v>29Nov1978</v>
      </c>
      <c r="T1500">
        <f>VLOOKUP($A1500, 'Hospitalisation Details'!$A$2:$K$2344, 11, FALSE)</f>
        <v>44</v>
      </c>
    </row>
    <row r="1501" spans="1:20" ht="15.75" x14ac:dyDescent="0.25">
      <c r="A1501" s="1" t="s">
        <v>870</v>
      </c>
      <c r="B1501" t="str">
        <f>VLOOKUP($A1501, 'Customer Names'!$A$2:$D$2336, 2, FALSE)</f>
        <v>Lorch</v>
      </c>
      <c r="C1501" t="str">
        <f>VLOOKUP($A1501, 'Customer Names'!$A$2:$D$2336, 3, FALSE)</f>
        <v xml:space="preserve"> Ms</v>
      </c>
      <c r="D1501" t="str">
        <f>VLOOKUP($A1501, 'Customer Names'!$A$2:$D$2336, 4, FALSE)</f>
        <v xml:space="preserve">  Meredith L</v>
      </c>
      <c r="E1501">
        <f>VLOOKUP($A1501, 'Medical Examinations'!$A$2:$J$2336, 2, FALSE)</f>
        <v>19.475000000000001</v>
      </c>
      <c r="F1501">
        <f>VLOOKUP($A1501, 'Medical Examinations'!$A$2:$J$2336, 3, FALSE)</f>
        <v>4.74</v>
      </c>
      <c r="G1501" t="str">
        <f>VLOOKUP($A1501, 'Medical Examinations'!$A$2:$J$2336, 4, FALSE)</f>
        <v>No</v>
      </c>
      <c r="H1501" t="str">
        <f>VLOOKUP($A1501, 'Medical Examinations'!$A$2:$J$2336, 5, FALSE)</f>
        <v>No</v>
      </c>
      <c r="I1501" t="str">
        <f>VLOOKUP($A1501, 'Medical Examinations'!$A$2:$J$2336, 6, FALSE)</f>
        <v>No</v>
      </c>
      <c r="J1501">
        <f>VLOOKUP($A1501, 'Medical Examinations'!$A$2:$J$2336, 7, FALSE)</f>
        <v>0</v>
      </c>
      <c r="K1501" t="str">
        <f>VLOOKUP($A1501, 'Medical Examinations'!$A$2:$J$2336, 8, FALSE)</f>
        <v>No</v>
      </c>
      <c r="L1501" t="str">
        <f>VLOOKUP($A1501, 'Medical Examinations'!$A$2:$J$2336, 9, FALSE)</f>
        <v>Obesity</v>
      </c>
      <c r="M1501" t="str">
        <f>VLOOKUP($A1501, 'Medical Examinations'!$A$2:$J$2336, 10, FALSE)</f>
        <v>Normal</v>
      </c>
      <c r="N1501">
        <f>VLOOKUP($A1501, 'Hospitalisation Details'!$A$2:$K$2344, 5, FALSE)</f>
        <v>2</v>
      </c>
      <c r="O1501">
        <f>VLOOKUP($A1501, 'Hospitalisation Details'!$A$2:$K$2344, 6, FALSE)</f>
        <v>6933.24</v>
      </c>
      <c r="P1501" t="str">
        <f>VLOOKUP($A1501, 'Hospitalisation Details'!$A$2:$K$2344, 7, FALSE)</f>
        <v>tier - 2</v>
      </c>
      <c r="Q1501" t="str">
        <f>VLOOKUP($A1501, 'Hospitalisation Details'!$A$2:$K$2344, 8, FALSE)</f>
        <v>tier - 3</v>
      </c>
      <c r="R1501" t="str">
        <f>VLOOKUP($A1501, 'Hospitalisation Details'!$A$2:$K$2344, 9, FALSE)</f>
        <v>R1012</v>
      </c>
      <c r="S1501" t="str">
        <f>VLOOKUP($A1501, 'Hospitalisation Details'!$A$2:$K$2344, 10, FALSE)</f>
        <v>5Sep1984</v>
      </c>
      <c r="T1501">
        <f>VLOOKUP($A1501, 'Hospitalisation Details'!$A$2:$K$2344, 11, FALSE)</f>
        <v>38</v>
      </c>
    </row>
    <row r="1502" spans="1:20" ht="15.75" x14ac:dyDescent="0.25">
      <c r="A1502" s="1" t="s">
        <v>869</v>
      </c>
      <c r="B1502" t="str">
        <f>VLOOKUP($A1502, 'Customer Names'!$A$2:$D$2336, 2, FALSE)</f>
        <v>Sullivan</v>
      </c>
      <c r="C1502" t="str">
        <f>VLOOKUP($A1502, 'Customer Names'!$A$2:$D$2336, 3, FALSE)</f>
        <v xml:space="preserve"> Mrs</v>
      </c>
      <c r="D1502" t="str">
        <f>VLOOKUP($A1502, 'Customer Names'!$A$2:$D$2336, 4, FALSE)</f>
        <v xml:space="preserve">  Millicent M</v>
      </c>
      <c r="E1502">
        <f>VLOOKUP($A1502, 'Medical Examinations'!$A$2:$J$2336, 2, FALSE)</f>
        <v>26.33</v>
      </c>
      <c r="F1502">
        <f>VLOOKUP($A1502, 'Medical Examinations'!$A$2:$J$2336, 3, FALSE)</f>
        <v>4.79</v>
      </c>
      <c r="G1502" t="str">
        <f>VLOOKUP($A1502, 'Medical Examinations'!$A$2:$J$2336, 4, FALSE)</f>
        <v>No</v>
      </c>
      <c r="H1502" t="str">
        <f>VLOOKUP($A1502, 'Medical Examinations'!$A$2:$J$2336, 5, FALSE)</f>
        <v>No</v>
      </c>
      <c r="I1502" t="str">
        <f>VLOOKUP($A1502, 'Medical Examinations'!$A$2:$J$2336, 6, FALSE)</f>
        <v>No</v>
      </c>
      <c r="J1502">
        <f>VLOOKUP($A1502, 'Medical Examinations'!$A$2:$J$2336, 7, FALSE)</f>
        <v>0</v>
      </c>
      <c r="K1502" t="str">
        <f>VLOOKUP($A1502, 'Medical Examinations'!$A$2:$J$2336, 8, FALSE)</f>
        <v>No</v>
      </c>
      <c r="L1502" t="str">
        <f>VLOOKUP($A1502, 'Medical Examinations'!$A$2:$J$2336, 9, FALSE)</f>
        <v>Obesity</v>
      </c>
      <c r="M1502" t="str">
        <f>VLOOKUP($A1502, 'Medical Examinations'!$A$2:$J$2336, 10, FALSE)</f>
        <v>Normal</v>
      </c>
      <c r="N1502">
        <f>VLOOKUP($A1502, 'Hospitalisation Details'!$A$2:$K$2344, 5, FALSE)</f>
        <v>3</v>
      </c>
      <c r="O1502">
        <f>VLOOKUP($A1502, 'Hospitalisation Details'!$A$2:$K$2344, 6, FALSE)</f>
        <v>6895.19</v>
      </c>
      <c r="P1502" t="str">
        <f>VLOOKUP($A1502, 'Hospitalisation Details'!$A$2:$K$2344, 7, FALSE)</f>
        <v>tier - 2</v>
      </c>
      <c r="Q1502" t="str">
        <f>VLOOKUP($A1502, 'Hospitalisation Details'!$A$2:$K$2344, 8, FALSE)</f>
        <v>tier - 3</v>
      </c>
      <c r="R1502" t="str">
        <f>VLOOKUP($A1502, 'Hospitalisation Details'!$A$2:$K$2344, 9, FALSE)</f>
        <v>R1024</v>
      </c>
      <c r="S1502" t="str">
        <f>VLOOKUP($A1502, 'Hospitalisation Details'!$A$2:$K$2344, 10, FALSE)</f>
        <v>21Dec1989</v>
      </c>
      <c r="T1502">
        <f>VLOOKUP($A1502, 'Hospitalisation Details'!$A$2:$K$2344, 11, FALSE)</f>
        <v>33</v>
      </c>
    </row>
    <row r="1503" spans="1:20" ht="15.75" x14ac:dyDescent="0.25">
      <c r="A1503" s="1" t="s">
        <v>868</v>
      </c>
      <c r="B1503" t="str">
        <f>VLOOKUP($A1503, 'Customer Names'!$A$2:$D$2336, 2, FALSE)</f>
        <v>Cave</v>
      </c>
      <c r="C1503" t="str">
        <f>VLOOKUP($A1503, 'Customer Names'!$A$2:$D$2336, 3, FALSE)</f>
        <v xml:space="preserve"> Ms</v>
      </c>
      <c r="D1503" t="str">
        <f>VLOOKUP($A1503, 'Customer Names'!$A$2:$D$2336, 4, FALSE)</f>
        <v xml:space="preserve">  Kathleen</v>
      </c>
      <c r="E1503">
        <f>VLOOKUP($A1503, 'Medical Examinations'!$A$2:$J$2336, 2, FALSE)</f>
        <v>17.29</v>
      </c>
      <c r="F1503">
        <f>VLOOKUP($A1503, 'Medical Examinations'!$A$2:$J$2336, 3, FALSE)</f>
        <v>5.35</v>
      </c>
      <c r="G1503" t="str">
        <f>VLOOKUP($A1503, 'Medical Examinations'!$A$2:$J$2336, 4, FALSE)</f>
        <v>No</v>
      </c>
      <c r="H1503" t="str">
        <f>VLOOKUP($A1503, 'Medical Examinations'!$A$2:$J$2336, 5, FALSE)</f>
        <v>No</v>
      </c>
      <c r="I1503" t="str">
        <f>VLOOKUP($A1503, 'Medical Examinations'!$A$2:$J$2336, 6, FALSE)</f>
        <v>No</v>
      </c>
      <c r="J1503">
        <f>VLOOKUP($A1503, 'Medical Examinations'!$A$2:$J$2336, 7, FALSE)</f>
        <v>0</v>
      </c>
      <c r="K1503" t="str">
        <f>VLOOKUP($A1503, 'Medical Examinations'!$A$2:$J$2336, 8, FALSE)</f>
        <v>No</v>
      </c>
      <c r="L1503" t="str">
        <f>VLOOKUP($A1503, 'Medical Examinations'!$A$2:$J$2336, 9, FALSE)</f>
        <v>Underweight</v>
      </c>
      <c r="M1503" t="str">
        <f>VLOOKUP($A1503, 'Medical Examinations'!$A$2:$J$2336, 10, FALSE)</f>
        <v>Normal</v>
      </c>
      <c r="N1503">
        <f>VLOOKUP($A1503, 'Hospitalisation Details'!$A$2:$K$2344, 5, FALSE)</f>
        <v>2</v>
      </c>
      <c r="O1503">
        <f>VLOOKUP($A1503, 'Hospitalisation Details'!$A$2:$K$2344, 6, FALSE)</f>
        <v>6877.98</v>
      </c>
      <c r="P1503" t="str">
        <f>VLOOKUP($A1503, 'Hospitalisation Details'!$A$2:$K$2344, 7, FALSE)</f>
        <v>tier - 2</v>
      </c>
      <c r="Q1503" t="str">
        <f>VLOOKUP($A1503, 'Hospitalisation Details'!$A$2:$K$2344, 8, FALSE)</f>
        <v>tier - 1</v>
      </c>
      <c r="R1503" t="str">
        <f>VLOOKUP($A1503, 'Hospitalisation Details'!$A$2:$K$2344, 9, FALSE)</f>
        <v>R1024</v>
      </c>
      <c r="S1503" t="str">
        <f>VLOOKUP($A1503, 'Hospitalisation Details'!$A$2:$K$2344, 10, FALSE)</f>
        <v>10Sep1985</v>
      </c>
      <c r="T1503">
        <f>VLOOKUP($A1503, 'Hospitalisation Details'!$A$2:$K$2344, 11, FALSE)</f>
        <v>37</v>
      </c>
    </row>
    <row r="1504" spans="1:20" ht="15.75" x14ac:dyDescent="0.25">
      <c r="A1504" s="1" t="s">
        <v>867</v>
      </c>
      <c r="B1504" t="str">
        <f>VLOOKUP($A1504, 'Customer Names'!$A$2:$D$2336, 2, FALSE)</f>
        <v>Gudenkauf</v>
      </c>
      <c r="C1504" t="str">
        <f>VLOOKUP($A1504, 'Customer Names'!$A$2:$D$2336, 3, FALSE)</f>
        <v xml:space="preserve"> Ms</v>
      </c>
      <c r="D1504" t="str">
        <f>VLOOKUP($A1504, 'Customer Names'!$A$2:$D$2336, 4, FALSE)</f>
        <v xml:space="preserve">  Kimberly K</v>
      </c>
      <c r="E1504">
        <f>VLOOKUP($A1504, 'Medical Examinations'!$A$2:$J$2336, 2, FALSE)</f>
        <v>42.88</v>
      </c>
      <c r="F1504">
        <f>VLOOKUP($A1504, 'Medical Examinations'!$A$2:$J$2336, 3, FALSE)</f>
        <v>4.87</v>
      </c>
      <c r="G1504" t="str">
        <f>VLOOKUP($A1504, 'Medical Examinations'!$A$2:$J$2336, 4, FALSE)</f>
        <v>Yes</v>
      </c>
      <c r="H1504" t="str">
        <f>VLOOKUP($A1504, 'Medical Examinations'!$A$2:$J$2336, 5, FALSE)</f>
        <v>No</v>
      </c>
      <c r="I1504" t="str">
        <f>VLOOKUP($A1504, 'Medical Examinations'!$A$2:$J$2336, 6, FALSE)</f>
        <v>No</v>
      </c>
      <c r="J1504">
        <f>VLOOKUP($A1504, 'Medical Examinations'!$A$2:$J$2336, 7, FALSE)</f>
        <v>2</v>
      </c>
      <c r="K1504" t="str">
        <f>VLOOKUP($A1504, 'Medical Examinations'!$A$2:$J$2336, 8, FALSE)</f>
        <v>Yes</v>
      </c>
      <c r="L1504" t="str">
        <f>VLOOKUP($A1504, 'Medical Examinations'!$A$2:$J$2336, 9, FALSE)</f>
        <v>Obesity</v>
      </c>
      <c r="M1504" t="str">
        <f>VLOOKUP($A1504, 'Medical Examinations'!$A$2:$J$2336, 10, FALSE)</f>
        <v>Normal</v>
      </c>
      <c r="N1504">
        <f>VLOOKUP($A1504, 'Hospitalisation Details'!$A$2:$K$2344, 5, FALSE)</f>
        <v>0</v>
      </c>
      <c r="O1504">
        <f>VLOOKUP($A1504, 'Hospitalisation Details'!$A$2:$K$2344, 6, FALSE)</f>
        <v>6876.53</v>
      </c>
      <c r="P1504" t="str">
        <f>VLOOKUP($A1504, 'Hospitalisation Details'!$A$2:$K$2344, 7, FALSE)</f>
        <v>tier - 2</v>
      </c>
      <c r="Q1504" t="str">
        <f>VLOOKUP($A1504, 'Hospitalisation Details'!$A$2:$K$2344, 8, FALSE)</f>
        <v>tier - 1</v>
      </c>
      <c r="R1504" t="str">
        <f>VLOOKUP($A1504, 'Hospitalisation Details'!$A$2:$K$2344, 9, FALSE)</f>
        <v>R1012</v>
      </c>
      <c r="S1504" t="str">
        <f>VLOOKUP($A1504, 'Hospitalisation Details'!$A$2:$K$2344, 10, FALSE)</f>
        <v>24Dec2004</v>
      </c>
      <c r="T1504">
        <f>VLOOKUP($A1504, 'Hospitalisation Details'!$A$2:$K$2344, 11, FALSE)</f>
        <v>18</v>
      </c>
    </row>
    <row r="1505" spans="1:20" ht="15.75" x14ac:dyDescent="0.25">
      <c r="A1505" s="1" t="s">
        <v>866</v>
      </c>
      <c r="B1505" t="str">
        <f>VLOOKUP($A1505, 'Customer Names'!$A$2:$D$2336, 2, FALSE)</f>
        <v>Thomas</v>
      </c>
      <c r="C1505" t="str">
        <f>VLOOKUP($A1505, 'Customer Names'!$A$2:$D$2336, 3, FALSE)</f>
        <v xml:space="preserve"> Mr</v>
      </c>
      <c r="D1505" t="str">
        <f>VLOOKUP($A1505, 'Customer Names'!$A$2:$D$2336, 4, FALSE)</f>
        <v xml:space="preserve">  Justin C</v>
      </c>
      <c r="E1505">
        <f>VLOOKUP($A1505, 'Medical Examinations'!$A$2:$J$2336, 2, FALSE)</f>
        <v>32.200000000000003</v>
      </c>
      <c r="F1505">
        <f>VLOOKUP($A1505, 'Medical Examinations'!$A$2:$J$2336, 3, FALSE)</f>
        <v>10.09</v>
      </c>
      <c r="G1505" t="str">
        <f>VLOOKUP($A1505, 'Medical Examinations'!$A$2:$J$2336, 4, FALSE)</f>
        <v>No</v>
      </c>
      <c r="H1505" t="str">
        <f>VLOOKUP($A1505, 'Medical Examinations'!$A$2:$J$2336, 5, FALSE)</f>
        <v>No</v>
      </c>
      <c r="I1505" t="str">
        <f>VLOOKUP($A1505, 'Medical Examinations'!$A$2:$J$2336, 6, FALSE)</f>
        <v>No</v>
      </c>
      <c r="J1505">
        <f>VLOOKUP($A1505, 'Medical Examinations'!$A$2:$J$2336, 7, FALSE)</f>
        <v>1</v>
      </c>
      <c r="K1505" t="str">
        <f>VLOOKUP($A1505, 'Medical Examinations'!$A$2:$J$2336, 8, FALSE)</f>
        <v>No</v>
      </c>
      <c r="L1505" t="str">
        <f>VLOOKUP($A1505, 'Medical Examinations'!$A$2:$J$2336, 9, FALSE)</f>
        <v>Obesity</v>
      </c>
      <c r="M1505" t="str">
        <f>VLOOKUP($A1505, 'Medical Examinations'!$A$2:$J$2336, 10, FALSE)</f>
        <v>Diabetes</v>
      </c>
      <c r="N1505">
        <f>VLOOKUP($A1505, 'Hospitalisation Details'!$A$2:$K$2344, 5, FALSE)</f>
        <v>2</v>
      </c>
      <c r="O1505">
        <f>VLOOKUP($A1505, 'Hospitalisation Details'!$A$2:$K$2344, 6, FALSE)</f>
        <v>6875.96</v>
      </c>
      <c r="P1505" t="str">
        <f>VLOOKUP($A1505, 'Hospitalisation Details'!$A$2:$K$2344, 7, FALSE)</f>
        <v>tier - 2</v>
      </c>
      <c r="Q1505" t="str">
        <f>VLOOKUP($A1505, 'Hospitalisation Details'!$A$2:$K$2344, 8, FALSE)</f>
        <v>tier - 2</v>
      </c>
      <c r="R1505" t="str">
        <f>VLOOKUP($A1505, 'Hospitalisation Details'!$A$2:$K$2344, 9, FALSE)</f>
        <v>R1011</v>
      </c>
      <c r="S1505" t="str">
        <f>VLOOKUP($A1505, 'Hospitalisation Details'!$A$2:$K$2344, 10, FALSE)</f>
        <v>23Jun1981</v>
      </c>
      <c r="T1505">
        <f>VLOOKUP($A1505, 'Hospitalisation Details'!$A$2:$K$2344, 11, FALSE)</f>
        <v>41</v>
      </c>
    </row>
    <row r="1506" spans="1:20" ht="15.75" x14ac:dyDescent="0.25">
      <c r="A1506" s="1" t="s">
        <v>865</v>
      </c>
      <c r="B1506" t="str">
        <f>VLOOKUP($A1506, 'Customer Names'!$A$2:$D$2336, 2, FALSE)</f>
        <v>Holley</v>
      </c>
      <c r="C1506" t="str">
        <f>VLOOKUP($A1506, 'Customer Names'!$A$2:$D$2336, 3, FALSE)</f>
        <v xml:space="preserve"> Mr</v>
      </c>
      <c r="D1506" t="str">
        <f>VLOOKUP($A1506, 'Customer Names'!$A$2:$D$2336, 4, FALSE)</f>
        <v xml:space="preserve">  Tristan P</v>
      </c>
      <c r="E1506">
        <f>VLOOKUP($A1506, 'Medical Examinations'!$A$2:$J$2336, 2, FALSE)</f>
        <v>18.75</v>
      </c>
      <c r="F1506">
        <f>VLOOKUP($A1506, 'Medical Examinations'!$A$2:$J$2336, 3, FALSE)</f>
        <v>5.47</v>
      </c>
      <c r="G1506" t="str">
        <f>VLOOKUP($A1506, 'Medical Examinations'!$A$2:$J$2336, 4, FALSE)</f>
        <v>No</v>
      </c>
      <c r="H1506" t="str">
        <f>VLOOKUP($A1506, 'Medical Examinations'!$A$2:$J$2336, 5, FALSE)</f>
        <v>No</v>
      </c>
      <c r="I1506" t="str">
        <f>VLOOKUP($A1506, 'Medical Examinations'!$A$2:$J$2336, 6, FALSE)</f>
        <v>Yes</v>
      </c>
      <c r="J1506">
        <f>VLOOKUP($A1506, 'Medical Examinations'!$A$2:$J$2336, 7, FALSE)</f>
        <v>0</v>
      </c>
      <c r="K1506" t="str">
        <f>VLOOKUP($A1506, 'Medical Examinations'!$A$2:$J$2336, 8, FALSE)</f>
        <v>No</v>
      </c>
      <c r="L1506" t="str">
        <f>VLOOKUP($A1506, 'Medical Examinations'!$A$2:$J$2336, 9, FALSE)</f>
        <v>Obesity</v>
      </c>
      <c r="M1506" t="str">
        <f>VLOOKUP($A1506, 'Medical Examinations'!$A$2:$J$2336, 10, FALSE)</f>
        <v>Normal</v>
      </c>
      <c r="N1506">
        <f>VLOOKUP($A1506, 'Hospitalisation Details'!$A$2:$K$2344, 5, FALSE)</f>
        <v>0</v>
      </c>
      <c r="O1506">
        <f>VLOOKUP($A1506, 'Hospitalisation Details'!$A$2:$K$2344, 6, FALSE)</f>
        <v>6868.39</v>
      </c>
      <c r="P1506" t="str">
        <f>VLOOKUP($A1506, 'Hospitalisation Details'!$A$2:$K$2344, 7, FALSE)</f>
        <v>tier - 2</v>
      </c>
      <c r="Q1506" t="str">
        <f>VLOOKUP($A1506, 'Hospitalisation Details'!$A$2:$K$2344, 8, FALSE)</f>
        <v>tier - 2</v>
      </c>
      <c r="R1506" t="str">
        <f>VLOOKUP($A1506, 'Hospitalisation Details'!$A$2:$K$2344, 9, FALSE)</f>
        <v>R1013</v>
      </c>
      <c r="S1506" t="str">
        <f>VLOOKUP($A1506, 'Hospitalisation Details'!$A$2:$K$2344, 10, FALSE)</f>
        <v>23Oct1969</v>
      </c>
      <c r="T1506">
        <f>VLOOKUP($A1506, 'Hospitalisation Details'!$A$2:$K$2344, 11, FALSE)</f>
        <v>53</v>
      </c>
    </row>
    <row r="1507" spans="1:20" ht="15.75" x14ac:dyDescent="0.25">
      <c r="A1507" s="1" t="s">
        <v>864</v>
      </c>
      <c r="B1507" t="str">
        <f>VLOOKUP($A1507, 'Customer Names'!$A$2:$D$2336, 2, FALSE)</f>
        <v>Kemble</v>
      </c>
      <c r="C1507" t="str">
        <f>VLOOKUP($A1507, 'Customer Names'!$A$2:$D$2336, 3, FALSE)</f>
        <v xml:space="preserve"> Ms</v>
      </c>
      <c r="D1507" t="str">
        <f>VLOOKUP($A1507, 'Customer Names'!$A$2:$D$2336, 4, FALSE)</f>
        <v xml:space="preserve">  Traci A</v>
      </c>
      <c r="E1507">
        <f>VLOOKUP($A1507, 'Medical Examinations'!$A$2:$J$2336, 2, FALSE)</f>
        <v>22.36</v>
      </c>
      <c r="F1507">
        <f>VLOOKUP($A1507, 'Medical Examinations'!$A$2:$J$2336, 3, FALSE)</f>
        <v>8.6</v>
      </c>
      <c r="G1507" t="str">
        <f>VLOOKUP($A1507, 'Medical Examinations'!$A$2:$J$2336, 4, FALSE)</f>
        <v>No</v>
      </c>
      <c r="H1507" t="str">
        <f>VLOOKUP($A1507, 'Medical Examinations'!$A$2:$J$2336, 5, FALSE)</f>
        <v>No</v>
      </c>
      <c r="I1507" t="str">
        <f>VLOOKUP($A1507, 'Medical Examinations'!$A$2:$J$2336, 6, FALSE)</f>
        <v>No</v>
      </c>
      <c r="J1507">
        <f>VLOOKUP($A1507, 'Medical Examinations'!$A$2:$J$2336, 7, FALSE)</f>
        <v>0</v>
      </c>
      <c r="K1507" t="str">
        <f>VLOOKUP($A1507, 'Medical Examinations'!$A$2:$J$2336, 8, FALSE)</f>
        <v>No</v>
      </c>
      <c r="L1507" t="str">
        <f>VLOOKUP($A1507, 'Medical Examinations'!$A$2:$J$2336, 9, FALSE)</f>
        <v>Obesity</v>
      </c>
      <c r="M1507" t="str">
        <f>VLOOKUP($A1507, 'Medical Examinations'!$A$2:$J$2336, 10, FALSE)</f>
        <v>Diabetes</v>
      </c>
      <c r="N1507">
        <f>VLOOKUP($A1507, 'Hospitalisation Details'!$A$2:$K$2344, 5, FALSE)</f>
        <v>2</v>
      </c>
      <c r="O1507">
        <f>VLOOKUP($A1507, 'Hospitalisation Details'!$A$2:$K$2344, 6, FALSE)</f>
        <v>6863.49</v>
      </c>
      <c r="P1507" t="str">
        <f>VLOOKUP($A1507, 'Hospitalisation Details'!$A$2:$K$2344, 7, FALSE)</f>
        <v>tier - 2</v>
      </c>
      <c r="Q1507" t="str">
        <f>VLOOKUP($A1507, 'Hospitalisation Details'!$A$2:$K$2344, 8, FALSE)</f>
        <v>tier - 1</v>
      </c>
      <c r="R1507" t="str">
        <f>VLOOKUP($A1507, 'Hospitalisation Details'!$A$2:$K$2344, 9, FALSE)</f>
        <v>R1013</v>
      </c>
      <c r="S1507" t="str">
        <f>VLOOKUP($A1507, 'Hospitalisation Details'!$A$2:$K$2344, 10, FALSE)</f>
        <v>5Aug1978</v>
      </c>
      <c r="T1507">
        <f>VLOOKUP($A1507, 'Hospitalisation Details'!$A$2:$K$2344, 11, FALSE)</f>
        <v>44</v>
      </c>
    </row>
    <row r="1508" spans="1:20" ht="15.75" x14ac:dyDescent="0.25">
      <c r="A1508" s="1" t="s">
        <v>863</v>
      </c>
      <c r="B1508" t="str">
        <f>VLOOKUP($A1508, 'Customer Names'!$A$2:$D$2336, 2, FALSE)</f>
        <v>Bentley</v>
      </c>
      <c r="C1508" t="str">
        <f>VLOOKUP($A1508, 'Customer Names'!$A$2:$D$2336, 3, FALSE)</f>
        <v xml:space="preserve"> Mr</v>
      </c>
      <c r="D1508" t="str">
        <f>VLOOKUP($A1508, 'Customer Names'!$A$2:$D$2336, 4, FALSE)</f>
        <v xml:space="preserve">  Justin P</v>
      </c>
      <c r="E1508">
        <f>VLOOKUP($A1508, 'Medical Examinations'!$A$2:$J$2336, 2, FALSE)</f>
        <v>23.94</v>
      </c>
      <c r="F1508">
        <f>VLOOKUP($A1508, 'Medical Examinations'!$A$2:$J$2336, 3, FALSE)</f>
        <v>10.74</v>
      </c>
      <c r="G1508" t="str">
        <f>VLOOKUP($A1508, 'Medical Examinations'!$A$2:$J$2336, 4, FALSE)</f>
        <v>No</v>
      </c>
      <c r="H1508" t="str">
        <f>VLOOKUP($A1508, 'Medical Examinations'!$A$2:$J$2336, 5, FALSE)</f>
        <v>No</v>
      </c>
      <c r="I1508" t="str">
        <f>VLOOKUP($A1508, 'Medical Examinations'!$A$2:$J$2336, 6, FALSE)</f>
        <v>No</v>
      </c>
      <c r="J1508">
        <f>VLOOKUP($A1508, 'Medical Examinations'!$A$2:$J$2336, 7, FALSE)</f>
        <v>0</v>
      </c>
      <c r="K1508" t="str">
        <f>VLOOKUP($A1508, 'Medical Examinations'!$A$2:$J$2336, 8, FALSE)</f>
        <v>No</v>
      </c>
      <c r="L1508" t="str">
        <f>VLOOKUP($A1508, 'Medical Examinations'!$A$2:$J$2336, 9, FALSE)</f>
        <v>Obesity</v>
      </c>
      <c r="M1508" t="str">
        <f>VLOOKUP($A1508, 'Medical Examinations'!$A$2:$J$2336, 10, FALSE)</f>
        <v>Diabetes</v>
      </c>
      <c r="N1508">
        <f>VLOOKUP($A1508, 'Hospitalisation Details'!$A$2:$K$2344, 5, FALSE)</f>
        <v>1</v>
      </c>
      <c r="O1508">
        <f>VLOOKUP($A1508, 'Hospitalisation Details'!$A$2:$K$2344, 6, FALSE)</f>
        <v>6858.48</v>
      </c>
      <c r="P1508" t="str">
        <f>VLOOKUP($A1508, 'Hospitalisation Details'!$A$2:$K$2344, 7, FALSE)</f>
        <v>tier - 2</v>
      </c>
      <c r="Q1508" t="str">
        <f>VLOOKUP($A1508, 'Hospitalisation Details'!$A$2:$K$2344, 8, FALSE)</f>
        <v>tier - 2</v>
      </c>
      <c r="R1508" t="str">
        <f>VLOOKUP($A1508, 'Hospitalisation Details'!$A$2:$K$2344, 9, FALSE)</f>
        <v>R1019</v>
      </c>
      <c r="S1508" t="str">
        <f>VLOOKUP($A1508, 'Hospitalisation Details'!$A$2:$K$2344, 10, FALSE)</f>
        <v>19Jun1981</v>
      </c>
      <c r="T1508">
        <f>VLOOKUP($A1508, 'Hospitalisation Details'!$A$2:$K$2344, 11, FALSE)</f>
        <v>41</v>
      </c>
    </row>
    <row r="1509" spans="1:20" ht="15.75" x14ac:dyDescent="0.25">
      <c r="A1509" s="1" t="s">
        <v>862</v>
      </c>
      <c r="B1509" t="str">
        <f>VLOOKUP($A1509, 'Customer Names'!$A$2:$D$2336, 2, FALSE)</f>
        <v>Jones</v>
      </c>
      <c r="C1509" t="str">
        <f>VLOOKUP($A1509, 'Customer Names'!$A$2:$D$2336, 3, FALSE)</f>
        <v xml:space="preserve"> Mr</v>
      </c>
      <c r="D1509" t="str">
        <f>VLOOKUP($A1509, 'Customer Names'!$A$2:$D$2336, 4, FALSE)</f>
        <v xml:space="preserve">  Logan M</v>
      </c>
      <c r="E1509">
        <f>VLOOKUP($A1509, 'Medical Examinations'!$A$2:$J$2336, 2, FALSE)</f>
        <v>30.1</v>
      </c>
      <c r="F1509">
        <f>VLOOKUP($A1509, 'Medical Examinations'!$A$2:$J$2336, 3, FALSE)</f>
        <v>4.3899999999999997</v>
      </c>
      <c r="G1509" t="str">
        <f>VLOOKUP($A1509, 'Medical Examinations'!$A$2:$J$2336, 4, FALSE)</f>
        <v>No</v>
      </c>
      <c r="H1509" t="str">
        <f>VLOOKUP($A1509, 'Medical Examinations'!$A$2:$J$2336, 5, FALSE)</f>
        <v>No</v>
      </c>
      <c r="I1509" t="str">
        <f>VLOOKUP($A1509, 'Medical Examinations'!$A$2:$J$2336, 6, FALSE)</f>
        <v>Yes</v>
      </c>
      <c r="J1509">
        <f>VLOOKUP($A1509, 'Medical Examinations'!$A$2:$J$2336, 7, FALSE)</f>
        <v>1</v>
      </c>
      <c r="K1509" t="str">
        <f>VLOOKUP($A1509, 'Medical Examinations'!$A$2:$J$2336, 8, FALSE)</f>
        <v>No</v>
      </c>
      <c r="L1509" t="str">
        <f>VLOOKUP($A1509, 'Medical Examinations'!$A$2:$J$2336, 9, FALSE)</f>
        <v>Obesity</v>
      </c>
      <c r="M1509" t="str">
        <f>VLOOKUP($A1509, 'Medical Examinations'!$A$2:$J$2336, 10, FALSE)</f>
        <v>Normal</v>
      </c>
      <c r="N1509">
        <f>VLOOKUP($A1509, 'Hospitalisation Details'!$A$2:$K$2344, 5, FALSE)</f>
        <v>1</v>
      </c>
      <c r="O1509">
        <f>VLOOKUP($A1509, 'Hospitalisation Details'!$A$2:$K$2344, 6, FALSE)</f>
        <v>6849.03</v>
      </c>
      <c r="P1509" t="str">
        <f>VLOOKUP($A1509, 'Hospitalisation Details'!$A$2:$K$2344, 7, FALSE)</f>
        <v>tier - 2</v>
      </c>
      <c r="Q1509" t="str">
        <f>VLOOKUP($A1509, 'Hospitalisation Details'!$A$2:$K$2344, 8, FALSE)</f>
        <v>tier - 2</v>
      </c>
      <c r="R1509" t="str">
        <f>VLOOKUP($A1509, 'Hospitalisation Details'!$A$2:$K$2344, 9, FALSE)</f>
        <v>R1011</v>
      </c>
      <c r="S1509" t="str">
        <f>VLOOKUP($A1509, 'Hospitalisation Details'!$A$2:$K$2344, 10, FALSE)</f>
        <v>4Nov1979</v>
      </c>
      <c r="T1509">
        <f>VLOOKUP($A1509, 'Hospitalisation Details'!$A$2:$K$2344, 11, FALSE)</f>
        <v>43</v>
      </c>
    </row>
    <row r="1510" spans="1:20" ht="15.75" x14ac:dyDescent="0.25">
      <c r="A1510" s="1" t="s">
        <v>861</v>
      </c>
      <c r="B1510" t="str">
        <f>VLOOKUP($A1510, 'Customer Names'!$A$2:$D$2336, 2, FALSE)</f>
        <v>Tremblay</v>
      </c>
      <c r="C1510" t="str">
        <f>VLOOKUP($A1510, 'Customer Names'!$A$2:$D$2336, 3, FALSE)</f>
        <v xml:space="preserve"> Mr</v>
      </c>
      <c r="D1510" t="str">
        <f>VLOOKUP($A1510, 'Customer Names'!$A$2:$D$2336, 4, FALSE)</f>
        <v xml:space="preserve">  Sebastien</v>
      </c>
      <c r="E1510">
        <f>VLOOKUP($A1510, 'Medical Examinations'!$A$2:$J$2336, 2, FALSE)</f>
        <v>21.93</v>
      </c>
      <c r="F1510">
        <f>VLOOKUP($A1510, 'Medical Examinations'!$A$2:$J$2336, 3, FALSE)</f>
        <v>6.3</v>
      </c>
      <c r="G1510" t="str">
        <f>VLOOKUP($A1510, 'Medical Examinations'!$A$2:$J$2336, 4, FALSE)</f>
        <v>No</v>
      </c>
      <c r="H1510" t="str">
        <f>VLOOKUP($A1510, 'Medical Examinations'!$A$2:$J$2336, 5, FALSE)</f>
        <v>No</v>
      </c>
      <c r="I1510" t="str">
        <f>VLOOKUP($A1510, 'Medical Examinations'!$A$2:$J$2336, 6, FALSE)</f>
        <v>No</v>
      </c>
      <c r="J1510">
        <f>VLOOKUP($A1510, 'Medical Examinations'!$A$2:$J$2336, 7, FALSE)</f>
        <v>0</v>
      </c>
      <c r="K1510" t="str">
        <f>VLOOKUP($A1510, 'Medical Examinations'!$A$2:$J$2336, 8, FALSE)</f>
        <v>No</v>
      </c>
      <c r="L1510" t="str">
        <f>VLOOKUP($A1510, 'Medical Examinations'!$A$2:$J$2336, 9, FALSE)</f>
        <v>Obesity</v>
      </c>
      <c r="M1510" t="str">
        <f>VLOOKUP($A1510, 'Medical Examinations'!$A$2:$J$2336, 10, FALSE)</f>
        <v>Diabetes</v>
      </c>
      <c r="N1510">
        <f>VLOOKUP($A1510, 'Hospitalisation Details'!$A$2:$K$2344, 5, FALSE)</f>
        <v>2</v>
      </c>
      <c r="O1510">
        <f>VLOOKUP($A1510, 'Hospitalisation Details'!$A$2:$K$2344, 6, FALSE)</f>
        <v>6843.17</v>
      </c>
      <c r="P1510" t="str">
        <f>VLOOKUP($A1510, 'Hospitalisation Details'!$A$2:$K$2344, 7, FALSE)</f>
        <v>tier - 2</v>
      </c>
      <c r="Q1510" t="str">
        <f>VLOOKUP($A1510, 'Hospitalisation Details'!$A$2:$K$2344, 8, FALSE)</f>
        <v>tier - 1</v>
      </c>
      <c r="R1510" t="str">
        <f>VLOOKUP($A1510, 'Hospitalisation Details'!$A$2:$K$2344, 9, FALSE)</f>
        <v>R1013</v>
      </c>
      <c r="S1510" t="str">
        <f>VLOOKUP($A1510, 'Hospitalisation Details'!$A$2:$K$2344, 10, FALSE)</f>
        <v>15Jun1977</v>
      </c>
      <c r="T1510">
        <f>VLOOKUP($A1510, 'Hospitalisation Details'!$A$2:$K$2344, 11, FALSE)</f>
        <v>45</v>
      </c>
    </row>
    <row r="1511" spans="1:20" ht="15.75" x14ac:dyDescent="0.25">
      <c r="A1511" s="1" t="s">
        <v>860</v>
      </c>
      <c r="B1511" t="str">
        <f>VLOOKUP($A1511, 'Customer Names'!$A$2:$D$2336, 2, FALSE)</f>
        <v>Bellucci</v>
      </c>
      <c r="C1511" t="str">
        <f>VLOOKUP($A1511, 'Customer Names'!$A$2:$D$2336, 3, FALSE)</f>
        <v xml:space="preserve"> Ms</v>
      </c>
      <c r="D1511" t="str">
        <f>VLOOKUP($A1511, 'Customer Names'!$A$2:$D$2336, 4, FALSE)</f>
        <v xml:space="preserve">  Tiffany A</v>
      </c>
      <c r="E1511">
        <f>VLOOKUP($A1511, 'Medical Examinations'!$A$2:$J$2336, 2, FALSE)</f>
        <v>39.75</v>
      </c>
      <c r="F1511">
        <f>VLOOKUP($A1511, 'Medical Examinations'!$A$2:$J$2336, 3, FALSE)</f>
        <v>5.41</v>
      </c>
      <c r="G1511" t="str">
        <f>VLOOKUP($A1511, 'Medical Examinations'!$A$2:$J$2336, 4, FALSE)</f>
        <v>Yes</v>
      </c>
      <c r="H1511" t="str">
        <f>VLOOKUP($A1511, 'Medical Examinations'!$A$2:$J$2336, 5, FALSE)</f>
        <v>No</v>
      </c>
      <c r="I1511" t="str">
        <f>VLOOKUP($A1511, 'Medical Examinations'!$A$2:$J$2336, 6, FALSE)</f>
        <v>No</v>
      </c>
      <c r="J1511">
        <f>VLOOKUP($A1511, 'Medical Examinations'!$A$2:$J$2336, 7, FALSE)</f>
        <v>1</v>
      </c>
      <c r="K1511" t="str">
        <f>VLOOKUP($A1511, 'Medical Examinations'!$A$2:$J$2336, 8, FALSE)</f>
        <v>Yes</v>
      </c>
      <c r="L1511" t="str">
        <f>VLOOKUP($A1511, 'Medical Examinations'!$A$2:$J$2336, 9, FALSE)</f>
        <v>Obesity</v>
      </c>
      <c r="M1511" t="str">
        <f>VLOOKUP($A1511, 'Medical Examinations'!$A$2:$J$2336, 10, FALSE)</f>
        <v>Normal</v>
      </c>
      <c r="N1511">
        <f>VLOOKUP($A1511, 'Hospitalisation Details'!$A$2:$K$2344, 5, FALSE)</f>
        <v>0</v>
      </c>
      <c r="O1511">
        <f>VLOOKUP($A1511, 'Hospitalisation Details'!$A$2:$K$2344, 6, FALSE)</f>
        <v>6842.28</v>
      </c>
      <c r="P1511" t="str">
        <f>VLOOKUP($A1511, 'Hospitalisation Details'!$A$2:$K$2344, 7, FALSE)</f>
        <v>tier - 2</v>
      </c>
      <c r="Q1511" t="str">
        <f>VLOOKUP($A1511, 'Hospitalisation Details'!$A$2:$K$2344, 8, FALSE)</f>
        <v>tier - 1</v>
      </c>
      <c r="R1511" t="str">
        <f>VLOOKUP($A1511, 'Hospitalisation Details'!$A$2:$K$2344, 9, FALSE)</f>
        <v>R1012</v>
      </c>
      <c r="S1511" t="str">
        <f>VLOOKUP($A1511, 'Hospitalisation Details'!$A$2:$K$2344, 10, FALSE)</f>
        <v>30Nov2000</v>
      </c>
      <c r="T1511">
        <f>VLOOKUP($A1511, 'Hospitalisation Details'!$A$2:$K$2344, 11, FALSE)</f>
        <v>22</v>
      </c>
    </row>
    <row r="1512" spans="1:20" ht="15.75" x14ac:dyDescent="0.25">
      <c r="A1512" s="1" t="s">
        <v>859</v>
      </c>
      <c r="B1512" t="str">
        <f>VLOOKUP($A1512, 'Customer Names'!$A$2:$D$2336, 2, FALSE)</f>
        <v>Collins</v>
      </c>
      <c r="C1512" t="str">
        <f>VLOOKUP($A1512, 'Customer Names'!$A$2:$D$2336, 3, FALSE)</f>
        <v xml:space="preserve"> Mr</v>
      </c>
      <c r="D1512" t="str">
        <f>VLOOKUP($A1512, 'Customer Names'!$A$2:$D$2336, 4, FALSE)</f>
        <v xml:space="preserve">  Matthew</v>
      </c>
      <c r="E1512">
        <f>VLOOKUP($A1512, 'Medical Examinations'!$A$2:$J$2336, 2, FALSE)</f>
        <v>26.03</v>
      </c>
      <c r="F1512">
        <f>VLOOKUP($A1512, 'Medical Examinations'!$A$2:$J$2336, 3, FALSE)</f>
        <v>4.47</v>
      </c>
      <c r="G1512" t="str">
        <f>VLOOKUP($A1512, 'Medical Examinations'!$A$2:$J$2336, 4, FALSE)</f>
        <v>No</v>
      </c>
      <c r="H1512" t="str">
        <f>VLOOKUP($A1512, 'Medical Examinations'!$A$2:$J$2336, 5, FALSE)</f>
        <v>No</v>
      </c>
      <c r="I1512" t="str">
        <f>VLOOKUP($A1512, 'Medical Examinations'!$A$2:$J$2336, 6, FALSE)</f>
        <v>Yes</v>
      </c>
      <c r="J1512">
        <f>VLOOKUP($A1512, 'Medical Examinations'!$A$2:$J$2336, 7, FALSE)</f>
        <v>0</v>
      </c>
      <c r="K1512" t="str">
        <f>VLOOKUP($A1512, 'Medical Examinations'!$A$2:$J$2336, 8, FALSE)</f>
        <v>No</v>
      </c>
      <c r="L1512" t="str">
        <f>VLOOKUP($A1512, 'Medical Examinations'!$A$2:$J$2336, 9, FALSE)</f>
        <v>Obesity</v>
      </c>
      <c r="M1512" t="str">
        <f>VLOOKUP($A1512, 'Medical Examinations'!$A$2:$J$2336, 10, FALSE)</f>
        <v>Normal</v>
      </c>
      <c r="N1512">
        <f>VLOOKUP($A1512, 'Hospitalisation Details'!$A$2:$K$2344, 5, FALSE)</f>
        <v>0</v>
      </c>
      <c r="O1512">
        <f>VLOOKUP($A1512, 'Hospitalisation Details'!$A$2:$K$2344, 6, FALSE)</f>
        <v>6837.37</v>
      </c>
      <c r="P1512" t="str">
        <f>VLOOKUP($A1512, 'Hospitalisation Details'!$A$2:$K$2344, 7, FALSE)</f>
        <v>tier - 3</v>
      </c>
      <c r="Q1512" t="str">
        <f>VLOOKUP($A1512, 'Hospitalisation Details'!$A$2:$K$2344, 8, FALSE)</f>
        <v>tier - 1</v>
      </c>
      <c r="R1512" t="str">
        <f>VLOOKUP($A1512, 'Hospitalisation Details'!$A$2:$K$2344, 9, FALSE)</f>
        <v>R1016</v>
      </c>
      <c r="S1512" t="str">
        <f>VLOOKUP($A1512, 'Hospitalisation Details'!$A$2:$K$2344, 10, FALSE)</f>
        <v>15Jul1979</v>
      </c>
      <c r="T1512">
        <f>VLOOKUP($A1512, 'Hospitalisation Details'!$A$2:$K$2344, 11, FALSE)</f>
        <v>43</v>
      </c>
    </row>
    <row r="1513" spans="1:20" ht="15.75" x14ac:dyDescent="0.25">
      <c r="A1513" s="1" t="s">
        <v>858</v>
      </c>
      <c r="B1513" t="str">
        <f>VLOOKUP($A1513, 'Customer Names'!$A$2:$D$2336, 2, FALSE)</f>
        <v>Gillman</v>
      </c>
      <c r="C1513" t="str">
        <f>VLOOKUP($A1513, 'Customer Names'!$A$2:$D$2336, 3, FALSE)</f>
        <v xml:space="preserve"> Mr</v>
      </c>
      <c r="D1513" t="str">
        <f>VLOOKUP($A1513, 'Customer Names'!$A$2:$D$2336, 4, FALSE)</f>
        <v xml:space="preserve">  Luke</v>
      </c>
      <c r="E1513">
        <f>VLOOKUP($A1513, 'Medical Examinations'!$A$2:$J$2336, 2, FALSE)</f>
        <v>34.51</v>
      </c>
      <c r="F1513">
        <f>VLOOKUP($A1513, 'Medical Examinations'!$A$2:$J$2336, 3, FALSE)</f>
        <v>6.26</v>
      </c>
      <c r="G1513" t="str">
        <f>VLOOKUP($A1513, 'Medical Examinations'!$A$2:$J$2336, 4, FALSE)</f>
        <v>Yes</v>
      </c>
      <c r="H1513" t="str">
        <f>VLOOKUP($A1513, 'Medical Examinations'!$A$2:$J$2336, 5, FALSE)</f>
        <v>No</v>
      </c>
      <c r="I1513" t="str">
        <f>VLOOKUP($A1513, 'Medical Examinations'!$A$2:$J$2336, 6, FALSE)</f>
        <v>No</v>
      </c>
      <c r="J1513">
        <f>VLOOKUP($A1513, 'Medical Examinations'!$A$2:$J$2336, 7, FALSE)</f>
        <v>1</v>
      </c>
      <c r="K1513" t="str">
        <f>VLOOKUP($A1513, 'Medical Examinations'!$A$2:$J$2336, 8, FALSE)</f>
        <v>No</v>
      </c>
      <c r="L1513" t="str">
        <f>VLOOKUP($A1513, 'Medical Examinations'!$A$2:$J$2336, 9, FALSE)</f>
        <v>Obesity</v>
      </c>
      <c r="M1513" t="str">
        <f>VLOOKUP($A1513, 'Medical Examinations'!$A$2:$J$2336, 10, FALSE)</f>
        <v>Diabetes</v>
      </c>
      <c r="N1513">
        <f>VLOOKUP($A1513, 'Hospitalisation Details'!$A$2:$K$2344, 5, FALSE)</f>
        <v>0</v>
      </c>
      <c r="O1513">
        <f>VLOOKUP($A1513, 'Hospitalisation Details'!$A$2:$K$2344, 6, FALSE)</f>
        <v>6827.69</v>
      </c>
      <c r="P1513" t="str">
        <f>VLOOKUP($A1513, 'Hospitalisation Details'!$A$2:$K$2344, 7, FALSE)</f>
        <v>tier - 2</v>
      </c>
      <c r="Q1513" t="str">
        <f>VLOOKUP($A1513, 'Hospitalisation Details'!$A$2:$K$2344, 8, FALSE)</f>
        <v>tier - 2</v>
      </c>
      <c r="R1513" t="str">
        <f>VLOOKUP($A1513, 'Hospitalisation Details'!$A$2:$K$2344, 9, FALSE)</f>
        <v>R1021</v>
      </c>
      <c r="S1513" t="str">
        <f>VLOOKUP($A1513, 'Hospitalisation Details'!$A$2:$K$2344, 10, FALSE)</f>
        <v>8Jul1994</v>
      </c>
      <c r="T1513">
        <f>VLOOKUP($A1513, 'Hospitalisation Details'!$A$2:$K$2344, 11, FALSE)</f>
        <v>28</v>
      </c>
    </row>
    <row r="1514" spans="1:20" ht="15.75" x14ac:dyDescent="0.25">
      <c r="A1514" s="1" t="s">
        <v>857</v>
      </c>
      <c r="B1514" t="str">
        <f>VLOOKUP($A1514, 'Customer Names'!$A$2:$D$2336, 2, FALSE)</f>
        <v>West</v>
      </c>
      <c r="C1514" t="str">
        <f>VLOOKUP($A1514, 'Customer Names'!$A$2:$D$2336, 3, FALSE)</f>
        <v xml:space="preserve"> Ms</v>
      </c>
      <c r="D1514" t="str">
        <f>VLOOKUP($A1514, 'Customer Names'!$A$2:$D$2336, 4, FALSE)</f>
        <v xml:space="preserve">  Leigh</v>
      </c>
      <c r="E1514">
        <f>VLOOKUP($A1514, 'Medical Examinations'!$A$2:$J$2336, 2, FALSE)</f>
        <v>19.32</v>
      </c>
      <c r="F1514">
        <f>VLOOKUP($A1514, 'Medical Examinations'!$A$2:$J$2336, 3, FALSE)</f>
        <v>11.58</v>
      </c>
      <c r="G1514" t="str">
        <f>VLOOKUP($A1514, 'Medical Examinations'!$A$2:$J$2336, 4, FALSE)</f>
        <v>No</v>
      </c>
      <c r="H1514" t="str">
        <f>VLOOKUP($A1514, 'Medical Examinations'!$A$2:$J$2336, 5, FALSE)</f>
        <v>No</v>
      </c>
      <c r="I1514" t="str">
        <f>VLOOKUP($A1514, 'Medical Examinations'!$A$2:$J$2336, 6, FALSE)</f>
        <v>No</v>
      </c>
      <c r="J1514">
        <f>VLOOKUP($A1514, 'Medical Examinations'!$A$2:$J$2336, 7, FALSE)</f>
        <v>0</v>
      </c>
      <c r="K1514" t="str">
        <f>VLOOKUP($A1514, 'Medical Examinations'!$A$2:$J$2336, 8, FALSE)</f>
        <v>No</v>
      </c>
      <c r="L1514" t="str">
        <f>VLOOKUP($A1514, 'Medical Examinations'!$A$2:$J$2336, 9, FALSE)</f>
        <v>Obesity</v>
      </c>
      <c r="M1514" t="str">
        <f>VLOOKUP($A1514, 'Medical Examinations'!$A$2:$J$2336, 10, FALSE)</f>
        <v>Diabetes</v>
      </c>
      <c r="N1514">
        <f>VLOOKUP($A1514, 'Hospitalisation Details'!$A$2:$K$2344, 5, FALSE)</f>
        <v>1</v>
      </c>
      <c r="O1514">
        <f>VLOOKUP($A1514, 'Hospitalisation Details'!$A$2:$K$2344, 6, FALSE)</f>
        <v>6809.46</v>
      </c>
      <c r="P1514" t="str">
        <f>VLOOKUP($A1514, 'Hospitalisation Details'!$A$2:$K$2344, 7, FALSE)</f>
        <v>tier - 2</v>
      </c>
      <c r="Q1514" t="str">
        <f>VLOOKUP($A1514, 'Hospitalisation Details'!$A$2:$K$2344, 8, FALSE)</f>
        <v>tier - 1</v>
      </c>
      <c r="R1514" t="str">
        <f>VLOOKUP($A1514, 'Hospitalisation Details'!$A$2:$K$2344, 9, FALSE)</f>
        <v>R1012</v>
      </c>
      <c r="S1514" t="str">
        <f>VLOOKUP($A1514, 'Hospitalisation Details'!$A$2:$K$2344, 10, FALSE)</f>
        <v>17Aug1975</v>
      </c>
      <c r="T1514">
        <f>VLOOKUP($A1514, 'Hospitalisation Details'!$A$2:$K$2344, 11, FALSE)</f>
        <v>47</v>
      </c>
    </row>
    <row r="1515" spans="1:20" ht="15.75" x14ac:dyDescent="0.25">
      <c r="A1515" s="1" t="s">
        <v>856</v>
      </c>
      <c r="B1515" t="str">
        <f>VLOOKUP($A1515, 'Customer Names'!$A$2:$D$2336, 2, FALSE)</f>
        <v>Chida</v>
      </c>
      <c r="C1515" t="str">
        <f>VLOOKUP($A1515, 'Customer Names'!$A$2:$D$2336, 3, FALSE)</f>
        <v xml:space="preserve"> Mr</v>
      </c>
      <c r="D1515" t="str">
        <f>VLOOKUP($A1515, 'Customer Names'!$A$2:$D$2336, 4, FALSE)</f>
        <v xml:space="preserve">  Yosuke</v>
      </c>
      <c r="E1515">
        <f>VLOOKUP($A1515, 'Medical Examinations'!$A$2:$J$2336, 2, FALSE)</f>
        <v>28.5</v>
      </c>
      <c r="F1515">
        <f>VLOOKUP($A1515, 'Medical Examinations'!$A$2:$J$2336, 3, FALSE)</f>
        <v>4.3600000000000003</v>
      </c>
      <c r="G1515" t="str">
        <f>VLOOKUP($A1515, 'Medical Examinations'!$A$2:$J$2336, 4, FALSE)</f>
        <v>No</v>
      </c>
      <c r="H1515" t="str">
        <f>VLOOKUP($A1515, 'Medical Examinations'!$A$2:$J$2336, 5, FALSE)</f>
        <v>No</v>
      </c>
      <c r="I1515" t="str">
        <f>VLOOKUP($A1515, 'Medical Examinations'!$A$2:$J$2336, 6, FALSE)</f>
        <v>No</v>
      </c>
      <c r="J1515">
        <f>VLOOKUP($A1515, 'Medical Examinations'!$A$2:$J$2336, 7, FALSE)</f>
        <v>0</v>
      </c>
      <c r="K1515" t="str">
        <f>VLOOKUP($A1515, 'Medical Examinations'!$A$2:$J$2336, 8, FALSE)</f>
        <v>No</v>
      </c>
      <c r="L1515" t="str">
        <f>VLOOKUP($A1515, 'Medical Examinations'!$A$2:$J$2336, 9, FALSE)</f>
        <v>Obesity</v>
      </c>
      <c r="M1515" t="str">
        <f>VLOOKUP($A1515, 'Medical Examinations'!$A$2:$J$2336, 10, FALSE)</f>
        <v>Normal</v>
      </c>
      <c r="N1515">
        <f>VLOOKUP($A1515, 'Hospitalisation Details'!$A$2:$K$2344, 5, FALSE)</f>
        <v>5</v>
      </c>
      <c r="O1515">
        <f>VLOOKUP($A1515, 'Hospitalisation Details'!$A$2:$K$2344, 6, FALSE)</f>
        <v>6799.46</v>
      </c>
      <c r="P1515" t="str">
        <f>VLOOKUP($A1515, 'Hospitalisation Details'!$A$2:$K$2344, 7, FALSE)</f>
        <v>tier - 1</v>
      </c>
      <c r="Q1515" t="str">
        <f>VLOOKUP($A1515, 'Hospitalisation Details'!$A$2:$K$2344, 8, FALSE)</f>
        <v>tier - 2</v>
      </c>
      <c r="R1515" t="str">
        <f>VLOOKUP($A1515, 'Hospitalisation Details'!$A$2:$K$2344, 9, FALSE)</f>
        <v>R1014</v>
      </c>
      <c r="S1515" t="str">
        <f>VLOOKUP($A1515, 'Hospitalisation Details'!$A$2:$K$2344, 10, FALSE)</f>
        <v>29Jun1991</v>
      </c>
      <c r="T1515">
        <f>VLOOKUP($A1515, 'Hospitalisation Details'!$A$2:$K$2344, 11, FALSE)</f>
        <v>31</v>
      </c>
    </row>
    <row r="1516" spans="1:20" ht="15.75" x14ac:dyDescent="0.25">
      <c r="A1516" s="1" t="s">
        <v>855</v>
      </c>
      <c r="B1516" t="str">
        <f>VLOOKUP($A1516, 'Customer Names'!$A$2:$D$2336, 2, FALSE)</f>
        <v>Reisenauer</v>
      </c>
      <c r="C1516" t="str">
        <f>VLOOKUP($A1516, 'Customer Names'!$A$2:$D$2336, 3, FALSE)</f>
        <v xml:space="preserve"> Mr</v>
      </c>
      <c r="D1516" t="str">
        <f>VLOOKUP($A1516, 'Customer Names'!$A$2:$D$2336, 4, FALSE)</f>
        <v xml:space="preserve">  Matthew</v>
      </c>
      <c r="E1516">
        <f>VLOOKUP($A1516, 'Medical Examinations'!$A$2:$J$2336, 2, FALSE)</f>
        <v>30.875</v>
      </c>
      <c r="F1516">
        <f>VLOOKUP($A1516, 'Medical Examinations'!$A$2:$J$2336, 3, FALSE)</f>
        <v>4.1399999999999997</v>
      </c>
      <c r="G1516" t="str">
        <f>VLOOKUP($A1516, 'Medical Examinations'!$A$2:$J$2336, 4, FALSE)</f>
        <v>No</v>
      </c>
      <c r="H1516" t="str">
        <f>VLOOKUP($A1516, 'Medical Examinations'!$A$2:$J$2336, 5, FALSE)</f>
        <v>No</v>
      </c>
      <c r="I1516" t="str">
        <f>VLOOKUP($A1516, 'Medical Examinations'!$A$2:$J$2336, 6, FALSE)</f>
        <v>No</v>
      </c>
      <c r="J1516">
        <f>VLOOKUP($A1516, 'Medical Examinations'!$A$2:$J$2336, 7, FALSE)</f>
        <v>1</v>
      </c>
      <c r="K1516" t="str">
        <f>VLOOKUP($A1516, 'Medical Examinations'!$A$2:$J$2336, 8, FALSE)</f>
        <v>No</v>
      </c>
      <c r="L1516" t="str">
        <f>VLOOKUP($A1516, 'Medical Examinations'!$A$2:$J$2336, 9, FALSE)</f>
        <v>Obesity</v>
      </c>
      <c r="M1516" t="str">
        <f>VLOOKUP($A1516, 'Medical Examinations'!$A$2:$J$2336, 10, FALSE)</f>
        <v>Normal</v>
      </c>
      <c r="N1516">
        <f>VLOOKUP($A1516, 'Hospitalisation Details'!$A$2:$K$2344, 5, FALSE)</f>
        <v>3</v>
      </c>
      <c r="O1516">
        <f>VLOOKUP($A1516, 'Hospitalisation Details'!$A$2:$K$2344, 6, FALSE)</f>
        <v>6796.86</v>
      </c>
      <c r="P1516" t="str">
        <f>VLOOKUP($A1516, 'Hospitalisation Details'!$A$2:$K$2344, 7, FALSE)</f>
        <v>tier - 3</v>
      </c>
      <c r="Q1516" t="str">
        <f>VLOOKUP($A1516, 'Hospitalisation Details'!$A$2:$K$2344, 8, FALSE)</f>
        <v>tier - 3</v>
      </c>
      <c r="R1516" t="str">
        <f>VLOOKUP($A1516, 'Hospitalisation Details'!$A$2:$K$2344, 9, FALSE)</f>
        <v>R1012</v>
      </c>
      <c r="S1516" t="str">
        <f>VLOOKUP($A1516, 'Hospitalisation Details'!$A$2:$K$2344, 10, FALSE)</f>
        <v>24Dec1985</v>
      </c>
      <c r="T1516">
        <f>VLOOKUP($A1516, 'Hospitalisation Details'!$A$2:$K$2344, 11, FALSE)</f>
        <v>37</v>
      </c>
    </row>
    <row r="1517" spans="1:20" ht="15.75" x14ac:dyDescent="0.25">
      <c r="A1517" s="1" t="s">
        <v>854</v>
      </c>
      <c r="B1517" t="str">
        <f>VLOOKUP($A1517, 'Customer Names'!$A$2:$D$2336, 2, FALSE)</f>
        <v>Rosenberg-Wohl</v>
      </c>
      <c r="C1517" t="str">
        <f>VLOOKUP($A1517, 'Customer Names'!$A$2:$D$2336, 3, FALSE)</f>
        <v xml:space="preserve"> Mr</v>
      </c>
      <c r="D1517" t="str">
        <f>VLOOKUP($A1517, 'Customer Names'!$A$2:$D$2336, 4, FALSE)</f>
        <v xml:space="preserve">  Jacob</v>
      </c>
      <c r="E1517">
        <f>VLOOKUP($A1517, 'Medical Examinations'!$A$2:$J$2336, 2, FALSE)</f>
        <v>24.02</v>
      </c>
      <c r="F1517">
        <f>VLOOKUP($A1517, 'Medical Examinations'!$A$2:$J$2336, 3, FALSE)</f>
        <v>4.38</v>
      </c>
      <c r="G1517" t="str">
        <f>VLOOKUP($A1517, 'Medical Examinations'!$A$2:$J$2336, 4, FALSE)</f>
        <v>No</v>
      </c>
      <c r="H1517" t="str">
        <f>VLOOKUP($A1517, 'Medical Examinations'!$A$2:$J$2336, 5, FALSE)</f>
        <v>No</v>
      </c>
      <c r="I1517" t="str">
        <f>VLOOKUP($A1517, 'Medical Examinations'!$A$2:$J$2336, 6, FALSE)</f>
        <v>No</v>
      </c>
      <c r="J1517">
        <f>VLOOKUP($A1517, 'Medical Examinations'!$A$2:$J$2336, 7, FALSE)</f>
        <v>0</v>
      </c>
      <c r="K1517" t="str">
        <f>VLOOKUP($A1517, 'Medical Examinations'!$A$2:$J$2336, 8, FALSE)</f>
        <v>No</v>
      </c>
      <c r="L1517" t="str">
        <f>VLOOKUP($A1517, 'Medical Examinations'!$A$2:$J$2336, 9, FALSE)</f>
        <v>Obesity</v>
      </c>
      <c r="M1517" t="str">
        <f>VLOOKUP($A1517, 'Medical Examinations'!$A$2:$J$2336, 10, FALSE)</f>
        <v>Normal</v>
      </c>
      <c r="N1517">
        <f>VLOOKUP($A1517, 'Hospitalisation Details'!$A$2:$K$2344, 5, FALSE)</f>
        <v>2</v>
      </c>
      <c r="O1517">
        <f>VLOOKUP($A1517, 'Hospitalisation Details'!$A$2:$K$2344, 6, FALSE)</f>
        <v>6781.52</v>
      </c>
      <c r="P1517" t="str">
        <f>VLOOKUP($A1517, 'Hospitalisation Details'!$A$2:$K$2344, 7, FALSE)</f>
        <v>tier - 2</v>
      </c>
      <c r="Q1517" t="str">
        <f>VLOOKUP($A1517, 'Hospitalisation Details'!$A$2:$K$2344, 8, FALSE)</f>
        <v>tier - 2</v>
      </c>
      <c r="R1517" t="str">
        <f>VLOOKUP($A1517, 'Hospitalisation Details'!$A$2:$K$2344, 9, FALSE)</f>
        <v>R1013</v>
      </c>
      <c r="S1517" t="str">
        <f>VLOOKUP($A1517, 'Hospitalisation Details'!$A$2:$K$2344, 10, FALSE)</f>
        <v>23Nov1980</v>
      </c>
      <c r="T1517">
        <f>VLOOKUP($A1517, 'Hospitalisation Details'!$A$2:$K$2344, 11, FALSE)</f>
        <v>42</v>
      </c>
    </row>
    <row r="1518" spans="1:20" ht="15.75" x14ac:dyDescent="0.25">
      <c r="A1518" s="1" t="s">
        <v>853</v>
      </c>
      <c r="B1518" t="str">
        <f>VLOOKUP($A1518, 'Customer Names'!$A$2:$D$2336, 2, FALSE)</f>
        <v>Theriault</v>
      </c>
      <c r="C1518" t="str">
        <f>VLOOKUP($A1518, 'Customer Names'!$A$2:$D$2336, 3, FALSE)</f>
        <v xml:space="preserve"> Ms</v>
      </c>
      <c r="D1518" t="str">
        <f>VLOOKUP($A1518, 'Customer Names'!$A$2:$D$2336, 4, FALSE)</f>
        <v xml:space="preserve">  Jodi</v>
      </c>
      <c r="E1518">
        <f>VLOOKUP($A1518, 'Medical Examinations'!$A$2:$J$2336, 2, FALSE)</f>
        <v>36.08</v>
      </c>
      <c r="F1518">
        <f>VLOOKUP($A1518, 'Medical Examinations'!$A$2:$J$2336, 3, FALSE)</f>
        <v>11.61</v>
      </c>
      <c r="G1518" t="str">
        <f>VLOOKUP($A1518, 'Medical Examinations'!$A$2:$J$2336, 4, FALSE)</f>
        <v>Yes</v>
      </c>
      <c r="H1518" t="str">
        <f>VLOOKUP($A1518, 'Medical Examinations'!$A$2:$J$2336, 5, FALSE)</f>
        <v>No</v>
      </c>
      <c r="I1518" t="str">
        <f>VLOOKUP($A1518, 'Medical Examinations'!$A$2:$J$2336, 6, FALSE)</f>
        <v>No</v>
      </c>
      <c r="J1518">
        <f>VLOOKUP($A1518, 'Medical Examinations'!$A$2:$J$2336, 7, FALSE)</f>
        <v>1</v>
      </c>
      <c r="K1518" t="str">
        <f>VLOOKUP($A1518, 'Medical Examinations'!$A$2:$J$2336, 8, FALSE)</f>
        <v>No</v>
      </c>
      <c r="L1518" t="str">
        <f>VLOOKUP($A1518, 'Medical Examinations'!$A$2:$J$2336, 9, FALSE)</f>
        <v>Obesity</v>
      </c>
      <c r="M1518" t="str">
        <f>VLOOKUP($A1518, 'Medical Examinations'!$A$2:$J$2336, 10, FALSE)</f>
        <v>Diabetes</v>
      </c>
      <c r="N1518">
        <f>VLOOKUP($A1518, 'Hospitalisation Details'!$A$2:$K$2344, 5, FALSE)</f>
        <v>1</v>
      </c>
      <c r="O1518">
        <f>VLOOKUP($A1518, 'Hospitalisation Details'!$A$2:$K$2344, 6, FALSE)</f>
        <v>6781.35</v>
      </c>
      <c r="P1518" t="str">
        <f>VLOOKUP($A1518, 'Hospitalisation Details'!$A$2:$K$2344, 7, FALSE)</f>
        <v>tier - 2</v>
      </c>
      <c r="Q1518" t="str">
        <f>VLOOKUP($A1518, 'Hospitalisation Details'!$A$2:$K$2344, 8, FALSE)</f>
        <v>tier - 1</v>
      </c>
      <c r="R1518" t="str">
        <f>VLOOKUP($A1518, 'Hospitalisation Details'!$A$2:$K$2344, 9, FALSE)</f>
        <v>R1013</v>
      </c>
      <c r="S1518" t="str">
        <f>VLOOKUP($A1518, 'Hospitalisation Details'!$A$2:$K$2344, 10, FALSE)</f>
        <v>8Oct1981</v>
      </c>
      <c r="T1518">
        <f>VLOOKUP($A1518, 'Hospitalisation Details'!$A$2:$K$2344, 11, FALSE)</f>
        <v>41</v>
      </c>
    </row>
    <row r="1519" spans="1:20" ht="15.75" x14ac:dyDescent="0.25">
      <c r="A1519" s="1" t="s">
        <v>852</v>
      </c>
      <c r="B1519" t="str">
        <f>VLOOKUP($A1519, 'Customer Names'!$A$2:$D$2336, 2, FALSE)</f>
        <v>Manuel</v>
      </c>
      <c r="C1519" t="str">
        <f>VLOOKUP($A1519, 'Customer Names'!$A$2:$D$2336, 3, FALSE)</f>
        <v xml:space="preserve"> Ms</v>
      </c>
      <c r="D1519" t="str">
        <f>VLOOKUP($A1519, 'Customer Names'!$A$2:$D$2336, 4, FALSE)</f>
        <v xml:space="preserve">  Lauren</v>
      </c>
      <c r="E1519">
        <f>VLOOKUP($A1519, 'Medical Examinations'!$A$2:$J$2336, 2, FALSE)</f>
        <v>32.200000000000003</v>
      </c>
      <c r="F1519">
        <f>VLOOKUP($A1519, 'Medical Examinations'!$A$2:$J$2336, 3, FALSE)</f>
        <v>10.59</v>
      </c>
      <c r="G1519" t="str">
        <f>VLOOKUP($A1519, 'Medical Examinations'!$A$2:$J$2336, 4, FALSE)</f>
        <v>No</v>
      </c>
      <c r="H1519" t="str">
        <f>VLOOKUP($A1519, 'Medical Examinations'!$A$2:$J$2336, 5, FALSE)</f>
        <v>No</v>
      </c>
      <c r="I1519" t="str">
        <f>VLOOKUP($A1519, 'Medical Examinations'!$A$2:$J$2336, 6, FALSE)</f>
        <v>No</v>
      </c>
      <c r="J1519">
        <f>VLOOKUP($A1519, 'Medical Examinations'!$A$2:$J$2336, 7, FALSE)</f>
        <v>1</v>
      </c>
      <c r="K1519" t="str">
        <f>VLOOKUP($A1519, 'Medical Examinations'!$A$2:$J$2336, 8, FALSE)</f>
        <v>No</v>
      </c>
      <c r="L1519" t="str">
        <f>VLOOKUP($A1519, 'Medical Examinations'!$A$2:$J$2336, 9, FALSE)</f>
        <v>Obesity</v>
      </c>
      <c r="M1519" t="str">
        <f>VLOOKUP($A1519, 'Medical Examinations'!$A$2:$J$2336, 10, FALSE)</f>
        <v>Diabetes</v>
      </c>
      <c r="N1519">
        <f>VLOOKUP($A1519, 'Hospitalisation Details'!$A$2:$K$2344, 5, FALSE)</f>
        <v>1</v>
      </c>
      <c r="O1519">
        <f>VLOOKUP($A1519, 'Hospitalisation Details'!$A$2:$K$2344, 6, FALSE)</f>
        <v>6775.96</v>
      </c>
      <c r="P1519" t="str">
        <f>VLOOKUP($A1519, 'Hospitalisation Details'!$A$2:$K$2344, 7, FALSE)</f>
        <v>tier - 2</v>
      </c>
      <c r="Q1519" t="str">
        <f>VLOOKUP($A1519, 'Hospitalisation Details'!$A$2:$K$2344, 8, FALSE)</f>
        <v>tier - 3</v>
      </c>
      <c r="R1519" t="str">
        <f>VLOOKUP($A1519, 'Hospitalisation Details'!$A$2:$K$2344, 9, FALSE)</f>
        <v>R1011</v>
      </c>
      <c r="S1519" t="str">
        <f>VLOOKUP($A1519, 'Hospitalisation Details'!$A$2:$K$2344, 10, FALSE)</f>
        <v>3Sep1981</v>
      </c>
      <c r="T1519">
        <f>VLOOKUP($A1519, 'Hospitalisation Details'!$A$2:$K$2344, 11, FALSE)</f>
        <v>41</v>
      </c>
    </row>
    <row r="1520" spans="1:20" ht="15.75" x14ac:dyDescent="0.25">
      <c r="A1520" s="1" t="s">
        <v>851</v>
      </c>
      <c r="B1520" t="str">
        <f>VLOOKUP($A1520, 'Customer Names'!$A$2:$D$2336, 2, FALSE)</f>
        <v>Demko</v>
      </c>
      <c r="C1520" t="str">
        <f>VLOOKUP($A1520, 'Customer Names'!$A$2:$D$2336, 3, FALSE)</f>
        <v xml:space="preserve"> Ms</v>
      </c>
      <c r="D1520" t="str">
        <f>VLOOKUP($A1520, 'Customer Names'!$A$2:$D$2336, 4, FALSE)</f>
        <v xml:space="preserve">  Misti C</v>
      </c>
      <c r="E1520">
        <f>VLOOKUP($A1520, 'Medical Examinations'!$A$2:$J$2336, 2, FALSE)</f>
        <v>28.05</v>
      </c>
      <c r="F1520">
        <f>VLOOKUP($A1520, 'Medical Examinations'!$A$2:$J$2336, 3, FALSE)</f>
        <v>11.85</v>
      </c>
      <c r="G1520" t="str">
        <f>VLOOKUP($A1520, 'Medical Examinations'!$A$2:$J$2336, 4, FALSE)</f>
        <v>No</v>
      </c>
      <c r="H1520" t="str">
        <f>VLOOKUP($A1520, 'Medical Examinations'!$A$2:$J$2336, 5, FALSE)</f>
        <v>No</v>
      </c>
      <c r="I1520" t="str">
        <f>VLOOKUP($A1520, 'Medical Examinations'!$A$2:$J$2336, 6, FALSE)</f>
        <v>No</v>
      </c>
      <c r="J1520">
        <f>VLOOKUP($A1520, 'Medical Examinations'!$A$2:$J$2336, 7, FALSE)</f>
        <v>0</v>
      </c>
      <c r="K1520" t="str">
        <f>VLOOKUP($A1520, 'Medical Examinations'!$A$2:$J$2336, 8, FALSE)</f>
        <v>No</v>
      </c>
      <c r="L1520" t="str">
        <f>VLOOKUP($A1520, 'Medical Examinations'!$A$2:$J$2336, 9, FALSE)</f>
        <v>Obesity</v>
      </c>
      <c r="M1520" t="str">
        <f>VLOOKUP($A1520, 'Medical Examinations'!$A$2:$J$2336, 10, FALSE)</f>
        <v>Diabetes</v>
      </c>
      <c r="N1520">
        <f>VLOOKUP($A1520, 'Hospitalisation Details'!$A$2:$K$2344, 5, FALSE)</f>
        <v>1</v>
      </c>
      <c r="O1520">
        <f>VLOOKUP($A1520, 'Hospitalisation Details'!$A$2:$K$2344, 6, FALSE)</f>
        <v>6770.19</v>
      </c>
      <c r="P1520" t="str">
        <f>VLOOKUP($A1520, 'Hospitalisation Details'!$A$2:$K$2344, 7, FALSE)</f>
        <v>tier - 2</v>
      </c>
      <c r="Q1520" t="str">
        <f>VLOOKUP($A1520, 'Hospitalisation Details'!$A$2:$K$2344, 8, FALSE)</f>
        <v>tier - 3</v>
      </c>
      <c r="R1520" t="str">
        <f>VLOOKUP($A1520, 'Hospitalisation Details'!$A$2:$K$2344, 9, FALSE)</f>
        <v>R1013</v>
      </c>
      <c r="S1520" t="str">
        <f>VLOOKUP($A1520, 'Hospitalisation Details'!$A$2:$K$2344, 10, FALSE)</f>
        <v>21Sep1981</v>
      </c>
      <c r="T1520">
        <f>VLOOKUP($A1520, 'Hospitalisation Details'!$A$2:$K$2344, 11, FALSE)</f>
        <v>41</v>
      </c>
    </row>
    <row r="1521" spans="1:20" ht="15.75" x14ac:dyDescent="0.25">
      <c r="A1521" s="1" t="s">
        <v>850</v>
      </c>
      <c r="B1521" t="str">
        <f>VLOOKUP($A1521, 'Customer Names'!$A$2:$D$2336, 2, FALSE)</f>
        <v>Battaglia</v>
      </c>
      <c r="C1521" t="str">
        <f>VLOOKUP($A1521, 'Customer Names'!$A$2:$D$2336, 3, FALSE)</f>
        <v xml:space="preserve"> Ms</v>
      </c>
      <c r="D1521" t="str">
        <f>VLOOKUP($A1521, 'Customer Names'!$A$2:$D$2336, 4, FALSE)</f>
        <v xml:space="preserve">  Angela J</v>
      </c>
      <c r="E1521">
        <f>VLOOKUP($A1521, 'Medical Examinations'!$A$2:$J$2336, 2, FALSE)</f>
        <v>19</v>
      </c>
      <c r="F1521">
        <f>VLOOKUP($A1521, 'Medical Examinations'!$A$2:$J$2336, 3, FALSE)</f>
        <v>5.46</v>
      </c>
      <c r="G1521" t="str">
        <f>VLOOKUP($A1521, 'Medical Examinations'!$A$2:$J$2336, 4, FALSE)</f>
        <v>No</v>
      </c>
      <c r="H1521" t="str">
        <f>VLOOKUP($A1521, 'Medical Examinations'!$A$2:$J$2336, 5, FALSE)</f>
        <v>No</v>
      </c>
      <c r="I1521" t="str">
        <f>VLOOKUP($A1521, 'Medical Examinations'!$A$2:$J$2336, 6, FALSE)</f>
        <v>No</v>
      </c>
      <c r="J1521">
        <f>VLOOKUP($A1521, 'Medical Examinations'!$A$2:$J$2336, 7, FALSE)</f>
        <v>0</v>
      </c>
      <c r="K1521" t="str">
        <f>VLOOKUP($A1521, 'Medical Examinations'!$A$2:$J$2336, 8, FALSE)</f>
        <v>No</v>
      </c>
      <c r="L1521" t="str">
        <f>VLOOKUP($A1521, 'Medical Examinations'!$A$2:$J$2336, 9, FALSE)</f>
        <v>Obesity</v>
      </c>
      <c r="M1521" t="str">
        <f>VLOOKUP($A1521, 'Medical Examinations'!$A$2:$J$2336, 10, FALSE)</f>
        <v>Normal</v>
      </c>
      <c r="N1521">
        <f>VLOOKUP($A1521, 'Hospitalisation Details'!$A$2:$K$2344, 5, FALSE)</f>
        <v>3</v>
      </c>
      <c r="O1521">
        <f>VLOOKUP($A1521, 'Hospitalisation Details'!$A$2:$K$2344, 6, FALSE)</f>
        <v>6753.04</v>
      </c>
      <c r="P1521" t="str">
        <f>VLOOKUP($A1521, 'Hospitalisation Details'!$A$2:$K$2344, 7, FALSE)</f>
        <v>tier - 2</v>
      </c>
      <c r="Q1521" t="str">
        <f>VLOOKUP($A1521, 'Hospitalisation Details'!$A$2:$K$2344, 8, FALSE)</f>
        <v>tier - 2</v>
      </c>
      <c r="R1521" t="str">
        <f>VLOOKUP($A1521, 'Hospitalisation Details'!$A$2:$K$2344, 9, FALSE)</f>
        <v>R1024</v>
      </c>
      <c r="S1521" t="str">
        <f>VLOOKUP($A1521, 'Hospitalisation Details'!$A$2:$K$2344, 10, FALSE)</f>
        <v>10Oct1988</v>
      </c>
      <c r="T1521">
        <f>VLOOKUP($A1521, 'Hospitalisation Details'!$A$2:$K$2344, 11, FALSE)</f>
        <v>34</v>
      </c>
    </row>
    <row r="1522" spans="1:20" ht="15.75" x14ac:dyDescent="0.25">
      <c r="A1522" s="1" t="s">
        <v>849</v>
      </c>
      <c r="B1522" t="str">
        <f>VLOOKUP($A1522, 'Customer Names'!$A$2:$D$2336, 2, FALSE)</f>
        <v>Follo</v>
      </c>
      <c r="C1522" t="str">
        <f>VLOOKUP($A1522, 'Customer Names'!$A$2:$D$2336, 3, FALSE)</f>
        <v xml:space="preserve"> Mr</v>
      </c>
      <c r="D1522" t="str">
        <f>VLOOKUP($A1522, 'Customer Names'!$A$2:$D$2336, 4, FALSE)</f>
        <v xml:space="preserve">  Jonathan D</v>
      </c>
      <c r="E1522">
        <f>VLOOKUP($A1522, 'Medical Examinations'!$A$2:$J$2336, 2, FALSE)</f>
        <v>16.13</v>
      </c>
      <c r="F1522">
        <f>VLOOKUP($A1522, 'Medical Examinations'!$A$2:$J$2336, 3, FALSE)</f>
        <v>4.54</v>
      </c>
      <c r="G1522" t="str">
        <f>VLOOKUP($A1522, 'Medical Examinations'!$A$2:$J$2336, 4, FALSE)</f>
        <v>No</v>
      </c>
      <c r="H1522" t="str">
        <f>VLOOKUP($A1522, 'Medical Examinations'!$A$2:$J$2336, 5, FALSE)</f>
        <v>No</v>
      </c>
      <c r="I1522" t="str">
        <f>VLOOKUP($A1522, 'Medical Examinations'!$A$2:$J$2336, 6, FALSE)</f>
        <v>No</v>
      </c>
      <c r="J1522">
        <f>VLOOKUP($A1522, 'Medical Examinations'!$A$2:$J$2336, 7, FALSE)</f>
        <v>0</v>
      </c>
      <c r="K1522" t="str">
        <f>VLOOKUP($A1522, 'Medical Examinations'!$A$2:$J$2336, 8, FALSE)</f>
        <v>No</v>
      </c>
      <c r="L1522" t="str">
        <f>VLOOKUP($A1522, 'Medical Examinations'!$A$2:$J$2336, 9, FALSE)</f>
        <v>Underweight</v>
      </c>
      <c r="M1522" t="str">
        <f>VLOOKUP($A1522, 'Medical Examinations'!$A$2:$J$2336, 10, FALSE)</f>
        <v>Normal</v>
      </c>
      <c r="N1522">
        <f>VLOOKUP($A1522, 'Hospitalisation Details'!$A$2:$K$2344, 5, FALSE)</f>
        <v>0</v>
      </c>
      <c r="O1522">
        <f>VLOOKUP($A1522, 'Hospitalisation Details'!$A$2:$K$2344, 6, FALSE)</f>
        <v>6750.27</v>
      </c>
      <c r="P1522" t="str">
        <f>VLOOKUP($A1522, 'Hospitalisation Details'!$A$2:$K$2344, 7, FALSE)</f>
        <v>tier - 3</v>
      </c>
      <c r="Q1522" t="str">
        <f>VLOOKUP($A1522, 'Hospitalisation Details'!$A$2:$K$2344, 8, FALSE)</f>
        <v>tier - 2</v>
      </c>
      <c r="R1522" t="str">
        <f>VLOOKUP($A1522, 'Hospitalisation Details'!$A$2:$K$2344, 9, FALSE)</f>
        <v>R1013</v>
      </c>
      <c r="S1522" t="str">
        <f>VLOOKUP($A1522, 'Hospitalisation Details'!$A$2:$K$2344, 10, FALSE)</f>
        <v>9Dec1966</v>
      </c>
      <c r="T1522">
        <f>VLOOKUP($A1522, 'Hospitalisation Details'!$A$2:$K$2344, 11, FALSE)</f>
        <v>56</v>
      </c>
    </row>
    <row r="1523" spans="1:20" ht="15.75" x14ac:dyDescent="0.25">
      <c r="A1523" s="1" t="s">
        <v>848</v>
      </c>
      <c r="B1523" t="str">
        <f>VLOOKUP($A1523, 'Customer Names'!$A$2:$D$2336, 2, FALSE)</f>
        <v>Barana</v>
      </c>
      <c r="C1523" t="str">
        <f>VLOOKUP($A1523, 'Customer Names'!$A$2:$D$2336, 3, FALSE)</f>
        <v xml:space="preserve"> Ms</v>
      </c>
      <c r="D1523" t="str">
        <f>VLOOKUP($A1523, 'Customer Names'!$A$2:$D$2336, 4, FALSE)</f>
        <v xml:space="preserve">  Victoria</v>
      </c>
      <c r="E1523">
        <f>VLOOKUP($A1523, 'Medical Examinations'!$A$2:$J$2336, 2, FALSE)</f>
        <v>18.77</v>
      </c>
      <c r="F1523">
        <f>VLOOKUP($A1523, 'Medical Examinations'!$A$2:$J$2336, 3, FALSE)</f>
        <v>11.98</v>
      </c>
      <c r="G1523" t="str">
        <f>VLOOKUP($A1523, 'Medical Examinations'!$A$2:$J$2336, 4, FALSE)</f>
        <v>No</v>
      </c>
      <c r="H1523" t="str">
        <f>VLOOKUP($A1523, 'Medical Examinations'!$A$2:$J$2336, 5, FALSE)</f>
        <v>No</v>
      </c>
      <c r="I1523" t="str">
        <f>VLOOKUP($A1523, 'Medical Examinations'!$A$2:$J$2336, 6, FALSE)</f>
        <v>No</v>
      </c>
      <c r="J1523">
        <f>VLOOKUP($A1523, 'Medical Examinations'!$A$2:$J$2336, 7, FALSE)</f>
        <v>0</v>
      </c>
      <c r="K1523" t="str">
        <f>VLOOKUP($A1523, 'Medical Examinations'!$A$2:$J$2336, 8, FALSE)</f>
        <v>No</v>
      </c>
      <c r="L1523" t="str">
        <f>VLOOKUP($A1523, 'Medical Examinations'!$A$2:$J$2336, 9, FALSE)</f>
        <v>Obesity</v>
      </c>
      <c r="M1523" t="str">
        <f>VLOOKUP($A1523, 'Medical Examinations'!$A$2:$J$2336, 10, FALSE)</f>
        <v>Diabetes</v>
      </c>
      <c r="N1523">
        <f>VLOOKUP($A1523, 'Hospitalisation Details'!$A$2:$K$2344, 5, FALSE)</f>
        <v>0</v>
      </c>
      <c r="O1523">
        <f>VLOOKUP($A1523, 'Hospitalisation Details'!$A$2:$K$2344, 6, FALSE)</f>
        <v>6749.63</v>
      </c>
      <c r="P1523" t="str">
        <f>VLOOKUP($A1523, 'Hospitalisation Details'!$A$2:$K$2344, 7, FALSE)</f>
        <v>tier - 2</v>
      </c>
      <c r="Q1523" t="str">
        <f>VLOOKUP($A1523, 'Hospitalisation Details'!$A$2:$K$2344, 8, FALSE)</f>
        <v>tier - 1</v>
      </c>
      <c r="R1523" t="str">
        <f>VLOOKUP($A1523, 'Hospitalisation Details'!$A$2:$K$2344, 9, FALSE)</f>
        <v>R1013</v>
      </c>
      <c r="S1523" t="str">
        <f>VLOOKUP($A1523, 'Hospitalisation Details'!$A$2:$K$2344, 10, FALSE)</f>
        <v>17Jun1970</v>
      </c>
      <c r="T1523">
        <f>VLOOKUP($A1523, 'Hospitalisation Details'!$A$2:$K$2344, 11, FALSE)</f>
        <v>52</v>
      </c>
    </row>
    <row r="1524" spans="1:20" ht="15.75" x14ac:dyDescent="0.25">
      <c r="A1524" s="1" t="s">
        <v>847</v>
      </c>
      <c r="B1524" t="str">
        <f>VLOOKUP($A1524, 'Customer Names'!$A$2:$D$2336, 2, FALSE)</f>
        <v>Lysaght</v>
      </c>
      <c r="C1524" t="str">
        <f>VLOOKUP($A1524, 'Customer Names'!$A$2:$D$2336, 3, FALSE)</f>
        <v xml:space="preserve"> Mr</v>
      </c>
      <c r="D1524" t="str">
        <f>VLOOKUP($A1524, 'Customer Names'!$A$2:$D$2336, 4, FALSE)</f>
        <v xml:space="preserve">  Adrian R</v>
      </c>
      <c r="E1524">
        <f>VLOOKUP($A1524, 'Medical Examinations'!$A$2:$J$2336, 2, FALSE)</f>
        <v>28.88</v>
      </c>
      <c r="F1524">
        <f>VLOOKUP($A1524, 'Medical Examinations'!$A$2:$J$2336, 3, FALSE)</f>
        <v>6.59</v>
      </c>
      <c r="G1524" t="str">
        <f>VLOOKUP($A1524, 'Medical Examinations'!$A$2:$J$2336, 4, FALSE)</f>
        <v>No</v>
      </c>
      <c r="H1524" t="str">
        <f>VLOOKUP($A1524, 'Medical Examinations'!$A$2:$J$2336, 5, FALSE)</f>
        <v>No</v>
      </c>
      <c r="I1524" t="str">
        <f>VLOOKUP($A1524, 'Medical Examinations'!$A$2:$J$2336, 6, FALSE)</f>
        <v>No</v>
      </c>
      <c r="J1524">
        <f>VLOOKUP($A1524, 'Medical Examinations'!$A$2:$J$2336, 7, FALSE)</f>
        <v>0</v>
      </c>
      <c r="K1524" t="str">
        <f>VLOOKUP($A1524, 'Medical Examinations'!$A$2:$J$2336, 8, FALSE)</f>
        <v>No</v>
      </c>
      <c r="L1524" t="str">
        <f>VLOOKUP($A1524, 'Medical Examinations'!$A$2:$J$2336, 9, FALSE)</f>
        <v>Obesity</v>
      </c>
      <c r="M1524" t="str">
        <f>VLOOKUP($A1524, 'Medical Examinations'!$A$2:$J$2336, 10, FALSE)</f>
        <v>Diabetes</v>
      </c>
      <c r="N1524">
        <f>VLOOKUP($A1524, 'Hospitalisation Details'!$A$2:$K$2344, 5, FALSE)</f>
        <v>3</v>
      </c>
      <c r="O1524">
        <f>VLOOKUP($A1524, 'Hospitalisation Details'!$A$2:$K$2344, 6, FALSE)</f>
        <v>6748.59</v>
      </c>
      <c r="P1524" t="str">
        <f>VLOOKUP($A1524, 'Hospitalisation Details'!$A$2:$K$2344, 7, FALSE)</f>
        <v>tier - 3</v>
      </c>
      <c r="Q1524" t="str">
        <f>VLOOKUP($A1524, 'Hospitalisation Details'!$A$2:$K$2344, 8, FALSE)</f>
        <v>tier - 1</v>
      </c>
      <c r="R1524" t="str">
        <f>VLOOKUP($A1524, 'Hospitalisation Details'!$A$2:$K$2344, 9, FALSE)</f>
        <v>R1016</v>
      </c>
      <c r="S1524" t="str">
        <f>VLOOKUP($A1524, 'Hospitalisation Details'!$A$2:$K$2344, 10, FALSE)</f>
        <v>5Jun1986</v>
      </c>
      <c r="T1524">
        <f>VLOOKUP($A1524, 'Hospitalisation Details'!$A$2:$K$2344, 11, FALSE)</f>
        <v>37</v>
      </c>
    </row>
    <row r="1525" spans="1:20" ht="15.75" x14ac:dyDescent="0.25">
      <c r="A1525" s="1" t="s">
        <v>846</v>
      </c>
      <c r="B1525" t="str">
        <f>VLOOKUP($A1525, 'Customer Names'!$A$2:$D$2336, 2, FALSE)</f>
        <v>Chalmers</v>
      </c>
      <c r="C1525" t="str">
        <f>VLOOKUP($A1525, 'Customer Names'!$A$2:$D$2336, 3, FALSE)</f>
        <v xml:space="preserve"> Mr</v>
      </c>
      <c r="D1525" t="str">
        <f>VLOOKUP($A1525, 'Customer Names'!$A$2:$D$2336, 4, FALSE)</f>
        <v xml:space="preserve">  Andrew</v>
      </c>
      <c r="E1525">
        <f>VLOOKUP($A1525, 'Medical Examinations'!$A$2:$J$2336, 2, FALSE)</f>
        <v>27.55</v>
      </c>
      <c r="F1525">
        <f>VLOOKUP($A1525, 'Medical Examinations'!$A$2:$J$2336, 3, FALSE)</f>
        <v>10.83</v>
      </c>
      <c r="G1525" t="str">
        <f>VLOOKUP($A1525, 'Medical Examinations'!$A$2:$J$2336, 4, FALSE)</f>
        <v>No</v>
      </c>
      <c r="H1525" t="str">
        <f>VLOOKUP($A1525, 'Medical Examinations'!$A$2:$J$2336, 5, FALSE)</f>
        <v>No</v>
      </c>
      <c r="I1525" t="str">
        <f>VLOOKUP($A1525, 'Medical Examinations'!$A$2:$J$2336, 6, FALSE)</f>
        <v>No</v>
      </c>
      <c r="J1525">
        <f>VLOOKUP($A1525, 'Medical Examinations'!$A$2:$J$2336, 7, FALSE)</f>
        <v>0</v>
      </c>
      <c r="K1525" t="str">
        <f>VLOOKUP($A1525, 'Medical Examinations'!$A$2:$J$2336, 8, FALSE)</f>
        <v>No</v>
      </c>
      <c r="L1525" t="str">
        <f>VLOOKUP($A1525, 'Medical Examinations'!$A$2:$J$2336, 9, FALSE)</f>
        <v>Obesity</v>
      </c>
      <c r="M1525" t="str">
        <f>VLOOKUP($A1525, 'Medical Examinations'!$A$2:$J$2336, 10, FALSE)</f>
        <v>Diabetes</v>
      </c>
      <c r="N1525">
        <f>VLOOKUP($A1525, 'Hospitalisation Details'!$A$2:$K$2344, 5, FALSE)</f>
        <v>3</v>
      </c>
      <c r="O1525">
        <f>VLOOKUP($A1525, 'Hospitalisation Details'!$A$2:$K$2344, 6, FALSE)</f>
        <v>6746.74</v>
      </c>
      <c r="P1525" t="str">
        <f>VLOOKUP($A1525, 'Hospitalisation Details'!$A$2:$K$2344, 7, FALSE)</f>
        <v>tier - 3</v>
      </c>
      <c r="Q1525" t="str">
        <f>VLOOKUP($A1525, 'Hospitalisation Details'!$A$2:$K$2344, 8, FALSE)</f>
        <v>tier - 2</v>
      </c>
      <c r="R1525" t="str">
        <f>VLOOKUP($A1525, 'Hospitalisation Details'!$A$2:$K$2344, 9, FALSE)</f>
        <v>R1016</v>
      </c>
      <c r="S1525" t="str">
        <f>VLOOKUP($A1525, 'Hospitalisation Details'!$A$2:$K$2344, 10, FALSE)</f>
        <v>7Aug1986</v>
      </c>
      <c r="T1525">
        <f>VLOOKUP($A1525, 'Hospitalisation Details'!$A$2:$K$2344, 11, FALSE)</f>
        <v>36</v>
      </c>
    </row>
    <row r="1526" spans="1:20" ht="15.75" x14ac:dyDescent="0.25">
      <c r="A1526" s="1" t="s">
        <v>845</v>
      </c>
      <c r="B1526" t="str">
        <f>VLOOKUP($A1526, 'Customer Names'!$A$2:$D$2336, 2, FALSE)</f>
        <v>Phillippi</v>
      </c>
      <c r="C1526" t="str">
        <f>VLOOKUP($A1526, 'Customer Names'!$A$2:$D$2336, 3, FALSE)</f>
        <v xml:space="preserve"> Mr</v>
      </c>
      <c r="D1526" t="str">
        <f>VLOOKUP($A1526, 'Customer Names'!$A$2:$D$2336, 4, FALSE)</f>
        <v xml:space="preserve">  Jason A</v>
      </c>
      <c r="E1526">
        <f>VLOOKUP($A1526, 'Medical Examinations'!$A$2:$J$2336, 2, FALSE)</f>
        <v>15.6</v>
      </c>
      <c r="F1526">
        <f>VLOOKUP($A1526, 'Medical Examinations'!$A$2:$J$2336, 3, FALSE)</f>
        <v>8.6</v>
      </c>
      <c r="G1526" t="str">
        <f>VLOOKUP($A1526, 'Medical Examinations'!$A$2:$J$2336, 4, FALSE)</f>
        <v>No</v>
      </c>
      <c r="H1526" t="str">
        <f>VLOOKUP($A1526, 'Medical Examinations'!$A$2:$J$2336, 5, FALSE)</f>
        <v>No</v>
      </c>
      <c r="I1526" t="str">
        <f>VLOOKUP($A1526, 'Medical Examinations'!$A$2:$J$2336, 6, FALSE)</f>
        <v>No</v>
      </c>
      <c r="J1526">
        <f>VLOOKUP($A1526, 'Medical Examinations'!$A$2:$J$2336, 7, FALSE)</f>
        <v>0</v>
      </c>
      <c r="K1526" t="str">
        <f>VLOOKUP($A1526, 'Medical Examinations'!$A$2:$J$2336, 8, FALSE)</f>
        <v>No</v>
      </c>
      <c r="L1526" t="str">
        <f>VLOOKUP($A1526, 'Medical Examinations'!$A$2:$J$2336, 9, FALSE)</f>
        <v>Underweight</v>
      </c>
      <c r="M1526" t="str">
        <f>VLOOKUP($A1526, 'Medical Examinations'!$A$2:$J$2336, 10, FALSE)</f>
        <v>Diabetes</v>
      </c>
      <c r="N1526">
        <f>VLOOKUP($A1526, 'Hospitalisation Details'!$A$2:$K$2344, 5, FALSE)</f>
        <v>0</v>
      </c>
      <c r="O1526">
        <f>VLOOKUP($A1526, 'Hospitalisation Details'!$A$2:$K$2344, 6, FALSE)</f>
        <v>6738.84</v>
      </c>
      <c r="P1526" t="str">
        <f>VLOOKUP($A1526, 'Hospitalisation Details'!$A$2:$K$2344, 7, FALSE)</f>
        <v>tier - 3</v>
      </c>
      <c r="Q1526" t="str">
        <f>VLOOKUP($A1526, 'Hospitalisation Details'!$A$2:$K$2344, 8, FALSE)</f>
        <v>tier - 1</v>
      </c>
      <c r="R1526" t="str">
        <f>VLOOKUP($A1526, 'Hospitalisation Details'!$A$2:$K$2344, 9, FALSE)</f>
        <v>R1012</v>
      </c>
      <c r="S1526" t="str">
        <f>VLOOKUP($A1526, 'Hospitalisation Details'!$A$2:$K$2344, 10, FALSE)</f>
        <v>18Jul1968</v>
      </c>
      <c r="T1526">
        <f>VLOOKUP($A1526, 'Hospitalisation Details'!$A$2:$K$2344, 11, FALSE)</f>
        <v>54</v>
      </c>
    </row>
    <row r="1527" spans="1:20" ht="15.75" x14ac:dyDescent="0.25">
      <c r="A1527" s="1" t="s">
        <v>844</v>
      </c>
      <c r="B1527" t="str">
        <f>VLOOKUP($A1527, 'Customer Names'!$A$2:$D$2336, 2, FALSE)</f>
        <v>MacPherson</v>
      </c>
      <c r="C1527" t="str">
        <f>VLOOKUP($A1527, 'Customer Names'!$A$2:$D$2336, 3, FALSE)</f>
        <v xml:space="preserve"> Ms</v>
      </c>
      <c r="D1527" t="str">
        <f>VLOOKUP($A1527, 'Customer Names'!$A$2:$D$2336, 4, FALSE)</f>
        <v xml:space="preserve">  Rachel</v>
      </c>
      <c r="E1527">
        <f>VLOOKUP($A1527, 'Medical Examinations'!$A$2:$J$2336, 2, FALSE)</f>
        <v>21.99</v>
      </c>
      <c r="F1527">
        <f>VLOOKUP($A1527, 'Medical Examinations'!$A$2:$J$2336, 3, FALSE)</f>
        <v>11.17</v>
      </c>
      <c r="G1527" t="str">
        <f>VLOOKUP($A1527, 'Medical Examinations'!$A$2:$J$2336, 4, FALSE)</f>
        <v>No</v>
      </c>
      <c r="H1527" t="str">
        <f>VLOOKUP($A1527, 'Medical Examinations'!$A$2:$J$2336, 5, FALSE)</f>
        <v>No</v>
      </c>
      <c r="I1527" t="str">
        <f>VLOOKUP($A1527, 'Medical Examinations'!$A$2:$J$2336, 6, FALSE)</f>
        <v>No</v>
      </c>
      <c r="J1527">
        <f>VLOOKUP($A1527, 'Medical Examinations'!$A$2:$J$2336, 7, FALSE)</f>
        <v>0</v>
      </c>
      <c r="K1527" t="str">
        <f>VLOOKUP($A1527, 'Medical Examinations'!$A$2:$J$2336, 8, FALSE)</f>
        <v>No</v>
      </c>
      <c r="L1527" t="str">
        <f>VLOOKUP($A1527, 'Medical Examinations'!$A$2:$J$2336, 9, FALSE)</f>
        <v>Obesity</v>
      </c>
      <c r="M1527" t="str">
        <f>VLOOKUP($A1527, 'Medical Examinations'!$A$2:$J$2336, 10, FALSE)</f>
        <v>Diabetes</v>
      </c>
      <c r="N1527">
        <f>VLOOKUP($A1527, 'Hospitalisation Details'!$A$2:$K$2344, 5, FALSE)</f>
        <v>2</v>
      </c>
      <c r="O1527">
        <f>VLOOKUP($A1527, 'Hospitalisation Details'!$A$2:$K$2344, 6, FALSE)</f>
        <v>6737.98</v>
      </c>
      <c r="P1527" t="str">
        <f>VLOOKUP($A1527, 'Hospitalisation Details'!$A$2:$K$2344, 7, FALSE)</f>
        <v>tier - 2</v>
      </c>
      <c r="Q1527" t="str">
        <f>VLOOKUP($A1527, 'Hospitalisation Details'!$A$2:$K$2344, 8, FALSE)</f>
        <v>tier - 3</v>
      </c>
      <c r="R1527" t="str">
        <f>VLOOKUP($A1527, 'Hospitalisation Details'!$A$2:$K$2344, 9, FALSE)</f>
        <v>R1013</v>
      </c>
      <c r="S1527" t="str">
        <f>VLOOKUP($A1527, 'Hospitalisation Details'!$A$2:$K$2344, 10, FALSE)</f>
        <v>21Oct1978</v>
      </c>
      <c r="T1527">
        <f>VLOOKUP($A1527, 'Hospitalisation Details'!$A$2:$K$2344, 11, FALSE)</f>
        <v>44</v>
      </c>
    </row>
    <row r="1528" spans="1:20" ht="15.75" x14ac:dyDescent="0.25">
      <c r="A1528" s="1" t="s">
        <v>843</v>
      </c>
      <c r="B1528" t="str">
        <f>VLOOKUP($A1528, 'Customer Names'!$A$2:$D$2336, 2, FALSE)</f>
        <v>Delfidio</v>
      </c>
      <c r="C1528" t="str">
        <f>VLOOKUP($A1528, 'Customer Names'!$A$2:$D$2336, 3, FALSE)</f>
        <v xml:space="preserve"> Ms</v>
      </c>
      <c r="D1528" t="str">
        <f>VLOOKUP($A1528, 'Customer Names'!$A$2:$D$2336, 4, FALSE)</f>
        <v xml:space="preserve">  Susan</v>
      </c>
      <c r="E1528">
        <f>VLOOKUP($A1528, 'Medical Examinations'!$A$2:$J$2336, 2, FALSE)</f>
        <v>34.85</v>
      </c>
      <c r="F1528">
        <f>VLOOKUP($A1528, 'Medical Examinations'!$A$2:$J$2336, 3, FALSE)</f>
        <v>5.75</v>
      </c>
      <c r="G1528" t="str">
        <f>VLOOKUP($A1528, 'Medical Examinations'!$A$2:$J$2336, 4, FALSE)</f>
        <v>Yes</v>
      </c>
      <c r="H1528" t="str">
        <f>VLOOKUP($A1528, 'Medical Examinations'!$A$2:$J$2336, 5, FALSE)</f>
        <v>No</v>
      </c>
      <c r="I1528" t="str">
        <f>VLOOKUP($A1528, 'Medical Examinations'!$A$2:$J$2336, 6, FALSE)</f>
        <v>No</v>
      </c>
      <c r="J1528">
        <f>VLOOKUP($A1528, 'Medical Examinations'!$A$2:$J$2336, 7, FALSE)</f>
        <v>1</v>
      </c>
      <c r="K1528" t="str">
        <f>VLOOKUP($A1528, 'Medical Examinations'!$A$2:$J$2336, 8, FALSE)</f>
        <v>No</v>
      </c>
      <c r="L1528" t="str">
        <f>VLOOKUP($A1528, 'Medical Examinations'!$A$2:$J$2336, 9, FALSE)</f>
        <v>Obesity</v>
      </c>
      <c r="M1528" t="str">
        <f>VLOOKUP($A1528, 'Medical Examinations'!$A$2:$J$2336, 10, FALSE)</f>
        <v>Diabetes</v>
      </c>
      <c r="N1528">
        <f>VLOOKUP($A1528, 'Hospitalisation Details'!$A$2:$K$2344, 5, FALSE)</f>
        <v>0</v>
      </c>
      <c r="O1528">
        <f>VLOOKUP($A1528, 'Hospitalisation Details'!$A$2:$K$2344, 6, FALSE)</f>
        <v>6721.37</v>
      </c>
      <c r="P1528" t="str">
        <f>VLOOKUP($A1528, 'Hospitalisation Details'!$A$2:$K$2344, 7, FALSE)</f>
        <v>tier - 2</v>
      </c>
      <c r="Q1528" t="str">
        <f>VLOOKUP($A1528, 'Hospitalisation Details'!$A$2:$K$2344, 8, FALSE)</f>
        <v>tier - 1</v>
      </c>
      <c r="R1528" t="str">
        <f>VLOOKUP($A1528, 'Hospitalisation Details'!$A$2:$K$2344, 9, FALSE)</f>
        <v>R1012</v>
      </c>
      <c r="S1528" t="str">
        <f>VLOOKUP($A1528, 'Hospitalisation Details'!$A$2:$K$2344, 10, FALSE)</f>
        <v>13Jun1994</v>
      </c>
      <c r="T1528">
        <f>VLOOKUP($A1528, 'Hospitalisation Details'!$A$2:$K$2344, 11, FALSE)</f>
        <v>28</v>
      </c>
    </row>
    <row r="1529" spans="1:20" ht="15.75" x14ac:dyDescent="0.25">
      <c r="A1529" s="1" t="s">
        <v>842</v>
      </c>
      <c r="B1529" t="str">
        <f>VLOOKUP($A1529, 'Customer Names'!$A$2:$D$2336, 2, FALSE)</f>
        <v>Cummings</v>
      </c>
      <c r="C1529" t="str">
        <f>VLOOKUP($A1529, 'Customer Names'!$A$2:$D$2336, 3, FALSE)</f>
        <v xml:space="preserve"> Mr</v>
      </c>
      <c r="D1529" t="str">
        <f>VLOOKUP($A1529, 'Customer Names'!$A$2:$D$2336, 4, FALSE)</f>
        <v xml:space="preserve">  Cameron M</v>
      </c>
      <c r="E1529">
        <f>VLOOKUP($A1529, 'Medical Examinations'!$A$2:$J$2336, 2, FALSE)</f>
        <v>24.51</v>
      </c>
      <c r="F1529">
        <f>VLOOKUP($A1529, 'Medical Examinations'!$A$2:$J$2336, 3, FALSE)</f>
        <v>4.83</v>
      </c>
      <c r="G1529" t="str">
        <f>VLOOKUP($A1529, 'Medical Examinations'!$A$2:$J$2336, 4, FALSE)</f>
        <v>No</v>
      </c>
      <c r="H1529" t="str">
        <f>VLOOKUP($A1529, 'Medical Examinations'!$A$2:$J$2336, 5, FALSE)</f>
        <v>No</v>
      </c>
      <c r="I1529" t="str">
        <f>VLOOKUP($A1529, 'Medical Examinations'!$A$2:$J$2336, 6, FALSE)</f>
        <v>Yes</v>
      </c>
      <c r="J1529">
        <f>VLOOKUP($A1529, 'Medical Examinations'!$A$2:$J$2336, 7, FALSE)</f>
        <v>0</v>
      </c>
      <c r="K1529" t="str">
        <f>VLOOKUP($A1529, 'Medical Examinations'!$A$2:$J$2336, 8, FALSE)</f>
        <v>No</v>
      </c>
      <c r="L1529" t="str">
        <f>VLOOKUP($A1529, 'Medical Examinations'!$A$2:$J$2336, 9, FALSE)</f>
        <v>Obesity</v>
      </c>
      <c r="M1529" t="str">
        <f>VLOOKUP($A1529, 'Medical Examinations'!$A$2:$J$2336, 10, FALSE)</f>
        <v>Normal</v>
      </c>
      <c r="N1529">
        <f>VLOOKUP($A1529, 'Hospitalisation Details'!$A$2:$K$2344, 5, FALSE)</f>
        <v>2</v>
      </c>
      <c r="O1529">
        <f>VLOOKUP($A1529, 'Hospitalisation Details'!$A$2:$K$2344, 6, FALSE)</f>
        <v>6710.19</v>
      </c>
      <c r="P1529" t="str">
        <f>VLOOKUP($A1529, 'Hospitalisation Details'!$A$2:$K$2344, 7, FALSE)</f>
        <v>tier - 3</v>
      </c>
      <c r="Q1529" t="str">
        <f>VLOOKUP($A1529, 'Hospitalisation Details'!$A$2:$K$2344, 8, FALSE)</f>
        <v>tier - 3</v>
      </c>
      <c r="R1529" t="str">
        <f>VLOOKUP($A1529, 'Hospitalisation Details'!$A$2:$K$2344, 9, FALSE)</f>
        <v>R1012</v>
      </c>
      <c r="S1529" t="str">
        <f>VLOOKUP($A1529, 'Hospitalisation Details'!$A$2:$K$2344, 10, FALSE)</f>
        <v>12Jun1983</v>
      </c>
      <c r="T1529">
        <f>VLOOKUP($A1529, 'Hospitalisation Details'!$A$2:$K$2344, 11, FALSE)</f>
        <v>39</v>
      </c>
    </row>
    <row r="1530" spans="1:20" ht="15.75" x14ac:dyDescent="0.25">
      <c r="A1530" s="1" t="s">
        <v>841</v>
      </c>
      <c r="B1530" t="str">
        <f>VLOOKUP($A1530, 'Customer Names'!$A$2:$D$2336, 2, FALSE)</f>
        <v>Schroegel</v>
      </c>
      <c r="C1530" t="str">
        <f>VLOOKUP($A1530, 'Customer Names'!$A$2:$D$2336, 3, FALSE)</f>
        <v xml:space="preserve"> Ms</v>
      </c>
      <c r="D1530" t="str">
        <f>VLOOKUP($A1530, 'Customer Names'!$A$2:$D$2336, 4, FALSE)</f>
        <v xml:space="preserve">  Claudia A</v>
      </c>
      <c r="E1530">
        <f>VLOOKUP($A1530, 'Medical Examinations'!$A$2:$J$2336, 2, FALSE)</f>
        <v>19.399999999999999</v>
      </c>
      <c r="F1530">
        <f>VLOOKUP($A1530, 'Medical Examinations'!$A$2:$J$2336, 3, FALSE)</f>
        <v>11.93</v>
      </c>
      <c r="G1530" t="str">
        <f>VLOOKUP($A1530, 'Medical Examinations'!$A$2:$J$2336, 4, FALSE)</f>
        <v>No</v>
      </c>
      <c r="H1530" t="str">
        <f>VLOOKUP($A1530, 'Medical Examinations'!$A$2:$J$2336, 5, FALSE)</f>
        <v>No</v>
      </c>
      <c r="I1530" t="str">
        <f>VLOOKUP($A1530, 'Medical Examinations'!$A$2:$J$2336, 6, FALSE)</f>
        <v>No</v>
      </c>
      <c r="J1530">
        <f>VLOOKUP($A1530, 'Medical Examinations'!$A$2:$J$2336, 7, FALSE)</f>
        <v>0</v>
      </c>
      <c r="K1530" t="str">
        <f>VLOOKUP($A1530, 'Medical Examinations'!$A$2:$J$2336, 8, FALSE)</f>
        <v>No</v>
      </c>
      <c r="L1530" t="str">
        <f>VLOOKUP($A1530, 'Medical Examinations'!$A$2:$J$2336, 9, FALSE)</f>
        <v>Obesity</v>
      </c>
      <c r="M1530" t="str">
        <f>VLOOKUP($A1530, 'Medical Examinations'!$A$2:$J$2336, 10, FALSE)</f>
        <v>Diabetes</v>
      </c>
      <c r="N1530">
        <f>VLOOKUP($A1530, 'Hospitalisation Details'!$A$2:$K$2344, 5, FALSE)</f>
        <v>0</v>
      </c>
      <c r="O1530">
        <f>VLOOKUP($A1530, 'Hospitalisation Details'!$A$2:$K$2344, 6, FALSE)</f>
        <v>6706.47</v>
      </c>
      <c r="P1530" t="str">
        <f>VLOOKUP($A1530, 'Hospitalisation Details'!$A$2:$K$2344, 7, FALSE)</f>
        <v>tier - 2</v>
      </c>
      <c r="Q1530" t="str">
        <f>VLOOKUP($A1530, 'Hospitalisation Details'!$A$2:$K$2344, 8, FALSE)</f>
        <v>tier - 1</v>
      </c>
      <c r="R1530" t="str">
        <f>VLOOKUP($A1530, 'Hospitalisation Details'!$A$2:$K$2344, 9, FALSE)</f>
        <v>R1013</v>
      </c>
      <c r="S1530" t="str">
        <f>VLOOKUP($A1530, 'Hospitalisation Details'!$A$2:$K$2344, 10, FALSE)</f>
        <v>12Dec1971</v>
      </c>
      <c r="T1530">
        <f>VLOOKUP($A1530, 'Hospitalisation Details'!$A$2:$K$2344, 11, FALSE)</f>
        <v>51</v>
      </c>
    </row>
    <row r="1531" spans="1:20" ht="15.75" x14ac:dyDescent="0.25">
      <c r="A1531" s="1" t="s">
        <v>840</v>
      </c>
      <c r="B1531" t="str">
        <f>VLOOKUP($A1531, 'Customer Names'!$A$2:$D$2336, 2, FALSE)</f>
        <v>Williams</v>
      </c>
      <c r="C1531" t="str">
        <f>VLOOKUP($A1531, 'Customer Names'!$A$2:$D$2336, 3, FALSE)</f>
        <v xml:space="preserve"> Ms</v>
      </c>
      <c r="D1531" t="str">
        <f>VLOOKUP($A1531, 'Customer Names'!$A$2:$D$2336, 4, FALSE)</f>
        <v xml:space="preserve">  Kate</v>
      </c>
      <c r="E1531">
        <f>VLOOKUP($A1531, 'Medical Examinations'!$A$2:$J$2336, 2, FALSE)</f>
        <v>15.1</v>
      </c>
      <c r="F1531">
        <f>VLOOKUP($A1531, 'Medical Examinations'!$A$2:$J$2336, 3, FALSE)</f>
        <v>8.41</v>
      </c>
      <c r="G1531" t="str">
        <f>VLOOKUP($A1531, 'Medical Examinations'!$A$2:$J$2336, 4, FALSE)</f>
        <v>No</v>
      </c>
      <c r="H1531" t="str">
        <f>VLOOKUP($A1531, 'Medical Examinations'!$A$2:$J$2336, 5, FALSE)</f>
        <v>No</v>
      </c>
      <c r="I1531" t="str">
        <f>VLOOKUP($A1531, 'Medical Examinations'!$A$2:$J$2336, 6, FALSE)</f>
        <v>No</v>
      </c>
      <c r="J1531">
        <f>VLOOKUP($A1531, 'Medical Examinations'!$A$2:$J$2336, 7, FALSE)</f>
        <v>0</v>
      </c>
      <c r="K1531" t="str">
        <f>VLOOKUP($A1531, 'Medical Examinations'!$A$2:$J$2336, 8, FALSE)</f>
        <v>No</v>
      </c>
      <c r="L1531" t="str">
        <f>VLOOKUP($A1531, 'Medical Examinations'!$A$2:$J$2336, 9, FALSE)</f>
        <v>Underweight</v>
      </c>
      <c r="M1531" t="str">
        <f>VLOOKUP($A1531, 'Medical Examinations'!$A$2:$J$2336, 10, FALSE)</f>
        <v>Diabetes</v>
      </c>
      <c r="N1531">
        <f>VLOOKUP($A1531, 'Hospitalisation Details'!$A$2:$K$2344, 5, FALSE)</f>
        <v>0</v>
      </c>
      <c r="O1531">
        <f>VLOOKUP($A1531, 'Hospitalisation Details'!$A$2:$K$2344, 6, FALSE)</f>
        <v>6700.56</v>
      </c>
      <c r="P1531" t="str">
        <f>VLOOKUP($A1531, 'Hospitalisation Details'!$A$2:$K$2344, 7, FALSE)</f>
        <v>tier - 3</v>
      </c>
      <c r="Q1531" t="str">
        <f>VLOOKUP($A1531, 'Hospitalisation Details'!$A$2:$K$2344, 8, FALSE)</f>
        <v>tier - 1</v>
      </c>
      <c r="R1531" t="str">
        <f>VLOOKUP($A1531, 'Hospitalisation Details'!$A$2:$K$2344, 9, FALSE)</f>
        <v>R1012</v>
      </c>
      <c r="S1531" t="str">
        <f>VLOOKUP($A1531, 'Hospitalisation Details'!$A$2:$K$2344, 10, FALSE)</f>
        <v>13Jul1968</v>
      </c>
      <c r="T1531">
        <f>VLOOKUP($A1531, 'Hospitalisation Details'!$A$2:$K$2344, 11, FALSE)</f>
        <v>54</v>
      </c>
    </row>
    <row r="1532" spans="1:20" ht="15.75" x14ac:dyDescent="0.25">
      <c r="A1532" s="1" t="s">
        <v>839</v>
      </c>
      <c r="B1532" t="str">
        <f>VLOOKUP($A1532, 'Customer Names'!$A$2:$D$2336, 2, FALSE)</f>
        <v>Casey</v>
      </c>
      <c r="C1532" t="str">
        <f>VLOOKUP($A1532, 'Customer Names'!$A$2:$D$2336, 3, FALSE)</f>
        <v xml:space="preserve"> Ms</v>
      </c>
      <c r="D1532" t="str">
        <f>VLOOKUP($A1532, 'Customer Names'!$A$2:$D$2336, 4, FALSE)</f>
        <v xml:space="preserve">  Nicole M</v>
      </c>
      <c r="E1532">
        <f>VLOOKUP($A1532, 'Medical Examinations'!$A$2:$J$2336, 2, FALSE)</f>
        <v>23.37</v>
      </c>
      <c r="F1532">
        <f>VLOOKUP($A1532, 'Medical Examinations'!$A$2:$J$2336, 3, FALSE)</f>
        <v>5.59</v>
      </c>
      <c r="G1532" t="str">
        <f>VLOOKUP($A1532, 'Medical Examinations'!$A$2:$J$2336, 4, FALSE)</f>
        <v>No</v>
      </c>
      <c r="H1532" t="str">
        <f>VLOOKUP($A1532, 'Medical Examinations'!$A$2:$J$2336, 5, FALSE)</f>
        <v>No</v>
      </c>
      <c r="I1532" t="str">
        <f>VLOOKUP($A1532, 'Medical Examinations'!$A$2:$J$2336, 6, FALSE)</f>
        <v>No</v>
      </c>
      <c r="J1532">
        <f>VLOOKUP($A1532, 'Medical Examinations'!$A$2:$J$2336, 7, FALSE)</f>
        <v>0</v>
      </c>
      <c r="K1532" t="str">
        <f>VLOOKUP($A1532, 'Medical Examinations'!$A$2:$J$2336, 8, FALSE)</f>
        <v>No</v>
      </c>
      <c r="L1532" t="str">
        <f>VLOOKUP($A1532, 'Medical Examinations'!$A$2:$J$2336, 9, FALSE)</f>
        <v>Obesity</v>
      </c>
      <c r="M1532" t="str">
        <f>VLOOKUP($A1532, 'Medical Examinations'!$A$2:$J$2336, 10, FALSE)</f>
        <v>Normal</v>
      </c>
      <c r="N1532">
        <f>VLOOKUP($A1532, 'Hospitalisation Details'!$A$2:$K$2344, 5, FALSE)</f>
        <v>2</v>
      </c>
      <c r="O1532">
        <f>VLOOKUP($A1532, 'Hospitalisation Details'!$A$2:$K$2344, 6, FALSE)</f>
        <v>6686.43</v>
      </c>
      <c r="P1532" t="str">
        <f>VLOOKUP($A1532, 'Hospitalisation Details'!$A$2:$K$2344, 7, FALSE)</f>
        <v>tier - 2</v>
      </c>
      <c r="Q1532" t="str">
        <f>VLOOKUP($A1532, 'Hospitalisation Details'!$A$2:$K$2344, 8, FALSE)</f>
        <v>tier - 3</v>
      </c>
      <c r="R1532" t="str">
        <f>VLOOKUP($A1532, 'Hospitalisation Details'!$A$2:$K$2344, 9, FALSE)</f>
        <v>R1012</v>
      </c>
      <c r="S1532" t="str">
        <f>VLOOKUP($A1532, 'Hospitalisation Details'!$A$2:$K$2344, 10, FALSE)</f>
        <v>9Jul1985</v>
      </c>
      <c r="T1532">
        <f>VLOOKUP($A1532, 'Hospitalisation Details'!$A$2:$K$2344, 11, FALSE)</f>
        <v>37</v>
      </c>
    </row>
    <row r="1533" spans="1:20" ht="15.75" x14ac:dyDescent="0.25">
      <c r="A1533" s="1" t="s">
        <v>838</v>
      </c>
      <c r="B1533" t="str">
        <f>VLOOKUP($A1533, 'Customer Names'!$A$2:$D$2336, 2, FALSE)</f>
        <v>Randall</v>
      </c>
      <c r="C1533" t="str">
        <f>VLOOKUP($A1533, 'Customer Names'!$A$2:$D$2336, 3, FALSE)</f>
        <v xml:space="preserve"> Mr</v>
      </c>
      <c r="D1533" t="str">
        <f>VLOOKUP($A1533, 'Customer Names'!$A$2:$D$2336, 4, FALSE)</f>
        <v xml:space="preserve">  Jack</v>
      </c>
      <c r="E1533">
        <f>VLOOKUP($A1533, 'Medical Examinations'!$A$2:$J$2336, 2, FALSE)</f>
        <v>42.4</v>
      </c>
      <c r="F1533">
        <f>VLOOKUP($A1533, 'Medical Examinations'!$A$2:$J$2336, 3, FALSE)</f>
        <v>4.0599999999999996</v>
      </c>
      <c r="G1533" t="str">
        <f>VLOOKUP($A1533, 'Medical Examinations'!$A$2:$J$2336, 4, FALSE)</f>
        <v>Yes</v>
      </c>
      <c r="H1533" t="str">
        <f>VLOOKUP($A1533, 'Medical Examinations'!$A$2:$J$2336, 5, FALSE)</f>
        <v>No</v>
      </c>
      <c r="I1533" t="str">
        <f>VLOOKUP($A1533, 'Medical Examinations'!$A$2:$J$2336, 6, FALSE)</f>
        <v>No</v>
      </c>
      <c r="J1533">
        <f>VLOOKUP($A1533, 'Medical Examinations'!$A$2:$J$2336, 7, FALSE)</f>
        <v>2</v>
      </c>
      <c r="K1533" t="str">
        <f>VLOOKUP($A1533, 'Medical Examinations'!$A$2:$J$2336, 8, FALSE)</f>
        <v>Yes</v>
      </c>
      <c r="L1533" t="str">
        <f>VLOOKUP($A1533, 'Medical Examinations'!$A$2:$J$2336, 9, FALSE)</f>
        <v>Obesity</v>
      </c>
      <c r="M1533" t="str">
        <f>VLOOKUP($A1533, 'Medical Examinations'!$A$2:$J$2336, 10, FALSE)</f>
        <v>Normal</v>
      </c>
      <c r="N1533">
        <f>VLOOKUP($A1533, 'Hospitalisation Details'!$A$2:$K$2344, 5, FALSE)</f>
        <v>5</v>
      </c>
      <c r="O1533">
        <f>VLOOKUP($A1533, 'Hospitalisation Details'!$A$2:$K$2344, 6, FALSE)</f>
        <v>6666.24</v>
      </c>
      <c r="P1533" t="str">
        <f>VLOOKUP($A1533, 'Hospitalisation Details'!$A$2:$K$2344, 7, FALSE)</f>
        <v>tier - 3</v>
      </c>
      <c r="Q1533" t="str">
        <f>VLOOKUP($A1533, 'Hospitalisation Details'!$A$2:$K$2344, 8, FALSE)</f>
        <v>tier - 1</v>
      </c>
      <c r="R1533" t="str">
        <f>VLOOKUP($A1533, 'Hospitalisation Details'!$A$2:$K$2344, 9, FALSE)</f>
        <v>R1011</v>
      </c>
      <c r="S1533" t="str">
        <f>VLOOKUP($A1533, 'Hospitalisation Details'!$A$2:$K$2344, 10, FALSE)</f>
        <v>20Oct1989</v>
      </c>
      <c r="T1533">
        <f>VLOOKUP($A1533, 'Hospitalisation Details'!$A$2:$K$2344, 11, FALSE)</f>
        <v>33</v>
      </c>
    </row>
    <row r="1534" spans="1:20" ht="15.75" x14ac:dyDescent="0.25">
      <c r="A1534" s="1" t="s">
        <v>837</v>
      </c>
      <c r="B1534" t="str">
        <f>VLOOKUP($A1534, 'Customer Names'!$A$2:$D$2336, 2, FALSE)</f>
        <v>Doyon</v>
      </c>
      <c r="C1534" t="str">
        <f>VLOOKUP($A1534, 'Customer Names'!$A$2:$D$2336, 3, FALSE)</f>
        <v xml:space="preserve"> Mr</v>
      </c>
      <c r="D1534" t="str">
        <f>VLOOKUP($A1534, 'Customer Names'!$A$2:$D$2336, 4, FALSE)</f>
        <v xml:space="preserve">  Gregory</v>
      </c>
      <c r="E1534">
        <f>VLOOKUP($A1534, 'Medical Examinations'!$A$2:$J$2336, 2, FALSE)</f>
        <v>28.405000000000001</v>
      </c>
      <c r="F1534">
        <f>VLOOKUP($A1534, 'Medical Examinations'!$A$2:$J$2336, 3, FALSE)</f>
        <v>7.02</v>
      </c>
      <c r="G1534" t="str">
        <f>VLOOKUP($A1534, 'Medical Examinations'!$A$2:$J$2336, 4, FALSE)</f>
        <v>No</v>
      </c>
      <c r="H1534" t="str">
        <f>VLOOKUP($A1534, 'Medical Examinations'!$A$2:$J$2336, 5, FALSE)</f>
        <v>No</v>
      </c>
      <c r="I1534" t="str">
        <f>VLOOKUP($A1534, 'Medical Examinations'!$A$2:$J$2336, 6, FALSE)</f>
        <v>No</v>
      </c>
      <c r="J1534">
        <f>VLOOKUP($A1534, 'Medical Examinations'!$A$2:$J$2336, 7, FALSE)</f>
        <v>0</v>
      </c>
      <c r="K1534" t="str">
        <f>VLOOKUP($A1534, 'Medical Examinations'!$A$2:$J$2336, 8, FALSE)</f>
        <v>No</v>
      </c>
      <c r="L1534" t="str">
        <f>VLOOKUP($A1534, 'Medical Examinations'!$A$2:$J$2336, 9, FALSE)</f>
        <v>Obesity</v>
      </c>
      <c r="M1534" t="str">
        <f>VLOOKUP($A1534, 'Medical Examinations'!$A$2:$J$2336, 10, FALSE)</f>
        <v>Diabetes</v>
      </c>
      <c r="N1534">
        <f>VLOOKUP($A1534, 'Hospitalisation Details'!$A$2:$K$2344, 5, FALSE)</f>
        <v>1</v>
      </c>
      <c r="O1534">
        <f>VLOOKUP($A1534, 'Hospitalisation Details'!$A$2:$K$2344, 6, FALSE)</f>
        <v>6664.69</v>
      </c>
      <c r="P1534" t="str">
        <f>VLOOKUP($A1534, 'Hospitalisation Details'!$A$2:$K$2344, 7, FALSE)</f>
        <v>tier - 3</v>
      </c>
      <c r="Q1534" t="str">
        <f>VLOOKUP($A1534, 'Hospitalisation Details'!$A$2:$K$2344, 8, FALSE)</f>
        <v>tier - 1</v>
      </c>
      <c r="R1534" t="str">
        <f>VLOOKUP($A1534, 'Hospitalisation Details'!$A$2:$K$2344, 9, FALSE)</f>
        <v>R1012</v>
      </c>
      <c r="S1534" t="str">
        <f>VLOOKUP($A1534, 'Hospitalisation Details'!$A$2:$K$2344, 10, FALSE)</f>
        <v>17Sep1981</v>
      </c>
      <c r="T1534">
        <f>VLOOKUP($A1534, 'Hospitalisation Details'!$A$2:$K$2344, 11, FALSE)</f>
        <v>41</v>
      </c>
    </row>
    <row r="1535" spans="1:20" ht="15.75" x14ac:dyDescent="0.25">
      <c r="A1535" s="1" t="s">
        <v>836</v>
      </c>
      <c r="B1535" t="str">
        <f>VLOOKUP($A1535, 'Customer Names'!$A$2:$D$2336, 2, FALSE)</f>
        <v>Sankey</v>
      </c>
      <c r="C1535" t="str">
        <f>VLOOKUP($A1535, 'Customer Names'!$A$2:$D$2336, 3, FALSE)</f>
        <v xml:space="preserve"> Ms</v>
      </c>
      <c r="D1535" t="str">
        <f>VLOOKUP($A1535, 'Customer Names'!$A$2:$D$2336, 4, FALSE)</f>
        <v xml:space="preserve">  Rebecca</v>
      </c>
      <c r="E1535">
        <f>VLOOKUP($A1535, 'Medical Examinations'!$A$2:$J$2336, 2, FALSE)</f>
        <v>23.4</v>
      </c>
      <c r="F1535">
        <f>VLOOKUP($A1535, 'Medical Examinations'!$A$2:$J$2336, 3, FALSE)</f>
        <v>4.47</v>
      </c>
      <c r="G1535" t="str">
        <f>VLOOKUP($A1535, 'Medical Examinations'!$A$2:$J$2336, 4, FALSE)</f>
        <v>No</v>
      </c>
      <c r="H1535" t="str">
        <f>VLOOKUP($A1535, 'Medical Examinations'!$A$2:$J$2336, 5, FALSE)</f>
        <v>No</v>
      </c>
      <c r="I1535" t="str">
        <f>VLOOKUP($A1535, 'Medical Examinations'!$A$2:$J$2336, 6, FALSE)</f>
        <v>No</v>
      </c>
      <c r="J1535">
        <f>VLOOKUP($A1535, 'Medical Examinations'!$A$2:$J$2336, 7, FALSE)</f>
        <v>0</v>
      </c>
      <c r="K1535" t="str">
        <f>VLOOKUP($A1535, 'Medical Examinations'!$A$2:$J$2336, 8, FALSE)</f>
        <v>No</v>
      </c>
      <c r="L1535" t="str">
        <f>VLOOKUP($A1535, 'Medical Examinations'!$A$2:$J$2336, 9, FALSE)</f>
        <v>Obesity</v>
      </c>
      <c r="M1535" t="str">
        <f>VLOOKUP($A1535, 'Medical Examinations'!$A$2:$J$2336, 10, FALSE)</f>
        <v>Normal</v>
      </c>
      <c r="N1535">
        <f>VLOOKUP($A1535, 'Hospitalisation Details'!$A$2:$K$2344, 5, FALSE)</f>
        <v>3</v>
      </c>
      <c r="O1535">
        <f>VLOOKUP($A1535, 'Hospitalisation Details'!$A$2:$K$2344, 6, FALSE)</f>
        <v>6664.32</v>
      </c>
      <c r="P1535" t="str">
        <f>VLOOKUP($A1535, 'Hospitalisation Details'!$A$2:$K$2344, 7, FALSE)</f>
        <v>tier - 2</v>
      </c>
      <c r="Q1535" t="str">
        <f>VLOOKUP($A1535, 'Hospitalisation Details'!$A$2:$K$2344, 8, FALSE)</f>
        <v>tier - 2</v>
      </c>
      <c r="R1535" t="str">
        <f>VLOOKUP($A1535, 'Hospitalisation Details'!$A$2:$K$2344, 9, FALSE)</f>
        <v>R1013</v>
      </c>
      <c r="S1535" t="str">
        <f>VLOOKUP($A1535, 'Hospitalisation Details'!$A$2:$K$2344, 10, FALSE)</f>
        <v>27Sep1982</v>
      </c>
      <c r="T1535">
        <f>VLOOKUP($A1535, 'Hospitalisation Details'!$A$2:$K$2344, 11, FALSE)</f>
        <v>40</v>
      </c>
    </row>
    <row r="1536" spans="1:20" ht="15.75" x14ac:dyDescent="0.25">
      <c r="A1536" s="1" t="s">
        <v>835</v>
      </c>
      <c r="B1536" t="str">
        <f>VLOOKUP($A1536, 'Customer Names'!$A$2:$D$2336, 2, FALSE)</f>
        <v>Stilgenbauer</v>
      </c>
      <c r="C1536" t="str">
        <f>VLOOKUP($A1536, 'Customer Names'!$A$2:$D$2336, 3, FALSE)</f>
        <v xml:space="preserve"> Mr</v>
      </c>
      <c r="D1536" t="str">
        <f>VLOOKUP($A1536, 'Customer Names'!$A$2:$D$2336, 4, FALSE)</f>
        <v xml:space="preserve">  Adam</v>
      </c>
      <c r="E1536">
        <f>VLOOKUP($A1536, 'Medical Examinations'!$A$2:$J$2336, 2, FALSE)</f>
        <v>33.44</v>
      </c>
      <c r="F1536">
        <f>VLOOKUP($A1536, 'Medical Examinations'!$A$2:$J$2336, 3, FALSE)</f>
        <v>4.54</v>
      </c>
      <c r="G1536" t="str">
        <f>VLOOKUP($A1536, 'Medical Examinations'!$A$2:$J$2336, 4, FALSE)</f>
        <v>Yes</v>
      </c>
      <c r="H1536" t="str">
        <f>VLOOKUP($A1536, 'Medical Examinations'!$A$2:$J$2336, 5, FALSE)</f>
        <v>No</v>
      </c>
      <c r="I1536" t="str">
        <f>VLOOKUP($A1536, 'Medical Examinations'!$A$2:$J$2336, 6, FALSE)</f>
        <v>No</v>
      </c>
      <c r="J1536">
        <f>VLOOKUP($A1536, 'Medical Examinations'!$A$2:$J$2336, 7, FALSE)</f>
        <v>1</v>
      </c>
      <c r="K1536" t="str">
        <f>VLOOKUP($A1536, 'Medical Examinations'!$A$2:$J$2336, 8, FALSE)</f>
        <v>No</v>
      </c>
      <c r="L1536" t="str">
        <f>VLOOKUP($A1536, 'Medical Examinations'!$A$2:$J$2336, 9, FALSE)</f>
        <v>Obesity</v>
      </c>
      <c r="M1536" t="str">
        <f>VLOOKUP($A1536, 'Medical Examinations'!$A$2:$J$2336, 10, FALSE)</f>
        <v>Normal</v>
      </c>
      <c r="N1536">
        <f>VLOOKUP($A1536, 'Hospitalisation Details'!$A$2:$K$2344, 5, FALSE)</f>
        <v>5</v>
      </c>
      <c r="O1536">
        <f>VLOOKUP($A1536, 'Hospitalisation Details'!$A$2:$K$2344, 6, FALSE)</f>
        <v>6653.79</v>
      </c>
      <c r="P1536" t="str">
        <f>VLOOKUP($A1536, 'Hospitalisation Details'!$A$2:$K$2344, 7, FALSE)</f>
        <v>tier - 2</v>
      </c>
      <c r="Q1536" t="str">
        <f>VLOOKUP($A1536, 'Hospitalisation Details'!$A$2:$K$2344, 8, FALSE)</f>
        <v>tier - 1</v>
      </c>
      <c r="R1536" t="str">
        <f>VLOOKUP($A1536, 'Hospitalisation Details'!$A$2:$K$2344, 9, FALSE)</f>
        <v>R1013</v>
      </c>
      <c r="S1536" t="str">
        <f>VLOOKUP($A1536, 'Hospitalisation Details'!$A$2:$K$2344, 10, FALSE)</f>
        <v>19Nov1989</v>
      </c>
      <c r="T1536">
        <f>VLOOKUP($A1536, 'Hospitalisation Details'!$A$2:$K$2344, 11, FALSE)</f>
        <v>33</v>
      </c>
    </row>
    <row r="1537" spans="1:20" ht="15.75" x14ac:dyDescent="0.25">
      <c r="A1537" s="1" t="s">
        <v>834</v>
      </c>
      <c r="B1537" t="str">
        <f>VLOOKUP($A1537, 'Customer Names'!$A$2:$D$2336, 2, FALSE)</f>
        <v>Jaskiewicz</v>
      </c>
      <c r="C1537" t="str">
        <f>VLOOKUP($A1537, 'Customer Names'!$A$2:$D$2336, 3, FALSE)</f>
        <v xml:space="preserve"> Mr</v>
      </c>
      <c r="D1537" t="str">
        <f>VLOOKUP($A1537, 'Customer Names'!$A$2:$D$2336, 4, FALSE)</f>
        <v xml:space="preserve">  Ryan</v>
      </c>
      <c r="E1537">
        <f>VLOOKUP($A1537, 'Medical Examinations'!$A$2:$J$2336, 2, FALSE)</f>
        <v>21.12</v>
      </c>
      <c r="F1537">
        <f>VLOOKUP($A1537, 'Medical Examinations'!$A$2:$J$2336, 3, FALSE)</f>
        <v>4.99</v>
      </c>
      <c r="G1537" t="str">
        <f>VLOOKUP($A1537, 'Medical Examinations'!$A$2:$J$2336, 4, FALSE)</f>
        <v>No</v>
      </c>
      <c r="H1537" t="str">
        <f>VLOOKUP($A1537, 'Medical Examinations'!$A$2:$J$2336, 5, FALSE)</f>
        <v>No</v>
      </c>
      <c r="I1537" t="str">
        <f>VLOOKUP($A1537, 'Medical Examinations'!$A$2:$J$2336, 6, FALSE)</f>
        <v>No</v>
      </c>
      <c r="J1537">
        <f>VLOOKUP($A1537, 'Medical Examinations'!$A$2:$J$2336, 7, FALSE)</f>
        <v>0</v>
      </c>
      <c r="K1537" t="str">
        <f>VLOOKUP($A1537, 'Medical Examinations'!$A$2:$J$2336, 8, FALSE)</f>
        <v>No</v>
      </c>
      <c r="L1537" t="str">
        <f>VLOOKUP($A1537, 'Medical Examinations'!$A$2:$J$2336, 9, FALSE)</f>
        <v>Obesity</v>
      </c>
      <c r="M1537" t="str">
        <f>VLOOKUP($A1537, 'Medical Examinations'!$A$2:$J$2336, 10, FALSE)</f>
        <v>Normal</v>
      </c>
      <c r="N1537">
        <f>VLOOKUP($A1537, 'Hospitalisation Details'!$A$2:$K$2344, 5, FALSE)</f>
        <v>3</v>
      </c>
      <c r="O1537">
        <f>VLOOKUP($A1537, 'Hospitalisation Details'!$A$2:$K$2344, 6, FALSE)</f>
        <v>6652.53</v>
      </c>
      <c r="P1537" t="str">
        <f>VLOOKUP($A1537, 'Hospitalisation Details'!$A$2:$K$2344, 7, FALSE)</f>
        <v>tier - 3</v>
      </c>
      <c r="Q1537" t="str">
        <f>VLOOKUP($A1537, 'Hospitalisation Details'!$A$2:$K$2344, 8, FALSE)</f>
        <v>tier - 2</v>
      </c>
      <c r="R1537" t="str">
        <f>VLOOKUP($A1537, 'Hospitalisation Details'!$A$2:$K$2344, 9, FALSE)</f>
        <v>R1013</v>
      </c>
      <c r="S1537" t="str">
        <f>VLOOKUP($A1537, 'Hospitalisation Details'!$A$2:$K$2344, 10, FALSE)</f>
        <v>1Jul1984</v>
      </c>
      <c r="T1537">
        <f>VLOOKUP($A1537, 'Hospitalisation Details'!$A$2:$K$2344, 11, FALSE)</f>
        <v>38</v>
      </c>
    </row>
    <row r="1538" spans="1:20" ht="15.75" x14ac:dyDescent="0.25">
      <c r="A1538" s="1" t="s">
        <v>833</v>
      </c>
      <c r="B1538" t="str">
        <f>VLOOKUP($A1538, 'Customer Names'!$A$2:$D$2336, 2, FALSE)</f>
        <v>Deppen</v>
      </c>
      <c r="C1538" t="str">
        <f>VLOOKUP($A1538, 'Customer Names'!$A$2:$D$2336, 3, FALSE)</f>
        <v xml:space="preserve"> Ms</v>
      </c>
      <c r="D1538" t="str">
        <f>VLOOKUP($A1538, 'Customer Names'!$A$2:$D$2336, 4, FALSE)</f>
        <v xml:space="preserve">  Jackie K</v>
      </c>
      <c r="E1538">
        <f>VLOOKUP($A1538, 'Medical Examinations'!$A$2:$J$2336, 2, FALSE)</f>
        <v>18.48</v>
      </c>
      <c r="F1538">
        <f>VLOOKUP($A1538, 'Medical Examinations'!$A$2:$J$2336, 3, FALSE)</f>
        <v>10.84</v>
      </c>
      <c r="G1538" t="str">
        <f>VLOOKUP($A1538, 'Medical Examinations'!$A$2:$J$2336, 4, FALSE)</f>
        <v>No</v>
      </c>
      <c r="H1538" t="str">
        <f>VLOOKUP($A1538, 'Medical Examinations'!$A$2:$J$2336, 5, FALSE)</f>
        <v>No</v>
      </c>
      <c r="I1538" t="str">
        <f>VLOOKUP($A1538, 'Medical Examinations'!$A$2:$J$2336, 6, FALSE)</f>
        <v>No</v>
      </c>
      <c r="J1538">
        <f>VLOOKUP($A1538, 'Medical Examinations'!$A$2:$J$2336, 7, FALSE)</f>
        <v>0</v>
      </c>
      <c r="K1538" t="str">
        <f>VLOOKUP($A1538, 'Medical Examinations'!$A$2:$J$2336, 8, FALSE)</f>
        <v>No</v>
      </c>
      <c r="L1538" t="str">
        <f>VLOOKUP($A1538, 'Medical Examinations'!$A$2:$J$2336, 9, FALSE)</f>
        <v>Underweight</v>
      </c>
      <c r="M1538" t="str">
        <f>VLOOKUP($A1538, 'Medical Examinations'!$A$2:$J$2336, 10, FALSE)</f>
        <v>Diabetes</v>
      </c>
      <c r="N1538">
        <f>VLOOKUP($A1538, 'Hospitalisation Details'!$A$2:$K$2344, 5, FALSE)</f>
        <v>0</v>
      </c>
      <c r="O1538">
        <f>VLOOKUP($A1538, 'Hospitalisation Details'!$A$2:$K$2344, 6, FALSE)</f>
        <v>6651.26</v>
      </c>
      <c r="P1538" t="str">
        <f>VLOOKUP($A1538, 'Hospitalisation Details'!$A$2:$K$2344, 7, FALSE)</f>
        <v>tier - 2</v>
      </c>
      <c r="Q1538" t="str">
        <f>VLOOKUP($A1538, 'Hospitalisation Details'!$A$2:$K$2344, 8, FALSE)</f>
        <v>tier - 3</v>
      </c>
      <c r="R1538" t="str">
        <f>VLOOKUP($A1538, 'Hospitalisation Details'!$A$2:$K$2344, 9, FALSE)</f>
        <v>R1013</v>
      </c>
      <c r="S1538" t="str">
        <f>VLOOKUP($A1538, 'Hospitalisation Details'!$A$2:$K$2344, 10, FALSE)</f>
        <v>8Nov1970</v>
      </c>
      <c r="T1538">
        <f>VLOOKUP($A1538, 'Hospitalisation Details'!$A$2:$K$2344, 11, FALSE)</f>
        <v>52</v>
      </c>
    </row>
    <row r="1539" spans="1:20" ht="15.75" x14ac:dyDescent="0.25">
      <c r="A1539" s="1" t="s">
        <v>832</v>
      </c>
      <c r="B1539" t="str">
        <f>VLOOKUP($A1539, 'Customer Names'!$A$2:$D$2336, 2, FALSE)</f>
        <v>Hine</v>
      </c>
      <c r="C1539" t="str">
        <f>VLOOKUP($A1539, 'Customer Names'!$A$2:$D$2336, 3, FALSE)</f>
        <v xml:space="preserve"> Mr</v>
      </c>
      <c r="D1539" t="str">
        <f>VLOOKUP($A1539, 'Customer Names'!$A$2:$D$2336, 4, FALSE)</f>
        <v xml:space="preserve">  Chris</v>
      </c>
      <c r="E1539">
        <f>VLOOKUP($A1539, 'Medical Examinations'!$A$2:$J$2336, 2, FALSE)</f>
        <v>16.815000000000001</v>
      </c>
      <c r="F1539">
        <f>VLOOKUP($A1539, 'Medical Examinations'!$A$2:$J$2336, 3, FALSE)</f>
        <v>5.63</v>
      </c>
      <c r="G1539" t="str">
        <f>VLOOKUP($A1539, 'Medical Examinations'!$A$2:$J$2336, 4, FALSE)</f>
        <v>No</v>
      </c>
      <c r="H1539" t="str">
        <f>VLOOKUP($A1539, 'Medical Examinations'!$A$2:$J$2336, 5, FALSE)</f>
        <v>No</v>
      </c>
      <c r="I1539" t="str">
        <f>VLOOKUP($A1539, 'Medical Examinations'!$A$2:$J$2336, 6, FALSE)</f>
        <v>No</v>
      </c>
      <c r="J1539">
        <f>VLOOKUP($A1539, 'Medical Examinations'!$A$2:$J$2336, 7, FALSE)</f>
        <v>0</v>
      </c>
      <c r="K1539" t="str">
        <f>VLOOKUP($A1539, 'Medical Examinations'!$A$2:$J$2336, 8, FALSE)</f>
        <v>No</v>
      </c>
      <c r="L1539" t="str">
        <f>VLOOKUP($A1539, 'Medical Examinations'!$A$2:$J$2336, 9, FALSE)</f>
        <v>Underweight</v>
      </c>
      <c r="M1539" t="str">
        <f>VLOOKUP($A1539, 'Medical Examinations'!$A$2:$J$2336, 10, FALSE)</f>
        <v>Normal</v>
      </c>
      <c r="N1539">
        <f>VLOOKUP($A1539, 'Hospitalisation Details'!$A$2:$K$2344, 5, FALSE)</f>
        <v>2</v>
      </c>
      <c r="O1539">
        <f>VLOOKUP($A1539, 'Hospitalisation Details'!$A$2:$K$2344, 6, FALSE)</f>
        <v>6640.54</v>
      </c>
      <c r="P1539" t="str">
        <f>VLOOKUP($A1539, 'Hospitalisation Details'!$A$2:$K$2344, 7, FALSE)</f>
        <v>tier - 2</v>
      </c>
      <c r="Q1539" t="str">
        <f>VLOOKUP($A1539, 'Hospitalisation Details'!$A$2:$K$2344, 8, FALSE)</f>
        <v>tier - 3</v>
      </c>
      <c r="R1539" t="str">
        <f>VLOOKUP($A1539, 'Hospitalisation Details'!$A$2:$K$2344, 9, FALSE)</f>
        <v>R1019</v>
      </c>
      <c r="S1539" t="str">
        <f>VLOOKUP($A1539, 'Hospitalisation Details'!$A$2:$K$2344, 10, FALSE)</f>
        <v>8Dec1984</v>
      </c>
      <c r="T1539">
        <f>VLOOKUP($A1539, 'Hospitalisation Details'!$A$2:$K$2344, 11, FALSE)</f>
        <v>38</v>
      </c>
    </row>
    <row r="1540" spans="1:20" ht="15.75" x14ac:dyDescent="0.25">
      <c r="A1540" s="1" t="s">
        <v>831</v>
      </c>
      <c r="B1540" t="str">
        <f>VLOOKUP($A1540, 'Customer Names'!$A$2:$D$2336, 2, FALSE)</f>
        <v>Mathews</v>
      </c>
      <c r="C1540" t="str">
        <f>VLOOKUP($A1540, 'Customer Names'!$A$2:$D$2336, 3, FALSE)</f>
        <v xml:space="preserve"> Mr</v>
      </c>
      <c r="D1540" t="str">
        <f>VLOOKUP($A1540, 'Customer Names'!$A$2:$D$2336, 4, FALSE)</f>
        <v xml:space="preserve">  Tyler C</v>
      </c>
      <c r="E1540">
        <f>VLOOKUP($A1540, 'Medical Examinations'!$A$2:$J$2336, 2, FALSE)</f>
        <v>26.72</v>
      </c>
      <c r="F1540">
        <f>VLOOKUP($A1540, 'Medical Examinations'!$A$2:$J$2336, 3, FALSE)</f>
        <v>4.1399999999999997</v>
      </c>
      <c r="G1540" t="str">
        <f>VLOOKUP($A1540, 'Medical Examinations'!$A$2:$J$2336, 4, FALSE)</f>
        <v>No</v>
      </c>
      <c r="H1540" t="str">
        <f>VLOOKUP($A1540, 'Medical Examinations'!$A$2:$J$2336, 5, FALSE)</f>
        <v>No</v>
      </c>
      <c r="I1540" t="str">
        <f>VLOOKUP($A1540, 'Medical Examinations'!$A$2:$J$2336, 6, FALSE)</f>
        <v>No</v>
      </c>
      <c r="J1540">
        <f>VLOOKUP($A1540, 'Medical Examinations'!$A$2:$J$2336, 7, FALSE)</f>
        <v>0</v>
      </c>
      <c r="K1540" t="str">
        <f>VLOOKUP($A1540, 'Medical Examinations'!$A$2:$J$2336, 8, FALSE)</f>
        <v>No</v>
      </c>
      <c r="L1540" t="str">
        <f>VLOOKUP($A1540, 'Medical Examinations'!$A$2:$J$2336, 9, FALSE)</f>
        <v>Obesity</v>
      </c>
      <c r="M1540" t="str">
        <f>VLOOKUP($A1540, 'Medical Examinations'!$A$2:$J$2336, 10, FALSE)</f>
        <v>Normal</v>
      </c>
      <c r="N1540">
        <f>VLOOKUP($A1540, 'Hospitalisation Details'!$A$2:$K$2344, 5, FALSE)</f>
        <v>3</v>
      </c>
      <c r="O1540">
        <f>VLOOKUP($A1540, 'Hospitalisation Details'!$A$2:$K$2344, 6, FALSE)</f>
        <v>6639.3</v>
      </c>
      <c r="P1540" t="str">
        <f>VLOOKUP($A1540, 'Hospitalisation Details'!$A$2:$K$2344, 7, FALSE)</f>
        <v>tier - 2</v>
      </c>
      <c r="Q1540" t="str">
        <f>VLOOKUP($A1540, 'Hospitalisation Details'!$A$2:$K$2344, 8, FALSE)</f>
        <v>tier - 2</v>
      </c>
      <c r="R1540" t="str">
        <f>VLOOKUP($A1540, 'Hospitalisation Details'!$A$2:$K$2344, 9, FALSE)</f>
        <v>R1021</v>
      </c>
      <c r="S1540" t="str">
        <f>VLOOKUP($A1540, 'Hospitalisation Details'!$A$2:$K$2344, 10, FALSE)</f>
        <v>6Jun1990</v>
      </c>
      <c r="T1540">
        <f>VLOOKUP($A1540, 'Hospitalisation Details'!$A$2:$K$2344, 11, FALSE)</f>
        <v>33</v>
      </c>
    </row>
    <row r="1541" spans="1:20" ht="15.75" x14ac:dyDescent="0.25">
      <c r="A1541" s="1" t="s">
        <v>830</v>
      </c>
      <c r="B1541" t="str">
        <f>VLOOKUP($A1541, 'Customer Names'!$A$2:$D$2336, 2, FALSE)</f>
        <v>Yabu</v>
      </c>
      <c r="C1541" t="str">
        <f>VLOOKUP($A1541, 'Customer Names'!$A$2:$D$2336, 3, FALSE)</f>
        <v xml:space="preserve"> Ms</v>
      </c>
      <c r="D1541" t="str">
        <f>VLOOKUP($A1541, 'Customer Names'!$A$2:$D$2336, 4, FALSE)</f>
        <v xml:space="preserve">  Yoshie</v>
      </c>
      <c r="E1541">
        <f>VLOOKUP($A1541, 'Medical Examinations'!$A$2:$J$2336, 2, FALSE)</f>
        <v>41.42</v>
      </c>
      <c r="F1541">
        <f>VLOOKUP($A1541, 'Medical Examinations'!$A$2:$J$2336, 3, FALSE)</f>
        <v>5.17</v>
      </c>
      <c r="G1541" t="str">
        <f>VLOOKUP($A1541, 'Medical Examinations'!$A$2:$J$2336, 4, FALSE)</f>
        <v>Yes</v>
      </c>
      <c r="H1541" t="str">
        <f>VLOOKUP($A1541, 'Medical Examinations'!$A$2:$J$2336, 5, FALSE)</f>
        <v>No</v>
      </c>
      <c r="I1541" t="str">
        <f>VLOOKUP($A1541, 'Medical Examinations'!$A$2:$J$2336, 6, FALSE)</f>
        <v>Yes</v>
      </c>
      <c r="J1541">
        <f>VLOOKUP($A1541, 'Medical Examinations'!$A$2:$J$2336, 7, FALSE)</f>
        <v>2</v>
      </c>
      <c r="K1541" t="str">
        <f>VLOOKUP($A1541, 'Medical Examinations'!$A$2:$J$2336, 8, FALSE)</f>
        <v>Yes</v>
      </c>
      <c r="L1541" t="str">
        <f>VLOOKUP($A1541, 'Medical Examinations'!$A$2:$J$2336, 9, FALSE)</f>
        <v>Obesity</v>
      </c>
      <c r="M1541" t="str">
        <f>VLOOKUP($A1541, 'Medical Examinations'!$A$2:$J$2336, 10, FALSE)</f>
        <v>Normal</v>
      </c>
      <c r="N1541">
        <f>VLOOKUP($A1541, 'Hospitalisation Details'!$A$2:$K$2344, 5, FALSE)</f>
        <v>0</v>
      </c>
      <c r="O1541">
        <f>VLOOKUP($A1541, 'Hospitalisation Details'!$A$2:$K$2344, 6, FALSE)</f>
        <v>6638.16</v>
      </c>
      <c r="P1541" t="str">
        <f>VLOOKUP($A1541, 'Hospitalisation Details'!$A$2:$K$2344, 7, FALSE)</f>
        <v>tier - 2</v>
      </c>
      <c r="Q1541" t="str">
        <f>VLOOKUP($A1541, 'Hospitalisation Details'!$A$2:$K$2344, 8, FALSE)</f>
        <v>tier - 1</v>
      </c>
      <c r="R1541" t="str">
        <f>VLOOKUP($A1541, 'Hospitalisation Details'!$A$2:$K$2344, 9, FALSE)</f>
        <v>R1012</v>
      </c>
      <c r="S1541" t="str">
        <f>VLOOKUP($A1541, 'Hospitalisation Details'!$A$2:$K$2344, 10, FALSE)</f>
        <v>4Sep2003</v>
      </c>
      <c r="T1541">
        <f>VLOOKUP($A1541, 'Hospitalisation Details'!$A$2:$K$2344, 11, FALSE)</f>
        <v>19</v>
      </c>
    </row>
    <row r="1542" spans="1:20" ht="15.75" x14ac:dyDescent="0.25">
      <c r="A1542" s="1" t="s">
        <v>829</v>
      </c>
      <c r="B1542" t="str">
        <f>VLOOKUP($A1542, 'Customer Names'!$A$2:$D$2336, 2, FALSE)</f>
        <v>Strang</v>
      </c>
      <c r="C1542" t="str">
        <f>VLOOKUP($A1542, 'Customer Names'!$A$2:$D$2336, 3, FALSE)</f>
        <v xml:space="preserve"> Ms</v>
      </c>
      <c r="D1542" t="str">
        <f>VLOOKUP($A1542, 'Customer Names'!$A$2:$D$2336, 4, FALSE)</f>
        <v xml:space="preserve">  Lauren A</v>
      </c>
      <c r="E1542">
        <f>VLOOKUP($A1542, 'Medical Examinations'!$A$2:$J$2336, 2, FALSE)</f>
        <v>20.69</v>
      </c>
      <c r="F1542">
        <f>VLOOKUP($A1542, 'Medical Examinations'!$A$2:$J$2336, 3, FALSE)</f>
        <v>6.93</v>
      </c>
      <c r="G1542" t="str">
        <f>VLOOKUP($A1542, 'Medical Examinations'!$A$2:$J$2336, 4, FALSE)</f>
        <v>No</v>
      </c>
      <c r="H1542" t="str">
        <f>VLOOKUP($A1542, 'Medical Examinations'!$A$2:$J$2336, 5, FALSE)</f>
        <v>No</v>
      </c>
      <c r="I1542" t="str">
        <f>VLOOKUP($A1542, 'Medical Examinations'!$A$2:$J$2336, 6, FALSE)</f>
        <v>No</v>
      </c>
      <c r="J1542">
        <f>VLOOKUP($A1542, 'Medical Examinations'!$A$2:$J$2336, 7, FALSE)</f>
        <v>0</v>
      </c>
      <c r="K1542" t="str">
        <f>VLOOKUP($A1542, 'Medical Examinations'!$A$2:$J$2336, 8, FALSE)</f>
        <v>No</v>
      </c>
      <c r="L1542" t="str">
        <f>VLOOKUP($A1542, 'Medical Examinations'!$A$2:$J$2336, 9, FALSE)</f>
        <v>Obesity</v>
      </c>
      <c r="M1542" t="str">
        <f>VLOOKUP($A1542, 'Medical Examinations'!$A$2:$J$2336, 10, FALSE)</f>
        <v>Diabetes</v>
      </c>
      <c r="N1542">
        <f>VLOOKUP($A1542, 'Hospitalisation Details'!$A$2:$K$2344, 5, FALSE)</f>
        <v>0</v>
      </c>
      <c r="O1542">
        <f>VLOOKUP($A1542, 'Hospitalisation Details'!$A$2:$K$2344, 6, FALSE)</f>
        <v>6630.31</v>
      </c>
      <c r="P1542" t="str">
        <f>VLOOKUP($A1542, 'Hospitalisation Details'!$A$2:$K$2344, 7, FALSE)</f>
        <v>tier - 2</v>
      </c>
      <c r="Q1542" t="str">
        <f>VLOOKUP($A1542, 'Hospitalisation Details'!$A$2:$K$2344, 8, FALSE)</f>
        <v>tier - 1</v>
      </c>
      <c r="R1542" t="str">
        <f>VLOOKUP($A1542, 'Hospitalisation Details'!$A$2:$K$2344, 9, FALSE)</f>
        <v>R1013</v>
      </c>
      <c r="S1542" t="str">
        <f>VLOOKUP($A1542, 'Hospitalisation Details'!$A$2:$K$2344, 10, FALSE)</f>
        <v>29Aug1973</v>
      </c>
      <c r="T1542">
        <f>VLOOKUP($A1542, 'Hospitalisation Details'!$A$2:$K$2344, 11, FALSE)</f>
        <v>49</v>
      </c>
    </row>
    <row r="1543" spans="1:20" ht="15.75" x14ac:dyDescent="0.25">
      <c r="A1543" s="1" t="s">
        <v>828</v>
      </c>
      <c r="B1543" t="str">
        <f>VLOOKUP($A1543, 'Customer Names'!$A$2:$D$2336, 2, FALSE)</f>
        <v>Frank</v>
      </c>
      <c r="C1543" t="str">
        <f>VLOOKUP($A1543, 'Customer Names'!$A$2:$D$2336, 3, FALSE)</f>
        <v xml:space="preserve"> Mr</v>
      </c>
      <c r="D1543" t="str">
        <f>VLOOKUP($A1543, 'Customer Names'!$A$2:$D$2336, 4, FALSE)</f>
        <v xml:space="preserve">  Mason D</v>
      </c>
      <c r="E1543">
        <f>VLOOKUP($A1543, 'Medical Examinations'!$A$2:$J$2336, 2, FALSE)</f>
        <v>41.23</v>
      </c>
      <c r="F1543">
        <f>VLOOKUP($A1543, 'Medical Examinations'!$A$2:$J$2336, 3, FALSE)</f>
        <v>4.24</v>
      </c>
      <c r="G1543" t="str">
        <f>VLOOKUP($A1543, 'Medical Examinations'!$A$2:$J$2336, 4, FALSE)</f>
        <v>Yes</v>
      </c>
      <c r="H1543" t="str">
        <f>VLOOKUP($A1543, 'Medical Examinations'!$A$2:$J$2336, 5, FALSE)</f>
        <v>No</v>
      </c>
      <c r="I1543" t="str">
        <f>VLOOKUP($A1543, 'Medical Examinations'!$A$2:$J$2336, 6, FALSE)</f>
        <v>No</v>
      </c>
      <c r="J1543">
        <f>VLOOKUP($A1543, 'Medical Examinations'!$A$2:$J$2336, 7, FALSE)</f>
        <v>2</v>
      </c>
      <c r="K1543" t="str">
        <f>VLOOKUP($A1543, 'Medical Examinations'!$A$2:$J$2336, 8, FALSE)</f>
        <v>Yes</v>
      </c>
      <c r="L1543" t="str">
        <f>VLOOKUP($A1543, 'Medical Examinations'!$A$2:$J$2336, 9, FALSE)</f>
        <v>Obesity</v>
      </c>
      <c r="M1543" t="str">
        <f>VLOOKUP($A1543, 'Medical Examinations'!$A$2:$J$2336, 10, FALSE)</f>
        <v>Normal</v>
      </c>
      <c r="N1543">
        <f>VLOOKUP($A1543, 'Hospitalisation Details'!$A$2:$K$2344, 5, FALSE)</f>
        <v>1</v>
      </c>
      <c r="O1543">
        <f>VLOOKUP($A1543, 'Hospitalisation Details'!$A$2:$K$2344, 6, FALSE)</f>
        <v>6610.11</v>
      </c>
      <c r="P1543" t="str">
        <f>VLOOKUP($A1543, 'Hospitalisation Details'!$A$2:$K$2344, 7, FALSE)</f>
        <v>tier - 3</v>
      </c>
      <c r="Q1543" t="str">
        <f>VLOOKUP($A1543, 'Hospitalisation Details'!$A$2:$K$2344, 8, FALSE)</f>
        <v>tier - 2</v>
      </c>
      <c r="R1543" t="str">
        <f>VLOOKUP($A1543, 'Hospitalisation Details'!$A$2:$K$2344, 9, FALSE)</f>
        <v>R1015</v>
      </c>
      <c r="S1543" t="str">
        <f>VLOOKUP($A1543, 'Hospitalisation Details'!$A$2:$K$2344, 10, FALSE)</f>
        <v>28Aug1982</v>
      </c>
      <c r="T1543">
        <f>VLOOKUP($A1543, 'Hospitalisation Details'!$A$2:$K$2344, 11, FALSE)</f>
        <v>40</v>
      </c>
    </row>
    <row r="1544" spans="1:20" ht="15.75" x14ac:dyDescent="0.25">
      <c r="A1544" s="1" t="s">
        <v>827</v>
      </c>
      <c r="B1544" t="str">
        <f>VLOOKUP($A1544, 'Customer Names'!$A$2:$D$2336, 2, FALSE)</f>
        <v>Shanley</v>
      </c>
      <c r="C1544" t="str">
        <f>VLOOKUP($A1544, 'Customer Names'!$A$2:$D$2336, 3, FALSE)</f>
        <v xml:space="preserve"> Mr</v>
      </c>
      <c r="D1544" t="str">
        <f>VLOOKUP($A1544, 'Customer Names'!$A$2:$D$2336, 4, FALSE)</f>
        <v xml:space="preserve">  Ryan</v>
      </c>
      <c r="E1544">
        <f>VLOOKUP($A1544, 'Medical Examinations'!$A$2:$J$2336, 2, FALSE)</f>
        <v>29.9</v>
      </c>
      <c r="F1544">
        <f>VLOOKUP($A1544, 'Medical Examinations'!$A$2:$J$2336, 3, FALSE)</f>
        <v>5.91</v>
      </c>
      <c r="G1544" t="str">
        <f>VLOOKUP($A1544, 'Medical Examinations'!$A$2:$J$2336, 4, FALSE)</f>
        <v>No</v>
      </c>
      <c r="H1544" t="str">
        <f>VLOOKUP($A1544, 'Medical Examinations'!$A$2:$J$2336, 5, FALSE)</f>
        <v>No</v>
      </c>
      <c r="I1544" t="str">
        <f>VLOOKUP($A1544, 'Medical Examinations'!$A$2:$J$2336, 6, FALSE)</f>
        <v>No</v>
      </c>
      <c r="J1544">
        <f>VLOOKUP($A1544, 'Medical Examinations'!$A$2:$J$2336, 7, FALSE)</f>
        <v>1</v>
      </c>
      <c r="K1544" t="str">
        <f>VLOOKUP($A1544, 'Medical Examinations'!$A$2:$J$2336, 8, FALSE)</f>
        <v>No</v>
      </c>
      <c r="L1544" t="str">
        <f>VLOOKUP($A1544, 'Medical Examinations'!$A$2:$J$2336, 9, FALSE)</f>
        <v>Obesity</v>
      </c>
      <c r="M1544" t="str">
        <f>VLOOKUP($A1544, 'Medical Examinations'!$A$2:$J$2336, 10, FALSE)</f>
        <v>Diabetes</v>
      </c>
      <c r="N1544">
        <f>VLOOKUP($A1544, 'Hospitalisation Details'!$A$2:$K$2344, 5, FALSE)</f>
        <v>2</v>
      </c>
      <c r="O1544">
        <f>VLOOKUP($A1544, 'Hospitalisation Details'!$A$2:$K$2344, 6, FALSE)</f>
        <v>6600.36</v>
      </c>
      <c r="P1544" t="str">
        <f>VLOOKUP($A1544, 'Hospitalisation Details'!$A$2:$K$2344, 7, FALSE)</f>
        <v>tier - 2</v>
      </c>
      <c r="Q1544" t="str">
        <f>VLOOKUP($A1544, 'Hospitalisation Details'!$A$2:$K$2344, 8, FALSE)</f>
        <v>tier - 3</v>
      </c>
      <c r="R1544" t="str">
        <f>VLOOKUP($A1544, 'Hospitalisation Details'!$A$2:$K$2344, 9, FALSE)</f>
        <v>R1011</v>
      </c>
      <c r="S1544" t="str">
        <f>VLOOKUP($A1544, 'Hospitalisation Details'!$A$2:$K$2344, 10, FALSE)</f>
        <v>7Nov1982</v>
      </c>
      <c r="T1544">
        <f>VLOOKUP($A1544, 'Hospitalisation Details'!$A$2:$K$2344, 11, FALSE)</f>
        <v>40</v>
      </c>
    </row>
    <row r="1545" spans="1:20" ht="15.75" x14ac:dyDescent="0.25">
      <c r="A1545" s="1" t="s">
        <v>826</v>
      </c>
      <c r="B1545" t="str">
        <f>VLOOKUP($A1545, 'Customer Names'!$A$2:$D$2336, 2, FALSE)</f>
        <v>Mancebo Garcia</v>
      </c>
      <c r="C1545" t="str">
        <f>VLOOKUP($A1545, 'Customer Names'!$A$2:$D$2336, 3, FALSE)</f>
        <v xml:space="preserve"> Mr</v>
      </c>
      <c r="D1545" t="str">
        <f>VLOOKUP($A1545, 'Customer Names'!$A$2:$D$2336, 4, FALSE)</f>
        <v xml:space="preserve">  Arturo</v>
      </c>
      <c r="E1545">
        <f>VLOOKUP($A1545, 'Medical Examinations'!$A$2:$J$2336, 2, FALSE)</f>
        <v>34.104999999999997</v>
      </c>
      <c r="F1545">
        <f>VLOOKUP($A1545, 'Medical Examinations'!$A$2:$J$2336, 3, FALSE)</f>
        <v>5.93</v>
      </c>
      <c r="G1545" t="str">
        <f>VLOOKUP($A1545, 'Medical Examinations'!$A$2:$J$2336, 4, FALSE)</f>
        <v>Yes</v>
      </c>
      <c r="H1545" t="str">
        <f>VLOOKUP($A1545, 'Medical Examinations'!$A$2:$J$2336, 5, FALSE)</f>
        <v>No</v>
      </c>
      <c r="I1545" t="str">
        <f>VLOOKUP($A1545, 'Medical Examinations'!$A$2:$J$2336, 6, FALSE)</f>
        <v>No</v>
      </c>
      <c r="J1545">
        <f>VLOOKUP($A1545, 'Medical Examinations'!$A$2:$J$2336, 7, FALSE)</f>
        <v>1</v>
      </c>
      <c r="K1545" t="str">
        <f>VLOOKUP($A1545, 'Medical Examinations'!$A$2:$J$2336, 8, FALSE)</f>
        <v>No</v>
      </c>
      <c r="L1545" t="str">
        <f>VLOOKUP($A1545, 'Medical Examinations'!$A$2:$J$2336, 9, FALSE)</f>
        <v>Obesity</v>
      </c>
      <c r="M1545" t="str">
        <f>VLOOKUP($A1545, 'Medical Examinations'!$A$2:$J$2336, 10, FALSE)</f>
        <v>Diabetes</v>
      </c>
      <c r="N1545">
        <f>VLOOKUP($A1545, 'Hospitalisation Details'!$A$2:$K$2344, 5, FALSE)</f>
        <v>1</v>
      </c>
      <c r="O1545">
        <f>VLOOKUP($A1545, 'Hospitalisation Details'!$A$2:$K$2344, 6, FALSE)</f>
        <v>6600.21</v>
      </c>
      <c r="P1545" t="str">
        <f>VLOOKUP($A1545, 'Hospitalisation Details'!$A$2:$K$2344, 7, FALSE)</f>
        <v>tier - 3</v>
      </c>
      <c r="Q1545" t="str">
        <f>VLOOKUP($A1545, 'Hospitalisation Details'!$A$2:$K$2344, 8, FALSE)</f>
        <v>tier - 2</v>
      </c>
      <c r="R1545" t="str">
        <f>VLOOKUP($A1545, 'Hospitalisation Details'!$A$2:$K$2344, 9, FALSE)</f>
        <v>R1016</v>
      </c>
      <c r="S1545" t="str">
        <f>VLOOKUP($A1545, 'Hospitalisation Details'!$A$2:$K$2344, 10, FALSE)</f>
        <v>29Dec1982</v>
      </c>
      <c r="T1545">
        <f>VLOOKUP($A1545, 'Hospitalisation Details'!$A$2:$K$2344, 11, FALSE)</f>
        <v>40</v>
      </c>
    </row>
    <row r="1546" spans="1:20" ht="15.75" x14ac:dyDescent="0.25">
      <c r="A1546" s="1" t="s">
        <v>825</v>
      </c>
      <c r="B1546" t="str">
        <f>VLOOKUP($A1546, 'Customer Names'!$A$2:$D$2336, 2, FALSE)</f>
        <v>Keehan</v>
      </c>
      <c r="C1546" t="str">
        <f>VLOOKUP($A1546, 'Customer Names'!$A$2:$D$2336, 3, FALSE)</f>
        <v xml:space="preserve"> Mr</v>
      </c>
      <c r="D1546" t="str">
        <f>VLOOKUP($A1546, 'Customer Names'!$A$2:$D$2336, 4, FALSE)</f>
        <v xml:space="preserve">  Jake</v>
      </c>
      <c r="E1546">
        <f>VLOOKUP($A1546, 'Medical Examinations'!$A$2:$J$2336, 2, FALSE)</f>
        <v>24.97</v>
      </c>
      <c r="F1546">
        <f>VLOOKUP($A1546, 'Medical Examinations'!$A$2:$J$2336, 3, FALSE)</f>
        <v>5.66</v>
      </c>
      <c r="G1546" t="str">
        <f>VLOOKUP($A1546, 'Medical Examinations'!$A$2:$J$2336, 4, FALSE)</f>
        <v>No</v>
      </c>
      <c r="H1546" t="str">
        <f>VLOOKUP($A1546, 'Medical Examinations'!$A$2:$J$2336, 5, FALSE)</f>
        <v>No</v>
      </c>
      <c r="I1546" t="str">
        <f>VLOOKUP($A1546, 'Medical Examinations'!$A$2:$J$2336, 6, FALSE)</f>
        <v>No</v>
      </c>
      <c r="J1546">
        <f>VLOOKUP($A1546, 'Medical Examinations'!$A$2:$J$2336, 7, FALSE)</f>
        <v>0</v>
      </c>
      <c r="K1546" t="str">
        <f>VLOOKUP($A1546, 'Medical Examinations'!$A$2:$J$2336, 8, FALSE)</f>
        <v>No</v>
      </c>
      <c r="L1546" t="str">
        <f>VLOOKUP($A1546, 'Medical Examinations'!$A$2:$J$2336, 9, FALSE)</f>
        <v>Obesity</v>
      </c>
      <c r="M1546" t="str">
        <f>VLOOKUP($A1546, 'Medical Examinations'!$A$2:$J$2336, 10, FALSE)</f>
        <v>Normal</v>
      </c>
      <c r="N1546">
        <f>VLOOKUP($A1546, 'Hospitalisation Details'!$A$2:$K$2344, 5, FALSE)</f>
        <v>2</v>
      </c>
      <c r="O1546">
        <f>VLOOKUP($A1546, 'Hospitalisation Details'!$A$2:$K$2344, 6, FALSE)</f>
        <v>6593.51</v>
      </c>
      <c r="P1546" t="str">
        <f>VLOOKUP($A1546, 'Hospitalisation Details'!$A$2:$K$2344, 7, FALSE)</f>
        <v>tier - 2</v>
      </c>
      <c r="Q1546" t="str">
        <f>VLOOKUP($A1546, 'Hospitalisation Details'!$A$2:$K$2344, 8, FALSE)</f>
        <v>tier - 1</v>
      </c>
      <c r="R1546" t="str">
        <f>VLOOKUP($A1546, 'Hospitalisation Details'!$A$2:$K$2344, 9, FALSE)</f>
        <v>R1013</v>
      </c>
      <c r="S1546" t="str">
        <f>VLOOKUP($A1546, 'Hospitalisation Details'!$A$2:$K$2344, 10, FALSE)</f>
        <v>22Nov1982</v>
      </c>
      <c r="T1546">
        <f>VLOOKUP($A1546, 'Hospitalisation Details'!$A$2:$K$2344, 11, FALSE)</f>
        <v>40</v>
      </c>
    </row>
    <row r="1547" spans="1:20" ht="15.75" x14ac:dyDescent="0.25">
      <c r="A1547" s="1" t="s">
        <v>824</v>
      </c>
      <c r="B1547" t="str">
        <f>VLOOKUP($A1547, 'Customer Names'!$A$2:$D$2336, 2, FALSE)</f>
        <v>Mahaney</v>
      </c>
      <c r="C1547" t="str">
        <f>VLOOKUP($A1547, 'Customer Names'!$A$2:$D$2336, 3, FALSE)</f>
        <v xml:space="preserve"> Ms</v>
      </c>
      <c r="D1547" t="str">
        <f>VLOOKUP($A1547, 'Customer Names'!$A$2:$D$2336, 4, FALSE)</f>
        <v xml:space="preserve">  Sarah E</v>
      </c>
      <c r="E1547">
        <f>VLOOKUP($A1547, 'Medical Examinations'!$A$2:$J$2336, 2, FALSE)</f>
        <v>34.799999999999997</v>
      </c>
      <c r="F1547">
        <f>VLOOKUP($A1547, 'Medical Examinations'!$A$2:$J$2336, 3, FALSE)</f>
        <v>4.1900000000000004</v>
      </c>
      <c r="G1547" t="str">
        <f>VLOOKUP($A1547, 'Medical Examinations'!$A$2:$J$2336, 4, FALSE)</f>
        <v>Yes</v>
      </c>
      <c r="H1547" t="str">
        <f>VLOOKUP($A1547, 'Medical Examinations'!$A$2:$J$2336, 5, FALSE)</f>
        <v>No</v>
      </c>
      <c r="I1547" t="str">
        <f>VLOOKUP($A1547, 'Medical Examinations'!$A$2:$J$2336, 6, FALSE)</f>
        <v>No</v>
      </c>
      <c r="J1547">
        <f>VLOOKUP($A1547, 'Medical Examinations'!$A$2:$J$2336, 7, FALSE)</f>
        <v>1</v>
      </c>
      <c r="K1547" t="str">
        <f>VLOOKUP($A1547, 'Medical Examinations'!$A$2:$J$2336, 8, FALSE)</f>
        <v>No</v>
      </c>
      <c r="L1547" t="str">
        <f>VLOOKUP($A1547, 'Medical Examinations'!$A$2:$J$2336, 9, FALSE)</f>
        <v>Obesity</v>
      </c>
      <c r="M1547" t="str">
        <f>VLOOKUP($A1547, 'Medical Examinations'!$A$2:$J$2336, 10, FALSE)</f>
        <v>Normal</v>
      </c>
      <c r="N1547">
        <f>VLOOKUP($A1547, 'Hospitalisation Details'!$A$2:$K$2344, 5, FALSE)</f>
        <v>2</v>
      </c>
      <c r="O1547">
        <f>VLOOKUP($A1547, 'Hospitalisation Details'!$A$2:$K$2344, 6, FALSE)</f>
        <v>6571.54</v>
      </c>
      <c r="P1547" t="str">
        <f>VLOOKUP($A1547, 'Hospitalisation Details'!$A$2:$K$2344, 7, FALSE)</f>
        <v>tier - 2</v>
      </c>
      <c r="Q1547" t="str">
        <f>VLOOKUP($A1547, 'Hospitalisation Details'!$A$2:$K$2344, 8, FALSE)</f>
        <v>tier - 3</v>
      </c>
      <c r="R1547" t="str">
        <f>VLOOKUP($A1547, 'Hospitalisation Details'!$A$2:$K$2344, 9, FALSE)</f>
        <v>R1011</v>
      </c>
      <c r="S1547" t="str">
        <f>VLOOKUP($A1547, 'Hospitalisation Details'!$A$2:$K$2344, 10, FALSE)</f>
        <v>5Oct1984</v>
      </c>
      <c r="T1547">
        <f>VLOOKUP($A1547, 'Hospitalisation Details'!$A$2:$K$2344, 11, FALSE)</f>
        <v>38</v>
      </c>
    </row>
    <row r="1548" spans="1:20" ht="15.75" x14ac:dyDescent="0.25">
      <c r="A1548" s="1" t="s">
        <v>823</v>
      </c>
      <c r="B1548" t="str">
        <f>VLOOKUP($A1548, 'Customer Names'!$A$2:$D$2336, 2, FALSE)</f>
        <v>Nolan</v>
      </c>
      <c r="C1548" t="str">
        <f>VLOOKUP($A1548, 'Customer Names'!$A$2:$D$2336, 3, FALSE)</f>
        <v xml:space="preserve"> Ms</v>
      </c>
      <c r="D1548" t="str">
        <f>VLOOKUP($A1548, 'Customer Names'!$A$2:$D$2336, 4, FALSE)</f>
        <v xml:space="preserve">  Alison L</v>
      </c>
      <c r="E1548">
        <f>VLOOKUP($A1548, 'Medical Examinations'!$A$2:$J$2336, 2, FALSE)</f>
        <v>32.965000000000003</v>
      </c>
      <c r="F1548">
        <f>VLOOKUP($A1548, 'Medical Examinations'!$A$2:$J$2336, 3, FALSE)</f>
        <v>9.2100000000000009</v>
      </c>
      <c r="G1548" t="str">
        <f>VLOOKUP($A1548, 'Medical Examinations'!$A$2:$J$2336, 4, FALSE)</f>
        <v>Yes</v>
      </c>
      <c r="H1548" t="str">
        <f>VLOOKUP($A1548, 'Medical Examinations'!$A$2:$J$2336, 5, FALSE)</f>
        <v>No</v>
      </c>
      <c r="I1548" t="str">
        <f>VLOOKUP($A1548, 'Medical Examinations'!$A$2:$J$2336, 6, FALSE)</f>
        <v>No</v>
      </c>
      <c r="J1548">
        <f>VLOOKUP($A1548, 'Medical Examinations'!$A$2:$J$2336, 7, FALSE)</f>
        <v>1</v>
      </c>
      <c r="K1548" t="str">
        <f>VLOOKUP($A1548, 'Medical Examinations'!$A$2:$J$2336, 8, FALSE)</f>
        <v>No</v>
      </c>
      <c r="L1548" t="str">
        <f>VLOOKUP($A1548, 'Medical Examinations'!$A$2:$J$2336, 9, FALSE)</f>
        <v>Obesity</v>
      </c>
      <c r="M1548" t="str">
        <f>VLOOKUP($A1548, 'Medical Examinations'!$A$2:$J$2336, 10, FALSE)</f>
        <v>Diabetes</v>
      </c>
      <c r="N1548">
        <f>VLOOKUP($A1548, 'Hospitalisation Details'!$A$2:$K$2344, 5, FALSE)</f>
        <v>0</v>
      </c>
      <c r="O1548">
        <f>VLOOKUP($A1548, 'Hospitalisation Details'!$A$2:$K$2344, 6, FALSE)</f>
        <v>6571.02</v>
      </c>
      <c r="P1548" t="str">
        <f>VLOOKUP($A1548, 'Hospitalisation Details'!$A$2:$K$2344, 7, FALSE)</f>
        <v>tier - 2</v>
      </c>
      <c r="Q1548" t="str">
        <f>VLOOKUP($A1548, 'Hospitalisation Details'!$A$2:$K$2344, 8, FALSE)</f>
        <v>tier - 1</v>
      </c>
      <c r="R1548" t="str">
        <f>VLOOKUP($A1548, 'Hospitalisation Details'!$A$2:$K$2344, 9, FALSE)</f>
        <v>R1012</v>
      </c>
      <c r="S1548" t="str">
        <f>VLOOKUP($A1548, 'Hospitalisation Details'!$A$2:$K$2344, 10, FALSE)</f>
        <v>20Jul1981</v>
      </c>
      <c r="T1548">
        <f>VLOOKUP($A1548, 'Hospitalisation Details'!$A$2:$K$2344, 11, FALSE)</f>
        <v>41</v>
      </c>
    </row>
    <row r="1549" spans="1:20" ht="15.75" x14ac:dyDescent="0.25">
      <c r="A1549" s="1" t="s">
        <v>822</v>
      </c>
      <c r="B1549" t="str">
        <f>VLOOKUP($A1549, 'Customer Names'!$A$2:$D$2336, 2, FALSE)</f>
        <v>Sobrino</v>
      </c>
      <c r="C1549" t="str">
        <f>VLOOKUP($A1549, 'Customer Names'!$A$2:$D$2336, 3, FALSE)</f>
        <v xml:space="preserve"> Ms</v>
      </c>
      <c r="D1549" t="str">
        <f>VLOOKUP($A1549, 'Customer Names'!$A$2:$D$2336, 4, FALSE)</f>
        <v xml:space="preserve">  Karen A</v>
      </c>
      <c r="E1549">
        <f>VLOOKUP($A1549, 'Medical Examinations'!$A$2:$J$2336, 2, FALSE)</f>
        <v>27.265000000000001</v>
      </c>
      <c r="F1549">
        <f>VLOOKUP($A1549, 'Medical Examinations'!$A$2:$J$2336, 3, FALSE)</f>
        <v>5.51</v>
      </c>
      <c r="G1549" t="str">
        <f>VLOOKUP($A1549, 'Medical Examinations'!$A$2:$J$2336, 4, FALSE)</f>
        <v>No</v>
      </c>
      <c r="H1549" t="str">
        <f>VLOOKUP($A1549, 'Medical Examinations'!$A$2:$J$2336, 5, FALSE)</f>
        <v>No</v>
      </c>
      <c r="I1549" t="str">
        <f>VLOOKUP($A1549, 'Medical Examinations'!$A$2:$J$2336, 6, FALSE)</f>
        <v>No</v>
      </c>
      <c r="J1549">
        <f>VLOOKUP($A1549, 'Medical Examinations'!$A$2:$J$2336, 7, FALSE)</f>
        <v>0</v>
      </c>
      <c r="K1549" t="str">
        <f>VLOOKUP($A1549, 'Medical Examinations'!$A$2:$J$2336, 8, FALSE)</f>
        <v>No</v>
      </c>
      <c r="L1549" t="str">
        <f>VLOOKUP($A1549, 'Medical Examinations'!$A$2:$J$2336, 9, FALSE)</f>
        <v>Obesity</v>
      </c>
      <c r="M1549" t="str">
        <f>VLOOKUP($A1549, 'Medical Examinations'!$A$2:$J$2336, 10, FALSE)</f>
        <v>Normal</v>
      </c>
      <c r="N1549">
        <f>VLOOKUP($A1549, 'Hospitalisation Details'!$A$2:$K$2344, 5, FALSE)</f>
        <v>1</v>
      </c>
      <c r="O1549">
        <f>VLOOKUP($A1549, 'Hospitalisation Details'!$A$2:$K$2344, 6, FALSE)</f>
        <v>6555.07</v>
      </c>
      <c r="P1549" t="str">
        <f>VLOOKUP($A1549, 'Hospitalisation Details'!$A$2:$K$2344, 7, FALSE)</f>
        <v>tier - 2</v>
      </c>
      <c r="Q1549" t="str">
        <f>VLOOKUP($A1549, 'Hospitalisation Details'!$A$2:$K$2344, 8, FALSE)</f>
        <v>tier - 2</v>
      </c>
      <c r="R1549" t="str">
        <f>VLOOKUP($A1549, 'Hospitalisation Details'!$A$2:$K$2344, 9, FALSE)</f>
        <v>R1024</v>
      </c>
      <c r="S1549" t="str">
        <f>VLOOKUP($A1549, 'Hospitalisation Details'!$A$2:$K$2344, 10, FALSE)</f>
        <v>20Sep1984</v>
      </c>
      <c r="T1549">
        <f>VLOOKUP($A1549, 'Hospitalisation Details'!$A$2:$K$2344, 11, FALSE)</f>
        <v>38</v>
      </c>
    </row>
    <row r="1550" spans="1:20" ht="15.75" x14ac:dyDescent="0.25">
      <c r="A1550" s="1" t="s">
        <v>821</v>
      </c>
      <c r="B1550" t="str">
        <f>VLOOKUP($A1550, 'Customer Names'!$A$2:$D$2336, 2, FALSE)</f>
        <v>Gennaro</v>
      </c>
      <c r="C1550" t="str">
        <f>VLOOKUP($A1550, 'Customer Names'!$A$2:$D$2336, 3, FALSE)</f>
        <v xml:space="preserve"> Mr</v>
      </c>
      <c r="D1550" t="str">
        <f>VLOOKUP($A1550, 'Customer Names'!$A$2:$D$2336, 4, FALSE)</f>
        <v xml:space="preserve">  Thomas R Jr</v>
      </c>
      <c r="E1550">
        <f>VLOOKUP($A1550, 'Medical Examinations'!$A$2:$J$2336, 2, FALSE)</f>
        <v>17.059999999999999</v>
      </c>
      <c r="F1550">
        <f>VLOOKUP($A1550, 'Medical Examinations'!$A$2:$J$2336, 3, FALSE)</f>
        <v>8.5</v>
      </c>
      <c r="G1550" t="str">
        <f>VLOOKUP($A1550, 'Medical Examinations'!$A$2:$J$2336, 4, FALSE)</f>
        <v>No</v>
      </c>
      <c r="H1550" t="str">
        <f>VLOOKUP($A1550, 'Medical Examinations'!$A$2:$J$2336, 5, FALSE)</f>
        <v>No</v>
      </c>
      <c r="I1550" t="str">
        <f>VLOOKUP($A1550, 'Medical Examinations'!$A$2:$J$2336, 6, FALSE)</f>
        <v>No</v>
      </c>
      <c r="J1550">
        <f>VLOOKUP($A1550, 'Medical Examinations'!$A$2:$J$2336, 7, FALSE)</f>
        <v>0</v>
      </c>
      <c r="K1550" t="str">
        <f>VLOOKUP($A1550, 'Medical Examinations'!$A$2:$J$2336, 8, FALSE)</f>
        <v>No</v>
      </c>
      <c r="L1550" t="str">
        <f>VLOOKUP($A1550, 'Medical Examinations'!$A$2:$J$2336, 9, FALSE)</f>
        <v>Underweight</v>
      </c>
      <c r="M1550" t="str">
        <f>VLOOKUP($A1550, 'Medical Examinations'!$A$2:$J$2336, 10, FALSE)</f>
        <v>Diabetes</v>
      </c>
      <c r="N1550">
        <f>VLOOKUP($A1550, 'Hospitalisation Details'!$A$2:$K$2344, 5, FALSE)</f>
        <v>0</v>
      </c>
      <c r="O1550">
        <f>VLOOKUP($A1550, 'Hospitalisation Details'!$A$2:$K$2344, 6, FALSE)</f>
        <v>6552.01</v>
      </c>
      <c r="P1550" t="str">
        <f>VLOOKUP($A1550, 'Hospitalisation Details'!$A$2:$K$2344, 7, FALSE)</f>
        <v>tier - 3</v>
      </c>
      <c r="Q1550" t="str">
        <f>VLOOKUP($A1550, 'Hospitalisation Details'!$A$2:$K$2344, 8, FALSE)</f>
        <v>tier - 2</v>
      </c>
      <c r="R1550" t="str">
        <f>VLOOKUP($A1550, 'Hospitalisation Details'!$A$2:$K$2344, 9, FALSE)</f>
        <v>R1013</v>
      </c>
      <c r="S1550" t="str">
        <f>VLOOKUP($A1550, 'Hospitalisation Details'!$A$2:$K$2344, 10, FALSE)</f>
        <v>11Dec1968</v>
      </c>
      <c r="T1550">
        <f>VLOOKUP($A1550, 'Hospitalisation Details'!$A$2:$K$2344, 11, FALSE)</f>
        <v>54</v>
      </c>
    </row>
    <row r="1551" spans="1:20" ht="15.75" x14ac:dyDescent="0.25">
      <c r="A1551" s="1" t="s">
        <v>820</v>
      </c>
      <c r="B1551" t="str">
        <f>VLOOKUP($A1551, 'Customer Names'!$A$2:$D$2336, 2, FALSE)</f>
        <v>Mayer</v>
      </c>
      <c r="C1551" t="str">
        <f>VLOOKUP($A1551, 'Customer Names'!$A$2:$D$2336, 3, FALSE)</f>
        <v xml:space="preserve"> Ms</v>
      </c>
      <c r="D1551" t="str">
        <f>VLOOKUP($A1551, 'Customer Names'!$A$2:$D$2336, 4, FALSE)</f>
        <v xml:space="preserve">  Stephanie W</v>
      </c>
      <c r="E1551">
        <f>VLOOKUP($A1551, 'Medical Examinations'!$A$2:$J$2336, 2, FALSE)</f>
        <v>36.29</v>
      </c>
      <c r="F1551">
        <f>VLOOKUP($A1551, 'Medical Examinations'!$A$2:$J$2336, 3, FALSE)</f>
        <v>6.23</v>
      </c>
      <c r="G1551" t="str">
        <f>VLOOKUP($A1551, 'Medical Examinations'!$A$2:$J$2336, 4, FALSE)</f>
        <v>Yes</v>
      </c>
      <c r="H1551" t="str">
        <f>VLOOKUP($A1551, 'Medical Examinations'!$A$2:$J$2336, 5, FALSE)</f>
        <v>No</v>
      </c>
      <c r="I1551" t="str">
        <f>VLOOKUP($A1551, 'Medical Examinations'!$A$2:$J$2336, 6, FALSE)</f>
        <v>No</v>
      </c>
      <c r="J1551">
        <f>VLOOKUP($A1551, 'Medical Examinations'!$A$2:$J$2336, 7, FALSE)</f>
        <v>1</v>
      </c>
      <c r="K1551" t="str">
        <f>VLOOKUP($A1551, 'Medical Examinations'!$A$2:$J$2336, 8, FALSE)</f>
        <v>No</v>
      </c>
      <c r="L1551" t="str">
        <f>VLOOKUP($A1551, 'Medical Examinations'!$A$2:$J$2336, 9, FALSE)</f>
        <v>Obesity</v>
      </c>
      <c r="M1551" t="str">
        <f>VLOOKUP($A1551, 'Medical Examinations'!$A$2:$J$2336, 10, FALSE)</f>
        <v>Diabetes</v>
      </c>
      <c r="N1551">
        <f>VLOOKUP($A1551, 'Hospitalisation Details'!$A$2:$K$2344, 5, FALSE)</f>
        <v>3</v>
      </c>
      <c r="O1551">
        <f>VLOOKUP($A1551, 'Hospitalisation Details'!$A$2:$K$2344, 6, FALSE)</f>
        <v>6551.75</v>
      </c>
      <c r="P1551" t="str">
        <f>VLOOKUP($A1551, 'Hospitalisation Details'!$A$2:$K$2344, 7, FALSE)</f>
        <v>tier - 2</v>
      </c>
      <c r="Q1551" t="str">
        <f>VLOOKUP($A1551, 'Hospitalisation Details'!$A$2:$K$2344, 8, FALSE)</f>
        <v>tier - 2</v>
      </c>
      <c r="R1551" t="str">
        <f>VLOOKUP($A1551, 'Hospitalisation Details'!$A$2:$K$2344, 9, FALSE)</f>
        <v>R1024</v>
      </c>
      <c r="S1551" t="str">
        <f>VLOOKUP($A1551, 'Hospitalisation Details'!$A$2:$K$2344, 10, FALSE)</f>
        <v>6Aug1989</v>
      </c>
      <c r="T1551">
        <f>VLOOKUP($A1551, 'Hospitalisation Details'!$A$2:$K$2344, 11, FALSE)</f>
        <v>33</v>
      </c>
    </row>
    <row r="1552" spans="1:20" ht="15.75" x14ac:dyDescent="0.25">
      <c r="A1552" s="1" t="s">
        <v>819</v>
      </c>
      <c r="B1552" t="str">
        <f>VLOOKUP($A1552, 'Customer Names'!$A$2:$D$2336, 2, FALSE)</f>
        <v>Becker</v>
      </c>
      <c r="C1552" t="str">
        <f>VLOOKUP($A1552, 'Customer Names'!$A$2:$D$2336, 3, FALSE)</f>
        <v xml:space="preserve"> Mr</v>
      </c>
      <c r="D1552" t="str">
        <f>VLOOKUP($A1552, 'Customer Names'!$A$2:$D$2336, 4, FALSE)</f>
        <v xml:space="preserve">  Ezra</v>
      </c>
      <c r="E1552">
        <f>VLOOKUP($A1552, 'Medical Examinations'!$A$2:$J$2336, 2, FALSE)</f>
        <v>28.594999999999999</v>
      </c>
      <c r="F1552">
        <f>VLOOKUP($A1552, 'Medical Examinations'!$A$2:$J$2336, 3, FALSE)</f>
        <v>8.5299999999999994</v>
      </c>
      <c r="G1552" t="str">
        <f>VLOOKUP($A1552, 'Medical Examinations'!$A$2:$J$2336, 4, FALSE)</f>
        <v>No</v>
      </c>
      <c r="H1552" t="str">
        <f>VLOOKUP($A1552, 'Medical Examinations'!$A$2:$J$2336, 5, FALSE)</f>
        <v>No</v>
      </c>
      <c r="I1552" t="str">
        <f>VLOOKUP($A1552, 'Medical Examinations'!$A$2:$J$2336, 6, FALSE)</f>
        <v>No</v>
      </c>
      <c r="J1552">
        <f>VLOOKUP($A1552, 'Medical Examinations'!$A$2:$J$2336, 7, FALSE)</f>
        <v>0</v>
      </c>
      <c r="K1552" t="str">
        <f>VLOOKUP($A1552, 'Medical Examinations'!$A$2:$J$2336, 8, FALSE)</f>
        <v>No</v>
      </c>
      <c r="L1552" t="str">
        <f>VLOOKUP($A1552, 'Medical Examinations'!$A$2:$J$2336, 9, FALSE)</f>
        <v>Obesity</v>
      </c>
      <c r="M1552" t="str">
        <f>VLOOKUP($A1552, 'Medical Examinations'!$A$2:$J$2336, 10, FALSE)</f>
        <v>Diabetes</v>
      </c>
      <c r="N1552">
        <f>VLOOKUP($A1552, 'Hospitalisation Details'!$A$2:$K$2344, 5, FALSE)</f>
        <v>3</v>
      </c>
      <c r="O1552">
        <f>VLOOKUP($A1552, 'Hospitalisation Details'!$A$2:$K$2344, 6, FALSE)</f>
        <v>6548.2</v>
      </c>
      <c r="P1552" t="str">
        <f>VLOOKUP($A1552, 'Hospitalisation Details'!$A$2:$K$2344, 7, FALSE)</f>
        <v>tier - 2</v>
      </c>
      <c r="Q1552" t="str">
        <f>VLOOKUP($A1552, 'Hospitalisation Details'!$A$2:$K$2344, 8, FALSE)</f>
        <v>tier - 3</v>
      </c>
      <c r="R1552" t="str">
        <f>VLOOKUP($A1552, 'Hospitalisation Details'!$A$2:$K$2344, 9, FALSE)</f>
        <v>R1012</v>
      </c>
      <c r="S1552" t="str">
        <f>VLOOKUP($A1552, 'Hospitalisation Details'!$A$2:$K$2344, 10, FALSE)</f>
        <v>18Dec1986</v>
      </c>
      <c r="T1552">
        <f>VLOOKUP($A1552, 'Hospitalisation Details'!$A$2:$K$2344, 11, FALSE)</f>
        <v>36</v>
      </c>
    </row>
    <row r="1553" spans="1:20" ht="15.75" x14ac:dyDescent="0.25">
      <c r="A1553" s="1" t="s">
        <v>818</v>
      </c>
      <c r="B1553" t="str">
        <f>VLOOKUP($A1553, 'Customer Names'!$A$2:$D$2336, 2, FALSE)</f>
        <v>Moore</v>
      </c>
      <c r="C1553" t="str">
        <f>VLOOKUP($A1553, 'Customer Names'!$A$2:$D$2336, 3, FALSE)</f>
        <v xml:space="preserve"> Mr</v>
      </c>
      <c r="D1553" t="str">
        <f>VLOOKUP($A1553, 'Customer Names'!$A$2:$D$2336, 4, FALSE)</f>
        <v xml:space="preserve">  Jim</v>
      </c>
      <c r="E1553">
        <f>VLOOKUP($A1553, 'Medical Examinations'!$A$2:$J$2336, 2, FALSE)</f>
        <v>17.8</v>
      </c>
      <c r="F1553">
        <f>VLOOKUP($A1553, 'Medical Examinations'!$A$2:$J$2336, 3, FALSE)</f>
        <v>5.75</v>
      </c>
      <c r="G1553" t="str">
        <f>VLOOKUP($A1553, 'Medical Examinations'!$A$2:$J$2336, 4, FALSE)</f>
        <v>No</v>
      </c>
      <c r="H1553" t="str">
        <f>VLOOKUP($A1553, 'Medical Examinations'!$A$2:$J$2336, 5, FALSE)</f>
        <v>No</v>
      </c>
      <c r="I1553" t="str">
        <f>VLOOKUP($A1553, 'Medical Examinations'!$A$2:$J$2336, 6, FALSE)</f>
        <v>Yes</v>
      </c>
      <c r="J1553">
        <f>VLOOKUP($A1553, 'Medical Examinations'!$A$2:$J$2336, 7, FALSE)</f>
        <v>0</v>
      </c>
      <c r="K1553" t="str">
        <f>VLOOKUP($A1553, 'Medical Examinations'!$A$2:$J$2336, 8, FALSE)</f>
        <v>No</v>
      </c>
      <c r="L1553" t="str">
        <f>VLOOKUP($A1553, 'Medical Examinations'!$A$2:$J$2336, 9, FALSE)</f>
        <v>Underweight</v>
      </c>
      <c r="M1553" t="str">
        <f>VLOOKUP($A1553, 'Medical Examinations'!$A$2:$J$2336, 10, FALSE)</f>
        <v>Diabetes</v>
      </c>
      <c r="N1553">
        <f>VLOOKUP($A1553, 'Hospitalisation Details'!$A$2:$K$2344, 5, FALSE)</f>
        <v>0</v>
      </c>
      <c r="O1553">
        <f>VLOOKUP($A1553, 'Hospitalisation Details'!$A$2:$K$2344, 6, FALSE)</f>
        <v>6546.16</v>
      </c>
      <c r="P1553" t="str">
        <f>VLOOKUP($A1553, 'Hospitalisation Details'!$A$2:$K$2344, 7, FALSE)</f>
        <v>tier - 2</v>
      </c>
      <c r="Q1553" t="str">
        <f>VLOOKUP($A1553, 'Hospitalisation Details'!$A$2:$K$2344, 8, FALSE)</f>
        <v>tier - 3</v>
      </c>
      <c r="R1553" t="str">
        <f>VLOOKUP($A1553, 'Hospitalisation Details'!$A$2:$K$2344, 9, FALSE)</f>
        <v>R1013</v>
      </c>
      <c r="S1553" t="str">
        <f>VLOOKUP($A1553, 'Hospitalisation Details'!$A$2:$K$2344, 10, FALSE)</f>
        <v>3Dec1969</v>
      </c>
      <c r="T1553">
        <f>VLOOKUP($A1553, 'Hospitalisation Details'!$A$2:$K$2344, 11, FALSE)</f>
        <v>53</v>
      </c>
    </row>
    <row r="1554" spans="1:20" ht="15.75" x14ac:dyDescent="0.25">
      <c r="A1554" s="1" t="s">
        <v>817</v>
      </c>
      <c r="B1554" t="str">
        <f>VLOOKUP($A1554, 'Customer Names'!$A$2:$D$2336, 2, FALSE)</f>
        <v>Platt</v>
      </c>
      <c r="C1554" t="str">
        <f>VLOOKUP($A1554, 'Customer Names'!$A$2:$D$2336, 3, FALSE)</f>
        <v xml:space="preserve"> Mr</v>
      </c>
      <c r="D1554" t="str">
        <f>VLOOKUP($A1554, 'Customer Names'!$A$2:$D$2336, 4, FALSE)</f>
        <v xml:space="preserve">  Ari L</v>
      </c>
      <c r="E1554">
        <f>VLOOKUP($A1554, 'Medical Examinations'!$A$2:$J$2336, 2, FALSE)</f>
        <v>21.4</v>
      </c>
      <c r="F1554">
        <f>VLOOKUP($A1554, 'Medical Examinations'!$A$2:$J$2336, 3, FALSE)</f>
        <v>5.6</v>
      </c>
      <c r="G1554" t="str">
        <f>VLOOKUP($A1554, 'Medical Examinations'!$A$2:$J$2336, 4, FALSE)</f>
        <v>No</v>
      </c>
      <c r="H1554" t="str">
        <f>VLOOKUP($A1554, 'Medical Examinations'!$A$2:$J$2336, 5, FALSE)</f>
        <v>No</v>
      </c>
      <c r="I1554" t="str">
        <f>VLOOKUP($A1554, 'Medical Examinations'!$A$2:$J$2336, 6, FALSE)</f>
        <v>No</v>
      </c>
      <c r="J1554">
        <f>VLOOKUP($A1554, 'Medical Examinations'!$A$2:$J$2336, 7, FALSE)</f>
        <v>0</v>
      </c>
      <c r="K1554" t="str">
        <f>VLOOKUP($A1554, 'Medical Examinations'!$A$2:$J$2336, 8, FALSE)</f>
        <v>No</v>
      </c>
      <c r="L1554" t="str">
        <f>VLOOKUP($A1554, 'Medical Examinations'!$A$2:$J$2336, 9, FALSE)</f>
        <v>Obesity</v>
      </c>
      <c r="M1554" t="str">
        <f>VLOOKUP($A1554, 'Medical Examinations'!$A$2:$J$2336, 10, FALSE)</f>
        <v>Normal</v>
      </c>
      <c r="N1554">
        <f>VLOOKUP($A1554, 'Hospitalisation Details'!$A$2:$K$2344, 5, FALSE)</f>
        <v>3</v>
      </c>
      <c r="O1554">
        <f>VLOOKUP($A1554, 'Hospitalisation Details'!$A$2:$K$2344, 6, FALSE)</f>
        <v>6536.68</v>
      </c>
      <c r="P1554" t="str">
        <f>VLOOKUP($A1554, 'Hospitalisation Details'!$A$2:$K$2344, 7, FALSE)</f>
        <v>tier - 2</v>
      </c>
      <c r="Q1554" t="str">
        <f>VLOOKUP($A1554, 'Hospitalisation Details'!$A$2:$K$2344, 8, FALSE)</f>
        <v>tier - 2</v>
      </c>
      <c r="R1554" t="str">
        <f>VLOOKUP($A1554, 'Hospitalisation Details'!$A$2:$K$2344, 9, FALSE)</f>
        <v>R1012</v>
      </c>
      <c r="S1554" t="str">
        <f>VLOOKUP($A1554, 'Hospitalisation Details'!$A$2:$K$2344, 10, FALSE)</f>
        <v>2Oct1982</v>
      </c>
      <c r="T1554">
        <f>VLOOKUP($A1554, 'Hospitalisation Details'!$A$2:$K$2344, 11, FALSE)</f>
        <v>40</v>
      </c>
    </row>
    <row r="1555" spans="1:20" ht="15.75" x14ac:dyDescent="0.25">
      <c r="A1555" s="1" t="s">
        <v>816</v>
      </c>
      <c r="B1555" t="str">
        <f>VLOOKUP($A1555, 'Customer Names'!$A$2:$D$2336, 2, FALSE)</f>
        <v>Brodeur</v>
      </c>
      <c r="C1555" t="str">
        <f>VLOOKUP($A1555, 'Customer Names'!$A$2:$D$2336, 3, FALSE)</f>
        <v xml:space="preserve"> Ms</v>
      </c>
      <c r="D1555" t="str">
        <f>VLOOKUP($A1555, 'Customer Names'!$A$2:$D$2336, 4, FALSE)</f>
        <v xml:space="preserve">  Fanny</v>
      </c>
      <c r="E1555">
        <f>VLOOKUP($A1555, 'Medical Examinations'!$A$2:$J$2336, 2, FALSE)</f>
        <v>23.01</v>
      </c>
      <c r="F1555">
        <f>VLOOKUP($A1555, 'Medical Examinations'!$A$2:$J$2336, 3, FALSE)</f>
        <v>4.68</v>
      </c>
      <c r="G1555" t="str">
        <f>VLOOKUP($A1555, 'Medical Examinations'!$A$2:$J$2336, 4, FALSE)</f>
        <v>No</v>
      </c>
      <c r="H1555" t="str">
        <f>VLOOKUP($A1555, 'Medical Examinations'!$A$2:$J$2336, 5, FALSE)</f>
        <v>No</v>
      </c>
      <c r="I1555" t="str">
        <f>VLOOKUP($A1555, 'Medical Examinations'!$A$2:$J$2336, 6, FALSE)</f>
        <v>No</v>
      </c>
      <c r="J1555">
        <f>VLOOKUP($A1555, 'Medical Examinations'!$A$2:$J$2336, 7, FALSE)</f>
        <v>0</v>
      </c>
      <c r="K1555" t="str">
        <f>VLOOKUP($A1555, 'Medical Examinations'!$A$2:$J$2336, 8, FALSE)</f>
        <v>No</v>
      </c>
      <c r="L1555" t="str">
        <f>VLOOKUP($A1555, 'Medical Examinations'!$A$2:$J$2336, 9, FALSE)</f>
        <v>Obesity</v>
      </c>
      <c r="M1555" t="str">
        <f>VLOOKUP($A1555, 'Medical Examinations'!$A$2:$J$2336, 10, FALSE)</f>
        <v>Normal</v>
      </c>
      <c r="N1555">
        <f>VLOOKUP($A1555, 'Hospitalisation Details'!$A$2:$K$2344, 5, FALSE)</f>
        <v>3</v>
      </c>
      <c r="O1555">
        <f>VLOOKUP($A1555, 'Hospitalisation Details'!$A$2:$K$2344, 6, FALSE)</f>
        <v>6532.04</v>
      </c>
      <c r="P1555" t="str">
        <f>VLOOKUP($A1555, 'Hospitalisation Details'!$A$2:$K$2344, 7, FALSE)</f>
        <v>tier - 2</v>
      </c>
      <c r="Q1555" t="str">
        <f>VLOOKUP($A1555, 'Hospitalisation Details'!$A$2:$K$2344, 8, FALSE)</f>
        <v>tier - 1</v>
      </c>
      <c r="R1555" t="str">
        <f>VLOOKUP($A1555, 'Hospitalisation Details'!$A$2:$K$2344, 9, FALSE)</f>
        <v>R1013</v>
      </c>
      <c r="S1555" t="str">
        <f>VLOOKUP($A1555, 'Hospitalisation Details'!$A$2:$K$2344, 10, FALSE)</f>
        <v>12Aug1982</v>
      </c>
      <c r="T1555">
        <f>VLOOKUP($A1555, 'Hospitalisation Details'!$A$2:$K$2344, 11, FALSE)</f>
        <v>40</v>
      </c>
    </row>
    <row r="1556" spans="1:20" ht="15.75" x14ac:dyDescent="0.25">
      <c r="A1556" s="1" t="s">
        <v>815</v>
      </c>
      <c r="B1556" t="str">
        <f>VLOOKUP($A1556, 'Customer Names'!$A$2:$D$2336, 2, FALSE)</f>
        <v>Knight Pech</v>
      </c>
      <c r="C1556" t="str">
        <f>VLOOKUP($A1556, 'Customer Names'!$A$2:$D$2336, 3, FALSE)</f>
        <v xml:space="preserve"> Ms</v>
      </c>
      <c r="D1556" t="str">
        <f>VLOOKUP($A1556, 'Customer Names'!$A$2:$D$2336, 4, FALSE)</f>
        <v xml:space="preserve">  Heather</v>
      </c>
      <c r="E1556">
        <f>VLOOKUP($A1556, 'Medical Examinations'!$A$2:$J$2336, 2, FALSE)</f>
        <v>19.86</v>
      </c>
      <c r="F1556">
        <f>VLOOKUP($A1556, 'Medical Examinations'!$A$2:$J$2336, 3, FALSE)</f>
        <v>5.62</v>
      </c>
      <c r="G1556" t="str">
        <f>VLOOKUP($A1556, 'Medical Examinations'!$A$2:$J$2336, 4, FALSE)</f>
        <v>No</v>
      </c>
      <c r="H1556" t="str">
        <f>VLOOKUP($A1556, 'Medical Examinations'!$A$2:$J$2336, 5, FALSE)</f>
        <v>No</v>
      </c>
      <c r="I1556" t="str">
        <f>VLOOKUP($A1556, 'Medical Examinations'!$A$2:$J$2336, 6, FALSE)</f>
        <v>No</v>
      </c>
      <c r="J1556">
        <f>VLOOKUP($A1556, 'Medical Examinations'!$A$2:$J$2336, 7, FALSE)</f>
        <v>0</v>
      </c>
      <c r="K1556" t="str">
        <f>VLOOKUP($A1556, 'Medical Examinations'!$A$2:$J$2336, 8, FALSE)</f>
        <v>No</v>
      </c>
      <c r="L1556" t="str">
        <f>VLOOKUP($A1556, 'Medical Examinations'!$A$2:$J$2336, 9, FALSE)</f>
        <v>Obesity</v>
      </c>
      <c r="M1556" t="str">
        <f>VLOOKUP($A1556, 'Medical Examinations'!$A$2:$J$2336, 10, FALSE)</f>
        <v>Normal</v>
      </c>
      <c r="N1556">
        <f>VLOOKUP($A1556, 'Hospitalisation Details'!$A$2:$K$2344, 5, FALSE)</f>
        <v>2</v>
      </c>
      <c r="O1556">
        <f>VLOOKUP($A1556, 'Hospitalisation Details'!$A$2:$K$2344, 6, FALSE)</f>
        <v>6529.21</v>
      </c>
      <c r="P1556" t="str">
        <f>VLOOKUP($A1556, 'Hospitalisation Details'!$A$2:$K$2344, 7, FALSE)</f>
        <v>tier - 2</v>
      </c>
      <c r="Q1556" t="str">
        <f>VLOOKUP($A1556, 'Hospitalisation Details'!$A$2:$K$2344, 8, FALSE)</f>
        <v>tier - 1</v>
      </c>
      <c r="R1556" t="str">
        <f>VLOOKUP($A1556, 'Hospitalisation Details'!$A$2:$K$2344, 9, FALSE)</f>
        <v>R1013</v>
      </c>
      <c r="S1556" t="str">
        <f>VLOOKUP($A1556, 'Hospitalisation Details'!$A$2:$K$2344, 10, FALSE)</f>
        <v>23Oct1976</v>
      </c>
      <c r="T1556">
        <f>VLOOKUP($A1556, 'Hospitalisation Details'!$A$2:$K$2344, 11, FALSE)</f>
        <v>46</v>
      </c>
    </row>
    <row r="1557" spans="1:20" ht="15.75" x14ac:dyDescent="0.25">
      <c r="A1557" s="1" t="s">
        <v>814</v>
      </c>
      <c r="B1557" t="str">
        <f>VLOOKUP($A1557, 'Customer Names'!$A$2:$D$2336, 2, FALSE)</f>
        <v>Richter</v>
      </c>
      <c r="C1557" t="str">
        <f>VLOOKUP($A1557, 'Customer Names'!$A$2:$D$2336, 3, FALSE)</f>
        <v xml:space="preserve"> Mr</v>
      </c>
      <c r="D1557" t="str">
        <f>VLOOKUP($A1557, 'Customer Names'!$A$2:$D$2336, 4, FALSE)</f>
        <v xml:space="preserve">  Peter W Sr</v>
      </c>
      <c r="E1557">
        <f>VLOOKUP($A1557, 'Medical Examinations'!$A$2:$J$2336, 2, FALSE)</f>
        <v>33.58</v>
      </c>
      <c r="F1557">
        <f>VLOOKUP($A1557, 'Medical Examinations'!$A$2:$J$2336, 3, FALSE)</f>
        <v>5.08</v>
      </c>
      <c r="G1557" t="str">
        <f>VLOOKUP($A1557, 'Medical Examinations'!$A$2:$J$2336, 4, FALSE)</f>
        <v>Yes</v>
      </c>
      <c r="H1557" t="str">
        <f>VLOOKUP($A1557, 'Medical Examinations'!$A$2:$J$2336, 5, FALSE)</f>
        <v>No</v>
      </c>
      <c r="I1557" t="str">
        <f>VLOOKUP($A1557, 'Medical Examinations'!$A$2:$J$2336, 6, FALSE)</f>
        <v>No</v>
      </c>
      <c r="J1557">
        <f>VLOOKUP($A1557, 'Medical Examinations'!$A$2:$J$2336, 7, FALSE)</f>
        <v>1</v>
      </c>
      <c r="K1557" t="str">
        <f>VLOOKUP($A1557, 'Medical Examinations'!$A$2:$J$2336, 8, FALSE)</f>
        <v>No</v>
      </c>
      <c r="L1557" t="str">
        <f>VLOOKUP($A1557, 'Medical Examinations'!$A$2:$J$2336, 9, FALSE)</f>
        <v>Obesity</v>
      </c>
      <c r="M1557" t="str">
        <f>VLOOKUP($A1557, 'Medical Examinations'!$A$2:$J$2336, 10, FALSE)</f>
        <v>Normal</v>
      </c>
      <c r="N1557">
        <f>VLOOKUP($A1557, 'Hospitalisation Details'!$A$2:$K$2344, 5, FALSE)</f>
        <v>0</v>
      </c>
      <c r="O1557">
        <f>VLOOKUP($A1557, 'Hospitalisation Details'!$A$2:$K$2344, 6, FALSE)</f>
        <v>6512.24</v>
      </c>
      <c r="P1557" t="str">
        <f>VLOOKUP($A1557, 'Hospitalisation Details'!$A$2:$K$2344, 7, FALSE)</f>
        <v>tier - 2</v>
      </c>
      <c r="Q1557" t="str">
        <f>VLOOKUP($A1557, 'Hospitalisation Details'!$A$2:$K$2344, 8, FALSE)</f>
        <v>tier - 1</v>
      </c>
      <c r="R1557" t="str">
        <f>VLOOKUP($A1557, 'Hospitalisation Details'!$A$2:$K$2344, 9, FALSE)</f>
        <v>R1021</v>
      </c>
      <c r="S1557" t="str">
        <f>VLOOKUP($A1557, 'Hospitalisation Details'!$A$2:$K$2344, 10, FALSE)</f>
        <v>7Jul1994</v>
      </c>
      <c r="T1557">
        <f>VLOOKUP($A1557, 'Hospitalisation Details'!$A$2:$K$2344, 11, FALSE)</f>
        <v>28</v>
      </c>
    </row>
    <row r="1558" spans="1:20" ht="15.75" x14ac:dyDescent="0.25">
      <c r="A1558" s="1" t="s">
        <v>813</v>
      </c>
      <c r="B1558" t="str">
        <f>VLOOKUP($A1558, 'Customer Names'!$A$2:$D$2336, 2, FALSE)</f>
        <v>Jubinski</v>
      </c>
      <c r="C1558" t="str">
        <f>VLOOKUP($A1558, 'Customer Names'!$A$2:$D$2336, 3, FALSE)</f>
        <v xml:space="preserve"> Ms</v>
      </c>
      <c r="D1558" t="str">
        <f>VLOOKUP($A1558, 'Customer Names'!$A$2:$D$2336, 4, FALSE)</f>
        <v xml:space="preserve">  Catherine A</v>
      </c>
      <c r="E1558">
        <f>VLOOKUP($A1558, 'Medical Examinations'!$A$2:$J$2336, 2, FALSE)</f>
        <v>29.81</v>
      </c>
      <c r="F1558">
        <f>VLOOKUP($A1558, 'Medical Examinations'!$A$2:$J$2336, 3, FALSE)</f>
        <v>5.28</v>
      </c>
      <c r="G1558" t="str">
        <f>VLOOKUP($A1558, 'Medical Examinations'!$A$2:$J$2336, 4, FALSE)</f>
        <v>No</v>
      </c>
      <c r="H1558" t="str">
        <f>VLOOKUP($A1558, 'Medical Examinations'!$A$2:$J$2336, 5, FALSE)</f>
        <v>No</v>
      </c>
      <c r="I1558" t="str">
        <f>VLOOKUP($A1558, 'Medical Examinations'!$A$2:$J$2336, 6, FALSE)</f>
        <v>No</v>
      </c>
      <c r="J1558">
        <f>VLOOKUP($A1558, 'Medical Examinations'!$A$2:$J$2336, 7, FALSE)</f>
        <v>1</v>
      </c>
      <c r="K1558" t="str">
        <f>VLOOKUP($A1558, 'Medical Examinations'!$A$2:$J$2336, 8, FALSE)</f>
        <v>No</v>
      </c>
      <c r="L1558" t="str">
        <f>VLOOKUP($A1558, 'Medical Examinations'!$A$2:$J$2336, 9, FALSE)</f>
        <v>Obesity</v>
      </c>
      <c r="M1558" t="str">
        <f>VLOOKUP($A1558, 'Medical Examinations'!$A$2:$J$2336, 10, FALSE)</f>
        <v>Normal</v>
      </c>
      <c r="N1558">
        <f>VLOOKUP($A1558, 'Hospitalisation Details'!$A$2:$K$2344, 5, FALSE)</f>
        <v>1</v>
      </c>
      <c r="O1558">
        <f>VLOOKUP($A1558, 'Hospitalisation Details'!$A$2:$K$2344, 6, FALSE)</f>
        <v>6500.24</v>
      </c>
      <c r="P1558" t="str">
        <f>VLOOKUP($A1558, 'Hospitalisation Details'!$A$2:$K$2344, 7, FALSE)</f>
        <v>tier - 2</v>
      </c>
      <c r="Q1558" t="str">
        <f>VLOOKUP($A1558, 'Hospitalisation Details'!$A$2:$K$2344, 8, FALSE)</f>
        <v>tier - 2</v>
      </c>
      <c r="R1558" t="str">
        <f>VLOOKUP($A1558, 'Hospitalisation Details'!$A$2:$K$2344, 9, FALSE)</f>
        <v>R1013</v>
      </c>
      <c r="S1558" t="str">
        <f>VLOOKUP($A1558, 'Hospitalisation Details'!$A$2:$K$2344, 10, FALSE)</f>
        <v>28Aug1982</v>
      </c>
      <c r="T1558">
        <f>VLOOKUP($A1558, 'Hospitalisation Details'!$A$2:$K$2344, 11, FALSE)</f>
        <v>40</v>
      </c>
    </row>
    <row r="1559" spans="1:20" ht="15.75" x14ac:dyDescent="0.25">
      <c r="A1559" s="1" t="s">
        <v>812</v>
      </c>
      <c r="B1559" t="str">
        <f>VLOOKUP($A1559, 'Customer Names'!$A$2:$D$2336, 2, FALSE)</f>
        <v>Wall</v>
      </c>
      <c r="C1559" t="str">
        <f>VLOOKUP($A1559, 'Customer Names'!$A$2:$D$2336, 3, FALSE)</f>
        <v xml:space="preserve"> Ms</v>
      </c>
      <c r="D1559" t="str">
        <f>VLOOKUP($A1559, 'Customer Names'!$A$2:$D$2336, 4, FALSE)</f>
        <v xml:space="preserve">  Kelly A</v>
      </c>
      <c r="E1559">
        <f>VLOOKUP($A1559, 'Medical Examinations'!$A$2:$J$2336, 2, FALSE)</f>
        <v>27.4</v>
      </c>
      <c r="F1559">
        <f>VLOOKUP($A1559, 'Medical Examinations'!$A$2:$J$2336, 3, FALSE)</f>
        <v>4.6100000000000003</v>
      </c>
      <c r="G1559" t="str">
        <f>VLOOKUP($A1559, 'Medical Examinations'!$A$2:$J$2336, 4, FALSE)</f>
        <v>No</v>
      </c>
      <c r="H1559" t="str">
        <f>VLOOKUP($A1559, 'Medical Examinations'!$A$2:$J$2336, 5, FALSE)</f>
        <v>No</v>
      </c>
      <c r="I1559" t="str">
        <f>VLOOKUP($A1559, 'Medical Examinations'!$A$2:$J$2336, 6, FALSE)</f>
        <v>No</v>
      </c>
      <c r="J1559">
        <f>VLOOKUP($A1559, 'Medical Examinations'!$A$2:$J$2336, 7, FALSE)</f>
        <v>0</v>
      </c>
      <c r="K1559" t="str">
        <f>VLOOKUP($A1559, 'Medical Examinations'!$A$2:$J$2336, 8, FALSE)</f>
        <v>No</v>
      </c>
      <c r="L1559" t="str">
        <f>VLOOKUP($A1559, 'Medical Examinations'!$A$2:$J$2336, 9, FALSE)</f>
        <v>Obesity</v>
      </c>
      <c r="M1559" t="str">
        <f>VLOOKUP($A1559, 'Medical Examinations'!$A$2:$J$2336, 10, FALSE)</f>
        <v>Normal</v>
      </c>
      <c r="N1559">
        <f>VLOOKUP($A1559, 'Hospitalisation Details'!$A$2:$K$2344, 5, FALSE)</f>
        <v>1</v>
      </c>
      <c r="O1559">
        <f>VLOOKUP($A1559, 'Hospitalisation Details'!$A$2:$K$2344, 6, FALSE)</f>
        <v>6496.89</v>
      </c>
      <c r="P1559" t="str">
        <f>VLOOKUP($A1559, 'Hospitalisation Details'!$A$2:$K$2344, 7, FALSE)</f>
        <v>tier - 2</v>
      </c>
      <c r="Q1559" t="str">
        <f>VLOOKUP($A1559, 'Hospitalisation Details'!$A$2:$K$2344, 8, FALSE)</f>
        <v>tier - 3</v>
      </c>
      <c r="R1559" t="str">
        <f>VLOOKUP($A1559, 'Hospitalisation Details'!$A$2:$K$2344, 9, FALSE)</f>
        <v>R1011</v>
      </c>
      <c r="S1559" t="str">
        <f>VLOOKUP($A1559, 'Hospitalisation Details'!$A$2:$K$2344, 10, FALSE)</f>
        <v>9Oct1982</v>
      </c>
      <c r="T1559">
        <f>VLOOKUP($A1559, 'Hospitalisation Details'!$A$2:$K$2344, 11, FALSE)</f>
        <v>40</v>
      </c>
    </row>
    <row r="1560" spans="1:20" ht="15.75" x14ac:dyDescent="0.25">
      <c r="A1560" s="1" t="s">
        <v>811</v>
      </c>
      <c r="B1560" t="str">
        <f>VLOOKUP($A1560, 'Customer Names'!$A$2:$D$2336, 2, FALSE)</f>
        <v>McKay</v>
      </c>
      <c r="C1560" t="str">
        <f>VLOOKUP($A1560, 'Customer Names'!$A$2:$D$2336, 3, FALSE)</f>
        <v xml:space="preserve"> Ms</v>
      </c>
      <c r="D1560" t="str">
        <f>VLOOKUP($A1560, 'Customer Names'!$A$2:$D$2336, 4, FALSE)</f>
        <v xml:space="preserve">  Janel N</v>
      </c>
      <c r="E1560">
        <f>VLOOKUP($A1560, 'Medical Examinations'!$A$2:$J$2336, 2, FALSE)</f>
        <v>17.98</v>
      </c>
      <c r="F1560">
        <f>VLOOKUP($A1560, 'Medical Examinations'!$A$2:$J$2336, 3, FALSE)</f>
        <v>6.57</v>
      </c>
      <c r="G1560" t="str">
        <f>VLOOKUP($A1560, 'Medical Examinations'!$A$2:$J$2336, 4, FALSE)</f>
        <v>No</v>
      </c>
      <c r="H1560" t="str">
        <f>VLOOKUP($A1560, 'Medical Examinations'!$A$2:$J$2336, 5, FALSE)</f>
        <v>No</v>
      </c>
      <c r="I1560" t="str">
        <f>VLOOKUP($A1560, 'Medical Examinations'!$A$2:$J$2336, 6, FALSE)</f>
        <v>No</v>
      </c>
      <c r="J1560">
        <f>VLOOKUP($A1560, 'Medical Examinations'!$A$2:$J$2336, 7, FALSE)</f>
        <v>0</v>
      </c>
      <c r="K1560" t="str">
        <f>VLOOKUP($A1560, 'Medical Examinations'!$A$2:$J$2336, 8, FALSE)</f>
        <v>No</v>
      </c>
      <c r="L1560" t="str">
        <f>VLOOKUP($A1560, 'Medical Examinations'!$A$2:$J$2336, 9, FALSE)</f>
        <v>Underweight</v>
      </c>
      <c r="M1560" t="str">
        <f>VLOOKUP($A1560, 'Medical Examinations'!$A$2:$J$2336, 10, FALSE)</f>
        <v>Diabetes</v>
      </c>
      <c r="N1560">
        <f>VLOOKUP($A1560, 'Hospitalisation Details'!$A$2:$K$2344, 5, FALSE)</f>
        <v>0</v>
      </c>
      <c r="O1560">
        <f>VLOOKUP($A1560, 'Hospitalisation Details'!$A$2:$K$2344, 6, FALSE)</f>
        <v>6481.67</v>
      </c>
      <c r="P1560" t="str">
        <f>VLOOKUP($A1560, 'Hospitalisation Details'!$A$2:$K$2344, 7, FALSE)</f>
        <v>tier - 2</v>
      </c>
      <c r="Q1560" t="str">
        <f>VLOOKUP($A1560, 'Hospitalisation Details'!$A$2:$K$2344, 8, FALSE)</f>
        <v>tier - 2</v>
      </c>
      <c r="R1560" t="str">
        <f>VLOOKUP($A1560, 'Hospitalisation Details'!$A$2:$K$2344, 9, FALSE)</f>
        <v>R1013</v>
      </c>
      <c r="S1560" t="str">
        <f>VLOOKUP($A1560, 'Hospitalisation Details'!$A$2:$K$2344, 10, FALSE)</f>
        <v>1Dec1970</v>
      </c>
      <c r="T1560">
        <f>VLOOKUP($A1560, 'Hospitalisation Details'!$A$2:$K$2344, 11, FALSE)</f>
        <v>52</v>
      </c>
    </row>
    <row r="1561" spans="1:20" ht="15.75" x14ac:dyDescent="0.25">
      <c r="A1561" s="1" t="s">
        <v>810</v>
      </c>
      <c r="B1561" t="str">
        <f>VLOOKUP($A1561, 'Customer Names'!$A$2:$D$2336, 2, FALSE)</f>
        <v>Oh</v>
      </c>
      <c r="C1561" t="str">
        <f>VLOOKUP($A1561, 'Customer Names'!$A$2:$D$2336, 3, FALSE)</f>
        <v xml:space="preserve"> Ms</v>
      </c>
      <c r="D1561" t="str">
        <f>VLOOKUP($A1561, 'Customer Names'!$A$2:$D$2336, 4, FALSE)</f>
        <v xml:space="preserve">  Yann Kai</v>
      </c>
      <c r="E1561">
        <f>VLOOKUP($A1561, 'Medical Examinations'!$A$2:$J$2336, 2, FALSE)</f>
        <v>37.9</v>
      </c>
      <c r="F1561">
        <f>VLOOKUP($A1561, 'Medical Examinations'!$A$2:$J$2336, 3, FALSE)</f>
        <v>5.83</v>
      </c>
      <c r="G1561" t="str">
        <f>VLOOKUP($A1561, 'Medical Examinations'!$A$2:$J$2336, 4, FALSE)</f>
        <v>Yes</v>
      </c>
      <c r="H1561" t="str">
        <f>VLOOKUP($A1561, 'Medical Examinations'!$A$2:$J$2336, 5, FALSE)</f>
        <v>No</v>
      </c>
      <c r="I1561" t="str">
        <f>VLOOKUP($A1561, 'Medical Examinations'!$A$2:$J$2336, 6, FALSE)</f>
        <v>No</v>
      </c>
      <c r="J1561">
        <f>VLOOKUP($A1561, 'Medical Examinations'!$A$2:$J$2336, 7, FALSE)</f>
        <v>1</v>
      </c>
      <c r="K1561" t="str">
        <f>VLOOKUP($A1561, 'Medical Examinations'!$A$2:$J$2336, 8, FALSE)</f>
        <v>Yes</v>
      </c>
      <c r="L1561" t="str">
        <f>VLOOKUP($A1561, 'Medical Examinations'!$A$2:$J$2336, 9, FALSE)</f>
        <v>Obesity</v>
      </c>
      <c r="M1561" t="str">
        <f>VLOOKUP($A1561, 'Medical Examinations'!$A$2:$J$2336, 10, FALSE)</f>
        <v>Diabetes</v>
      </c>
      <c r="N1561">
        <f>VLOOKUP($A1561, 'Hospitalisation Details'!$A$2:$K$2344, 5, FALSE)</f>
        <v>0</v>
      </c>
      <c r="O1561">
        <f>VLOOKUP($A1561, 'Hospitalisation Details'!$A$2:$K$2344, 6, FALSE)</f>
        <v>6474.01</v>
      </c>
      <c r="P1561" t="str">
        <f>VLOOKUP($A1561, 'Hospitalisation Details'!$A$2:$K$2344, 7, FALSE)</f>
        <v>tier - 2</v>
      </c>
      <c r="Q1561" t="str">
        <f>VLOOKUP($A1561, 'Hospitalisation Details'!$A$2:$K$2344, 8, FALSE)</f>
        <v>tier - 3</v>
      </c>
      <c r="R1561" t="str">
        <f>VLOOKUP($A1561, 'Hospitalisation Details'!$A$2:$K$2344, 9, FALSE)</f>
        <v>R1011</v>
      </c>
      <c r="S1561" t="str">
        <f>VLOOKUP($A1561, 'Hospitalisation Details'!$A$2:$K$2344, 10, FALSE)</f>
        <v>8Jun1980</v>
      </c>
      <c r="T1561">
        <f>VLOOKUP($A1561, 'Hospitalisation Details'!$A$2:$K$2344, 11, FALSE)</f>
        <v>43</v>
      </c>
    </row>
    <row r="1562" spans="1:20" ht="15.75" x14ac:dyDescent="0.25">
      <c r="A1562" s="1" t="s">
        <v>809</v>
      </c>
      <c r="B1562" t="str">
        <f>VLOOKUP($A1562, 'Customer Names'!$A$2:$D$2336, 2, FALSE)</f>
        <v>Kessell</v>
      </c>
      <c r="C1562" t="str">
        <f>VLOOKUP($A1562, 'Customer Names'!$A$2:$D$2336, 3, FALSE)</f>
        <v xml:space="preserve"> Mr</v>
      </c>
      <c r="D1562" t="str">
        <f>VLOOKUP($A1562, 'Customer Names'!$A$2:$D$2336, 4, FALSE)</f>
        <v xml:space="preserve">  Zachary R</v>
      </c>
      <c r="E1562">
        <f>VLOOKUP($A1562, 'Medical Examinations'!$A$2:$J$2336, 2, FALSE)</f>
        <v>25.27</v>
      </c>
      <c r="F1562">
        <f>VLOOKUP($A1562, 'Medical Examinations'!$A$2:$J$2336, 3, FALSE)</f>
        <v>6.98</v>
      </c>
      <c r="G1562" t="str">
        <f>VLOOKUP($A1562, 'Medical Examinations'!$A$2:$J$2336, 4, FALSE)</f>
        <v>No</v>
      </c>
      <c r="H1562" t="str">
        <f>VLOOKUP($A1562, 'Medical Examinations'!$A$2:$J$2336, 5, FALSE)</f>
        <v>No</v>
      </c>
      <c r="I1562" t="str">
        <f>VLOOKUP($A1562, 'Medical Examinations'!$A$2:$J$2336, 6, FALSE)</f>
        <v>No</v>
      </c>
      <c r="J1562">
        <f>VLOOKUP($A1562, 'Medical Examinations'!$A$2:$J$2336, 7, FALSE)</f>
        <v>0</v>
      </c>
      <c r="K1562" t="str">
        <f>VLOOKUP($A1562, 'Medical Examinations'!$A$2:$J$2336, 8, FALSE)</f>
        <v>No</v>
      </c>
      <c r="L1562" t="str">
        <f>VLOOKUP($A1562, 'Medical Examinations'!$A$2:$J$2336, 9, FALSE)</f>
        <v>Obesity</v>
      </c>
      <c r="M1562" t="str">
        <f>VLOOKUP($A1562, 'Medical Examinations'!$A$2:$J$2336, 10, FALSE)</f>
        <v>Diabetes</v>
      </c>
      <c r="N1562">
        <f>VLOOKUP($A1562, 'Hospitalisation Details'!$A$2:$K$2344, 5, FALSE)</f>
        <v>1</v>
      </c>
      <c r="O1562">
        <f>VLOOKUP($A1562, 'Hospitalisation Details'!$A$2:$K$2344, 6, FALSE)</f>
        <v>6473.15</v>
      </c>
      <c r="P1562" t="str">
        <f>VLOOKUP($A1562, 'Hospitalisation Details'!$A$2:$K$2344, 7, FALSE)</f>
        <v>tier - 2</v>
      </c>
      <c r="Q1562" t="str">
        <f>VLOOKUP($A1562, 'Hospitalisation Details'!$A$2:$K$2344, 8, FALSE)</f>
        <v>tier - 2</v>
      </c>
      <c r="R1562" t="str">
        <f>VLOOKUP($A1562, 'Hospitalisation Details'!$A$2:$K$2344, 9, FALSE)</f>
        <v>R1013</v>
      </c>
      <c r="S1562" t="str">
        <f>VLOOKUP($A1562, 'Hospitalisation Details'!$A$2:$K$2344, 10, FALSE)</f>
        <v>27Jul1981</v>
      </c>
      <c r="T1562">
        <f>VLOOKUP($A1562, 'Hospitalisation Details'!$A$2:$K$2344, 11, FALSE)</f>
        <v>41</v>
      </c>
    </row>
    <row r="1563" spans="1:20" ht="15.75" x14ac:dyDescent="0.25">
      <c r="A1563" s="1" t="s">
        <v>808</v>
      </c>
      <c r="B1563" t="str">
        <f>VLOOKUP($A1563, 'Customer Names'!$A$2:$D$2336, 2, FALSE)</f>
        <v>Hidalgo Zambrano</v>
      </c>
      <c r="C1563" t="str">
        <f>VLOOKUP($A1563, 'Customer Names'!$A$2:$D$2336, 3, FALSE)</f>
        <v xml:space="preserve"> Mr</v>
      </c>
      <c r="D1563" t="str">
        <f>VLOOKUP($A1563, 'Customer Names'!$A$2:$D$2336, 4, FALSE)</f>
        <v xml:space="preserve">  Alejandro Sr</v>
      </c>
      <c r="E1563">
        <f>VLOOKUP($A1563, 'Medical Examinations'!$A$2:$J$2336, 2, FALSE)</f>
        <v>29.26</v>
      </c>
      <c r="F1563">
        <f>VLOOKUP($A1563, 'Medical Examinations'!$A$2:$J$2336, 3, FALSE)</f>
        <v>4.03</v>
      </c>
      <c r="G1563" t="str">
        <f>VLOOKUP($A1563, 'Medical Examinations'!$A$2:$J$2336, 4, FALSE)</f>
        <v>No</v>
      </c>
      <c r="H1563" t="str">
        <f>VLOOKUP($A1563, 'Medical Examinations'!$A$2:$J$2336, 5, FALSE)</f>
        <v>No</v>
      </c>
      <c r="I1563" t="str">
        <f>VLOOKUP($A1563, 'Medical Examinations'!$A$2:$J$2336, 6, FALSE)</f>
        <v>No</v>
      </c>
      <c r="J1563">
        <f>VLOOKUP($A1563, 'Medical Examinations'!$A$2:$J$2336, 7, FALSE)</f>
        <v>0</v>
      </c>
      <c r="K1563" t="str">
        <f>VLOOKUP($A1563, 'Medical Examinations'!$A$2:$J$2336, 8, FALSE)</f>
        <v>No</v>
      </c>
      <c r="L1563" t="str">
        <f>VLOOKUP($A1563, 'Medical Examinations'!$A$2:$J$2336, 9, FALSE)</f>
        <v>Obesity</v>
      </c>
      <c r="M1563" t="str">
        <f>VLOOKUP($A1563, 'Medical Examinations'!$A$2:$J$2336, 10, FALSE)</f>
        <v>Normal</v>
      </c>
      <c r="N1563">
        <f>VLOOKUP($A1563, 'Hospitalisation Details'!$A$2:$K$2344, 5, FALSE)</f>
        <v>2</v>
      </c>
      <c r="O1563">
        <f>VLOOKUP($A1563, 'Hospitalisation Details'!$A$2:$K$2344, 6, FALSE)</f>
        <v>6457.84</v>
      </c>
      <c r="P1563" t="str">
        <f>VLOOKUP($A1563, 'Hospitalisation Details'!$A$2:$K$2344, 7, FALSE)</f>
        <v>tier - 2</v>
      </c>
      <c r="Q1563" t="str">
        <f>VLOOKUP($A1563, 'Hospitalisation Details'!$A$2:$K$2344, 8, FALSE)</f>
        <v>tier - 3</v>
      </c>
      <c r="R1563" t="str">
        <f>VLOOKUP($A1563, 'Hospitalisation Details'!$A$2:$K$2344, 9, FALSE)</f>
        <v>R1012</v>
      </c>
      <c r="S1563" t="str">
        <f>VLOOKUP($A1563, 'Hospitalisation Details'!$A$2:$K$2344, 10, FALSE)</f>
        <v>1Nov1984</v>
      </c>
      <c r="T1563">
        <f>VLOOKUP($A1563, 'Hospitalisation Details'!$A$2:$K$2344, 11, FALSE)</f>
        <v>38</v>
      </c>
    </row>
    <row r="1564" spans="1:20" ht="15.75" x14ac:dyDescent="0.25">
      <c r="A1564" s="1" t="s">
        <v>807</v>
      </c>
      <c r="B1564" t="str">
        <f>VLOOKUP($A1564, 'Customer Names'!$A$2:$D$2336, 2, FALSE)</f>
        <v>Caprario</v>
      </c>
      <c r="C1564" t="str">
        <f>VLOOKUP($A1564, 'Customer Names'!$A$2:$D$2336, 3, FALSE)</f>
        <v xml:space="preserve"> Mr</v>
      </c>
      <c r="D1564" t="str">
        <f>VLOOKUP($A1564, 'Customer Names'!$A$2:$D$2336, 4, FALSE)</f>
        <v xml:space="preserve">  Nicholas R</v>
      </c>
      <c r="E1564">
        <f>VLOOKUP($A1564, 'Medical Examinations'!$A$2:$J$2336, 2, FALSE)</f>
        <v>27.835000000000001</v>
      </c>
      <c r="F1564">
        <f>VLOOKUP($A1564, 'Medical Examinations'!$A$2:$J$2336, 3, FALSE)</f>
        <v>4.5599999999999996</v>
      </c>
      <c r="G1564" t="str">
        <f>VLOOKUP($A1564, 'Medical Examinations'!$A$2:$J$2336, 4, FALSE)</f>
        <v>No</v>
      </c>
      <c r="H1564" t="str">
        <f>VLOOKUP($A1564, 'Medical Examinations'!$A$2:$J$2336, 5, FALSE)</f>
        <v>No</v>
      </c>
      <c r="I1564" t="str">
        <f>VLOOKUP($A1564, 'Medical Examinations'!$A$2:$J$2336, 6, FALSE)</f>
        <v>No</v>
      </c>
      <c r="J1564">
        <f>VLOOKUP($A1564, 'Medical Examinations'!$A$2:$J$2336, 7, FALSE)</f>
        <v>0</v>
      </c>
      <c r="K1564" t="str">
        <f>VLOOKUP($A1564, 'Medical Examinations'!$A$2:$J$2336, 8, FALSE)</f>
        <v>No</v>
      </c>
      <c r="L1564" t="str">
        <f>VLOOKUP($A1564, 'Medical Examinations'!$A$2:$J$2336, 9, FALSE)</f>
        <v>Obesity</v>
      </c>
      <c r="M1564" t="str">
        <f>VLOOKUP($A1564, 'Medical Examinations'!$A$2:$J$2336, 10, FALSE)</f>
        <v>Normal</v>
      </c>
      <c r="N1564">
        <f>VLOOKUP($A1564, 'Hospitalisation Details'!$A$2:$K$2344, 5, FALSE)</f>
        <v>2</v>
      </c>
      <c r="O1564">
        <f>VLOOKUP($A1564, 'Hospitalisation Details'!$A$2:$K$2344, 6, FALSE)</f>
        <v>6455.86</v>
      </c>
      <c r="P1564" t="str">
        <f>VLOOKUP($A1564, 'Hospitalisation Details'!$A$2:$K$2344, 7, FALSE)</f>
        <v>tier - 3</v>
      </c>
      <c r="Q1564" t="str">
        <f>VLOOKUP($A1564, 'Hospitalisation Details'!$A$2:$K$2344, 8, FALSE)</f>
        <v>tier - 3</v>
      </c>
      <c r="R1564" t="str">
        <f>VLOOKUP($A1564, 'Hospitalisation Details'!$A$2:$K$2344, 9, FALSE)</f>
        <v>R1012</v>
      </c>
      <c r="S1564" t="str">
        <f>VLOOKUP($A1564, 'Hospitalisation Details'!$A$2:$K$2344, 10, FALSE)</f>
        <v>26Aug1984</v>
      </c>
      <c r="T1564">
        <f>VLOOKUP($A1564, 'Hospitalisation Details'!$A$2:$K$2344, 11, FALSE)</f>
        <v>38</v>
      </c>
    </row>
    <row r="1565" spans="1:20" ht="15.75" x14ac:dyDescent="0.25">
      <c r="A1565" s="1" t="s">
        <v>806</v>
      </c>
      <c r="B1565" t="str">
        <f>VLOOKUP($A1565, 'Customer Names'!$A$2:$D$2336, 2, FALSE)</f>
        <v>Ryan</v>
      </c>
      <c r="C1565" t="str">
        <f>VLOOKUP($A1565, 'Customer Names'!$A$2:$D$2336, 3, FALSE)</f>
        <v xml:space="preserve"> Mr</v>
      </c>
      <c r="D1565" t="str">
        <f>VLOOKUP($A1565, 'Customer Names'!$A$2:$D$2336, 4, FALSE)</f>
        <v xml:space="preserve">  Paul</v>
      </c>
      <c r="E1565">
        <f>VLOOKUP($A1565, 'Medical Examinations'!$A$2:$J$2336, 2, FALSE)</f>
        <v>46.53</v>
      </c>
      <c r="F1565">
        <f>VLOOKUP($A1565, 'Medical Examinations'!$A$2:$J$2336, 3, FALSE)</f>
        <v>5.38</v>
      </c>
      <c r="G1565" t="str">
        <f>VLOOKUP($A1565, 'Medical Examinations'!$A$2:$J$2336, 4, FALSE)</f>
        <v>Yes</v>
      </c>
      <c r="H1565" t="str">
        <f>VLOOKUP($A1565, 'Medical Examinations'!$A$2:$J$2336, 5, FALSE)</f>
        <v>Yes</v>
      </c>
      <c r="I1565" t="str">
        <f>VLOOKUP($A1565, 'Medical Examinations'!$A$2:$J$2336, 6, FALSE)</f>
        <v>No</v>
      </c>
      <c r="J1565">
        <f>VLOOKUP($A1565, 'Medical Examinations'!$A$2:$J$2336, 7, FALSE)</f>
        <v>2</v>
      </c>
      <c r="K1565" t="str">
        <f>VLOOKUP($A1565, 'Medical Examinations'!$A$2:$J$2336, 8, FALSE)</f>
        <v>Yes</v>
      </c>
      <c r="L1565" t="str">
        <f>VLOOKUP($A1565, 'Medical Examinations'!$A$2:$J$2336, 9, FALSE)</f>
        <v>Obesity</v>
      </c>
      <c r="M1565" t="str">
        <f>VLOOKUP($A1565, 'Medical Examinations'!$A$2:$J$2336, 10, FALSE)</f>
        <v>Normal</v>
      </c>
      <c r="N1565">
        <f>VLOOKUP($A1565, 'Hospitalisation Details'!$A$2:$K$2344, 5, FALSE)</f>
        <v>3</v>
      </c>
      <c r="O1565">
        <f>VLOOKUP($A1565, 'Hospitalisation Details'!$A$2:$K$2344, 6, FALSE)</f>
        <v>6435.62</v>
      </c>
      <c r="P1565" t="str">
        <f>VLOOKUP($A1565, 'Hospitalisation Details'!$A$2:$K$2344, 7, FALSE)</f>
        <v>tier - 3</v>
      </c>
      <c r="Q1565" t="str">
        <f>VLOOKUP($A1565, 'Hospitalisation Details'!$A$2:$K$2344, 8, FALSE)</f>
        <v>tier - 2</v>
      </c>
      <c r="R1565" t="str">
        <f>VLOOKUP($A1565, 'Hospitalisation Details'!$A$2:$K$2344, 9, FALSE)</f>
        <v>R1013</v>
      </c>
      <c r="S1565" t="str">
        <f>VLOOKUP($A1565, 'Hospitalisation Details'!$A$2:$K$2344, 10, FALSE)</f>
        <v>22Jul1985</v>
      </c>
      <c r="T1565">
        <f>VLOOKUP($A1565, 'Hospitalisation Details'!$A$2:$K$2344, 11, FALSE)</f>
        <v>37</v>
      </c>
    </row>
    <row r="1566" spans="1:20" ht="15.75" x14ac:dyDescent="0.25">
      <c r="A1566" s="1" t="s">
        <v>805</v>
      </c>
      <c r="B1566" t="str">
        <f>VLOOKUP($A1566, 'Customer Names'!$A$2:$D$2336, 2, FALSE)</f>
        <v>Hoffman</v>
      </c>
      <c r="C1566" t="str">
        <f>VLOOKUP($A1566, 'Customer Names'!$A$2:$D$2336, 3, FALSE)</f>
        <v xml:space="preserve"> Mr</v>
      </c>
      <c r="D1566" t="str">
        <f>VLOOKUP($A1566, 'Customer Names'!$A$2:$D$2336, 4, FALSE)</f>
        <v xml:space="preserve">  Michael D</v>
      </c>
      <c r="E1566">
        <f>VLOOKUP($A1566, 'Medical Examinations'!$A$2:$J$2336, 2, FALSE)</f>
        <v>20.58</v>
      </c>
      <c r="F1566">
        <f>VLOOKUP($A1566, 'Medical Examinations'!$A$2:$J$2336, 3, FALSE)</f>
        <v>11.04</v>
      </c>
      <c r="G1566" t="str">
        <f>VLOOKUP($A1566, 'Medical Examinations'!$A$2:$J$2336, 4, FALSE)</f>
        <v>No</v>
      </c>
      <c r="H1566" t="str">
        <f>VLOOKUP($A1566, 'Medical Examinations'!$A$2:$J$2336, 5, FALSE)</f>
        <v>No</v>
      </c>
      <c r="I1566" t="str">
        <f>VLOOKUP($A1566, 'Medical Examinations'!$A$2:$J$2336, 6, FALSE)</f>
        <v>No</v>
      </c>
      <c r="J1566">
        <f>VLOOKUP($A1566, 'Medical Examinations'!$A$2:$J$2336, 7, FALSE)</f>
        <v>0</v>
      </c>
      <c r="K1566" t="str">
        <f>VLOOKUP($A1566, 'Medical Examinations'!$A$2:$J$2336, 8, FALSE)</f>
        <v>No</v>
      </c>
      <c r="L1566" t="str">
        <f>VLOOKUP($A1566, 'Medical Examinations'!$A$2:$J$2336, 9, FALSE)</f>
        <v>Obesity</v>
      </c>
      <c r="M1566" t="str">
        <f>VLOOKUP($A1566, 'Medical Examinations'!$A$2:$J$2336, 10, FALSE)</f>
        <v>Diabetes</v>
      </c>
      <c r="N1566">
        <f>VLOOKUP($A1566, 'Hospitalisation Details'!$A$2:$K$2344, 5, FALSE)</f>
        <v>1</v>
      </c>
      <c r="O1566">
        <f>VLOOKUP($A1566, 'Hospitalisation Details'!$A$2:$K$2344, 6, FALSE)</f>
        <v>6423.48</v>
      </c>
      <c r="P1566" t="str">
        <f>VLOOKUP($A1566, 'Hospitalisation Details'!$A$2:$K$2344, 7, FALSE)</f>
        <v>tier - 2</v>
      </c>
      <c r="Q1566" t="str">
        <f>VLOOKUP($A1566, 'Hospitalisation Details'!$A$2:$K$2344, 8, FALSE)</f>
        <v>tier - 3</v>
      </c>
      <c r="R1566" t="str">
        <f>VLOOKUP($A1566, 'Hospitalisation Details'!$A$2:$K$2344, 9, FALSE)</f>
        <v>R1013</v>
      </c>
      <c r="S1566" t="str">
        <f>VLOOKUP($A1566, 'Hospitalisation Details'!$A$2:$K$2344, 10, FALSE)</f>
        <v>5Aug1975</v>
      </c>
      <c r="T1566">
        <f>VLOOKUP($A1566, 'Hospitalisation Details'!$A$2:$K$2344, 11, FALSE)</f>
        <v>47</v>
      </c>
    </row>
    <row r="1567" spans="1:20" ht="15.75" x14ac:dyDescent="0.25">
      <c r="A1567" s="1" t="s">
        <v>804</v>
      </c>
      <c r="B1567" t="str">
        <f>VLOOKUP($A1567, 'Customer Names'!$A$2:$D$2336, 2, FALSE)</f>
        <v>Wong</v>
      </c>
      <c r="C1567" t="str">
        <f>VLOOKUP($A1567, 'Customer Names'!$A$2:$D$2336, 3, FALSE)</f>
        <v xml:space="preserve"> Ms</v>
      </c>
      <c r="D1567" t="str">
        <f>VLOOKUP($A1567, 'Customer Names'!$A$2:$D$2336, 4, FALSE)</f>
        <v xml:space="preserve">  Marina</v>
      </c>
      <c r="E1567">
        <f>VLOOKUP($A1567, 'Medical Examinations'!$A$2:$J$2336, 2, FALSE)</f>
        <v>19.53</v>
      </c>
      <c r="F1567">
        <f>VLOOKUP($A1567, 'Medical Examinations'!$A$2:$J$2336, 3, FALSE)</f>
        <v>6.09</v>
      </c>
      <c r="G1567" t="str">
        <f>VLOOKUP($A1567, 'Medical Examinations'!$A$2:$J$2336, 4, FALSE)</f>
        <v>No</v>
      </c>
      <c r="H1567" t="str">
        <f>VLOOKUP($A1567, 'Medical Examinations'!$A$2:$J$2336, 5, FALSE)</f>
        <v>No</v>
      </c>
      <c r="I1567" t="str">
        <f>VLOOKUP($A1567, 'Medical Examinations'!$A$2:$J$2336, 6, FALSE)</f>
        <v>No</v>
      </c>
      <c r="J1567">
        <f>VLOOKUP($A1567, 'Medical Examinations'!$A$2:$J$2336, 7, FALSE)</f>
        <v>0</v>
      </c>
      <c r="K1567" t="str">
        <f>VLOOKUP($A1567, 'Medical Examinations'!$A$2:$J$2336, 8, FALSE)</f>
        <v>No</v>
      </c>
      <c r="L1567" t="str">
        <f>VLOOKUP($A1567, 'Medical Examinations'!$A$2:$J$2336, 9, FALSE)</f>
        <v>Obesity</v>
      </c>
      <c r="M1567" t="str">
        <f>VLOOKUP($A1567, 'Medical Examinations'!$A$2:$J$2336, 10, FALSE)</f>
        <v>Diabetes</v>
      </c>
      <c r="N1567">
        <f>VLOOKUP($A1567, 'Hospitalisation Details'!$A$2:$K$2344, 5, FALSE)</f>
        <v>2</v>
      </c>
      <c r="O1567">
        <f>VLOOKUP($A1567, 'Hospitalisation Details'!$A$2:$K$2344, 6, FALSE)</f>
        <v>6417.28</v>
      </c>
      <c r="P1567" t="str">
        <f>VLOOKUP($A1567, 'Hospitalisation Details'!$A$2:$K$2344, 7, FALSE)</f>
        <v>tier - 2</v>
      </c>
      <c r="Q1567" t="str">
        <f>VLOOKUP($A1567, 'Hospitalisation Details'!$A$2:$K$2344, 8, FALSE)</f>
        <v>tier - 3</v>
      </c>
      <c r="R1567" t="str">
        <f>VLOOKUP($A1567, 'Hospitalisation Details'!$A$2:$K$2344, 9, FALSE)</f>
        <v>R1013</v>
      </c>
      <c r="S1567" t="str">
        <f>VLOOKUP($A1567, 'Hospitalisation Details'!$A$2:$K$2344, 10, FALSE)</f>
        <v>30Dec1976</v>
      </c>
      <c r="T1567">
        <f>VLOOKUP($A1567, 'Hospitalisation Details'!$A$2:$K$2344, 11, FALSE)</f>
        <v>46</v>
      </c>
    </row>
    <row r="1568" spans="1:20" ht="15.75" x14ac:dyDescent="0.25">
      <c r="A1568" s="1" t="s">
        <v>803</v>
      </c>
      <c r="B1568" t="str">
        <f>VLOOKUP($A1568, 'Customer Names'!$A$2:$D$2336, 2, FALSE)</f>
        <v>Lea</v>
      </c>
      <c r="C1568" t="str">
        <f>VLOOKUP($A1568, 'Customer Names'!$A$2:$D$2336, 3, FALSE)</f>
        <v xml:space="preserve"> Ms</v>
      </c>
      <c r="D1568" t="str">
        <f>VLOOKUP($A1568, 'Customer Names'!$A$2:$D$2336, 4, FALSE)</f>
        <v xml:space="preserve">  Caroline</v>
      </c>
      <c r="E1568">
        <f>VLOOKUP($A1568, 'Medical Examinations'!$A$2:$J$2336, 2, FALSE)</f>
        <v>27.7</v>
      </c>
      <c r="F1568">
        <f>VLOOKUP($A1568, 'Medical Examinations'!$A$2:$J$2336, 3, FALSE)</f>
        <v>4.71</v>
      </c>
      <c r="G1568" t="str">
        <f>VLOOKUP($A1568, 'Medical Examinations'!$A$2:$J$2336, 4, FALSE)</f>
        <v>No</v>
      </c>
      <c r="H1568" t="str">
        <f>VLOOKUP($A1568, 'Medical Examinations'!$A$2:$J$2336, 5, FALSE)</f>
        <v>No</v>
      </c>
      <c r="I1568" t="str">
        <f>VLOOKUP($A1568, 'Medical Examinations'!$A$2:$J$2336, 6, FALSE)</f>
        <v>No</v>
      </c>
      <c r="J1568">
        <f>VLOOKUP($A1568, 'Medical Examinations'!$A$2:$J$2336, 7, FALSE)</f>
        <v>0</v>
      </c>
      <c r="K1568" t="str">
        <f>VLOOKUP($A1568, 'Medical Examinations'!$A$2:$J$2336, 8, FALSE)</f>
        <v>No</v>
      </c>
      <c r="L1568" t="str">
        <f>VLOOKUP($A1568, 'Medical Examinations'!$A$2:$J$2336, 9, FALSE)</f>
        <v>Obesity</v>
      </c>
      <c r="M1568" t="str">
        <f>VLOOKUP($A1568, 'Medical Examinations'!$A$2:$J$2336, 10, FALSE)</f>
        <v>Normal</v>
      </c>
      <c r="N1568">
        <f>VLOOKUP($A1568, 'Hospitalisation Details'!$A$2:$K$2344, 5, FALSE)</f>
        <v>3</v>
      </c>
      <c r="O1568">
        <f>VLOOKUP($A1568, 'Hospitalisation Details'!$A$2:$K$2344, 6, FALSE)</f>
        <v>6414.18</v>
      </c>
      <c r="P1568" t="str">
        <f>VLOOKUP($A1568, 'Hospitalisation Details'!$A$2:$K$2344, 7, FALSE)</f>
        <v>tier - 2</v>
      </c>
      <c r="Q1568" t="str">
        <f>VLOOKUP($A1568, 'Hospitalisation Details'!$A$2:$K$2344, 8, FALSE)</f>
        <v>tier - 2</v>
      </c>
      <c r="R1568" t="str">
        <f>VLOOKUP($A1568, 'Hospitalisation Details'!$A$2:$K$2344, 9, FALSE)</f>
        <v>R1011</v>
      </c>
      <c r="S1568" t="str">
        <f>VLOOKUP($A1568, 'Hospitalisation Details'!$A$2:$K$2344, 10, FALSE)</f>
        <v>4Sep1987</v>
      </c>
      <c r="T1568">
        <f>VLOOKUP($A1568, 'Hospitalisation Details'!$A$2:$K$2344, 11, FALSE)</f>
        <v>35</v>
      </c>
    </row>
    <row r="1569" spans="1:20" ht="15.75" x14ac:dyDescent="0.25">
      <c r="A1569" s="1" t="s">
        <v>802</v>
      </c>
      <c r="B1569" t="str">
        <f>VLOOKUP($A1569, 'Customer Names'!$A$2:$D$2336, 2, FALSE)</f>
        <v>Patterson</v>
      </c>
      <c r="C1569" t="str">
        <f>VLOOKUP($A1569, 'Customer Names'!$A$2:$D$2336, 3, FALSE)</f>
        <v xml:space="preserve"> Mr</v>
      </c>
      <c r="D1569" t="str">
        <f>VLOOKUP($A1569, 'Customer Names'!$A$2:$D$2336, 4, FALSE)</f>
        <v xml:space="preserve">  Ross P</v>
      </c>
      <c r="E1569">
        <f>VLOOKUP($A1569, 'Medical Examinations'!$A$2:$J$2336, 2, FALSE)</f>
        <v>18.920000000000002</v>
      </c>
      <c r="F1569">
        <f>VLOOKUP($A1569, 'Medical Examinations'!$A$2:$J$2336, 3, FALSE)</f>
        <v>8.18</v>
      </c>
      <c r="G1569" t="str">
        <f>VLOOKUP($A1569, 'Medical Examinations'!$A$2:$J$2336, 4, FALSE)</f>
        <v>No</v>
      </c>
      <c r="H1569" t="str">
        <f>VLOOKUP($A1569, 'Medical Examinations'!$A$2:$J$2336, 5, FALSE)</f>
        <v>No</v>
      </c>
      <c r="I1569" t="str">
        <f>VLOOKUP($A1569, 'Medical Examinations'!$A$2:$J$2336, 6, FALSE)</f>
        <v>No</v>
      </c>
      <c r="J1569">
        <f>VLOOKUP($A1569, 'Medical Examinations'!$A$2:$J$2336, 7, FALSE)</f>
        <v>0</v>
      </c>
      <c r="K1569" t="str">
        <f>VLOOKUP($A1569, 'Medical Examinations'!$A$2:$J$2336, 8, FALSE)</f>
        <v>No</v>
      </c>
      <c r="L1569" t="str">
        <f>VLOOKUP($A1569, 'Medical Examinations'!$A$2:$J$2336, 9, FALSE)</f>
        <v>Obesity</v>
      </c>
      <c r="M1569" t="str">
        <f>VLOOKUP($A1569, 'Medical Examinations'!$A$2:$J$2336, 10, FALSE)</f>
        <v>Diabetes</v>
      </c>
      <c r="N1569">
        <f>VLOOKUP($A1569, 'Hospitalisation Details'!$A$2:$K$2344, 5, FALSE)</f>
        <v>0</v>
      </c>
      <c r="O1569">
        <f>VLOOKUP($A1569, 'Hospitalisation Details'!$A$2:$K$2344, 6, FALSE)</f>
        <v>6412.34</v>
      </c>
      <c r="P1569" t="str">
        <f>VLOOKUP($A1569, 'Hospitalisation Details'!$A$2:$K$2344, 7, FALSE)</f>
        <v>tier - 2</v>
      </c>
      <c r="Q1569" t="str">
        <f>VLOOKUP($A1569, 'Hospitalisation Details'!$A$2:$K$2344, 8, FALSE)</f>
        <v>tier - 3</v>
      </c>
      <c r="R1569" t="str">
        <f>VLOOKUP($A1569, 'Hospitalisation Details'!$A$2:$K$2344, 9, FALSE)</f>
        <v>R1013</v>
      </c>
      <c r="S1569" t="str">
        <f>VLOOKUP($A1569, 'Hospitalisation Details'!$A$2:$K$2344, 10, FALSE)</f>
        <v>22Aug1971</v>
      </c>
      <c r="T1569">
        <f>VLOOKUP($A1569, 'Hospitalisation Details'!$A$2:$K$2344, 11, FALSE)</f>
        <v>51</v>
      </c>
    </row>
    <row r="1570" spans="1:20" ht="15.75" x14ac:dyDescent="0.25">
      <c r="A1570" s="1" t="s">
        <v>801</v>
      </c>
      <c r="B1570" t="str">
        <f>VLOOKUP($A1570, 'Customer Names'!$A$2:$D$2336, 2, FALSE)</f>
        <v>Quigley</v>
      </c>
      <c r="C1570" t="str">
        <f>VLOOKUP($A1570, 'Customer Names'!$A$2:$D$2336, 3, FALSE)</f>
        <v xml:space="preserve"> Ms</v>
      </c>
      <c r="D1570" t="str">
        <f>VLOOKUP($A1570, 'Customer Names'!$A$2:$D$2336, 4, FALSE)</f>
        <v xml:space="preserve">  Aoife</v>
      </c>
      <c r="E1570">
        <f>VLOOKUP($A1570, 'Medical Examinations'!$A$2:$J$2336, 2, FALSE)</f>
        <v>17.760000000000002</v>
      </c>
      <c r="F1570">
        <f>VLOOKUP($A1570, 'Medical Examinations'!$A$2:$J$2336, 3, FALSE)</f>
        <v>11.18</v>
      </c>
      <c r="G1570" t="str">
        <f>VLOOKUP($A1570, 'Medical Examinations'!$A$2:$J$2336, 4, FALSE)</f>
        <v>No</v>
      </c>
      <c r="H1570" t="str">
        <f>VLOOKUP($A1570, 'Medical Examinations'!$A$2:$J$2336, 5, FALSE)</f>
        <v>No</v>
      </c>
      <c r="I1570" t="str">
        <f>VLOOKUP($A1570, 'Medical Examinations'!$A$2:$J$2336, 6, FALSE)</f>
        <v>No</v>
      </c>
      <c r="J1570">
        <f>VLOOKUP($A1570, 'Medical Examinations'!$A$2:$J$2336, 7, FALSE)</f>
        <v>0</v>
      </c>
      <c r="K1570" t="str">
        <f>VLOOKUP($A1570, 'Medical Examinations'!$A$2:$J$2336, 8, FALSE)</f>
        <v>No</v>
      </c>
      <c r="L1570" t="str">
        <f>VLOOKUP($A1570, 'Medical Examinations'!$A$2:$J$2336, 9, FALSE)</f>
        <v>Underweight</v>
      </c>
      <c r="M1570" t="str">
        <f>VLOOKUP($A1570, 'Medical Examinations'!$A$2:$J$2336, 10, FALSE)</f>
        <v>Diabetes</v>
      </c>
      <c r="N1570">
        <f>VLOOKUP($A1570, 'Hospitalisation Details'!$A$2:$K$2344, 5, FALSE)</f>
        <v>0</v>
      </c>
      <c r="O1570">
        <f>VLOOKUP($A1570, 'Hospitalisation Details'!$A$2:$K$2344, 6, FALSE)</f>
        <v>6407.05</v>
      </c>
      <c r="P1570" t="str">
        <f>VLOOKUP($A1570, 'Hospitalisation Details'!$A$2:$K$2344, 7, FALSE)</f>
        <v>tier - 2</v>
      </c>
      <c r="Q1570" t="str">
        <f>VLOOKUP($A1570, 'Hospitalisation Details'!$A$2:$K$2344, 8, FALSE)</f>
        <v>tier - 1</v>
      </c>
      <c r="R1570" t="str">
        <f>VLOOKUP($A1570, 'Hospitalisation Details'!$A$2:$K$2344, 9, FALSE)</f>
        <v>R1013</v>
      </c>
      <c r="S1570" t="str">
        <f>VLOOKUP($A1570, 'Hospitalisation Details'!$A$2:$K$2344, 10, FALSE)</f>
        <v>20Aug1970</v>
      </c>
      <c r="T1570">
        <f>VLOOKUP($A1570, 'Hospitalisation Details'!$A$2:$K$2344, 11, FALSE)</f>
        <v>52</v>
      </c>
    </row>
    <row r="1571" spans="1:20" ht="15.75" x14ac:dyDescent="0.25">
      <c r="A1571" s="1" t="s">
        <v>800</v>
      </c>
      <c r="B1571" t="str">
        <f>VLOOKUP($A1571, 'Customer Names'!$A$2:$D$2336, 2, FALSE)</f>
        <v>Korir</v>
      </c>
      <c r="C1571" t="str">
        <f>VLOOKUP($A1571, 'Customer Names'!$A$2:$D$2336, 3, FALSE)</f>
        <v xml:space="preserve"> Mr</v>
      </c>
      <c r="D1571" t="str">
        <f>VLOOKUP($A1571, 'Customer Names'!$A$2:$D$2336, 4, FALSE)</f>
        <v xml:space="preserve">  Wesley</v>
      </c>
      <c r="E1571">
        <f>VLOOKUP($A1571, 'Medical Examinations'!$A$2:$J$2336, 2, FALSE)</f>
        <v>29.83</v>
      </c>
      <c r="F1571">
        <f>VLOOKUP($A1571, 'Medical Examinations'!$A$2:$J$2336, 3, FALSE)</f>
        <v>5.03</v>
      </c>
      <c r="G1571" t="str">
        <f>VLOOKUP($A1571, 'Medical Examinations'!$A$2:$J$2336, 4, FALSE)</f>
        <v>No</v>
      </c>
      <c r="H1571" t="str">
        <f>VLOOKUP($A1571, 'Medical Examinations'!$A$2:$J$2336, 5, FALSE)</f>
        <v>No</v>
      </c>
      <c r="I1571" t="str">
        <f>VLOOKUP($A1571, 'Medical Examinations'!$A$2:$J$2336, 6, FALSE)</f>
        <v>No</v>
      </c>
      <c r="J1571">
        <f>VLOOKUP($A1571, 'Medical Examinations'!$A$2:$J$2336, 7, FALSE)</f>
        <v>1</v>
      </c>
      <c r="K1571" t="str">
        <f>VLOOKUP($A1571, 'Medical Examinations'!$A$2:$J$2336, 8, FALSE)</f>
        <v>No</v>
      </c>
      <c r="L1571" t="str">
        <f>VLOOKUP($A1571, 'Medical Examinations'!$A$2:$J$2336, 9, FALSE)</f>
        <v>Obesity</v>
      </c>
      <c r="M1571" t="str">
        <f>VLOOKUP($A1571, 'Medical Examinations'!$A$2:$J$2336, 10, FALSE)</f>
        <v>Normal</v>
      </c>
      <c r="N1571">
        <f>VLOOKUP($A1571, 'Hospitalisation Details'!$A$2:$K$2344, 5, FALSE)</f>
        <v>2</v>
      </c>
      <c r="O1571">
        <f>VLOOKUP($A1571, 'Hospitalisation Details'!$A$2:$K$2344, 6, FALSE)</f>
        <v>6406.41</v>
      </c>
      <c r="P1571" t="str">
        <f>VLOOKUP($A1571, 'Hospitalisation Details'!$A$2:$K$2344, 7, FALSE)</f>
        <v>tier - 1</v>
      </c>
      <c r="Q1571" t="str">
        <f>VLOOKUP($A1571, 'Hospitalisation Details'!$A$2:$K$2344, 8, FALSE)</f>
        <v>tier - 3</v>
      </c>
      <c r="R1571" t="str">
        <f>VLOOKUP($A1571, 'Hospitalisation Details'!$A$2:$K$2344, 9, FALSE)</f>
        <v>R1014</v>
      </c>
      <c r="S1571" t="str">
        <f>VLOOKUP($A1571, 'Hospitalisation Details'!$A$2:$K$2344, 10, FALSE)</f>
        <v>10Dec1985</v>
      </c>
      <c r="T1571">
        <f>VLOOKUP($A1571, 'Hospitalisation Details'!$A$2:$K$2344, 11, FALSE)</f>
        <v>37</v>
      </c>
    </row>
    <row r="1572" spans="1:20" ht="15.75" x14ac:dyDescent="0.25">
      <c r="A1572" s="1" t="s">
        <v>799</v>
      </c>
      <c r="B1572" t="str">
        <f>VLOOKUP($A1572, 'Customer Names'!$A$2:$D$2336, 2, FALSE)</f>
        <v>Downs</v>
      </c>
      <c r="C1572" t="str">
        <f>VLOOKUP($A1572, 'Customer Names'!$A$2:$D$2336, 3, FALSE)</f>
        <v xml:space="preserve"> Ms</v>
      </c>
      <c r="D1572" t="str">
        <f>VLOOKUP($A1572, 'Customer Names'!$A$2:$D$2336, 4, FALSE)</f>
        <v xml:space="preserve">  Rebecca J</v>
      </c>
      <c r="E1572">
        <f>VLOOKUP($A1572, 'Medical Examinations'!$A$2:$J$2336, 2, FALSE)</f>
        <v>23.465</v>
      </c>
      <c r="F1572">
        <f>VLOOKUP($A1572, 'Medical Examinations'!$A$2:$J$2336, 3, FALSE)</f>
        <v>5.56</v>
      </c>
      <c r="G1572" t="str">
        <f>VLOOKUP($A1572, 'Medical Examinations'!$A$2:$J$2336, 4, FALSE)</f>
        <v>No</v>
      </c>
      <c r="H1572" t="str">
        <f>VLOOKUP($A1572, 'Medical Examinations'!$A$2:$J$2336, 5, FALSE)</f>
        <v>No</v>
      </c>
      <c r="I1572" t="str">
        <f>VLOOKUP($A1572, 'Medical Examinations'!$A$2:$J$2336, 6, FALSE)</f>
        <v>No</v>
      </c>
      <c r="J1572">
        <f>VLOOKUP($A1572, 'Medical Examinations'!$A$2:$J$2336, 7, FALSE)</f>
        <v>0</v>
      </c>
      <c r="K1572" t="str">
        <f>VLOOKUP($A1572, 'Medical Examinations'!$A$2:$J$2336, 8, FALSE)</f>
        <v>No</v>
      </c>
      <c r="L1572" t="str">
        <f>VLOOKUP($A1572, 'Medical Examinations'!$A$2:$J$2336, 9, FALSE)</f>
        <v>Obesity</v>
      </c>
      <c r="M1572" t="str">
        <f>VLOOKUP($A1572, 'Medical Examinations'!$A$2:$J$2336, 10, FALSE)</f>
        <v>Normal</v>
      </c>
      <c r="N1572">
        <f>VLOOKUP($A1572, 'Hospitalisation Details'!$A$2:$K$2344, 5, FALSE)</f>
        <v>2</v>
      </c>
      <c r="O1572">
        <f>VLOOKUP($A1572, 'Hospitalisation Details'!$A$2:$K$2344, 6, FALSE)</f>
        <v>6402.29</v>
      </c>
      <c r="P1572" t="str">
        <f>VLOOKUP($A1572, 'Hospitalisation Details'!$A$2:$K$2344, 7, FALSE)</f>
        <v>tier - 2</v>
      </c>
      <c r="Q1572" t="str">
        <f>VLOOKUP($A1572, 'Hospitalisation Details'!$A$2:$K$2344, 8, FALSE)</f>
        <v>tier - 3</v>
      </c>
      <c r="R1572" t="str">
        <f>VLOOKUP($A1572, 'Hospitalisation Details'!$A$2:$K$2344, 9, FALSE)</f>
        <v>R1024</v>
      </c>
      <c r="S1572" t="str">
        <f>VLOOKUP($A1572, 'Hospitalisation Details'!$A$2:$K$2344, 10, FALSE)</f>
        <v>9Sep1987</v>
      </c>
      <c r="T1572">
        <f>VLOOKUP($A1572, 'Hospitalisation Details'!$A$2:$K$2344, 11, FALSE)</f>
        <v>35</v>
      </c>
    </row>
    <row r="1573" spans="1:20" ht="15.75" x14ac:dyDescent="0.25">
      <c r="A1573" s="1" t="s">
        <v>798</v>
      </c>
      <c r="B1573" t="str">
        <f>VLOOKUP($A1573, 'Customer Names'!$A$2:$D$2336, 2, FALSE)</f>
        <v>Young</v>
      </c>
      <c r="C1573" t="str">
        <f>VLOOKUP($A1573, 'Customer Names'!$A$2:$D$2336, 3, FALSE)</f>
        <v xml:space="preserve"> Mr</v>
      </c>
      <c r="D1573" t="str">
        <f>VLOOKUP($A1573, 'Customer Names'!$A$2:$D$2336, 4, FALSE)</f>
        <v xml:space="preserve">  Barry P</v>
      </c>
      <c r="E1573">
        <f>VLOOKUP($A1573, 'Medical Examinations'!$A$2:$J$2336, 2, FALSE)</f>
        <v>29.355</v>
      </c>
      <c r="F1573">
        <f>VLOOKUP($A1573, 'Medical Examinations'!$A$2:$J$2336, 3, FALSE)</f>
        <v>4.33</v>
      </c>
      <c r="G1573" t="str">
        <f>VLOOKUP($A1573, 'Medical Examinations'!$A$2:$J$2336, 4, FALSE)</f>
        <v>No</v>
      </c>
      <c r="H1573" t="str">
        <f>VLOOKUP($A1573, 'Medical Examinations'!$A$2:$J$2336, 5, FALSE)</f>
        <v>No</v>
      </c>
      <c r="I1573" t="str">
        <f>VLOOKUP($A1573, 'Medical Examinations'!$A$2:$J$2336, 6, FALSE)</f>
        <v>No</v>
      </c>
      <c r="J1573">
        <f>VLOOKUP($A1573, 'Medical Examinations'!$A$2:$J$2336, 7, FALSE)</f>
        <v>0</v>
      </c>
      <c r="K1573" t="str">
        <f>VLOOKUP($A1573, 'Medical Examinations'!$A$2:$J$2336, 8, FALSE)</f>
        <v>No</v>
      </c>
      <c r="L1573" t="str">
        <f>VLOOKUP($A1573, 'Medical Examinations'!$A$2:$J$2336, 9, FALSE)</f>
        <v>Obesity</v>
      </c>
      <c r="M1573" t="str">
        <f>VLOOKUP($A1573, 'Medical Examinations'!$A$2:$J$2336, 10, FALSE)</f>
        <v>Normal</v>
      </c>
      <c r="N1573">
        <f>VLOOKUP($A1573, 'Hospitalisation Details'!$A$2:$K$2344, 5, FALSE)</f>
        <v>1</v>
      </c>
      <c r="O1573">
        <f>VLOOKUP($A1573, 'Hospitalisation Details'!$A$2:$K$2344, 6, FALSE)</f>
        <v>6393.6</v>
      </c>
      <c r="P1573" t="str">
        <f>VLOOKUP($A1573, 'Hospitalisation Details'!$A$2:$K$2344, 7, FALSE)</f>
        <v>tier - 2</v>
      </c>
      <c r="Q1573" t="str">
        <f>VLOOKUP($A1573, 'Hospitalisation Details'!$A$2:$K$2344, 8, FALSE)</f>
        <v>tier - 1</v>
      </c>
      <c r="R1573" t="str">
        <f>VLOOKUP($A1573, 'Hospitalisation Details'!$A$2:$K$2344, 9, FALSE)</f>
        <v>R1012</v>
      </c>
      <c r="S1573" t="str">
        <f>VLOOKUP($A1573, 'Hospitalisation Details'!$A$2:$K$2344, 10, FALSE)</f>
        <v>28Oct1982</v>
      </c>
      <c r="T1573">
        <f>VLOOKUP($A1573, 'Hospitalisation Details'!$A$2:$K$2344, 11, FALSE)</f>
        <v>40</v>
      </c>
    </row>
    <row r="1574" spans="1:20" ht="15.75" x14ac:dyDescent="0.25">
      <c r="A1574" s="1" t="s">
        <v>797</v>
      </c>
      <c r="B1574" t="str">
        <f>VLOOKUP($A1574, 'Customer Names'!$A$2:$D$2336, 2, FALSE)</f>
        <v>Zywek</v>
      </c>
      <c r="C1574" t="str">
        <f>VLOOKUP($A1574, 'Customer Names'!$A$2:$D$2336, 3, FALSE)</f>
        <v xml:space="preserve"> Mr</v>
      </c>
      <c r="D1574" t="str">
        <f>VLOOKUP($A1574, 'Customer Names'!$A$2:$D$2336, 4, FALSE)</f>
        <v xml:space="preserve">  Maciej</v>
      </c>
      <c r="E1574">
        <f>VLOOKUP($A1574, 'Medical Examinations'!$A$2:$J$2336, 2, FALSE)</f>
        <v>35.49</v>
      </c>
      <c r="F1574">
        <f>VLOOKUP($A1574, 'Medical Examinations'!$A$2:$J$2336, 3, FALSE)</f>
        <v>5.21</v>
      </c>
      <c r="G1574" t="str">
        <f>VLOOKUP($A1574, 'Medical Examinations'!$A$2:$J$2336, 4, FALSE)</f>
        <v>Yes</v>
      </c>
      <c r="H1574" t="str">
        <f>VLOOKUP($A1574, 'Medical Examinations'!$A$2:$J$2336, 5, FALSE)</f>
        <v>No</v>
      </c>
      <c r="I1574" t="str">
        <f>VLOOKUP($A1574, 'Medical Examinations'!$A$2:$J$2336, 6, FALSE)</f>
        <v>Yes</v>
      </c>
      <c r="J1574">
        <f>VLOOKUP($A1574, 'Medical Examinations'!$A$2:$J$2336, 7, FALSE)</f>
        <v>1</v>
      </c>
      <c r="K1574" t="str">
        <f>VLOOKUP($A1574, 'Medical Examinations'!$A$2:$J$2336, 8, FALSE)</f>
        <v>No</v>
      </c>
      <c r="L1574" t="str">
        <f>VLOOKUP($A1574, 'Medical Examinations'!$A$2:$J$2336, 9, FALSE)</f>
        <v>Obesity</v>
      </c>
      <c r="M1574" t="str">
        <f>VLOOKUP($A1574, 'Medical Examinations'!$A$2:$J$2336, 10, FALSE)</f>
        <v>Normal</v>
      </c>
      <c r="N1574">
        <f>VLOOKUP($A1574, 'Hospitalisation Details'!$A$2:$K$2344, 5, FALSE)</f>
        <v>0</v>
      </c>
      <c r="O1574">
        <f>VLOOKUP($A1574, 'Hospitalisation Details'!$A$2:$K$2344, 6, FALSE)</f>
        <v>6389.53</v>
      </c>
      <c r="P1574" t="str">
        <f>VLOOKUP($A1574, 'Hospitalisation Details'!$A$2:$K$2344, 7, FALSE)</f>
        <v>tier - 2</v>
      </c>
      <c r="Q1574" t="str">
        <f>VLOOKUP($A1574, 'Hospitalisation Details'!$A$2:$K$2344, 8, FALSE)</f>
        <v>tier - 2</v>
      </c>
      <c r="R1574" t="str">
        <f>VLOOKUP($A1574, 'Hospitalisation Details'!$A$2:$K$2344, 9, FALSE)</f>
        <v>R1021</v>
      </c>
      <c r="S1574" t="str">
        <f>VLOOKUP($A1574, 'Hospitalisation Details'!$A$2:$K$2344, 10, FALSE)</f>
        <v>16Aug1997</v>
      </c>
      <c r="T1574">
        <f>VLOOKUP($A1574, 'Hospitalisation Details'!$A$2:$K$2344, 11, FALSE)</f>
        <v>25</v>
      </c>
    </row>
    <row r="1575" spans="1:20" ht="15.75" x14ac:dyDescent="0.25">
      <c r="A1575" s="1" t="s">
        <v>796</v>
      </c>
      <c r="B1575" t="str">
        <f>VLOOKUP($A1575, 'Customer Names'!$A$2:$D$2336, 2, FALSE)</f>
        <v>Faulkner</v>
      </c>
      <c r="C1575" t="str">
        <f>VLOOKUP($A1575, 'Customer Names'!$A$2:$D$2336, 3, FALSE)</f>
        <v xml:space="preserve"> Mr</v>
      </c>
      <c r="D1575" t="str">
        <f>VLOOKUP($A1575, 'Customer Names'!$A$2:$D$2336, 4, FALSE)</f>
        <v xml:space="preserve">  Jerry D</v>
      </c>
      <c r="E1575">
        <f>VLOOKUP($A1575, 'Medical Examinations'!$A$2:$J$2336, 2, FALSE)</f>
        <v>26.315000000000001</v>
      </c>
      <c r="F1575">
        <f>VLOOKUP($A1575, 'Medical Examinations'!$A$2:$J$2336, 3, FALSE)</f>
        <v>5.89</v>
      </c>
      <c r="G1575" t="str">
        <f>VLOOKUP($A1575, 'Medical Examinations'!$A$2:$J$2336, 4, FALSE)</f>
        <v>No</v>
      </c>
      <c r="H1575" t="str">
        <f>VLOOKUP($A1575, 'Medical Examinations'!$A$2:$J$2336, 5, FALSE)</f>
        <v>No</v>
      </c>
      <c r="I1575" t="str">
        <f>VLOOKUP($A1575, 'Medical Examinations'!$A$2:$J$2336, 6, FALSE)</f>
        <v>No</v>
      </c>
      <c r="J1575">
        <f>VLOOKUP($A1575, 'Medical Examinations'!$A$2:$J$2336, 7, FALSE)</f>
        <v>0</v>
      </c>
      <c r="K1575" t="str">
        <f>VLOOKUP($A1575, 'Medical Examinations'!$A$2:$J$2336, 8, FALSE)</f>
        <v>No</v>
      </c>
      <c r="L1575" t="str">
        <f>VLOOKUP($A1575, 'Medical Examinations'!$A$2:$J$2336, 9, FALSE)</f>
        <v>Obesity</v>
      </c>
      <c r="M1575" t="str">
        <f>VLOOKUP($A1575, 'Medical Examinations'!$A$2:$J$2336, 10, FALSE)</f>
        <v>Diabetes</v>
      </c>
      <c r="N1575">
        <f>VLOOKUP($A1575, 'Hospitalisation Details'!$A$2:$K$2344, 5, FALSE)</f>
        <v>1</v>
      </c>
      <c r="O1575">
        <f>VLOOKUP($A1575, 'Hospitalisation Details'!$A$2:$K$2344, 6, FALSE)</f>
        <v>6389.38</v>
      </c>
      <c r="P1575" t="str">
        <f>VLOOKUP($A1575, 'Hospitalisation Details'!$A$2:$K$2344, 7, FALSE)</f>
        <v>tier - 1</v>
      </c>
      <c r="Q1575" t="str">
        <f>VLOOKUP($A1575, 'Hospitalisation Details'!$A$2:$K$2344, 8, FALSE)</f>
        <v>tier - 2</v>
      </c>
      <c r="R1575" t="str">
        <f>VLOOKUP($A1575, 'Hospitalisation Details'!$A$2:$K$2344, 9, FALSE)</f>
        <v>R1012</v>
      </c>
      <c r="S1575" t="str">
        <f>VLOOKUP($A1575, 'Hospitalisation Details'!$A$2:$K$2344, 10, FALSE)</f>
        <v>6Aug1982</v>
      </c>
      <c r="T1575">
        <f>VLOOKUP($A1575, 'Hospitalisation Details'!$A$2:$K$2344, 11, FALSE)</f>
        <v>40</v>
      </c>
    </row>
    <row r="1576" spans="1:20" ht="15.75" x14ac:dyDescent="0.25">
      <c r="A1576" s="1" t="s">
        <v>795</v>
      </c>
      <c r="B1576" t="str">
        <f>VLOOKUP($A1576, 'Customer Names'!$A$2:$D$2336, 2, FALSE)</f>
        <v>Erspamer</v>
      </c>
      <c r="C1576" t="str">
        <f>VLOOKUP($A1576, 'Customer Names'!$A$2:$D$2336, 3, FALSE)</f>
        <v xml:space="preserve"> Mr</v>
      </c>
      <c r="D1576" t="str">
        <f>VLOOKUP($A1576, 'Customer Names'!$A$2:$D$2336, 4, FALSE)</f>
        <v xml:space="preserve">  Eric A</v>
      </c>
      <c r="E1576">
        <f>VLOOKUP($A1576, 'Medical Examinations'!$A$2:$J$2336, 2, FALSE)</f>
        <v>19.79</v>
      </c>
      <c r="F1576">
        <f>VLOOKUP($A1576, 'Medical Examinations'!$A$2:$J$2336, 3, FALSE)</f>
        <v>4.8099999999999996</v>
      </c>
      <c r="G1576" t="str">
        <f>VLOOKUP($A1576, 'Medical Examinations'!$A$2:$J$2336, 4, FALSE)</f>
        <v>No</v>
      </c>
      <c r="H1576" t="str">
        <f>VLOOKUP($A1576, 'Medical Examinations'!$A$2:$J$2336, 5, FALSE)</f>
        <v>No</v>
      </c>
      <c r="I1576" t="str">
        <f>VLOOKUP($A1576, 'Medical Examinations'!$A$2:$J$2336, 6, FALSE)</f>
        <v>No</v>
      </c>
      <c r="J1576">
        <f>VLOOKUP($A1576, 'Medical Examinations'!$A$2:$J$2336, 7, FALSE)</f>
        <v>0</v>
      </c>
      <c r="K1576" t="str">
        <f>VLOOKUP($A1576, 'Medical Examinations'!$A$2:$J$2336, 8, FALSE)</f>
        <v>No</v>
      </c>
      <c r="L1576" t="str">
        <f>VLOOKUP($A1576, 'Medical Examinations'!$A$2:$J$2336, 9, FALSE)</f>
        <v>Obesity</v>
      </c>
      <c r="M1576" t="str">
        <f>VLOOKUP($A1576, 'Medical Examinations'!$A$2:$J$2336, 10, FALSE)</f>
        <v>Normal</v>
      </c>
      <c r="N1576">
        <f>VLOOKUP($A1576, 'Hospitalisation Details'!$A$2:$K$2344, 5, FALSE)</f>
        <v>2</v>
      </c>
      <c r="O1576">
        <f>VLOOKUP($A1576, 'Hospitalisation Details'!$A$2:$K$2344, 6, FALSE)</f>
        <v>6374.16</v>
      </c>
      <c r="P1576" t="str">
        <f>VLOOKUP($A1576, 'Hospitalisation Details'!$A$2:$K$2344, 7, FALSE)</f>
        <v>tier - 2</v>
      </c>
      <c r="Q1576" t="str">
        <f>VLOOKUP($A1576, 'Hospitalisation Details'!$A$2:$K$2344, 8, FALSE)</f>
        <v>tier - 2</v>
      </c>
      <c r="R1576" t="str">
        <f>VLOOKUP($A1576, 'Hospitalisation Details'!$A$2:$K$2344, 9, FALSE)</f>
        <v>R1013</v>
      </c>
      <c r="S1576" t="str">
        <f>VLOOKUP($A1576, 'Hospitalisation Details'!$A$2:$K$2344, 10, FALSE)</f>
        <v>18Nov1976</v>
      </c>
      <c r="T1576">
        <f>VLOOKUP($A1576, 'Hospitalisation Details'!$A$2:$K$2344, 11, FALSE)</f>
        <v>46</v>
      </c>
    </row>
    <row r="1577" spans="1:20" ht="15.75" x14ac:dyDescent="0.25">
      <c r="A1577" s="1" t="s">
        <v>794</v>
      </c>
      <c r="B1577" t="str">
        <f>VLOOKUP($A1577, 'Customer Names'!$A$2:$D$2336, 2, FALSE)</f>
        <v>Campbell</v>
      </c>
      <c r="C1577" t="str">
        <f>VLOOKUP($A1577, 'Customer Names'!$A$2:$D$2336, 3, FALSE)</f>
        <v xml:space="preserve"> Ms</v>
      </c>
      <c r="D1577" t="str">
        <f>VLOOKUP($A1577, 'Customer Names'!$A$2:$D$2336, 4, FALSE)</f>
        <v xml:space="preserve">  Cathi</v>
      </c>
      <c r="E1577">
        <f>VLOOKUP($A1577, 'Medical Examinations'!$A$2:$J$2336, 2, FALSE)</f>
        <v>40.564999999999998</v>
      </c>
      <c r="F1577">
        <f>VLOOKUP($A1577, 'Medical Examinations'!$A$2:$J$2336, 3, FALSE)</f>
        <v>5.66</v>
      </c>
      <c r="G1577" t="str">
        <f>VLOOKUP($A1577, 'Medical Examinations'!$A$2:$J$2336, 4, FALSE)</f>
        <v>Yes</v>
      </c>
      <c r="H1577" t="str">
        <f>VLOOKUP($A1577, 'Medical Examinations'!$A$2:$J$2336, 5, FALSE)</f>
        <v>No</v>
      </c>
      <c r="I1577" t="str">
        <f>VLOOKUP($A1577, 'Medical Examinations'!$A$2:$J$2336, 6, FALSE)</f>
        <v>No</v>
      </c>
      <c r="J1577">
        <f>VLOOKUP($A1577, 'Medical Examinations'!$A$2:$J$2336, 7, FALSE)</f>
        <v>1</v>
      </c>
      <c r="K1577" t="str">
        <f>VLOOKUP($A1577, 'Medical Examinations'!$A$2:$J$2336, 8, FALSE)</f>
        <v>Yes</v>
      </c>
      <c r="L1577" t="str">
        <f>VLOOKUP($A1577, 'Medical Examinations'!$A$2:$J$2336, 9, FALSE)</f>
        <v>Obesity</v>
      </c>
      <c r="M1577" t="str">
        <f>VLOOKUP($A1577, 'Medical Examinations'!$A$2:$J$2336, 10, FALSE)</f>
        <v>Normal</v>
      </c>
      <c r="N1577">
        <f>VLOOKUP($A1577, 'Hospitalisation Details'!$A$2:$K$2344, 5, FALSE)</f>
        <v>1</v>
      </c>
      <c r="O1577">
        <f>VLOOKUP($A1577, 'Hospitalisation Details'!$A$2:$K$2344, 6, FALSE)</f>
        <v>6373.56</v>
      </c>
      <c r="P1577" t="str">
        <f>VLOOKUP($A1577, 'Hospitalisation Details'!$A$2:$K$2344, 7, FALSE)</f>
        <v>tier - 2</v>
      </c>
      <c r="Q1577" t="str">
        <f>VLOOKUP($A1577, 'Hospitalisation Details'!$A$2:$K$2344, 8, FALSE)</f>
        <v>tier - 1</v>
      </c>
      <c r="R1577" t="str">
        <f>VLOOKUP($A1577, 'Hospitalisation Details'!$A$2:$K$2344, 9, FALSE)</f>
        <v>R1012</v>
      </c>
      <c r="S1577" t="str">
        <f>VLOOKUP($A1577, 'Hospitalisation Details'!$A$2:$K$2344, 10, FALSE)</f>
        <v>13Aug1984</v>
      </c>
      <c r="T1577">
        <f>VLOOKUP($A1577, 'Hospitalisation Details'!$A$2:$K$2344, 11, FALSE)</f>
        <v>38</v>
      </c>
    </row>
    <row r="1578" spans="1:20" ht="15.75" x14ac:dyDescent="0.25">
      <c r="A1578" s="1" t="s">
        <v>793</v>
      </c>
      <c r="B1578" t="str">
        <f>VLOOKUP($A1578, 'Customer Names'!$A$2:$D$2336, 2, FALSE)</f>
        <v>Addison</v>
      </c>
      <c r="C1578" t="str">
        <f>VLOOKUP($A1578, 'Customer Names'!$A$2:$D$2336, 3, FALSE)</f>
        <v xml:space="preserve"> Mr</v>
      </c>
      <c r="D1578" t="str">
        <f>VLOOKUP($A1578, 'Customer Names'!$A$2:$D$2336, 4, FALSE)</f>
        <v xml:space="preserve">  Alex M</v>
      </c>
      <c r="E1578">
        <f>VLOOKUP($A1578, 'Medical Examinations'!$A$2:$J$2336, 2, FALSE)</f>
        <v>18.03</v>
      </c>
      <c r="F1578">
        <f>VLOOKUP($A1578, 'Medical Examinations'!$A$2:$J$2336, 3, FALSE)</f>
        <v>10.66</v>
      </c>
      <c r="G1578" t="str">
        <f>VLOOKUP($A1578, 'Medical Examinations'!$A$2:$J$2336, 4, FALSE)</f>
        <v>No</v>
      </c>
      <c r="H1578" t="str">
        <f>VLOOKUP($A1578, 'Medical Examinations'!$A$2:$J$2336, 5, FALSE)</f>
        <v>No</v>
      </c>
      <c r="I1578" t="str">
        <f>VLOOKUP($A1578, 'Medical Examinations'!$A$2:$J$2336, 6, FALSE)</f>
        <v>No</v>
      </c>
      <c r="J1578">
        <f>VLOOKUP($A1578, 'Medical Examinations'!$A$2:$J$2336, 7, FALSE)</f>
        <v>0</v>
      </c>
      <c r="K1578" t="str">
        <f>VLOOKUP($A1578, 'Medical Examinations'!$A$2:$J$2336, 8, FALSE)</f>
        <v>No</v>
      </c>
      <c r="L1578" t="str">
        <f>VLOOKUP($A1578, 'Medical Examinations'!$A$2:$J$2336, 9, FALSE)</f>
        <v>Underweight</v>
      </c>
      <c r="M1578" t="str">
        <f>VLOOKUP($A1578, 'Medical Examinations'!$A$2:$J$2336, 10, FALSE)</f>
        <v>Diabetes</v>
      </c>
      <c r="N1578">
        <f>VLOOKUP($A1578, 'Hospitalisation Details'!$A$2:$K$2344, 5, FALSE)</f>
        <v>0</v>
      </c>
      <c r="O1578">
        <f>VLOOKUP($A1578, 'Hospitalisation Details'!$A$2:$K$2344, 6, FALSE)</f>
        <v>6367.31</v>
      </c>
      <c r="P1578" t="str">
        <f>VLOOKUP($A1578, 'Hospitalisation Details'!$A$2:$K$2344, 7, FALSE)</f>
        <v>tier - 2</v>
      </c>
      <c r="Q1578" t="str">
        <f>VLOOKUP($A1578, 'Hospitalisation Details'!$A$2:$K$2344, 8, FALSE)</f>
        <v>tier - 1</v>
      </c>
      <c r="R1578" t="str">
        <f>VLOOKUP($A1578, 'Hospitalisation Details'!$A$2:$K$2344, 9, FALSE)</f>
        <v>R1013</v>
      </c>
      <c r="S1578" t="str">
        <f>VLOOKUP($A1578, 'Hospitalisation Details'!$A$2:$K$2344, 10, FALSE)</f>
        <v>9Nov1970</v>
      </c>
      <c r="T1578">
        <f>VLOOKUP($A1578, 'Hospitalisation Details'!$A$2:$K$2344, 11, FALSE)</f>
        <v>52</v>
      </c>
    </row>
    <row r="1579" spans="1:20" ht="15.75" x14ac:dyDescent="0.25">
      <c r="A1579" s="1" t="s">
        <v>792</v>
      </c>
      <c r="B1579" t="str">
        <f>VLOOKUP($A1579, 'Customer Names'!$A$2:$D$2336, 2, FALSE)</f>
        <v>Wu</v>
      </c>
      <c r="C1579" t="str">
        <f>VLOOKUP($A1579, 'Customer Names'!$A$2:$D$2336, 3, FALSE)</f>
        <v xml:space="preserve"> Mr</v>
      </c>
      <c r="D1579" t="str">
        <f>VLOOKUP($A1579, 'Customer Names'!$A$2:$D$2336, 4, FALSE)</f>
        <v xml:space="preserve">  Liang</v>
      </c>
      <c r="E1579">
        <f>VLOOKUP($A1579, 'Medical Examinations'!$A$2:$J$2336, 2, FALSE)</f>
        <v>34.65</v>
      </c>
      <c r="F1579">
        <f>VLOOKUP($A1579, 'Medical Examinations'!$A$2:$J$2336, 3, FALSE)</f>
        <v>5.98</v>
      </c>
      <c r="G1579" t="str">
        <f>VLOOKUP($A1579, 'Medical Examinations'!$A$2:$J$2336, 4, FALSE)</f>
        <v>Yes</v>
      </c>
      <c r="H1579" t="str">
        <f>VLOOKUP($A1579, 'Medical Examinations'!$A$2:$J$2336, 5, FALSE)</f>
        <v>No</v>
      </c>
      <c r="I1579" t="str">
        <f>VLOOKUP($A1579, 'Medical Examinations'!$A$2:$J$2336, 6, FALSE)</f>
        <v>No</v>
      </c>
      <c r="J1579">
        <f>VLOOKUP($A1579, 'Medical Examinations'!$A$2:$J$2336, 7, FALSE)</f>
        <v>1</v>
      </c>
      <c r="K1579" t="str">
        <f>VLOOKUP($A1579, 'Medical Examinations'!$A$2:$J$2336, 8, FALSE)</f>
        <v>No</v>
      </c>
      <c r="L1579" t="str">
        <f>VLOOKUP($A1579, 'Medical Examinations'!$A$2:$J$2336, 9, FALSE)</f>
        <v>Obesity</v>
      </c>
      <c r="M1579" t="str">
        <f>VLOOKUP($A1579, 'Medical Examinations'!$A$2:$J$2336, 10, FALSE)</f>
        <v>Diabetes</v>
      </c>
      <c r="N1579">
        <f>VLOOKUP($A1579, 'Hospitalisation Details'!$A$2:$K$2344, 5, FALSE)</f>
        <v>0</v>
      </c>
      <c r="O1579">
        <f>VLOOKUP($A1579, 'Hospitalisation Details'!$A$2:$K$2344, 6, FALSE)</f>
        <v>6361.47</v>
      </c>
      <c r="P1579" t="str">
        <f>VLOOKUP($A1579, 'Hospitalisation Details'!$A$2:$K$2344, 7, FALSE)</f>
        <v>tier - 2</v>
      </c>
      <c r="Q1579" t="str">
        <f>VLOOKUP($A1579, 'Hospitalisation Details'!$A$2:$K$2344, 8, FALSE)</f>
        <v>tier - 3</v>
      </c>
      <c r="R1579" t="str">
        <f>VLOOKUP($A1579, 'Hospitalisation Details'!$A$2:$K$2344, 9, FALSE)</f>
        <v>R1021</v>
      </c>
      <c r="S1579" t="str">
        <f>VLOOKUP($A1579, 'Hospitalisation Details'!$A$2:$K$2344, 10, FALSE)</f>
        <v>7Jul1996</v>
      </c>
      <c r="T1579">
        <f>VLOOKUP($A1579, 'Hospitalisation Details'!$A$2:$K$2344, 11, FALSE)</f>
        <v>26</v>
      </c>
    </row>
    <row r="1580" spans="1:20" ht="15.75" x14ac:dyDescent="0.25">
      <c r="A1580" s="1" t="s">
        <v>791</v>
      </c>
      <c r="B1580" t="str">
        <f>VLOOKUP($A1580, 'Customer Names'!$A$2:$D$2336, 2, FALSE)</f>
        <v>Millett</v>
      </c>
      <c r="C1580" t="str">
        <f>VLOOKUP($A1580, 'Customer Names'!$A$2:$D$2336, 3, FALSE)</f>
        <v xml:space="preserve"> Ms</v>
      </c>
      <c r="D1580" t="str">
        <f>VLOOKUP($A1580, 'Customer Names'!$A$2:$D$2336, 4, FALSE)</f>
        <v xml:space="preserve">  Lexy</v>
      </c>
      <c r="E1580">
        <f>VLOOKUP($A1580, 'Medical Examinations'!$A$2:$J$2336, 2, FALSE)</f>
        <v>42.94</v>
      </c>
      <c r="F1580">
        <f>VLOOKUP($A1580, 'Medical Examinations'!$A$2:$J$2336, 3, FALSE)</f>
        <v>4.34</v>
      </c>
      <c r="G1580" t="str">
        <f>VLOOKUP($A1580, 'Medical Examinations'!$A$2:$J$2336, 4, FALSE)</f>
        <v>Yes</v>
      </c>
      <c r="H1580" t="str">
        <f>VLOOKUP($A1580, 'Medical Examinations'!$A$2:$J$2336, 5, FALSE)</f>
        <v>No</v>
      </c>
      <c r="I1580" t="str">
        <f>VLOOKUP($A1580, 'Medical Examinations'!$A$2:$J$2336, 6, FALSE)</f>
        <v>No</v>
      </c>
      <c r="J1580">
        <f>VLOOKUP($A1580, 'Medical Examinations'!$A$2:$J$2336, 7, FALSE)</f>
        <v>2</v>
      </c>
      <c r="K1580" t="str">
        <f>VLOOKUP($A1580, 'Medical Examinations'!$A$2:$J$2336, 8, FALSE)</f>
        <v>Yes</v>
      </c>
      <c r="L1580" t="str">
        <f>VLOOKUP($A1580, 'Medical Examinations'!$A$2:$J$2336, 9, FALSE)</f>
        <v>Obesity</v>
      </c>
      <c r="M1580" t="str">
        <f>VLOOKUP($A1580, 'Medical Examinations'!$A$2:$J$2336, 10, FALSE)</f>
        <v>Normal</v>
      </c>
      <c r="N1580">
        <f>VLOOKUP($A1580, 'Hospitalisation Details'!$A$2:$K$2344, 5, FALSE)</f>
        <v>3</v>
      </c>
      <c r="O1580">
        <f>VLOOKUP($A1580, 'Hospitalisation Details'!$A$2:$K$2344, 6, FALSE)</f>
        <v>6360.99</v>
      </c>
      <c r="P1580" t="str">
        <f>VLOOKUP($A1580, 'Hospitalisation Details'!$A$2:$K$2344, 7, FALSE)</f>
        <v>tier - 2</v>
      </c>
      <c r="Q1580" t="str">
        <f>VLOOKUP($A1580, 'Hospitalisation Details'!$A$2:$K$2344, 8, FALSE)</f>
        <v>tier - 2</v>
      </c>
      <c r="R1580" t="str">
        <f>VLOOKUP($A1580, 'Hospitalisation Details'!$A$2:$K$2344, 9, FALSE)</f>
        <v>R1012</v>
      </c>
      <c r="S1580" t="str">
        <f>VLOOKUP($A1580, 'Hospitalisation Details'!$A$2:$K$2344, 10, FALSE)</f>
        <v>24Jun1989</v>
      </c>
      <c r="T1580">
        <f>VLOOKUP($A1580, 'Hospitalisation Details'!$A$2:$K$2344, 11, FALSE)</f>
        <v>33</v>
      </c>
    </row>
    <row r="1581" spans="1:20" ht="15.75" x14ac:dyDescent="0.25">
      <c r="A1581" s="1" t="s">
        <v>790</v>
      </c>
      <c r="B1581" t="str">
        <f>VLOOKUP($A1581, 'Customer Names'!$A$2:$D$2336, 2, FALSE)</f>
        <v>Bosl</v>
      </c>
      <c r="C1581" t="str">
        <f>VLOOKUP($A1581, 'Customer Names'!$A$2:$D$2336, 3, FALSE)</f>
        <v xml:space="preserve"> Mr</v>
      </c>
      <c r="D1581" t="str">
        <f>VLOOKUP($A1581, 'Customer Names'!$A$2:$D$2336, 4, FALSE)</f>
        <v xml:space="preserve">  Michael</v>
      </c>
      <c r="E1581">
        <f>VLOOKUP($A1581, 'Medical Examinations'!$A$2:$J$2336, 2, FALSE)</f>
        <v>31.254999999999999</v>
      </c>
      <c r="F1581">
        <f>VLOOKUP($A1581, 'Medical Examinations'!$A$2:$J$2336, 3, FALSE)</f>
        <v>5.17</v>
      </c>
      <c r="G1581" t="str">
        <f>VLOOKUP($A1581, 'Medical Examinations'!$A$2:$J$2336, 4, FALSE)</f>
        <v>No</v>
      </c>
      <c r="H1581" t="str">
        <f>VLOOKUP($A1581, 'Medical Examinations'!$A$2:$J$2336, 5, FALSE)</f>
        <v>No</v>
      </c>
      <c r="I1581" t="str">
        <f>VLOOKUP($A1581, 'Medical Examinations'!$A$2:$J$2336, 6, FALSE)</f>
        <v>No</v>
      </c>
      <c r="J1581">
        <f>VLOOKUP($A1581, 'Medical Examinations'!$A$2:$J$2336, 7, FALSE)</f>
        <v>1</v>
      </c>
      <c r="K1581" t="str">
        <f>VLOOKUP($A1581, 'Medical Examinations'!$A$2:$J$2336, 8, FALSE)</f>
        <v>No</v>
      </c>
      <c r="L1581" t="str">
        <f>VLOOKUP($A1581, 'Medical Examinations'!$A$2:$J$2336, 9, FALSE)</f>
        <v>Obesity</v>
      </c>
      <c r="M1581" t="str">
        <f>VLOOKUP($A1581, 'Medical Examinations'!$A$2:$J$2336, 10, FALSE)</f>
        <v>Normal</v>
      </c>
      <c r="N1581">
        <f>VLOOKUP($A1581, 'Hospitalisation Details'!$A$2:$K$2344, 5, FALSE)</f>
        <v>0</v>
      </c>
      <c r="O1581">
        <f>VLOOKUP($A1581, 'Hospitalisation Details'!$A$2:$K$2344, 6, FALSE)</f>
        <v>6358.78</v>
      </c>
      <c r="P1581" t="str">
        <f>VLOOKUP($A1581, 'Hospitalisation Details'!$A$2:$K$2344, 7, FALSE)</f>
        <v>tier - 2</v>
      </c>
      <c r="Q1581" t="str">
        <f>VLOOKUP($A1581, 'Hospitalisation Details'!$A$2:$K$2344, 8, FALSE)</f>
        <v>tier - 1</v>
      </c>
      <c r="R1581" t="str">
        <f>VLOOKUP($A1581, 'Hospitalisation Details'!$A$2:$K$2344, 9, FALSE)</f>
        <v>R1012</v>
      </c>
      <c r="S1581" t="str">
        <f>VLOOKUP($A1581, 'Hospitalisation Details'!$A$2:$K$2344, 10, FALSE)</f>
        <v>30Oct1980</v>
      </c>
      <c r="T1581">
        <f>VLOOKUP($A1581, 'Hospitalisation Details'!$A$2:$K$2344, 11, FALSE)</f>
        <v>42</v>
      </c>
    </row>
    <row r="1582" spans="1:20" ht="15.75" x14ac:dyDescent="0.25">
      <c r="A1582" s="1" t="s">
        <v>789</v>
      </c>
      <c r="B1582" t="str">
        <f>VLOOKUP($A1582, 'Customer Names'!$A$2:$D$2336, 2, FALSE)</f>
        <v>Goldberg</v>
      </c>
      <c r="C1582" t="str">
        <f>VLOOKUP($A1582, 'Customer Names'!$A$2:$D$2336, 3, FALSE)</f>
        <v xml:space="preserve"> Mr</v>
      </c>
      <c r="D1582" t="str">
        <f>VLOOKUP($A1582, 'Customer Names'!$A$2:$D$2336, 4, FALSE)</f>
        <v xml:space="preserve">  Samuel L</v>
      </c>
      <c r="E1582">
        <f>VLOOKUP($A1582, 'Medical Examinations'!$A$2:$J$2336, 2, FALSE)</f>
        <v>45.43</v>
      </c>
      <c r="F1582">
        <f>VLOOKUP($A1582, 'Medical Examinations'!$A$2:$J$2336, 3, FALSE)</f>
        <v>4.2300000000000004</v>
      </c>
      <c r="G1582" t="str">
        <f>VLOOKUP($A1582, 'Medical Examinations'!$A$2:$J$2336, 4, FALSE)</f>
        <v>Yes</v>
      </c>
      <c r="H1582" t="str">
        <f>VLOOKUP($A1582, 'Medical Examinations'!$A$2:$J$2336, 5, FALSE)</f>
        <v>No</v>
      </c>
      <c r="I1582" t="str">
        <f>VLOOKUP($A1582, 'Medical Examinations'!$A$2:$J$2336, 6, FALSE)</f>
        <v>Yes</v>
      </c>
      <c r="J1582">
        <f>VLOOKUP($A1582, 'Medical Examinations'!$A$2:$J$2336, 7, FALSE)</f>
        <v>2</v>
      </c>
      <c r="K1582" t="str">
        <f>VLOOKUP($A1582, 'Medical Examinations'!$A$2:$J$2336, 8, FALSE)</f>
        <v>Yes</v>
      </c>
      <c r="L1582" t="str">
        <f>VLOOKUP($A1582, 'Medical Examinations'!$A$2:$J$2336, 9, FALSE)</f>
        <v>Obesity</v>
      </c>
      <c r="M1582" t="str">
        <f>VLOOKUP($A1582, 'Medical Examinations'!$A$2:$J$2336, 10, FALSE)</f>
        <v>Normal</v>
      </c>
      <c r="N1582">
        <f>VLOOKUP($A1582, 'Hospitalisation Details'!$A$2:$K$2344, 5, FALSE)</f>
        <v>2</v>
      </c>
      <c r="O1582">
        <f>VLOOKUP($A1582, 'Hospitalisation Details'!$A$2:$K$2344, 6, FALSE)</f>
        <v>6356.27</v>
      </c>
      <c r="P1582" t="str">
        <f>VLOOKUP($A1582, 'Hospitalisation Details'!$A$2:$K$2344, 7, FALSE)</f>
        <v>tier - 3</v>
      </c>
      <c r="Q1582" t="str">
        <f>VLOOKUP($A1582, 'Hospitalisation Details'!$A$2:$K$2344, 8, FALSE)</f>
        <v>tier - 2</v>
      </c>
      <c r="R1582" t="str">
        <f>VLOOKUP($A1582, 'Hospitalisation Details'!$A$2:$K$2344, 9, FALSE)</f>
        <v>R1013</v>
      </c>
      <c r="S1582" t="str">
        <f>VLOOKUP($A1582, 'Hospitalisation Details'!$A$2:$K$2344, 10, FALSE)</f>
        <v>19Aug1983</v>
      </c>
      <c r="T1582">
        <f>VLOOKUP($A1582, 'Hospitalisation Details'!$A$2:$K$2344, 11, FALSE)</f>
        <v>39</v>
      </c>
    </row>
    <row r="1583" spans="1:20" ht="15.75" x14ac:dyDescent="0.25">
      <c r="A1583" s="1" t="s">
        <v>788</v>
      </c>
      <c r="B1583" t="str">
        <f>VLOOKUP($A1583, 'Customer Names'!$A$2:$D$2336, 2, FALSE)</f>
        <v>Kelley</v>
      </c>
      <c r="C1583" t="str">
        <f>VLOOKUP($A1583, 'Customer Names'!$A$2:$D$2336, 3, FALSE)</f>
        <v xml:space="preserve"> Mr</v>
      </c>
      <c r="D1583" t="str">
        <f>VLOOKUP($A1583, 'Customer Names'!$A$2:$D$2336, 4, FALSE)</f>
        <v xml:space="preserve">  Spencer A</v>
      </c>
      <c r="E1583">
        <f>VLOOKUP($A1583, 'Medical Examinations'!$A$2:$J$2336, 2, FALSE)</f>
        <v>32.340000000000003</v>
      </c>
      <c r="F1583">
        <f>VLOOKUP($A1583, 'Medical Examinations'!$A$2:$J$2336, 3, FALSE)</f>
        <v>4.88</v>
      </c>
      <c r="G1583" t="str">
        <f>VLOOKUP($A1583, 'Medical Examinations'!$A$2:$J$2336, 4, FALSE)</f>
        <v>No</v>
      </c>
      <c r="H1583" t="str">
        <f>VLOOKUP($A1583, 'Medical Examinations'!$A$2:$J$2336, 5, FALSE)</f>
        <v>No</v>
      </c>
      <c r="I1583" t="str">
        <f>VLOOKUP($A1583, 'Medical Examinations'!$A$2:$J$2336, 6, FALSE)</f>
        <v>Yes</v>
      </c>
      <c r="J1583">
        <f>VLOOKUP($A1583, 'Medical Examinations'!$A$2:$J$2336, 7, FALSE)</f>
        <v>1</v>
      </c>
      <c r="K1583" t="str">
        <f>VLOOKUP($A1583, 'Medical Examinations'!$A$2:$J$2336, 8, FALSE)</f>
        <v>No</v>
      </c>
      <c r="L1583" t="str">
        <f>VLOOKUP($A1583, 'Medical Examinations'!$A$2:$J$2336, 9, FALSE)</f>
        <v>Obesity</v>
      </c>
      <c r="M1583" t="str">
        <f>VLOOKUP($A1583, 'Medical Examinations'!$A$2:$J$2336, 10, FALSE)</f>
        <v>Normal</v>
      </c>
      <c r="N1583">
        <f>VLOOKUP($A1583, 'Hospitalisation Details'!$A$2:$K$2344, 5, FALSE)</f>
        <v>2</v>
      </c>
      <c r="O1583">
        <f>VLOOKUP($A1583, 'Hospitalisation Details'!$A$2:$K$2344, 6, FALSE)</f>
        <v>6338.08</v>
      </c>
      <c r="P1583" t="str">
        <f>VLOOKUP($A1583, 'Hospitalisation Details'!$A$2:$K$2344, 7, FALSE)</f>
        <v>tier - 2</v>
      </c>
      <c r="Q1583" t="str">
        <f>VLOOKUP($A1583, 'Hospitalisation Details'!$A$2:$K$2344, 8, FALSE)</f>
        <v>tier - 1</v>
      </c>
      <c r="R1583" t="str">
        <f>VLOOKUP($A1583, 'Hospitalisation Details'!$A$2:$K$2344, 9, FALSE)</f>
        <v>R1013</v>
      </c>
      <c r="S1583" t="str">
        <f>VLOOKUP($A1583, 'Hospitalisation Details'!$A$2:$K$2344, 10, FALSE)</f>
        <v>21Oct1983</v>
      </c>
      <c r="T1583">
        <f>VLOOKUP($A1583, 'Hospitalisation Details'!$A$2:$K$2344, 11, FALSE)</f>
        <v>39</v>
      </c>
    </row>
    <row r="1584" spans="1:20" ht="15.75" x14ac:dyDescent="0.25">
      <c r="A1584" s="1" t="s">
        <v>787</v>
      </c>
      <c r="B1584" t="str">
        <f>VLOOKUP($A1584, 'Customer Names'!$A$2:$D$2336, 2, FALSE)</f>
        <v>Johnston</v>
      </c>
      <c r="C1584" t="str">
        <f>VLOOKUP($A1584, 'Customer Names'!$A$2:$D$2336, 3, FALSE)</f>
        <v xml:space="preserve"> Mrs</v>
      </c>
      <c r="D1584" t="str">
        <f>VLOOKUP($A1584, 'Customer Names'!$A$2:$D$2336, 4, FALSE)</f>
        <v xml:space="preserve">  Rochelle</v>
      </c>
      <c r="E1584">
        <f>VLOOKUP($A1584, 'Medical Examinations'!$A$2:$J$2336, 2, FALSE)</f>
        <v>25.46</v>
      </c>
      <c r="F1584">
        <f>VLOOKUP($A1584, 'Medical Examinations'!$A$2:$J$2336, 3, FALSE)</f>
        <v>9.7100000000000009</v>
      </c>
      <c r="G1584" t="str">
        <f>VLOOKUP($A1584, 'Medical Examinations'!$A$2:$J$2336, 4, FALSE)</f>
        <v>No</v>
      </c>
      <c r="H1584" t="str">
        <f>VLOOKUP($A1584, 'Medical Examinations'!$A$2:$J$2336, 5, FALSE)</f>
        <v>No</v>
      </c>
      <c r="I1584" t="str">
        <f>VLOOKUP($A1584, 'Medical Examinations'!$A$2:$J$2336, 6, FALSE)</f>
        <v>No</v>
      </c>
      <c r="J1584">
        <f>VLOOKUP($A1584, 'Medical Examinations'!$A$2:$J$2336, 7, FALSE)</f>
        <v>0</v>
      </c>
      <c r="K1584" t="str">
        <f>VLOOKUP($A1584, 'Medical Examinations'!$A$2:$J$2336, 8, FALSE)</f>
        <v>No</v>
      </c>
      <c r="L1584" t="str">
        <f>VLOOKUP($A1584, 'Medical Examinations'!$A$2:$J$2336, 9, FALSE)</f>
        <v>Obesity</v>
      </c>
      <c r="M1584" t="str">
        <f>VLOOKUP($A1584, 'Medical Examinations'!$A$2:$J$2336, 10, FALSE)</f>
        <v>Diabetes</v>
      </c>
      <c r="N1584">
        <f>VLOOKUP($A1584, 'Hospitalisation Details'!$A$2:$K$2344, 5, FALSE)</f>
        <v>3</v>
      </c>
      <c r="O1584">
        <f>VLOOKUP($A1584, 'Hospitalisation Details'!$A$2:$K$2344, 6, FALSE)</f>
        <v>6335.64</v>
      </c>
      <c r="P1584" t="str">
        <f>VLOOKUP($A1584, 'Hospitalisation Details'!$A$2:$K$2344, 7, FALSE)</f>
        <v>tier - 2</v>
      </c>
      <c r="Q1584" t="str">
        <f>VLOOKUP($A1584, 'Hospitalisation Details'!$A$2:$K$2344, 8, FALSE)</f>
        <v>tier - 2</v>
      </c>
      <c r="R1584" t="str">
        <f>VLOOKUP($A1584, 'Hospitalisation Details'!$A$2:$K$2344, 9, FALSE)</f>
        <v>R1013</v>
      </c>
      <c r="S1584" t="str">
        <f>VLOOKUP($A1584, 'Hospitalisation Details'!$A$2:$K$2344, 10, FALSE)</f>
        <v>25Sep1986</v>
      </c>
      <c r="T1584">
        <f>VLOOKUP($A1584, 'Hospitalisation Details'!$A$2:$K$2344, 11, FALSE)</f>
        <v>36</v>
      </c>
    </row>
    <row r="1585" spans="1:20" ht="15.75" x14ac:dyDescent="0.25">
      <c r="A1585" s="1" t="s">
        <v>786</v>
      </c>
      <c r="B1585" t="str">
        <f>VLOOKUP($A1585, 'Customer Names'!$A$2:$D$2336, 2, FALSE)</f>
        <v>Keating</v>
      </c>
      <c r="C1585" t="str">
        <f>VLOOKUP($A1585, 'Customer Names'!$A$2:$D$2336, 3, FALSE)</f>
        <v xml:space="preserve"> Ms</v>
      </c>
      <c r="D1585" t="str">
        <f>VLOOKUP($A1585, 'Customer Names'!$A$2:$D$2336, 4, FALSE)</f>
        <v xml:space="preserve">  Paula</v>
      </c>
      <c r="E1585">
        <f>VLOOKUP($A1585, 'Medical Examinations'!$A$2:$J$2336, 2, FALSE)</f>
        <v>37.145000000000003</v>
      </c>
      <c r="F1585">
        <f>VLOOKUP($A1585, 'Medical Examinations'!$A$2:$J$2336, 3, FALSE)</f>
        <v>5.32</v>
      </c>
      <c r="G1585" t="str">
        <f>VLOOKUP($A1585, 'Medical Examinations'!$A$2:$J$2336, 4, FALSE)</f>
        <v>Yes</v>
      </c>
      <c r="H1585" t="str">
        <f>VLOOKUP($A1585, 'Medical Examinations'!$A$2:$J$2336, 5, FALSE)</f>
        <v>No</v>
      </c>
      <c r="I1585" t="str">
        <f>VLOOKUP($A1585, 'Medical Examinations'!$A$2:$J$2336, 6, FALSE)</f>
        <v>No</v>
      </c>
      <c r="J1585">
        <f>VLOOKUP($A1585, 'Medical Examinations'!$A$2:$J$2336, 7, FALSE)</f>
        <v>1</v>
      </c>
      <c r="K1585" t="str">
        <f>VLOOKUP($A1585, 'Medical Examinations'!$A$2:$J$2336, 8, FALSE)</f>
        <v>No</v>
      </c>
      <c r="L1585" t="str">
        <f>VLOOKUP($A1585, 'Medical Examinations'!$A$2:$J$2336, 9, FALSE)</f>
        <v>Obesity</v>
      </c>
      <c r="M1585" t="str">
        <f>VLOOKUP($A1585, 'Medical Examinations'!$A$2:$J$2336, 10, FALSE)</f>
        <v>Normal</v>
      </c>
      <c r="N1585">
        <f>VLOOKUP($A1585, 'Hospitalisation Details'!$A$2:$K$2344, 5, FALSE)</f>
        <v>3</v>
      </c>
      <c r="O1585">
        <f>VLOOKUP($A1585, 'Hospitalisation Details'!$A$2:$K$2344, 6, FALSE)</f>
        <v>6334.34</v>
      </c>
      <c r="P1585" t="str">
        <f>VLOOKUP($A1585, 'Hospitalisation Details'!$A$2:$K$2344, 7, FALSE)</f>
        <v>tier - 2</v>
      </c>
      <c r="Q1585" t="str">
        <f>VLOOKUP($A1585, 'Hospitalisation Details'!$A$2:$K$2344, 8, FALSE)</f>
        <v>tier - 2</v>
      </c>
      <c r="R1585" t="str">
        <f>VLOOKUP($A1585, 'Hospitalisation Details'!$A$2:$K$2344, 9, FALSE)</f>
        <v>R1024</v>
      </c>
      <c r="S1585" t="str">
        <f>VLOOKUP($A1585, 'Hospitalisation Details'!$A$2:$K$2344, 10, FALSE)</f>
        <v>13Aug1990</v>
      </c>
      <c r="T1585">
        <f>VLOOKUP($A1585, 'Hospitalisation Details'!$A$2:$K$2344, 11, FALSE)</f>
        <v>32</v>
      </c>
    </row>
    <row r="1586" spans="1:20" ht="15.75" x14ac:dyDescent="0.25">
      <c r="A1586" s="1" t="s">
        <v>785</v>
      </c>
      <c r="B1586" t="str">
        <f>VLOOKUP($A1586, 'Customer Names'!$A$2:$D$2336, 2, FALSE)</f>
        <v>Duhon</v>
      </c>
      <c r="C1586" t="str">
        <f>VLOOKUP($A1586, 'Customer Names'!$A$2:$D$2336, 3, FALSE)</f>
        <v xml:space="preserve"> Mrs</v>
      </c>
      <c r="D1586" t="str">
        <f>VLOOKUP($A1586, 'Customer Names'!$A$2:$D$2336, 4, FALSE)</f>
        <v xml:space="preserve">  Madeline E</v>
      </c>
      <c r="E1586">
        <f>VLOOKUP($A1586, 'Medical Examinations'!$A$2:$J$2336, 2, FALSE)</f>
        <v>30.8</v>
      </c>
      <c r="F1586">
        <f>VLOOKUP($A1586, 'Medical Examinations'!$A$2:$J$2336, 3, FALSE)</f>
        <v>5.83</v>
      </c>
      <c r="G1586" t="str">
        <f>VLOOKUP($A1586, 'Medical Examinations'!$A$2:$J$2336, 4, FALSE)</f>
        <v>No</v>
      </c>
      <c r="H1586" t="str">
        <f>VLOOKUP($A1586, 'Medical Examinations'!$A$2:$J$2336, 5, FALSE)</f>
        <v>No</v>
      </c>
      <c r="I1586" t="str">
        <f>VLOOKUP($A1586, 'Medical Examinations'!$A$2:$J$2336, 6, FALSE)</f>
        <v>No</v>
      </c>
      <c r="J1586">
        <f>VLOOKUP($A1586, 'Medical Examinations'!$A$2:$J$2336, 7, FALSE)</f>
        <v>1</v>
      </c>
      <c r="K1586" t="str">
        <f>VLOOKUP($A1586, 'Medical Examinations'!$A$2:$J$2336, 8, FALSE)</f>
        <v>No</v>
      </c>
      <c r="L1586" t="str">
        <f>VLOOKUP($A1586, 'Medical Examinations'!$A$2:$J$2336, 9, FALSE)</f>
        <v>Obesity</v>
      </c>
      <c r="M1586" t="str">
        <f>VLOOKUP($A1586, 'Medical Examinations'!$A$2:$J$2336, 10, FALSE)</f>
        <v>Diabetes</v>
      </c>
      <c r="N1586">
        <f>VLOOKUP($A1586, 'Hospitalisation Details'!$A$2:$K$2344, 5, FALSE)</f>
        <v>2</v>
      </c>
      <c r="O1586">
        <f>VLOOKUP($A1586, 'Hospitalisation Details'!$A$2:$K$2344, 6, FALSE)</f>
        <v>6313.76</v>
      </c>
      <c r="P1586" t="str">
        <f>VLOOKUP($A1586, 'Hospitalisation Details'!$A$2:$K$2344, 7, FALSE)</f>
        <v>tier - 2</v>
      </c>
      <c r="Q1586" t="str">
        <f>VLOOKUP($A1586, 'Hospitalisation Details'!$A$2:$K$2344, 8, FALSE)</f>
        <v>tier - 1</v>
      </c>
      <c r="R1586" t="str">
        <f>VLOOKUP($A1586, 'Hospitalisation Details'!$A$2:$K$2344, 9, FALSE)</f>
        <v>R1013</v>
      </c>
      <c r="S1586" t="str">
        <f>VLOOKUP($A1586, 'Hospitalisation Details'!$A$2:$K$2344, 10, FALSE)</f>
        <v>15Dec1985</v>
      </c>
      <c r="T1586">
        <f>VLOOKUP($A1586, 'Hospitalisation Details'!$A$2:$K$2344, 11, FALSE)</f>
        <v>37</v>
      </c>
    </row>
    <row r="1587" spans="1:20" ht="15.75" x14ac:dyDescent="0.25">
      <c r="A1587" s="1" t="s">
        <v>784</v>
      </c>
      <c r="B1587" t="str">
        <f>VLOOKUP($A1587, 'Customer Names'!$A$2:$D$2336, 2, FALSE)</f>
        <v>Briseno</v>
      </c>
      <c r="C1587" t="str">
        <f>VLOOKUP($A1587, 'Customer Names'!$A$2:$D$2336, 3, FALSE)</f>
        <v xml:space="preserve"> Ms</v>
      </c>
      <c r="D1587" t="str">
        <f>VLOOKUP($A1587, 'Customer Names'!$A$2:$D$2336, 4, FALSE)</f>
        <v xml:space="preserve">  Maria Isabel</v>
      </c>
      <c r="E1587">
        <f>VLOOKUP($A1587, 'Medical Examinations'!$A$2:$J$2336, 2, FALSE)</f>
        <v>29.5</v>
      </c>
      <c r="F1587">
        <f>VLOOKUP($A1587, 'Medical Examinations'!$A$2:$J$2336, 3, FALSE)</f>
        <v>5.54</v>
      </c>
      <c r="G1587" t="str">
        <f>VLOOKUP($A1587, 'Medical Examinations'!$A$2:$J$2336, 4, FALSE)</f>
        <v>No</v>
      </c>
      <c r="H1587" t="str">
        <f>VLOOKUP($A1587, 'Medical Examinations'!$A$2:$J$2336, 5, FALSE)</f>
        <v>No</v>
      </c>
      <c r="I1587" t="str">
        <f>VLOOKUP($A1587, 'Medical Examinations'!$A$2:$J$2336, 6, FALSE)</f>
        <v>No</v>
      </c>
      <c r="J1587">
        <f>VLOOKUP($A1587, 'Medical Examinations'!$A$2:$J$2336, 7, FALSE)</f>
        <v>0</v>
      </c>
      <c r="K1587" t="str">
        <f>VLOOKUP($A1587, 'Medical Examinations'!$A$2:$J$2336, 8, FALSE)</f>
        <v>No</v>
      </c>
      <c r="L1587" t="str">
        <f>VLOOKUP($A1587, 'Medical Examinations'!$A$2:$J$2336, 9, FALSE)</f>
        <v>Obesity</v>
      </c>
      <c r="M1587" t="str">
        <f>VLOOKUP($A1587, 'Medical Examinations'!$A$2:$J$2336, 10, FALSE)</f>
        <v>Normal</v>
      </c>
      <c r="N1587">
        <f>VLOOKUP($A1587, 'Hospitalisation Details'!$A$2:$K$2344, 5, FALSE)</f>
        <v>2</v>
      </c>
      <c r="O1587">
        <f>VLOOKUP($A1587, 'Hospitalisation Details'!$A$2:$K$2344, 6, FALSE)</f>
        <v>6311.95</v>
      </c>
      <c r="P1587" t="str">
        <f>VLOOKUP($A1587, 'Hospitalisation Details'!$A$2:$K$2344, 7, FALSE)</f>
        <v>tier - 2</v>
      </c>
      <c r="Q1587" t="str">
        <f>VLOOKUP($A1587, 'Hospitalisation Details'!$A$2:$K$2344, 8, FALSE)</f>
        <v>tier - 1</v>
      </c>
      <c r="R1587" t="str">
        <f>VLOOKUP($A1587, 'Hospitalisation Details'!$A$2:$K$2344, 9, FALSE)</f>
        <v>R1011</v>
      </c>
      <c r="S1587" t="str">
        <f>VLOOKUP($A1587, 'Hospitalisation Details'!$A$2:$K$2344, 10, FALSE)</f>
        <v>19Nov1985</v>
      </c>
      <c r="T1587">
        <f>VLOOKUP($A1587, 'Hospitalisation Details'!$A$2:$K$2344, 11, FALSE)</f>
        <v>37</v>
      </c>
    </row>
    <row r="1588" spans="1:20" ht="15.75" x14ac:dyDescent="0.25">
      <c r="A1588" s="1" t="s">
        <v>783</v>
      </c>
      <c r="B1588" t="str">
        <f>VLOOKUP($A1588, 'Customer Names'!$A$2:$D$2336, 2, FALSE)</f>
        <v>Besse</v>
      </c>
      <c r="C1588" t="str">
        <f>VLOOKUP($A1588, 'Customer Names'!$A$2:$D$2336, 3, FALSE)</f>
        <v xml:space="preserve"> Mr</v>
      </c>
      <c r="D1588" t="str">
        <f>VLOOKUP($A1588, 'Customer Names'!$A$2:$D$2336, 4, FALSE)</f>
        <v xml:space="preserve">  Arthur M</v>
      </c>
      <c r="E1588">
        <f>VLOOKUP($A1588, 'Medical Examinations'!$A$2:$J$2336, 2, FALSE)</f>
        <v>43.39</v>
      </c>
      <c r="F1588">
        <f>VLOOKUP($A1588, 'Medical Examinations'!$A$2:$J$2336, 3, FALSE)</f>
        <v>5.85</v>
      </c>
      <c r="G1588" t="str">
        <f>VLOOKUP($A1588, 'Medical Examinations'!$A$2:$J$2336, 4, FALSE)</f>
        <v>Yes</v>
      </c>
      <c r="H1588" t="str">
        <f>VLOOKUP($A1588, 'Medical Examinations'!$A$2:$J$2336, 5, FALSE)</f>
        <v>No</v>
      </c>
      <c r="I1588" t="str">
        <f>VLOOKUP($A1588, 'Medical Examinations'!$A$2:$J$2336, 6, FALSE)</f>
        <v>No</v>
      </c>
      <c r="J1588">
        <f>VLOOKUP($A1588, 'Medical Examinations'!$A$2:$J$2336, 7, FALSE)</f>
        <v>2</v>
      </c>
      <c r="K1588" t="str">
        <f>VLOOKUP($A1588, 'Medical Examinations'!$A$2:$J$2336, 8, FALSE)</f>
        <v>Yes</v>
      </c>
      <c r="L1588" t="str">
        <f>VLOOKUP($A1588, 'Medical Examinations'!$A$2:$J$2336, 9, FALSE)</f>
        <v>Obesity</v>
      </c>
      <c r="M1588" t="str">
        <f>VLOOKUP($A1588, 'Medical Examinations'!$A$2:$J$2336, 10, FALSE)</f>
        <v>Diabetes</v>
      </c>
      <c r="N1588">
        <f>VLOOKUP($A1588, 'Hospitalisation Details'!$A$2:$K$2344, 5, FALSE)</f>
        <v>0</v>
      </c>
      <c r="O1588">
        <f>VLOOKUP($A1588, 'Hospitalisation Details'!$A$2:$K$2344, 6, FALSE)</f>
        <v>6311.11</v>
      </c>
      <c r="P1588" t="str">
        <f>VLOOKUP($A1588, 'Hospitalisation Details'!$A$2:$K$2344, 7, FALSE)</f>
        <v>tier - 2</v>
      </c>
      <c r="Q1588" t="str">
        <f>VLOOKUP($A1588, 'Hospitalisation Details'!$A$2:$K$2344, 8, FALSE)</f>
        <v>tier - 2</v>
      </c>
      <c r="R1588" t="str">
        <f>VLOOKUP($A1588, 'Hospitalisation Details'!$A$2:$K$2344, 9, FALSE)</f>
        <v>R1011</v>
      </c>
      <c r="S1588" t="str">
        <f>VLOOKUP($A1588, 'Hospitalisation Details'!$A$2:$K$2344, 10, FALSE)</f>
        <v>27Jul2004</v>
      </c>
      <c r="T1588">
        <f>VLOOKUP($A1588, 'Hospitalisation Details'!$A$2:$K$2344, 11, FALSE)</f>
        <v>18</v>
      </c>
    </row>
    <row r="1589" spans="1:20" ht="15.75" x14ac:dyDescent="0.25">
      <c r="A1589" s="1" t="s">
        <v>782</v>
      </c>
      <c r="B1589" t="str">
        <f>VLOOKUP($A1589, 'Customer Names'!$A$2:$D$2336, 2, FALSE)</f>
        <v>Shillings</v>
      </c>
      <c r="C1589" t="str">
        <f>VLOOKUP($A1589, 'Customer Names'!$A$2:$D$2336, 3, FALSE)</f>
        <v xml:space="preserve"> Mr</v>
      </c>
      <c r="D1589" t="str">
        <f>VLOOKUP($A1589, 'Customer Names'!$A$2:$D$2336, 4, FALSE)</f>
        <v xml:space="preserve">  Joseph R</v>
      </c>
      <c r="E1589">
        <f>VLOOKUP($A1589, 'Medical Examinations'!$A$2:$J$2336, 2, FALSE)</f>
        <v>15.08</v>
      </c>
      <c r="F1589">
        <f>VLOOKUP($A1589, 'Medical Examinations'!$A$2:$J$2336, 3, FALSE)</f>
        <v>4.8499999999999996</v>
      </c>
      <c r="G1589" t="str">
        <f>VLOOKUP($A1589, 'Medical Examinations'!$A$2:$J$2336, 4, FALSE)</f>
        <v>No</v>
      </c>
      <c r="H1589" t="str">
        <f>VLOOKUP($A1589, 'Medical Examinations'!$A$2:$J$2336, 5, FALSE)</f>
        <v>No</v>
      </c>
      <c r="I1589" t="str">
        <f>VLOOKUP($A1589, 'Medical Examinations'!$A$2:$J$2336, 6, FALSE)</f>
        <v>Yes</v>
      </c>
      <c r="J1589">
        <f>VLOOKUP($A1589, 'Medical Examinations'!$A$2:$J$2336, 7, FALSE)</f>
        <v>0</v>
      </c>
      <c r="K1589" t="str">
        <f>VLOOKUP($A1589, 'Medical Examinations'!$A$2:$J$2336, 8, FALSE)</f>
        <v>No</v>
      </c>
      <c r="L1589" t="str">
        <f>VLOOKUP($A1589, 'Medical Examinations'!$A$2:$J$2336, 9, FALSE)</f>
        <v>Underweight</v>
      </c>
      <c r="M1589" t="str">
        <f>VLOOKUP($A1589, 'Medical Examinations'!$A$2:$J$2336, 10, FALSE)</f>
        <v>Normal</v>
      </c>
      <c r="N1589">
        <f>VLOOKUP($A1589, 'Hospitalisation Details'!$A$2:$K$2344, 5, FALSE)</f>
        <v>0</v>
      </c>
      <c r="O1589">
        <f>VLOOKUP($A1589, 'Hospitalisation Details'!$A$2:$K$2344, 6, FALSE)</f>
        <v>6305.61</v>
      </c>
      <c r="P1589" t="str">
        <f>VLOOKUP($A1589, 'Hospitalisation Details'!$A$2:$K$2344, 7, FALSE)</f>
        <v>tier - 2</v>
      </c>
      <c r="Q1589" t="str">
        <f>VLOOKUP($A1589, 'Hospitalisation Details'!$A$2:$K$2344, 8, FALSE)</f>
        <v>tier - 2</v>
      </c>
      <c r="R1589" t="str">
        <f>VLOOKUP($A1589, 'Hospitalisation Details'!$A$2:$K$2344, 9, FALSE)</f>
        <v>R1012</v>
      </c>
      <c r="S1589" t="str">
        <f>VLOOKUP($A1589, 'Hospitalisation Details'!$A$2:$K$2344, 10, FALSE)</f>
        <v>4Sep1969</v>
      </c>
      <c r="T1589">
        <f>VLOOKUP($A1589, 'Hospitalisation Details'!$A$2:$K$2344, 11, FALSE)</f>
        <v>53</v>
      </c>
    </row>
    <row r="1590" spans="1:20" ht="15.75" x14ac:dyDescent="0.25">
      <c r="A1590" s="1" t="s">
        <v>781</v>
      </c>
      <c r="B1590" t="str">
        <f>VLOOKUP($A1590, 'Customer Names'!$A$2:$D$2336, 2, FALSE)</f>
        <v>Tate</v>
      </c>
      <c r="C1590" t="str">
        <f>VLOOKUP($A1590, 'Customer Names'!$A$2:$D$2336, 3, FALSE)</f>
        <v xml:space="preserve"> Ms</v>
      </c>
      <c r="D1590" t="str">
        <f>VLOOKUP($A1590, 'Customer Names'!$A$2:$D$2336, 4, FALSE)</f>
        <v xml:space="preserve">  Sachiko</v>
      </c>
      <c r="E1590">
        <f>VLOOKUP($A1590, 'Medical Examinations'!$A$2:$J$2336, 2, FALSE)</f>
        <v>20.48</v>
      </c>
      <c r="F1590">
        <f>VLOOKUP($A1590, 'Medical Examinations'!$A$2:$J$2336, 3, FALSE)</f>
        <v>11.09</v>
      </c>
      <c r="G1590" t="str">
        <f>VLOOKUP($A1590, 'Medical Examinations'!$A$2:$J$2336, 4, FALSE)</f>
        <v>No</v>
      </c>
      <c r="H1590" t="str">
        <f>VLOOKUP($A1590, 'Medical Examinations'!$A$2:$J$2336, 5, FALSE)</f>
        <v>No</v>
      </c>
      <c r="I1590" t="str">
        <f>VLOOKUP($A1590, 'Medical Examinations'!$A$2:$J$2336, 6, FALSE)</f>
        <v>No</v>
      </c>
      <c r="J1590">
        <f>VLOOKUP($A1590, 'Medical Examinations'!$A$2:$J$2336, 7, FALSE)</f>
        <v>0</v>
      </c>
      <c r="K1590" t="str">
        <f>VLOOKUP($A1590, 'Medical Examinations'!$A$2:$J$2336, 8, FALSE)</f>
        <v>No</v>
      </c>
      <c r="L1590" t="str">
        <f>VLOOKUP($A1590, 'Medical Examinations'!$A$2:$J$2336, 9, FALSE)</f>
        <v>Obesity</v>
      </c>
      <c r="M1590" t="str">
        <f>VLOOKUP($A1590, 'Medical Examinations'!$A$2:$J$2336, 10, FALSE)</f>
        <v>Diabetes</v>
      </c>
      <c r="N1590">
        <f>VLOOKUP($A1590, 'Hospitalisation Details'!$A$2:$K$2344, 5, FALSE)</f>
        <v>0</v>
      </c>
      <c r="O1590">
        <f>VLOOKUP($A1590, 'Hospitalisation Details'!$A$2:$K$2344, 6, FALSE)</f>
        <v>6302.23</v>
      </c>
      <c r="P1590" t="str">
        <f>VLOOKUP($A1590, 'Hospitalisation Details'!$A$2:$K$2344, 7, FALSE)</f>
        <v>tier - 2</v>
      </c>
      <c r="Q1590" t="str">
        <f>VLOOKUP($A1590, 'Hospitalisation Details'!$A$2:$K$2344, 8, FALSE)</f>
        <v>tier - 1</v>
      </c>
      <c r="R1590" t="str">
        <f>VLOOKUP($A1590, 'Hospitalisation Details'!$A$2:$K$2344, 9, FALSE)</f>
        <v>R1013</v>
      </c>
      <c r="S1590" t="str">
        <f>VLOOKUP($A1590, 'Hospitalisation Details'!$A$2:$K$2344, 10, FALSE)</f>
        <v>17Sep1974</v>
      </c>
      <c r="T1590">
        <f>VLOOKUP($A1590, 'Hospitalisation Details'!$A$2:$K$2344, 11, FALSE)</f>
        <v>48</v>
      </c>
    </row>
    <row r="1591" spans="1:20" ht="15.75" x14ac:dyDescent="0.25">
      <c r="A1591" s="1" t="s">
        <v>780</v>
      </c>
      <c r="B1591" t="str">
        <f>VLOOKUP($A1591, 'Customer Names'!$A$2:$D$2336, 2, FALSE)</f>
        <v>Arsenault</v>
      </c>
      <c r="C1591" t="str">
        <f>VLOOKUP($A1591, 'Customer Names'!$A$2:$D$2336, 3, FALSE)</f>
        <v xml:space="preserve"> Mr</v>
      </c>
      <c r="D1591" t="str">
        <f>VLOOKUP($A1591, 'Customer Names'!$A$2:$D$2336, 4, FALSE)</f>
        <v xml:space="preserve">  Christopher</v>
      </c>
      <c r="E1591">
        <f>VLOOKUP($A1591, 'Medical Examinations'!$A$2:$J$2336, 2, FALSE)</f>
        <v>34.450000000000003</v>
      </c>
      <c r="F1591">
        <f>VLOOKUP($A1591, 'Medical Examinations'!$A$2:$J$2336, 3, FALSE)</f>
        <v>5.58</v>
      </c>
      <c r="G1591" t="str">
        <f>VLOOKUP($A1591, 'Medical Examinations'!$A$2:$J$2336, 4, FALSE)</f>
        <v>Yes</v>
      </c>
      <c r="H1591" t="str">
        <f>VLOOKUP($A1591, 'Medical Examinations'!$A$2:$J$2336, 5, FALSE)</f>
        <v>No</v>
      </c>
      <c r="I1591" t="str">
        <f>VLOOKUP($A1591, 'Medical Examinations'!$A$2:$J$2336, 6, FALSE)</f>
        <v>No</v>
      </c>
      <c r="J1591">
        <f>VLOOKUP($A1591, 'Medical Examinations'!$A$2:$J$2336, 7, FALSE)</f>
        <v>1</v>
      </c>
      <c r="K1591" t="str">
        <f>VLOOKUP($A1591, 'Medical Examinations'!$A$2:$J$2336, 8, FALSE)</f>
        <v>No</v>
      </c>
      <c r="L1591" t="str">
        <f>VLOOKUP($A1591, 'Medical Examinations'!$A$2:$J$2336, 9, FALSE)</f>
        <v>Obesity</v>
      </c>
      <c r="M1591" t="str">
        <f>VLOOKUP($A1591, 'Medical Examinations'!$A$2:$J$2336, 10, FALSE)</f>
        <v>Normal</v>
      </c>
      <c r="N1591">
        <f>VLOOKUP($A1591, 'Hospitalisation Details'!$A$2:$K$2344, 5, FALSE)</f>
        <v>0</v>
      </c>
      <c r="O1591">
        <f>VLOOKUP($A1591, 'Hospitalisation Details'!$A$2:$K$2344, 6, FALSE)</f>
        <v>6293.63</v>
      </c>
      <c r="P1591" t="str">
        <f>VLOOKUP($A1591, 'Hospitalisation Details'!$A$2:$K$2344, 7, FALSE)</f>
        <v>tier - 2</v>
      </c>
      <c r="Q1591" t="str">
        <f>VLOOKUP($A1591, 'Hospitalisation Details'!$A$2:$K$2344, 8, FALSE)</f>
        <v>tier - 3</v>
      </c>
      <c r="R1591" t="str">
        <f>VLOOKUP($A1591, 'Hospitalisation Details'!$A$2:$K$2344, 9, FALSE)</f>
        <v>R1021</v>
      </c>
      <c r="S1591" t="str">
        <f>VLOOKUP($A1591, 'Hospitalisation Details'!$A$2:$K$2344, 10, FALSE)</f>
        <v>4Jul1996</v>
      </c>
      <c r="T1591">
        <f>VLOOKUP($A1591, 'Hospitalisation Details'!$A$2:$K$2344, 11, FALSE)</f>
        <v>26</v>
      </c>
    </row>
    <row r="1592" spans="1:20" ht="15.75" x14ac:dyDescent="0.25">
      <c r="A1592" s="1" t="s">
        <v>779</v>
      </c>
      <c r="B1592" t="str">
        <f>VLOOKUP($A1592, 'Customer Names'!$A$2:$D$2336, 2, FALSE)</f>
        <v>Hengoed</v>
      </c>
      <c r="C1592" t="str">
        <f>VLOOKUP($A1592, 'Customer Names'!$A$2:$D$2336, 3, FALSE)</f>
        <v xml:space="preserve"> Mr</v>
      </c>
      <c r="D1592" t="str">
        <f>VLOOKUP($A1592, 'Customer Names'!$A$2:$D$2336, 4, FALSE)</f>
        <v xml:space="preserve">  Joseph</v>
      </c>
      <c r="E1592">
        <f>VLOOKUP($A1592, 'Medical Examinations'!$A$2:$J$2336, 2, FALSE)</f>
        <v>34.21</v>
      </c>
      <c r="F1592">
        <f>VLOOKUP($A1592, 'Medical Examinations'!$A$2:$J$2336, 3, FALSE)</f>
        <v>9.7200000000000006</v>
      </c>
      <c r="G1592" t="str">
        <f>VLOOKUP($A1592, 'Medical Examinations'!$A$2:$J$2336, 4, FALSE)</f>
        <v>Yes</v>
      </c>
      <c r="H1592" t="str">
        <f>VLOOKUP($A1592, 'Medical Examinations'!$A$2:$J$2336, 5, FALSE)</f>
        <v>No</v>
      </c>
      <c r="I1592" t="str">
        <f>VLOOKUP($A1592, 'Medical Examinations'!$A$2:$J$2336, 6, FALSE)</f>
        <v>No</v>
      </c>
      <c r="J1592">
        <f>VLOOKUP($A1592, 'Medical Examinations'!$A$2:$J$2336, 7, FALSE)</f>
        <v>1</v>
      </c>
      <c r="K1592" t="str">
        <f>VLOOKUP($A1592, 'Medical Examinations'!$A$2:$J$2336, 8, FALSE)</f>
        <v>No</v>
      </c>
      <c r="L1592" t="str">
        <f>VLOOKUP($A1592, 'Medical Examinations'!$A$2:$J$2336, 9, FALSE)</f>
        <v>Obesity</v>
      </c>
      <c r="M1592" t="str">
        <f>VLOOKUP($A1592, 'Medical Examinations'!$A$2:$J$2336, 10, FALSE)</f>
        <v>Diabetes</v>
      </c>
      <c r="N1592">
        <f>VLOOKUP($A1592, 'Hospitalisation Details'!$A$2:$K$2344, 5, FALSE)</f>
        <v>1</v>
      </c>
      <c r="O1592">
        <f>VLOOKUP($A1592, 'Hospitalisation Details'!$A$2:$K$2344, 6, FALSE)</f>
        <v>6289.75</v>
      </c>
      <c r="P1592" t="str">
        <f>VLOOKUP($A1592, 'Hospitalisation Details'!$A$2:$K$2344, 7, FALSE)</f>
        <v>tier - 2</v>
      </c>
      <c r="Q1592" t="str">
        <f>VLOOKUP($A1592, 'Hospitalisation Details'!$A$2:$K$2344, 8, FALSE)</f>
        <v>tier - 3</v>
      </c>
      <c r="R1592" t="str">
        <f>VLOOKUP($A1592, 'Hospitalisation Details'!$A$2:$K$2344, 9, FALSE)</f>
        <v>R1013</v>
      </c>
      <c r="S1592" t="str">
        <f>VLOOKUP($A1592, 'Hospitalisation Details'!$A$2:$K$2344, 10, FALSE)</f>
        <v>26Aug1981</v>
      </c>
      <c r="T1592">
        <f>VLOOKUP($A1592, 'Hospitalisation Details'!$A$2:$K$2344, 11, FALSE)</f>
        <v>41</v>
      </c>
    </row>
    <row r="1593" spans="1:20" ht="15.75" x14ac:dyDescent="0.25">
      <c r="A1593" s="1" t="s">
        <v>778</v>
      </c>
      <c r="B1593" t="str">
        <f>VLOOKUP($A1593, 'Customer Names'!$A$2:$D$2336, 2, FALSE)</f>
        <v>Aller</v>
      </c>
      <c r="C1593" t="str">
        <f>VLOOKUP($A1593, 'Customer Names'!$A$2:$D$2336, 3, FALSE)</f>
        <v xml:space="preserve"> Mr</v>
      </c>
      <c r="D1593" t="str">
        <f>VLOOKUP($A1593, 'Customer Names'!$A$2:$D$2336, 4, FALSE)</f>
        <v xml:space="preserve">  Lawrence</v>
      </c>
      <c r="E1593">
        <f>VLOOKUP($A1593, 'Medical Examinations'!$A$2:$J$2336, 2, FALSE)</f>
        <v>28.8</v>
      </c>
      <c r="F1593">
        <f>VLOOKUP($A1593, 'Medical Examinations'!$A$2:$J$2336, 3, FALSE)</f>
        <v>11.41</v>
      </c>
      <c r="G1593" t="str">
        <f>VLOOKUP($A1593, 'Medical Examinations'!$A$2:$J$2336, 4, FALSE)</f>
        <v>No</v>
      </c>
      <c r="H1593" t="str">
        <f>VLOOKUP($A1593, 'Medical Examinations'!$A$2:$J$2336, 5, FALSE)</f>
        <v>No</v>
      </c>
      <c r="I1593" t="str">
        <f>VLOOKUP($A1593, 'Medical Examinations'!$A$2:$J$2336, 6, FALSE)</f>
        <v>No</v>
      </c>
      <c r="J1593">
        <f>VLOOKUP($A1593, 'Medical Examinations'!$A$2:$J$2336, 7, FALSE)</f>
        <v>0</v>
      </c>
      <c r="K1593" t="str">
        <f>VLOOKUP($A1593, 'Medical Examinations'!$A$2:$J$2336, 8, FALSE)</f>
        <v>No</v>
      </c>
      <c r="L1593" t="str">
        <f>VLOOKUP($A1593, 'Medical Examinations'!$A$2:$J$2336, 9, FALSE)</f>
        <v>Obesity</v>
      </c>
      <c r="M1593" t="str">
        <f>VLOOKUP($A1593, 'Medical Examinations'!$A$2:$J$2336, 10, FALSE)</f>
        <v>Diabetes</v>
      </c>
      <c r="N1593">
        <f>VLOOKUP($A1593, 'Hospitalisation Details'!$A$2:$K$2344, 5, FALSE)</f>
        <v>1</v>
      </c>
      <c r="O1593">
        <f>VLOOKUP($A1593, 'Hospitalisation Details'!$A$2:$K$2344, 6, FALSE)</f>
        <v>6282.24</v>
      </c>
      <c r="P1593" t="str">
        <f>VLOOKUP($A1593, 'Hospitalisation Details'!$A$2:$K$2344, 7, FALSE)</f>
        <v>tier - 2</v>
      </c>
      <c r="Q1593" t="str">
        <f>VLOOKUP($A1593, 'Hospitalisation Details'!$A$2:$K$2344, 8, FALSE)</f>
        <v>tier - 1</v>
      </c>
      <c r="R1593" t="str">
        <f>VLOOKUP($A1593, 'Hospitalisation Details'!$A$2:$K$2344, 9, FALSE)</f>
        <v>R1011</v>
      </c>
      <c r="S1593" t="str">
        <f>VLOOKUP($A1593, 'Hospitalisation Details'!$A$2:$K$2344, 10, FALSE)</f>
        <v>24Nov1981</v>
      </c>
      <c r="T1593">
        <f>VLOOKUP($A1593, 'Hospitalisation Details'!$A$2:$K$2344, 11, FALSE)</f>
        <v>41</v>
      </c>
    </row>
    <row r="1594" spans="1:20" ht="15.75" x14ac:dyDescent="0.25">
      <c r="A1594" s="1" t="s">
        <v>777</v>
      </c>
      <c r="B1594" t="str">
        <f>VLOOKUP($A1594, 'Customer Names'!$A$2:$D$2336, 2, FALSE)</f>
        <v>Pisano</v>
      </c>
      <c r="C1594" t="str">
        <f>VLOOKUP($A1594, 'Customer Names'!$A$2:$D$2336, 3, FALSE)</f>
        <v xml:space="preserve"> Mrs</v>
      </c>
      <c r="D1594" t="str">
        <f>VLOOKUP($A1594, 'Customer Names'!$A$2:$D$2336, 4, FALSE)</f>
        <v xml:space="preserve">  Katie</v>
      </c>
      <c r="E1594">
        <f>VLOOKUP($A1594, 'Medical Examinations'!$A$2:$J$2336, 2, FALSE)</f>
        <v>31.74</v>
      </c>
      <c r="F1594">
        <f>VLOOKUP($A1594, 'Medical Examinations'!$A$2:$J$2336, 3, FALSE)</f>
        <v>4.46</v>
      </c>
      <c r="G1594" t="str">
        <f>VLOOKUP($A1594, 'Medical Examinations'!$A$2:$J$2336, 4, FALSE)</f>
        <v>No</v>
      </c>
      <c r="H1594" t="str">
        <f>VLOOKUP($A1594, 'Medical Examinations'!$A$2:$J$2336, 5, FALSE)</f>
        <v>No</v>
      </c>
      <c r="I1594" t="str">
        <f>VLOOKUP($A1594, 'Medical Examinations'!$A$2:$J$2336, 6, FALSE)</f>
        <v>Yes</v>
      </c>
      <c r="J1594">
        <f>VLOOKUP($A1594, 'Medical Examinations'!$A$2:$J$2336, 7, FALSE)</f>
        <v>1</v>
      </c>
      <c r="K1594" t="str">
        <f>VLOOKUP($A1594, 'Medical Examinations'!$A$2:$J$2336, 8, FALSE)</f>
        <v>No</v>
      </c>
      <c r="L1594" t="str">
        <f>VLOOKUP($A1594, 'Medical Examinations'!$A$2:$J$2336, 9, FALSE)</f>
        <v>Obesity</v>
      </c>
      <c r="M1594" t="str">
        <f>VLOOKUP($A1594, 'Medical Examinations'!$A$2:$J$2336, 10, FALSE)</f>
        <v>Normal</v>
      </c>
      <c r="N1594">
        <f>VLOOKUP($A1594, 'Hospitalisation Details'!$A$2:$K$2344, 5, FALSE)</f>
        <v>0</v>
      </c>
      <c r="O1594">
        <f>VLOOKUP($A1594, 'Hospitalisation Details'!$A$2:$K$2344, 6, FALSE)</f>
        <v>6276.3</v>
      </c>
      <c r="P1594" t="str">
        <f>VLOOKUP($A1594, 'Hospitalisation Details'!$A$2:$K$2344, 7, FALSE)</f>
        <v>tier - 2</v>
      </c>
      <c r="Q1594" t="str">
        <f>VLOOKUP($A1594, 'Hospitalisation Details'!$A$2:$K$2344, 8, FALSE)</f>
        <v>tier - 1</v>
      </c>
      <c r="R1594" t="str">
        <f>VLOOKUP($A1594, 'Hospitalisation Details'!$A$2:$K$2344, 9, FALSE)</f>
        <v>R1025</v>
      </c>
      <c r="S1594" t="str">
        <f>VLOOKUP($A1594, 'Hospitalisation Details'!$A$2:$K$2344, 10, FALSE)</f>
        <v>16Oct1993</v>
      </c>
      <c r="T1594">
        <f>VLOOKUP($A1594, 'Hospitalisation Details'!$A$2:$K$2344, 11, FALSE)</f>
        <v>29</v>
      </c>
    </row>
    <row r="1595" spans="1:20" ht="15.75" x14ac:dyDescent="0.25">
      <c r="A1595" s="1" t="s">
        <v>776</v>
      </c>
      <c r="B1595" t="str">
        <f>VLOOKUP($A1595, 'Customer Names'!$A$2:$D$2336, 2, FALSE)</f>
        <v>Sanca</v>
      </c>
      <c r="C1595" t="str">
        <f>VLOOKUP($A1595, 'Customer Names'!$A$2:$D$2336, 3, FALSE)</f>
        <v xml:space="preserve"> Mr</v>
      </c>
      <c r="D1595" t="str">
        <f>VLOOKUP($A1595, 'Customer Names'!$A$2:$D$2336, 4, FALSE)</f>
        <v xml:space="preserve">  Ruben</v>
      </c>
      <c r="E1595">
        <f>VLOOKUP($A1595, 'Medical Examinations'!$A$2:$J$2336, 2, FALSE)</f>
        <v>21.78</v>
      </c>
      <c r="F1595">
        <f>VLOOKUP($A1595, 'Medical Examinations'!$A$2:$J$2336, 3, FALSE)</f>
        <v>9.31</v>
      </c>
      <c r="G1595" t="str">
        <f>VLOOKUP($A1595, 'Medical Examinations'!$A$2:$J$2336, 4, FALSE)</f>
        <v>No</v>
      </c>
      <c r="H1595" t="str">
        <f>VLOOKUP($A1595, 'Medical Examinations'!$A$2:$J$2336, 5, FALSE)</f>
        <v>No</v>
      </c>
      <c r="I1595" t="str">
        <f>VLOOKUP($A1595, 'Medical Examinations'!$A$2:$J$2336, 6, FALSE)</f>
        <v>No</v>
      </c>
      <c r="J1595">
        <f>VLOOKUP($A1595, 'Medical Examinations'!$A$2:$J$2336, 7, FALSE)</f>
        <v>0</v>
      </c>
      <c r="K1595" t="str">
        <f>VLOOKUP($A1595, 'Medical Examinations'!$A$2:$J$2336, 8, FALSE)</f>
        <v>No</v>
      </c>
      <c r="L1595" t="str">
        <f>VLOOKUP($A1595, 'Medical Examinations'!$A$2:$J$2336, 9, FALSE)</f>
        <v>Obesity</v>
      </c>
      <c r="M1595" t="str">
        <f>VLOOKUP($A1595, 'Medical Examinations'!$A$2:$J$2336, 10, FALSE)</f>
        <v>Diabetes</v>
      </c>
      <c r="N1595">
        <f>VLOOKUP($A1595, 'Hospitalisation Details'!$A$2:$K$2344, 5, FALSE)</f>
        <v>1</v>
      </c>
      <c r="O1595">
        <f>VLOOKUP($A1595, 'Hospitalisation Details'!$A$2:$K$2344, 6, FALSE)</f>
        <v>6272.48</v>
      </c>
      <c r="P1595" t="str">
        <f>VLOOKUP($A1595, 'Hospitalisation Details'!$A$2:$K$2344, 7, FALSE)</f>
        <v>tier - 1</v>
      </c>
      <c r="Q1595" t="str">
        <f>VLOOKUP($A1595, 'Hospitalisation Details'!$A$2:$K$2344, 8, FALSE)</f>
        <v>tier - 3</v>
      </c>
      <c r="R1595" t="str">
        <f>VLOOKUP($A1595, 'Hospitalisation Details'!$A$2:$K$2344, 9, FALSE)</f>
        <v>R1013</v>
      </c>
      <c r="S1595" t="str">
        <f>VLOOKUP($A1595, 'Hospitalisation Details'!$A$2:$K$2344, 10, FALSE)</f>
        <v>30Jun1981</v>
      </c>
      <c r="T1595">
        <f>VLOOKUP($A1595, 'Hospitalisation Details'!$A$2:$K$2344, 11, FALSE)</f>
        <v>41</v>
      </c>
    </row>
    <row r="1596" spans="1:20" ht="15.75" x14ac:dyDescent="0.25">
      <c r="A1596" s="1" t="s">
        <v>775</v>
      </c>
      <c r="B1596" t="str">
        <f>VLOOKUP($A1596, 'Customer Names'!$A$2:$D$2336, 2, FALSE)</f>
        <v>Bond</v>
      </c>
      <c r="C1596" t="str">
        <f>VLOOKUP($A1596, 'Customer Names'!$A$2:$D$2336, 3, FALSE)</f>
        <v xml:space="preserve"> Ms</v>
      </c>
      <c r="D1596" t="str">
        <f>VLOOKUP($A1596, 'Customer Names'!$A$2:$D$2336, 4, FALSE)</f>
        <v xml:space="preserve">  Sarah</v>
      </c>
      <c r="E1596">
        <f>VLOOKUP($A1596, 'Medical Examinations'!$A$2:$J$2336, 2, FALSE)</f>
        <v>23.75</v>
      </c>
      <c r="F1596">
        <f>VLOOKUP($A1596, 'Medical Examinations'!$A$2:$J$2336, 3, FALSE)</f>
        <v>5.03</v>
      </c>
      <c r="G1596" t="str">
        <f>VLOOKUP($A1596, 'Medical Examinations'!$A$2:$J$2336, 4, FALSE)</f>
        <v>No</v>
      </c>
      <c r="H1596" t="str">
        <f>VLOOKUP($A1596, 'Medical Examinations'!$A$2:$J$2336, 5, FALSE)</f>
        <v>No</v>
      </c>
      <c r="I1596" t="str">
        <f>VLOOKUP($A1596, 'Medical Examinations'!$A$2:$J$2336, 6, FALSE)</f>
        <v>No</v>
      </c>
      <c r="J1596">
        <f>VLOOKUP($A1596, 'Medical Examinations'!$A$2:$J$2336, 7, FALSE)</f>
        <v>0</v>
      </c>
      <c r="K1596" t="str">
        <f>VLOOKUP($A1596, 'Medical Examinations'!$A$2:$J$2336, 8, FALSE)</f>
        <v>No</v>
      </c>
      <c r="L1596" t="str">
        <f>VLOOKUP($A1596, 'Medical Examinations'!$A$2:$J$2336, 9, FALSE)</f>
        <v>Obesity</v>
      </c>
      <c r="M1596" t="str">
        <f>VLOOKUP($A1596, 'Medical Examinations'!$A$2:$J$2336, 10, FALSE)</f>
        <v>Normal</v>
      </c>
      <c r="N1596">
        <f>VLOOKUP($A1596, 'Hospitalisation Details'!$A$2:$K$2344, 5, FALSE)</f>
        <v>3</v>
      </c>
      <c r="O1596">
        <f>VLOOKUP($A1596, 'Hospitalisation Details'!$A$2:$K$2344, 6, FALSE)</f>
        <v>6269.33</v>
      </c>
      <c r="P1596" t="str">
        <f>VLOOKUP($A1596, 'Hospitalisation Details'!$A$2:$K$2344, 7, FALSE)</f>
        <v>tier - 2</v>
      </c>
      <c r="Q1596" t="str">
        <f>VLOOKUP($A1596, 'Hospitalisation Details'!$A$2:$K$2344, 8, FALSE)</f>
        <v>tier - 1</v>
      </c>
      <c r="R1596" t="str">
        <f>VLOOKUP($A1596, 'Hospitalisation Details'!$A$2:$K$2344, 9, FALSE)</f>
        <v>R1013</v>
      </c>
      <c r="S1596" t="str">
        <f>VLOOKUP($A1596, 'Hospitalisation Details'!$A$2:$K$2344, 10, FALSE)</f>
        <v>25Sep1984</v>
      </c>
      <c r="T1596">
        <f>VLOOKUP($A1596, 'Hospitalisation Details'!$A$2:$K$2344, 11, FALSE)</f>
        <v>38</v>
      </c>
    </row>
    <row r="1597" spans="1:20" ht="15.75" x14ac:dyDescent="0.25">
      <c r="A1597" s="1" t="s">
        <v>774</v>
      </c>
      <c r="B1597" t="str">
        <f>VLOOKUP($A1597, 'Customer Names'!$A$2:$D$2336, 2, FALSE)</f>
        <v>Carron</v>
      </c>
      <c r="C1597" t="str">
        <f>VLOOKUP($A1597, 'Customer Names'!$A$2:$D$2336, 3, FALSE)</f>
        <v xml:space="preserve"> Mrs</v>
      </c>
      <c r="D1597" t="str">
        <f>VLOOKUP($A1597, 'Customer Names'!$A$2:$D$2336, 4, FALSE)</f>
        <v xml:space="preserve">  Angela R</v>
      </c>
      <c r="E1597">
        <f>VLOOKUP($A1597, 'Medical Examinations'!$A$2:$J$2336, 2, FALSE)</f>
        <v>33.21</v>
      </c>
      <c r="F1597">
        <f>VLOOKUP($A1597, 'Medical Examinations'!$A$2:$J$2336, 3, FALSE)</f>
        <v>5.07</v>
      </c>
      <c r="G1597" t="str">
        <f>VLOOKUP($A1597, 'Medical Examinations'!$A$2:$J$2336, 4, FALSE)</f>
        <v>Yes</v>
      </c>
      <c r="H1597" t="str">
        <f>VLOOKUP($A1597, 'Medical Examinations'!$A$2:$J$2336, 5, FALSE)</f>
        <v>No</v>
      </c>
      <c r="I1597" t="str">
        <f>VLOOKUP($A1597, 'Medical Examinations'!$A$2:$J$2336, 6, FALSE)</f>
        <v>No</v>
      </c>
      <c r="J1597">
        <f>VLOOKUP($A1597, 'Medical Examinations'!$A$2:$J$2336, 7, FALSE)</f>
        <v>1</v>
      </c>
      <c r="K1597" t="str">
        <f>VLOOKUP($A1597, 'Medical Examinations'!$A$2:$J$2336, 8, FALSE)</f>
        <v>No</v>
      </c>
      <c r="L1597" t="str">
        <f>VLOOKUP($A1597, 'Medical Examinations'!$A$2:$J$2336, 9, FALSE)</f>
        <v>Obesity</v>
      </c>
      <c r="M1597" t="str">
        <f>VLOOKUP($A1597, 'Medical Examinations'!$A$2:$J$2336, 10, FALSE)</f>
        <v>Normal</v>
      </c>
      <c r="N1597">
        <f>VLOOKUP($A1597, 'Hospitalisation Details'!$A$2:$K$2344, 5, FALSE)</f>
        <v>0</v>
      </c>
      <c r="O1597">
        <f>VLOOKUP($A1597, 'Hospitalisation Details'!$A$2:$K$2344, 6, FALSE)</f>
        <v>6261.2</v>
      </c>
      <c r="P1597" t="str">
        <f>VLOOKUP($A1597, 'Hospitalisation Details'!$A$2:$K$2344, 7, FALSE)</f>
        <v>tier - 2</v>
      </c>
      <c r="Q1597" t="str">
        <f>VLOOKUP($A1597, 'Hospitalisation Details'!$A$2:$K$2344, 8, FALSE)</f>
        <v>tier - 1</v>
      </c>
      <c r="R1597" t="str">
        <f>VLOOKUP($A1597, 'Hospitalisation Details'!$A$2:$K$2344, 9, FALSE)</f>
        <v>R1026</v>
      </c>
      <c r="S1597" t="str">
        <f>VLOOKUP($A1597, 'Hospitalisation Details'!$A$2:$K$2344, 10, FALSE)</f>
        <v>17Oct1995</v>
      </c>
      <c r="T1597">
        <f>VLOOKUP($A1597, 'Hospitalisation Details'!$A$2:$K$2344, 11, FALSE)</f>
        <v>27</v>
      </c>
    </row>
    <row r="1598" spans="1:20" ht="15.75" x14ac:dyDescent="0.25">
      <c r="A1598" s="1" t="s">
        <v>773</v>
      </c>
      <c r="B1598" t="str">
        <f>VLOOKUP($A1598, 'Customer Names'!$A$2:$D$2336, 2, FALSE)</f>
        <v>Ellwanger</v>
      </c>
      <c r="C1598" t="str">
        <f>VLOOKUP($A1598, 'Customer Names'!$A$2:$D$2336, 3, FALSE)</f>
        <v xml:space="preserve"> Mr</v>
      </c>
      <c r="D1598" t="str">
        <f>VLOOKUP($A1598, 'Customer Names'!$A$2:$D$2336, 4, FALSE)</f>
        <v xml:space="preserve">  Chatham</v>
      </c>
      <c r="E1598">
        <f>VLOOKUP($A1598, 'Medical Examinations'!$A$2:$J$2336, 2, FALSE)</f>
        <v>17.7</v>
      </c>
      <c r="F1598">
        <f>VLOOKUP($A1598, 'Medical Examinations'!$A$2:$J$2336, 3, FALSE)</f>
        <v>10.42</v>
      </c>
      <c r="G1598" t="str">
        <f>VLOOKUP($A1598, 'Medical Examinations'!$A$2:$J$2336, 4, FALSE)</f>
        <v>No</v>
      </c>
      <c r="H1598" t="str">
        <f>VLOOKUP($A1598, 'Medical Examinations'!$A$2:$J$2336, 5, FALSE)</f>
        <v>No</v>
      </c>
      <c r="I1598" t="str">
        <f>VLOOKUP($A1598, 'Medical Examinations'!$A$2:$J$2336, 6, FALSE)</f>
        <v>No</v>
      </c>
      <c r="J1598">
        <f>VLOOKUP($A1598, 'Medical Examinations'!$A$2:$J$2336, 7, FALSE)</f>
        <v>0</v>
      </c>
      <c r="K1598" t="str">
        <f>VLOOKUP($A1598, 'Medical Examinations'!$A$2:$J$2336, 8, FALSE)</f>
        <v>No</v>
      </c>
      <c r="L1598" t="str">
        <f>VLOOKUP($A1598, 'Medical Examinations'!$A$2:$J$2336, 9, FALSE)</f>
        <v>Underweight</v>
      </c>
      <c r="M1598" t="str">
        <f>VLOOKUP($A1598, 'Medical Examinations'!$A$2:$J$2336, 10, FALSE)</f>
        <v>Diabetes</v>
      </c>
      <c r="N1598">
        <f>VLOOKUP($A1598, 'Hospitalisation Details'!$A$2:$K$2344, 5, FALSE)</f>
        <v>0</v>
      </c>
      <c r="O1598">
        <f>VLOOKUP($A1598, 'Hospitalisation Details'!$A$2:$K$2344, 6, FALSE)</f>
        <v>6255.38</v>
      </c>
      <c r="P1598" t="str">
        <f>VLOOKUP($A1598, 'Hospitalisation Details'!$A$2:$K$2344, 7, FALSE)</f>
        <v>tier - 2</v>
      </c>
      <c r="Q1598" t="str">
        <f>VLOOKUP($A1598, 'Hospitalisation Details'!$A$2:$K$2344, 8, FALSE)</f>
        <v>tier - 2</v>
      </c>
      <c r="R1598" t="str">
        <f>VLOOKUP($A1598, 'Hospitalisation Details'!$A$2:$K$2344, 9, FALSE)</f>
        <v>R1013</v>
      </c>
      <c r="S1598" t="str">
        <f>VLOOKUP($A1598, 'Hospitalisation Details'!$A$2:$K$2344, 10, FALSE)</f>
        <v>11Oct1970</v>
      </c>
      <c r="T1598">
        <f>VLOOKUP($A1598, 'Hospitalisation Details'!$A$2:$K$2344, 11, FALSE)</f>
        <v>52</v>
      </c>
    </row>
    <row r="1599" spans="1:20" ht="15.75" x14ac:dyDescent="0.25">
      <c r="A1599" s="1" t="s">
        <v>772</v>
      </c>
      <c r="B1599" t="str">
        <f>VLOOKUP($A1599, 'Customer Names'!$A$2:$D$2336, 2, FALSE)</f>
        <v>Hanson</v>
      </c>
      <c r="C1599" t="str">
        <f>VLOOKUP($A1599, 'Customer Names'!$A$2:$D$2336, 3, FALSE)</f>
        <v xml:space="preserve"> Mr</v>
      </c>
      <c r="D1599" t="str">
        <f>VLOOKUP($A1599, 'Customer Names'!$A$2:$D$2336, 4, FALSE)</f>
        <v xml:space="preserve">  Derek</v>
      </c>
      <c r="E1599">
        <f>VLOOKUP($A1599, 'Medical Examinations'!$A$2:$J$2336, 2, FALSE)</f>
        <v>17.2</v>
      </c>
      <c r="F1599">
        <f>VLOOKUP($A1599, 'Medical Examinations'!$A$2:$J$2336, 3, FALSE)</f>
        <v>6.45</v>
      </c>
      <c r="G1599" t="str">
        <f>VLOOKUP($A1599, 'Medical Examinations'!$A$2:$J$2336, 4, FALSE)</f>
        <v>No</v>
      </c>
      <c r="H1599" t="str">
        <f>VLOOKUP($A1599, 'Medical Examinations'!$A$2:$J$2336, 5, FALSE)</f>
        <v>No</v>
      </c>
      <c r="I1599" t="str">
        <f>VLOOKUP($A1599, 'Medical Examinations'!$A$2:$J$2336, 6, FALSE)</f>
        <v>No</v>
      </c>
      <c r="J1599">
        <f>VLOOKUP($A1599, 'Medical Examinations'!$A$2:$J$2336, 7, FALSE)</f>
        <v>0</v>
      </c>
      <c r="K1599" t="str">
        <f>VLOOKUP($A1599, 'Medical Examinations'!$A$2:$J$2336, 8, FALSE)</f>
        <v>No</v>
      </c>
      <c r="L1599" t="str">
        <f>VLOOKUP($A1599, 'Medical Examinations'!$A$2:$J$2336, 9, FALSE)</f>
        <v>Underweight</v>
      </c>
      <c r="M1599" t="str">
        <f>VLOOKUP($A1599, 'Medical Examinations'!$A$2:$J$2336, 10, FALSE)</f>
        <v>Diabetes</v>
      </c>
      <c r="N1599">
        <f>VLOOKUP($A1599, 'Hospitalisation Details'!$A$2:$K$2344, 5, FALSE)</f>
        <v>0</v>
      </c>
      <c r="O1599">
        <f>VLOOKUP($A1599, 'Hospitalisation Details'!$A$2:$K$2344, 6, FALSE)</f>
        <v>6254.13</v>
      </c>
      <c r="P1599" t="str">
        <f>VLOOKUP($A1599, 'Hospitalisation Details'!$A$2:$K$2344, 7, FALSE)</f>
        <v>tier - 2</v>
      </c>
      <c r="Q1599" t="str">
        <f>VLOOKUP($A1599, 'Hospitalisation Details'!$A$2:$K$2344, 8, FALSE)</f>
        <v>tier - 2</v>
      </c>
      <c r="R1599" t="str">
        <f>VLOOKUP($A1599, 'Hospitalisation Details'!$A$2:$K$2344, 9, FALSE)</f>
        <v>R1012</v>
      </c>
      <c r="S1599" t="str">
        <f>VLOOKUP($A1599, 'Hospitalisation Details'!$A$2:$K$2344, 10, FALSE)</f>
        <v>8Sep1972</v>
      </c>
      <c r="T1599">
        <f>VLOOKUP($A1599, 'Hospitalisation Details'!$A$2:$K$2344, 11, FALSE)</f>
        <v>50</v>
      </c>
    </row>
    <row r="1600" spans="1:20" ht="15.75" x14ac:dyDescent="0.25">
      <c r="A1600" s="1" t="s">
        <v>771</v>
      </c>
      <c r="B1600" t="str">
        <f>VLOOKUP($A1600, 'Customer Names'!$A$2:$D$2336, 2, FALSE)</f>
        <v>Tucker</v>
      </c>
      <c r="C1600" t="str">
        <f>VLOOKUP($A1600, 'Customer Names'!$A$2:$D$2336, 3, FALSE)</f>
        <v xml:space="preserve"> Mr</v>
      </c>
      <c r="D1600" t="str">
        <f>VLOOKUP($A1600, 'Customer Names'!$A$2:$D$2336, 4, FALSE)</f>
        <v xml:space="preserve">  Kalvin J</v>
      </c>
      <c r="E1600">
        <f>VLOOKUP($A1600, 'Medical Examinations'!$A$2:$J$2336, 2, FALSE)</f>
        <v>19.21</v>
      </c>
      <c r="F1600">
        <f>VLOOKUP($A1600, 'Medical Examinations'!$A$2:$J$2336, 3, FALSE)</f>
        <v>5.52</v>
      </c>
      <c r="G1600" t="str">
        <f>VLOOKUP($A1600, 'Medical Examinations'!$A$2:$J$2336, 4, FALSE)</f>
        <v>No</v>
      </c>
      <c r="H1600" t="str">
        <f>VLOOKUP($A1600, 'Medical Examinations'!$A$2:$J$2336, 5, FALSE)</f>
        <v>No</v>
      </c>
      <c r="I1600" t="str">
        <f>VLOOKUP($A1600, 'Medical Examinations'!$A$2:$J$2336, 6, FALSE)</f>
        <v>No</v>
      </c>
      <c r="J1600">
        <f>VLOOKUP($A1600, 'Medical Examinations'!$A$2:$J$2336, 7, FALSE)</f>
        <v>0</v>
      </c>
      <c r="K1600" t="str">
        <f>VLOOKUP($A1600, 'Medical Examinations'!$A$2:$J$2336, 8, FALSE)</f>
        <v>No</v>
      </c>
      <c r="L1600" t="str">
        <f>VLOOKUP($A1600, 'Medical Examinations'!$A$2:$J$2336, 9, FALSE)</f>
        <v>Obesity</v>
      </c>
      <c r="M1600" t="str">
        <f>VLOOKUP($A1600, 'Medical Examinations'!$A$2:$J$2336, 10, FALSE)</f>
        <v>Normal</v>
      </c>
      <c r="N1600">
        <f>VLOOKUP($A1600, 'Hospitalisation Details'!$A$2:$K$2344, 5, FALSE)</f>
        <v>0</v>
      </c>
      <c r="O1600">
        <f>VLOOKUP($A1600, 'Hospitalisation Details'!$A$2:$K$2344, 6, FALSE)</f>
        <v>6253.85</v>
      </c>
      <c r="P1600" t="str">
        <f>VLOOKUP($A1600, 'Hospitalisation Details'!$A$2:$K$2344, 7, FALSE)</f>
        <v>tier - 2</v>
      </c>
      <c r="Q1600" t="str">
        <f>VLOOKUP($A1600, 'Hospitalisation Details'!$A$2:$K$2344, 8, FALSE)</f>
        <v>tier - 2</v>
      </c>
      <c r="R1600" t="str">
        <f>VLOOKUP($A1600, 'Hospitalisation Details'!$A$2:$K$2344, 9, FALSE)</f>
        <v>R1013</v>
      </c>
      <c r="S1600" t="str">
        <f>VLOOKUP($A1600, 'Hospitalisation Details'!$A$2:$K$2344, 10, FALSE)</f>
        <v>11Nov1972</v>
      </c>
      <c r="T1600">
        <f>VLOOKUP($A1600, 'Hospitalisation Details'!$A$2:$K$2344, 11, FALSE)</f>
        <v>50</v>
      </c>
    </row>
    <row r="1601" spans="1:20" ht="15.75" x14ac:dyDescent="0.25">
      <c r="A1601" s="1" t="s">
        <v>770</v>
      </c>
      <c r="B1601" t="str">
        <f>VLOOKUP($A1601, 'Customer Names'!$A$2:$D$2336, 2, FALSE)</f>
        <v>Counts</v>
      </c>
      <c r="C1601" t="str">
        <f>VLOOKUP($A1601, 'Customer Names'!$A$2:$D$2336, 3, FALSE)</f>
        <v xml:space="preserve"> Mr</v>
      </c>
      <c r="D1601" t="str">
        <f>VLOOKUP($A1601, 'Customer Names'!$A$2:$D$2336, 4, FALSE)</f>
        <v xml:space="preserve">  Dave</v>
      </c>
      <c r="E1601">
        <f>VLOOKUP($A1601, 'Medical Examinations'!$A$2:$J$2336, 2, FALSE)</f>
        <v>23.2</v>
      </c>
      <c r="F1601">
        <f>VLOOKUP($A1601, 'Medical Examinations'!$A$2:$J$2336, 3, FALSE)</f>
        <v>4.41</v>
      </c>
      <c r="G1601" t="str">
        <f>VLOOKUP($A1601, 'Medical Examinations'!$A$2:$J$2336, 4, FALSE)</f>
        <v>No</v>
      </c>
      <c r="H1601" t="str">
        <f>VLOOKUP($A1601, 'Medical Examinations'!$A$2:$J$2336, 5, FALSE)</f>
        <v>No</v>
      </c>
      <c r="I1601" t="str">
        <f>VLOOKUP($A1601, 'Medical Examinations'!$A$2:$J$2336, 6, FALSE)</f>
        <v>Yes</v>
      </c>
      <c r="J1601">
        <f>VLOOKUP($A1601, 'Medical Examinations'!$A$2:$J$2336, 7, FALSE)</f>
        <v>0</v>
      </c>
      <c r="K1601" t="str">
        <f>VLOOKUP($A1601, 'Medical Examinations'!$A$2:$J$2336, 8, FALSE)</f>
        <v>No</v>
      </c>
      <c r="L1601" t="str">
        <f>VLOOKUP($A1601, 'Medical Examinations'!$A$2:$J$2336, 9, FALSE)</f>
        <v>Obesity</v>
      </c>
      <c r="M1601" t="str">
        <f>VLOOKUP($A1601, 'Medical Examinations'!$A$2:$J$2336, 10, FALSE)</f>
        <v>Normal</v>
      </c>
      <c r="N1601">
        <f>VLOOKUP($A1601, 'Hospitalisation Details'!$A$2:$K$2344, 5, FALSE)</f>
        <v>0</v>
      </c>
      <c r="O1601">
        <f>VLOOKUP($A1601, 'Hospitalisation Details'!$A$2:$K$2344, 6, FALSE)</f>
        <v>6250.44</v>
      </c>
      <c r="P1601" t="str">
        <f>VLOOKUP($A1601, 'Hospitalisation Details'!$A$2:$K$2344, 7, FALSE)</f>
        <v>tier - 2</v>
      </c>
      <c r="Q1601" t="str">
        <f>VLOOKUP($A1601, 'Hospitalisation Details'!$A$2:$K$2344, 8, FALSE)</f>
        <v>tier - 1</v>
      </c>
      <c r="R1601" t="str">
        <f>VLOOKUP($A1601, 'Hospitalisation Details'!$A$2:$K$2344, 9, FALSE)</f>
        <v>R1011</v>
      </c>
      <c r="S1601" t="str">
        <f>VLOOKUP($A1601, 'Hospitalisation Details'!$A$2:$K$2344, 10, FALSE)</f>
        <v>10Oct1979</v>
      </c>
      <c r="T1601">
        <f>VLOOKUP($A1601, 'Hospitalisation Details'!$A$2:$K$2344, 11, FALSE)</f>
        <v>43</v>
      </c>
    </row>
    <row r="1602" spans="1:20" ht="15.75" x14ac:dyDescent="0.25">
      <c r="A1602" s="1" t="s">
        <v>769</v>
      </c>
      <c r="B1602" t="str">
        <f>VLOOKUP($A1602, 'Customer Names'!$A$2:$D$2336, 2, FALSE)</f>
        <v>Carson</v>
      </c>
      <c r="C1602" t="str">
        <f>VLOOKUP($A1602, 'Customer Names'!$A$2:$D$2336, 3, FALSE)</f>
        <v xml:space="preserve"> Ms</v>
      </c>
      <c r="D1602" t="str">
        <f>VLOOKUP($A1602, 'Customer Names'!$A$2:$D$2336, 4, FALSE)</f>
        <v xml:space="preserve">  Barbara G</v>
      </c>
      <c r="E1602">
        <f>VLOOKUP($A1602, 'Medical Examinations'!$A$2:$J$2336, 2, FALSE)</f>
        <v>32.5</v>
      </c>
      <c r="F1602">
        <f>VLOOKUP($A1602, 'Medical Examinations'!$A$2:$J$2336, 3, FALSE)</f>
        <v>4.6900000000000004</v>
      </c>
      <c r="G1602" t="str">
        <f>VLOOKUP($A1602, 'Medical Examinations'!$A$2:$J$2336, 4, FALSE)</f>
        <v>No</v>
      </c>
      <c r="H1602" t="str">
        <f>VLOOKUP($A1602, 'Medical Examinations'!$A$2:$J$2336, 5, FALSE)</f>
        <v>No</v>
      </c>
      <c r="I1602" t="str">
        <f>VLOOKUP($A1602, 'Medical Examinations'!$A$2:$J$2336, 6, FALSE)</f>
        <v>Yes</v>
      </c>
      <c r="J1602">
        <f>VLOOKUP($A1602, 'Medical Examinations'!$A$2:$J$2336, 7, FALSE)</f>
        <v>1</v>
      </c>
      <c r="K1602" t="str">
        <f>VLOOKUP($A1602, 'Medical Examinations'!$A$2:$J$2336, 8, FALSE)</f>
        <v>No</v>
      </c>
      <c r="L1602" t="str">
        <f>VLOOKUP($A1602, 'Medical Examinations'!$A$2:$J$2336, 9, FALSE)</f>
        <v>Obesity</v>
      </c>
      <c r="M1602" t="str">
        <f>VLOOKUP($A1602, 'Medical Examinations'!$A$2:$J$2336, 10, FALSE)</f>
        <v>Normal</v>
      </c>
      <c r="N1602">
        <f>VLOOKUP($A1602, 'Hospitalisation Details'!$A$2:$K$2344, 5, FALSE)</f>
        <v>1</v>
      </c>
      <c r="O1602">
        <f>VLOOKUP($A1602, 'Hospitalisation Details'!$A$2:$K$2344, 6, FALSE)</f>
        <v>6238.3</v>
      </c>
      <c r="P1602" t="str">
        <f>VLOOKUP($A1602, 'Hospitalisation Details'!$A$2:$K$2344, 7, FALSE)</f>
        <v>tier - 2</v>
      </c>
      <c r="Q1602" t="str">
        <f>VLOOKUP($A1602, 'Hospitalisation Details'!$A$2:$K$2344, 8, FALSE)</f>
        <v>tier - 1</v>
      </c>
      <c r="R1602" t="str">
        <f>VLOOKUP($A1602, 'Hospitalisation Details'!$A$2:$K$2344, 9, FALSE)</f>
        <v>R1011</v>
      </c>
      <c r="S1602" t="str">
        <f>VLOOKUP($A1602, 'Hospitalisation Details'!$A$2:$K$2344, 10, FALSE)</f>
        <v>11Aug1983</v>
      </c>
      <c r="T1602">
        <f>VLOOKUP($A1602, 'Hospitalisation Details'!$A$2:$K$2344, 11, FALSE)</f>
        <v>39</v>
      </c>
    </row>
    <row r="1603" spans="1:20" ht="15.75" x14ac:dyDescent="0.25">
      <c r="A1603" s="1" t="s">
        <v>768</v>
      </c>
      <c r="B1603" t="str">
        <f>VLOOKUP($A1603, 'Customer Names'!$A$2:$D$2336, 2, FALSE)</f>
        <v>Haines</v>
      </c>
      <c r="C1603" t="str">
        <f>VLOOKUP($A1603, 'Customer Names'!$A$2:$D$2336, 3, FALSE)</f>
        <v xml:space="preserve"> Mr</v>
      </c>
      <c r="D1603" t="str">
        <f>VLOOKUP($A1603, 'Customer Names'!$A$2:$D$2336, 4, FALSE)</f>
        <v xml:space="preserve">  Skylar</v>
      </c>
      <c r="E1603">
        <f>VLOOKUP($A1603, 'Medical Examinations'!$A$2:$J$2336, 2, FALSE)</f>
        <v>20.9</v>
      </c>
      <c r="F1603">
        <f>VLOOKUP($A1603, 'Medical Examinations'!$A$2:$J$2336, 3, FALSE)</f>
        <v>6.94</v>
      </c>
      <c r="G1603" t="str">
        <f>VLOOKUP($A1603, 'Medical Examinations'!$A$2:$J$2336, 4, FALSE)</f>
        <v>No</v>
      </c>
      <c r="H1603" t="str">
        <f>VLOOKUP($A1603, 'Medical Examinations'!$A$2:$J$2336, 5, FALSE)</f>
        <v>No</v>
      </c>
      <c r="I1603" t="str">
        <f>VLOOKUP($A1603, 'Medical Examinations'!$A$2:$J$2336, 6, FALSE)</f>
        <v>No</v>
      </c>
      <c r="J1603">
        <f>VLOOKUP($A1603, 'Medical Examinations'!$A$2:$J$2336, 7, FALSE)</f>
        <v>0</v>
      </c>
      <c r="K1603" t="str">
        <f>VLOOKUP($A1603, 'Medical Examinations'!$A$2:$J$2336, 8, FALSE)</f>
        <v>No</v>
      </c>
      <c r="L1603" t="str">
        <f>VLOOKUP($A1603, 'Medical Examinations'!$A$2:$J$2336, 9, FALSE)</f>
        <v>Obesity</v>
      </c>
      <c r="M1603" t="str">
        <f>VLOOKUP($A1603, 'Medical Examinations'!$A$2:$J$2336, 10, FALSE)</f>
        <v>Diabetes</v>
      </c>
      <c r="N1603">
        <f>VLOOKUP($A1603, 'Hospitalisation Details'!$A$2:$K$2344, 5, FALSE)</f>
        <v>2</v>
      </c>
      <c r="O1603">
        <f>VLOOKUP($A1603, 'Hospitalisation Details'!$A$2:$K$2344, 6, FALSE)</f>
        <v>6236.95</v>
      </c>
      <c r="P1603" t="str">
        <f>VLOOKUP($A1603, 'Hospitalisation Details'!$A$2:$K$2344, 7, FALSE)</f>
        <v>tier - 2</v>
      </c>
      <c r="Q1603" t="str">
        <f>VLOOKUP($A1603, 'Hospitalisation Details'!$A$2:$K$2344, 8, FALSE)</f>
        <v>tier - 2</v>
      </c>
      <c r="R1603" t="str">
        <f>VLOOKUP($A1603, 'Hospitalisation Details'!$A$2:$K$2344, 9, FALSE)</f>
        <v>R1013</v>
      </c>
      <c r="S1603" t="str">
        <f>VLOOKUP($A1603, 'Hospitalisation Details'!$A$2:$K$2344, 10, FALSE)</f>
        <v>19Sep1978</v>
      </c>
      <c r="T1603">
        <f>VLOOKUP($A1603, 'Hospitalisation Details'!$A$2:$K$2344, 11, FALSE)</f>
        <v>44</v>
      </c>
    </row>
    <row r="1604" spans="1:20" ht="15.75" x14ac:dyDescent="0.25">
      <c r="A1604" s="1" t="s">
        <v>767</v>
      </c>
      <c r="B1604" t="str">
        <f>VLOOKUP($A1604, 'Customer Names'!$A$2:$D$2336, 2, FALSE)</f>
        <v>Schnabel</v>
      </c>
      <c r="C1604" t="str">
        <f>VLOOKUP($A1604, 'Customer Names'!$A$2:$D$2336, 3, FALSE)</f>
        <v xml:space="preserve"> Mr</v>
      </c>
      <c r="D1604" t="str">
        <f>VLOOKUP($A1604, 'Customer Names'!$A$2:$D$2336, 4, FALSE)</f>
        <v xml:space="preserve">  Nick</v>
      </c>
      <c r="E1604">
        <f>VLOOKUP($A1604, 'Medical Examinations'!$A$2:$J$2336, 2, FALSE)</f>
        <v>19.11</v>
      </c>
      <c r="F1604">
        <f>VLOOKUP($A1604, 'Medical Examinations'!$A$2:$J$2336, 3, FALSE)</f>
        <v>4.3499999999999996</v>
      </c>
      <c r="G1604" t="str">
        <f>VLOOKUP($A1604, 'Medical Examinations'!$A$2:$J$2336, 4, FALSE)</f>
        <v>No</v>
      </c>
      <c r="H1604" t="str">
        <f>VLOOKUP($A1604, 'Medical Examinations'!$A$2:$J$2336, 5, FALSE)</f>
        <v>No</v>
      </c>
      <c r="I1604" t="str">
        <f>VLOOKUP($A1604, 'Medical Examinations'!$A$2:$J$2336, 6, FALSE)</f>
        <v>No</v>
      </c>
      <c r="J1604">
        <f>VLOOKUP($A1604, 'Medical Examinations'!$A$2:$J$2336, 7, FALSE)</f>
        <v>0</v>
      </c>
      <c r="K1604" t="str">
        <f>VLOOKUP($A1604, 'Medical Examinations'!$A$2:$J$2336, 8, FALSE)</f>
        <v>No</v>
      </c>
      <c r="L1604" t="str">
        <f>VLOOKUP($A1604, 'Medical Examinations'!$A$2:$J$2336, 9, FALSE)</f>
        <v>Obesity</v>
      </c>
      <c r="M1604" t="str">
        <f>VLOOKUP($A1604, 'Medical Examinations'!$A$2:$J$2336, 10, FALSE)</f>
        <v>Normal</v>
      </c>
      <c r="N1604">
        <f>VLOOKUP($A1604, 'Hospitalisation Details'!$A$2:$K$2344, 5, FALSE)</f>
        <v>0</v>
      </c>
      <c r="O1604">
        <f>VLOOKUP($A1604, 'Hospitalisation Details'!$A$2:$K$2344, 6, FALSE)</f>
        <v>6219.93</v>
      </c>
      <c r="P1604" t="str">
        <f>VLOOKUP($A1604, 'Hospitalisation Details'!$A$2:$K$2344, 7, FALSE)</f>
        <v>tier - 2</v>
      </c>
      <c r="Q1604" t="str">
        <f>VLOOKUP($A1604, 'Hospitalisation Details'!$A$2:$K$2344, 8, FALSE)</f>
        <v>tier - 2</v>
      </c>
      <c r="R1604" t="str">
        <f>VLOOKUP($A1604, 'Hospitalisation Details'!$A$2:$K$2344, 9, FALSE)</f>
        <v>R1013</v>
      </c>
      <c r="S1604" t="str">
        <f>VLOOKUP($A1604, 'Hospitalisation Details'!$A$2:$K$2344, 10, FALSE)</f>
        <v>29Jun1972</v>
      </c>
      <c r="T1604">
        <f>VLOOKUP($A1604, 'Hospitalisation Details'!$A$2:$K$2344, 11, FALSE)</f>
        <v>50</v>
      </c>
    </row>
    <row r="1605" spans="1:20" ht="15.75" x14ac:dyDescent="0.25">
      <c r="A1605" s="1" t="s">
        <v>766</v>
      </c>
      <c r="B1605" t="str">
        <f>VLOOKUP($A1605, 'Customer Names'!$A$2:$D$2336, 2, FALSE)</f>
        <v>Thind</v>
      </c>
      <c r="C1605" t="str">
        <f>VLOOKUP($A1605, 'Customer Names'!$A$2:$D$2336, 3, FALSE)</f>
        <v xml:space="preserve"> Mr</v>
      </c>
      <c r="D1605" t="str">
        <f>VLOOKUP($A1605, 'Customer Names'!$A$2:$D$2336, 4, FALSE)</f>
        <v xml:space="preserve">  Sunny S</v>
      </c>
      <c r="E1605">
        <f>VLOOKUP($A1605, 'Medical Examinations'!$A$2:$J$2336, 2, FALSE)</f>
        <v>31.17</v>
      </c>
      <c r="F1605">
        <f>VLOOKUP($A1605, 'Medical Examinations'!$A$2:$J$2336, 3, FALSE)</f>
        <v>5.28</v>
      </c>
      <c r="G1605" t="str">
        <f>VLOOKUP($A1605, 'Medical Examinations'!$A$2:$J$2336, 4, FALSE)</f>
        <v>No</v>
      </c>
      <c r="H1605" t="str">
        <f>VLOOKUP($A1605, 'Medical Examinations'!$A$2:$J$2336, 5, FALSE)</f>
        <v>No</v>
      </c>
      <c r="I1605" t="str">
        <f>VLOOKUP($A1605, 'Medical Examinations'!$A$2:$J$2336, 6, FALSE)</f>
        <v>No</v>
      </c>
      <c r="J1605">
        <f>VLOOKUP($A1605, 'Medical Examinations'!$A$2:$J$2336, 7, FALSE)</f>
        <v>1</v>
      </c>
      <c r="K1605" t="str">
        <f>VLOOKUP($A1605, 'Medical Examinations'!$A$2:$J$2336, 8, FALSE)</f>
        <v>No</v>
      </c>
      <c r="L1605" t="str">
        <f>VLOOKUP($A1605, 'Medical Examinations'!$A$2:$J$2336, 9, FALSE)</f>
        <v>Obesity</v>
      </c>
      <c r="M1605" t="str">
        <f>VLOOKUP($A1605, 'Medical Examinations'!$A$2:$J$2336, 10, FALSE)</f>
        <v>Normal</v>
      </c>
      <c r="N1605">
        <f>VLOOKUP($A1605, 'Hospitalisation Details'!$A$2:$K$2344, 5, FALSE)</f>
        <v>0</v>
      </c>
      <c r="O1605">
        <f>VLOOKUP($A1605, 'Hospitalisation Details'!$A$2:$K$2344, 6, FALSE)</f>
        <v>6208.5</v>
      </c>
      <c r="P1605" t="str">
        <f>VLOOKUP($A1605, 'Hospitalisation Details'!$A$2:$K$2344, 7, FALSE)</f>
        <v>tier - 2</v>
      </c>
      <c r="Q1605" t="str">
        <f>VLOOKUP($A1605, 'Hospitalisation Details'!$A$2:$K$2344, 8, FALSE)</f>
        <v>tier - 1</v>
      </c>
      <c r="R1605" t="str">
        <f>VLOOKUP($A1605, 'Hospitalisation Details'!$A$2:$K$2344, 9, FALSE)</f>
        <v>R1021</v>
      </c>
      <c r="S1605" t="str">
        <f>VLOOKUP($A1605, 'Hospitalisation Details'!$A$2:$K$2344, 10, FALSE)</f>
        <v>12Aug1992</v>
      </c>
      <c r="T1605">
        <f>VLOOKUP($A1605, 'Hospitalisation Details'!$A$2:$K$2344, 11, FALSE)</f>
        <v>30</v>
      </c>
    </row>
    <row r="1606" spans="1:20" ht="15.75" x14ac:dyDescent="0.25">
      <c r="A1606" s="1" t="s">
        <v>765</v>
      </c>
      <c r="B1606" t="str">
        <f>VLOOKUP($A1606, 'Customer Names'!$A$2:$D$2336, 2, FALSE)</f>
        <v>Simon</v>
      </c>
      <c r="C1606" t="str">
        <f>VLOOKUP($A1606, 'Customer Names'!$A$2:$D$2336, 3, FALSE)</f>
        <v xml:space="preserve"> Mrs</v>
      </c>
      <c r="D1606" t="str">
        <f>VLOOKUP($A1606, 'Customer Names'!$A$2:$D$2336, 4, FALSE)</f>
        <v xml:space="preserve">  Anne-Marie</v>
      </c>
      <c r="E1606">
        <f>VLOOKUP($A1606, 'Medical Examinations'!$A$2:$J$2336, 2, FALSE)</f>
        <v>36.08</v>
      </c>
      <c r="F1606">
        <f>VLOOKUP($A1606, 'Medical Examinations'!$A$2:$J$2336, 3, FALSE)</f>
        <v>4.29</v>
      </c>
      <c r="G1606" t="str">
        <f>VLOOKUP($A1606, 'Medical Examinations'!$A$2:$J$2336, 4, FALSE)</f>
        <v>Yes</v>
      </c>
      <c r="H1606" t="str">
        <f>VLOOKUP($A1606, 'Medical Examinations'!$A$2:$J$2336, 5, FALSE)</f>
        <v>No</v>
      </c>
      <c r="I1606" t="str">
        <f>VLOOKUP($A1606, 'Medical Examinations'!$A$2:$J$2336, 6, FALSE)</f>
        <v>No</v>
      </c>
      <c r="J1606">
        <f>VLOOKUP($A1606, 'Medical Examinations'!$A$2:$J$2336, 7, FALSE)</f>
        <v>1</v>
      </c>
      <c r="K1606" t="str">
        <f>VLOOKUP($A1606, 'Medical Examinations'!$A$2:$J$2336, 8, FALSE)</f>
        <v>No</v>
      </c>
      <c r="L1606" t="str">
        <f>VLOOKUP($A1606, 'Medical Examinations'!$A$2:$J$2336, 9, FALSE)</f>
        <v>Obesity</v>
      </c>
      <c r="M1606" t="str">
        <f>VLOOKUP($A1606, 'Medical Examinations'!$A$2:$J$2336, 10, FALSE)</f>
        <v>Normal</v>
      </c>
      <c r="N1606">
        <f>VLOOKUP($A1606, 'Hospitalisation Details'!$A$2:$K$2344, 5, FALSE)</f>
        <v>0</v>
      </c>
      <c r="O1606">
        <f>VLOOKUP($A1606, 'Hospitalisation Details'!$A$2:$K$2344, 6, FALSE)</f>
        <v>6207.26</v>
      </c>
      <c r="P1606" t="str">
        <f>VLOOKUP($A1606, 'Hospitalisation Details'!$A$2:$K$2344, 7, FALSE)</f>
        <v>tier - 2</v>
      </c>
      <c r="Q1606" t="str">
        <f>VLOOKUP($A1606, 'Hospitalisation Details'!$A$2:$K$2344, 8, FALSE)</f>
        <v>tier - 2</v>
      </c>
      <c r="R1606" t="str">
        <f>VLOOKUP($A1606, 'Hospitalisation Details'!$A$2:$K$2344, 9, FALSE)</f>
        <v>R1026</v>
      </c>
      <c r="S1606" t="str">
        <f>VLOOKUP($A1606, 'Hospitalisation Details'!$A$2:$K$2344, 10, FALSE)</f>
        <v>10Sep1999</v>
      </c>
      <c r="T1606">
        <f>VLOOKUP($A1606, 'Hospitalisation Details'!$A$2:$K$2344, 11, FALSE)</f>
        <v>23</v>
      </c>
    </row>
    <row r="1607" spans="1:20" ht="15.75" x14ac:dyDescent="0.25">
      <c r="A1607" s="1" t="s">
        <v>764</v>
      </c>
      <c r="B1607" t="str">
        <f>VLOOKUP($A1607, 'Customer Names'!$A$2:$D$2336, 2, FALSE)</f>
        <v>Arciniaga</v>
      </c>
      <c r="C1607" t="str">
        <f>VLOOKUP($A1607, 'Customer Names'!$A$2:$D$2336, 3, FALSE)</f>
        <v xml:space="preserve"> Mr</v>
      </c>
      <c r="D1607" t="str">
        <f>VLOOKUP($A1607, 'Customer Names'!$A$2:$D$2336, 4, FALSE)</f>
        <v xml:space="preserve">  Nicholas</v>
      </c>
      <c r="E1607">
        <f>VLOOKUP($A1607, 'Medical Examinations'!$A$2:$J$2336, 2, FALSE)</f>
        <v>28.024999999999999</v>
      </c>
      <c r="F1607">
        <f>VLOOKUP($A1607, 'Medical Examinations'!$A$2:$J$2336, 3, FALSE)</f>
        <v>5.69</v>
      </c>
      <c r="G1607" t="str">
        <f>VLOOKUP($A1607, 'Medical Examinations'!$A$2:$J$2336, 4, FALSE)</f>
        <v>No</v>
      </c>
      <c r="H1607" t="str">
        <f>VLOOKUP($A1607, 'Medical Examinations'!$A$2:$J$2336, 5, FALSE)</f>
        <v>No</v>
      </c>
      <c r="I1607" t="str">
        <f>VLOOKUP($A1607, 'Medical Examinations'!$A$2:$J$2336, 6, FALSE)</f>
        <v>No</v>
      </c>
      <c r="J1607">
        <f>VLOOKUP($A1607, 'Medical Examinations'!$A$2:$J$2336, 7, FALSE)</f>
        <v>0</v>
      </c>
      <c r="K1607" t="str">
        <f>VLOOKUP($A1607, 'Medical Examinations'!$A$2:$J$2336, 8, FALSE)</f>
        <v>No</v>
      </c>
      <c r="L1607" t="str">
        <f>VLOOKUP($A1607, 'Medical Examinations'!$A$2:$J$2336, 9, FALSE)</f>
        <v>Obesity</v>
      </c>
      <c r="M1607" t="str">
        <f>VLOOKUP($A1607, 'Medical Examinations'!$A$2:$J$2336, 10, FALSE)</f>
        <v>Normal</v>
      </c>
      <c r="N1607">
        <f>VLOOKUP($A1607, 'Hospitalisation Details'!$A$2:$K$2344, 5, FALSE)</f>
        <v>2</v>
      </c>
      <c r="O1607">
        <f>VLOOKUP($A1607, 'Hospitalisation Details'!$A$2:$K$2344, 6, FALSE)</f>
        <v>6203.9</v>
      </c>
      <c r="P1607" t="str">
        <f>VLOOKUP($A1607, 'Hospitalisation Details'!$A$2:$K$2344, 7, FALSE)</f>
        <v>tier - 2</v>
      </c>
      <c r="Q1607" t="str">
        <f>VLOOKUP($A1607, 'Hospitalisation Details'!$A$2:$K$2344, 8, FALSE)</f>
        <v>tier - 2</v>
      </c>
      <c r="R1607" t="str">
        <f>VLOOKUP($A1607, 'Hospitalisation Details'!$A$2:$K$2344, 9, FALSE)</f>
        <v>R1012</v>
      </c>
      <c r="S1607" t="str">
        <f>VLOOKUP($A1607, 'Hospitalisation Details'!$A$2:$K$2344, 10, FALSE)</f>
        <v>22Sep1985</v>
      </c>
      <c r="T1607">
        <f>VLOOKUP($A1607, 'Hospitalisation Details'!$A$2:$K$2344, 11, FALSE)</f>
        <v>37</v>
      </c>
    </row>
    <row r="1608" spans="1:20" ht="15.75" x14ac:dyDescent="0.25">
      <c r="A1608" s="1" t="s">
        <v>763</v>
      </c>
      <c r="B1608" t="str">
        <f>VLOOKUP($A1608, 'Customer Names'!$A$2:$D$2336, 2, FALSE)</f>
        <v>Ryan</v>
      </c>
      <c r="C1608" t="str">
        <f>VLOOKUP($A1608, 'Customer Names'!$A$2:$D$2336, 3, FALSE)</f>
        <v xml:space="preserve"> Mr</v>
      </c>
      <c r="D1608" t="str">
        <f>VLOOKUP($A1608, 'Customer Names'!$A$2:$D$2336, 4, FALSE)</f>
        <v xml:space="preserve">  Scott M</v>
      </c>
      <c r="E1608">
        <f>VLOOKUP($A1608, 'Medical Examinations'!$A$2:$J$2336, 2, FALSE)</f>
        <v>24.32</v>
      </c>
      <c r="F1608">
        <f>VLOOKUP($A1608, 'Medical Examinations'!$A$2:$J$2336, 3, FALSE)</f>
        <v>5.56</v>
      </c>
      <c r="G1608" t="str">
        <f>VLOOKUP($A1608, 'Medical Examinations'!$A$2:$J$2336, 4, FALSE)</f>
        <v>No</v>
      </c>
      <c r="H1608" t="str">
        <f>VLOOKUP($A1608, 'Medical Examinations'!$A$2:$J$2336, 5, FALSE)</f>
        <v>No</v>
      </c>
      <c r="I1608" t="str">
        <f>VLOOKUP($A1608, 'Medical Examinations'!$A$2:$J$2336, 6, FALSE)</f>
        <v>No</v>
      </c>
      <c r="J1608">
        <f>VLOOKUP($A1608, 'Medical Examinations'!$A$2:$J$2336, 7, FALSE)</f>
        <v>0</v>
      </c>
      <c r="K1608" t="str">
        <f>VLOOKUP($A1608, 'Medical Examinations'!$A$2:$J$2336, 8, FALSE)</f>
        <v>No</v>
      </c>
      <c r="L1608" t="str">
        <f>VLOOKUP($A1608, 'Medical Examinations'!$A$2:$J$2336, 9, FALSE)</f>
        <v>Obesity</v>
      </c>
      <c r="M1608" t="str">
        <f>VLOOKUP($A1608, 'Medical Examinations'!$A$2:$J$2336, 10, FALSE)</f>
        <v>Normal</v>
      </c>
      <c r="N1608">
        <f>VLOOKUP($A1608, 'Hospitalisation Details'!$A$2:$K$2344, 5, FALSE)</f>
        <v>2</v>
      </c>
      <c r="O1608">
        <f>VLOOKUP($A1608, 'Hospitalisation Details'!$A$2:$K$2344, 6, FALSE)</f>
        <v>6198.75</v>
      </c>
      <c r="P1608" t="str">
        <f>VLOOKUP($A1608, 'Hospitalisation Details'!$A$2:$K$2344, 7, FALSE)</f>
        <v>tier - 2</v>
      </c>
      <c r="Q1608" t="str">
        <f>VLOOKUP($A1608, 'Hospitalisation Details'!$A$2:$K$2344, 8, FALSE)</f>
        <v>tier - 1</v>
      </c>
      <c r="R1608" t="str">
        <f>VLOOKUP($A1608, 'Hospitalisation Details'!$A$2:$K$2344, 9, FALSE)</f>
        <v>R1012</v>
      </c>
      <c r="S1608" t="str">
        <f>VLOOKUP($A1608, 'Hospitalisation Details'!$A$2:$K$2344, 10, FALSE)</f>
        <v>22Jul1985</v>
      </c>
      <c r="T1608">
        <f>VLOOKUP($A1608, 'Hospitalisation Details'!$A$2:$K$2344, 11, FALSE)</f>
        <v>37</v>
      </c>
    </row>
    <row r="1609" spans="1:20" ht="15.75" x14ac:dyDescent="0.25">
      <c r="A1609" s="1" t="s">
        <v>762</v>
      </c>
      <c r="B1609" t="str">
        <f>VLOOKUP($A1609, 'Customer Names'!$A$2:$D$2336, 2, FALSE)</f>
        <v>Lizak</v>
      </c>
      <c r="C1609" t="str">
        <f>VLOOKUP($A1609, 'Customer Names'!$A$2:$D$2336, 3, FALSE)</f>
        <v xml:space="preserve"> Ms</v>
      </c>
      <c r="D1609" t="str">
        <f>VLOOKUP($A1609, 'Customer Names'!$A$2:$D$2336, 4, FALSE)</f>
        <v xml:space="preserve">  Marisa A</v>
      </c>
      <c r="E1609">
        <f>VLOOKUP($A1609, 'Medical Examinations'!$A$2:$J$2336, 2, FALSE)</f>
        <v>38</v>
      </c>
      <c r="F1609">
        <f>VLOOKUP($A1609, 'Medical Examinations'!$A$2:$J$2336, 3, FALSE)</f>
        <v>5.41</v>
      </c>
      <c r="G1609" t="str">
        <f>VLOOKUP($A1609, 'Medical Examinations'!$A$2:$J$2336, 4, FALSE)</f>
        <v>Yes</v>
      </c>
      <c r="H1609" t="str">
        <f>VLOOKUP($A1609, 'Medical Examinations'!$A$2:$J$2336, 5, FALSE)</f>
        <v>No</v>
      </c>
      <c r="I1609" t="str">
        <f>VLOOKUP($A1609, 'Medical Examinations'!$A$2:$J$2336, 6, FALSE)</f>
        <v>No</v>
      </c>
      <c r="J1609">
        <f>VLOOKUP($A1609, 'Medical Examinations'!$A$2:$J$2336, 7, FALSE)</f>
        <v>1</v>
      </c>
      <c r="K1609" t="str">
        <f>VLOOKUP($A1609, 'Medical Examinations'!$A$2:$J$2336, 8, FALSE)</f>
        <v>Yes</v>
      </c>
      <c r="L1609" t="str">
        <f>VLOOKUP($A1609, 'Medical Examinations'!$A$2:$J$2336, 9, FALSE)</f>
        <v>Obesity</v>
      </c>
      <c r="M1609" t="str">
        <f>VLOOKUP($A1609, 'Medical Examinations'!$A$2:$J$2336, 10, FALSE)</f>
        <v>Normal</v>
      </c>
      <c r="N1609">
        <f>VLOOKUP($A1609, 'Hospitalisation Details'!$A$2:$K$2344, 5, FALSE)</f>
        <v>3</v>
      </c>
      <c r="O1609">
        <f>VLOOKUP($A1609, 'Hospitalisation Details'!$A$2:$K$2344, 6, FALSE)</f>
        <v>6196.45</v>
      </c>
      <c r="P1609" t="str">
        <f>VLOOKUP($A1609, 'Hospitalisation Details'!$A$2:$K$2344, 7, FALSE)</f>
        <v>tier - 2</v>
      </c>
      <c r="Q1609" t="str">
        <f>VLOOKUP($A1609, 'Hospitalisation Details'!$A$2:$K$2344, 8, FALSE)</f>
        <v>tier - 1</v>
      </c>
      <c r="R1609" t="str">
        <f>VLOOKUP($A1609, 'Hospitalisation Details'!$A$2:$K$2344, 9, FALSE)</f>
        <v>R1011</v>
      </c>
      <c r="S1609" t="str">
        <f>VLOOKUP($A1609, 'Hospitalisation Details'!$A$2:$K$2344, 10, FALSE)</f>
        <v>23Oct1988</v>
      </c>
      <c r="T1609">
        <f>VLOOKUP($A1609, 'Hospitalisation Details'!$A$2:$K$2344, 11, FALSE)</f>
        <v>34</v>
      </c>
    </row>
    <row r="1610" spans="1:20" ht="15.75" x14ac:dyDescent="0.25">
      <c r="A1610" s="1" t="s">
        <v>761</v>
      </c>
      <c r="B1610" t="str">
        <f>VLOOKUP($A1610, 'Customer Names'!$A$2:$D$2336, 2, FALSE)</f>
        <v>Howery</v>
      </c>
      <c r="C1610" t="str">
        <f>VLOOKUP($A1610, 'Customer Names'!$A$2:$D$2336, 3, FALSE)</f>
        <v xml:space="preserve"> Ms</v>
      </c>
      <c r="D1610" t="str">
        <f>VLOOKUP($A1610, 'Customer Names'!$A$2:$D$2336, 4, FALSE)</f>
        <v xml:space="preserve">  Katie</v>
      </c>
      <c r="E1610">
        <f>VLOOKUP($A1610, 'Medical Examinations'!$A$2:$J$2336, 2, FALSE)</f>
        <v>31.6</v>
      </c>
      <c r="F1610">
        <f>VLOOKUP($A1610, 'Medical Examinations'!$A$2:$J$2336, 3, FALSE)</f>
        <v>10.85</v>
      </c>
      <c r="G1610" t="str">
        <f>VLOOKUP($A1610, 'Medical Examinations'!$A$2:$J$2336, 4, FALSE)</f>
        <v>No</v>
      </c>
      <c r="H1610" t="str">
        <f>VLOOKUP($A1610, 'Medical Examinations'!$A$2:$J$2336, 5, FALSE)</f>
        <v>No</v>
      </c>
      <c r="I1610" t="str">
        <f>VLOOKUP($A1610, 'Medical Examinations'!$A$2:$J$2336, 6, FALSE)</f>
        <v>No</v>
      </c>
      <c r="J1610">
        <f>VLOOKUP($A1610, 'Medical Examinations'!$A$2:$J$2336, 7, FALSE)</f>
        <v>1</v>
      </c>
      <c r="K1610" t="str">
        <f>VLOOKUP($A1610, 'Medical Examinations'!$A$2:$J$2336, 8, FALSE)</f>
        <v>No</v>
      </c>
      <c r="L1610" t="str">
        <f>VLOOKUP($A1610, 'Medical Examinations'!$A$2:$J$2336, 9, FALSE)</f>
        <v>Obesity</v>
      </c>
      <c r="M1610" t="str">
        <f>VLOOKUP($A1610, 'Medical Examinations'!$A$2:$J$2336, 10, FALSE)</f>
        <v>Diabetes</v>
      </c>
      <c r="N1610">
        <f>VLOOKUP($A1610, 'Hospitalisation Details'!$A$2:$K$2344, 5, FALSE)</f>
        <v>0</v>
      </c>
      <c r="O1610">
        <f>VLOOKUP($A1610, 'Hospitalisation Details'!$A$2:$K$2344, 6, FALSE)</f>
        <v>6186.13</v>
      </c>
      <c r="P1610" t="str">
        <f>VLOOKUP($A1610, 'Hospitalisation Details'!$A$2:$K$2344, 7, FALSE)</f>
        <v>tier - 2</v>
      </c>
      <c r="Q1610" t="str">
        <f>VLOOKUP($A1610, 'Hospitalisation Details'!$A$2:$K$2344, 8, FALSE)</f>
        <v>tier - 3</v>
      </c>
      <c r="R1610" t="str">
        <f>VLOOKUP($A1610, 'Hospitalisation Details'!$A$2:$K$2344, 9, FALSE)</f>
        <v>R1011</v>
      </c>
      <c r="S1610" t="str">
        <f>VLOOKUP($A1610, 'Hospitalisation Details'!$A$2:$K$2344, 10, FALSE)</f>
        <v>1Oct1981</v>
      </c>
      <c r="T1610">
        <f>VLOOKUP($A1610, 'Hospitalisation Details'!$A$2:$K$2344, 11, FALSE)</f>
        <v>41</v>
      </c>
    </row>
    <row r="1611" spans="1:20" ht="15.75" x14ac:dyDescent="0.25">
      <c r="A1611" s="1" t="s">
        <v>760</v>
      </c>
      <c r="B1611" t="str">
        <f>VLOOKUP($A1611, 'Customer Names'!$A$2:$D$2336, 2, FALSE)</f>
        <v>Crain</v>
      </c>
      <c r="C1611" t="str">
        <f>VLOOKUP($A1611, 'Customer Names'!$A$2:$D$2336, 3, FALSE)</f>
        <v xml:space="preserve"> Ms</v>
      </c>
      <c r="D1611" t="str">
        <f>VLOOKUP($A1611, 'Customer Names'!$A$2:$D$2336, 4, FALSE)</f>
        <v xml:space="preserve">  Amy L</v>
      </c>
      <c r="E1611">
        <f>VLOOKUP($A1611, 'Medical Examinations'!$A$2:$J$2336, 2, FALSE)</f>
        <v>31.02</v>
      </c>
      <c r="F1611">
        <f>VLOOKUP($A1611, 'Medical Examinations'!$A$2:$J$2336, 3, FALSE)</f>
        <v>11.63</v>
      </c>
      <c r="G1611" t="str">
        <f>VLOOKUP($A1611, 'Medical Examinations'!$A$2:$J$2336, 4, FALSE)</f>
        <v>No</v>
      </c>
      <c r="H1611" t="str">
        <f>VLOOKUP($A1611, 'Medical Examinations'!$A$2:$J$2336, 5, FALSE)</f>
        <v>No</v>
      </c>
      <c r="I1611" t="str">
        <f>VLOOKUP($A1611, 'Medical Examinations'!$A$2:$J$2336, 6, FALSE)</f>
        <v>No</v>
      </c>
      <c r="J1611">
        <f>VLOOKUP($A1611, 'Medical Examinations'!$A$2:$J$2336, 7, FALSE)</f>
        <v>1</v>
      </c>
      <c r="K1611" t="str">
        <f>VLOOKUP($A1611, 'Medical Examinations'!$A$2:$J$2336, 8, FALSE)</f>
        <v>No</v>
      </c>
      <c r="L1611" t="str">
        <f>VLOOKUP($A1611, 'Medical Examinations'!$A$2:$J$2336, 9, FALSE)</f>
        <v>Obesity</v>
      </c>
      <c r="M1611" t="str">
        <f>VLOOKUP($A1611, 'Medical Examinations'!$A$2:$J$2336, 10, FALSE)</f>
        <v>Diabetes</v>
      </c>
      <c r="N1611">
        <f>VLOOKUP($A1611, 'Hospitalisation Details'!$A$2:$K$2344, 5, FALSE)</f>
        <v>0</v>
      </c>
      <c r="O1611">
        <f>VLOOKUP($A1611, 'Hospitalisation Details'!$A$2:$K$2344, 6, FALSE)</f>
        <v>6185.32</v>
      </c>
      <c r="P1611" t="str">
        <f>VLOOKUP($A1611, 'Hospitalisation Details'!$A$2:$K$2344, 7, FALSE)</f>
        <v>tier - 2</v>
      </c>
      <c r="Q1611" t="str">
        <f>VLOOKUP($A1611, 'Hospitalisation Details'!$A$2:$K$2344, 8, FALSE)</f>
        <v>tier - 1</v>
      </c>
      <c r="R1611" t="str">
        <f>VLOOKUP($A1611, 'Hospitalisation Details'!$A$2:$K$2344, 9, FALSE)</f>
        <v>R1013</v>
      </c>
      <c r="S1611" t="str">
        <f>VLOOKUP($A1611, 'Hospitalisation Details'!$A$2:$K$2344, 10, FALSE)</f>
        <v>22Nov1981</v>
      </c>
      <c r="T1611">
        <f>VLOOKUP($A1611, 'Hospitalisation Details'!$A$2:$K$2344, 11, FALSE)</f>
        <v>41</v>
      </c>
    </row>
    <row r="1612" spans="1:20" ht="15.75" x14ac:dyDescent="0.25">
      <c r="A1612" s="1" t="s">
        <v>759</v>
      </c>
      <c r="B1612" t="str">
        <f>VLOOKUP($A1612, 'Customer Names'!$A$2:$D$2336, 2, FALSE)</f>
        <v>Hotze</v>
      </c>
      <c r="C1612" t="str">
        <f>VLOOKUP($A1612, 'Customer Names'!$A$2:$D$2336, 3, FALSE)</f>
        <v xml:space="preserve"> Ms</v>
      </c>
      <c r="D1612" t="str">
        <f>VLOOKUP($A1612, 'Customer Names'!$A$2:$D$2336, 4, FALSE)</f>
        <v xml:space="preserve">  Jenna M</v>
      </c>
      <c r="E1612">
        <f>VLOOKUP($A1612, 'Medical Examinations'!$A$2:$J$2336, 2, FALSE)</f>
        <v>29.26</v>
      </c>
      <c r="F1612">
        <f>VLOOKUP($A1612, 'Medical Examinations'!$A$2:$J$2336, 3, FALSE)</f>
        <v>5.68</v>
      </c>
      <c r="G1612" t="str">
        <f>VLOOKUP($A1612, 'Medical Examinations'!$A$2:$J$2336, 4, FALSE)</f>
        <v>No</v>
      </c>
      <c r="H1612" t="str">
        <f>VLOOKUP($A1612, 'Medical Examinations'!$A$2:$J$2336, 5, FALSE)</f>
        <v>No</v>
      </c>
      <c r="I1612" t="str">
        <f>VLOOKUP($A1612, 'Medical Examinations'!$A$2:$J$2336, 6, FALSE)</f>
        <v>No</v>
      </c>
      <c r="J1612">
        <f>VLOOKUP($A1612, 'Medical Examinations'!$A$2:$J$2336, 7, FALSE)</f>
        <v>0</v>
      </c>
      <c r="K1612" t="str">
        <f>VLOOKUP($A1612, 'Medical Examinations'!$A$2:$J$2336, 8, FALSE)</f>
        <v>No</v>
      </c>
      <c r="L1612" t="str">
        <f>VLOOKUP($A1612, 'Medical Examinations'!$A$2:$J$2336, 9, FALSE)</f>
        <v>Obesity</v>
      </c>
      <c r="M1612" t="str">
        <f>VLOOKUP($A1612, 'Medical Examinations'!$A$2:$J$2336, 10, FALSE)</f>
        <v>Normal</v>
      </c>
      <c r="N1612">
        <f>VLOOKUP($A1612, 'Hospitalisation Details'!$A$2:$K$2344, 5, FALSE)</f>
        <v>3</v>
      </c>
      <c r="O1612">
        <f>VLOOKUP($A1612, 'Hospitalisation Details'!$A$2:$K$2344, 6, FALSE)</f>
        <v>6184.3</v>
      </c>
      <c r="P1612" t="str">
        <f>VLOOKUP($A1612, 'Hospitalisation Details'!$A$2:$K$2344, 7, FALSE)</f>
        <v>tier - 2</v>
      </c>
      <c r="Q1612" t="str">
        <f>VLOOKUP($A1612, 'Hospitalisation Details'!$A$2:$K$2344, 8, FALSE)</f>
        <v>tier - 3</v>
      </c>
      <c r="R1612" t="str">
        <f>VLOOKUP($A1612, 'Hospitalisation Details'!$A$2:$K$2344, 9, FALSE)</f>
        <v>R1013</v>
      </c>
      <c r="S1612" t="str">
        <f>VLOOKUP($A1612, 'Hospitalisation Details'!$A$2:$K$2344, 10, FALSE)</f>
        <v>1Nov1988</v>
      </c>
      <c r="T1612">
        <f>VLOOKUP($A1612, 'Hospitalisation Details'!$A$2:$K$2344, 11, FALSE)</f>
        <v>34</v>
      </c>
    </row>
    <row r="1613" spans="1:20" ht="15.75" x14ac:dyDescent="0.25">
      <c r="A1613" s="1" t="s">
        <v>758</v>
      </c>
      <c r="B1613" t="str">
        <f>VLOOKUP($A1613, 'Customer Names'!$A$2:$D$2336, 2, FALSE)</f>
        <v>Chauhan</v>
      </c>
      <c r="C1613" t="str">
        <f>VLOOKUP($A1613, 'Customer Names'!$A$2:$D$2336, 3, FALSE)</f>
        <v xml:space="preserve"> Ms</v>
      </c>
      <c r="D1613" t="str">
        <f>VLOOKUP($A1613, 'Customer Names'!$A$2:$D$2336, 4, FALSE)</f>
        <v xml:space="preserve">  Elizabeth M</v>
      </c>
      <c r="E1613">
        <f>VLOOKUP($A1613, 'Medical Examinations'!$A$2:$J$2336, 2, FALSE)</f>
        <v>15.09</v>
      </c>
      <c r="F1613">
        <f>VLOOKUP($A1613, 'Medical Examinations'!$A$2:$J$2336, 3, FALSE)</f>
        <v>7.59</v>
      </c>
      <c r="G1613" t="str">
        <f>VLOOKUP($A1613, 'Medical Examinations'!$A$2:$J$2336, 4, FALSE)</f>
        <v>No</v>
      </c>
      <c r="H1613" t="str">
        <f>VLOOKUP($A1613, 'Medical Examinations'!$A$2:$J$2336, 5, FALSE)</f>
        <v>No</v>
      </c>
      <c r="I1613" t="str">
        <f>VLOOKUP($A1613, 'Medical Examinations'!$A$2:$J$2336, 6, FALSE)</f>
        <v>No</v>
      </c>
      <c r="J1613">
        <f>VLOOKUP($A1613, 'Medical Examinations'!$A$2:$J$2336, 7, FALSE)</f>
        <v>0</v>
      </c>
      <c r="K1613" t="str">
        <f>VLOOKUP($A1613, 'Medical Examinations'!$A$2:$J$2336, 8, FALSE)</f>
        <v>No</v>
      </c>
      <c r="L1613" t="str">
        <f>VLOOKUP($A1613, 'Medical Examinations'!$A$2:$J$2336, 9, FALSE)</f>
        <v>Underweight</v>
      </c>
      <c r="M1613" t="str">
        <f>VLOOKUP($A1613, 'Medical Examinations'!$A$2:$J$2336, 10, FALSE)</f>
        <v>Diabetes</v>
      </c>
      <c r="N1613">
        <f>VLOOKUP($A1613, 'Hospitalisation Details'!$A$2:$K$2344, 5, FALSE)</f>
        <v>0</v>
      </c>
      <c r="O1613">
        <f>VLOOKUP($A1613, 'Hospitalisation Details'!$A$2:$K$2344, 6, FALSE)</f>
        <v>6183.46</v>
      </c>
      <c r="P1613" t="str">
        <f>VLOOKUP($A1613, 'Hospitalisation Details'!$A$2:$K$2344, 7, FALSE)</f>
        <v>tier - 2</v>
      </c>
      <c r="Q1613" t="str">
        <f>VLOOKUP($A1613, 'Hospitalisation Details'!$A$2:$K$2344, 8, FALSE)</f>
        <v>tier - 2</v>
      </c>
      <c r="R1613" t="str">
        <f>VLOOKUP($A1613, 'Hospitalisation Details'!$A$2:$K$2344, 9, FALSE)</f>
        <v>R1012</v>
      </c>
      <c r="S1613" t="str">
        <f>VLOOKUP($A1613, 'Hospitalisation Details'!$A$2:$K$2344, 10, FALSE)</f>
        <v>5Oct1970</v>
      </c>
      <c r="T1613">
        <f>VLOOKUP($A1613, 'Hospitalisation Details'!$A$2:$K$2344, 11, FALSE)</f>
        <v>52</v>
      </c>
    </row>
    <row r="1614" spans="1:20" ht="15.75" x14ac:dyDescent="0.25">
      <c r="A1614" s="1" t="s">
        <v>757</v>
      </c>
      <c r="B1614" t="str">
        <f>VLOOKUP($A1614, 'Customer Names'!$A$2:$D$2336, 2, FALSE)</f>
        <v>Raab</v>
      </c>
      <c r="C1614" t="str">
        <f>VLOOKUP($A1614, 'Customer Names'!$A$2:$D$2336, 3, FALSE)</f>
        <v xml:space="preserve"> Mr</v>
      </c>
      <c r="D1614" t="str">
        <f>VLOOKUP($A1614, 'Customer Names'!$A$2:$D$2336, 4, FALSE)</f>
        <v xml:space="preserve">  Lyazid</v>
      </c>
      <c r="E1614">
        <f>VLOOKUP($A1614, 'Medical Examinations'!$A$2:$J$2336, 2, FALSE)</f>
        <v>22.63</v>
      </c>
      <c r="F1614">
        <f>VLOOKUP($A1614, 'Medical Examinations'!$A$2:$J$2336, 3, FALSE)</f>
        <v>5.09</v>
      </c>
      <c r="G1614" t="str">
        <f>VLOOKUP($A1614, 'Medical Examinations'!$A$2:$J$2336, 4, FALSE)</f>
        <v>No</v>
      </c>
      <c r="H1614" t="str">
        <f>VLOOKUP($A1614, 'Medical Examinations'!$A$2:$J$2336, 5, FALSE)</f>
        <v>No</v>
      </c>
      <c r="I1614" t="str">
        <f>VLOOKUP($A1614, 'Medical Examinations'!$A$2:$J$2336, 6, FALSE)</f>
        <v>No</v>
      </c>
      <c r="J1614">
        <f>VLOOKUP($A1614, 'Medical Examinations'!$A$2:$J$2336, 7, FALSE)</f>
        <v>0</v>
      </c>
      <c r="K1614" t="str">
        <f>VLOOKUP($A1614, 'Medical Examinations'!$A$2:$J$2336, 8, FALSE)</f>
        <v>No</v>
      </c>
      <c r="L1614" t="str">
        <f>VLOOKUP($A1614, 'Medical Examinations'!$A$2:$J$2336, 9, FALSE)</f>
        <v>Obesity</v>
      </c>
      <c r="M1614" t="str">
        <f>VLOOKUP($A1614, 'Medical Examinations'!$A$2:$J$2336, 10, FALSE)</f>
        <v>Normal</v>
      </c>
      <c r="N1614">
        <f>VLOOKUP($A1614, 'Hospitalisation Details'!$A$2:$K$2344, 5, FALSE)</f>
        <v>3</v>
      </c>
      <c r="O1614">
        <f>VLOOKUP($A1614, 'Hospitalisation Details'!$A$2:$K$2344, 6, FALSE)</f>
        <v>6183.32</v>
      </c>
      <c r="P1614" t="str">
        <f>VLOOKUP($A1614, 'Hospitalisation Details'!$A$2:$K$2344, 7, FALSE)</f>
        <v>tier - 2</v>
      </c>
      <c r="Q1614" t="str">
        <f>VLOOKUP($A1614, 'Hospitalisation Details'!$A$2:$K$2344, 8, FALSE)</f>
        <v>tier - 2</v>
      </c>
      <c r="R1614" t="str">
        <f>VLOOKUP($A1614, 'Hospitalisation Details'!$A$2:$K$2344, 9, FALSE)</f>
        <v>R1012</v>
      </c>
      <c r="S1614" t="str">
        <f>VLOOKUP($A1614, 'Hospitalisation Details'!$A$2:$K$2344, 10, FALSE)</f>
        <v>9Aug1985</v>
      </c>
      <c r="T1614">
        <f>VLOOKUP($A1614, 'Hospitalisation Details'!$A$2:$K$2344, 11, FALSE)</f>
        <v>37</v>
      </c>
    </row>
    <row r="1615" spans="1:20" ht="15.75" x14ac:dyDescent="0.25">
      <c r="A1615" s="1" t="s">
        <v>756</v>
      </c>
      <c r="B1615" t="str">
        <f>VLOOKUP($A1615, 'Customer Names'!$A$2:$D$2336, 2, FALSE)</f>
        <v>McKown</v>
      </c>
      <c r="C1615" t="str">
        <f>VLOOKUP($A1615, 'Customer Names'!$A$2:$D$2336, 3, FALSE)</f>
        <v xml:space="preserve"> Ms</v>
      </c>
      <c r="D1615" t="str">
        <f>VLOOKUP($A1615, 'Customer Names'!$A$2:$D$2336, 4, FALSE)</f>
        <v xml:space="preserve">  Lindsey A</v>
      </c>
      <c r="E1615">
        <f>VLOOKUP($A1615, 'Medical Examinations'!$A$2:$J$2336, 2, FALSE)</f>
        <v>23.46</v>
      </c>
      <c r="F1615">
        <f>VLOOKUP($A1615, 'Medical Examinations'!$A$2:$J$2336, 3, FALSE)</f>
        <v>4.21</v>
      </c>
      <c r="G1615" t="str">
        <f>VLOOKUP($A1615, 'Medical Examinations'!$A$2:$J$2336, 4, FALSE)</f>
        <v>No</v>
      </c>
      <c r="H1615" t="str">
        <f>VLOOKUP($A1615, 'Medical Examinations'!$A$2:$J$2336, 5, FALSE)</f>
        <v>No</v>
      </c>
      <c r="I1615" t="str">
        <f>VLOOKUP($A1615, 'Medical Examinations'!$A$2:$J$2336, 6, FALSE)</f>
        <v>No</v>
      </c>
      <c r="J1615">
        <f>VLOOKUP($A1615, 'Medical Examinations'!$A$2:$J$2336, 7, FALSE)</f>
        <v>0</v>
      </c>
      <c r="K1615" t="str">
        <f>VLOOKUP($A1615, 'Medical Examinations'!$A$2:$J$2336, 8, FALSE)</f>
        <v>No</v>
      </c>
      <c r="L1615" t="str">
        <f>VLOOKUP($A1615, 'Medical Examinations'!$A$2:$J$2336, 9, FALSE)</f>
        <v>Obesity</v>
      </c>
      <c r="M1615" t="str">
        <f>VLOOKUP($A1615, 'Medical Examinations'!$A$2:$J$2336, 10, FALSE)</f>
        <v>Normal</v>
      </c>
      <c r="N1615">
        <f>VLOOKUP($A1615, 'Hospitalisation Details'!$A$2:$K$2344, 5, FALSE)</f>
        <v>3</v>
      </c>
      <c r="O1615">
        <f>VLOOKUP($A1615, 'Hospitalisation Details'!$A$2:$K$2344, 6, FALSE)</f>
        <v>6170.96</v>
      </c>
      <c r="P1615" t="str">
        <f>VLOOKUP($A1615, 'Hospitalisation Details'!$A$2:$K$2344, 7, FALSE)</f>
        <v>tier - 2</v>
      </c>
      <c r="Q1615" t="str">
        <f>VLOOKUP($A1615, 'Hospitalisation Details'!$A$2:$K$2344, 8, FALSE)</f>
        <v>tier - 1</v>
      </c>
      <c r="R1615" t="str">
        <f>VLOOKUP($A1615, 'Hospitalisation Details'!$A$2:$K$2344, 9, FALSE)</f>
        <v>R1013</v>
      </c>
      <c r="S1615" t="str">
        <f>VLOOKUP($A1615, 'Hospitalisation Details'!$A$2:$K$2344, 10, FALSE)</f>
        <v>6Oct1984</v>
      </c>
      <c r="T1615">
        <f>VLOOKUP($A1615, 'Hospitalisation Details'!$A$2:$K$2344, 11, FALSE)</f>
        <v>38</v>
      </c>
    </row>
    <row r="1616" spans="1:20" ht="15.75" x14ac:dyDescent="0.25">
      <c r="A1616" s="1" t="s">
        <v>755</v>
      </c>
      <c r="B1616" t="str">
        <f>VLOOKUP($A1616, 'Customer Names'!$A$2:$D$2336, 2, FALSE)</f>
        <v>Schiemann</v>
      </c>
      <c r="C1616" t="str">
        <f>VLOOKUP($A1616, 'Customer Names'!$A$2:$D$2336, 3, FALSE)</f>
        <v xml:space="preserve"> Mr</v>
      </c>
      <c r="D1616" t="str">
        <f>VLOOKUP($A1616, 'Customer Names'!$A$2:$D$2336, 4, FALSE)</f>
        <v xml:space="preserve">  Chris</v>
      </c>
      <c r="E1616">
        <f>VLOOKUP($A1616, 'Medical Examinations'!$A$2:$J$2336, 2, FALSE)</f>
        <v>22.56</v>
      </c>
      <c r="F1616">
        <f>VLOOKUP($A1616, 'Medical Examinations'!$A$2:$J$2336, 3, FALSE)</f>
        <v>4.34</v>
      </c>
      <c r="G1616" t="str">
        <f>VLOOKUP($A1616, 'Medical Examinations'!$A$2:$J$2336, 4, FALSE)</f>
        <v>No</v>
      </c>
      <c r="H1616" t="str">
        <f>VLOOKUP($A1616, 'Medical Examinations'!$A$2:$J$2336, 5, FALSE)</f>
        <v>No</v>
      </c>
      <c r="I1616" t="str">
        <f>VLOOKUP($A1616, 'Medical Examinations'!$A$2:$J$2336, 6, FALSE)</f>
        <v>No</v>
      </c>
      <c r="J1616">
        <f>VLOOKUP($A1616, 'Medical Examinations'!$A$2:$J$2336, 7, FALSE)</f>
        <v>0</v>
      </c>
      <c r="K1616" t="str">
        <f>VLOOKUP($A1616, 'Medical Examinations'!$A$2:$J$2336, 8, FALSE)</f>
        <v>No</v>
      </c>
      <c r="L1616" t="str">
        <f>VLOOKUP($A1616, 'Medical Examinations'!$A$2:$J$2336, 9, FALSE)</f>
        <v>Obesity</v>
      </c>
      <c r="M1616" t="str">
        <f>VLOOKUP($A1616, 'Medical Examinations'!$A$2:$J$2336, 10, FALSE)</f>
        <v>Normal</v>
      </c>
      <c r="N1616">
        <f>VLOOKUP($A1616, 'Hospitalisation Details'!$A$2:$K$2344, 5, FALSE)</f>
        <v>3</v>
      </c>
      <c r="O1616">
        <f>VLOOKUP($A1616, 'Hospitalisation Details'!$A$2:$K$2344, 6, FALSE)</f>
        <v>6159.57</v>
      </c>
      <c r="P1616" t="str">
        <f>VLOOKUP($A1616, 'Hospitalisation Details'!$A$2:$K$2344, 7, FALSE)</f>
        <v>tier - 2</v>
      </c>
      <c r="Q1616" t="str">
        <f>VLOOKUP($A1616, 'Hospitalisation Details'!$A$2:$K$2344, 8, FALSE)</f>
        <v>tier - 1</v>
      </c>
      <c r="R1616" t="str">
        <f>VLOOKUP($A1616, 'Hospitalisation Details'!$A$2:$K$2344, 9, FALSE)</f>
        <v>R1012</v>
      </c>
      <c r="S1616" t="str">
        <f>VLOOKUP($A1616, 'Hospitalisation Details'!$A$2:$K$2344, 10, FALSE)</f>
        <v>15Oct1985</v>
      </c>
      <c r="T1616">
        <f>VLOOKUP($A1616, 'Hospitalisation Details'!$A$2:$K$2344, 11, FALSE)</f>
        <v>37</v>
      </c>
    </row>
    <row r="1617" spans="1:20" ht="15.75" x14ac:dyDescent="0.25">
      <c r="A1617" s="1" t="s">
        <v>754</v>
      </c>
      <c r="B1617" t="str">
        <f>VLOOKUP($A1617, 'Customer Names'!$A$2:$D$2336, 2, FALSE)</f>
        <v>Cress</v>
      </c>
      <c r="C1617" t="str">
        <f>VLOOKUP($A1617, 'Customer Names'!$A$2:$D$2336, 3, FALSE)</f>
        <v xml:space="preserve"> Ms</v>
      </c>
      <c r="D1617" t="str">
        <f>VLOOKUP($A1617, 'Customer Names'!$A$2:$D$2336, 4, FALSE)</f>
        <v xml:space="preserve">  Jennifer A</v>
      </c>
      <c r="E1617">
        <f>VLOOKUP($A1617, 'Medical Examinations'!$A$2:$J$2336, 2, FALSE)</f>
        <v>19.28</v>
      </c>
      <c r="F1617">
        <f>VLOOKUP($A1617, 'Medical Examinations'!$A$2:$J$2336, 3, FALSE)</f>
        <v>11.85</v>
      </c>
      <c r="G1617" t="str">
        <f>VLOOKUP($A1617, 'Medical Examinations'!$A$2:$J$2336, 4, FALSE)</f>
        <v>No</v>
      </c>
      <c r="H1617" t="str">
        <f>VLOOKUP($A1617, 'Medical Examinations'!$A$2:$J$2336, 5, FALSE)</f>
        <v>No</v>
      </c>
      <c r="I1617" t="str">
        <f>VLOOKUP($A1617, 'Medical Examinations'!$A$2:$J$2336, 6, FALSE)</f>
        <v>No</v>
      </c>
      <c r="J1617">
        <f>VLOOKUP($A1617, 'Medical Examinations'!$A$2:$J$2336, 7, FALSE)</f>
        <v>0</v>
      </c>
      <c r="K1617" t="str">
        <f>VLOOKUP($A1617, 'Medical Examinations'!$A$2:$J$2336, 8, FALSE)</f>
        <v>No</v>
      </c>
      <c r="L1617" t="str">
        <f>VLOOKUP($A1617, 'Medical Examinations'!$A$2:$J$2336, 9, FALSE)</f>
        <v>Obesity</v>
      </c>
      <c r="M1617" t="str">
        <f>VLOOKUP($A1617, 'Medical Examinations'!$A$2:$J$2336, 10, FALSE)</f>
        <v>Diabetes</v>
      </c>
      <c r="N1617">
        <f>VLOOKUP($A1617, 'Hospitalisation Details'!$A$2:$K$2344, 5, FALSE)</f>
        <v>0</v>
      </c>
      <c r="O1617">
        <f>VLOOKUP($A1617, 'Hospitalisation Details'!$A$2:$K$2344, 6, FALSE)</f>
        <v>6152.05</v>
      </c>
      <c r="P1617" t="str">
        <f>VLOOKUP($A1617, 'Hospitalisation Details'!$A$2:$K$2344, 7, FALSE)</f>
        <v>tier - 2</v>
      </c>
      <c r="Q1617" t="str">
        <f>VLOOKUP($A1617, 'Hospitalisation Details'!$A$2:$K$2344, 8, FALSE)</f>
        <v>tier - 3</v>
      </c>
      <c r="R1617" t="str">
        <f>VLOOKUP($A1617, 'Hospitalisation Details'!$A$2:$K$2344, 9, FALSE)</f>
        <v>R1013</v>
      </c>
      <c r="S1617" t="str">
        <f>VLOOKUP($A1617, 'Hospitalisation Details'!$A$2:$K$2344, 10, FALSE)</f>
        <v>6Nov1973</v>
      </c>
      <c r="T1617">
        <f>VLOOKUP($A1617, 'Hospitalisation Details'!$A$2:$K$2344, 11, FALSE)</f>
        <v>49</v>
      </c>
    </row>
    <row r="1618" spans="1:20" ht="15.75" x14ac:dyDescent="0.25">
      <c r="A1618" s="1" t="s">
        <v>753</v>
      </c>
      <c r="B1618" t="str">
        <f>VLOOKUP($A1618, 'Customer Names'!$A$2:$D$2336, 2, FALSE)</f>
        <v>Mawson</v>
      </c>
      <c r="C1618" t="str">
        <f>VLOOKUP($A1618, 'Customer Names'!$A$2:$D$2336, 3, FALSE)</f>
        <v xml:space="preserve"> Mr</v>
      </c>
      <c r="D1618" t="str">
        <f>VLOOKUP($A1618, 'Customer Names'!$A$2:$D$2336, 4, FALSE)</f>
        <v xml:space="preserve">  Leif S</v>
      </c>
      <c r="E1618">
        <f>VLOOKUP($A1618, 'Medical Examinations'!$A$2:$J$2336, 2, FALSE)</f>
        <v>15.37</v>
      </c>
      <c r="F1618">
        <f>VLOOKUP($A1618, 'Medical Examinations'!$A$2:$J$2336, 3, FALSE)</f>
        <v>9.61</v>
      </c>
      <c r="G1618" t="str">
        <f>VLOOKUP($A1618, 'Medical Examinations'!$A$2:$J$2336, 4, FALSE)</f>
        <v>No</v>
      </c>
      <c r="H1618" t="str">
        <f>VLOOKUP($A1618, 'Medical Examinations'!$A$2:$J$2336, 5, FALSE)</f>
        <v>No</v>
      </c>
      <c r="I1618" t="str">
        <f>VLOOKUP($A1618, 'Medical Examinations'!$A$2:$J$2336, 6, FALSE)</f>
        <v>No</v>
      </c>
      <c r="J1618">
        <f>VLOOKUP($A1618, 'Medical Examinations'!$A$2:$J$2336, 7, FALSE)</f>
        <v>0</v>
      </c>
      <c r="K1618" t="str">
        <f>VLOOKUP($A1618, 'Medical Examinations'!$A$2:$J$2336, 8, FALSE)</f>
        <v>No</v>
      </c>
      <c r="L1618" t="str">
        <f>VLOOKUP($A1618, 'Medical Examinations'!$A$2:$J$2336, 9, FALSE)</f>
        <v>Underweight</v>
      </c>
      <c r="M1618" t="str">
        <f>VLOOKUP($A1618, 'Medical Examinations'!$A$2:$J$2336, 10, FALSE)</f>
        <v>Diabetes</v>
      </c>
      <c r="N1618">
        <f>VLOOKUP($A1618, 'Hospitalisation Details'!$A$2:$K$2344, 5, FALSE)</f>
        <v>0</v>
      </c>
      <c r="O1618">
        <f>VLOOKUP($A1618, 'Hospitalisation Details'!$A$2:$K$2344, 6, FALSE)</f>
        <v>6147.12</v>
      </c>
      <c r="P1618" t="str">
        <f>VLOOKUP($A1618, 'Hospitalisation Details'!$A$2:$K$2344, 7, FALSE)</f>
        <v>tier - 2</v>
      </c>
      <c r="Q1618" t="str">
        <f>VLOOKUP($A1618, 'Hospitalisation Details'!$A$2:$K$2344, 8, FALSE)</f>
        <v>tier - 3</v>
      </c>
      <c r="R1618" t="str">
        <f>VLOOKUP($A1618, 'Hospitalisation Details'!$A$2:$K$2344, 9, FALSE)</f>
        <v>R1012</v>
      </c>
      <c r="S1618" t="str">
        <f>VLOOKUP($A1618, 'Hospitalisation Details'!$A$2:$K$2344, 10, FALSE)</f>
        <v>14Oct1970</v>
      </c>
      <c r="T1618">
        <f>VLOOKUP($A1618, 'Hospitalisation Details'!$A$2:$K$2344, 11, FALSE)</f>
        <v>52</v>
      </c>
    </row>
    <row r="1619" spans="1:20" ht="15.75" x14ac:dyDescent="0.25">
      <c r="A1619" s="1" t="s">
        <v>752</v>
      </c>
      <c r="B1619" t="str">
        <f>VLOOKUP($A1619, 'Customer Names'!$A$2:$D$2336, 2, FALSE)</f>
        <v>Wigginton</v>
      </c>
      <c r="C1619" t="str">
        <f>VLOOKUP($A1619, 'Customer Names'!$A$2:$D$2336, 3, FALSE)</f>
        <v xml:space="preserve"> Ms</v>
      </c>
      <c r="D1619" t="str">
        <f>VLOOKUP($A1619, 'Customer Names'!$A$2:$D$2336, 4, FALSE)</f>
        <v xml:space="preserve">  Stephanie A</v>
      </c>
      <c r="E1619">
        <f>VLOOKUP($A1619, 'Medical Examinations'!$A$2:$J$2336, 2, FALSE)</f>
        <v>18.71</v>
      </c>
      <c r="F1619">
        <f>VLOOKUP($A1619, 'Medical Examinations'!$A$2:$J$2336, 3, FALSE)</f>
        <v>5.29</v>
      </c>
      <c r="G1619" t="str">
        <f>VLOOKUP($A1619, 'Medical Examinations'!$A$2:$J$2336, 4, FALSE)</f>
        <v>No</v>
      </c>
      <c r="H1619" t="str">
        <f>VLOOKUP($A1619, 'Medical Examinations'!$A$2:$J$2336, 5, FALSE)</f>
        <v>No</v>
      </c>
      <c r="I1619" t="str">
        <f>VLOOKUP($A1619, 'Medical Examinations'!$A$2:$J$2336, 6, FALSE)</f>
        <v>No</v>
      </c>
      <c r="J1619">
        <f>VLOOKUP($A1619, 'Medical Examinations'!$A$2:$J$2336, 7, FALSE)</f>
        <v>0</v>
      </c>
      <c r="K1619" t="str">
        <f>VLOOKUP($A1619, 'Medical Examinations'!$A$2:$J$2336, 8, FALSE)</f>
        <v>No</v>
      </c>
      <c r="L1619" t="str">
        <f>VLOOKUP($A1619, 'Medical Examinations'!$A$2:$J$2336, 9, FALSE)</f>
        <v>Obesity</v>
      </c>
      <c r="M1619" t="str">
        <f>VLOOKUP($A1619, 'Medical Examinations'!$A$2:$J$2336, 10, FALSE)</f>
        <v>Normal</v>
      </c>
      <c r="N1619">
        <f>VLOOKUP($A1619, 'Hospitalisation Details'!$A$2:$K$2344, 5, FALSE)</f>
        <v>2</v>
      </c>
      <c r="O1619">
        <f>VLOOKUP($A1619, 'Hospitalisation Details'!$A$2:$K$2344, 6, FALSE)</f>
        <v>6139.14</v>
      </c>
      <c r="P1619" t="str">
        <f>VLOOKUP($A1619, 'Hospitalisation Details'!$A$2:$K$2344, 7, FALSE)</f>
        <v>tier - 2</v>
      </c>
      <c r="Q1619" t="str">
        <f>VLOOKUP($A1619, 'Hospitalisation Details'!$A$2:$K$2344, 8, FALSE)</f>
        <v>tier - 3</v>
      </c>
      <c r="R1619" t="str">
        <f>VLOOKUP($A1619, 'Hospitalisation Details'!$A$2:$K$2344, 9, FALSE)</f>
        <v>R1013</v>
      </c>
      <c r="S1619" t="str">
        <f>VLOOKUP($A1619, 'Hospitalisation Details'!$A$2:$K$2344, 10, FALSE)</f>
        <v>12Dec1976</v>
      </c>
      <c r="T1619">
        <f>VLOOKUP($A1619, 'Hospitalisation Details'!$A$2:$K$2344, 11, FALSE)</f>
        <v>46</v>
      </c>
    </row>
    <row r="1620" spans="1:20" ht="15.75" x14ac:dyDescent="0.25">
      <c r="A1620" s="1" t="s">
        <v>751</v>
      </c>
      <c r="B1620" t="str">
        <f>VLOOKUP($A1620, 'Customer Names'!$A$2:$D$2336, 2, FALSE)</f>
        <v>Wang</v>
      </c>
      <c r="C1620" t="str">
        <f>VLOOKUP($A1620, 'Customer Names'!$A$2:$D$2336, 3, FALSE)</f>
        <v xml:space="preserve"> Mr</v>
      </c>
      <c r="D1620" t="str">
        <f>VLOOKUP($A1620, 'Customer Names'!$A$2:$D$2336, 4, FALSE)</f>
        <v xml:space="preserve">  Bo</v>
      </c>
      <c r="E1620">
        <f>VLOOKUP($A1620, 'Medical Examinations'!$A$2:$J$2336, 2, FALSE)</f>
        <v>20.61</v>
      </c>
      <c r="F1620">
        <f>VLOOKUP($A1620, 'Medical Examinations'!$A$2:$J$2336, 3, FALSE)</f>
        <v>6.89</v>
      </c>
      <c r="G1620" t="str">
        <f>VLOOKUP($A1620, 'Medical Examinations'!$A$2:$J$2336, 4, FALSE)</f>
        <v>No</v>
      </c>
      <c r="H1620" t="str">
        <f>VLOOKUP($A1620, 'Medical Examinations'!$A$2:$J$2336, 5, FALSE)</f>
        <v>No</v>
      </c>
      <c r="I1620" t="str">
        <f>VLOOKUP($A1620, 'Medical Examinations'!$A$2:$J$2336, 6, FALSE)</f>
        <v>No</v>
      </c>
      <c r="J1620">
        <f>VLOOKUP($A1620, 'Medical Examinations'!$A$2:$J$2336, 7, FALSE)</f>
        <v>0</v>
      </c>
      <c r="K1620" t="str">
        <f>VLOOKUP($A1620, 'Medical Examinations'!$A$2:$J$2336, 8, FALSE)</f>
        <v>No</v>
      </c>
      <c r="L1620" t="str">
        <f>VLOOKUP($A1620, 'Medical Examinations'!$A$2:$J$2336, 9, FALSE)</f>
        <v>Obesity</v>
      </c>
      <c r="M1620" t="str">
        <f>VLOOKUP($A1620, 'Medical Examinations'!$A$2:$J$2336, 10, FALSE)</f>
        <v>Diabetes</v>
      </c>
      <c r="N1620">
        <f>VLOOKUP($A1620, 'Hospitalisation Details'!$A$2:$K$2344, 5, FALSE)</f>
        <v>2</v>
      </c>
      <c r="O1620">
        <f>VLOOKUP($A1620, 'Hospitalisation Details'!$A$2:$K$2344, 6, FALSE)</f>
        <v>6138.58</v>
      </c>
      <c r="P1620" t="str">
        <f>VLOOKUP($A1620, 'Hospitalisation Details'!$A$2:$K$2344, 7, FALSE)</f>
        <v>tier - 2</v>
      </c>
      <c r="Q1620" t="str">
        <f>VLOOKUP($A1620, 'Hospitalisation Details'!$A$2:$K$2344, 8, FALSE)</f>
        <v>tier - 1</v>
      </c>
      <c r="R1620" t="str">
        <f>VLOOKUP($A1620, 'Hospitalisation Details'!$A$2:$K$2344, 9, FALSE)</f>
        <v>R1013</v>
      </c>
      <c r="S1620" t="str">
        <f>VLOOKUP($A1620, 'Hospitalisation Details'!$A$2:$K$2344, 10, FALSE)</f>
        <v>5Sep1978</v>
      </c>
      <c r="T1620">
        <f>VLOOKUP($A1620, 'Hospitalisation Details'!$A$2:$K$2344, 11, FALSE)</f>
        <v>44</v>
      </c>
    </row>
    <row r="1621" spans="1:20" ht="15.75" x14ac:dyDescent="0.25">
      <c r="A1621" s="1" t="s">
        <v>750</v>
      </c>
      <c r="B1621" t="str">
        <f>VLOOKUP($A1621, 'Customer Names'!$A$2:$D$2336, 2, FALSE)</f>
        <v>Schroeder</v>
      </c>
      <c r="C1621" t="str">
        <f>VLOOKUP($A1621, 'Customer Names'!$A$2:$D$2336, 3, FALSE)</f>
        <v xml:space="preserve"> Ms</v>
      </c>
      <c r="D1621" t="str">
        <f>VLOOKUP($A1621, 'Customer Names'!$A$2:$D$2336, 4, FALSE)</f>
        <v xml:space="preserve">  Leah</v>
      </c>
      <c r="E1621">
        <f>VLOOKUP($A1621, 'Medical Examinations'!$A$2:$J$2336, 2, FALSE)</f>
        <v>15.99</v>
      </c>
      <c r="F1621">
        <f>VLOOKUP($A1621, 'Medical Examinations'!$A$2:$J$2336, 3, FALSE)</f>
        <v>4.57</v>
      </c>
      <c r="G1621" t="str">
        <f>VLOOKUP($A1621, 'Medical Examinations'!$A$2:$J$2336, 4, FALSE)</f>
        <v>No</v>
      </c>
      <c r="H1621" t="str">
        <f>VLOOKUP($A1621, 'Medical Examinations'!$A$2:$J$2336, 5, FALSE)</f>
        <v>No</v>
      </c>
      <c r="I1621" t="str">
        <f>VLOOKUP($A1621, 'Medical Examinations'!$A$2:$J$2336, 6, FALSE)</f>
        <v>Yes</v>
      </c>
      <c r="J1621">
        <f>VLOOKUP($A1621, 'Medical Examinations'!$A$2:$J$2336, 7, FALSE)</f>
        <v>0</v>
      </c>
      <c r="K1621" t="str">
        <f>VLOOKUP($A1621, 'Medical Examinations'!$A$2:$J$2336, 8, FALSE)</f>
        <v>No</v>
      </c>
      <c r="L1621" t="str">
        <f>VLOOKUP($A1621, 'Medical Examinations'!$A$2:$J$2336, 9, FALSE)</f>
        <v>Underweight</v>
      </c>
      <c r="M1621" t="str">
        <f>VLOOKUP($A1621, 'Medical Examinations'!$A$2:$J$2336, 10, FALSE)</f>
        <v>Normal</v>
      </c>
      <c r="N1621">
        <f>VLOOKUP($A1621, 'Hospitalisation Details'!$A$2:$K$2344, 5, FALSE)</f>
        <v>0</v>
      </c>
      <c r="O1621">
        <f>VLOOKUP($A1621, 'Hospitalisation Details'!$A$2:$K$2344, 6, FALSE)</f>
        <v>6138.5</v>
      </c>
      <c r="P1621" t="str">
        <f>VLOOKUP($A1621, 'Hospitalisation Details'!$A$2:$K$2344, 7, FALSE)</f>
        <v>tier - 2</v>
      </c>
      <c r="Q1621" t="str">
        <f>VLOOKUP($A1621, 'Hospitalisation Details'!$A$2:$K$2344, 8, FALSE)</f>
        <v>tier - 2</v>
      </c>
      <c r="R1621" t="str">
        <f>VLOOKUP($A1621, 'Hospitalisation Details'!$A$2:$K$2344, 9, FALSE)</f>
        <v>R1011</v>
      </c>
      <c r="S1621" t="str">
        <f>VLOOKUP($A1621, 'Hospitalisation Details'!$A$2:$K$2344, 10, FALSE)</f>
        <v>9Nov1969</v>
      </c>
      <c r="T1621">
        <f>VLOOKUP($A1621, 'Hospitalisation Details'!$A$2:$K$2344, 11, FALSE)</f>
        <v>53</v>
      </c>
    </row>
    <row r="1622" spans="1:20" ht="15.75" x14ac:dyDescent="0.25">
      <c r="A1622" s="1" t="s">
        <v>749</v>
      </c>
      <c r="B1622" t="str">
        <f>VLOOKUP($A1622, 'Customer Names'!$A$2:$D$2336, 2, FALSE)</f>
        <v>Leonard</v>
      </c>
      <c r="C1622" t="str">
        <f>VLOOKUP($A1622, 'Customer Names'!$A$2:$D$2336, 3, FALSE)</f>
        <v xml:space="preserve"> Ms</v>
      </c>
      <c r="D1622" t="str">
        <f>VLOOKUP($A1622, 'Customer Names'!$A$2:$D$2336, 4, FALSE)</f>
        <v xml:space="preserve">  Kara Lynne</v>
      </c>
      <c r="E1622">
        <f>VLOOKUP($A1622, 'Medical Examinations'!$A$2:$J$2336, 2, FALSE)</f>
        <v>33.155000000000001</v>
      </c>
      <c r="F1622">
        <f>VLOOKUP($A1622, 'Medical Examinations'!$A$2:$J$2336, 3, FALSE)</f>
        <v>4.32</v>
      </c>
      <c r="G1622" t="str">
        <f>VLOOKUP($A1622, 'Medical Examinations'!$A$2:$J$2336, 4, FALSE)</f>
        <v>Yes</v>
      </c>
      <c r="H1622" t="str">
        <f>VLOOKUP($A1622, 'Medical Examinations'!$A$2:$J$2336, 5, FALSE)</f>
        <v>No</v>
      </c>
      <c r="I1622" t="str">
        <f>VLOOKUP($A1622, 'Medical Examinations'!$A$2:$J$2336, 6, FALSE)</f>
        <v>No</v>
      </c>
      <c r="J1622">
        <f>VLOOKUP($A1622, 'Medical Examinations'!$A$2:$J$2336, 7, FALSE)</f>
        <v>1</v>
      </c>
      <c r="K1622" t="str">
        <f>VLOOKUP($A1622, 'Medical Examinations'!$A$2:$J$2336, 8, FALSE)</f>
        <v>No</v>
      </c>
      <c r="L1622" t="str">
        <f>VLOOKUP($A1622, 'Medical Examinations'!$A$2:$J$2336, 9, FALSE)</f>
        <v>Obesity</v>
      </c>
      <c r="M1622" t="str">
        <f>VLOOKUP($A1622, 'Medical Examinations'!$A$2:$J$2336, 10, FALSE)</f>
        <v>Normal</v>
      </c>
      <c r="N1622">
        <f>VLOOKUP($A1622, 'Hospitalisation Details'!$A$2:$K$2344, 5, FALSE)</f>
        <v>3</v>
      </c>
      <c r="O1622">
        <f>VLOOKUP($A1622, 'Hospitalisation Details'!$A$2:$K$2344, 6, FALSE)</f>
        <v>6128.8</v>
      </c>
      <c r="P1622" t="str">
        <f>VLOOKUP($A1622, 'Hospitalisation Details'!$A$2:$K$2344, 7, FALSE)</f>
        <v>tier - 2</v>
      </c>
      <c r="Q1622" t="str">
        <f>VLOOKUP($A1622, 'Hospitalisation Details'!$A$2:$K$2344, 8, FALSE)</f>
        <v>tier - 3</v>
      </c>
      <c r="R1622" t="str">
        <f>VLOOKUP($A1622, 'Hospitalisation Details'!$A$2:$K$2344, 9, FALSE)</f>
        <v>R1012</v>
      </c>
      <c r="S1622" t="str">
        <f>VLOOKUP($A1622, 'Hospitalisation Details'!$A$2:$K$2344, 10, FALSE)</f>
        <v>18Aug1990</v>
      </c>
      <c r="T1622">
        <f>VLOOKUP($A1622, 'Hospitalisation Details'!$A$2:$K$2344, 11, FALSE)</f>
        <v>32</v>
      </c>
    </row>
    <row r="1623" spans="1:20" ht="15.75" x14ac:dyDescent="0.25">
      <c r="A1623" s="1" t="s">
        <v>748</v>
      </c>
      <c r="B1623" t="str">
        <f>VLOOKUP($A1623, 'Customer Names'!$A$2:$D$2336, 2, FALSE)</f>
        <v>Tissue</v>
      </c>
      <c r="C1623" t="str">
        <f>VLOOKUP($A1623, 'Customer Names'!$A$2:$D$2336, 3, FALSE)</f>
        <v xml:space="preserve"> Mr</v>
      </c>
      <c r="D1623" t="str">
        <f>VLOOKUP($A1623, 'Customer Names'!$A$2:$D$2336, 4, FALSE)</f>
        <v xml:space="preserve">  Jeffrey</v>
      </c>
      <c r="E1623">
        <f>VLOOKUP($A1623, 'Medical Examinations'!$A$2:$J$2336, 2, FALSE)</f>
        <v>26.22</v>
      </c>
      <c r="F1623">
        <f>VLOOKUP($A1623, 'Medical Examinations'!$A$2:$J$2336, 3, FALSE)</f>
        <v>5.57</v>
      </c>
      <c r="G1623" t="str">
        <f>VLOOKUP($A1623, 'Medical Examinations'!$A$2:$J$2336, 4, FALSE)</f>
        <v>No</v>
      </c>
      <c r="H1623" t="str">
        <f>VLOOKUP($A1623, 'Medical Examinations'!$A$2:$J$2336, 5, FALSE)</f>
        <v>No</v>
      </c>
      <c r="I1623" t="str">
        <f>VLOOKUP($A1623, 'Medical Examinations'!$A$2:$J$2336, 6, FALSE)</f>
        <v>Yes</v>
      </c>
      <c r="J1623">
        <f>VLOOKUP($A1623, 'Medical Examinations'!$A$2:$J$2336, 7, FALSE)</f>
        <v>0</v>
      </c>
      <c r="K1623" t="str">
        <f>VLOOKUP($A1623, 'Medical Examinations'!$A$2:$J$2336, 8, FALSE)</f>
        <v>No</v>
      </c>
      <c r="L1623" t="str">
        <f>VLOOKUP($A1623, 'Medical Examinations'!$A$2:$J$2336, 9, FALSE)</f>
        <v>Obesity</v>
      </c>
      <c r="M1623" t="str">
        <f>VLOOKUP($A1623, 'Medical Examinations'!$A$2:$J$2336, 10, FALSE)</f>
        <v>Normal</v>
      </c>
      <c r="N1623">
        <f>VLOOKUP($A1623, 'Hospitalisation Details'!$A$2:$K$2344, 5, FALSE)</f>
        <v>1</v>
      </c>
      <c r="O1623">
        <f>VLOOKUP($A1623, 'Hospitalisation Details'!$A$2:$K$2344, 6, FALSE)</f>
        <v>6123.57</v>
      </c>
      <c r="P1623" t="str">
        <f>VLOOKUP($A1623, 'Hospitalisation Details'!$A$2:$K$2344, 7, FALSE)</f>
        <v>tier - 3</v>
      </c>
      <c r="Q1623" t="str">
        <f>VLOOKUP($A1623, 'Hospitalisation Details'!$A$2:$K$2344, 8, FALSE)</f>
        <v>tier - 2</v>
      </c>
      <c r="R1623" t="str">
        <f>VLOOKUP($A1623, 'Hospitalisation Details'!$A$2:$K$2344, 9, FALSE)</f>
        <v>R1012</v>
      </c>
      <c r="S1623" t="str">
        <f>VLOOKUP($A1623, 'Hospitalisation Details'!$A$2:$K$2344, 10, FALSE)</f>
        <v>16Nov1983</v>
      </c>
      <c r="T1623">
        <f>VLOOKUP($A1623, 'Hospitalisation Details'!$A$2:$K$2344, 11, FALSE)</f>
        <v>39</v>
      </c>
    </row>
    <row r="1624" spans="1:20" ht="15.75" x14ac:dyDescent="0.25">
      <c r="A1624" s="1" t="s">
        <v>747</v>
      </c>
      <c r="B1624" t="str">
        <f>VLOOKUP($A1624, 'Customer Names'!$A$2:$D$2336, 2, FALSE)</f>
        <v>Wood</v>
      </c>
      <c r="C1624" t="str">
        <f>VLOOKUP($A1624, 'Customer Names'!$A$2:$D$2336, 3, FALSE)</f>
        <v xml:space="preserve"> Mr</v>
      </c>
      <c r="D1624" t="str">
        <f>VLOOKUP($A1624, 'Customer Names'!$A$2:$D$2336, 4, FALSE)</f>
        <v xml:space="preserve">  Justin</v>
      </c>
      <c r="E1624">
        <f>VLOOKUP($A1624, 'Medical Examinations'!$A$2:$J$2336, 2, FALSE)</f>
        <v>21.85</v>
      </c>
      <c r="F1624">
        <f>VLOOKUP($A1624, 'Medical Examinations'!$A$2:$J$2336, 3, FALSE)</f>
        <v>5.26</v>
      </c>
      <c r="G1624" t="str">
        <f>VLOOKUP($A1624, 'Medical Examinations'!$A$2:$J$2336, 4, FALSE)</f>
        <v>No</v>
      </c>
      <c r="H1624" t="str">
        <f>VLOOKUP($A1624, 'Medical Examinations'!$A$2:$J$2336, 5, FALSE)</f>
        <v>No</v>
      </c>
      <c r="I1624" t="str">
        <f>VLOOKUP($A1624, 'Medical Examinations'!$A$2:$J$2336, 6, FALSE)</f>
        <v>Yes</v>
      </c>
      <c r="J1624">
        <f>VLOOKUP($A1624, 'Medical Examinations'!$A$2:$J$2336, 7, FALSE)</f>
        <v>0</v>
      </c>
      <c r="K1624" t="str">
        <f>VLOOKUP($A1624, 'Medical Examinations'!$A$2:$J$2336, 8, FALSE)</f>
        <v>No</v>
      </c>
      <c r="L1624" t="str">
        <f>VLOOKUP($A1624, 'Medical Examinations'!$A$2:$J$2336, 9, FALSE)</f>
        <v>Obesity</v>
      </c>
      <c r="M1624" t="str">
        <f>VLOOKUP($A1624, 'Medical Examinations'!$A$2:$J$2336, 10, FALSE)</f>
        <v>Normal</v>
      </c>
      <c r="N1624">
        <f>VLOOKUP($A1624, 'Hospitalisation Details'!$A$2:$K$2344, 5, FALSE)</f>
        <v>1</v>
      </c>
      <c r="O1624">
        <f>VLOOKUP($A1624, 'Hospitalisation Details'!$A$2:$K$2344, 6, FALSE)</f>
        <v>6117.49</v>
      </c>
      <c r="P1624" t="str">
        <f>VLOOKUP($A1624, 'Hospitalisation Details'!$A$2:$K$2344, 7, FALSE)</f>
        <v>tier - 2</v>
      </c>
      <c r="Q1624" t="str">
        <f>VLOOKUP($A1624, 'Hospitalisation Details'!$A$2:$K$2344, 8, FALSE)</f>
        <v>tier - 3</v>
      </c>
      <c r="R1624" t="str">
        <f>VLOOKUP($A1624, 'Hospitalisation Details'!$A$2:$K$2344, 9, FALSE)</f>
        <v>R1012</v>
      </c>
      <c r="S1624" t="str">
        <f>VLOOKUP($A1624, 'Hospitalisation Details'!$A$2:$K$2344, 10, FALSE)</f>
        <v>11Aug1983</v>
      </c>
      <c r="T1624">
        <f>VLOOKUP($A1624, 'Hospitalisation Details'!$A$2:$K$2344, 11, FALSE)</f>
        <v>39</v>
      </c>
    </row>
    <row r="1625" spans="1:20" ht="15.75" x14ac:dyDescent="0.25">
      <c r="A1625" s="1" t="s">
        <v>746</v>
      </c>
      <c r="B1625" t="str">
        <f>VLOOKUP($A1625, 'Customer Names'!$A$2:$D$2336, 2, FALSE)</f>
        <v>Denny</v>
      </c>
      <c r="C1625" t="str">
        <f>VLOOKUP($A1625, 'Customer Names'!$A$2:$D$2336, 3, FALSE)</f>
        <v xml:space="preserve"> Ms</v>
      </c>
      <c r="D1625" t="str">
        <f>VLOOKUP($A1625, 'Customer Names'!$A$2:$D$2336, 4, FALSE)</f>
        <v xml:space="preserve">  Emily</v>
      </c>
      <c r="E1625">
        <f>VLOOKUP($A1625, 'Medical Examinations'!$A$2:$J$2336, 2, FALSE)</f>
        <v>30.495000000000001</v>
      </c>
      <c r="F1625">
        <f>VLOOKUP($A1625, 'Medical Examinations'!$A$2:$J$2336, 3, FALSE)</f>
        <v>6.25</v>
      </c>
      <c r="G1625" t="str">
        <f>VLOOKUP($A1625, 'Medical Examinations'!$A$2:$J$2336, 4, FALSE)</f>
        <v>No</v>
      </c>
      <c r="H1625" t="str">
        <f>VLOOKUP($A1625, 'Medical Examinations'!$A$2:$J$2336, 5, FALSE)</f>
        <v>No</v>
      </c>
      <c r="I1625" t="str">
        <f>VLOOKUP($A1625, 'Medical Examinations'!$A$2:$J$2336, 6, FALSE)</f>
        <v>No</v>
      </c>
      <c r="J1625">
        <f>VLOOKUP($A1625, 'Medical Examinations'!$A$2:$J$2336, 7, FALSE)</f>
        <v>1</v>
      </c>
      <c r="K1625" t="str">
        <f>VLOOKUP($A1625, 'Medical Examinations'!$A$2:$J$2336, 8, FALSE)</f>
        <v>No</v>
      </c>
      <c r="L1625" t="str">
        <f>VLOOKUP($A1625, 'Medical Examinations'!$A$2:$J$2336, 9, FALSE)</f>
        <v>Obesity</v>
      </c>
      <c r="M1625" t="str">
        <f>VLOOKUP($A1625, 'Medical Examinations'!$A$2:$J$2336, 10, FALSE)</f>
        <v>Diabetes</v>
      </c>
      <c r="N1625">
        <f>VLOOKUP($A1625, 'Hospitalisation Details'!$A$2:$K$2344, 5, FALSE)</f>
        <v>3</v>
      </c>
      <c r="O1625">
        <f>VLOOKUP($A1625, 'Hospitalisation Details'!$A$2:$K$2344, 6, FALSE)</f>
        <v>6113.23</v>
      </c>
      <c r="P1625" t="str">
        <f>VLOOKUP($A1625, 'Hospitalisation Details'!$A$2:$K$2344, 7, FALSE)</f>
        <v>tier - 2</v>
      </c>
      <c r="Q1625" t="str">
        <f>VLOOKUP($A1625, 'Hospitalisation Details'!$A$2:$K$2344, 8, FALSE)</f>
        <v>tier - 2</v>
      </c>
      <c r="R1625" t="str">
        <f>VLOOKUP($A1625, 'Hospitalisation Details'!$A$2:$K$2344, 9, FALSE)</f>
        <v>R1024</v>
      </c>
      <c r="S1625" t="str">
        <f>VLOOKUP($A1625, 'Hospitalisation Details'!$A$2:$K$2344, 10, FALSE)</f>
        <v>25Jul1991</v>
      </c>
      <c r="T1625">
        <f>VLOOKUP($A1625, 'Hospitalisation Details'!$A$2:$K$2344, 11, FALSE)</f>
        <v>31</v>
      </c>
    </row>
    <row r="1626" spans="1:20" ht="15.75" x14ac:dyDescent="0.25">
      <c r="A1626" s="1" t="s">
        <v>745</v>
      </c>
      <c r="B1626" t="str">
        <f>VLOOKUP($A1626, 'Customer Names'!$A$2:$D$2336, 2, FALSE)</f>
        <v>Testa</v>
      </c>
      <c r="C1626" t="str">
        <f>VLOOKUP($A1626, 'Customer Names'!$A$2:$D$2336, 3, FALSE)</f>
        <v xml:space="preserve"> Ms</v>
      </c>
      <c r="D1626" t="str">
        <f>VLOOKUP($A1626, 'Customer Names'!$A$2:$D$2336, 4, FALSE)</f>
        <v xml:space="preserve">  Rebecca</v>
      </c>
      <c r="E1626">
        <f>VLOOKUP($A1626, 'Medical Examinations'!$A$2:$J$2336, 2, FALSE)</f>
        <v>34.104999999999997</v>
      </c>
      <c r="F1626">
        <f>VLOOKUP($A1626, 'Medical Examinations'!$A$2:$J$2336, 3, FALSE)</f>
        <v>5.67</v>
      </c>
      <c r="G1626" t="str">
        <f>VLOOKUP($A1626, 'Medical Examinations'!$A$2:$J$2336, 4, FALSE)</f>
        <v>Yes</v>
      </c>
      <c r="H1626" t="str">
        <f>VLOOKUP($A1626, 'Medical Examinations'!$A$2:$J$2336, 5, FALSE)</f>
        <v>No</v>
      </c>
      <c r="I1626" t="str">
        <f>VLOOKUP($A1626, 'Medical Examinations'!$A$2:$J$2336, 6, FALSE)</f>
        <v>No</v>
      </c>
      <c r="J1626">
        <f>VLOOKUP($A1626, 'Medical Examinations'!$A$2:$J$2336, 7, FALSE)</f>
        <v>1</v>
      </c>
      <c r="K1626" t="str">
        <f>VLOOKUP($A1626, 'Medical Examinations'!$A$2:$J$2336, 8, FALSE)</f>
        <v>No</v>
      </c>
      <c r="L1626" t="str">
        <f>VLOOKUP($A1626, 'Medical Examinations'!$A$2:$J$2336, 9, FALSE)</f>
        <v>Obesity</v>
      </c>
      <c r="M1626" t="str">
        <f>VLOOKUP($A1626, 'Medical Examinations'!$A$2:$J$2336, 10, FALSE)</f>
        <v>Normal</v>
      </c>
      <c r="N1626">
        <f>VLOOKUP($A1626, 'Hospitalisation Details'!$A$2:$K$2344, 5, FALSE)</f>
        <v>1</v>
      </c>
      <c r="O1626">
        <f>VLOOKUP($A1626, 'Hospitalisation Details'!$A$2:$K$2344, 6, FALSE)</f>
        <v>6112.35</v>
      </c>
      <c r="P1626" t="str">
        <f>VLOOKUP($A1626, 'Hospitalisation Details'!$A$2:$K$2344, 7, FALSE)</f>
        <v>tier - 2</v>
      </c>
      <c r="Q1626" t="str">
        <f>VLOOKUP($A1626, 'Hospitalisation Details'!$A$2:$K$2344, 8, FALSE)</f>
        <v>tier - 1</v>
      </c>
      <c r="R1626" t="str">
        <f>VLOOKUP($A1626, 'Hospitalisation Details'!$A$2:$K$2344, 9, FALSE)</f>
        <v>R1012</v>
      </c>
      <c r="S1626" t="str">
        <f>VLOOKUP($A1626, 'Hospitalisation Details'!$A$2:$K$2344, 10, FALSE)</f>
        <v>21Jul1985</v>
      </c>
      <c r="T1626">
        <f>VLOOKUP($A1626, 'Hospitalisation Details'!$A$2:$K$2344, 11, FALSE)</f>
        <v>37</v>
      </c>
    </row>
    <row r="1627" spans="1:20" ht="15.75" x14ac:dyDescent="0.25">
      <c r="A1627" s="1" t="s">
        <v>744</v>
      </c>
      <c r="B1627" t="str">
        <f>VLOOKUP($A1627, 'Customer Names'!$A$2:$D$2336, 2, FALSE)</f>
        <v>Mooney</v>
      </c>
      <c r="C1627" t="str">
        <f>VLOOKUP($A1627, 'Customer Names'!$A$2:$D$2336, 3, FALSE)</f>
        <v xml:space="preserve"> Mrs</v>
      </c>
      <c r="D1627" t="str">
        <f>VLOOKUP($A1627, 'Customer Names'!$A$2:$D$2336, 4, FALSE)</f>
        <v xml:space="preserve">  Allie</v>
      </c>
      <c r="E1627">
        <f>VLOOKUP($A1627, 'Medical Examinations'!$A$2:$J$2336, 2, FALSE)</f>
        <v>32.770000000000003</v>
      </c>
      <c r="F1627">
        <f>VLOOKUP($A1627, 'Medical Examinations'!$A$2:$J$2336, 3, FALSE)</f>
        <v>4.42</v>
      </c>
      <c r="G1627" t="str">
        <f>VLOOKUP($A1627, 'Medical Examinations'!$A$2:$J$2336, 4, FALSE)</f>
        <v>Yes</v>
      </c>
      <c r="H1627" t="str">
        <f>VLOOKUP($A1627, 'Medical Examinations'!$A$2:$J$2336, 5, FALSE)</f>
        <v>No</v>
      </c>
      <c r="I1627" t="str">
        <f>VLOOKUP($A1627, 'Medical Examinations'!$A$2:$J$2336, 6, FALSE)</f>
        <v>No</v>
      </c>
      <c r="J1627">
        <f>VLOOKUP($A1627, 'Medical Examinations'!$A$2:$J$2336, 7, FALSE)</f>
        <v>1</v>
      </c>
      <c r="K1627" t="str">
        <f>VLOOKUP($A1627, 'Medical Examinations'!$A$2:$J$2336, 8, FALSE)</f>
        <v>No</v>
      </c>
      <c r="L1627" t="str">
        <f>VLOOKUP($A1627, 'Medical Examinations'!$A$2:$J$2336, 9, FALSE)</f>
        <v>Obesity</v>
      </c>
      <c r="M1627" t="str">
        <f>VLOOKUP($A1627, 'Medical Examinations'!$A$2:$J$2336, 10, FALSE)</f>
        <v>Normal</v>
      </c>
      <c r="N1627">
        <f>VLOOKUP($A1627, 'Hospitalisation Details'!$A$2:$K$2344, 5, FALSE)</f>
        <v>0</v>
      </c>
      <c r="O1627">
        <f>VLOOKUP($A1627, 'Hospitalisation Details'!$A$2:$K$2344, 6, FALSE)</f>
        <v>6111.95</v>
      </c>
      <c r="P1627" t="str">
        <f>VLOOKUP($A1627, 'Hospitalisation Details'!$A$2:$K$2344, 7, FALSE)</f>
        <v>tier - 2</v>
      </c>
      <c r="Q1627" t="str">
        <f>VLOOKUP($A1627, 'Hospitalisation Details'!$A$2:$K$2344, 8, FALSE)</f>
        <v>tier - 3</v>
      </c>
      <c r="R1627" t="str">
        <f>VLOOKUP($A1627, 'Hospitalisation Details'!$A$2:$K$2344, 9, FALSE)</f>
        <v>R1026</v>
      </c>
      <c r="S1627" t="str">
        <f>VLOOKUP($A1627, 'Hospitalisation Details'!$A$2:$K$2344, 10, FALSE)</f>
        <v>9Sep1995</v>
      </c>
      <c r="T1627">
        <f>VLOOKUP($A1627, 'Hospitalisation Details'!$A$2:$K$2344, 11, FALSE)</f>
        <v>27</v>
      </c>
    </row>
    <row r="1628" spans="1:20" ht="15.75" x14ac:dyDescent="0.25">
      <c r="A1628" s="1" t="s">
        <v>743</v>
      </c>
      <c r="B1628" t="str">
        <f>VLOOKUP($A1628, 'Customer Names'!$A$2:$D$2336, 2, FALSE)</f>
        <v>Buchholtz</v>
      </c>
      <c r="C1628" t="str">
        <f>VLOOKUP($A1628, 'Customer Names'!$A$2:$D$2336, 3, FALSE)</f>
        <v xml:space="preserve"> Ms</v>
      </c>
      <c r="D1628" t="str">
        <f>VLOOKUP($A1628, 'Customer Names'!$A$2:$D$2336, 4, FALSE)</f>
        <v xml:space="preserve">  Trasi</v>
      </c>
      <c r="E1628">
        <f>VLOOKUP($A1628, 'Medical Examinations'!$A$2:$J$2336, 2, FALSE)</f>
        <v>16.850000000000001</v>
      </c>
      <c r="F1628">
        <f>VLOOKUP($A1628, 'Medical Examinations'!$A$2:$J$2336, 3, FALSE)</f>
        <v>11.75</v>
      </c>
      <c r="G1628" t="str">
        <f>VLOOKUP($A1628, 'Medical Examinations'!$A$2:$J$2336, 4, FALSE)</f>
        <v>No</v>
      </c>
      <c r="H1628" t="str">
        <f>VLOOKUP($A1628, 'Medical Examinations'!$A$2:$J$2336, 5, FALSE)</f>
        <v>No</v>
      </c>
      <c r="I1628" t="str">
        <f>VLOOKUP($A1628, 'Medical Examinations'!$A$2:$J$2336, 6, FALSE)</f>
        <v>No</v>
      </c>
      <c r="J1628">
        <f>VLOOKUP($A1628, 'Medical Examinations'!$A$2:$J$2336, 7, FALSE)</f>
        <v>0</v>
      </c>
      <c r="K1628" t="str">
        <f>VLOOKUP($A1628, 'Medical Examinations'!$A$2:$J$2336, 8, FALSE)</f>
        <v>No</v>
      </c>
      <c r="L1628" t="str">
        <f>VLOOKUP($A1628, 'Medical Examinations'!$A$2:$J$2336, 9, FALSE)</f>
        <v>Underweight</v>
      </c>
      <c r="M1628" t="str">
        <f>VLOOKUP($A1628, 'Medical Examinations'!$A$2:$J$2336, 10, FALSE)</f>
        <v>Diabetes</v>
      </c>
      <c r="N1628">
        <f>VLOOKUP($A1628, 'Hospitalisation Details'!$A$2:$K$2344, 5, FALSE)</f>
        <v>0</v>
      </c>
      <c r="O1628">
        <f>VLOOKUP($A1628, 'Hospitalisation Details'!$A$2:$K$2344, 6, FALSE)</f>
        <v>6098.38</v>
      </c>
      <c r="P1628" t="str">
        <f>VLOOKUP($A1628, 'Hospitalisation Details'!$A$2:$K$2344, 7, FALSE)</f>
        <v>tier - 2</v>
      </c>
      <c r="Q1628" t="str">
        <f>VLOOKUP($A1628, 'Hospitalisation Details'!$A$2:$K$2344, 8, FALSE)</f>
        <v>tier - 2</v>
      </c>
      <c r="R1628" t="str">
        <f>VLOOKUP($A1628, 'Hospitalisation Details'!$A$2:$K$2344, 9, FALSE)</f>
        <v>R1013</v>
      </c>
      <c r="S1628" t="str">
        <f>VLOOKUP($A1628, 'Hospitalisation Details'!$A$2:$K$2344, 10, FALSE)</f>
        <v>9Jun1970</v>
      </c>
      <c r="T1628">
        <f>VLOOKUP($A1628, 'Hospitalisation Details'!$A$2:$K$2344, 11, FALSE)</f>
        <v>52</v>
      </c>
    </row>
    <row r="1629" spans="1:20" ht="15.75" x14ac:dyDescent="0.25">
      <c r="A1629" s="1" t="s">
        <v>742</v>
      </c>
      <c r="B1629" t="str">
        <f>VLOOKUP($A1629, 'Customer Names'!$A$2:$D$2336, 2, FALSE)</f>
        <v>Hoyt</v>
      </c>
      <c r="C1629" t="str">
        <f>VLOOKUP($A1629, 'Customer Names'!$A$2:$D$2336, 3, FALSE)</f>
        <v xml:space="preserve"> Mr</v>
      </c>
      <c r="D1629" t="str">
        <f>VLOOKUP($A1629, 'Customer Names'!$A$2:$D$2336, 4, FALSE)</f>
        <v xml:space="preserve">  Kevin</v>
      </c>
      <c r="E1629">
        <f>VLOOKUP($A1629, 'Medical Examinations'!$A$2:$J$2336, 2, FALSE)</f>
        <v>34.700000000000003</v>
      </c>
      <c r="F1629">
        <f>VLOOKUP($A1629, 'Medical Examinations'!$A$2:$J$2336, 3, FALSE)</f>
        <v>6.06</v>
      </c>
      <c r="G1629" t="str">
        <f>VLOOKUP($A1629, 'Medical Examinations'!$A$2:$J$2336, 4, FALSE)</f>
        <v>Yes</v>
      </c>
      <c r="H1629" t="str">
        <f>VLOOKUP($A1629, 'Medical Examinations'!$A$2:$J$2336, 5, FALSE)</f>
        <v>No</v>
      </c>
      <c r="I1629" t="str">
        <f>VLOOKUP($A1629, 'Medical Examinations'!$A$2:$J$2336, 6, FALSE)</f>
        <v>No</v>
      </c>
      <c r="J1629">
        <f>VLOOKUP($A1629, 'Medical Examinations'!$A$2:$J$2336, 7, FALSE)</f>
        <v>1</v>
      </c>
      <c r="K1629" t="str">
        <f>VLOOKUP($A1629, 'Medical Examinations'!$A$2:$J$2336, 8, FALSE)</f>
        <v>No</v>
      </c>
      <c r="L1629" t="str">
        <f>VLOOKUP($A1629, 'Medical Examinations'!$A$2:$J$2336, 9, FALSE)</f>
        <v>Obesity</v>
      </c>
      <c r="M1629" t="str">
        <f>VLOOKUP($A1629, 'Medical Examinations'!$A$2:$J$2336, 10, FALSE)</f>
        <v>Diabetes</v>
      </c>
      <c r="N1629">
        <f>VLOOKUP($A1629, 'Hospitalisation Details'!$A$2:$K$2344, 5, FALSE)</f>
        <v>2</v>
      </c>
      <c r="O1629">
        <f>VLOOKUP($A1629, 'Hospitalisation Details'!$A$2:$K$2344, 6, FALSE)</f>
        <v>6082.41</v>
      </c>
      <c r="P1629" t="str">
        <f>VLOOKUP($A1629, 'Hospitalisation Details'!$A$2:$K$2344, 7, FALSE)</f>
        <v>tier - 1</v>
      </c>
      <c r="Q1629" t="str">
        <f>VLOOKUP($A1629, 'Hospitalisation Details'!$A$2:$K$2344, 8, FALSE)</f>
        <v>tier - 2</v>
      </c>
      <c r="R1629" t="str">
        <f>VLOOKUP($A1629, 'Hospitalisation Details'!$A$2:$K$2344, 9, FALSE)</f>
        <v>R1011</v>
      </c>
      <c r="S1629" t="str">
        <f>VLOOKUP($A1629, 'Hospitalisation Details'!$A$2:$K$2344, 10, FALSE)</f>
        <v>25Jul1984</v>
      </c>
      <c r="T1629">
        <f>VLOOKUP($A1629, 'Hospitalisation Details'!$A$2:$K$2344, 11, FALSE)</f>
        <v>38</v>
      </c>
    </row>
    <row r="1630" spans="1:20" ht="15.75" x14ac:dyDescent="0.25">
      <c r="A1630" s="1" t="s">
        <v>741</v>
      </c>
      <c r="B1630" t="str">
        <f>VLOOKUP($A1630, 'Customer Names'!$A$2:$D$2336, 2, FALSE)</f>
        <v>Cabada</v>
      </c>
      <c r="C1630" t="str">
        <f>VLOOKUP($A1630, 'Customer Names'!$A$2:$D$2336, 3, FALSE)</f>
        <v xml:space="preserve"> Mr</v>
      </c>
      <c r="D1630" t="str">
        <f>VLOOKUP($A1630, 'Customer Names'!$A$2:$D$2336, 4, FALSE)</f>
        <v xml:space="preserve">  Fernando</v>
      </c>
      <c r="E1630">
        <f>VLOOKUP($A1630, 'Medical Examinations'!$A$2:$J$2336, 2, FALSE)</f>
        <v>37.049999999999997</v>
      </c>
      <c r="F1630">
        <f>VLOOKUP($A1630, 'Medical Examinations'!$A$2:$J$2336, 3, FALSE)</f>
        <v>5.48</v>
      </c>
      <c r="G1630" t="str">
        <f>VLOOKUP($A1630, 'Medical Examinations'!$A$2:$J$2336, 4, FALSE)</f>
        <v>Yes</v>
      </c>
      <c r="H1630" t="str">
        <f>VLOOKUP($A1630, 'Medical Examinations'!$A$2:$J$2336, 5, FALSE)</f>
        <v>No</v>
      </c>
      <c r="I1630" t="str">
        <f>VLOOKUP($A1630, 'Medical Examinations'!$A$2:$J$2336, 6, FALSE)</f>
        <v>No</v>
      </c>
      <c r="J1630">
        <f>VLOOKUP($A1630, 'Medical Examinations'!$A$2:$J$2336, 7, FALSE)</f>
        <v>1</v>
      </c>
      <c r="K1630" t="str">
        <f>VLOOKUP($A1630, 'Medical Examinations'!$A$2:$J$2336, 8, FALSE)</f>
        <v>No</v>
      </c>
      <c r="L1630" t="str">
        <f>VLOOKUP($A1630, 'Medical Examinations'!$A$2:$J$2336, 9, FALSE)</f>
        <v>Obesity</v>
      </c>
      <c r="M1630" t="str">
        <f>VLOOKUP($A1630, 'Medical Examinations'!$A$2:$J$2336, 10, FALSE)</f>
        <v>Normal</v>
      </c>
      <c r="N1630">
        <f>VLOOKUP($A1630, 'Hospitalisation Details'!$A$2:$K$2344, 5, FALSE)</f>
        <v>1</v>
      </c>
      <c r="O1630">
        <f>VLOOKUP($A1630, 'Hospitalisation Details'!$A$2:$K$2344, 6, FALSE)</f>
        <v>6079.67</v>
      </c>
      <c r="P1630" t="str">
        <f>VLOOKUP($A1630, 'Hospitalisation Details'!$A$2:$K$2344, 7, FALSE)</f>
        <v>tier - 1</v>
      </c>
      <c r="Q1630" t="str">
        <f>VLOOKUP($A1630, 'Hospitalisation Details'!$A$2:$K$2344, 8, FALSE)</f>
        <v>tier - 1</v>
      </c>
      <c r="R1630" t="str">
        <f>VLOOKUP($A1630, 'Hospitalisation Details'!$A$2:$K$2344, 9, FALSE)</f>
        <v>R1014</v>
      </c>
      <c r="S1630" t="str">
        <f>VLOOKUP($A1630, 'Hospitalisation Details'!$A$2:$K$2344, 10, FALSE)</f>
        <v>14Oct1984</v>
      </c>
      <c r="T1630">
        <f>VLOOKUP($A1630, 'Hospitalisation Details'!$A$2:$K$2344, 11, FALSE)</f>
        <v>38</v>
      </c>
    </row>
    <row r="1631" spans="1:20" ht="15.75" x14ac:dyDescent="0.25">
      <c r="A1631" s="1" t="s">
        <v>740</v>
      </c>
      <c r="B1631" t="str">
        <f>VLOOKUP($A1631, 'Customer Names'!$A$2:$D$2336, 2, FALSE)</f>
        <v>Lobaciute</v>
      </c>
      <c r="C1631" t="str">
        <f>VLOOKUP($A1631, 'Customer Names'!$A$2:$D$2336, 3, FALSE)</f>
        <v xml:space="preserve"> Ms</v>
      </c>
      <c r="D1631" t="str">
        <f>VLOOKUP($A1631, 'Customer Names'!$A$2:$D$2336, 4, FALSE)</f>
        <v xml:space="preserve">  Ieva</v>
      </c>
      <c r="E1631">
        <f>VLOOKUP($A1631, 'Medical Examinations'!$A$2:$J$2336, 2, FALSE)</f>
        <v>18.78</v>
      </c>
      <c r="F1631">
        <f>VLOOKUP($A1631, 'Medical Examinations'!$A$2:$J$2336, 3, FALSE)</f>
        <v>4.45</v>
      </c>
      <c r="G1631" t="str">
        <f>VLOOKUP($A1631, 'Medical Examinations'!$A$2:$J$2336, 4, FALSE)</f>
        <v>No</v>
      </c>
      <c r="H1631" t="str">
        <f>VLOOKUP($A1631, 'Medical Examinations'!$A$2:$J$2336, 5, FALSE)</f>
        <v>No</v>
      </c>
      <c r="I1631" t="str">
        <f>VLOOKUP($A1631, 'Medical Examinations'!$A$2:$J$2336, 6, FALSE)</f>
        <v>Yes</v>
      </c>
      <c r="J1631">
        <f>VLOOKUP($A1631, 'Medical Examinations'!$A$2:$J$2336, 7, FALSE)</f>
        <v>0</v>
      </c>
      <c r="K1631" t="str">
        <f>VLOOKUP($A1631, 'Medical Examinations'!$A$2:$J$2336, 8, FALSE)</f>
        <v>No</v>
      </c>
      <c r="L1631" t="str">
        <f>VLOOKUP($A1631, 'Medical Examinations'!$A$2:$J$2336, 9, FALSE)</f>
        <v>Obesity</v>
      </c>
      <c r="M1631" t="str">
        <f>VLOOKUP($A1631, 'Medical Examinations'!$A$2:$J$2336, 10, FALSE)</f>
        <v>Normal</v>
      </c>
      <c r="N1631">
        <f>VLOOKUP($A1631, 'Hospitalisation Details'!$A$2:$K$2344, 5, FALSE)</f>
        <v>2</v>
      </c>
      <c r="O1631">
        <f>VLOOKUP($A1631, 'Hospitalisation Details'!$A$2:$K$2344, 6, FALSE)</f>
        <v>6074.37</v>
      </c>
      <c r="P1631" t="str">
        <f>VLOOKUP($A1631, 'Hospitalisation Details'!$A$2:$K$2344, 7, FALSE)</f>
        <v>tier - 2</v>
      </c>
      <c r="Q1631" t="str">
        <f>VLOOKUP($A1631, 'Hospitalisation Details'!$A$2:$K$2344, 8, FALSE)</f>
        <v>tier - 2</v>
      </c>
      <c r="R1631" t="str">
        <f>VLOOKUP($A1631, 'Hospitalisation Details'!$A$2:$K$2344, 9, FALSE)</f>
        <v>R1012</v>
      </c>
      <c r="S1631" t="str">
        <f>VLOOKUP($A1631, 'Hospitalisation Details'!$A$2:$K$2344, 10, FALSE)</f>
        <v>8Aug1979</v>
      </c>
      <c r="T1631">
        <f>VLOOKUP($A1631, 'Hospitalisation Details'!$A$2:$K$2344, 11, FALSE)</f>
        <v>43</v>
      </c>
    </row>
    <row r="1632" spans="1:20" ht="15.75" x14ac:dyDescent="0.25">
      <c r="A1632" s="1" t="s">
        <v>739</v>
      </c>
      <c r="B1632" t="str">
        <f>VLOOKUP($A1632, 'Customer Names'!$A$2:$D$2336, 2, FALSE)</f>
        <v>Dawes</v>
      </c>
      <c r="C1632" t="str">
        <f>VLOOKUP($A1632, 'Customer Names'!$A$2:$D$2336, 3, FALSE)</f>
        <v xml:space="preserve"> Mr</v>
      </c>
      <c r="D1632" t="str">
        <f>VLOOKUP($A1632, 'Customer Names'!$A$2:$D$2336, 4, FALSE)</f>
        <v xml:space="preserve">  Chris</v>
      </c>
      <c r="E1632">
        <f>VLOOKUP($A1632, 'Medical Examinations'!$A$2:$J$2336, 2, FALSE)</f>
        <v>28.024999999999999</v>
      </c>
      <c r="F1632">
        <f>VLOOKUP($A1632, 'Medical Examinations'!$A$2:$J$2336, 3, FALSE)</f>
        <v>5</v>
      </c>
      <c r="G1632" t="str">
        <f>VLOOKUP($A1632, 'Medical Examinations'!$A$2:$J$2336, 4, FALSE)</f>
        <v>No</v>
      </c>
      <c r="H1632" t="str">
        <f>VLOOKUP($A1632, 'Medical Examinations'!$A$2:$J$2336, 5, FALSE)</f>
        <v>No</v>
      </c>
      <c r="I1632" t="str">
        <f>VLOOKUP($A1632, 'Medical Examinations'!$A$2:$J$2336, 6, FALSE)</f>
        <v>No</v>
      </c>
      <c r="J1632">
        <f>VLOOKUP($A1632, 'Medical Examinations'!$A$2:$J$2336, 7, FALSE)</f>
        <v>0</v>
      </c>
      <c r="K1632" t="str">
        <f>VLOOKUP($A1632, 'Medical Examinations'!$A$2:$J$2336, 8, FALSE)</f>
        <v>No</v>
      </c>
      <c r="L1632" t="str">
        <f>VLOOKUP($A1632, 'Medical Examinations'!$A$2:$J$2336, 9, FALSE)</f>
        <v>Obesity</v>
      </c>
      <c r="M1632" t="str">
        <f>VLOOKUP($A1632, 'Medical Examinations'!$A$2:$J$2336, 10, FALSE)</f>
        <v>Normal</v>
      </c>
      <c r="N1632">
        <f>VLOOKUP($A1632, 'Hospitalisation Details'!$A$2:$K$2344, 5, FALSE)</f>
        <v>1</v>
      </c>
      <c r="O1632">
        <f>VLOOKUP($A1632, 'Hospitalisation Details'!$A$2:$K$2344, 6, FALSE)</f>
        <v>6067.13</v>
      </c>
      <c r="P1632" t="str">
        <f>VLOOKUP($A1632, 'Hospitalisation Details'!$A$2:$K$2344, 7, FALSE)</f>
        <v>tier - 3</v>
      </c>
      <c r="Q1632" t="str">
        <f>VLOOKUP($A1632, 'Hospitalisation Details'!$A$2:$K$2344, 8, FALSE)</f>
        <v>tier - 1</v>
      </c>
      <c r="R1632" t="str">
        <f>VLOOKUP($A1632, 'Hospitalisation Details'!$A$2:$K$2344, 9, FALSE)</f>
        <v>R1016</v>
      </c>
      <c r="S1632" t="str">
        <f>VLOOKUP($A1632, 'Hospitalisation Details'!$A$2:$K$2344, 10, FALSE)</f>
        <v>21Sep1984</v>
      </c>
      <c r="T1632">
        <f>VLOOKUP($A1632, 'Hospitalisation Details'!$A$2:$K$2344, 11, FALSE)</f>
        <v>38</v>
      </c>
    </row>
    <row r="1633" spans="1:20" ht="15.75" x14ac:dyDescent="0.25">
      <c r="A1633" s="1" t="s">
        <v>738</v>
      </c>
      <c r="B1633" t="str">
        <f>VLOOKUP($A1633, 'Customer Names'!$A$2:$D$2336, 2, FALSE)</f>
        <v>Deppen</v>
      </c>
      <c r="C1633" t="str">
        <f>VLOOKUP($A1633, 'Customer Names'!$A$2:$D$2336, 3, FALSE)</f>
        <v xml:space="preserve"> Mr</v>
      </c>
      <c r="D1633" t="str">
        <f>VLOOKUP($A1633, 'Customer Names'!$A$2:$D$2336, 4, FALSE)</f>
        <v xml:space="preserve">  Drew L</v>
      </c>
      <c r="E1633">
        <f>VLOOKUP($A1633, 'Medical Examinations'!$A$2:$J$2336, 2, FALSE)</f>
        <v>35.090000000000003</v>
      </c>
      <c r="F1633">
        <f>VLOOKUP($A1633, 'Medical Examinations'!$A$2:$J$2336, 3, FALSE)</f>
        <v>5.84</v>
      </c>
      <c r="G1633" t="str">
        <f>VLOOKUP($A1633, 'Medical Examinations'!$A$2:$J$2336, 4, FALSE)</f>
        <v>Yes</v>
      </c>
      <c r="H1633" t="str">
        <f>VLOOKUP($A1633, 'Medical Examinations'!$A$2:$J$2336, 5, FALSE)</f>
        <v>No</v>
      </c>
      <c r="I1633" t="str">
        <f>VLOOKUP($A1633, 'Medical Examinations'!$A$2:$J$2336, 6, FALSE)</f>
        <v>No</v>
      </c>
      <c r="J1633">
        <f>VLOOKUP($A1633, 'Medical Examinations'!$A$2:$J$2336, 7, FALSE)</f>
        <v>1</v>
      </c>
      <c r="K1633" t="str">
        <f>VLOOKUP($A1633, 'Medical Examinations'!$A$2:$J$2336, 8, FALSE)</f>
        <v>No</v>
      </c>
      <c r="L1633" t="str">
        <f>VLOOKUP($A1633, 'Medical Examinations'!$A$2:$J$2336, 9, FALSE)</f>
        <v>Obesity</v>
      </c>
      <c r="M1633" t="str">
        <f>VLOOKUP($A1633, 'Medical Examinations'!$A$2:$J$2336, 10, FALSE)</f>
        <v>Diabetes</v>
      </c>
      <c r="N1633">
        <f>VLOOKUP($A1633, 'Hospitalisation Details'!$A$2:$K$2344, 5, FALSE)</f>
        <v>0</v>
      </c>
      <c r="O1633">
        <f>VLOOKUP($A1633, 'Hospitalisation Details'!$A$2:$K$2344, 6, FALSE)</f>
        <v>6064.37</v>
      </c>
      <c r="P1633" t="str">
        <f>VLOOKUP($A1633, 'Hospitalisation Details'!$A$2:$K$2344, 7, FALSE)</f>
        <v>tier - 2</v>
      </c>
      <c r="Q1633" t="str">
        <f>VLOOKUP($A1633, 'Hospitalisation Details'!$A$2:$K$2344, 8, FALSE)</f>
        <v>tier - 2</v>
      </c>
      <c r="R1633" t="str">
        <f>VLOOKUP($A1633, 'Hospitalisation Details'!$A$2:$K$2344, 9, FALSE)</f>
        <v>R1011</v>
      </c>
      <c r="S1633" t="str">
        <f>VLOOKUP($A1633, 'Hospitalisation Details'!$A$2:$K$2344, 10, FALSE)</f>
        <v>8Nov1994</v>
      </c>
      <c r="T1633">
        <f>VLOOKUP($A1633, 'Hospitalisation Details'!$A$2:$K$2344, 11, FALSE)</f>
        <v>28</v>
      </c>
    </row>
    <row r="1634" spans="1:20" ht="15.75" x14ac:dyDescent="0.25">
      <c r="A1634" s="1" t="s">
        <v>737</v>
      </c>
      <c r="B1634" t="str">
        <f>VLOOKUP($A1634, 'Customer Names'!$A$2:$D$2336, 2, FALSE)</f>
        <v>Oberndorfer</v>
      </c>
      <c r="C1634" t="str">
        <f>VLOOKUP($A1634, 'Customer Names'!$A$2:$D$2336, 3, FALSE)</f>
        <v xml:space="preserve"> Ms</v>
      </c>
      <c r="D1634" t="str">
        <f>VLOOKUP($A1634, 'Customer Names'!$A$2:$D$2336, 4, FALSE)</f>
        <v xml:space="preserve">  Christina</v>
      </c>
      <c r="E1634">
        <f>VLOOKUP($A1634, 'Medical Examinations'!$A$2:$J$2336, 2, FALSE)</f>
        <v>34.42</v>
      </c>
      <c r="F1634">
        <f>VLOOKUP($A1634, 'Medical Examinations'!$A$2:$J$2336, 3, FALSE)</f>
        <v>5.21</v>
      </c>
      <c r="G1634" t="str">
        <f>VLOOKUP($A1634, 'Medical Examinations'!$A$2:$J$2336, 4, FALSE)</f>
        <v>Yes</v>
      </c>
      <c r="H1634" t="str">
        <f>VLOOKUP($A1634, 'Medical Examinations'!$A$2:$J$2336, 5, FALSE)</f>
        <v>No</v>
      </c>
      <c r="I1634" t="str">
        <f>VLOOKUP($A1634, 'Medical Examinations'!$A$2:$J$2336, 6, FALSE)</f>
        <v>No</v>
      </c>
      <c r="J1634">
        <f>VLOOKUP($A1634, 'Medical Examinations'!$A$2:$J$2336, 7, FALSE)</f>
        <v>1</v>
      </c>
      <c r="K1634" t="str">
        <f>VLOOKUP($A1634, 'Medical Examinations'!$A$2:$J$2336, 8, FALSE)</f>
        <v>No</v>
      </c>
      <c r="L1634" t="str">
        <f>VLOOKUP($A1634, 'Medical Examinations'!$A$2:$J$2336, 9, FALSE)</f>
        <v>Obesity</v>
      </c>
      <c r="M1634" t="str">
        <f>VLOOKUP($A1634, 'Medical Examinations'!$A$2:$J$2336, 10, FALSE)</f>
        <v>Normal</v>
      </c>
      <c r="N1634">
        <f>VLOOKUP($A1634, 'Hospitalisation Details'!$A$2:$K$2344, 5, FALSE)</f>
        <v>0</v>
      </c>
      <c r="O1634">
        <f>VLOOKUP($A1634, 'Hospitalisation Details'!$A$2:$K$2344, 6, FALSE)</f>
        <v>6061.8</v>
      </c>
      <c r="P1634" t="str">
        <f>VLOOKUP($A1634, 'Hospitalisation Details'!$A$2:$K$2344, 7, FALSE)</f>
        <v>tier - 2</v>
      </c>
      <c r="Q1634" t="str">
        <f>VLOOKUP($A1634, 'Hospitalisation Details'!$A$2:$K$2344, 8, FALSE)</f>
        <v>tier - 3</v>
      </c>
      <c r="R1634" t="str">
        <f>VLOOKUP($A1634, 'Hospitalisation Details'!$A$2:$K$2344, 9, FALSE)</f>
        <v>R1012</v>
      </c>
      <c r="S1634" t="str">
        <f>VLOOKUP($A1634, 'Hospitalisation Details'!$A$2:$K$2344, 10, FALSE)</f>
        <v>28Jul1996</v>
      </c>
      <c r="T1634">
        <f>VLOOKUP($A1634, 'Hospitalisation Details'!$A$2:$K$2344, 11, FALSE)</f>
        <v>26</v>
      </c>
    </row>
    <row r="1635" spans="1:20" ht="15.75" x14ac:dyDescent="0.25">
      <c r="A1635" s="1" t="s">
        <v>736</v>
      </c>
      <c r="B1635" t="str">
        <f>VLOOKUP($A1635, 'Customer Names'!$A$2:$D$2336, 2, FALSE)</f>
        <v>Hetherington</v>
      </c>
      <c r="C1635" t="str">
        <f>VLOOKUP($A1635, 'Customer Names'!$A$2:$D$2336, 3, FALSE)</f>
        <v xml:space="preserve"> Mr</v>
      </c>
      <c r="D1635" t="str">
        <f>VLOOKUP($A1635, 'Customer Names'!$A$2:$D$2336, 4, FALSE)</f>
        <v xml:space="preserve">  Alexander G</v>
      </c>
      <c r="E1635">
        <f>VLOOKUP($A1635, 'Medical Examinations'!$A$2:$J$2336, 2, FALSE)</f>
        <v>29.4</v>
      </c>
      <c r="F1635">
        <f>VLOOKUP($A1635, 'Medical Examinations'!$A$2:$J$2336, 3, FALSE)</f>
        <v>4.26</v>
      </c>
      <c r="G1635" t="str">
        <f>VLOOKUP($A1635, 'Medical Examinations'!$A$2:$J$2336, 4, FALSE)</f>
        <v>No</v>
      </c>
      <c r="H1635" t="str">
        <f>VLOOKUP($A1635, 'Medical Examinations'!$A$2:$J$2336, 5, FALSE)</f>
        <v>No</v>
      </c>
      <c r="I1635" t="str">
        <f>VLOOKUP($A1635, 'Medical Examinations'!$A$2:$J$2336, 6, FALSE)</f>
        <v>No</v>
      </c>
      <c r="J1635">
        <f>VLOOKUP($A1635, 'Medical Examinations'!$A$2:$J$2336, 7, FALSE)</f>
        <v>0</v>
      </c>
      <c r="K1635" t="str">
        <f>VLOOKUP($A1635, 'Medical Examinations'!$A$2:$J$2336, 8, FALSE)</f>
        <v>No</v>
      </c>
      <c r="L1635" t="str">
        <f>VLOOKUP($A1635, 'Medical Examinations'!$A$2:$J$2336, 9, FALSE)</f>
        <v>Obesity</v>
      </c>
      <c r="M1635" t="str">
        <f>VLOOKUP($A1635, 'Medical Examinations'!$A$2:$J$2336, 10, FALSE)</f>
        <v>Normal</v>
      </c>
      <c r="N1635">
        <f>VLOOKUP($A1635, 'Hospitalisation Details'!$A$2:$K$2344, 5, FALSE)</f>
        <v>4</v>
      </c>
      <c r="O1635">
        <f>VLOOKUP($A1635, 'Hospitalisation Details'!$A$2:$K$2344, 6, FALSE)</f>
        <v>6059.17</v>
      </c>
      <c r="P1635" t="str">
        <f>VLOOKUP($A1635, 'Hospitalisation Details'!$A$2:$K$2344, 7, FALSE)</f>
        <v>tier - 2</v>
      </c>
      <c r="Q1635" t="str">
        <f>VLOOKUP($A1635, 'Hospitalisation Details'!$A$2:$K$2344, 8, FALSE)</f>
        <v>tier - 1</v>
      </c>
      <c r="R1635" t="str">
        <f>VLOOKUP($A1635, 'Hospitalisation Details'!$A$2:$K$2344, 9, FALSE)</f>
        <v>R1011</v>
      </c>
      <c r="S1635" t="str">
        <f>VLOOKUP($A1635, 'Hospitalisation Details'!$A$2:$K$2344, 10, FALSE)</f>
        <v>16Aug1989</v>
      </c>
      <c r="T1635">
        <f>VLOOKUP($A1635, 'Hospitalisation Details'!$A$2:$K$2344, 11, FALSE)</f>
        <v>33</v>
      </c>
    </row>
    <row r="1636" spans="1:20" ht="15.75" x14ac:dyDescent="0.25">
      <c r="A1636" s="1" t="s">
        <v>735</v>
      </c>
      <c r="B1636" t="str">
        <f>VLOOKUP($A1636, 'Customer Names'!$A$2:$D$2336, 2, FALSE)</f>
        <v>Murray</v>
      </c>
      <c r="C1636" t="str">
        <f>VLOOKUP($A1636, 'Customer Names'!$A$2:$D$2336, 3, FALSE)</f>
        <v xml:space="preserve"> Ms</v>
      </c>
      <c r="D1636" t="str">
        <f>VLOOKUP($A1636, 'Customer Names'!$A$2:$D$2336, 4, FALSE)</f>
        <v xml:space="preserve">  Meaghan</v>
      </c>
      <c r="E1636">
        <f>VLOOKUP($A1636, 'Medical Examinations'!$A$2:$J$2336, 2, FALSE)</f>
        <v>21.31</v>
      </c>
      <c r="F1636">
        <f>VLOOKUP($A1636, 'Medical Examinations'!$A$2:$J$2336, 3, FALSE)</f>
        <v>4.17</v>
      </c>
      <c r="G1636" t="str">
        <f>VLOOKUP($A1636, 'Medical Examinations'!$A$2:$J$2336, 4, FALSE)</f>
        <v>No</v>
      </c>
      <c r="H1636" t="str">
        <f>VLOOKUP($A1636, 'Medical Examinations'!$A$2:$J$2336, 5, FALSE)</f>
        <v>No</v>
      </c>
      <c r="I1636" t="str">
        <f>VLOOKUP($A1636, 'Medical Examinations'!$A$2:$J$2336, 6, FALSE)</f>
        <v>No</v>
      </c>
      <c r="J1636">
        <f>VLOOKUP($A1636, 'Medical Examinations'!$A$2:$J$2336, 7, FALSE)</f>
        <v>0</v>
      </c>
      <c r="K1636" t="str">
        <f>VLOOKUP($A1636, 'Medical Examinations'!$A$2:$J$2336, 8, FALSE)</f>
        <v>No</v>
      </c>
      <c r="L1636" t="str">
        <f>VLOOKUP($A1636, 'Medical Examinations'!$A$2:$J$2336, 9, FALSE)</f>
        <v>Obesity</v>
      </c>
      <c r="M1636" t="str">
        <f>VLOOKUP($A1636, 'Medical Examinations'!$A$2:$J$2336, 10, FALSE)</f>
        <v>Normal</v>
      </c>
      <c r="N1636">
        <f>VLOOKUP($A1636, 'Hospitalisation Details'!$A$2:$K$2344, 5, FALSE)</f>
        <v>2</v>
      </c>
      <c r="O1636">
        <f>VLOOKUP($A1636, 'Hospitalisation Details'!$A$2:$K$2344, 6, FALSE)</f>
        <v>5993.62</v>
      </c>
      <c r="P1636" t="str">
        <f>VLOOKUP($A1636, 'Hospitalisation Details'!$A$2:$K$2344, 7, FALSE)</f>
        <v>tier - 2</v>
      </c>
      <c r="Q1636" t="str">
        <f>VLOOKUP($A1636, 'Hospitalisation Details'!$A$2:$K$2344, 8, FALSE)</f>
        <v>tier - 3</v>
      </c>
      <c r="R1636" t="str">
        <f>VLOOKUP($A1636, 'Hospitalisation Details'!$A$2:$K$2344, 9, FALSE)</f>
        <v>R1013</v>
      </c>
      <c r="S1636" t="str">
        <f>VLOOKUP($A1636, 'Hospitalisation Details'!$A$2:$K$2344, 10, FALSE)</f>
        <v>8Aug1980</v>
      </c>
      <c r="T1636">
        <f>VLOOKUP($A1636, 'Hospitalisation Details'!$A$2:$K$2344, 11, FALSE)</f>
        <v>42</v>
      </c>
    </row>
    <row r="1637" spans="1:20" ht="15.75" x14ac:dyDescent="0.25">
      <c r="A1637" s="1" t="s">
        <v>734</v>
      </c>
      <c r="B1637" t="str">
        <f>VLOOKUP($A1637, 'Customer Names'!$A$2:$D$2336, 2, FALSE)</f>
        <v>Higden</v>
      </c>
      <c r="C1637" t="str">
        <f>VLOOKUP($A1637, 'Customer Names'!$A$2:$D$2336, 3, FALSE)</f>
        <v xml:space="preserve"> Ms</v>
      </c>
      <c r="D1637" t="str">
        <f>VLOOKUP($A1637, 'Customer Names'!$A$2:$D$2336, 4, FALSE)</f>
        <v xml:space="preserve">  Kristin</v>
      </c>
      <c r="E1637">
        <f>VLOOKUP($A1637, 'Medical Examinations'!$A$2:$J$2336, 2, FALSE)</f>
        <v>19.559999999999999</v>
      </c>
      <c r="F1637">
        <f>VLOOKUP($A1637, 'Medical Examinations'!$A$2:$J$2336, 3, FALSE)</f>
        <v>11.96</v>
      </c>
      <c r="G1637" t="str">
        <f>VLOOKUP($A1637, 'Medical Examinations'!$A$2:$J$2336, 4, FALSE)</f>
        <v>No</v>
      </c>
      <c r="H1637" t="str">
        <f>VLOOKUP($A1637, 'Medical Examinations'!$A$2:$J$2336, 5, FALSE)</f>
        <v>No</v>
      </c>
      <c r="I1637" t="str">
        <f>VLOOKUP($A1637, 'Medical Examinations'!$A$2:$J$2336, 6, FALSE)</f>
        <v>No</v>
      </c>
      <c r="J1637">
        <f>VLOOKUP($A1637, 'Medical Examinations'!$A$2:$J$2336, 7, FALSE)</f>
        <v>0</v>
      </c>
      <c r="K1637" t="str">
        <f>VLOOKUP($A1637, 'Medical Examinations'!$A$2:$J$2336, 8, FALSE)</f>
        <v>No</v>
      </c>
      <c r="L1637" t="str">
        <f>VLOOKUP($A1637, 'Medical Examinations'!$A$2:$J$2336, 9, FALSE)</f>
        <v>Obesity</v>
      </c>
      <c r="M1637" t="str">
        <f>VLOOKUP($A1637, 'Medical Examinations'!$A$2:$J$2336, 10, FALSE)</f>
        <v>Diabetes</v>
      </c>
      <c r="N1637">
        <f>VLOOKUP($A1637, 'Hospitalisation Details'!$A$2:$K$2344, 5, FALSE)</f>
        <v>0</v>
      </c>
      <c r="O1637">
        <f>VLOOKUP($A1637, 'Hospitalisation Details'!$A$2:$K$2344, 6, FALSE)</f>
        <v>5990.17</v>
      </c>
      <c r="P1637" t="str">
        <f>VLOOKUP($A1637, 'Hospitalisation Details'!$A$2:$K$2344, 7, FALSE)</f>
        <v>tier - 2</v>
      </c>
      <c r="Q1637" t="str">
        <f>VLOOKUP($A1637, 'Hospitalisation Details'!$A$2:$K$2344, 8, FALSE)</f>
        <v>tier - 2</v>
      </c>
      <c r="R1637" t="str">
        <f>VLOOKUP($A1637, 'Hospitalisation Details'!$A$2:$K$2344, 9, FALSE)</f>
        <v>R1013</v>
      </c>
      <c r="S1637" t="str">
        <f>VLOOKUP($A1637, 'Hospitalisation Details'!$A$2:$K$2344, 10, FALSE)</f>
        <v>17Aug1974</v>
      </c>
      <c r="T1637">
        <f>VLOOKUP($A1637, 'Hospitalisation Details'!$A$2:$K$2344, 11, FALSE)</f>
        <v>48</v>
      </c>
    </row>
    <row r="1638" spans="1:20" ht="15.75" x14ac:dyDescent="0.25">
      <c r="A1638" s="1" t="s">
        <v>733</v>
      </c>
      <c r="B1638" t="str">
        <f>VLOOKUP($A1638, 'Customer Names'!$A$2:$D$2336, 2, FALSE)</f>
        <v>Rediger</v>
      </c>
      <c r="C1638" t="str">
        <f>VLOOKUP($A1638, 'Customer Names'!$A$2:$D$2336, 3, FALSE)</f>
        <v xml:space="preserve"> Ms</v>
      </c>
      <c r="D1638" t="str">
        <f>VLOOKUP($A1638, 'Customer Names'!$A$2:$D$2336, 4, FALSE)</f>
        <v xml:space="preserve">  Andrea K</v>
      </c>
      <c r="E1638">
        <f>VLOOKUP($A1638, 'Medical Examinations'!$A$2:$J$2336, 2, FALSE)</f>
        <v>37.335000000000001</v>
      </c>
      <c r="F1638">
        <f>VLOOKUP($A1638, 'Medical Examinations'!$A$2:$J$2336, 3, FALSE)</f>
        <v>6.26</v>
      </c>
      <c r="G1638" t="str">
        <f>VLOOKUP($A1638, 'Medical Examinations'!$A$2:$J$2336, 4, FALSE)</f>
        <v>Yes</v>
      </c>
      <c r="H1638" t="str">
        <f>VLOOKUP($A1638, 'Medical Examinations'!$A$2:$J$2336, 5, FALSE)</f>
        <v>No</v>
      </c>
      <c r="I1638" t="str">
        <f>VLOOKUP($A1638, 'Medical Examinations'!$A$2:$J$2336, 6, FALSE)</f>
        <v>No</v>
      </c>
      <c r="J1638">
        <f>VLOOKUP($A1638, 'Medical Examinations'!$A$2:$J$2336, 7, FALSE)</f>
        <v>1</v>
      </c>
      <c r="K1638" t="str">
        <f>VLOOKUP($A1638, 'Medical Examinations'!$A$2:$J$2336, 8, FALSE)</f>
        <v>No</v>
      </c>
      <c r="L1638" t="str">
        <f>VLOOKUP($A1638, 'Medical Examinations'!$A$2:$J$2336, 9, FALSE)</f>
        <v>Obesity</v>
      </c>
      <c r="M1638" t="str">
        <f>VLOOKUP($A1638, 'Medical Examinations'!$A$2:$J$2336, 10, FALSE)</f>
        <v>Diabetes</v>
      </c>
      <c r="N1638">
        <f>VLOOKUP($A1638, 'Hospitalisation Details'!$A$2:$K$2344, 5, FALSE)</f>
        <v>2</v>
      </c>
      <c r="O1638">
        <f>VLOOKUP($A1638, 'Hospitalisation Details'!$A$2:$K$2344, 6, FALSE)</f>
        <v>5989.52</v>
      </c>
      <c r="P1638" t="str">
        <f>VLOOKUP($A1638, 'Hospitalisation Details'!$A$2:$K$2344, 7, FALSE)</f>
        <v>tier - 2</v>
      </c>
      <c r="Q1638" t="str">
        <f>VLOOKUP($A1638, 'Hospitalisation Details'!$A$2:$K$2344, 8, FALSE)</f>
        <v>tier - 1</v>
      </c>
      <c r="R1638" t="str">
        <f>VLOOKUP($A1638, 'Hospitalisation Details'!$A$2:$K$2344, 9, FALSE)</f>
        <v>R1012</v>
      </c>
      <c r="S1638" t="str">
        <f>VLOOKUP($A1638, 'Hospitalisation Details'!$A$2:$K$2344, 10, FALSE)</f>
        <v>10Jun1988</v>
      </c>
      <c r="T1638">
        <f>VLOOKUP($A1638, 'Hospitalisation Details'!$A$2:$K$2344, 11, FALSE)</f>
        <v>34</v>
      </c>
    </row>
    <row r="1639" spans="1:20" ht="15.75" x14ac:dyDescent="0.25">
      <c r="A1639" s="1" t="s">
        <v>732</v>
      </c>
      <c r="B1639" t="str">
        <f>VLOOKUP($A1639, 'Customer Names'!$A$2:$D$2336, 2, FALSE)</f>
        <v>Huff</v>
      </c>
      <c r="C1639" t="str">
        <f>VLOOKUP($A1639, 'Customer Names'!$A$2:$D$2336, 3, FALSE)</f>
        <v xml:space="preserve"> Ms</v>
      </c>
      <c r="D1639" t="str">
        <f>VLOOKUP($A1639, 'Customer Names'!$A$2:$D$2336, 4, FALSE)</f>
        <v xml:space="preserve">  Kris</v>
      </c>
      <c r="E1639">
        <f>VLOOKUP($A1639, 'Medical Examinations'!$A$2:$J$2336, 2, FALSE)</f>
        <v>19.53</v>
      </c>
      <c r="F1639">
        <f>VLOOKUP($A1639, 'Medical Examinations'!$A$2:$J$2336, 3, FALSE)</f>
        <v>11.68</v>
      </c>
      <c r="G1639" t="str">
        <f>VLOOKUP($A1639, 'Medical Examinations'!$A$2:$J$2336, 4, FALSE)</f>
        <v>No</v>
      </c>
      <c r="H1639" t="str">
        <f>VLOOKUP($A1639, 'Medical Examinations'!$A$2:$J$2336, 5, FALSE)</f>
        <v>No</v>
      </c>
      <c r="I1639" t="str">
        <f>VLOOKUP($A1639, 'Medical Examinations'!$A$2:$J$2336, 6, FALSE)</f>
        <v>No</v>
      </c>
      <c r="J1639">
        <f>VLOOKUP($A1639, 'Medical Examinations'!$A$2:$J$2336, 7, FALSE)</f>
        <v>0</v>
      </c>
      <c r="K1639" t="str">
        <f>VLOOKUP($A1639, 'Medical Examinations'!$A$2:$J$2336, 8, FALSE)</f>
        <v>No</v>
      </c>
      <c r="L1639" t="str">
        <f>VLOOKUP($A1639, 'Medical Examinations'!$A$2:$J$2336, 9, FALSE)</f>
        <v>Obesity</v>
      </c>
      <c r="M1639" t="str">
        <f>VLOOKUP($A1639, 'Medical Examinations'!$A$2:$J$2336, 10, FALSE)</f>
        <v>Diabetes</v>
      </c>
      <c r="N1639">
        <f>VLOOKUP($A1639, 'Hospitalisation Details'!$A$2:$K$2344, 5, FALSE)</f>
        <v>0</v>
      </c>
      <c r="O1639">
        <f>VLOOKUP($A1639, 'Hospitalisation Details'!$A$2:$K$2344, 6, FALSE)</f>
        <v>5979.99</v>
      </c>
      <c r="P1639" t="str">
        <f>VLOOKUP($A1639, 'Hospitalisation Details'!$A$2:$K$2344, 7, FALSE)</f>
        <v>tier - 2</v>
      </c>
      <c r="Q1639" t="str">
        <f>VLOOKUP($A1639, 'Hospitalisation Details'!$A$2:$K$2344, 8, FALSE)</f>
        <v>tier - 3</v>
      </c>
      <c r="R1639" t="str">
        <f>VLOOKUP($A1639, 'Hospitalisation Details'!$A$2:$K$2344, 9, FALSE)</f>
        <v>R1013</v>
      </c>
      <c r="S1639" t="str">
        <f>VLOOKUP($A1639, 'Hospitalisation Details'!$A$2:$K$2344, 10, FALSE)</f>
        <v>11Oct1974</v>
      </c>
      <c r="T1639">
        <f>VLOOKUP($A1639, 'Hospitalisation Details'!$A$2:$K$2344, 11, FALSE)</f>
        <v>48</v>
      </c>
    </row>
    <row r="1640" spans="1:20" ht="15.75" x14ac:dyDescent="0.25">
      <c r="A1640" s="1" t="s">
        <v>731</v>
      </c>
      <c r="B1640" t="str">
        <f>VLOOKUP($A1640, 'Customer Names'!$A$2:$D$2336, 2, FALSE)</f>
        <v>Hall</v>
      </c>
      <c r="C1640" t="str">
        <f>VLOOKUP($A1640, 'Customer Names'!$A$2:$D$2336, 3, FALSE)</f>
        <v xml:space="preserve"> Mr</v>
      </c>
      <c r="D1640" t="str">
        <f>VLOOKUP($A1640, 'Customer Names'!$A$2:$D$2336, 4, FALSE)</f>
        <v xml:space="preserve">  Alden W</v>
      </c>
      <c r="E1640">
        <f>VLOOKUP($A1640, 'Medical Examinations'!$A$2:$J$2336, 2, FALSE)</f>
        <v>34.1</v>
      </c>
      <c r="F1640">
        <f>VLOOKUP($A1640, 'Medical Examinations'!$A$2:$J$2336, 3, FALSE)</f>
        <v>5.16</v>
      </c>
      <c r="G1640" t="str">
        <f>VLOOKUP($A1640, 'Medical Examinations'!$A$2:$J$2336, 4, FALSE)</f>
        <v>Yes</v>
      </c>
      <c r="H1640" t="str">
        <f>VLOOKUP($A1640, 'Medical Examinations'!$A$2:$J$2336, 5, FALSE)</f>
        <v>No</v>
      </c>
      <c r="I1640" t="str">
        <f>VLOOKUP($A1640, 'Medical Examinations'!$A$2:$J$2336, 6, FALSE)</f>
        <v>No</v>
      </c>
      <c r="J1640">
        <f>VLOOKUP($A1640, 'Medical Examinations'!$A$2:$J$2336, 7, FALSE)</f>
        <v>1</v>
      </c>
      <c r="K1640" t="str">
        <f>VLOOKUP($A1640, 'Medical Examinations'!$A$2:$J$2336, 8, FALSE)</f>
        <v>No</v>
      </c>
      <c r="L1640" t="str">
        <f>VLOOKUP($A1640, 'Medical Examinations'!$A$2:$J$2336, 9, FALSE)</f>
        <v>Obesity</v>
      </c>
      <c r="M1640" t="str">
        <f>VLOOKUP($A1640, 'Medical Examinations'!$A$2:$J$2336, 10, FALSE)</f>
        <v>Normal</v>
      </c>
      <c r="N1640">
        <f>VLOOKUP($A1640, 'Hospitalisation Details'!$A$2:$K$2344, 5, FALSE)</f>
        <v>0</v>
      </c>
      <c r="O1640">
        <f>VLOOKUP($A1640, 'Hospitalisation Details'!$A$2:$K$2344, 6, FALSE)</f>
        <v>5979.73</v>
      </c>
      <c r="P1640" t="str">
        <f>VLOOKUP($A1640, 'Hospitalisation Details'!$A$2:$K$2344, 7, FALSE)</f>
        <v>tier - 2</v>
      </c>
      <c r="Q1640" t="str">
        <f>VLOOKUP($A1640, 'Hospitalisation Details'!$A$2:$K$2344, 8, FALSE)</f>
        <v>tier - 2</v>
      </c>
      <c r="R1640" t="str">
        <f>VLOOKUP($A1640, 'Hospitalisation Details'!$A$2:$K$2344, 9, FALSE)</f>
        <v>R1011</v>
      </c>
      <c r="S1640" t="str">
        <f>VLOOKUP($A1640, 'Hospitalisation Details'!$A$2:$K$2344, 10, FALSE)</f>
        <v>10Oct1980</v>
      </c>
      <c r="T1640">
        <f>VLOOKUP($A1640, 'Hospitalisation Details'!$A$2:$K$2344, 11, FALSE)</f>
        <v>42</v>
      </c>
    </row>
    <row r="1641" spans="1:20" ht="15.75" x14ac:dyDescent="0.25">
      <c r="A1641" s="1" t="s">
        <v>730</v>
      </c>
      <c r="B1641" t="str">
        <f>VLOOKUP($A1641, 'Customer Names'!$A$2:$D$2336, 2, FALSE)</f>
        <v>Grise</v>
      </c>
      <c r="C1641" t="str">
        <f>VLOOKUP($A1641, 'Customer Names'!$A$2:$D$2336, 3, FALSE)</f>
        <v xml:space="preserve"> Ms</v>
      </c>
      <c r="D1641" t="str">
        <f>VLOOKUP($A1641, 'Customer Names'!$A$2:$D$2336, 4, FALSE)</f>
        <v xml:space="preserve">  Suzanne M</v>
      </c>
      <c r="E1641">
        <f>VLOOKUP($A1641, 'Medical Examinations'!$A$2:$J$2336, 2, FALSE)</f>
        <v>16.5</v>
      </c>
      <c r="F1641">
        <f>VLOOKUP($A1641, 'Medical Examinations'!$A$2:$J$2336, 3, FALSE)</f>
        <v>6.9</v>
      </c>
      <c r="G1641" t="str">
        <f>VLOOKUP($A1641, 'Medical Examinations'!$A$2:$J$2336, 4, FALSE)</f>
        <v>No</v>
      </c>
      <c r="H1641" t="str">
        <f>VLOOKUP($A1641, 'Medical Examinations'!$A$2:$J$2336, 5, FALSE)</f>
        <v>No</v>
      </c>
      <c r="I1641" t="str">
        <f>VLOOKUP($A1641, 'Medical Examinations'!$A$2:$J$2336, 6, FALSE)</f>
        <v>No</v>
      </c>
      <c r="J1641">
        <f>VLOOKUP($A1641, 'Medical Examinations'!$A$2:$J$2336, 7, FALSE)</f>
        <v>0</v>
      </c>
      <c r="K1641" t="str">
        <f>VLOOKUP($A1641, 'Medical Examinations'!$A$2:$J$2336, 8, FALSE)</f>
        <v>No</v>
      </c>
      <c r="L1641" t="str">
        <f>VLOOKUP($A1641, 'Medical Examinations'!$A$2:$J$2336, 9, FALSE)</f>
        <v>Underweight</v>
      </c>
      <c r="M1641" t="str">
        <f>VLOOKUP($A1641, 'Medical Examinations'!$A$2:$J$2336, 10, FALSE)</f>
        <v>Diabetes</v>
      </c>
      <c r="N1641">
        <f>VLOOKUP($A1641, 'Hospitalisation Details'!$A$2:$K$2344, 5, FALSE)</f>
        <v>0</v>
      </c>
      <c r="O1641">
        <f>VLOOKUP($A1641, 'Hospitalisation Details'!$A$2:$K$2344, 6, FALSE)</f>
        <v>5979.66</v>
      </c>
      <c r="P1641" t="str">
        <f>VLOOKUP($A1641, 'Hospitalisation Details'!$A$2:$K$2344, 7, FALSE)</f>
        <v>tier - 2</v>
      </c>
      <c r="Q1641" t="str">
        <f>VLOOKUP($A1641, 'Hospitalisation Details'!$A$2:$K$2344, 8, FALSE)</f>
        <v>tier - 3</v>
      </c>
      <c r="R1641" t="str">
        <f>VLOOKUP($A1641, 'Hospitalisation Details'!$A$2:$K$2344, 9, FALSE)</f>
        <v>R1013</v>
      </c>
      <c r="S1641" t="str">
        <f>VLOOKUP($A1641, 'Hospitalisation Details'!$A$2:$K$2344, 10, FALSE)</f>
        <v>25Jun1970</v>
      </c>
      <c r="T1641">
        <f>VLOOKUP($A1641, 'Hospitalisation Details'!$A$2:$K$2344, 11, FALSE)</f>
        <v>52</v>
      </c>
    </row>
    <row r="1642" spans="1:20" ht="15.75" x14ac:dyDescent="0.25">
      <c r="A1642" s="1" t="s">
        <v>729</v>
      </c>
      <c r="B1642" t="str">
        <f>VLOOKUP($A1642, 'Customer Names'!$A$2:$D$2336, 2, FALSE)</f>
        <v>Skildum</v>
      </c>
      <c r="C1642" t="str">
        <f>VLOOKUP($A1642, 'Customer Names'!$A$2:$D$2336, 3, FALSE)</f>
        <v xml:space="preserve"> Ms</v>
      </c>
      <c r="D1642" t="str">
        <f>VLOOKUP($A1642, 'Customer Names'!$A$2:$D$2336, 4, FALSE)</f>
        <v xml:space="preserve">  Heidi Z</v>
      </c>
      <c r="E1642">
        <f>VLOOKUP($A1642, 'Medical Examinations'!$A$2:$J$2336, 2, FALSE)</f>
        <v>30.69</v>
      </c>
      <c r="F1642">
        <f>VLOOKUP($A1642, 'Medical Examinations'!$A$2:$J$2336, 3, FALSE)</f>
        <v>4.83</v>
      </c>
      <c r="G1642" t="str">
        <f>VLOOKUP($A1642, 'Medical Examinations'!$A$2:$J$2336, 4, FALSE)</f>
        <v>No</v>
      </c>
      <c r="H1642" t="str">
        <f>VLOOKUP($A1642, 'Medical Examinations'!$A$2:$J$2336, 5, FALSE)</f>
        <v>No</v>
      </c>
      <c r="I1642" t="str">
        <f>VLOOKUP($A1642, 'Medical Examinations'!$A$2:$J$2336, 6, FALSE)</f>
        <v>No</v>
      </c>
      <c r="J1642">
        <f>VLOOKUP($A1642, 'Medical Examinations'!$A$2:$J$2336, 7, FALSE)</f>
        <v>1</v>
      </c>
      <c r="K1642" t="str">
        <f>VLOOKUP($A1642, 'Medical Examinations'!$A$2:$J$2336, 8, FALSE)</f>
        <v>No</v>
      </c>
      <c r="L1642" t="str">
        <f>VLOOKUP($A1642, 'Medical Examinations'!$A$2:$J$2336, 9, FALSE)</f>
        <v>Obesity</v>
      </c>
      <c r="M1642" t="str">
        <f>VLOOKUP($A1642, 'Medical Examinations'!$A$2:$J$2336, 10, FALSE)</f>
        <v>Normal</v>
      </c>
      <c r="N1642">
        <f>VLOOKUP($A1642, 'Hospitalisation Details'!$A$2:$K$2344, 5, FALSE)</f>
        <v>1</v>
      </c>
      <c r="O1642">
        <f>VLOOKUP($A1642, 'Hospitalisation Details'!$A$2:$K$2344, 6, FALSE)</f>
        <v>5976.83</v>
      </c>
      <c r="P1642" t="str">
        <f>VLOOKUP($A1642, 'Hospitalisation Details'!$A$2:$K$2344, 7, FALSE)</f>
        <v>tier - 2</v>
      </c>
      <c r="Q1642" t="str">
        <f>VLOOKUP($A1642, 'Hospitalisation Details'!$A$2:$K$2344, 8, FALSE)</f>
        <v>tier - 2</v>
      </c>
      <c r="R1642" t="str">
        <f>VLOOKUP($A1642, 'Hospitalisation Details'!$A$2:$K$2344, 9, FALSE)</f>
        <v>R1013</v>
      </c>
      <c r="S1642" t="str">
        <f>VLOOKUP($A1642, 'Hospitalisation Details'!$A$2:$K$2344, 10, FALSE)</f>
        <v>11Nov1984</v>
      </c>
      <c r="T1642">
        <f>VLOOKUP($A1642, 'Hospitalisation Details'!$A$2:$K$2344, 11, FALSE)</f>
        <v>38</v>
      </c>
    </row>
    <row r="1643" spans="1:20" ht="15.75" x14ac:dyDescent="0.25">
      <c r="A1643" s="1" t="s">
        <v>728</v>
      </c>
      <c r="B1643" t="str">
        <f>VLOOKUP($A1643, 'Customer Names'!$A$2:$D$2336, 2, FALSE)</f>
        <v>Yang</v>
      </c>
      <c r="C1643" t="str">
        <f>VLOOKUP($A1643, 'Customer Names'!$A$2:$D$2336, 3, FALSE)</f>
        <v xml:space="preserve"> Ms</v>
      </c>
      <c r="D1643" t="str">
        <f>VLOOKUP($A1643, 'Customer Names'!$A$2:$D$2336, 4, FALSE)</f>
        <v xml:space="preserve">  Carolyn</v>
      </c>
      <c r="E1643">
        <f>VLOOKUP($A1643, 'Medical Examinations'!$A$2:$J$2336, 2, FALSE)</f>
        <v>28.93</v>
      </c>
      <c r="F1643">
        <f>VLOOKUP($A1643, 'Medical Examinations'!$A$2:$J$2336, 3, FALSE)</f>
        <v>4.87</v>
      </c>
      <c r="G1643" t="str">
        <f>VLOOKUP($A1643, 'Medical Examinations'!$A$2:$J$2336, 4, FALSE)</f>
        <v>No</v>
      </c>
      <c r="H1643" t="str">
        <f>VLOOKUP($A1643, 'Medical Examinations'!$A$2:$J$2336, 5, FALSE)</f>
        <v>No</v>
      </c>
      <c r="I1643" t="str">
        <f>VLOOKUP($A1643, 'Medical Examinations'!$A$2:$J$2336, 6, FALSE)</f>
        <v>No</v>
      </c>
      <c r="J1643">
        <f>VLOOKUP($A1643, 'Medical Examinations'!$A$2:$J$2336, 7, FALSE)</f>
        <v>0</v>
      </c>
      <c r="K1643" t="str">
        <f>VLOOKUP($A1643, 'Medical Examinations'!$A$2:$J$2336, 8, FALSE)</f>
        <v>No</v>
      </c>
      <c r="L1643" t="str">
        <f>VLOOKUP($A1643, 'Medical Examinations'!$A$2:$J$2336, 9, FALSE)</f>
        <v>Obesity</v>
      </c>
      <c r="M1643" t="str">
        <f>VLOOKUP($A1643, 'Medical Examinations'!$A$2:$J$2336, 10, FALSE)</f>
        <v>Normal</v>
      </c>
      <c r="N1643">
        <f>VLOOKUP($A1643, 'Hospitalisation Details'!$A$2:$K$2344, 5, FALSE)</f>
        <v>1</v>
      </c>
      <c r="O1643">
        <f>VLOOKUP($A1643, 'Hospitalisation Details'!$A$2:$K$2344, 6, FALSE)</f>
        <v>5974.38</v>
      </c>
      <c r="P1643" t="str">
        <f>VLOOKUP($A1643, 'Hospitalisation Details'!$A$2:$K$2344, 7, FALSE)</f>
        <v>tier - 2</v>
      </c>
      <c r="Q1643" t="str">
        <f>VLOOKUP($A1643, 'Hospitalisation Details'!$A$2:$K$2344, 8, FALSE)</f>
        <v>tier - 3</v>
      </c>
      <c r="R1643" t="str">
        <f>VLOOKUP($A1643, 'Hospitalisation Details'!$A$2:$K$2344, 9, FALSE)</f>
        <v>R1013</v>
      </c>
      <c r="S1643" t="str">
        <f>VLOOKUP($A1643, 'Hospitalisation Details'!$A$2:$K$2344, 10, FALSE)</f>
        <v>19Sep1984</v>
      </c>
      <c r="T1643">
        <f>VLOOKUP($A1643, 'Hospitalisation Details'!$A$2:$K$2344, 11, FALSE)</f>
        <v>38</v>
      </c>
    </row>
    <row r="1644" spans="1:20" ht="15.75" x14ac:dyDescent="0.25">
      <c r="A1644" s="1" t="s">
        <v>727</v>
      </c>
      <c r="B1644" t="str">
        <f>VLOOKUP($A1644, 'Customer Names'!$A$2:$D$2336, 2, FALSE)</f>
        <v>Fischer-Daly</v>
      </c>
      <c r="C1644" t="str">
        <f>VLOOKUP($A1644, 'Customer Names'!$A$2:$D$2336, 3, FALSE)</f>
        <v xml:space="preserve"> Ms</v>
      </c>
      <c r="D1644" t="str">
        <f>VLOOKUP($A1644, 'Customer Names'!$A$2:$D$2336, 4, FALSE)</f>
        <v xml:space="preserve">  Sabine</v>
      </c>
      <c r="E1644">
        <f>VLOOKUP($A1644, 'Medical Examinations'!$A$2:$J$2336, 2, FALSE)</f>
        <v>38.9</v>
      </c>
      <c r="F1644">
        <f>VLOOKUP($A1644, 'Medical Examinations'!$A$2:$J$2336, 3, FALSE)</f>
        <v>4.28</v>
      </c>
      <c r="G1644" t="str">
        <f>VLOOKUP($A1644, 'Medical Examinations'!$A$2:$J$2336, 4, FALSE)</f>
        <v>Yes</v>
      </c>
      <c r="H1644" t="str">
        <f>VLOOKUP($A1644, 'Medical Examinations'!$A$2:$J$2336, 5, FALSE)</f>
        <v>No</v>
      </c>
      <c r="I1644" t="str">
        <f>VLOOKUP($A1644, 'Medical Examinations'!$A$2:$J$2336, 6, FALSE)</f>
        <v>No</v>
      </c>
      <c r="J1644">
        <f>VLOOKUP($A1644, 'Medical Examinations'!$A$2:$J$2336, 7, FALSE)</f>
        <v>1</v>
      </c>
      <c r="K1644" t="str">
        <f>VLOOKUP($A1644, 'Medical Examinations'!$A$2:$J$2336, 8, FALSE)</f>
        <v>Yes</v>
      </c>
      <c r="L1644" t="str">
        <f>VLOOKUP($A1644, 'Medical Examinations'!$A$2:$J$2336, 9, FALSE)</f>
        <v>Obesity</v>
      </c>
      <c r="M1644" t="str">
        <f>VLOOKUP($A1644, 'Medical Examinations'!$A$2:$J$2336, 10, FALSE)</f>
        <v>Normal</v>
      </c>
      <c r="N1644">
        <f>VLOOKUP($A1644, 'Hospitalisation Details'!$A$2:$K$2344, 5, FALSE)</f>
        <v>3</v>
      </c>
      <c r="O1644">
        <f>VLOOKUP($A1644, 'Hospitalisation Details'!$A$2:$K$2344, 6, FALSE)</f>
        <v>5972.38</v>
      </c>
      <c r="P1644" t="str">
        <f>VLOOKUP($A1644, 'Hospitalisation Details'!$A$2:$K$2344, 7, FALSE)</f>
        <v>tier - 2</v>
      </c>
      <c r="Q1644" t="str">
        <f>VLOOKUP($A1644, 'Hospitalisation Details'!$A$2:$K$2344, 8, FALSE)</f>
        <v>tier - 2</v>
      </c>
      <c r="R1644" t="str">
        <f>VLOOKUP($A1644, 'Hospitalisation Details'!$A$2:$K$2344, 9, FALSE)</f>
        <v>R1011</v>
      </c>
      <c r="S1644" t="str">
        <f>VLOOKUP($A1644, 'Hospitalisation Details'!$A$2:$K$2344, 10, FALSE)</f>
        <v>22Jul1989</v>
      </c>
      <c r="T1644">
        <f>VLOOKUP($A1644, 'Hospitalisation Details'!$A$2:$K$2344, 11, FALSE)</f>
        <v>33</v>
      </c>
    </row>
    <row r="1645" spans="1:20" ht="15.75" x14ac:dyDescent="0.25">
      <c r="A1645" s="1" t="s">
        <v>726</v>
      </c>
      <c r="B1645" t="str">
        <f>VLOOKUP($A1645, 'Customer Names'!$A$2:$D$2336, 2, FALSE)</f>
        <v>Asher</v>
      </c>
      <c r="C1645" t="str">
        <f>VLOOKUP($A1645, 'Customer Names'!$A$2:$D$2336, 3, FALSE)</f>
        <v xml:space="preserve"> Mr</v>
      </c>
      <c r="D1645" t="str">
        <f>VLOOKUP($A1645, 'Customer Names'!$A$2:$D$2336, 4, FALSE)</f>
        <v xml:space="preserve">  Bobby</v>
      </c>
      <c r="E1645">
        <f>VLOOKUP($A1645, 'Medical Examinations'!$A$2:$J$2336, 2, FALSE)</f>
        <v>26.9</v>
      </c>
      <c r="F1645">
        <f>VLOOKUP($A1645, 'Medical Examinations'!$A$2:$J$2336, 3, FALSE)</f>
        <v>4.07</v>
      </c>
      <c r="G1645" t="str">
        <f>VLOOKUP($A1645, 'Medical Examinations'!$A$2:$J$2336, 4, FALSE)</f>
        <v>No</v>
      </c>
      <c r="H1645" t="str">
        <f>VLOOKUP($A1645, 'Medical Examinations'!$A$2:$J$2336, 5, FALSE)</f>
        <v>No</v>
      </c>
      <c r="I1645" t="str">
        <f>VLOOKUP($A1645, 'Medical Examinations'!$A$2:$J$2336, 6, FALSE)</f>
        <v>No</v>
      </c>
      <c r="J1645">
        <f>VLOOKUP($A1645, 'Medical Examinations'!$A$2:$J$2336, 7, FALSE)</f>
        <v>0</v>
      </c>
      <c r="K1645" t="str">
        <f>VLOOKUP($A1645, 'Medical Examinations'!$A$2:$J$2336, 8, FALSE)</f>
        <v>No</v>
      </c>
      <c r="L1645" t="str">
        <f>VLOOKUP($A1645, 'Medical Examinations'!$A$2:$J$2336, 9, FALSE)</f>
        <v>Obesity</v>
      </c>
      <c r="M1645" t="str">
        <f>VLOOKUP($A1645, 'Medical Examinations'!$A$2:$J$2336, 10, FALSE)</f>
        <v>Normal</v>
      </c>
      <c r="N1645">
        <f>VLOOKUP($A1645, 'Hospitalisation Details'!$A$2:$K$2344, 5, FALSE)</f>
        <v>0</v>
      </c>
      <c r="O1645">
        <f>VLOOKUP($A1645, 'Hospitalisation Details'!$A$2:$K$2344, 6, FALSE)</f>
        <v>5969.72</v>
      </c>
      <c r="P1645" t="str">
        <f>VLOOKUP($A1645, 'Hospitalisation Details'!$A$2:$K$2344, 7, FALSE)</f>
        <v>tier - 3</v>
      </c>
      <c r="Q1645" t="str">
        <f>VLOOKUP($A1645, 'Hospitalisation Details'!$A$2:$K$2344, 8, FALSE)</f>
        <v>tier - 3</v>
      </c>
      <c r="R1645" t="str">
        <f>VLOOKUP($A1645, 'Hospitalisation Details'!$A$2:$K$2344, 9, FALSE)</f>
        <v>R1011</v>
      </c>
      <c r="S1645" t="str">
        <f>VLOOKUP($A1645, 'Hospitalisation Details'!$A$2:$K$2344, 10, FALSE)</f>
        <v>21Jul1980</v>
      </c>
      <c r="T1645">
        <f>VLOOKUP($A1645, 'Hospitalisation Details'!$A$2:$K$2344, 11, FALSE)</f>
        <v>42</v>
      </c>
    </row>
    <row r="1646" spans="1:20" ht="15.75" x14ac:dyDescent="0.25">
      <c r="A1646" s="1" t="s">
        <v>725</v>
      </c>
      <c r="B1646" t="str">
        <f>VLOOKUP($A1646, 'Customer Names'!$A$2:$D$2336, 2, FALSE)</f>
        <v>Zhou</v>
      </c>
      <c r="C1646" t="str">
        <f>VLOOKUP($A1646, 'Customer Names'!$A$2:$D$2336, 3, FALSE)</f>
        <v xml:space="preserve"> Mr</v>
      </c>
      <c r="D1646" t="str">
        <f>VLOOKUP($A1646, 'Customer Names'!$A$2:$D$2336, 4, FALSE)</f>
        <v xml:space="preserve">  Fan</v>
      </c>
      <c r="E1646">
        <f>VLOOKUP($A1646, 'Medical Examinations'!$A$2:$J$2336, 2, FALSE)</f>
        <v>24.86</v>
      </c>
      <c r="F1646">
        <f>VLOOKUP($A1646, 'Medical Examinations'!$A$2:$J$2336, 3, FALSE)</f>
        <v>6.23</v>
      </c>
      <c r="G1646" t="str">
        <f>VLOOKUP($A1646, 'Medical Examinations'!$A$2:$J$2336, 4, FALSE)</f>
        <v>No</v>
      </c>
      <c r="H1646" t="str">
        <f>VLOOKUP($A1646, 'Medical Examinations'!$A$2:$J$2336, 5, FALSE)</f>
        <v>No</v>
      </c>
      <c r="I1646" t="str">
        <f>VLOOKUP($A1646, 'Medical Examinations'!$A$2:$J$2336, 6, FALSE)</f>
        <v>No</v>
      </c>
      <c r="J1646">
        <f>VLOOKUP($A1646, 'Medical Examinations'!$A$2:$J$2336, 7, FALSE)</f>
        <v>0</v>
      </c>
      <c r="K1646" t="str">
        <f>VLOOKUP($A1646, 'Medical Examinations'!$A$2:$J$2336, 8, FALSE)</f>
        <v>No</v>
      </c>
      <c r="L1646" t="str">
        <f>VLOOKUP($A1646, 'Medical Examinations'!$A$2:$J$2336, 9, FALSE)</f>
        <v>Obesity</v>
      </c>
      <c r="M1646" t="str">
        <f>VLOOKUP($A1646, 'Medical Examinations'!$A$2:$J$2336, 10, FALSE)</f>
        <v>Diabetes</v>
      </c>
      <c r="N1646">
        <f>VLOOKUP($A1646, 'Hospitalisation Details'!$A$2:$K$2344, 5, FALSE)</f>
        <v>0</v>
      </c>
      <c r="O1646">
        <f>VLOOKUP($A1646, 'Hospitalisation Details'!$A$2:$K$2344, 6, FALSE)</f>
        <v>5966.89</v>
      </c>
      <c r="P1646" t="str">
        <f>VLOOKUP($A1646, 'Hospitalisation Details'!$A$2:$K$2344, 7, FALSE)</f>
        <v>tier - 2</v>
      </c>
      <c r="Q1646" t="str">
        <f>VLOOKUP($A1646, 'Hospitalisation Details'!$A$2:$K$2344, 8, FALSE)</f>
        <v>tier - 3</v>
      </c>
      <c r="R1646" t="str">
        <f>VLOOKUP($A1646, 'Hospitalisation Details'!$A$2:$K$2344, 9, FALSE)</f>
        <v>R1013</v>
      </c>
      <c r="S1646" t="str">
        <f>VLOOKUP($A1646, 'Hospitalisation Details'!$A$2:$K$2344, 10, FALSE)</f>
        <v>5Aug1980</v>
      </c>
      <c r="T1646">
        <f>VLOOKUP($A1646, 'Hospitalisation Details'!$A$2:$K$2344, 11, FALSE)</f>
        <v>42</v>
      </c>
    </row>
    <row r="1647" spans="1:20" ht="15.75" x14ac:dyDescent="0.25">
      <c r="A1647" s="1" t="s">
        <v>724</v>
      </c>
      <c r="B1647" t="str">
        <f>VLOOKUP($A1647, 'Customer Names'!$A$2:$D$2336, 2, FALSE)</f>
        <v>Rudder</v>
      </c>
      <c r="C1647" t="str">
        <f>VLOOKUP($A1647, 'Customer Names'!$A$2:$D$2336, 3, FALSE)</f>
        <v xml:space="preserve"> Mrs</v>
      </c>
      <c r="D1647" t="str">
        <f>VLOOKUP($A1647, 'Customer Names'!$A$2:$D$2336, 4, FALSE)</f>
        <v xml:space="preserve">  Rachel M</v>
      </c>
      <c r="E1647">
        <f>VLOOKUP($A1647, 'Medical Examinations'!$A$2:$J$2336, 2, FALSE)</f>
        <v>39.14</v>
      </c>
      <c r="F1647">
        <f>VLOOKUP($A1647, 'Medical Examinations'!$A$2:$J$2336, 3, FALSE)</f>
        <v>6.24</v>
      </c>
      <c r="G1647" t="str">
        <f>VLOOKUP($A1647, 'Medical Examinations'!$A$2:$J$2336, 4, FALSE)</f>
        <v>Yes</v>
      </c>
      <c r="H1647" t="str">
        <f>VLOOKUP($A1647, 'Medical Examinations'!$A$2:$J$2336, 5, FALSE)</f>
        <v>No</v>
      </c>
      <c r="I1647" t="str">
        <f>VLOOKUP($A1647, 'Medical Examinations'!$A$2:$J$2336, 6, FALSE)</f>
        <v>No</v>
      </c>
      <c r="J1647">
        <f>VLOOKUP($A1647, 'Medical Examinations'!$A$2:$J$2336, 7, FALSE)</f>
        <v>1</v>
      </c>
      <c r="K1647" t="str">
        <f>VLOOKUP($A1647, 'Medical Examinations'!$A$2:$J$2336, 8, FALSE)</f>
        <v>Yes</v>
      </c>
      <c r="L1647" t="str">
        <f>VLOOKUP($A1647, 'Medical Examinations'!$A$2:$J$2336, 9, FALSE)</f>
        <v>Obesity</v>
      </c>
      <c r="M1647" t="str">
        <f>VLOOKUP($A1647, 'Medical Examinations'!$A$2:$J$2336, 10, FALSE)</f>
        <v>Diabetes</v>
      </c>
      <c r="N1647">
        <f>VLOOKUP($A1647, 'Hospitalisation Details'!$A$2:$K$2344, 5, FALSE)</f>
        <v>0</v>
      </c>
      <c r="O1647">
        <f>VLOOKUP($A1647, 'Hospitalisation Details'!$A$2:$K$2344, 6, FALSE)</f>
        <v>5960.91</v>
      </c>
      <c r="P1647" t="str">
        <f>VLOOKUP($A1647, 'Hospitalisation Details'!$A$2:$K$2344, 7, FALSE)</f>
        <v>tier - 2</v>
      </c>
      <c r="Q1647" t="str">
        <f>VLOOKUP($A1647, 'Hospitalisation Details'!$A$2:$K$2344, 8, FALSE)</f>
        <v>tier - 1</v>
      </c>
      <c r="R1647" t="str">
        <f>VLOOKUP($A1647, 'Hospitalisation Details'!$A$2:$K$2344, 9, FALSE)</f>
        <v>R1026</v>
      </c>
      <c r="S1647" t="str">
        <f>VLOOKUP($A1647, 'Hospitalisation Details'!$A$2:$K$2344, 10, FALSE)</f>
        <v>15Jul2004</v>
      </c>
      <c r="T1647">
        <f>VLOOKUP($A1647, 'Hospitalisation Details'!$A$2:$K$2344, 11, FALSE)</f>
        <v>18</v>
      </c>
    </row>
    <row r="1648" spans="1:20" ht="15.75" x14ac:dyDescent="0.25">
      <c r="A1648" s="1" t="s">
        <v>723</v>
      </c>
      <c r="B1648" t="str">
        <f>VLOOKUP($A1648, 'Customer Names'!$A$2:$D$2336, 2, FALSE)</f>
        <v>Cartmell</v>
      </c>
      <c r="C1648" t="str">
        <f>VLOOKUP($A1648, 'Customer Names'!$A$2:$D$2336, 3, FALSE)</f>
        <v xml:space="preserve"> Mr</v>
      </c>
      <c r="D1648" t="str">
        <f>VLOOKUP($A1648, 'Customer Names'!$A$2:$D$2336, 4, FALSE)</f>
        <v xml:space="preserve">  Greg</v>
      </c>
      <c r="E1648">
        <f>VLOOKUP($A1648, 'Medical Examinations'!$A$2:$J$2336, 2, FALSE)</f>
        <v>39.799999999999997</v>
      </c>
      <c r="F1648">
        <f>VLOOKUP($A1648, 'Medical Examinations'!$A$2:$J$2336, 3, FALSE)</f>
        <v>6.17</v>
      </c>
      <c r="G1648" t="str">
        <f>VLOOKUP($A1648, 'Medical Examinations'!$A$2:$J$2336, 4, FALSE)</f>
        <v>Yes</v>
      </c>
      <c r="H1648" t="str">
        <f>VLOOKUP($A1648, 'Medical Examinations'!$A$2:$J$2336, 5, FALSE)</f>
        <v>No</v>
      </c>
      <c r="I1648" t="str">
        <f>VLOOKUP($A1648, 'Medical Examinations'!$A$2:$J$2336, 6, FALSE)</f>
        <v>Yes</v>
      </c>
      <c r="J1648">
        <f>VLOOKUP($A1648, 'Medical Examinations'!$A$2:$J$2336, 7, FALSE)</f>
        <v>1</v>
      </c>
      <c r="K1648" t="str">
        <f>VLOOKUP($A1648, 'Medical Examinations'!$A$2:$J$2336, 8, FALSE)</f>
        <v>Yes</v>
      </c>
      <c r="L1648" t="str">
        <f>VLOOKUP($A1648, 'Medical Examinations'!$A$2:$J$2336, 9, FALSE)</f>
        <v>Obesity</v>
      </c>
      <c r="M1648" t="str">
        <f>VLOOKUP($A1648, 'Medical Examinations'!$A$2:$J$2336, 10, FALSE)</f>
        <v>Diabetes</v>
      </c>
      <c r="N1648">
        <f>VLOOKUP($A1648, 'Hospitalisation Details'!$A$2:$K$2344, 5, FALSE)</f>
        <v>0</v>
      </c>
      <c r="O1648">
        <f>VLOOKUP($A1648, 'Hospitalisation Details'!$A$2:$K$2344, 6, FALSE)</f>
        <v>5957.35</v>
      </c>
      <c r="P1648" t="str">
        <f>VLOOKUP($A1648, 'Hospitalisation Details'!$A$2:$K$2344, 7, FALSE)</f>
        <v>tier - 2</v>
      </c>
      <c r="Q1648" t="str">
        <f>VLOOKUP($A1648, 'Hospitalisation Details'!$A$2:$K$2344, 8, FALSE)</f>
        <v>tier - 2</v>
      </c>
      <c r="R1648" t="str">
        <f>VLOOKUP($A1648, 'Hospitalisation Details'!$A$2:$K$2344, 9, FALSE)</f>
        <v>R1012</v>
      </c>
      <c r="S1648" t="str">
        <f>VLOOKUP($A1648, 'Hospitalisation Details'!$A$2:$K$2344, 10, FALSE)</f>
        <v>13Aug2003</v>
      </c>
      <c r="T1648">
        <f>VLOOKUP($A1648, 'Hospitalisation Details'!$A$2:$K$2344, 11, FALSE)</f>
        <v>19</v>
      </c>
    </row>
    <row r="1649" spans="1:20" ht="15.75" x14ac:dyDescent="0.25">
      <c r="A1649" s="1" t="s">
        <v>722</v>
      </c>
      <c r="B1649" t="str">
        <f>VLOOKUP($A1649, 'Customer Names'!$A$2:$D$2336, 2, FALSE)</f>
        <v>Troland</v>
      </c>
      <c r="C1649" t="str">
        <f>VLOOKUP($A1649, 'Customer Names'!$A$2:$D$2336, 3, FALSE)</f>
        <v xml:space="preserve"> Mr</v>
      </c>
      <c r="D1649" t="str">
        <f>VLOOKUP($A1649, 'Customer Names'!$A$2:$D$2336, 4, FALSE)</f>
        <v xml:space="preserve">  Dan</v>
      </c>
      <c r="E1649">
        <f>VLOOKUP($A1649, 'Medical Examinations'!$A$2:$J$2336, 2, FALSE)</f>
        <v>34.32</v>
      </c>
      <c r="F1649">
        <f>VLOOKUP($A1649, 'Medical Examinations'!$A$2:$J$2336, 3, FALSE)</f>
        <v>5.16</v>
      </c>
      <c r="G1649" t="str">
        <f>VLOOKUP($A1649, 'Medical Examinations'!$A$2:$J$2336, 4, FALSE)</f>
        <v>Yes</v>
      </c>
      <c r="H1649" t="str">
        <f>VLOOKUP($A1649, 'Medical Examinations'!$A$2:$J$2336, 5, FALSE)</f>
        <v>No</v>
      </c>
      <c r="I1649" t="str">
        <f>VLOOKUP($A1649, 'Medical Examinations'!$A$2:$J$2336, 6, FALSE)</f>
        <v>No</v>
      </c>
      <c r="J1649">
        <f>VLOOKUP($A1649, 'Medical Examinations'!$A$2:$J$2336, 7, FALSE)</f>
        <v>1</v>
      </c>
      <c r="K1649" t="str">
        <f>VLOOKUP($A1649, 'Medical Examinations'!$A$2:$J$2336, 8, FALSE)</f>
        <v>No</v>
      </c>
      <c r="L1649" t="str">
        <f>VLOOKUP($A1649, 'Medical Examinations'!$A$2:$J$2336, 9, FALSE)</f>
        <v>Obesity</v>
      </c>
      <c r="M1649" t="str">
        <f>VLOOKUP($A1649, 'Medical Examinations'!$A$2:$J$2336, 10, FALSE)</f>
        <v>Normal</v>
      </c>
      <c r="N1649">
        <f>VLOOKUP($A1649, 'Hospitalisation Details'!$A$2:$K$2344, 5, FALSE)</f>
        <v>3</v>
      </c>
      <c r="O1649">
        <f>VLOOKUP($A1649, 'Hospitalisation Details'!$A$2:$K$2344, 6, FALSE)</f>
        <v>5934.38</v>
      </c>
      <c r="P1649" t="str">
        <f>VLOOKUP($A1649, 'Hospitalisation Details'!$A$2:$K$2344, 7, FALSE)</f>
        <v>tier - 3</v>
      </c>
      <c r="Q1649" t="str">
        <f>VLOOKUP($A1649, 'Hospitalisation Details'!$A$2:$K$2344, 8, FALSE)</f>
        <v>tier - 2</v>
      </c>
      <c r="R1649" t="str">
        <f>VLOOKUP($A1649, 'Hospitalisation Details'!$A$2:$K$2344, 9, FALSE)</f>
        <v>R1013</v>
      </c>
      <c r="S1649" t="str">
        <f>VLOOKUP($A1649, 'Hospitalisation Details'!$A$2:$K$2344, 10, FALSE)</f>
        <v>14Jul1987</v>
      </c>
      <c r="T1649">
        <f>VLOOKUP($A1649, 'Hospitalisation Details'!$A$2:$K$2344, 11, FALSE)</f>
        <v>35</v>
      </c>
    </row>
    <row r="1650" spans="1:20" ht="15.75" x14ac:dyDescent="0.25">
      <c r="A1650" s="1" t="s">
        <v>721</v>
      </c>
      <c r="B1650" t="str">
        <f>VLOOKUP($A1650, 'Customer Names'!$A$2:$D$2336, 2, FALSE)</f>
        <v>Hall</v>
      </c>
      <c r="C1650" t="str">
        <f>VLOOKUP($A1650, 'Customer Names'!$A$2:$D$2336, 3, FALSE)</f>
        <v xml:space="preserve"> Ms</v>
      </c>
      <c r="D1650" t="str">
        <f>VLOOKUP($A1650, 'Customer Names'!$A$2:$D$2336, 4, FALSE)</f>
        <v xml:space="preserve">  Jennifer A</v>
      </c>
      <c r="E1650">
        <f>VLOOKUP($A1650, 'Medical Examinations'!$A$2:$J$2336, 2, FALSE)</f>
        <v>32.51</v>
      </c>
      <c r="F1650">
        <f>VLOOKUP($A1650, 'Medical Examinations'!$A$2:$J$2336, 3, FALSE)</f>
        <v>4.3</v>
      </c>
      <c r="G1650" t="str">
        <f>VLOOKUP($A1650, 'Medical Examinations'!$A$2:$J$2336, 4, FALSE)</f>
        <v>No</v>
      </c>
      <c r="H1650" t="str">
        <f>VLOOKUP($A1650, 'Medical Examinations'!$A$2:$J$2336, 5, FALSE)</f>
        <v>No</v>
      </c>
      <c r="I1650" t="str">
        <f>VLOOKUP($A1650, 'Medical Examinations'!$A$2:$J$2336, 6, FALSE)</f>
        <v>No</v>
      </c>
      <c r="J1650">
        <f>VLOOKUP($A1650, 'Medical Examinations'!$A$2:$J$2336, 7, FALSE)</f>
        <v>1</v>
      </c>
      <c r="K1650" t="str">
        <f>VLOOKUP($A1650, 'Medical Examinations'!$A$2:$J$2336, 8, FALSE)</f>
        <v>No</v>
      </c>
      <c r="L1650" t="str">
        <f>VLOOKUP($A1650, 'Medical Examinations'!$A$2:$J$2336, 9, FALSE)</f>
        <v>Obesity</v>
      </c>
      <c r="M1650" t="str">
        <f>VLOOKUP($A1650, 'Medical Examinations'!$A$2:$J$2336, 10, FALSE)</f>
        <v>Normal</v>
      </c>
      <c r="N1650">
        <f>VLOOKUP($A1650, 'Hospitalisation Details'!$A$2:$K$2344, 5, FALSE)</f>
        <v>0</v>
      </c>
      <c r="O1650">
        <f>VLOOKUP($A1650, 'Hospitalisation Details'!$A$2:$K$2344, 6, FALSE)</f>
        <v>5927.65</v>
      </c>
      <c r="P1650" t="str">
        <f>VLOOKUP($A1650, 'Hospitalisation Details'!$A$2:$K$2344, 7, FALSE)</f>
        <v>tier - 2</v>
      </c>
      <c r="Q1650" t="str">
        <f>VLOOKUP($A1650, 'Hospitalisation Details'!$A$2:$K$2344, 8, FALSE)</f>
        <v>tier - 1</v>
      </c>
      <c r="R1650" t="str">
        <f>VLOOKUP($A1650, 'Hospitalisation Details'!$A$2:$K$2344, 9, FALSE)</f>
        <v>R1012</v>
      </c>
      <c r="S1650" t="str">
        <f>VLOOKUP($A1650, 'Hospitalisation Details'!$A$2:$K$2344, 10, FALSE)</f>
        <v>30Jul1994</v>
      </c>
      <c r="T1650">
        <f>VLOOKUP($A1650, 'Hospitalisation Details'!$A$2:$K$2344, 11, FALSE)</f>
        <v>28</v>
      </c>
    </row>
    <row r="1651" spans="1:20" ht="15.75" x14ac:dyDescent="0.25">
      <c r="A1651" s="1" t="s">
        <v>720</v>
      </c>
      <c r="B1651" t="str">
        <f>VLOOKUP($A1651, 'Customer Names'!$A$2:$D$2336, 2, FALSE)</f>
        <v>Berg</v>
      </c>
      <c r="C1651" t="str">
        <f>VLOOKUP($A1651, 'Customer Names'!$A$2:$D$2336, 3, FALSE)</f>
        <v xml:space="preserve"> Mrs</v>
      </c>
      <c r="D1651" t="str">
        <f>VLOOKUP($A1651, 'Customer Names'!$A$2:$D$2336, 4, FALSE)</f>
        <v xml:space="preserve">  Jessica</v>
      </c>
      <c r="E1651">
        <f>VLOOKUP($A1651, 'Medical Examinations'!$A$2:$J$2336, 2, FALSE)</f>
        <v>30.71</v>
      </c>
      <c r="F1651">
        <f>VLOOKUP($A1651, 'Medical Examinations'!$A$2:$J$2336, 3, FALSE)</f>
        <v>6.14</v>
      </c>
      <c r="G1651" t="str">
        <f>VLOOKUP($A1651, 'Medical Examinations'!$A$2:$J$2336, 4, FALSE)</f>
        <v>No</v>
      </c>
      <c r="H1651" t="str">
        <f>VLOOKUP($A1651, 'Medical Examinations'!$A$2:$J$2336, 5, FALSE)</f>
        <v>No</v>
      </c>
      <c r="I1651" t="str">
        <f>VLOOKUP($A1651, 'Medical Examinations'!$A$2:$J$2336, 6, FALSE)</f>
        <v>Yes</v>
      </c>
      <c r="J1651">
        <f>VLOOKUP($A1651, 'Medical Examinations'!$A$2:$J$2336, 7, FALSE)</f>
        <v>1</v>
      </c>
      <c r="K1651" t="str">
        <f>VLOOKUP($A1651, 'Medical Examinations'!$A$2:$J$2336, 8, FALSE)</f>
        <v>No</v>
      </c>
      <c r="L1651" t="str">
        <f>VLOOKUP($A1651, 'Medical Examinations'!$A$2:$J$2336, 9, FALSE)</f>
        <v>Obesity</v>
      </c>
      <c r="M1651" t="str">
        <f>VLOOKUP($A1651, 'Medical Examinations'!$A$2:$J$2336, 10, FALSE)</f>
        <v>Diabetes</v>
      </c>
      <c r="N1651">
        <f>VLOOKUP($A1651, 'Hospitalisation Details'!$A$2:$K$2344, 5, FALSE)</f>
        <v>0</v>
      </c>
      <c r="O1651">
        <f>VLOOKUP($A1651, 'Hospitalisation Details'!$A$2:$K$2344, 6, FALSE)</f>
        <v>5926.93</v>
      </c>
      <c r="P1651" t="str">
        <f>VLOOKUP($A1651, 'Hospitalisation Details'!$A$2:$K$2344, 7, FALSE)</f>
        <v>tier - 2</v>
      </c>
      <c r="Q1651" t="str">
        <f>VLOOKUP($A1651, 'Hospitalisation Details'!$A$2:$K$2344, 8, FALSE)</f>
        <v>tier - 2</v>
      </c>
      <c r="R1651" t="str">
        <f>VLOOKUP($A1651, 'Hospitalisation Details'!$A$2:$K$2344, 9, FALSE)</f>
        <v>R1025</v>
      </c>
      <c r="S1651" t="str">
        <f>VLOOKUP($A1651, 'Hospitalisation Details'!$A$2:$K$2344, 10, FALSE)</f>
        <v>13Aug1993</v>
      </c>
      <c r="T1651">
        <f>VLOOKUP($A1651, 'Hospitalisation Details'!$A$2:$K$2344, 11, FALSE)</f>
        <v>29</v>
      </c>
    </row>
    <row r="1652" spans="1:20" ht="15.75" x14ac:dyDescent="0.25">
      <c r="A1652" s="1" t="s">
        <v>719</v>
      </c>
      <c r="B1652" t="str">
        <f>VLOOKUP($A1652, 'Customer Names'!$A$2:$D$2336, 2, FALSE)</f>
        <v>Engtrakul</v>
      </c>
      <c r="C1652" t="str">
        <f>VLOOKUP($A1652, 'Customer Names'!$A$2:$D$2336, 3, FALSE)</f>
        <v xml:space="preserve"> Mr</v>
      </c>
      <c r="D1652" t="str">
        <f>VLOOKUP($A1652, 'Customer Names'!$A$2:$D$2336, 4, FALSE)</f>
        <v xml:space="preserve">  Chaiwat</v>
      </c>
      <c r="E1652">
        <f>VLOOKUP($A1652, 'Medical Examinations'!$A$2:$J$2336, 2, FALSE)</f>
        <v>28.9</v>
      </c>
      <c r="F1652">
        <f>VLOOKUP($A1652, 'Medical Examinations'!$A$2:$J$2336, 3, FALSE)</f>
        <v>5.36</v>
      </c>
      <c r="G1652" t="str">
        <f>VLOOKUP($A1652, 'Medical Examinations'!$A$2:$J$2336, 4, FALSE)</f>
        <v>No</v>
      </c>
      <c r="H1652" t="str">
        <f>VLOOKUP($A1652, 'Medical Examinations'!$A$2:$J$2336, 5, FALSE)</f>
        <v>No</v>
      </c>
      <c r="I1652" t="str">
        <f>VLOOKUP($A1652, 'Medical Examinations'!$A$2:$J$2336, 6, FALSE)</f>
        <v>No</v>
      </c>
      <c r="J1652">
        <f>VLOOKUP($A1652, 'Medical Examinations'!$A$2:$J$2336, 7, FALSE)</f>
        <v>0</v>
      </c>
      <c r="K1652" t="str">
        <f>VLOOKUP($A1652, 'Medical Examinations'!$A$2:$J$2336, 8, FALSE)</f>
        <v>No</v>
      </c>
      <c r="L1652" t="str">
        <f>VLOOKUP($A1652, 'Medical Examinations'!$A$2:$J$2336, 9, FALSE)</f>
        <v>Obesity</v>
      </c>
      <c r="M1652" t="str">
        <f>VLOOKUP($A1652, 'Medical Examinations'!$A$2:$J$2336, 10, FALSE)</f>
        <v>Normal</v>
      </c>
      <c r="N1652">
        <f>VLOOKUP($A1652, 'Hospitalisation Details'!$A$2:$K$2344, 5, FALSE)</f>
        <v>3</v>
      </c>
      <c r="O1652">
        <f>VLOOKUP($A1652, 'Hospitalisation Details'!$A$2:$K$2344, 6, FALSE)</f>
        <v>5926.85</v>
      </c>
      <c r="P1652" t="str">
        <f>VLOOKUP($A1652, 'Hospitalisation Details'!$A$2:$K$2344, 7, FALSE)</f>
        <v>tier - 3</v>
      </c>
      <c r="Q1652" t="str">
        <f>VLOOKUP($A1652, 'Hospitalisation Details'!$A$2:$K$2344, 8, FALSE)</f>
        <v>tier - 3</v>
      </c>
      <c r="R1652" t="str">
        <f>VLOOKUP($A1652, 'Hospitalisation Details'!$A$2:$K$2344, 9, FALSE)</f>
        <v>R1011</v>
      </c>
      <c r="S1652" t="str">
        <f>VLOOKUP($A1652, 'Hospitalisation Details'!$A$2:$K$2344, 10, FALSE)</f>
        <v>29Jul1987</v>
      </c>
      <c r="T1652">
        <f>VLOOKUP($A1652, 'Hospitalisation Details'!$A$2:$K$2344, 11, FALSE)</f>
        <v>35</v>
      </c>
    </row>
    <row r="1653" spans="1:20" ht="15.75" x14ac:dyDescent="0.25">
      <c r="A1653" s="1" t="s">
        <v>718</v>
      </c>
      <c r="B1653" t="str">
        <f>VLOOKUP($A1653, 'Customer Names'!$A$2:$D$2336, 2, FALSE)</f>
        <v>Leonhardt</v>
      </c>
      <c r="C1653" t="str">
        <f>VLOOKUP($A1653, 'Customer Names'!$A$2:$D$2336, 3, FALSE)</f>
        <v xml:space="preserve"> Ms</v>
      </c>
      <c r="D1653" t="str">
        <f>VLOOKUP($A1653, 'Customer Names'!$A$2:$D$2336, 4, FALSE)</f>
        <v xml:space="preserve">  Kerri</v>
      </c>
      <c r="E1653">
        <f>VLOOKUP($A1653, 'Medical Examinations'!$A$2:$J$2336, 2, FALSE)</f>
        <v>36.19</v>
      </c>
      <c r="F1653">
        <f>VLOOKUP($A1653, 'Medical Examinations'!$A$2:$J$2336, 3, FALSE)</f>
        <v>4.3</v>
      </c>
      <c r="G1653" t="str">
        <f>VLOOKUP($A1653, 'Medical Examinations'!$A$2:$J$2336, 4, FALSE)</f>
        <v>Yes</v>
      </c>
      <c r="H1653" t="str">
        <f>VLOOKUP($A1653, 'Medical Examinations'!$A$2:$J$2336, 5, FALSE)</f>
        <v>No</v>
      </c>
      <c r="I1653" t="str">
        <f>VLOOKUP($A1653, 'Medical Examinations'!$A$2:$J$2336, 6, FALSE)</f>
        <v>No</v>
      </c>
      <c r="J1653">
        <f>VLOOKUP($A1653, 'Medical Examinations'!$A$2:$J$2336, 7, FALSE)</f>
        <v>1</v>
      </c>
      <c r="K1653" t="str">
        <f>VLOOKUP($A1653, 'Medical Examinations'!$A$2:$J$2336, 8, FALSE)</f>
        <v>No</v>
      </c>
      <c r="L1653" t="str">
        <f>VLOOKUP($A1653, 'Medical Examinations'!$A$2:$J$2336, 9, FALSE)</f>
        <v>Obesity</v>
      </c>
      <c r="M1653" t="str">
        <f>VLOOKUP($A1653, 'Medical Examinations'!$A$2:$J$2336, 10, FALSE)</f>
        <v>Normal</v>
      </c>
      <c r="N1653">
        <f>VLOOKUP($A1653, 'Hospitalisation Details'!$A$2:$K$2344, 5, FALSE)</f>
        <v>0</v>
      </c>
      <c r="O1653">
        <f>VLOOKUP($A1653, 'Hospitalisation Details'!$A$2:$K$2344, 6, FALSE)</f>
        <v>5920.1</v>
      </c>
      <c r="P1653" t="str">
        <f>VLOOKUP($A1653, 'Hospitalisation Details'!$A$2:$K$2344, 7, FALSE)</f>
        <v>tier - 2</v>
      </c>
      <c r="Q1653" t="str">
        <f>VLOOKUP($A1653, 'Hospitalisation Details'!$A$2:$K$2344, 8, FALSE)</f>
        <v>tier - 1</v>
      </c>
      <c r="R1653" t="str">
        <f>VLOOKUP($A1653, 'Hospitalisation Details'!$A$2:$K$2344, 9, FALSE)</f>
        <v>R1013</v>
      </c>
      <c r="S1653" t="str">
        <f>VLOOKUP($A1653, 'Hospitalisation Details'!$A$2:$K$2344, 10, FALSE)</f>
        <v>21Dec1982</v>
      </c>
      <c r="T1653">
        <f>VLOOKUP($A1653, 'Hospitalisation Details'!$A$2:$K$2344, 11, FALSE)</f>
        <v>40</v>
      </c>
    </row>
    <row r="1654" spans="1:20" ht="15.75" x14ac:dyDescent="0.25">
      <c r="A1654" s="1" t="s">
        <v>717</v>
      </c>
      <c r="B1654" t="str">
        <f>VLOOKUP($A1654, 'Customer Names'!$A$2:$D$2336, 2, FALSE)</f>
        <v>Goetz</v>
      </c>
      <c r="C1654" t="str">
        <f>VLOOKUP($A1654, 'Customer Names'!$A$2:$D$2336, 3, FALSE)</f>
        <v xml:space="preserve"> Ms</v>
      </c>
      <c r="D1654" t="str">
        <f>VLOOKUP($A1654, 'Customer Names'!$A$2:$D$2336, 4, FALSE)</f>
        <v xml:space="preserve">  Lisa</v>
      </c>
      <c r="E1654">
        <f>VLOOKUP($A1654, 'Medical Examinations'!$A$2:$J$2336, 2, FALSE)</f>
        <v>29.6</v>
      </c>
      <c r="F1654">
        <f>VLOOKUP($A1654, 'Medical Examinations'!$A$2:$J$2336, 3, FALSE)</f>
        <v>4.09</v>
      </c>
      <c r="G1654" t="str">
        <f>VLOOKUP($A1654, 'Medical Examinations'!$A$2:$J$2336, 4, FALSE)</f>
        <v>No</v>
      </c>
      <c r="H1654" t="str">
        <f>VLOOKUP($A1654, 'Medical Examinations'!$A$2:$J$2336, 5, FALSE)</f>
        <v>No</v>
      </c>
      <c r="I1654" t="str">
        <f>VLOOKUP($A1654, 'Medical Examinations'!$A$2:$J$2336, 6, FALSE)</f>
        <v>No</v>
      </c>
      <c r="J1654">
        <f>VLOOKUP($A1654, 'Medical Examinations'!$A$2:$J$2336, 7, FALSE)</f>
        <v>0</v>
      </c>
      <c r="K1654" t="str">
        <f>VLOOKUP($A1654, 'Medical Examinations'!$A$2:$J$2336, 8, FALSE)</f>
        <v>No</v>
      </c>
      <c r="L1654" t="str">
        <f>VLOOKUP($A1654, 'Medical Examinations'!$A$2:$J$2336, 9, FALSE)</f>
        <v>Obesity</v>
      </c>
      <c r="M1654" t="str">
        <f>VLOOKUP($A1654, 'Medical Examinations'!$A$2:$J$2336, 10, FALSE)</f>
        <v>Normal</v>
      </c>
      <c r="N1654">
        <f>VLOOKUP($A1654, 'Hospitalisation Details'!$A$2:$K$2344, 5, FALSE)</f>
        <v>0</v>
      </c>
      <c r="O1654">
        <f>VLOOKUP($A1654, 'Hospitalisation Details'!$A$2:$K$2344, 6, FALSE)</f>
        <v>5910.94</v>
      </c>
      <c r="P1654" t="str">
        <f>VLOOKUP($A1654, 'Hospitalisation Details'!$A$2:$K$2344, 7, FALSE)</f>
        <v>tier - 2</v>
      </c>
      <c r="Q1654" t="str">
        <f>VLOOKUP($A1654, 'Hospitalisation Details'!$A$2:$K$2344, 8, FALSE)</f>
        <v>tier - 1</v>
      </c>
      <c r="R1654" t="str">
        <f>VLOOKUP($A1654, 'Hospitalisation Details'!$A$2:$K$2344, 9, FALSE)</f>
        <v>R1011</v>
      </c>
      <c r="S1654" t="str">
        <f>VLOOKUP($A1654, 'Hospitalisation Details'!$A$2:$K$2344, 10, FALSE)</f>
        <v>8Jul1982</v>
      </c>
      <c r="T1654">
        <f>VLOOKUP($A1654, 'Hospitalisation Details'!$A$2:$K$2344, 11, FALSE)</f>
        <v>40</v>
      </c>
    </row>
    <row r="1655" spans="1:20" ht="15.75" x14ac:dyDescent="0.25">
      <c r="A1655" s="1" t="s">
        <v>716</v>
      </c>
      <c r="B1655" t="str">
        <f>VLOOKUP($A1655, 'Customer Names'!$A$2:$D$2336, 2, FALSE)</f>
        <v>Cacharelis</v>
      </c>
      <c r="C1655" t="str">
        <f>VLOOKUP($A1655, 'Customer Names'!$A$2:$D$2336, 3, FALSE)</f>
        <v xml:space="preserve"> Mr</v>
      </c>
      <c r="D1655" t="str">
        <f>VLOOKUP($A1655, 'Customer Names'!$A$2:$D$2336, 4, FALSE)</f>
        <v xml:space="preserve">  Nicholas G</v>
      </c>
      <c r="E1655">
        <f>VLOOKUP($A1655, 'Medical Examinations'!$A$2:$J$2336, 2, FALSE)</f>
        <v>30.95</v>
      </c>
      <c r="F1655">
        <f>VLOOKUP($A1655, 'Medical Examinations'!$A$2:$J$2336, 3, FALSE)</f>
        <v>6.27</v>
      </c>
      <c r="G1655" t="str">
        <f>VLOOKUP($A1655, 'Medical Examinations'!$A$2:$J$2336, 4, FALSE)</f>
        <v>No</v>
      </c>
      <c r="H1655" t="str">
        <f>VLOOKUP($A1655, 'Medical Examinations'!$A$2:$J$2336, 5, FALSE)</f>
        <v>No</v>
      </c>
      <c r="I1655" t="str">
        <f>VLOOKUP($A1655, 'Medical Examinations'!$A$2:$J$2336, 6, FALSE)</f>
        <v>Yes</v>
      </c>
      <c r="J1655">
        <f>VLOOKUP($A1655, 'Medical Examinations'!$A$2:$J$2336, 7, FALSE)</f>
        <v>1</v>
      </c>
      <c r="K1655" t="str">
        <f>VLOOKUP($A1655, 'Medical Examinations'!$A$2:$J$2336, 8, FALSE)</f>
        <v>No</v>
      </c>
      <c r="L1655" t="str">
        <f>VLOOKUP($A1655, 'Medical Examinations'!$A$2:$J$2336, 9, FALSE)</f>
        <v>Obesity</v>
      </c>
      <c r="M1655" t="str">
        <f>VLOOKUP($A1655, 'Medical Examinations'!$A$2:$J$2336, 10, FALSE)</f>
        <v>Diabetes</v>
      </c>
      <c r="N1655">
        <f>VLOOKUP($A1655, 'Hospitalisation Details'!$A$2:$K$2344, 5, FALSE)</f>
        <v>0</v>
      </c>
      <c r="O1655">
        <f>VLOOKUP($A1655, 'Hospitalisation Details'!$A$2:$K$2344, 6, FALSE)</f>
        <v>5877.02</v>
      </c>
      <c r="P1655" t="str">
        <f>VLOOKUP($A1655, 'Hospitalisation Details'!$A$2:$K$2344, 7, FALSE)</f>
        <v>tier - 2</v>
      </c>
      <c r="Q1655" t="str">
        <f>VLOOKUP($A1655, 'Hospitalisation Details'!$A$2:$K$2344, 8, FALSE)</f>
        <v>tier - 2</v>
      </c>
      <c r="R1655" t="str">
        <f>VLOOKUP($A1655, 'Hospitalisation Details'!$A$2:$K$2344, 9, FALSE)</f>
        <v>R1021</v>
      </c>
      <c r="S1655" t="str">
        <f>VLOOKUP($A1655, 'Hospitalisation Details'!$A$2:$K$2344, 10, FALSE)</f>
        <v>19Oct1993</v>
      </c>
      <c r="T1655">
        <f>VLOOKUP($A1655, 'Hospitalisation Details'!$A$2:$K$2344, 11, FALSE)</f>
        <v>29</v>
      </c>
    </row>
    <row r="1656" spans="1:20" ht="15.75" x14ac:dyDescent="0.25">
      <c r="A1656" s="1" t="s">
        <v>715</v>
      </c>
      <c r="B1656" t="str">
        <f>VLOOKUP($A1656, 'Customer Names'!$A$2:$D$2336, 2, FALSE)</f>
        <v>Kariolis</v>
      </c>
      <c r="C1656" t="str">
        <f>VLOOKUP($A1656, 'Customer Names'!$A$2:$D$2336, 3, FALSE)</f>
        <v xml:space="preserve"> Mr</v>
      </c>
      <c r="D1656" t="str">
        <f>VLOOKUP($A1656, 'Customer Names'!$A$2:$D$2336, 4, FALSE)</f>
        <v xml:space="preserve">  Vasilis S</v>
      </c>
      <c r="E1656">
        <f>VLOOKUP($A1656, 'Medical Examinations'!$A$2:$J$2336, 2, FALSE)</f>
        <v>19.95</v>
      </c>
      <c r="F1656">
        <f>VLOOKUP($A1656, 'Medical Examinations'!$A$2:$J$2336, 3, FALSE)</f>
        <v>5.39</v>
      </c>
      <c r="G1656" t="str">
        <f>VLOOKUP($A1656, 'Medical Examinations'!$A$2:$J$2336, 4, FALSE)</f>
        <v>No</v>
      </c>
      <c r="H1656" t="str">
        <f>VLOOKUP($A1656, 'Medical Examinations'!$A$2:$J$2336, 5, FALSE)</f>
        <v>No</v>
      </c>
      <c r="I1656" t="str">
        <f>VLOOKUP($A1656, 'Medical Examinations'!$A$2:$J$2336, 6, FALSE)</f>
        <v>No</v>
      </c>
      <c r="J1656">
        <f>VLOOKUP($A1656, 'Medical Examinations'!$A$2:$J$2336, 7, FALSE)</f>
        <v>0</v>
      </c>
      <c r="K1656" t="str">
        <f>VLOOKUP($A1656, 'Medical Examinations'!$A$2:$J$2336, 8, FALSE)</f>
        <v>No</v>
      </c>
      <c r="L1656" t="str">
        <f>VLOOKUP($A1656, 'Medical Examinations'!$A$2:$J$2336, 9, FALSE)</f>
        <v>Obesity</v>
      </c>
      <c r="M1656" t="str">
        <f>VLOOKUP($A1656, 'Medical Examinations'!$A$2:$J$2336, 10, FALSE)</f>
        <v>Normal</v>
      </c>
      <c r="N1656">
        <f>VLOOKUP($A1656, 'Hospitalisation Details'!$A$2:$K$2344, 5, FALSE)</f>
        <v>1</v>
      </c>
      <c r="O1656">
        <f>VLOOKUP($A1656, 'Hospitalisation Details'!$A$2:$K$2344, 6, FALSE)</f>
        <v>5855.9</v>
      </c>
      <c r="P1656" t="str">
        <f>VLOOKUP($A1656, 'Hospitalisation Details'!$A$2:$K$2344, 7, FALSE)</f>
        <v>tier - 2</v>
      </c>
      <c r="Q1656" t="str">
        <f>VLOOKUP($A1656, 'Hospitalisation Details'!$A$2:$K$2344, 8, FALSE)</f>
        <v>tier - 3</v>
      </c>
      <c r="R1656" t="str">
        <f>VLOOKUP($A1656, 'Hospitalisation Details'!$A$2:$K$2344, 9, FALSE)</f>
        <v>R1012</v>
      </c>
      <c r="S1656" t="str">
        <f>VLOOKUP($A1656, 'Hospitalisation Details'!$A$2:$K$2344, 10, FALSE)</f>
        <v>22Nov1984</v>
      </c>
      <c r="T1656">
        <f>VLOOKUP($A1656, 'Hospitalisation Details'!$A$2:$K$2344, 11, FALSE)</f>
        <v>38</v>
      </c>
    </row>
    <row r="1657" spans="1:20" ht="15.75" x14ac:dyDescent="0.25">
      <c r="A1657" s="1" t="s">
        <v>714</v>
      </c>
      <c r="B1657" t="str">
        <f>VLOOKUP($A1657, 'Customer Names'!$A$2:$D$2336, 2, FALSE)</f>
        <v>Zelwin</v>
      </c>
      <c r="C1657" t="str">
        <f>VLOOKUP($A1657, 'Customer Names'!$A$2:$D$2336, 3, FALSE)</f>
        <v xml:space="preserve"> Mr</v>
      </c>
      <c r="D1657" t="str">
        <f>VLOOKUP($A1657, 'Customer Names'!$A$2:$D$2336, 4, FALSE)</f>
        <v xml:space="preserve">  Michael P</v>
      </c>
      <c r="E1657">
        <f>VLOOKUP($A1657, 'Medical Examinations'!$A$2:$J$2336, 2, FALSE)</f>
        <v>23.65</v>
      </c>
      <c r="F1657">
        <f>VLOOKUP($A1657, 'Medical Examinations'!$A$2:$J$2336, 3, FALSE)</f>
        <v>5.75</v>
      </c>
      <c r="G1657" t="str">
        <f>VLOOKUP($A1657, 'Medical Examinations'!$A$2:$J$2336, 4, FALSE)</f>
        <v>No</v>
      </c>
      <c r="H1657" t="str">
        <f>VLOOKUP($A1657, 'Medical Examinations'!$A$2:$J$2336, 5, FALSE)</f>
        <v>No</v>
      </c>
      <c r="I1657" t="str">
        <f>VLOOKUP($A1657, 'Medical Examinations'!$A$2:$J$2336, 6, FALSE)</f>
        <v>No</v>
      </c>
      <c r="J1657">
        <f>VLOOKUP($A1657, 'Medical Examinations'!$A$2:$J$2336, 7, FALSE)</f>
        <v>0</v>
      </c>
      <c r="K1657" t="str">
        <f>VLOOKUP($A1657, 'Medical Examinations'!$A$2:$J$2336, 8, FALSE)</f>
        <v>No</v>
      </c>
      <c r="L1657" t="str">
        <f>VLOOKUP($A1657, 'Medical Examinations'!$A$2:$J$2336, 9, FALSE)</f>
        <v>Obesity</v>
      </c>
      <c r="M1657" t="str">
        <f>VLOOKUP($A1657, 'Medical Examinations'!$A$2:$J$2336, 10, FALSE)</f>
        <v>Diabetes</v>
      </c>
      <c r="N1657">
        <f>VLOOKUP($A1657, 'Hospitalisation Details'!$A$2:$K$2344, 5, FALSE)</f>
        <v>3</v>
      </c>
      <c r="O1657">
        <f>VLOOKUP($A1657, 'Hospitalisation Details'!$A$2:$K$2344, 6, FALSE)</f>
        <v>5847.24</v>
      </c>
      <c r="P1657" t="str">
        <f>VLOOKUP($A1657, 'Hospitalisation Details'!$A$2:$K$2344, 7, FALSE)</f>
        <v>tier - 2</v>
      </c>
      <c r="Q1657" t="str">
        <f>VLOOKUP($A1657, 'Hospitalisation Details'!$A$2:$K$2344, 8, FALSE)</f>
        <v>tier - 1</v>
      </c>
      <c r="R1657" t="str">
        <f>VLOOKUP($A1657, 'Hospitalisation Details'!$A$2:$K$2344, 9, FALSE)</f>
        <v>R1013</v>
      </c>
      <c r="S1657" t="str">
        <f>VLOOKUP($A1657, 'Hospitalisation Details'!$A$2:$K$2344, 10, FALSE)</f>
        <v>18Jun1985</v>
      </c>
      <c r="T1657">
        <f>VLOOKUP($A1657, 'Hospitalisation Details'!$A$2:$K$2344, 11, FALSE)</f>
        <v>37</v>
      </c>
    </row>
    <row r="1658" spans="1:20" ht="15.75" x14ac:dyDescent="0.25">
      <c r="A1658" s="1" t="s">
        <v>713</v>
      </c>
      <c r="B1658" t="str">
        <f>VLOOKUP($A1658, 'Customer Names'!$A$2:$D$2336, 2, FALSE)</f>
        <v>Barry</v>
      </c>
      <c r="C1658" t="str">
        <f>VLOOKUP($A1658, 'Customer Names'!$A$2:$D$2336, 3, FALSE)</f>
        <v xml:space="preserve"> Ms</v>
      </c>
      <c r="D1658" t="str">
        <f>VLOOKUP($A1658, 'Customer Names'!$A$2:$D$2336, 4, FALSE)</f>
        <v xml:space="preserve">  Colleen C</v>
      </c>
      <c r="E1658">
        <f>VLOOKUP($A1658, 'Medical Examinations'!$A$2:$J$2336, 2, FALSE)</f>
        <v>43.34</v>
      </c>
      <c r="F1658">
        <f>VLOOKUP($A1658, 'Medical Examinations'!$A$2:$J$2336, 3, FALSE)</f>
        <v>4.91</v>
      </c>
      <c r="G1658" t="str">
        <f>VLOOKUP($A1658, 'Medical Examinations'!$A$2:$J$2336, 4, FALSE)</f>
        <v>Yes</v>
      </c>
      <c r="H1658" t="str">
        <f>VLOOKUP($A1658, 'Medical Examinations'!$A$2:$J$2336, 5, FALSE)</f>
        <v>No</v>
      </c>
      <c r="I1658" t="str">
        <f>VLOOKUP($A1658, 'Medical Examinations'!$A$2:$J$2336, 6, FALSE)</f>
        <v>No</v>
      </c>
      <c r="J1658">
        <f>VLOOKUP($A1658, 'Medical Examinations'!$A$2:$J$2336, 7, FALSE)</f>
        <v>2</v>
      </c>
      <c r="K1658" t="str">
        <f>VLOOKUP($A1658, 'Medical Examinations'!$A$2:$J$2336, 8, FALSE)</f>
        <v>Yes</v>
      </c>
      <c r="L1658" t="str">
        <f>VLOOKUP($A1658, 'Medical Examinations'!$A$2:$J$2336, 9, FALSE)</f>
        <v>Obesity</v>
      </c>
      <c r="M1658" t="str">
        <f>VLOOKUP($A1658, 'Medical Examinations'!$A$2:$J$2336, 10, FALSE)</f>
        <v>Normal</v>
      </c>
      <c r="N1658">
        <f>VLOOKUP($A1658, 'Hospitalisation Details'!$A$2:$K$2344, 5, FALSE)</f>
        <v>2</v>
      </c>
      <c r="O1658">
        <f>VLOOKUP($A1658, 'Hospitalisation Details'!$A$2:$K$2344, 6, FALSE)</f>
        <v>5846.92</v>
      </c>
      <c r="P1658" t="str">
        <f>VLOOKUP($A1658, 'Hospitalisation Details'!$A$2:$K$2344, 7, FALSE)</f>
        <v>tier - 2</v>
      </c>
      <c r="Q1658" t="str">
        <f>VLOOKUP($A1658, 'Hospitalisation Details'!$A$2:$K$2344, 8, FALSE)</f>
        <v>tier - 2</v>
      </c>
      <c r="R1658" t="str">
        <f>VLOOKUP($A1658, 'Hospitalisation Details'!$A$2:$K$2344, 9, FALSE)</f>
        <v>R1013</v>
      </c>
      <c r="S1658" t="str">
        <f>VLOOKUP($A1658, 'Hospitalisation Details'!$A$2:$K$2344, 10, FALSE)</f>
        <v>30Sep1987</v>
      </c>
      <c r="T1658">
        <f>VLOOKUP($A1658, 'Hospitalisation Details'!$A$2:$K$2344, 11, FALSE)</f>
        <v>35</v>
      </c>
    </row>
    <row r="1659" spans="1:20" ht="15.75" x14ac:dyDescent="0.25">
      <c r="A1659" s="1" t="s">
        <v>712</v>
      </c>
      <c r="B1659" t="str">
        <f>VLOOKUP($A1659, 'Customer Names'!$A$2:$D$2336, 2, FALSE)</f>
        <v>Bannon</v>
      </c>
      <c r="C1659" t="str">
        <f>VLOOKUP($A1659, 'Customer Names'!$A$2:$D$2336, 3, FALSE)</f>
        <v xml:space="preserve"> Mrs</v>
      </c>
      <c r="D1659" t="str">
        <f>VLOOKUP($A1659, 'Customer Names'!$A$2:$D$2336, 4, FALSE)</f>
        <v xml:space="preserve">  Annika</v>
      </c>
      <c r="E1659">
        <f>VLOOKUP($A1659, 'Medical Examinations'!$A$2:$J$2336, 2, FALSE)</f>
        <v>31.98</v>
      </c>
      <c r="F1659">
        <f>VLOOKUP($A1659, 'Medical Examinations'!$A$2:$J$2336, 3, FALSE)</f>
        <v>4.46</v>
      </c>
      <c r="G1659" t="str">
        <f>VLOOKUP($A1659, 'Medical Examinations'!$A$2:$J$2336, 4, FALSE)</f>
        <v>No</v>
      </c>
      <c r="H1659" t="str">
        <f>VLOOKUP($A1659, 'Medical Examinations'!$A$2:$J$2336, 5, FALSE)</f>
        <v>No</v>
      </c>
      <c r="I1659" t="str">
        <f>VLOOKUP($A1659, 'Medical Examinations'!$A$2:$J$2336, 6, FALSE)</f>
        <v>No</v>
      </c>
      <c r="J1659">
        <f>VLOOKUP($A1659, 'Medical Examinations'!$A$2:$J$2336, 7, FALSE)</f>
        <v>1</v>
      </c>
      <c r="K1659" t="str">
        <f>VLOOKUP($A1659, 'Medical Examinations'!$A$2:$J$2336, 8, FALSE)</f>
        <v>No</v>
      </c>
      <c r="L1659" t="str">
        <f>VLOOKUP($A1659, 'Medical Examinations'!$A$2:$J$2336, 9, FALSE)</f>
        <v>Obesity</v>
      </c>
      <c r="M1659" t="str">
        <f>VLOOKUP($A1659, 'Medical Examinations'!$A$2:$J$2336, 10, FALSE)</f>
        <v>Normal</v>
      </c>
      <c r="N1659">
        <f>VLOOKUP($A1659, 'Hospitalisation Details'!$A$2:$K$2344, 5, FALSE)</f>
        <v>0</v>
      </c>
      <c r="O1659">
        <f>VLOOKUP($A1659, 'Hospitalisation Details'!$A$2:$K$2344, 6, FALSE)</f>
        <v>5843.99</v>
      </c>
      <c r="P1659" t="str">
        <f>VLOOKUP($A1659, 'Hospitalisation Details'!$A$2:$K$2344, 7, FALSE)</f>
        <v>tier - 2</v>
      </c>
      <c r="Q1659" t="str">
        <f>VLOOKUP($A1659, 'Hospitalisation Details'!$A$2:$K$2344, 8, FALSE)</f>
        <v>tier - 2</v>
      </c>
      <c r="R1659" t="str">
        <f>VLOOKUP($A1659, 'Hospitalisation Details'!$A$2:$K$2344, 9, FALSE)</f>
        <v>R1025</v>
      </c>
      <c r="S1659" t="str">
        <f>VLOOKUP($A1659, 'Hospitalisation Details'!$A$2:$K$2344, 10, FALSE)</f>
        <v>20Aug1995</v>
      </c>
      <c r="T1659">
        <f>VLOOKUP($A1659, 'Hospitalisation Details'!$A$2:$K$2344, 11, FALSE)</f>
        <v>27</v>
      </c>
    </row>
    <row r="1660" spans="1:20" ht="15.75" x14ac:dyDescent="0.25">
      <c r="A1660" s="1" t="s">
        <v>711</v>
      </c>
      <c r="B1660" t="str">
        <f>VLOOKUP($A1660, 'Customer Names'!$A$2:$D$2336, 2, FALSE)</f>
        <v>Chang</v>
      </c>
      <c r="C1660" t="str">
        <f>VLOOKUP($A1660, 'Customer Names'!$A$2:$D$2336, 3, FALSE)</f>
        <v xml:space="preserve"> Ms</v>
      </c>
      <c r="D1660" t="str">
        <f>VLOOKUP($A1660, 'Customer Names'!$A$2:$D$2336, 4, FALSE)</f>
        <v xml:space="preserve">  Kelly</v>
      </c>
      <c r="E1660">
        <f>VLOOKUP($A1660, 'Medical Examinations'!$A$2:$J$2336, 2, FALSE)</f>
        <v>35.86</v>
      </c>
      <c r="F1660">
        <f>VLOOKUP($A1660, 'Medical Examinations'!$A$2:$J$2336, 3, FALSE)</f>
        <v>6.22</v>
      </c>
      <c r="G1660" t="str">
        <f>VLOOKUP($A1660, 'Medical Examinations'!$A$2:$J$2336, 4, FALSE)</f>
        <v>Yes</v>
      </c>
      <c r="H1660" t="str">
        <f>VLOOKUP($A1660, 'Medical Examinations'!$A$2:$J$2336, 5, FALSE)</f>
        <v>No</v>
      </c>
      <c r="I1660" t="str">
        <f>VLOOKUP($A1660, 'Medical Examinations'!$A$2:$J$2336, 6, FALSE)</f>
        <v>No</v>
      </c>
      <c r="J1660">
        <f>VLOOKUP($A1660, 'Medical Examinations'!$A$2:$J$2336, 7, FALSE)</f>
        <v>1</v>
      </c>
      <c r="K1660" t="str">
        <f>VLOOKUP($A1660, 'Medical Examinations'!$A$2:$J$2336, 8, FALSE)</f>
        <v>No</v>
      </c>
      <c r="L1660" t="str">
        <f>VLOOKUP($A1660, 'Medical Examinations'!$A$2:$J$2336, 9, FALSE)</f>
        <v>Obesity</v>
      </c>
      <c r="M1660" t="str">
        <f>VLOOKUP($A1660, 'Medical Examinations'!$A$2:$J$2336, 10, FALSE)</f>
        <v>Diabetes</v>
      </c>
      <c r="N1660">
        <f>VLOOKUP($A1660, 'Hospitalisation Details'!$A$2:$K$2344, 5, FALSE)</f>
        <v>2</v>
      </c>
      <c r="O1660">
        <f>VLOOKUP($A1660, 'Hospitalisation Details'!$A$2:$K$2344, 6, FALSE)</f>
        <v>5836.52</v>
      </c>
      <c r="P1660" t="str">
        <f>VLOOKUP($A1660, 'Hospitalisation Details'!$A$2:$K$2344, 7, FALSE)</f>
        <v>tier - 2</v>
      </c>
      <c r="Q1660" t="str">
        <f>VLOOKUP($A1660, 'Hospitalisation Details'!$A$2:$K$2344, 8, FALSE)</f>
        <v>tier - 3</v>
      </c>
      <c r="R1660" t="str">
        <f>VLOOKUP($A1660, 'Hospitalisation Details'!$A$2:$K$2344, 9, FALSE)</f>
        <v>R1013</v>
      </c>
      <c r="S1660" t="str">
        <f>VLOOKUP($A1660, 'Hospitalisation Details'!$A$2:$K$2344, 10, FALSE)</f>
        <v>27Jul1987</v>
      </c>
      <c r="T1660">
        <f>VLOOKUP($A1660, 'Hospitalisation Details'!$A$2:$K$2344, 11, FALSE)</f>
        <v>35</v>
      </c>
    </row>
    <row r="1661" spans="1:20" ht="15.75" x14ac:dyDescent="0.25">
      <c r="A1661" s="1" t="s">
        <v>710</v>
      </c>
      <c r="B1661" t="str">
        <f>VLOOKUP($A1661, 'Customer Names'!$A$2:$D$2336, 2, FALSE)</f>
        <v>Vetter</v>
      </c>
      <c r="C1661" t="str">
        <f>VLOOKUP($A1661, 'Customer Names'!$A$2:$D$2336, 3, FALSE)</f>
        <v xml:space="preserve"> Mr</v>
      </c>
      <c r="D1661" t="str">
        <f>VLOOKUP($A1661, 'Customer Names'!$A$2:$D$2336, 4, FALSE)</f>
        <v xml:space="preserve">  Nicholas C</v>
      </c>
      <c r="E1661">
        <f>VLOOKUP($A1661, 'Medical Examinations'!$A$2:$J$2336, 2, FALSE)</f>
        <v>15.2</v>
      </c>
      <c r="F1661">
        <f>VLOOKUP($A1661, 'Medical Examinations'!$A$2:$J$2336, 3, FALSE)</f>
        <v>8.82</v>
      </c>
      <c r="G1661" t="str">
        <f>VLOOKUP($A1661, 'Medical Examinations'!$A$2:$J$2336, 4, FALSE)</f>
        <v>No</v>
      </c>
      <c r="H1661" t="str">
        <f>VLOOKUP($A1661, 'Medical Examinations'!$A$2:$J$2336, 5, FALSE)</f>
        <v>No</v>
      </c>
      <c r="I1661" t="str">
        <f>VLOOKUP($A1661, 'Medical Examinations'!$A$2:$J$2336, 6, FALSE)</f>
        <v>No</v>
      </c>
      <c r="J1661">
        <f>VLOOKUP($A1661, 'Medical Examinations'!$A$2:$J$2336, 7, FALSE)</f>
        <v>0</v>
      </c>
      <c r="K1661" t="str">
        <f>VLOOKUP($A1661, 'Medical Examinations'!$A$2:$J$2336, 8, FALSE)</f>
        <v>No</v>
      </c>
      <c r="L1661" t="str">
        <f>VLOOKUP($A1661, 'Medical Examinations'!$A$2:$J$2336, 9, FALSE)</f>
        <v>Underweight</v>
      </c>
      <c r="M1661" t="str">
        <f>VLOOKUP($A1661, 'Medical Examinations'!$A$2:$J$2336, 10, FALSE)</f>
        <v>Diabetes</v>
      </c>
      <c r="N1661">
        <f>VLOOKUP($A1661, 'Hospitalisation Details'!$A$2:$K$2344, 5, FALSE)</f>
        <v>0</v>
      </c>
      <c r="O1661">
        <f>VLOOKUP($A1661, 'Hospitalisation Details'!$A$2:$K$2344, 6, FALSE)</f>
        <v>5832.6</v>
      </c>
      <c r="P1661" t="str">
        <f>VLOOKUP($A1661, 'Hospitalisation Details'!$A$2:$K$2344, 7, FALSE)</f>
        <v>tier - 2</v>
      </c>
      <c r="Q1661" t="str">
        <f>VLOOKUP($A1661, 'Hospitalisation Details'!$A$2:$K$2344, 8, FALSE)</f>
        <v>tier - 3</v>
      </c>
      <c r="R1661" t="str">
        <f>VLOOKUP($A1661, 'Hospitalisation Details'!$A$2:$K$2344, 9, FALSE)</f>
        <v>R1012</v>
      </c>
      <c r="S1661" t="str">
        <f>VLOOKUP($A1661, 'Hospitalisation Details'!$A$2:$K$2344, 10, FALSE)</f>
        <v>27Sep1971</v>
      </c>
      <c r="T1661">
        <f>VLOOKUP($A1661, 'Hospitalisation Details'!$A$2:$K$2344, 11, FALSE)</f>
        <v>51</v>
      </c>
    </row>
    <row r="1662" spans="1:20" ht="15.75" x14ac:dyDescent="0.25">
      <c r="A1662" s="1" t="s">
        <v>709</v>
      </c>
      <c r="B1662" t="str">
        <f>VLOOKUP($A1662, 'Customer Names'!$A$2:$D$2336, 2, FALSE)</f>
        <v>Jablonski</v>
      </c>
      <c r="C1662" t="str">
        <f>VLOOKUP($A1662, 'Customer Names'!$A$2:$D$2336, 3, FALSE)</f>
        <v xml:space="preserve"> Mrs</v>
      </c>
      <c r="D1662" t="str">
        <f>VLOOKUP($A1662, 'Customer Names'!$A$2:$D$2336, 4, FALSE)</f>
        <v xml:space="preserve">  Kelly K</v>
      </c>
      <c r="E1662">
        <f>VLOOKUP($A1662, 'Medical Examinations'!$A$2:$J$2336, 2, FALSE)</f>
        <v>37.200000000000003</v>
      </c>
      <c r="F1662">
        <f>VLOOKUP($A1662, 'Medical Examinations'!$A$2:$J$2336, 3, FALSE)</f>
        <v>10.14</v>
      </c>
      <c r="G1662" t="str">
        <f>VLOOKUP($A1662, 'Medical Examinations'!$A$2:$J$2336, 4, FALSE)</f>
        <v>Yes</v>
      </c>
      <c r="H1662" t="str">
        <f>VLOOKUP($A1662, 'Medical Examinations'!$A$2:$J$2336, 5, FALSE)</f>
        <v>No</v>
      </c>
      <c r="I1662" t="str">
        <f>VLOOKUP($A1662, 'Medical Examinations'!$A$2:$J$2336, 6, FALSE)</f>
        <v>No</v>
      </c>
      <c r="J1662">
        <f>VLOOKUP($A1662, 'Medical Examinations'!$A$2:$J$2336, 7, FALSE)</f>
        <v>1</v>
      </c>
      <c r="K1662" t="str">
        <f>VLOOKUP($A1662, 'Medical Examinations'!$A$2:$J$2336, 8, FALSE)</f>
        <v>No</v>
      </c>
      <c r="L1662" t="str">
        <f>VLOOKUP($A1662, 'Medical Examinations'!$A$2:$J$2336, 9, FALSE)</f>
        <v>Obesity</v>
      </c>
      <c r="M1662" t="str">
        <f>VLOOKUP($A1662, 'Medical Examinations'!$A$2:$J$2336, 10, FALSE)</f>
        <v>Diabetes</v>
      </c>
      <c r="N1662">
        <f>VLOOKUP($A1662, 'Hospitalisation Details'!$A$2:$K$2344, 5, FALSE)</f>
        <v>0</v>
      </c>
      <c r="O1662">
        <f>VLOOKUP($A1662, 'Hospitalisation Details'!$A$2:$K$2344, 6, FALSE)</f>
        <v>5816.58</v>
      </c>
      <c r="P1662" t="str">
        <f>VLOOKUP($A1662, 'Hospitalisation Details'!$A$2:$K$2344, 7, FALSE)</f>
        <v>tier - 2</v>
      </c>
      <c r="Q1662" t="str">
        <f>VLOOKUP($A1662, 'Hospitalisation Details'!$A$2:$K$2344, 8, FALSE)</f>
        <v>tier - 2</v>
      </c>
      <c r="R1662" t="str">
        <f>VLOOKUP($A1662, 'Hospitalisation Details'!$A$2:$K$2344, 9, FALSE)</f>
        <v>R1026</v>
      </c>
      <c r="S1662" t="str">
        <f>VLOOKUP($A1662, 'Hospitalisation Details'!$A$2:$K$2344, 10, FALSE)</f>
        <v>22Jul2002</v>
      </c>
      <c r="T1662">
        <f>VLOOKUP($A1662, 'Hospitalisation Details'!$A$2:$K$2344, 11, FALSE)</f>
        <v>20</v>
      </c>
    </row>
    <row r="1663" spans="1:20" ht="15.75" x14ac:dyDescent="0.25">
      <c r="A1663" s="1" t="s">
        <v>708</v>
      </c>
      <c r="B1663" t="str">
        <f>VLOOKUP($A1663, 'Customer Names'!$A$2:$D$2336, 2, FALSE)</f>
        <v>Jakubowitch</v>
      </c>
      <c r="C1663" t="str">
        <f>VLOOKUP($A1663, 'Customer Names'!$A$2:$D$2336, 3, FALSE)</f>
        <v xml:space="preserve"> Mr</v>
      </c>
      <c r="D1663" t="str">
        <f>VLOOKUP($A1663, 'Customer Names'!$A$2:$D$2336, 4, FALSE)</f>
        <v xml:space="preserve">  Andrew</v>
      </c>
      <c r="E1663">
        <f>VLOOKUP($A1663, 'Medical Examinations'!$A$2:$J$2336, 2, FALSE)</f>
        <v>17.91</v>
      </c>
      <c r="F1663">
        <f>VLOOKUP($A1663, 'Medical Examinations'!$A$2:$J$2336, 3, FALSE)</f>
        <v>4.66</v>
      </c>
      <c r="G1663" t="str">
        <f>VLOOKUP($A1663, 'Medical Examinations'!$A$2:$J$2336, 4, FALSE)</f>
        <v>No</v>
      </c>
      <c r="H1663" t="str">
        <f>VLOOKUP($A1663, 'Medical Examinations'!$A$2:$J$2336, 5, FALSE)</f>
        <v>No</v>
      </c>
      <c r="I1663" t="str">
        <f>VLOOKUP($A1663, 'Medical Examinations'!$A$2:$J$2336, 6, FALSE)</f>
        <v>No</v>
      </c>
      <c r="J1663">
        <f>VLOOKUP($A1663, 'Medical Examinations'!$A$2:$J$2336, 7, FALSE)</f>
        <v>0</v>
      </c>
      <c r="K1663" t="str">
        <f>VLOOKUP($A1663, 'Medical Examinations'!$A$2:$J$2336, 8, FALSE)</f>
        <v>No</v>
      </c>
      <c r="L1663" t="str">
        <f>VLOOKUP($A1663, 'Medical Examinations'!$A$2:$J$2336, 9, FALSE)</f>
        <v>Underweight</v>
      </c>
      <c r="M1663" t="str">
        <f>VLOOKUP($A1663, 'Medical Examinations'!$A$2:$J$2336, 10, FALSE)</f>
        <v>Normal</v>
      </c>
      <c r="N1663">
        <f>VLOOKUP($A1663, 'Hospitalisation Details'!$A$2:$K$2344, 5, FALSE)</f>
        <v>0</v>
      </c>
      <c r="O1663">
        <f>VLOOKUP($A1663, 'Hospitalisation Details'!$A$2:$K$2344, 6, FALSE)</f>
        <v>5812.9</v>
      </c>
      <c r="P1663" t="str">
        <f>VLOOKUP($A1663, 'Hospitalisation Details'!$A$2:$K$2344, 7, FALSE)</f>
        <v>tier - 2</v>
      </c>
      <c r="Q1663" t="str">
        <f>VLOOKUP($A1663, 'Hospitalisation Details'!$A$2:$K$2344, 8, FALSE)</f>
        <v>tier - 2</v>
      </c>
      <c r="R1663" t="str">
        <f>VLOOKUP($A1663, 'Hospitalisation Details'!$A$2:$K$2344, 9, FALSE)</f>
        <v>R1013</v>
      </c>
      <c r="S1663" t="str">
        <f>VLOOKUP($A1663, 'Hospitalisation Details'!$A$2:$K$2344, 10, FALSE)</f>
        <v>2Nov1972</v>
      </c>
      <c r="T1663">
        <f>VLOOKUP($A1663, 'Hospitalisation Details'!$A$2:$K$2344, 11, FALSE)</f>
        <v>50</v>
      </c>
    </row>
    <row r="1664" spans="1:20" ht="15.75" x14ac:dyDescent="0.25">
      <c r="A1664" s="1" t="s">
        <v>707</v>
      </c>
      <c r="B1664" t="str">
        <f>VLOOKUP($A1664, 'Customer Names'!$A$2:$D$2336, 2, FALSE)</f>
        <v>Altshuler</v>
      </c>
      <c r="C1664" t="str">
        <f>VLOOKUP($A1664, 'Customer Names'!$A$2:$D$2336, 3, FALSE)</f>
        <v xml:space="preserve"> Ms</v>
      </c>
      <c r="D1664" t="str">
        <f>VLOOKUP($A1664, 'Customer Names'!$A$2:$D$2336, 4, FALSE)</f>
        <v xml:space="preserve">  Hannah</v>
      </c>
      <c r="E1664">
        <f>VLOOKUP($A1664, 'Medical Examinations'!$A$2:$J$2336, 2, FALSE)</f>
        <v>20.76</v>
      </c>
      <c r="F1664">
        <f>VLOOKUP($A1664, 'Medical Examinations'!$A$2:$J$2336, 3, FALSE)</f>
        <v>6.26</v>
      </c>
      <c r="G1664" t="str">
        <f>VLOOKUP($A1664, 'Medical Examinations'!$A$2:$J$2336, 4, FALSE)</f>
        <v>No</v>
      </c>
      <c r="H1664" t="str">
        <f>VLOOKUP($A1664, 'Medical Examinations'!$A$2:$J$2336, 5, FALSE)</f>
        <v>No</v>
      </c>
      <c r="I1664" t="str">
        <f>VLOOKUP($A1664, 'Medical Examinations'!$A$2:$J$2336, 6, FALSE)</f>
        <v>No</v>
      </c>
      <c r="J1664">
        <f>VLOOKUP($A1664, 'Medical Examinations'!$A$2:$J$2336, 7, FALSE)</f>
        <v>0</v>
      </c>
      <c r="K1664" t="str">
        <f>VLOOKUP($A1664, 'Medical Examinations'!$A$2:$J$2336, 8, FALSE)</f>
        <v>No</v>
      </c>
      <c r="L1664" t="str">
        <f>VLOOKUP($A1664, 'Medical Examinations'!$A$2:$J$2336, 9, FALSE)</f>
        <v>Obesity</v>
      </c>
      <c r="M1664" t="str">
        <f>VLOOKUP($A1664, 'Medical Examinations'!$A$2:$J$2336, 10, FALSE)</f>
        <v>Diabetes</v>
      </c>
      <c r="N1664">
        <f>VLOOKUP($A1664, 'Hospitalisation Details'!$A$2:$K$2344, 5, FALSE)</f>
        <v>2</v>
      </c>
      <c r="O1664">
        <f>VLOOKUP($A1664, 'Hospitalisation Details'!$A$2:$K$2344, 6, FALSE)</f>
        <v>5807.06</v>
      </c>
      <c r="P1664" t="str">
        <f>VLOOKUP($A1664, 'Hospitalisation Details'!$A$2:$K$2344, 7, FALSE)</f>
        <v>tier - 2</v>
      </c>
      <c r="Q1664" t="str">
        <f>VLOOKUP($A1664, 'Hospitalisation Details'!$A$2:$K$2344, 8, FALSE)</f>
        <v>tier - 3</v>
      </c>
      <c r="R1664" t="str">
        <f>VLOOKUP($A1664, 'Hospitalisation Details'!$A$2:$K$2344, 9, FALSE)</f>
        <v>R1013</v>
      </c>
      <c r="S1664" t="str">
        <f>VLOOKUP($A1664, 'Hospitalisation Details'!$A$2:$K$2344, 10, FALSE)</f>
        <v>18Sep1980</v>
      </c>
      <c r="T1664">
        <f>VLOOKUP($A1664, 'Hospitalisation Details'!$A$2:$K$2344, 11, FALSE)</f>
        <v>42</v>
      </c>
    </row>
    <row r="1665" spans="1:20" ht="15.75" x14ac:dyDescent="0.25">
      <c r="A1665" s="1" t="s">
        <v>706</v>
      </c>
      <c r="B1665" t="str">
        <f>VLOOKUP($A1665, 'Customer Names'!$A$2:$D$2336, 2, FALSE)</f>
        <v>Ugarte</v>
      </c>
      <c r="C1665" t="str">
        <f>VLOOKUP($A1665, 'Customer Names'!$A$2:$D$2336, 3, FALSE)</f>
        <v xml:space="preserve"> Mr</v>
      </c>
      <c r="D1665" t="str">
        <f>VLOOKUP($A1665, 'Customer Names'!$A$2:$D$2336, 4, FALSE)</f>
        <v xml:space="preserve">  Patricio Sr</v>
      </c>
      <c r="E1665">
        <f>VLOOKUP($A1665, 'Medical Examinations'!$A$2:$J$2336, 2, FALSE)</f>
        <v>38.99</v>
      </c>
      <c r="F1665">
        <f>VLOOKUP($A1665, 'Medical Examinations'!$A$2:$J$2336, 3, FALSE)</f>
        <v>5.21</v>
      </c>
      <c r="G1665" t="str">
        <f>VLOOKUP($A1665, 'Medical Examinations'!$A$2:$J$2336, 4, FALSE)</f>
        <v>Yes</v>
      </c>
      <c r="H1665" t="str">
        <f>VLOOKUP($A1665, 'Medical Examinations'!$A$2:$J$2336, 5, FALSE)</f>
        <v>No</v>
      </c>
      <c r="I1665" t="str">
        <f>VLOOKUP($A1665, 'Medical Examinations'!$A$2:$J$2336, 6, FALSE)</f>
        <v>No</v>
      </c>
      <c r="J1665">
        <f>VLOOKUP($A1665, 'Medical Examinations'!$A$2:$J$2336, 7, FALSE)</f>
        <v>1</v>
      </c>
      <c r="K1665" t="str">
        <f>VLOOKUP($A1665, 'Medical Examinations'!$A$2:$J$2336, 8, FALSE)</f>
        <v>Yes</v>
      </c>
      <c r="L1665" t="str">
        <f>VLOOKUP($A1665, 'Medical Examinations'!$A$2:$J$2336, 9, FALSE)</f>
        <v>Obesity</v>
      </c>
      <c r="M1665" t="str">
        <f>VLOOKUP($A1665, 'Medical Examinations'!$A$2:$J$2336, 10, FALSE)</f>
        <v>Normal</v>
      </c>
      <c r="N1665">
        <f>VLOOKUP($A1665, 'Hospitalisation Details'!$A$2:$K$2344, 5, FALSE)</f>
        <v>0</v>
      </c>
      <c r="O1665">
        <f>VLOOKUP($A1665, 'Hospitalisation Details'!$A$2:$K$2344, 6, FALSE)</f>
        <v>5778.71</v>
      </c>
      <c r="P1665" t="str">
        <f>VLOOKUP($A1665, 'Hospitalisation Details'!$A$2:$K$2344, 7, FALSE)</f>
        <v>tier - 2</v>
      </c>
      <c r="Q1665" t="str">
        <f>VLOOKUP($A1665, 'Hospitalisation Details'!$A$2:$K$2344, 8, FALSE)</f>
        <v>tier - 3</v>
      </c>
      <c r="R1665" t="str">
        <f>VLOOKUP($A1665, 'Hospitalisation Details'!$A$2:$K$2344, 9, FALSE)</f>
        <v>R1022</v>
      </c>
      <c r="S1665" t="str">
        <f>VLOOKUP($A1665, 'Hospitalisation Details'!$A$2:$K$2344, 10, FALSE)</f>
        <v>1Nov2004</v>
      </c>
      <c r="T1665">
        <f>VLOOKUP($A1665, 'Hospitalisation Details'!$A$2:$K$2344, 11, FALSE)</f>
        <v>18</v>
      </c>
    </row>
    <row r="1666" spans="1:20" ht="15.75" x14ac:dyDescent="0.25">
      <c r="A1666" s="1" t="s">
        <v>705</v>
      </c>
      <c r="B1666" t="str">
        <f>VLOOKUP($A1666, 'Customer Names'!$A$2:$D$2336, 2, FALSE)</f>
        <v>Tusso</v>
      </c>
      <c r="C1666" t="str">
        <f>VLOOKUP($A1666, 'Customer Names'!$A$2:$D$2336, 3, FALSE)</f>
        <v xml:space="preserve"> Mr</v>
      </c>
      <c r="D1666" t="str">
        <f>VLOOKUP($A1666, 'Customer Names'!$A$2:$D$2336, 4, FALSE)</f>
        <v xml:space="preserve">  Robert B</v>
      </c>
      <c r="E1666">
        <f>VLOOKUP($A1666, 'Medical Examinations'!$A$2:$J$2336, 2, FALSE)</f>
        <v>42.655000000000001</v>
      </c>
      <c r="F1666">
        <f>VLOOKUP($A1666, 'Medical Examinations'!$A$2:$J$2336, 3, FALSE)</f>
        <v>5.94</v>
      </c>
      <c r="G1666" t="str">
        <f>VLOOKUP($A1666, 'Medical Examinations'!$A$2:$J$2336, 4, FALSE)</f>
        <v>Yes</v>
      </c>
      <c r="H1666" t="str">
        <f>VLOOKUP($A1666, 'Medical Examinations'!$A$2:$J$2336, 5, FALSE)</f>
        <v>No</v>
      </c>
      <c r="I1666" t="str">
        <f>VLOOKUP($A1666, 'Medical Examinations'!$A$2:$J$2336, 6, FALSE)</f>
        <v>Yes</v>
      </c>
      <c r="J1666">
        <f>VLOOKUP($A1666, 'Medical Examinations'!$A$2:$J$2336, 7, FALSE)</f>
        <v>2</v>
      </c>
      <c r="K1666" t="str">
        <f>VLOOKUP($A1666, 'Medical Examinations'!$A$2:$J$2336, 8, FALSE)</f>
        <v>Yes</v>
      </c>
      <c r="L1666" t="str">
        <f>VLOOKUP($A1666, 'Medical Examinations'!$A$2:$J$2336, 9, FALSE)</f>
        <v>Obesity</v>
      </c>
      <c r="M1666" t="str">
        <f>VLOOKUP($A1666, 'Medical Examinations'!$A$2:$J$2336, 10, FALSE)</f>
        <v>Diabetes</v>
      </c>
      <c r="N1666">
        <f>VLOOKUP($A1666, 'Hospitalisation Details'!$A$2:$K$2344, 5, FALSE)</f>
        <v>0</v>
      </c>
      <c r="O1666">
        <f>VLOOKUP($A1666, 'Hospitalisation Details'!$A$2:$K$2344, 6, FALSE)</f>
        <v>5757.41</v>
      </c>
      <c r="P1666" t="str">
        <f>VLOOKUP($A1666, 'Hospitalisation Details'!$A$2:$K$2344, 7, FALSE)</f>
        <v>tier - 2</v>
      </c>
      <c r="Q1666" t="str">
        <f>VLOOKUP($A1666, 'Hospitalisation Details'!$A$2:$K$2344, 8, FALSE)</f>
        <v>tier - 3</v>
      </c>
      <c r="R1666" t="str">
        <f>VLOOKUP($A1666, 'Hospitalisation Details'!$A$2:$K$2344, 9, FALSE)</f>
        <v>R1019</v>
      </c>
      <c r="S1666" t="str">
        <f>VLOOKUP($A1666, 'Hospitalisation Details'!$A$2:$K$2344, 10, FALSE)</f>
        <v>30Aug1983</v>
      </c>
      <c r="T1666">
        <f>VLOOKUP($A1666, 'Hospitalisation Details'!$A$2:$K$2344, 11, FALSE)</f>
        <v>39</v>
      </c>
    </row>
    <row r="1667" spans="1:20" ht="15.75" x14ac:dyDescent="0.25">
      <c r="A1667" s="1" t="s">
        <v>704</v>
      </c>
      <c r="B1667" t="str">
        <f>VLOOKUP($A1667, 'Customer Names'!$A$2:$D$2336, 2, FALSE)</f>
        <v>Johnson</v>
      </c>
      <c r="C1667" t="str">
        <f>VLOOKUP($A1667, 'Customer Names'!$A$2:$D$2336, 3, FALSE)</f>
        <v xml:space="preserve"> Mr</v>
      </c>
      <c r="D1667" t="str">
        <f>VLOOKUP($A1667, 'Customer Names'!$A$2:$D$2336, 4, FALSE)</f>
        <v xml:space="preserve">  Benjamin M</v>
      </c>
      <c r="E1667">
        <f>VLOOKUP($A1667, 'Medical Examinations'!$A$2:$J$2336, 2, FALSE)</f>
        <v>30.57</v>
      </c>
      <c r="F1667">
        <f>VLOOKUP($A1667, 'Medical Examinations'!$A$2:$J$2336, 3, FALSE)</f>
        <v>5.34</v>
      </c>
      <c r="G1667" t="str">
        <f>VLOOKUP($A1667, 'Medical Examinations'!$A$2:$J$2336, 4, FALSE)</f>
        <v>No</v>
      </c>
      <c r="H1667" t="str">
        <f>VLOOKUP($A1667, 'Medical Examinations'!$A$2:$J$2336, 5, FALSE)</f>
        <v>No</v>
      </c>
      <c r="I1667" t="str">
        <f>VLOOKUP($A1667, 'Medical Examinations'!$A$2:$J$2336, 6, FALSE)</f>
        <v>Yes</v>
      </c>
      <c r="J1667">
        <f>VLOOKUP($A1667, 'Medical Examinations'!$A$2:$J$2336, 7, FALSE)</f>
        <v>1</v>
      </c>
      <c r="K1667" t="str">
        <f>VLOOKUP($A1667, 'Medical Examinations'!$A$2:$J$2336, 8, FALSE)</f>
        <v>No</v>
      </c>
      <c r="L1667" t="str">
        <f>VLOOKUP($A1667, 'Medical Examinations'!$A$2:$J$2336, 9, FALSE)</f>
        <v>Obesity</v>
      </c>
      <c r="M1667" t="str">
        <f>VLOOKUP($A1667, 'Medical Examinations'!$A$2:$J$2336, 10, FALSE)</f>
        <v>Normal</v>
      </c>
      <c r="N1667">
        <f>VLOOKUP($A1667, 'Hospitalisation Details'!$A$2:$K$2344, 5, FALSE)</f>
        <v>0</v>
      </c>
      <c r="O1667">
        <f>VLOOKUP($A1667, 'Hospitalisation Details'!$A$2:$K$2344, 6, FALSE)</f>
        <v>5748.13</v>
      </c>
      <c r="P1667" t="str">
        <f>VLOOKUP($A1667, 'Hospitalisation Details'!$A$2:$K$2344, 7, FALSE)</f>
        <v>tier - 2</v>
      </c>
      <c r="Q1667" t="str">
        <f>VLOOKUP($A1667, 'Hospitalisation Details'!$A$2:$K$2344, 8, FALSE)</f>
        <v>tier - 1</v>
      </c>
      <c r="R1667" t="str">
        <f>VLOOKUP($A1667, 'Hospitalisation Details'!$A$2:$K$2344, 9, FALSE)</f>
        <v>R1021</v>
      </c>
      <c r="S1667" t="str">
        <f>VLOOKUP($A1667, 'Hospitalisation Details'!$A$2:$K$2344, 10, FALSE)</f>
        <v>10Jun1993</v>
      </c>
      <c r="T1667">
        <f>VLOOKUP($A1667, 'Hospitalisation Details'!$A$2:$K$2344, 11, FALSE)</f>
        <v>29</v>
      </c>
    </row>
    <row r="1668" spans="1:20" ht="15.75" x14ac:dyDescent="0.25">
      <c r="A1668" s="1" t="s">
        <v>703</v>
      </c>
      <c r="B1668" t="str">
        <f>VLOOKUP($A1668, 'Customer Names'!$A$2:$D$2336, 2, FALSE)</f>
        <v>Landry</v>
      </c>
      <c r="C1668" t="str">
        <f>VLOOKUP($A1668, 'Customer Names'!$A$2:$D$2336, 3, FALSE)</f>
        <v xml:space="preserve"> Mr</v>
      </c>
      <c r="D1668" t="str">
        <f>VLOOKUP($A1668, 'Customer Names'!$A$2:$D$2336, 4, FALSE)</f>
        <v xml:space="preserve">  Robert</v>
      </c>
      <c r="E1668">
        <f>VLOOKUP($A1668, 'Medical Examinations'!$A$2:$J$2336, 2, FALSE)</f>
        <v>17.7</v>
      </c>
      <c r="F1668">
        <f>VLOOKUP($A1668, 'Medical Examinations'!$A$2:$J$2336, 3, FALSE)</f>
        <v>6.38</v>
      </c>
      <c r="G1668" t="str">
        <f>VLOOKUP($A1668, 'Medical Examinations'!$A$2:$J$2336, 4, FALSE)</f>
        <v>No</v>
      </c>
      <c r="H1668" t="str">
        <f>VLOOKUP($A1668, 'Medical Examinations'!$A$2:$J$2336, 5, FALSE)</f>
        <v>No</v>
      </c>
      <c r="I1668" t="str">
        <f>VLOOKUP($A1668, 'Medical Examinations'!$A$2:$J$2336, 6, FALSE)</f>
        <v>No</v>
      </c>
      <c r="J1668">
        <f>VLOOKUP($A1668, 'Medical Examinations'!$A$2:$J$2336, 7, FALSE)</f>
        <v>0</v>
      </c>
      <c r="K1668" t="str">
        <f>VLOOKUP($A1668, 'Medical Examinations'!$A$2:$J$2336, 8, FALSE)</f>
        <v>No</v>
      </c>
      <c r="L1668" t="str">
        <f>VLOOKUP($A1668, 'Medical Examinations'!$A$2:$J$2336, 9, FALSE)</f>
        <v>Underweight</v>
      </c>
      <c r="M1668" t="str">
        <f>VLOOKUP($A1668, 'Medical Examinations'!$A$2:$J$2336, 10, FALSE)</f>
        <v>Diabetes</v>
      </c>
      <c r="N1668">
        <f>VLOOKUP($A1668, 'Hospitalisation Details'!$A$2:$K$2344, 5, FALSE)</f>
        <v>0</v>
      </c>
      <c r="O1668">
        <f>VLOOKUP($A1668, 'Hospitalisation Details'!$A$2:$K$2344, 6, FALSE)</f>
        <v>5741.67</v>
      </c>
      <c r="P1668" t="str">
        <f>VLOOKUP($A1668, 'Hospitalisation Details'!$A$2:$K$2344, 7, FALSE)</f>
        <v>tier - 2</v>
      </c>
      <c r="Q1668" t="str">
        <f>VLOOKUP($A1668, 'Hospitalisation Details'!$A$2:$K$2344, 8, FALSE)</f>
        <v>tier - 3</v>
      </c>
      <c r="R1668" t="str">
        <f>VLOOKUP($A1668, 'Hospitalisation Details'!$A$2:$K$2344, 9, FALSE)</f>
        <v>R1013</v>
      </c>
      <c r="S1668" t="str">
        <f>VLOOKUP($A1668, 'Hospitalisation Details'!$A$2:$K$2344, 10, FALSE)</f>
        <v>21Aug1972</v>
      </c>
      <c r="T1668">
        <f>VLOOKUP($A1668, 'Hospitalisation Details'!$A$2:$K$2344, 11, FALSE)</f>
        <v>50</v>
      </c>
    </row>
    <row r="1669" spans="1:20" ht="15.75" x14ac:dyDescent="0.25">
      <c r="A1669" s="1" t="s">
        <v>702</v>
      </c>
      <c r="B1669" t="str">
        <f>VLOOKUP($A1669, 'Customer Names'!$A$2:$D$2336, 2, FALSE)</f>
        <v>McDonald</v>
      </c>
      <c r="C1669" t="str">
        <f>VLOOKUP($A1669, 'Customer Names'!$A$2:$D$2336, 3, FALSE)</f>
        <v xml:space="preserve"> Mr</v>
      </c>
      <c r="D1669" t="str">
        <f>VLOOKUP($A1669, 'Customer Names'!$A$2:$D$2336, 4, FALSE)</f>
        <v xml:space="preserve">  Eric R</v>
      </c>
      <c r="E1669">
        <f>VLOOKUP($A1669, 'Medical Examinations'!$A$2:$J$2336, 2, FALSE)</f>
        <v>34.770000000000003</v>
      </c>
      <c r="F1669">
        <f>VLOOKUP($A1669, 'Medical Examinations'!$A$2:$J$2336, 3, FALSE)</f>
        <v>4.47</v>
      </c>
      <c r="G1669" t="str">
        <f>VLOOKUP($A1669, 'Medical Examinations'!$A$2:$J$2336, 4, FALSE)</f>
        <v>Yes</v>
      </c>
      <c r="H1669" t="str">
        <f>VLOOKUP($A1669, 'Medical Examinations'!$A$2:$J$2336, 5, FALSE)</f>
        <v>No</v>
      </c>
      <c r="I1669" t="str">
        <f>VLOOKUP($A1669, 'Medical Examinations'!$A$2:$J$2336, 6, FALSE)</f>
        <v>No</v>
      </c>
      <c r="J1669">
        <f>VLOOKUP($A1669, 'Medical Examinations'!$A$2:$J$2336, 7, FALSE)</f>
        <v>1</v>
      </c>
      <c r="K1669" t="str">
        <f>VLOOKUP($A1669, 'Medical Examinations'!$A$2:$J$2336, 8, FALSE)</f>
        <v>No</v>
      </c>
      <c r="L1669" t="str">
        <f>VLOOKUP($A1669, 'Medical Examinations'!$A$2:$J$2336, 9, FALSE)</f>
        <v>Obesity</v>
      </c>
      <c r="M1669" t="str">
        <f>VLOOKUP($A1669, 'Medical Examinations'!$A$2:$J$2336, 10, FALSE)</f>
        <v>Normal</v>
      </c>
      <c r="N1669">
        <f>VLOOKUP($A1669, 'Hospitalisation Details'!$A$2:$K$2344, 5, FALSE)</f>
        <v>2</v>
      </c>
      <c r="O1669">
        <f>VLOOKUP($A1669, 'Hospitalisation Details'!$A$2:$K$2344, 6, FALSE)</f>
        <v>5729.01</v>
      </c>
      <c r="P1669" t="str">
        <f>VLOOKUP($A1669, 'Hospitalisation Details'!$A$2:$K$2344, 7, FALSE)</f>
        <v>tier - 1</v>
      </c>
      <c r="Q1669" t="str">
        <f>VLOOKUP($A1669, 'Hospitalisation Details'!$A$2:$K$2344, 8, FALSE)</f>
        <v>tier - 2</v>
      </c>
      <c r="R1669" t="str">
        <f>VLOOKUP($A1669, 'Hospitalisation Details'!$A$2:$K$2344, 9, FALSE)</f>
        <v>R1012</v>
      </c>
      <c r="S1669" t="str">
        <f>VLOOKUP($A1669, 'Hospitalisation Details'!$A$2:$K$2344, 10, FALSE)</f>
        <v>19Oct1987</v>
      </c>
      <c r="T1669">
        <f>VLOOKUP($A1669, 'Hospitalisation Details'!$A$2:$K$2344, 11, FALSE)</f>
        <v>35</v>
      </c>
    </row>
    <row r="1670" spans="1:20" ht="15.75" x14ac:dyDescent="0.25">
      <c r="A1670" s="1" t="s">
        <v>701</v>
      </c>
      <c r="B1670" t="str">
        <f>VLOOKUP($A1670, 'Customer Names'!$A$2:$D$2336, 2, FALSE)</f>
        <v>Dunlap</v>
      </c>
      <c r="C1670" t="str">
        <f>VLOOKUP($A1670, 'Customer Names'!$A$2:$D$2336, 3, FALSE)</f>
        <v xml:space="preserve"> Mr</v>
      </c>
      <c r="D1670" t="str">
        <f>VLOOKUP($A1670, 'Customer Names'!$A$2:$D$2336, 4, FALSE)</f>
        <v xml:space="preserve">  Matthew</v>
      </c>
      <c r="E1670">
        <f>VLOOKUP($A1670, 'Medical Examinations'!$A$2:$J$2336, 2, FALSE)</f>
        <v>16.88</v>
      </c>
      <c r="F1670">
        <f>VLOOKUP($A1670, 'Medical Examinations'!$A$2:$J$2336, 3, FALSE)</f>
        <v>9.9600000000000009</v>
      </c>
      <c r="G1670" t="str">
        <f>VLOOKUP($A1670, 'Medical Examinations'!$A$2:$J$2336, 4, FALSE)</f>
        <v>No</v>
      </c>
      <c r="H1670" t="str">
        <f>VLOOKUP($A1670, 'Medical Examinations'!$A$2:$J$2336, 5, FALSE)</f>
        <v>No</v>
      </c>
      <c r="I1670" t="str">
        <f>VLOOKUP($A1670, 'Medical Examinations'!$A$2:$J$2336, 6, FALSE)</f>
        <v>No</v>
      </c>
      <c r="J1670">
        <f>VLOOKUP($A1670, 'Medical Examinations'!$A$2:$J$2336, 7, FALSE)</f>
        <v>0</v>
      </c>
      <c r="K1670" t="str">
        <f>VLOOKUP($A1670, 'Medical Examinations'!$A$2:$J$2336, 8, FALSE)</f>
        <v>No</v>
      </c>
      <c r="L1670" t="str">
        <f>VLOOKUP($A1670, 'Medical Examinations'!$A$2:$J$2336, 9, FALSE)</f>
        <v>Underweight</v>
      </c>
      <c r="M1670" t="str">
        <f>VLOOKUP($A1670, 'Medical Examinations'!$A$2:$J$2336, 10, FALSE)</f>
        <v>Diabetes</v>
      </c>
      <c r="N1670">
        <f>VLOOKUP($A1670, 'Hospitalisation Details'!$A$2:$K$2344, 5, FALSE)</f>
        <v>0</v>
      </c>
      <c r="O1670">
        <f>VLOOKUP($A1670, 'Hospitalisation Details'!$A$2:$K$2344, 6, FALSE)</f>
        <v>5720.38</v>
      </c>
      <c r="P1670" t="str">
        <f>VLOOKUP($A1670, 'Hospitalisation Details'!$A$2:$K$2344, 7, FALSE)</f>
        <v>tier - 2</v>
      </c>
      <c r="Q1670" t="str">
        <f>VLOOKUP($A1670, 'Hospitalisation Details'!$A$2:$K$2344, 8, FALSE)</f>
        <v>tier - 1</v>
      </c>
      <c r="R1670" t="str">
        <f>VLOOKUP($A1670, 'Hospitalisation Details'!$A$2:$K$2344, 9, FALSE)</f>
        <v>R1013</v>
      </c>
      <c r="S1670" t="str">
        <f>VLOOKUP($A1670, 'Hospitalisation Details'!$A$2:$K$2344, 10, FALSE)</f>
        <v>18Dec1971</v>
      </c>
      <c r="T1670">
        <f>VLOOKUP($A1670, 'Hospitalisation Details'!$A$2:$K$2344, 11, FALSE)</f>
        <v>51</v>
      </c>
    </row>
    <row r="1671" spans="1:20" ht="15.75" x14ac:dyDescent="0.25">
      <c r="A1671" s="1" t="s">
        <v>700</v>
      </c>
      <c r="B1671" t="str">
        <f>VLOOKUP($A1671, 'Customer Names'!$A$2:$D$2336, 2, FALSE)</f>
        <v>Larue</v>
      </c>
      <c r="C1671" t="str">
        <f>VLOOKUP($A1671, 'Customer Names'!$A$2:$D$2336, 3, FALSE)</f>
        <v xml:space="preserve"> Mr</v>
      </c>
      <c r="D1671" t="str">
        <f>VLOOKUP($A1671, 'Customer Names'!$A$2:$D$2336, 4, FALSE)</f>
        <v xml:space="preserve">  Bob R</v>
      </c>
      <c r="E1671">
        <f>VLOOKUP($A1671, 'Medical Examinations'!$A$2:$J$2336, 2, FALSE)</f>
        <v>40.26</v>
      </c>
      <c r="F1671">
        <f>VLOOKUP($A1671, 'Medical Examinations'!$A$2:$J$2336, 3, FALSE)</f>
        <v>9.92</v>
      </c>
      <c r="G1671" t="str">
        <f>VLOOKUP($A1671, 'Medical Examinations'!$A$2:$J$2336, 4, FALSE)</f>
        <v>Yes</v>
      </c>
      <c r="H1671" t="str">
        <f>VLOOKUP($A1671, 'Medical Examinations'!$A$2:$J$2336, 5, FALSE)</f>
        <v>No</v>
      </c>
      <c r="I1671" t="str">
        <f>VLOOKUP($A1671, 'Medical Examinations'!$A$2:$J$2336, 6, FALSE)</f>
        <v>No</v>
      </c>
      <c r="J1671">
        <f>VLOOKUP($A1671, 'Medical Examinations'!$A$2:$J$2336, 7, FALSE)</f>
        <v>1</v>
      </c>
      <c r="K1671" t="str">
        <f>VLOOKUP($A1671, 'Medical Examinations'!$A$2:$J$2336, 8, FALSE)</f>
        <v>Yes</v>
      </c>
      <c r="L1671" t="str">
        <f>VLOOKUP($A1671, 'Medical Examinations'!$A$2:$J$2336, 9, FALSE)</f>
        <v>Obesity</v>
      </c>
      <c r="M1671" t="str">
        <f>VLOOKUP($A1671, 'Medical Examinations'!$A$2:$J$2336, 10, FALSE)</f>
        <v>Diabetes</v>
      </c>
      <c r="N1671">
        <f>VLOOKUP($A1671, 'Hospitalisation Details'!$A$2:$K$2344, 5, FALSE)</f>
        <v>0</v>
      </c>
      <c r="O1671">
        <f>VLOOKUP($A1671, 'Hospitalisation Details'!$A$2:$K$2344, 6, FALSE)</f>
        <v>5709.16</v>
      </c>
      <c r="P1671" t="str">
        <f>VLOOKUP($A1671, 'Hospitalisation Details'!$A$2:$K$2344, 7, FALSE)</f>
        <v>tier - 3</v>
      </c>
      <c r="Q1671" t="str">
        <f>VLOOKUP($A1671, 'Hospitalisation Details'!$A$2:$K$2344, 8, FALSE)</f>
        <v>tier - 3</v>
      </c>
      <c r="R1671" t="str">
        <f>VLOOKUP($A1671, 'Hospitalisation Details'!$A$2:$K$2344, 9, FALSE)</f>
        <v>R1013</v>
      </c>
      <c r="S1671" t="str">
        <f>VLOOKUP($A1671, 'Hospitalisation Details'!$A$2:$K$2344, 10, FALSE)</f>
        <v>30Aug1981</v>
      </c>
      <c r="T1671">
        <f>VLOOKUP($A1671, 'Hospitalisation Details'!$A$2:$K$2344, 11, FALSE)</f>
        <v>41</v>
      </c>
    </row>
    <row r="1672" spans="1:20" ht="15.75" x14ac:dyDescent="0.25">
      <c r="A1672" s="1" t="s">
        <v>699</v>
      </c>
      <c r="B1672" t="str">
        <f>VLOOKUP($A1672, 'Customer Names'!$A$2:$D$2336, 2, FALSE)</f>
        <v>Hodge</v>
      </c>
      <c r="C1672" t="str">
        <f>VLOOKUP($A1672, 'Customer Names'!$A$2:$D$2336, 3, FALSE)</f>
        <v xml:space="preserve"> Ms</v>
      </c>
      <c r="D1672" t="str">
        <f>VLOOKUP($A1672, 'Customer Names'!$A$2:$D$2336, 4, FALSE)</f>
        <v xml:space="preserve">  Stephanie J</v>
      </c>
      <c r="E1672">
        <f>VLOOKUP($A1672, 'Medical Examinations'!$A$2:$J$2336, 2, FALSE)</f>
        <v>25.6</v>
      </c>
      <c r="F1672">
        <f>VLOOKUP($A1672, 'Medical Examinations'!$A$2:$J$2336, 3, FALSE)</f>
        <v>6.03</v>
      </c>
      <c r="G1672" t="str">
        <f>VLOOKUP($A1672, 'Medical Examinations'!$A$2:$J$2336, 4, FALSE)</f>
        <v>No</v>
      </c>
      <c r="H1672" t="str">
        <f>VLOOKUP($A1672, 'Medical Examinations'!$A$2:$J$2336, 5, FALSE)</f>
        <v>No</v>
      </c>
      <c r="I1672" t="str">
        <f>VLOOKUP($A1672, 'Medical Examinations'!$A$2:$J$2336, 6, FALSE)</f>
        <v>Yes</v>
      </c>
      <c r="J1672">
        <f>VLOOKUP($A1672, 'Medical Examinations'!$A$2:$J$2336, 7, FALSE)</f>
        <v>0</v>
      </c>
      <c r="K1672" t="str">
        <f>VLOOKUP($A1672, 'Medical Examinations'!$A$2:$J$2336, 8, FALSE)</f>
        <v>No</v>
      </c>
      <c r="L1672" t="str">
        <f>VLOOKUP($A1672, 'Medical Examinations'!$A$2:$J$2336, 9, FALSE)</f>
        <v>Obesity</v>
      </c>
      <c r="M1672" t="str">
        <f>VLOOKUP($A1672, 'Medical Examinations'!$A$2:$J$2336, 10, FALSE)</f>
        <v>Diabetes</v>
      </c>
      <c r="N1672">
        <f>VLOOKUP($A1672, 'Hospitalisation Details'!$A$2:$K$2344, 5, FALSE)</f>
        <v>4</v>
      </c>
      <c r="O1672">
        <f>VLOOKUP($A1672, 'Hospitalisation Details'!$A$2:$K$2344, 6, FALSE)</f>
        <v>5708.87</v>
      </c>
      <c r="P1672" t="str">
        <f>VLOOKUP($A1672, 'Hospitalisation Details'!$A$2:$K$2344, 7, FALSE)</f>
        <v>tier - 2</v>
      </c>
      <c r="Q1672" t="str">
        <f>VLOOKUP($A1672, 'Hospitalisation Details'!$A$2:$K$2344, 8, FALSE)</f>
        <v>tier - 1</v>
      </c>
      <c r="R1672" t="str">
        <f>VLOOKUP($A1672, 'Hospitalisation Details'!$A$2:$K$2344, 9, FALSE)</f>
        <v>R1011</v>
      </c>
      <c r="S1672" t="str">
        <f>VLOOKUP($A1672, 'Hospitalisation Details'!$A$2:$K$2344, 10, FALSE)</f>
        <v>3Nov1993</v>
      </c>
      <c r="T1672">
        <f>VLOOKUP($A1672, 'Hospitalisation Details'!$A$2:$K$2344, 11, FALSE)</f>
        <v>29</v>
      </c>
    </row>
    <row r="1673" spans="1:20" ht="15.75" x14ac:dyDescent="0.25">
      <c r="A1673" s="1" t="s">
        <v>698</v>
      </c>
      <c r="B1673" t="str">
        <f>VLOOKUP($A1673, 'Customer Names'!$A$2:$D$2336, 2, FALSE)</f>
        <v>Marcus</v>
      </c>
      <c r="C1673" t="str">
        <f>VLOOKUP($A1673, 'Customer Names'!$A$2:$D$2336, 3, FALSE)</f>
        <v xml:space="preserve"> Mr</v>
      </c>
      <c r="D1673" t="str">
        <f>VLOOKUP($A1673, 'Customer Names'!$A$2:$D$2336, 4, FALSE)</f>
        <v xml:space="preserve">  Jake</v>
      </c>
      <c r="E1673">
        <f>VLOOKUP($A1673, 'Medical Examinations'!$A$2:$J$2336, 2, FALSE)</f>
        <v>33.549999999999997</v>
      </c>
      <c r="F1673">
        <f>VLOOKUP($A1673, 'Medical Examinations'!$A$2:$J$2336, 3, FALSE)</f>
        <v>10.9</v>
      </c>
      <c r="G1673" t="str">
        <f>VLOOKUP($A1673, 'Medical Examinations'!$A$2:$J$2336, 4, FALSE)</f>
        <v>Yes</v>
      </c>
      <c r="H1673" t="str">
        <f>VLOOKUP($A1673, 'Medical Examinations'!$A$2:$J$2336, 5, FALSE)</f>
        <v>No</v>
      </c>
      <c r="I1673" t="str">
        <f>VLOOKUP($A1673, 'Medical Examinations'!$A$2:$J$2336, 6, FALSE)</f>
        <v>No</v>
      </c>
      <c r="J1673">
        <f>VLOOKUP($A1673, 'Medical Examinations'!$A$2:$J$2336, 7, FALSE)</f>
        <v>1</v>
      </c>
      <c r="K1673" t="str">
        <f>VLOOKUP($A1673, 'Medical Examinations'!$A$2:$J$2336, 8, FALSE)</f>
        <v>No</v>
      </c>
      <c r="L1673" t="str">
        <f>VLOOKUP($A1673, 'Medical Examinations'!$A$2:$J$2336, 9, FALSE)</f>
        <v>Obesity</v>
      </c>
      <c r="M1673" t="str">
        <f>VLOOKUP($A1673, 'Medical Examinations'!$A$2:$J$2336, 10, FALSE)</f>
        <v>Diabetes</v>
      </c>
      <c r="N1673">
        <f>VLOOKUP($A1673, 'Hospitalisation Details'!$A$2:$K$2344, 5, FALSE)</f>
        <v>0</v>
      </c>
      <c r="O1673">
        <f>VLOOKUP($A1673, 'Hospitalisation Details'!$A$2:$K$2344, 6, FALSE)</f>
        <v>5699.84</v>
      </c>
      <c r="P1673" t="str">
        <f>VLOOKUP($A1673, 'Hospitalisation Details'!$A$2:$K$2344, 7, FALSE)</f>
        <v>tier - 2</v>
      </c>
      <c r="Q1673" t="str">
        <f>VLOOKUP($A1673, 'Hospitalisation Details'!$A$2:$K$2344, 8, FALSE)</f>
        <v>tier - 3</v>
      </c>
      <c r="R1673" t="str">
        <f>VLOOKUP($A1673, 'Hospitalisation Details'!$A$2:$K$2344, 9, FALSE)</f>
        <v>R1013</v>
      </c>
      <c r="S1673" t="str">
        <f>VLOOKUP($A1673, 'Hospitalisation Details'!$A$2:$K$2344, 10, FALSE)</f>
        <v>15Jun1981</v>
      </c>
      <c r="T1673">
        <f>VLOOKUP($A1673, 'Hospitalisation Details'!$A$2:$K$2344, 11, FALSE)</f>
        <v>41</v>
      </c>
    </row>
    <row r="1674" spans="1:20" ht="15.75" x14ac:dyDescent="0.25">
      <c r="A1674" s="1" t="s">
        <v>697</v>
      </c>
      <c r="B1674" t="str">
        <f>VLOOKUP($A1674, 'Customer Names'!$A$2:$D$2336, 2, FALSE)</f>
        <v>Daubert</v>
      </c>
      <c r="C1674" t="str">
        <f>VLOOKUP($A1674, 'Customer Names'!$A$2:$D$2336, 3, FALSE)</f>
        <v xml:space="preserve"> Ms</v>
      </c>
      <c r="D1674" t="str">
        <f>VLOOKUP($A1674, 'Customer Names'!$A$2:$D$2336, 4, FALSE)</f>
        <v xml:space="preserve">  Alison L</v>
      </c>
      <c r="E1674">
        <f>VLOOKUP($A1674, 'Medical Examinations'!$A$2:$J$2336, 2, FALSE)</f>
        <v>16.690000000000001</v>
      </c>
      <c r="F1674">
        <f>VLOOKUP($A1674, 'Medical Examinations'!$A$2:$J$2336, 3, FALSE)</f>
        <v>10.66</v>
      </c>
      <c r="G1674" t="str">
        <f>VLOOKUP($A1674, 'Medical Examinations'!$A$2:$J$2336, 4, FALSE)</f>
        <v>No</v>
      </c>
      <c r="H1674" t="str">
        <f>VLOOKUP($A1674, 'Medical Examinations'!$A$2:$J$2336, 5, FALSE)</f>
        <v>No</v>
      </c>
      <c r="I1674" t="str">
        <f>VLOOKUP($A1674, 'Medical Examinations'!$A$2:$J$2336, 6, FALSE)</f>
        <v>No</v>
      </c>
      <c r="J1674">
        <f>VLOOKUP($A1674, 'Medical Examinations'!$A$2:$J$2336, 7, FALSE)</f>
        <v>0</v>
      </c>
      <c r="K1674" t="str">
        <f>VLOOKUP($A1674, 'Medical Examinations'!$A$2:$J$2336, 8, FALSE)</f>
        <v>No</v>
      </c>
      <c r="L1674" t="str">
        <f>VLOOKUP($A1674, 'Medical Examinations'!$A$2:$J$2336, 9, FALSE)</f>
        <v>Underweight</v>
      </c>
      <c r="M1674" t="str">
        <f>VLOOKUP($A1674, 'Medical Examinations'!$A$2:$J$2336, 10, FALSE)</f>
        <v>Diabetes</v>
      </c>
      <c r="N1674">
        <f>VLOOKUP($A1674, 'Hospitalisation Details'!$A$2:$K$2344, 5, FALSE)</f>
        <v>0</v>
      </c>
      <c r="O1674">
        <f>VLOOKUP($A1674, 'Hospitalisation Details'!$A$2:$K$2344, 6, FALSE)</f>
        <v>5698.74</v>
      </c>
      <c r="P1674" t="str">
        <f>VLOOKUP($A1674, 'Hospitalisation Details'!$A$2:$K$2344, 7, FALSE)</f>
        <v>tier - 2</v>
      </c>
      <c r="Q1674" t="str">
        <f>VLOOKUP($A1674, 'Hospitalisation Details'!$A$2:$K$2344, 8, FALSE)</f>
        <v>tier - 2</v>
      </c>
      <c r="R1674" t="str">
        <f>VLOOKUP($A1674, 'Hospitalisation Details'!$A$2:$K$2344, 9, FALSE)</f>
        <v>R1012</v>
      </c>
      <c r="S1674" t="str">
        <f>VLOOKUP($A1674, 'Hospitalisation Details'!$A$2:$K$2344, 10, FALSE)</f>
        <v>6Jul1974</v>
      </c>
      <c r="T1674">
        <f>VLOOKUP($A1674, 'Hospitalisation Details'!$A$2:$K$2344, 11, FALSE)</f>
        <v>48</v>
      </c>
    </row>
    <row r="1675" spans="1:20" ht="15.75" x14ac:dyDescent="0.25">
      <c r="A1675" s="1" t="s">
        <v>696</v>
      </c>
      <c r="B1675" t="str">
        <f>VLOOKUP($A1675, 'Customer Names'!$A$2:$D$2336, 2, FALSE)</f>
        <v>Close</v>
      </c>
      <c r="C1675" t="str">
        <f>VLOOKUP($A1675, 'Customer Names'!$A$2:$D$2336, 3, FALSE)</f>
        <v xml:space="preserve"> Ms</v>
      </c>
      <c r="D1675" t="str">
        <f>VLOOKUP($A1675, 'Customer Names'!$A$2:$D$2336, 4, FALSE)</f>
        <v xml:space="preserve">  Lindsay M</v>
      </c>
      <c r="E1675">
        <f>VLOOKUP($A1675, 'Medical Examinations'!$A$2:$J$2336, 2, FALSE)</f>
        <v>19.95</v>
      </c>
      <c r="F1675">
        <f>VLOOKUP($A1675, 'Medical Examinations'!$A$2:$J$2336, 3, FALSE)</f>
        <v>4.05</v>
      </c>
      <c r="G1675" t="str">
        <f>VLOOKUP($A1675, 'Medical Examinations'!$A$2:$J$2336, 4, FALSE)</f>
        <v>No</v>
      </c>
      <c r="H1675" t="str">
        <f>VLOOKUP($A1675, 'Medical Examinations'!$A$2:$J$2336, 5, FALSE)</f>
        <v>No</v>
      </c>
      <c r="I1675" t="str">
        <f>VLOOKUP($A1675, 'Medical Examinations'!$A$2:$J$2336, 6, FALSE)</f>
        <v>No</v>
      </c>
      <c r="J1675">
        <f>VLOOKUP($A1675, 'Medical Examinations'!$A$2:$J$2336, 7, FALSE)</f>
        <v>0</v>
      </c>
      <c r="K1675" t="str">
        <f>VLOOKUP($A1675, 'Medical Examinations'!$A$2:$J$2336, 8, FALSE)</f>
        <v>No</v>
      </c>
      <c r="L1675" t="str">
        <f>VLOOKUP($A1675, 'Medical Examinations'!$A$2:$J$2336, 9, FALSE)</f>
        <v>Obesity</v>
      </c>
      <c r="M1675" t="str">
        <f>VLOOKUP($A1675, 'Medical Examinations'!$A$2:$J$2336, 10, FALSE)</f>
        <v>Normal</v>
      </c>
      <c r="N1675">
        <f>VLOOKUP($A1675, 'Hospitalisation Details'!$A$2:$K$2344, 5, FALSE)</f>
        <v>3</v>
      </c>
      <c r="O1675">
        <f>VLOOKUP($A1675, 'Hospitalisation Details'!$A$2:$K$2344, 6, FALSE)</f>
        <v>5693.43</v>
      </c>
      <c r="P1675" t="str">
        <f>VLOOKUP($A1675, 'Hospitalisation Details'!$A$2:$K$2344, 7, FALSE)</f>
        <v>tier - 2</v>
      </c>
      <c r="Q1675" t="str">
        <f>VLOOKUP($A1675, 'Hospitalisation Details'!$A$2:$K$2344, 8, FALSE)</f>
        <v>tier - 3</v>
      </c>
      <c r="R1675" t="str">
        <f>VLOOKUP($A1675, 'Hospitalisation Details'!$A$2:$K$2344, 9, FALSE)</f>
        <v>R1012</v>
      </c>
      <c r="S1675" t="str">
        <f>VLOOKUP($A1675, 'Hospitalisation Details'!$A$2:$K$2344, 10, FALSE)</f>
        <v>3Nov1992</v>
      </c>
      <c r="T1675">
        <f>VLOOKUP($A1675, 'Hospitalisation Details'!$A$2:$K$2344, 11, FALSE)</f>
        <v>30</v>
      </c>
    </row>
    <row r="1676" spans="1:20" ht="15.75" x14ac:dyDescent="0.25">
      <c r="A1676" s="1" t="s">
        <v>695</v>
      </c>
      <c r="B1676" t="str">
        <f>VLOOKUP($A1676, 'Customer Names'!$A$2:$D$2336, 2, FALSE)</f>
        <v>Roels</v>
      </c>
      <c r="C1676" t="str">
        <f>VLOOKUP($A1676, 'Customer Names'!$A$2:$D$2336, 3, FALSE)</f>
        <v xml:space="preserve"> Mr</v>
      </c>
      <c r="D1676" t="str">
        <f>VLOOKUP($A1676, 'Customer Names'!$A$2:$D$2336, 4, FALSE)</f>
        <v xml:space="preserve">  Guillaume</v>
      </c>
      <c r="E1676">
        <f>VLOOKUP($A1676, 'Medical Examinations'!$A$2:$J$2336, 2, FALSE)</f>
        <v>17.55</v>
      </c>
      <c r="F1676">
        <f>VLOOKUP($A1676, 'Medical Examinations'!$A$2:$J$2336, 3, FALSE)</f>
        <v>4.2300000000000004</v>
      </c>
      <c r="G1676" t="str">
        <f>VLOOKUP($A1676, 'Medical Examinations'!$A$2:$J$2336, 4, FALSE)</f>
        <v>No</v>
      </c>
      <c r="H1676" t="str">
        <f>VLOOKUP($A1676, 'Medical Examinations'!$A$2:$J$2336, 5, FALSE)</f>
        <v>No</v>
      </c>
      <c r="I1676" t="str">
        <f>VLOOKUP($A1676, 'Medical Examinations'!$A$2:$J$2336, 6, FALSE)</f>
        <v>No</v>
      </c>
      <c r="J1676">
        <f>VLOOKUP($A1676, 'Medical Examinations'!$A$2:$J$2336, 7, FALSE)</f>
        <v>0</v>
      </c>
      <c r="K1676" t="str">
        <f>VLOOKUP($A1676, 'Medical Examinations'!$A$2:$J$2336, 8, FALSE)</f>
        <v>No</v>
      </c>
      <c r="L1676" t="str">
        <f>VLOOKUP($A1676, 'Medical Examinations'!$A$2:$J$2336, 9, FALSE)</f>
        <v>Underweight</v>
      </c>
      <c r="M1676" t="str">
        <f>VLOOKUP($A1676, 'Medical Examinations'!$A$2:$J$2336, 10, FALSE)</f>
        <v>Normal</v>
      </c>
      <c r="N1676">
        <f>VLOOKUP($A1676, 'Hospitalisation Details'!$A$2:$K$2344, 5, FALSE)</f>
        <v>0</v>
      </c>
      <c r="O1676">
        <f>VLOOKUP($A1676, 'Hospitalisation Details'!$A$2:$K$2344, 6, FALSE)</f>
        <v>5690.79</v>
      </c>
      <c r="P1676" t="str">
        <f>VLOOKUP($A1676, 'Hospitalisation Details'!$A$2:$K$2344, 7, FALSE)</f>
        <v>tier - 2</v>
      </c>
      <c r="Q1676" t="str">
        <f>VLOOKUP($A1676, 'Hospitalisation Details'!$A$2:$K$2344, 8, FALSE)</f>
        <v>tier - 1</v>
      </c>
      <c r="R1676" t="str">
        <f>VLOOKUP($A1676, 'Hospitalisation Details'!$A$2:$K$2344, 9, FALSE)</f>
        <v>R1013</v>
      </c>
      <c r="S1676" t="str">
        <f>VLOOKUP($A1676, 'Hospitalisation Details'!$A$2:$K$2344, 10, FALSE)</f>
        <v>28Oct1972</v>
      </c>
      <c r="T1676">
        <f>VLOOKUP($A1676, 'Hospitalisation Details'!$A$2:$K$2344, 11, FALSE)</f>
        <v>50</v>
      </c>
    </row>
    <row r="1677" spans="1:20" ht="15.75" x14ac:dyDescent="0.25">
      <c r="A1677" s="1" t="s">
        <v>694</v>
      </c>
      <c r="B1677" t="str">
        <f>VLOOKUP($A1677, 'Customer Names'!$A$2:$D$2336, 2, FALSE)</f>
        <v>Venosky</v>
      </c>
      <c r="C1677" t="str">
        <f>VLOOKUP($A1677, 'Customer Names'!$A$2:$D$2336, 3, FALSE)</f>
        <v xml:space="preserve"> Ms</v>
      </c>
      <c r="D1677" t="str">
        <f>VLOOKUP($A1677, 'Customer Names'!$A$2:$D$2336, 4, FALSE)</f>
        <v xml:space="preserve">  Kaylee</v>
      </c>
      <c r="E1677">
        <f>VLOOKUP($A1677, 'Medical Examinations'!$A$2:$J$2336, 2, FALSE)</f>
        <v>22.01</v>
      </c>
      <c r="F1677">
        <f>VLOOKUP($A1677, 'Medical Examinations'!$A$2:$J$2336, 3, FALSE)</f>
        <v>5.01</v>
      </c>
      <c r="G1677" t="str">
        <f>VLOOKUP($A1677, 'Medical Examinations'!$A$2:$J$2336, 4, FALSE)</f>
        <v>No</v>
      </c>
      <c r="H1677" t="str">
        <f>VLOOKUP($A1677, 'Medical Examinations'!$A$2:$J$2336, 5, FALSE)</f>
        <v>No</v>
      </c>
      <c r="I1677" t="str">
        <f>VLOOKUP($A1677, 'Medical Examinations'!$A$2:$J$2336, 6, FALSE)</f>
        <v>No</v>
      </c>
      <c r="J1677">
        <f>VLOOKUP($A1677, 'Medical Examinations'!$A$2:$J$2336, 7, FALSE)</f>
        <v>0</v>
      </c>
      <c r="K1677" t="str">
        <f>VLOOKUP($A1677, 'Medical Examinations'!$A$2:$J$2336, 8, FALSE)</f>
        <v>No</v>
      </c>
      <c r="L1677" t="str">
        <f>VLOOKUP($A1677, 'Medical Examinations'!$A$2:$J$2336, 9, FALSE)</f>
        <v>Obesity</v>
      </c>
      <c r="M1677" t="str">
        <f>VLOOKUP($A1677, 'Medical Examinations'!$A$2:$J$2336, 10, FALSE)</f>
        <v>Normal</v>
      </c>
      <c r="N1677">
        <f>VLOOKUP($A1677, 'Hospitalisation Details'!$A$2:$K$2344, 5, FALSE)</f>
        <v>3</v>
      </c>
      <c r="O1677">
        <f>VLOOKUP($A1677, 'Hospitalisation Details'!$A$2:$K$2344, 6, FALSE)</f>
        <v>5679.13</v>
      </c>
      <c r="P1677" t="str">
        <f>VLOOKUP($A1677, 'Hospitalisation Details'!$A$2:$K$2344, 7, FALSE)</f>
        <v>tier - 2</v>
      </c>
      <c r="Q1677" t="str">
        <f>VLOOKUP($A1677, 'Hospitalisation Details'!$A$2:$K$2344, 8, FALSE)</f>
        <v>tier - 2</v>
      </c>
      <c r="R1677" t="str">
        <f>VLOOKUP($A1677, 'Hospitalisation Details'!$A$2:$K$2344, 9, FALSE)</f>
        <v>R1013</v>
      </c>
      <c r="S1677" t="str">
        <f>VLOOKUP($A1677, 'Hospitalisation Details'!$A$2:$K$2344, 10, FALSE)</f>
        <v>12Aug1984</v>
      </c>
      <c r="T1677">
        <f>VLOOKUP($A1677, 'Hospitalisation Details'!$A$2:$K$2344, 11, FALSE)</f>
        <v>38</v>
      </c>
    </row>
    <row r="1678" spans="1:20" ht="15.75" x14ac:dyDescent="0.25">
      <c r="A1678" s="1" t="s">
        <v>693</v>
      </c>
      <c r="B1678" t="str">
        <f>VLOOKUP($A1678, 'Customer Names'!$A$2:$D$2336, 2, FALSE)</f>
        <v>Gosnell</v>
      </c>
      <c r="C1678" t="str">
        <f>VLOOKUP($A1678, 'Customer Names'!$A$2:$D$2336, 3, FALSE)</f>
        <v xml:space="preserve"> Ms</v>
      </c>
      <c r="D1678" t="str">
        <f>VLOOKUP($A1678, 'Customer Names'!$A$2:$D$2336, 4, FALSE)</f>
        <v xml:space="preserve">  Theresa</v>
      </c>
      <c r="E1678">
        <f>VLOOKUP($A1678, 'Medical Examinations'!$A$2:$J$2336, 2, FALSE)</f>
        <v>41.8</v>
      </c>
      <c r="F1678">
        <f>VLOOKUP($A1678, 'Medical Examinations'!$A$2:$J$2336, 3, FALSE)</f>
        <v>5.82</v>
      </c>
      <c r="G1678" t="str">
        <f>VLOOKUP($A1678, 'Medical Examinations'!$A$2:$J$2336, 4, FALSE)</f>
        <v>Yes</v>
      </c>
      <c r="H1678" t="str">
        <f>VLOOKUP($A1678, 'Medical Examinations'!$A$2:$J$2336, 5, FALSE)</f>
        <v>No</v>
      </c>
      <c r="I1678" t="str">
        <f>VLOOKUP($A1678, 'Medical Examinations'!$A$2:$J$2336, 6, FALSE)</f>
        <v>Yes</v>
      </c>
      <c r="J1678">
        <f>VLOOKUP($A1678, 'Medical Examinations'!$A$2:$J$2336, 7, FALSE)</f>
        <v>2</v>
      </c>
      <c r="K1678" t="str">
        <f>VLOOKUP($A1678, 'Medical Examinations'!$A$2:$J$2336, 8, FALSE)</f>
        <v>Yes</v>
      </c>
      <c r="L1678" t="str">
        <f>VLOOKUP($A1678, 'Medical Examinations'!$A$2:$J$2336, 9, FALSE)</f>
        <v>Obesity</v>
      </c>
      <c r="M1678" t="str">
        <f>VLOOKUP($A1678, 'Medical Examinations'!$A$2:$J$2336, 10, FALSE)</f>
        <v>Diabetes</v>
      </c>
      <c r="N1678">
        <f>VLOOKUP($A1678, 'Hospitalisation Details'!$A$2:$K$2344, 5, FALSE)</f>
        <v>0</v>
      </c>
      <c r="O1678">
        <f>VLOOKUP($A1678, 'Hospitalisation Details'!$A$2:$K$2344, 6, FALSE)</f>
        <v>5662.23</v>
      </c>
      <c r="P1678" t="str">
        <f>VLOOKUP($A1678, 'Hospitalisation Details'!$A$2:$K$2344, 7, FALSE)</f>
        <v>tier - 2</v>
      </c>
      <c r="Q1678" t="str">
        <f>VLOOKUP($A1678, 'Hospitalisation Details'!$A$2:$K$2344, 8, FALSE)</f>
        <v>tier - 1</v>
      </c>
      <c r="R1678" t="str">
        <f>VLOOKUP($A1678, 'Hospitalisation Details'!$A$2:$K$2344, 9, FALSE)</f>
        <v>R1013</v>
      </c>
      <c r="S1678" t="str">
        <f>VLOOKUP($A1678, 'Hospitalisation Details'!$A$2:$K$2344, 10, FALSE)</f>
        <v>3Sep1983</v>
      </c>
      <c r="T1678">
        <f>VLOOKUP($A1678, 'Hospitalisation Details'!$A$2:$K$2344, 11, FALSE)</f>
        <v>39</v>
      </c>
    </row>
    <row r="1679" spans="1:20" ht="15.75" x14ac:dyDescent="0.25">
      <c r="A1679" s="1" t="s">
        <v>692</v>
      </c>
      <c r="B1679" t="str">
        <f>VLOOKUP($A1679, 'Customer Names'!$A$2:$D$2336, 2, FALSE)</f>
        <v>Chewning-Kulick</v>
      </c>
      <c r="C1679" t="str">
        <f>VLOOKUP($A1679, 'Customer Names'!$A$2:$D$2336, 3, FALSE)</f>
        <v xml:space="preserve"> Mr</v>
      </c>
      <c r="D1679" t="str">
        <f>VLOOKUP($A1679, 'Customer Names'!$A$2:$D$2336, 4, FALSE)</f>
        <v xml:space="preserve">  Travis G</v>
      </c>
      <c r="E1679">
        <f>VLOOKUP($A1679, 'Medical Examinations'!$A$2:$J$2336, 2, FALSE)</f>
        <v>19.170000000000002</v>
      </c>
      <c r="F1679">
        <f>VLOOKUP($A1679, 'Medical Examinations'!$A$2:$J$2336, 3, FALSE)</f>
        <v>7.94</v>
      </c>
      <c r="G1679" t="str">
        <f>VLOOKUP($A1679, 'Medical Examinations'!$A$2:$J$2336, 4, FALSE)</f>
        <v>No</v>
      </c>
      <c r="H1679" t="str">
        <f>VLOOKUP($A1679, 'Medical Examinations'!$A$2:$J$2336, 5, FALSE)</f>
        <v>No</v>
      </c>
      <c r="I1679" t="str">
        <f>VLOOKUP($A1679, 'Medical Examinations'!$A$2:$J$2336, 6, FALSE)</f>
        <v>No</v>
      </c>
      <c r="J1679">
        <f>VLOOKUP($A1679, 'Medical Examinations'!$A$2:$J$2336, 7, FALSE)</f>
        <v>0</v>
      </c>
      <c r="K1679" t="str">
        <f>VLOOKUP($A1679, 'Medical Examinations'!$A$2:$J$2336, 8, FALSE)</f>
        <v>No</v>
      </c>
      <c r="L1679" t="str">
        <f>VLOOKUP($A1679, 'Medical Examinations'!$A$2:$J$2336, 9, FALSE)</f>
        <v>Obesity</v>
      </c>
      <c r="M1679" t="str">
        <f>VLOOKUP($A1679, 'Medical Examinations'!$A$2:$J$2336, 10, FALSE)</f>
        <v>Diabetes</v>
      </c>
      <c r="N1679">
        <f>VLOOKUP($A1679, 'Hospitalisation Details'!$A$2:$K$2344, 5, FALSE)</f>
        <v>2</v>
      </c>
      <c r="O1679">
        <f>VLOOKUP($A1679, 'Hospitalisation Details'!$A$2:$K$2344, 6, FALSE)</f>
        <v>5650.14</v>
      </c>
      <c r="P1679" t="str">
        <f>VLOOKUP($A1679, 'Hospitalisation Details'!$A$2:$K$2344, 7, FALSE)</f>
        <v>tier - 2</v>
      </c>
      <c r="Q1679" t="str">
        <f>VLOOKUP($A1679, 'Hospitalisation Details'!$A$2:$K$2344, 8, FALSE)</f>
        <v>tier - 1</v>
      </c>
      <c r="R1679" t="str">
        <f>VLOOKUP($A1679, 'Hospitalisation Details'!$A$2:$K$2344, 9, FALSE)</f>
        <v>R1013</v>
      </c>
      <c r="S1679" t="str">
        <f>VLOOKUP($A1679, 'Hospitalisation Details'!$A$2:$K$2344, 10, FALSE)</f>
        <v>27Sep1978</v>
      </c>
      <c r="T1679">
        <f>VLOOKUP($A1679, 'Hospitalisation Details'!$A$2:$K$2344, 11, FALSE)</f>
        <v>44</v>
      </c>
    </row>
    <row r="1680" spans="1:20" ht="15.75" x14ac:dyDescent="0.25">
      <c r="A1680" s="1" t="s">
        <v>691</v>
      </c>
      <c r="B1680" t="str">
        <f>VLOOKUP($A1680, 'Customer Names'!$A$2:$D$2336, 2, FALSE)</f>
        <v>McCarron</v>
      </c>
      <c r="C1680" t="str">
        <f>VLOOKUP($A1680, 'Customer Names'!$A$2:$D$2336, 3, FALSE)</f>
        <v xml:space="preserve"> Ms</v>
      </c>
      <c r="D1680" t="str">
        <f>VLOOKUP($A1680, 'Customer Names'!$A$2:$D$2336, 4, FALSE)</f>
        <v xml:space="preserve">  Emma L</v>
      </c>
      <c r="E1680">
        <f>VLOOKUP($A1680, 'Medical Examinations'!$A$2:$J$2336, 2, FALSE)</f>
        <v>32.799999999999997</v>
      </c>
      <c r="F1680">
        <f>VLOOKUP($A1680, 'Medical Examinations'!$A$2:$J$2336, 3, FALSE)</f>
        <v>6.16</v>
      </c>
      <c r="G1680" t="str">
        <f>VLOOKUP($A1680, 'Medical Examinations'!$A$2:$J$2336, 4, FALSE)</f>
        <v>Yes</v>
      </c>
      <c r="H1680" t="str">
        <f>VLOOKUP($A1680, 'Medical Examinations'!$A$2:$J$2336, 5, FALSE)</f>
        <v>No</v>
      </c>
      <c r="I1680" t="str">
        <f>VLOOKUP($A1680, 'Medical Examinations'!$A$2:$J$2336, 6, FALSE)</f>
        <v>Yes</v>
      </c>
      <c r="J1680">
        <f>VLOOKUP($A1680, 'Medical Examinations'!$A$2:$J$2336, 7, FALSE)</f>
        <v>1</v>
      </c>
      <c r="K1680" t="str">
        <f>VLOOKUP($A1680, 'Medical Examinations'!$A$2:$J$2336, 8, FALSE)</f>
        <v>No</v>
      </c>
      <c r="L1680" t="str">
        <f>VLOOKUP($A1680, 'Medical Examinations'!$A$2:$J$2336, 9, FALSE)</f>
        <v>Obesity</v>
      </c>
      <c r="M1680" t="str">
        <f>VLOOKUP($A1680, 'Medical Examinations'!$A$2:$J$2336, 10, FALSE)</f>
        <v>Diabetes</v>
      </c>
      <c r="N1680">
        <f>VLOOKUP($A1680, 'Hospitalisation Details'!$A$2:$K$2344, 5, FALSE)</f>
        <v>0</v>
      </c>
      <c r="O1680">
        <f>VLOOKUP($A1680, 'Hospitalisation Details'!$A$2:$K$2344, 6, FALSE)</f>
        <v>5649.72</v>
      </c>
      <c r="P1680" t="str">
        <f>VLOOKUP($A1680, 'Hospitalisation Details'!$A$2:$K$2344, 7, FALSE)</f>
        <v>tier - 2</v>
      </c>
      <c r="Q1680" t="str">
        <f>VLOOKUP($A1680, 'Hospitalisation Details'!$A$2:$K$2344, 8, FALSE)</f>
        <v>tier - 3</v>
      </c>
      <c r="R1680" t="str">
        <f>VLOOKUP($A1680, 'Hospitalisation Details'!$A$2:$K$2344, 9, FALSE)</f>
        <v>R1011</v>
      </c>
      <c r="S1680" t="str">
        <f>VLOOKUP($A1680, 'Hospitalisation Details'!$A$2:$K$2344, 10, FALSE)</f>
        <v>8Jun1983</v>
      </c>
      <c r="T1680">
        <f>VLOOKUP($A1680, 'Hospitalisation Details'!$A$2:$K$2344, 11, FALSE)</f>
        <v>40</v>
      </c>
    </row>
    <row r="1681" spans="1:20" ht="15.75" x14ac:dyDescent="0.25">
      <c r="A1681" s="1" t="s">
        <v>690</v>
      </c>
      <c r="B1681" t="str">
        <f>VLOOKUP($A1681, 'Customer Names'!$A$2:$D$2336, 2, FALSE)</f>
        <v>Manion</v>
      </c>
      <c r="C1681" t="str">
        <f>VLOOKUP($A1681, 'Customer Names'!$A$2:$D$2336, 3, FALSE)</f>
        <v xml:space="preserve"> Ms</v>
      </c>
      <c r="D1681" t="str">
        <f>VLOOKUP($A1681, 'Customer Names'!$A$2:$D$2336, 4, FALSE)</f>
        <v xml:space="preserve">  Linda</v>
      </c>
      <c r="E1681">
        <f>VLOOKUP($A1681, 'Medical Examinations'!$A$2:$J$2336, 2, FALSE)</f>
        <v>35.814999999999998</v>
      </c>
      <c r="F1681">
        <f>VLOOKUP($A1681, 'Medical Examinations'!$A$2:$J$2336, 3, FALSE)</f>
        <v>4.1500000000000004</v>
      </c>
      <c r="G1681" t="str">
        <f>VLOOKUP($A1681, 'Medical Examinations'!$A$2:$J$2336, 4, FALSE)</f>
        <v>Yes</v>
      </c>
      <c r="H1681" t="str">
        <f>VLOOKUP($A1681, 'Medical Examinations'!$A$2:$J$2336, 5, FALSE)</f>
        <v>No</v>
      </c>
      <c r="I1681" t="str">
        <f>VLOOKUP($A1681, 'Medical Examinations'!$A$2:$J$2336, 6, FALSE)</f>
        <v>No</v>
      </c>
      <c r="J1681">
        <f>VLOOKUP($A1681, 'Medical Examinations'!$A$2:$J$2336, 7, FALSE)</f>
        <v>1</v>
      </c>
      <c r="K1681" t="str">
        <f>VLOOKUP($A1681, 'Medical Examinations'!$A$2:$J$2336, 8, FALSE)</f>
        <v>No</v>
      </c>
      <c r="L1681" t="str">
        <f>VLOOKUP($A1681, 'Medical Examinations'!$A$2:$J$2336, 9, FALSE)</f>
        <v>Obesity</v>
      </c>
      <c r="M1681" t="str">
        <f>VLOOKUP($A1681, 'Medical Examinations'!$A$2:$J$2336, 10, FALSE)</f>
        <v>Normal</v>
      </c>
      <c r="N1681">
        <f>VLOOKUP($A1681, 'Hospitalisation Details'!$A$2:$K$2344, 5, FALSE)</f>
        <v>1</v>
      </c>
      <c r="O1681">
        <f>VLOOKUP($A1681, 'Hospitalisation Details'!$A$2:$K$2344, 6, FALSE)</f>
        <v>5630.46</v>
      </c>
      <c r="P1681" t="str">
        <f>VLOOKUP($A1681, 'Hospitalisation Details'!$A$2:$K$2344, 7, FALSE)</f>
        <v>tier - 2</v>
      </c>
      <c r="Q1681" t="str">
        <f>VLOOKUP($A1681, 'Hospitalisation Details'!$A$2:$K$2344, 8, FALSE)</f>
        <v>tier - 3</v>
      </c>
      <c r="R1681" t="str">
        <f>VLOOKUP($A1681, 'Hospitalisation Details'!$A$2:$K$2344, 9, FALSE)</f>
        <v>R1012</v>
      </c>
      <c r="S1681" t="str">
        <f>VLOOKUP($A1681, 'Hospitalisation Details'!$A$2:$K$2344, 10, FALSE)</f>
        <v>9Dec1987</v>
      </c>
      <c r="T1681">
        <f>VLOOKUP($A1681, 'Hospitalisation Details'!$A$2:$K$2344, 11, FALSE)</f>
        <v>35</v>
      </c>
    </row>
    <row r="1682" spans="1:20" ht="15.75" x14ac:dyDescent="0.25">
      <c r="A1682" s="1" t="s">
        <v>689</v>
      </c>
      <c r="B1682" t="str">
        <f>VLOOKUP($A1682, 'Customer Names'!$A$2:$D$2336, 2, FALSE)</f>
        <v>Strong</v>
      </c>
      <c r="C1682" t="str">
        <f>VLOOKUP($A1682, 'Customer Names'!$A$2:$D$2336, 3, FALSE)</f>
        <v xml:space="preserve"> Mr</v>
      </c>
      <c r="D1682" t="str">
        <f>VLOOKUP($A1682, 'Customer Names'!$A$2:$D$2336, 4, FALSE)</f>
        <v xml:space="preserve">  Owen R</v>
      </c>
      <c r="E1682">
        <f>VLOOKUP($A1682, 'Medical Examinations'!$A$2:$J$2336, 2, FALSE)</f>
        <v>24.3</v>
      </c>
      <c r="F1682">
        <f>VLOOKUP($A1682, 'Medical Examinations'!$A$2:$J$2336, 3, FALSE)</f>
        <v>6.23</v>
      </c>
      <c r="G1682" t="str">
        <f>VLOOKUP($A1682, 'Medical Examinations'!$A$2:$J$2336, 4, FALSE)</f>
        <v>No</v>
      </c>
      <c r="H1682" t="str">
        <f>VLOOKUP($A1682, 'Medical Examinations'!$A$2:$J$2336, 5, FALSE)</f>
        <v>No</v>
      </c>
      <c r="I1682" t="str">
        <f>VLOOKUP($A1682, 'Medical Examinations'!$A$2:$J$2336, 6, FALSE)</f>
        <v>No</v>
      </c>
      <c r="J1682">
        <f>VLOOKUP($A1682, 'Medical Examinations'!$A$2:$J$2336, 7, FALSE)</f>
        <v>0</v>
      </c>
      <c r="K1682" t="str">
        <f>VLOOKUP($A1682, 'Medical Examinations'!$A$2:$J$2336, 8, FALSE)</f>
        <v>No</v>
      </c>
      <c r="L1682" t="str">
        <f>VLOOKUP($A1682, 'Medical Examinations'!$A$2:$J$2336, 9, FALSE)</f>
        <v>Obesity</v>
      </c>
      <c r="M1682" t="str">
        <f>VLOOKUP($A1682, 'Medical Examinations'!$A$2:$J$2336, 10, FALSE)</f>
        <v>Diabetes</v>
      </c>
      <c r="N1682">
        <f>VLOOKUP($A1682, 'Hospitalisation Details'!$A$2:$K$2344, 5, FALSE)</f>
        <v>5</v>
      </c>
      <c r="O1682">
        <f>VLOOKUP($A1682, 'Hospitalisation Details'!$A$2:$K$2344, 6, FALSE)</f>
        <v>5615.37</v>
      </c>
      <c r="P1682" t="str">
        <f>VLOOKUP($A1682, 'Hospitalisation Details'!$A$2:$K$2344, 7, FALSE)</f>
        <v>tier - 2</v>
      </c>
      <c r="Q1682" t="str">
        <f>VLOOKUP($A1682, 'Hospitalisation Details'!$A$2:$K$2344, 8, FALSE)</f>
        <v>tier - 3</v>
      </c>
      <c r="R1682" t="str">
        <f>VLOOKUP($A1682, 'Hospitalisation Details'!$A$2:$K$2344, 9, FALSE)</f>
        <v>R1011</v>
      </c>
      <c r="S1682" t="str">
        <f>VLOOKUP($A1682, 'Hospitalisation Details'!$A$2:$K$2344, 10, FALSE)</f>
        <v>15Nov1994</v>
      </c>
      <c r="T1682">
        <f>VLOOKUP($A1682, 'Hospitalisation Details'!$A$2:$K$2344, 11, FALSE)</f>
        <v>28</v>
      </c>
    </row>
    <row r="1683" spans="1:20" ht="15.75" x14ac:dyDescent="0.25">
      <c r="A1683" s="1" t="s">
        <v>688</v>
      </c>
      <c r="B1683" t="str">
        <f>VLOOKUP($A1683, 'Customer Names'!$A$2:$D$2336, 2, FALSE)</f>
        <v>Leblanc</v>
      </c>
      <c r="C1683" t="str">
        <f>VLOOKUP($A1683, 'Customer Names'!$A$2:$D$2336, 3, FALSE)</f>
        <v xml:space="preserve"> Mr</v>
      </c>
      <c r="D1683" t="str">
        <f>VLOOKUP($A1683, 'Customer Names'!$A$2:$D$2336, 4, FALSE)</f>
        <v xml:space="preserve">  Jacob</v>
      </c>
      <c r="E1683">
        <f>VLOOKUP($A1683, 'Medical Examinations'!$A$2:$J$2336, 2, FALSE)</f>
        <v>19.059999999999999</v>
      </c>
      <c r="F1683">
        <f>VLOOKUP($A1683, 'Medical Examinations'!$A$2:$J$2336, 3, FALSE)</f>
        <v>7.41</v>
      </c>
      <c r="G1683" t="str">
        <f>VLOOKUP($A1683, 'Medical Examinations'!$A$2:$J$2336, 4, FALSE)</f>
        <v>No</v>
      </c>
      <c r="H1683" t="str">
        <f>VLOOKUP($A1683, 'Medical Examinations'!$A$2:$J$2336, 5, FALSE)</f>
        <v>No</v>
      </c>
      <c r="I1683" t="str">
        <f>VLOOKUP($A1683, 'Medical Examinations'!$A$2:$J$2336, 6, FALSE)</f>
        <v>No</v>
      </c>
      <c r="J1683">
        <f>VLOOKUP($A1683, 'Medical Examinations'!$A$2:$J$2336, 7, FALSE)</f>
        <v>0</v>
      </c>
      <c r="K1683" t="str">
        <f>VLOOKUP($A1683, 'Medical Examinations'!$A$2:$J$2336, 8, FALSE)</f>
        <v>No</v>
      </c>
      <c r="L1683" t="str">
        <f>VLOOKUP($A1683, 'Medical Examinations'!$A$2:$J$2336, 9, FALSE)</f>
        <v>Obesity</v>
      </c>
      <c r="M1683" t="str">
        <f>VLOOKUP($A1683, 'Medical Examinations'!$A$2:$J$2336, 10, FALSE)</f>
        <v>Diabetes</v>
      </c>
      <c r="N1683">
        <f>VLOOKUP($A1683, 'Hospitalisation Details'!$A$2:$K$2344, 5, FALSE)</f>
        <v>2</v>
      </c>
      <c r="O1683">
        <f>VLOOKUP($A1683, 'Hospitalisation Details'!$A$2:$K$2344, 6, FALSE)</f>
        <v>5612.83</v>
      </c>
      <c r="P1683" t="str">
        <f>VLOOKUP($A1683, 'Hospitalisation Details'!$A$2:$K$2344, 7, FALSE)</f>
        <v>tier - 2</v>
      </c>
      <c r="Q1683" t="str">
        <f>VLOOKUP($A1683, 'Hospitalisation Details'!$A$2:$K$2344, 8, FALSE)</f>
        <v>tier - 3</v>
      </c>
      <c r="R1683" t="str">
        <f>VLOOKUP($A1683, 'Hospitalisation Details'!$A$2:$K$2344, 9, FALSE)</f>
        <v>R1013</v>
      </c>
      <c r="S1683" t="str">
        <f>VLOOKUP($A1683, 'Hospitalisation Details'!$A$2:$K$2344, 10, FALSE)</f>
        <v>11Sep1978</v>
      </c>
      <c r="T1683">
        <f>VLOOKUP($A1683, 'Hospitalisation Details'!$A$2:$K$2344, 11, FALSE)</f>
        <v>44</v>
      </c>
    </row>
    <row r="1684" spans="1:20" ht="15.75" x14ac:dyDescent="0.25">
      <c r="A1684" s="1" t="s">
        <v>687</v>
      </c>
      <c r="B1684" t="str">
        <f>VLOOKUP($A1684, 'Customer Names'!$A$2:$D$2336, 2, FALSE)</f>
        <v>Palmer</v>
      </c>
      <c r="C1684" t="str">
        <f>VLOOKUP($A1684, 'Customer Names'!$A$2:$D$2336, 3, FALSE)</f>
        <v xml:space="preserve"> Ms</v>
      </c>
      <c r="D1684" t="str">
        <f>VLOOKUP($A1684, 'Customer Names'!$A$2:$D$2336, 4, FALSE)</f>
        <v xml:space="preserve">  Jacqueline</v>
      </c>
      <c r="E1684">
        <f>VLOOKUP($A1684, 'Medical Examinations'!$A$2:$J$2336, 2, FALSE)</f>
        <v>33.25</v>
      </c>
      <c r="F1684">
        <f>VLOOKUP($A1684, 'Medical Examinations'!$A$2:$J$2336, 3, FALSE)</f>
        <v>5.62</v>
      </c>
      <c r="G1684" t="str">
        <f>VLOOKUP($A1684, 'Medical Examinations'!$A$2:$J$2336, 4, FALSE)</f>
        <v>Yes</v>
      </c>
      <c r="H1684" t="str">
        <f>VLOOKUP($A1684, 'Medical Examinations'!$A$2:$J$2336, 5, FALSE)</f>
        <v>No</v>
      </c>
      <c r="I1684" t="str">
        <f>VLOOKUP($A1684, 'Medical Examinations'!$A$2:$J$2336, 6, FALSE)</f>
        <v>No</v>
      </c>
      <c r="J1684">
        <f>VLOOKUP($A1684, 'Medical Examinations'!$A$2:$J$2336, 7, FALSE)</f>
        <v>1</v>
      </c>
      <c r="K1684" t="str">
        <f>VLOOKUP($A1684, 'Medical Examinations'!$A$2:$J$2336, 8, FALSE)</f>
        <v>No</v>
      </c>
      <c r="L1684" t="str">
        <f>VLOOKUP($A1684, 'Medical Examinations'!$A$2:$J$2336, 9, FALSE)</f>
        <v>Obesity</v>
      </c>
      <c r="M1684" t="str">
        <f>VLOOKUP($A1684, 'Medical Examinations'!$A$2:$J$2336, 10, FALSE)</f>
        <v>Normal</v>
      </c>
      <c r="N1684">
        <f>VLOOKUP($A1684, 'Hospitalisation Details'!$A$2:$K$2344, 5, FALSE)</f>
        <v>1</v>
      </c>
      <c r="O1684">
        <f>VLOOKUP($A1684, 'Hospitalisation Details'!$A$2:$K$2344, 6, FALSE)</f>
        <v>5594.85</v>
      </c>
      <c r="P1684" t="str">
        <f>VLOOKUP($A1684, 'Hospitalisation Details'!$A$2:$K$2344, 7, FALSE)</f>
        <v>tier - 2</v>
      </c>
      <c r="Q1684" t="str">
        <f>VLOOKUP($A1684, 'Hospitalisation Details'!$A$2:$K$2344, 8, FALSE)</f>
        <v>tier - 3</v>
      </c>
      <c r="R1684" t="str">
        <f>VLOOKUP($A1684, 'Hospitalisation Details'!$A$2:$K$2344, 9, FALSE)</f>
        <v>R1024</v>
      </c>
      <c r="S1684" t="str">
        <f>VLOOKUP($A1684, 'Hospitalisation Details'!$A$2:$K$2344, 10, FALSE)</f>
        <v>18Nov1988</v>
      </c>
      <c r="T1684">
        <f>VLOOKUP($A1684, 'Hospitalisation Details'!$A$2:$K$2344, 11, FALSE)</f>
        <v>34</v>
      </c>
    </row>
    <row r="1685" spans="1:20" ht="15.75" x14ac:dyDescent="0.25">
      <c r="A1685" s="1" t="s">
        <v>686</v>
      </c>
      <c r="B1685" t="str">
        <f>VLOOKUP($A1685, 'Customer Names'!$A$2:$D$2336, 2, FALSE)</f>
        <v>Shen</v>
      </c>
      <c r="C1685" t="str">
        <f>VLOOKUP($A1685, 'Customer Names'!$A$2:$D$2336, 3, FALSE)</f>
        <v xml:space="preserve"> Mr</v>
      </c>
      <c r="D1685" t="str">
        <f>VLOOKUP($A1685, 'Customer Names'!$A$2:$D$2336, 4, FALSE)</f>
        <v xml:space="preserve">  Yefeng</v>
      </c>
      <c r="E1685">
        <f>VLOOKUP($A1685, 'Medical Examinations'!$A$2:$J$2336, 2, FALSE)</f>
        <v>21.37</v>
      </c>
      <c r="F1685">
        <f>VLOOKUP($A1685, 'Medical Examinations'!$A$2:$J$2336, 3, FALSE)</f>
        <v>4.54</v>
      </c>
      <c r="G1685" t="str">
        <f>VLOOKUP($A1685, 'Medical Examinations'!$A$2:$J$2336, 4, FALSE)</f>
        <v>No</v>
      </c>
      <c r="H1685" t="str">
        <f>VLOOKUP($A1685, 'Medical Examinations'!$A$2:$J$2336, 5, FALSE)</f>
        <v>No</v>
      </c>
      <c r="I1685" t="str">
        <f>VLOOKUP($A1685, 'Medical Examinations'!$A$2:$J$2336, 6, FALSE)</f>
        <v>Yes</v>
      </c>
      <c r="J1685">
        <f>VLOOKUP($A1685, 'Medical Examinations'!$A$2:$J$2336, 7, FALSE)</f>
        <v>0</v>
      </c>
      <c r="K1685" t="str">
        <f>VLOOKUP($A1685, 'Medical Examinations'!$A$2:$J$2336, 8, FALSE)</f>
        <v>No</v>
      </c>
      <c r="L1685" t="str">
        <f>VLOOKUP($A1685, 'Medical Examinations'!$A$2:$J$2336, 9, FALSE)</f>
        <v>Obesity</v>
      </c>
      <c r="M1685" t="str">
        <f>VLOOKUP($A1685, 'Medical Examinations'!$A$2:$J$2336, 10, FALSE)</f>
        <v>Normal</v>
      </c>
      <c r="N1685">
        <f>VLOOKUP($A1685, 'Hospitalisation Details'!$A$2:$K$2344, 5, FALSE)</f>
        <v>3</v>
      </c>
      <c r="O1685">
        <f>VLOOKUP($A1685, 'Hospitalisation Details'!$A$2:$K$2344, 6, FALSE)</f>
        <v>5587.59</v>
      </c>
      <c r="P1685" t="str">
        <f>VLOOKUP($A1685, 'Hospitalisation Details'!$A$2:$K$2344, 7, FALSE)</f>
        <v>tier - 2</v>
      </c>
      <c r="Q1685" t="str">
        <f>VLOOKUP($A1685, 'Hospitalisation Details'!$A$2:$K$2344, 8, FALSE)</f>
        <v>tier - 1</v>
      </c>
      <c r="R1685" t="str">
        <f>VLOOKUP($A1685, 'Hospitalisation Details'!$A$2:$K$2344, 9, FALSE)</f>
        <v>R1013</v>
      </c>
      <c r="S1685" t="str">
        <f>VLOOKUP($A1685, 'Hospitalisation Details'!$A$2:$K$2344, 10, FALSE)</f>
        <v>3Oct1983</v>
      </c>
      <c r="T1685">
        <f>VLOOKUP($A1685, 'Hospitalisation Details'!$A$2:$K$2344, 11, FALSE)</f>
        <v>39</v>
      </c>
    </row>
    <row r="1686" spans="1:20" ht="15.75" x14ac:dyDescent="0.25">
      <c r="A1686" s="1" t="s">
        <v>685</v>
      </c>
      <c r="B1686" t="str">
        <f>VLOOKUP($A1686, 'Customer Names'!$A$2:$D$2336, 2, FALSE)</f>
        <v>Goldsby</v>
      </c>
      <c r="C1686" t="str">
        <f>VLOOKUP($A1686, 'Customer Names'!$A$2:$D$2336, 3, FALSE)</f>
        <v xml:space="preserve"> Mr</v>
      </c>
      <c r="D1686" t="str">
        <f>VLOOKUP($A1686, 'Customer Names'!$A$2:$D$2336, 4, FALSE)</f>
        <v xml:space="preserve">  Thomas J</v>
      </c>
      <c r="E1686">
        <f>VLOOKUP($A1686, 'Medical Examinations'!$A$2:$J$2336, 2, FALSE)</f>
        <v>34.43</v>
      </c>
      <c r="F1686">
        <f>VLOOKUP($A1686, 'Medical Examinations'!$A$2:$J$2336, 3, FALSE)</f>
        <v>8.6199999999999992</v>
      </c>
      <c r="G1686" t="str">
        <f>VLOOKUP($A1686, 'Medical Examinations'!$A$2:$J$2336, 4, FALSE)</f>
        <v>Yes</v>
      </c>
      <c r="H1686" t="str">
        <f>VLOOKUP($A1686, 'Medical Examinations'!$A$2:$J$2336, 5, FALSE)</f>
        <v>No</v>
      </c>
      <c r="I1686" t="str">
        <f>VLOOKUP($A1686, 'Medical Examinations'!$A$2:$J$2336, 6, FALSE)</f>
        <v>No</v>
      </c>
      <c r="J1686">
        <f>VLOOKUP($A1686, 'Medical Examinations'!$A$2:$J$2336, 7, FALSE)</f>
        <v>1</v>
      </c>
      <c r="K1686" t="str">
        <f>VLOOKUP($A1686, 'Medical Examinations'!$A$2:$J$2336, 8, FALSE)</f>
        <v>No</v>
      </c>
      <c r="L1686" t="str">
        <f>VLOOKUP($A1686, 'Medical Examinations'!$A$2:$J$2336, 9, FALSE)</f>
        <v>Obesity</v>
      </c>
      <c r="M1686" t="str">
        <f>VLOOKUP($A1686, 'Medical Examinations'!$A$2:$J$2336, 10, FALSE)</f>
        <v>Diabetes</v>
      </c>
      <c r="N1686">
        <f>VLOOKUP($A1686, 'Hospitalisation Details'!$A$2:$K$2344, 5, FALSE)</f>
        <v>2</v>
      </c>
      <c r="O1686">
        <f>VLOOKUP($A1686, 'Hospitalisation Details'!$A$2:$K$2344, 6, FALSE)</f>
        <v>5584.31</v>
      </c>
      <c r="P1686" t="str">
        <f>VLOOKUP($A1686, 'Hospitalisation Details'!$A$2:$K$2344, 7, FALSE)</f>
        <v>tier - 3</v>
      </c>
      <c r="Q1686" t="str">
        <f>VLOOKUP($A1686, 'Hospitalisation Details'!$A$2:$K$2344, 8, FALSE)</f>
        <v>tier - 1</v>
      </c>
      <c r="R1686" t="str">
        <f>VLOOKUP($A1686, 'Hospitalisation Details'!$A$2:$K$2344, 9, FALSE)</f>
        <v>R1013</v>
      </c>
      <c r="S1686" t="str">
        <f>VLOOKUP($A1686, 'Hospitalisation Details'!$A$2:$K$2344, 10, FALSE)</f>
        <v>21Nov1986</v>
      </c>
      <c r="T1686">
        <f>VLOOKUP($A1686, 'Hospitalisation Details'!$A$2:$K$2344, 11, FALSE)</f>
        <v>36</v>
      </c>
    </row>
    <row r="1687" spans="1:20" ht="15.75" x14ac:dyDescent="0.25">
      <c r="A1687" s="1" t="s">
        <v>684</v>
      </c>
      <c r="B1687" t="str">
        <f>VLOOKUP($A1687, 'Customer Names'!$A$2:$D$2336, 2, FALSE)</f>
        <v>Whitney</v>
      </c>
      <c r="C1687" t="str">
        <f>VLOOKUP($A1687, 'Customer Names'!$A$2:$D$2336, 3, FALSE)</f>
        <v xml:space="preserve"> Mr</v>
      </c>
      <c r="D1687" t="str">
        <f>VLOOKUP($A1687, 'Customer Names'!$A$2:$D$2336, 4, FALSE)</f>
        <v xml:space="preserve">  Ken</v>
      </c>
      <c r="E1687">
        <f>VLOOKUP($A1687, 'Medical Examinations'!$A$2:$J$2336, 2, FALSE)</f>
        <v>20.86</v>
      </c>
      <c r="F1687">
        <f>VLOOKUP($A1687, 'Medical Examinations'!$A$2:$J$2336, 3, FALSE)</f>
        <v>4.3600000000000003</v>
      </c>
      <c r="G1687" t="str">
        <f>VLOOKUP($A1687, 'Medical Examinations'!$A$2:$J$2336, 4, FALSE)</f>
        <v>No</v>
      </c>
      <c r="H1687" t="str">
        <f>VLOOKUP($A1687, 'Medical Examinations'!$A$2:$J$2336, 5, FALSE)</f>
        <v>No</v>
      </c>
      <c r="I1687" t="str">
        <f>VLOOKUP($A1687, 'Medical Examinations'!$A$2:$J$2336, 6, FALSE)</f>
        <v>No</v>
      </c>
      <c r="J1687">
        <f>VLOOKUP($A1687, 'Medical Examinations'!$A$2:$J$2336, 7, FALSE)</f>
        <v>0</v>
      </c>
      <c r="K1687" t="str">
        <f>VLOOKUP($A1687, 'Medical Examinations'!$A$2:$J$2336, 8, FALSE)</f>
        <v>No</v>
      </c>
      <c r="L1687" t="str">
        <f>VLOOKUP($A1687, 'Medical Examinations'!$A$2:$J$2336, 9, FALSE)</f>
        <v>Obesity</v>
      </c>
      <c r="M1687" t="str">
        <f>VLOOKUP($A1687, 'Medical Examinations'!$A$2:$J$2336, 10, FALSE)</f>
        <v>Normal</v>
      </c>
      <c r="N1687">
        <f>VLOOKUP($A1687, 'Hospitalisation Details'!$A$2:$K$2344, 5, FALSE)</f>
        <v>3</v>
      </c>
      <c r="O1687">
        <f>VLOOKUP($A1687, 'Hospitalisation Details'!$A$2:$K$2344, 6, FALSE)</f>
        <v>5582.95</v>
      </c>
      <c r="P1687" t="str">
        <f>VLOOKUP($A1687, 'Hospitalisation Details'!$A$2:$K$2344, 7, FALSE)</f>
        <v>tier - 2</v>
      </c>
      <c r="Q1687" t="str">
        <f>VLOOKUP($A1687, 'Hospitalisation Details'!$A$2:$K$2344, 8, FALSE)</f>
        <v>tier - 1</v>
      </c>
      <c r="R1687" t="str">
        <f>VLOOKUP($A1687, 'Hospitalisation Details'!$A$2:$K$2344, 9, FALSE)</f>
        <v>R1012</v>
      </c>
      <c r="S1687" t="str">
        <f>VLOOKUP($A1687, 'Hospitalisation Details'!$A$2:$K$2344, 10, FALSE)</f>
        <v>5Sep1985</v>
      </c>
      <c r="T1687">
        <f>VLOOKUP($A1687, 'Hospitalisation Details'!$A$2:$K$2344, 11, FALSE)</f>
        <v>37</v>
      </c>
    </row>
    <row r="1688" spans="1:20" ht="15.75" x14ac:dyDescent="0.25">
      <c r="A1688" s="1" t="s">
        <v>683</v>
      </c>
      <c r="B1688" t="str">
        <f>VLOOKUP($A1688, 'Customer Names'!$A$2:$D$2336, 2, FALSE)</f>
        <v>Mahoney</v>
      </c>
      <c r="C1688" t="str">
        <f>VLOOKUP($A1688, 'Customer Names'!$A$2:$D$2336, 3, FALSE)</f>
        <v xml:space="preserve"> Ms</v>
      </c>
      <c r="D1688" t="str">
        <f>VLOOKUP($A1688, 'Customer Names'!$A$2:$D$2336, 4, FALSE)</f>
        <v xml:space="preserve">  Annie E</v>
      </c>
      <c r="E1688">
        <f>VLOOKUP($A1688, 'Medical Examinations'!$A$2:$J$2336, 2, FALSE)</f>
        <v>18.34</v>
      </c>
      <c r="F1688">
        <f>VLOOKUP($A1688, 'Medical Examinations'!$A$2:$J$2336, 3, FALSE)</f>
        <v>10.01</v>
      </c>
      <c r="G1688" t="str">
        <f>VLOOKUP($A1688, 'Medical Examinations'!$A$2:$J$2336, 4, FALSE)</f>
        <v>No</v>
      </c>
      <c r="H1688" t="str">
        <f>VLOOKUP($A1688, 'Medical Examinations'!$A$2:$J$2336, 5, FALSE)</f>
        <v>No</v>
      </c>
      <c r="I1688" t="str">
        <f>VLOOKUP($A1688, 'Medical Examinations'!$A$2:$J$2336, 6, FALSE)</f>
        <v>No</v>
      </c>
      <c r="J1688">
        <f>VLOOKUP($A1688, 'Medical Examinations'!$A$2:$J$2336, 7, FALSE)</f>
        <v>0</v>
      </c>
      <c r="K1688" t="str">
        <f>VLOOKUP($A1688, 'Medical Examinations'!$A$2:$J$2336, 8, FALSE)</f>
        <v>No</v>
      </c>
      <c r="L1688" t="str">
        <f>VLOOKUP($A1688, 'Medical Examinations'!$A$2:$J$2336, 9, FALSE)</f>
        <v>Underweight</v>
      </c>
      <c r="M1688" t="str">
        <f>VLOOKUP($A1688, 'Medical Examinations'!$A$2:$J$2336, 10, FALSE)</f>
        <v>Diabetes</v>
      </c>
      <c r="N1688">
        <f>VLOOKUP($A1688, 'Hospitalisation Details'!$A$2:$K$2344, 5, FALSE)</f>
        <v>0</v>
      </c>
      <c r="O1688">
        <f>VLOOKUP($A1688, 'Hospitalisation Details'!$A$2:$K$2344, 6, FALSE)</f>
        <v>5576.35</v>
      </c>
      <c r="P1688" t="str">
        <f>VLOOKUP($A1688, 'Hospitalisation Details'!$A$2:$K$2344, 7, FALSE)</f>
        <v>tier - 2</v>
      </c>
      <c r="Q1688" t="str">
        <f>VLOOKUP($A1688, 'Hospitalisation Details'!$A$2:$K$2344, 8, FALSE)</f>
        <v>tier - 3</v>
      </c>
      <c r="R1688" t="str">
        <f>VLOOKUP($A1688, 'Hospitalisation Details'!$A$2:$K$2344, 9, FALSE)</f>
        <v>R1013</v>
      </c>
      <c r="S1688" t="str">
        <f>VLOOKUP($A1688, 'Hospitalisation Details'!$A$2:$K$2344, 10, FALSE)</f>
        <v>18Sep1974</v>
      </c>
      <c r="T1688">
        <f>VLOOKUP($A1688, 'Hospitalisation Details'!$A$2:$K$2344, 11, FALSE)</f>
        <v>48</v>
      </c>
    </row>
    <row r="1689" spans="1:20" ht="15.75" x14ac:dyDescent="0.25">
      <c r="A1689" s="1" t="s">
        <v>682</v>
      </c>
      <c r="B1689" t="str">
        <f>VLOOKUP($A1689, 'Customer Names'!$A$2:$D$2336, 2, FALSE)</f>
        <v>McCracken</v>
      </c>
      <c r="C1689" t="str">
        <f>VLOOKUP($A1689, 'Customer Names'!$A$2:$D$2336, 3, FALSE)</f>
        <v xml:space="preserve"> Mrs</v>
      </c>
      <c r="D1689" t="str">
        <f>VLOOKUP($A1689, 'Customer Names'!$A$2:$D$2336, 4, FALSE)</f>
        <v xml:space="preserve">  Noel K</v>
      </c>
      <c r="E1689">
        <f>VLOOKUP($A1689, 'Medical Examinations'!$A$2:$J$2336, 2, FALSE)</f>
        <v>34.15</v>
      </c>
      <c r="F1689">
        <f>VLOOKUP($A1689, 'Medical Examinations'!$A$2:$J$2336, 3, FALSE)</f>
        <v>5.42</v>
      </c>
      <c r="G1689" t="str">
        <f>VLOOKUP($A1689, 'Medical Examinations'!$A$2:$J$2336, 4, FALSE)</f>
        <v>Yes</v>
      </c>
      <c r="H1689" t="str">
        <f>VLOOKUP($A1689, 'Medical Examinations'!$A$2:$J$2336, 5, FALSE)</f>
        <v>No</v>
      </c>
      <c r="I1689" t="str">
        <f>VLOOKUP($A1689, 'Medical Examinations'!$A$2:$J$2336, 6, FALSE)</f>
        <v>No</v>
      </c>
      <c r="J1689">
        <f>VLOOKUP($A1689, 'Medical Examinations'!$A$2:$J$2336, 7, FALSE)</f>
        <v>1</v>
      </c>
      <c r="K1689" t="str">
        <f>VLOOKUP($A1689, 'Medical Examinations'!$A$2:$J$2336, 8, FALSE)</f>
        <v>No</v>
      </c>
      <c r="L1689" t="str">
        <f>VLOOKUP($A1689, 'Medical Examinations'!$A$2:$J$2336, 9, FALSE)</f>
        <v>Obesity</v>
      </c>
      <c r="M1689" t="str">
        <f>VLOOKUP($A1689, 'Medical Examinations'!$A$2:$J$2336, 10, FALSE)</f>
        <v>Normal</v>
      </c>
      <c r="N1689">
        <f>VLOOKUP($A1689, 'Hospitalisation Details'!$A$2:$K$2344, 5, FALSE)</f>
        <v>0</v>
      </c>
      <c r="O1689">
        <f>VLOOKUP($A1689, 'Hospitalisation Details'!$A$2:$K$2344, 6, FALSE)</f>
        <v>5552.61</v>
      </c>
      <c r="P1689" t="str">
        <f>VLOOKUP($A1689, 'Hospitalisation Details'!$A$2:$K$2344, 7, FALSE)</f>
        <v>tier - 2</v>
      </c>
      <c r="Q1689" t="str">
        <f>VLOOKUP($A1689, 'Hospitalisation Details'!$A$2:$K$2344, 8, FALSE)</f>
        <v>tier - 3</v>
      </c>
      <c r="R1689" t="str">
        <f>VLOOKUP($A1689, 'Hospitalisation Details'!$A$2:$K$2344, 9, FALSE)</f>
        <v>R1026</v>
      </c>
      <c r="S1689" t="str">
        <f>VLOOKUP($A1689, 'Hospitalisation Details'!$A$2:$K$2344, 10, FALSE)</f>
        <v>22Sep1999</v>
      </c>
      <c r="T1689">
        <f>VLOOKUP($A1689, 'Hospitalisation Details'!$A$2:$K$2344, 11, FALSE)</f>
        <v>23</v>
      </c>
    </row>
    <row r="1690" spans="1:20" ht="15.75" x14ac:dyDescent="0.25">
      <c r="A1690" s="1" t="s">
        <v>681</v>
      </c>
      <c r="B1690" t="str">
        <f>VLOOKUP($A1690, 'Customer Names'!$A$2:$D$2336, 2, FALSE)</f>
        <v>Spewak</v>
      </c>
      <c r="C1690" t="str">
        <f>VLOOKUP($A1690, 'Customer Names'!$A$2:$D$2336, 3, FALSE)</f>
        <v xml:space="preserve"> Mr</v>
      </c>
      <c r="D1690" t="str">
        <f>VLOOKUP($A1690, 'Customer Names'!$A$2:$D$2336, 4, FALSE)</f>
        <v xml:space="preserve">  Mark S</v>
      </c>
      <c r="E1690">
        <f>VLOOKUP($A1690, 'Medical Examinations'!$A$2:$J$2336, 2, FALSE)</f>
        <v>18.350000000000001</v>
      </c>
      <c r="F1690">
        <f>VLOOKUP($A1690, 'Medical Examinations'!$A$2:$J$2336, 3, FALSE)</f>
        <v>5.12</v>
      </c>
      <c r="G1690" t="str">
        <f>VLOOKUP($A1690, 'Medical Examinations'!$A$2:$J$2336, 4, FALSE)</f>
        <v>No</v>
      </c>
      <c r="H1690" t="str">
        <f>VLOOKUP($A1690, 'Medical Examinations'!$A$2:$J$2336, 5, FALSE)</f>
        <v>No</v>
      </c>
      <c r="I1690" t="str">
        <f>VLOOKUP($A1690, 'Medical Examinations'!$A$2:$J$2336, 6, FALSE)</f>
        <v>No</v>
      </c>
      <c r="J1690">
        <f>VLOOKUP($A1690, 'Medical Examinations'!$A$2:$J$2336, 7, FALSE)</f>
        <v>0</v>
      </c>
      <c r="K1690" t="str">
        <f>VLOOKUP($A1690, 'Medical Examinations'!$A$2:$J$2336, 8, FALSE)</f>
        <v>No</v>
      </c>
      <c r="L1690" t="str">
        <f>VLOOKUP($A1690, 'Medical Examinations'!$A$2:$J$2336, 9, FALSE)</f>
        <v>Underweight</v>
      </c>
      <c r="M1690" t="str">
        <f>VLOOKUP($A1690, 'Medical Examinations'!$A$2:$J$2336, 10, FALSE)</f>
        <v>Normal</v>
      </c>
      <c r="N1690">
        <f>VLOOKUP($A1690, 'Hospitalisation Details'!$A$2:$K$2344, 5, FALSE)</f>
        <v>2</v>
      </c>
      <c r="O1690">
        <f>VLOOKUP($A1690, 'Hospitalisation Details'!$A$2:$K$2344, 6, FALSE)</f>
        <v>5540.35</v>
      </c>
      <c r="P1690" t="str">
        <f>VLOOKUP($A1690, 'Hospitalisation Details'!$A$2:$K$2344, 7, FALSE)</f>
        <v>tier - 2</v>
      </c>
      <c r="Q1690" t="str">
        <f>VLOOKUP($A1690, 'Hospitalisation Details'!$A$2:$K$2344, 8, FALSE)</f>
        <v>tier - 2</v>
      </c>
      <c r="R1690" t="str">
        <f>VLOOKUP($A1690, 'Hospitalisation Details'!$A$2:$K$2344, 9, FALSE)</f>
        <v>R1012</v>
      </c>
      <c r="S1690" t="str">
        <f>VLOOKUP($A1690, 'Hospitalisation Details'!$A$2:$K$2344, 10, FALSE)</f>
        <v>7Dec1980</v>
      </c>
      <c r="T1690">
        <f>VLOOKUP($A1690, 'Hospitalisation Details'!$A$2:$K$2344, 11, FALSE)</f>
        <v>42</v>
      </c>
    </row>
    <row r="1691" spans="1:20" ht="15.75" x14ac:dyDescent="0.25">
      <c r="A1691" s="1" t="s">
        <v>680</v>
      </c>
      <c r="B1691" t="str">
        <f>VLOOKUP($A1691, 'Customer Names'!$A$2:$D$2336, 2, FALSE)</f>
        <v>Cottini</v>
      </c>
      <c r="C1691" t="str">
        <f>VLOOKUP($A1691, 'Customer Names'!$A$2:$D$2336, 3, FALSE)</f>
        <v xml:space="preserve"> Ms</v>
      </c>
      <c r="D1691" t="str">
        <f>VLOOKUP($A1691, 'Customer Names'!$A$2:$D$2336, 4, FALSE)</f>
        <v xml:space="preserve">  Federica</v>
      </c>
      <c r="E1691">
        <f>VLOOKUP($A1691, 'Medical Examinations'!$A$2:$J$2336, 2, FALSE)</f>
        <v>22.13</v>
      </c>
      <c r="F1691">
        <f>VLOOKUP($A1691, 'Medical Examinations'!$A$2:$J$2336, 3, FALSE)</f>
        <v>9.1999999999999993</v>
      </c>
      <c r="G1691" t="str">
        <f>VLOOKUP($A1691, 'Medical Examinations'!$A$2:$J$2336, 4, FALSE)</f>
        <v>No</v>
      </c>
      <c r="H1691" t="str">
        <f>VLOOKUP($A1691, 'Medical Examinations'!$A$2:$J$2336, 5, FALSE)</f>
        <v>No</v>
      </c>
      <c r="I1691" t="str">
        <f>VLOOKUP($A1691, 'Medical Examinations'!$A$2:$J$2336, 6, FALSE)</f>
        <v>No</v>
      </c>
      <c r="J1691">
        <f>VLOOKUP($A1691, 'Medical Examinations'!$A$2:$J$2336, 7, FALSE)</f>
        <v>0</v>
      </c>
      <c r="K1691" t="str">
        <f>VLOOKUP($A1691, 'Medical Examinations'!$A$2:$J$2336, 8, FALSE)</f>
        <v>No</v>
      </c>
      <c r="L1691" t="str">
        <f>VLOOKUP($A1691, 'Medical Examinations'!$A$2:$J$2336, 9, FALSE)</f>
        <v>Obesity</v>
      </c>
      <c r="M1691" t="str">
        <f>VLOOKUP($A1691, 'Medical Examinations'!$A$2:$J$2336, 10, FALSE)</f>
        <v>Diabetes</v>
      </c>
      <c r="N1691">
        <f>VLOOKUP($A1691, 'Hospitalisation Details'!$A$2:$K$2344, 5, FALSE)</f>
        <v>1</v>
      </c>
      <c r="O1691">
        <f>VLOOKUP($A1691, 'Hospitalisation Details'!$A$2:$K$2344, 6, FALSE)</f>
        <v>5539.4</v>
      </c>
      <c r="P1691" t="str">
        <f>VLOOKUP($A1691, 'Hospitalisation Details'!$A$2:$K$2344, 7, FALSE)</f>
        <v>tier - 2</v>
      </c>
      <c r="Q1691" t="str">
        <f>VLOOKUP($A1691, 'Hospitalisation Details'!$A$2:$K$2344, 8, FALSE)</f>
        <v>tier - 2</v>
      </c>
      <c r="R1691" t="str">
        <f>VLOOKUP($A1691, 'Hospitalisation Details'!$A$2:$K$2344, 9, FALSE)</f>
        <v>R1013</v>
      </c>
      <c r="S1691" t="str">
        <f>VLOOKUP($A1691, 'Hospitalisation Details'!$A$2:$K$2344, 10, FALSE)</f>
        <v>7Nov1981</v>
      </c>
      <c r="T1691">
        <f>VLOOKUP($A1691, 'Hospitalisation Details'!$A$2:$K$2344, 11, FALSE)</f>
        <v>41</v>
      </c>
    </row>
    <row r="1692" spans="1:20" ht="15.75" x14ac:dyDescent="0.25">
      <c r="A1692" s="1" t="s">
        <v>679</v>
      </c>
      <c r="B1692" t="str">
        <f>VLOOKUP($A1692, 'Customer Names'!$A$2:$D$2336, 2, FALSE)</f>
        <v>Findlay</v>
      </c>
      <c r="C1692" t="str">
        <f>VLOOKUP($A1692, 'Customer Names'!$A$2:$D$2336, 3, FALSE)</f>
        <v xml:space="preserve"> Ms</v>
      </c>
      <c r="D1692" t="str">
        <f>VLOOKUP($A1692, 'Customer Names'!$A$2:$D$2336, 4, FALSE)</f>
        <v xml:space="preserve">  Pamela L</v>
      </c>
      <c r="E1692">
        <f>VLOOKUP($A1692, 'Medical Examinations'!$A$2:$J$2336, 2, FALSE)</f>
        <v>22.51</v>
      </c>
      <c r="F1692">
        <f>VLOOKUP($A1692, 'Medical Examinations'!$A$2:$J$2336, 3, FALSE)</f>
        <v>6.08</v>
      </c>
      <c r="G1692" t="str">
        <f>VLOOKUP($A1692, 'Medical Examinations'!$A$2:$J$2336, 4, FALSE)</f>
        <v>No</v>
      </c>
      <c r="H1692" t="str">
        <f>VLOOKUP($A1692, 'Medical Examinations'!$A$2:$J$2336, 5, FALSE)</f>
        <v>No</v>
      </c>
      <c r="I1692" t="str">
        <f>VLOOKUP($A1692, 'Medical Examinations'!$A$2:$J$2336, 6, FALSE)</f>
        <v>No</v>
      </c>
      <c r="J1692">
        <f>VLOOKUP($A1692, 'Medical Examinations'!$A$2:$J$2336, 7, FALSE)</f>
        <v>0</v>
      </c>
      <c r="K1692" t="str">
        <f>VLOOKUP($A1692, 'Medical Examinations'!$A$2:$J$2336, 8, FALSE)</f>
        <v>No</v>
      </c>
      <c r="L1692" t="str">
        <f>VLOOKUP($A1692, 'Medical Examinations'!$A$2:$J$2336, 9, FALSE)</f>
        <v>Obesity</v>
      </c>
      <c r="M1692" t="str">
        <f>VLOOKUP($A1692, 'Medical Examinations'!$A$2:$J$2336, 10, FALSE)</f>
        <v>Diabetes</v>
      </c>
      <c r="N1692">
        <f>VLOOKUP($A1692, 'Hospitalisation Details'!$A$2:$K$2344, 5, FALSE)</f>
        <v>3</v>
      </c>
      <c r="O1692">
        <f>VLOOKUP($A1692, 'Hospitalisation Details'!$A$2:$K$2344, 6, FALSE)</f>
        <v>5503.36</v>
      </c>
      <c r="P1692" t="str">
        <f>VLOOKUP($A1692, 'Hospitalisation Details'!$A$2:$K$2344, 7, FALSE)</f>
        <v>tier - 2</v>
      </c>
      <c r="Q1692" t="str">
        <f>VLOOKUP($A1692, 'Hospitalisation Details'!$A$2:$K$2344, 8, FALSE)</f>
        <v>tier - 2</v>
      </c>
      <c r="R1692" t="str">
        <f>VLOOKUP($A1692, 'Hospitalisation Details'!$A$2:$K$2344, 9, FALSE)</f>
        <v>R1012</v>
      </c>
      <c r="S1692" t="str">
        <f>VLOOKUP($A1692, 'Hospitalisation Details'!$A$2:$K$2344, 10, FALSE)</f>
        <v>29Jul1988</v>
      </c>
      <c r="T1692">
        <f>VLOOKUP($A1692, 'Hospitalisation Details'!$A$2:$K$2344, 11, FALSE)</f>
        <v>34</v>
      </c>
    </row>
    <row r="1693" spans="1:20" ht="15.75" x14ac:dyDescent="0.25">
      <c r="A1693" s="1" t="s">
        <v>678</v>
      </c>
      <c r="B1693" t="str">
        <f>VLOOKUP($A1693, 'Customer Names'!$A$2:$D$2336, 2, FALSE)</f>
        <v>Strasburg</v>
      </c>
      <c r="C1693" t="str">
        <f>VLOOKUP($A1693, 'Customer Names'!$A$2:$D$2336, 3, FALSE)</f>
        <v xml:space="preserve"> Mr</v>
      </c>
      <c r="D1693" t="str">
        <f>VLOOKUP($A1693, 'Customer Names'!$A$2:$D$2336, 4, FALSE)</f>
        <v xml:space="preserve">  Andrew W</v>
      </c>
      <c r="E1693">
        <f>VLOOKUP($A1693, 'Medical Examinations'!$A$2:$J$2336, 2, FALSE)</f>
        <v>31</v>
      </c>
      <c r="F1693">
        <f>VLOOKUP($A1693, 'Medical Examinations'!$A$2:$J$2336, 3, FALSE)</f>
        <v>4.7699999999999996</v>
      </c>
      <c r="G1693" t="str">
        <f>VLOOKUP($A1693, 'Medical Examinations'!$A$2:$J$2336, 4, FALSE)</f>
        <v>No</v>
      </c>
      <c r="H1693" t="str">
        <f>VLOOKUP($A1693, 'Medical Examinations'!$A$2:$J$2336, 5, FALSE)</f>
        <v>No</v>
      </c>
      <c r="I1693" t="str">
        <f>VLOOKUP($A1693, 'Medical Examinations'!$A$2:$J$2336, 6, FALSE)</f>
        <v>No</v>
      </c>
      <c r="J1693">
        <f>VLOOKUP($A1693, 'Medical Examinations'!$A$2:$J$2336, 7, FALSE)</f>
        <v>1</v>
      </c>
      <c r="K1693" t="str">
        <f>VLOOKUP($A1693, 'Medical Examinations'!$A$2:$J$2336, 8, FALSE)</f>
        <v>No</v>
      </c>
      <c r="L1693" t="str">
        <f>VLOOKUP($A1693, 'Medical Examinations'!$A$2:$J$2336, 9, FALSE)</f>
        <v>Obesity</v>
      </c>
      <c r="M1693" t="str">
        <f>VLOOKUP($A1693, 'Medical Examinations'!$A$2:$J$2336, 10, FALSE)</f>
        <v>Normal</v>
      </c>
      <c r="N1693">
        <f>VLOOKUP($A1693, 'Hospitalisation Details'!$A$2:$K$2344, 5, FALSE)</f>
        <v>1</v>
      </c>
      <c r="O1693">
        <f>VLOOKUP($A1693, 'Hospitalisation Details'!$A$2:$K$2344, 6, FALSE)</f>
        <v>5488.26</v>
      </c>
      <c r="P1693" t="str">
        <f>VLOOKUP($A1693, 'Hospitalisation Details'!$A$2:$K$2344, 7, FALSE)</f>
        <v>tier - 2</v>
      </c>
      <c r="Q1693" t="str">
        <f>VLOOKUP($A1693, 'Hospitalisation Details'!$A$2:$K$2344, 8, FALSE)</f>
        <v>tier - 3</v>
      </c>
      <c r="R1693" t="str">
        <f>VLOOKUP($A1693, 'Hospitalisation Details'!$A$2:$K$2344, 9, FALSE)</f>
        <v>R1011</v>
      </c>
      <c r="S1693" t="str">
        <f>VLOOKUP($A1693, 'Hospitalisation Details'!$A$2:$K$2344, 10, FALSE)</f>
        <v>17Aug1984</v>
      </c>
      <c r="T1693">
        <f>VLOOKUP($A1693, 'Hospitalisation Details'!$A$2:$K$2344, 11, FALSE)</f>
        <v>38</v>
      </c>
    </row>
    <row r="1694" spans="1:20" ht="15.75" x14ac:dyDescent="0.25">
      <c r="A1694" s="1" t="s">
        <v>677</v>
      </c>
      <c r="B1694" t="str">
        <f>VLOOKUP($A1694, 'Customer Names'!$A$2:$D$2336, 2, FALSE)</f>
        <v>Adams</v>
      </c>
      <c r="C1694" t="str">
        <f>VLOOKUP($A1694, 'Customer Names'!$A$2:$D$2336, 3, FALSE)</f>
        <v xml:space="preserve"> Mr</v>
      </c>
      <c r="D1694" t="str">
        <f>VLOOKUP($A1694, 'Customer Names'!$A$2:$D$2336, 4, FALSE)</f>
        <v xml:space="preserve">  Randall</v>
      </c>
      <c r="E1694">
        <f>VLOOKUP($A1694, 'Medical Examinations'!$A$2:$J$2336, 2, FALSE)</f>
        <v>28.27</v>
      </c>
      <c r="F1694">
        <f>VLOOKUP($A1694, 'Medical Examinations'!$A$2:$J$2336, 3, FALSE)</f>
        <v>4.62</v>
      </c>
      <c r="G1694" t="str">
        <f>VLOOKUP($A1694, 'Medical Examinations'!$A$2:$J$2336, 4, FALSE)</f>
        <v>No</v>
      </c>
      <c r="H1694" t="str">
        <f>VLOOKUP($A1694, 'Medical Examinations'!$A$2:$J$2336, 5, FALSE)</f>
        <v>No</v>
      </c>
      <c r="I1694" t="str">
        <f>VLOOKUP($A1694, 'Medical Examinations'!$A$2:$J$2336, 6, FALSE)</f>
        <v>No</v>
      </c>
      <c r="J1694">
        <f>VLOOKUP($A1694, 'Medical Examinations'!$A$2:$J$2336, 7, FALSE)</f>
        <v>0</v>
      </c>
      <c r="K1694" t="str">
        <f>VLOOKUP($A1694, 'Medical Examinations'!$A$2:$J$2336, 8, FALSE)</f>
        <v>No</v>
      </c>
      <c r="L1694" t="str">
        <f>VLOOKUP($A1694, 'Medical Examinations'!$A$2:$J$2336, 9, FALSE)</f>
        <v>Obesity</v>
      </c>
      <c r="M1694" t="str">
        <f>VLOOKUP($A1694, 'Medical Examinations'!$A$2:$J$2336, 10, FALSE)</f>
        <v>Normal</v>
      </c>
      <c r="N1694">
        <f>VLOOKUP($A1694, 'Hospitalisation Details'!$A$2:$K$2344, 5, FALSE)</f>
        <v>1</v>
      </c>
      <c r="O1694">
        <f>VLOOKUP($A1694, 'Hospitalisation Details'!$A$2:$K$2344, 6, FALSE)</f>
        <v>5484.47</v>
      </c>
      <c r="P1694" t="str">
        <f>VLOOKUP($A1694, 'Hospitalisation Details'!$A$2:$K$2344, 7, FALSE)</f>
        <v>tier - 2</v>
      </c>
      <c r="Q1694" t="str">
        <f>VLOOKUP($A1694, 'Hospitalisation Details'!$A$2:$K$2344, 8, FALSE)</f>
        <v>tier - 2</v>
      </c>
      <c r="R1694" t="str">
        <f>VLOOKUP($A1694, 'Hospitalisation Details'!$A$2:$K$2344, 9, FALSE)</f>
        <v>R1013</v>
      </c>
      <c r="S1694" t="str">
        <f>VLOOKUP($A1694, 'Hospitalisation Details'!$A$2:$K$2344, 10, FALSE)</f>
        <v>26Aug1984</v>
      </c>
      <c r="T1694">
        <f>VLOOKUP($A1694, 'Hospitalisation Details'!$A$2:$K$2344, 11, FALSE)</f>
        <v>38</v>
      </c>
    </row>
    <row r="1695" spans="1:20" ht="15.75" x14ac:dyDescent="0.25">
      <c r="A1695" s="1" t="s">
        <v>676</v>
      </c>
      <c r="B1695" t="str">
        <f>VLOOKUP($A1695, 'Customer Names'!$A$2:$D$2336, 2, FALSE)</f>
        <v>Deeter</v>
      </c>
      <c r="C1695" t="str">
        <f>VLOOKUP($A1695, 'Customer Names'!$A$2:$D$2336, 3, FALSE)</f>
        <v xml:space="preserve"> Ms</v>
      </c>
      <c r="D1695" t="str">
        <f>VLOOKUP($A1695, 'Customer Names'!$A$2:$D$2336, 4, FALSE)</f>
        <v xml:space="preserve">  Tracy L</v>
      </c>
      <c r="E1695">
        <f>VLOOKUP($A1695, 'Medical Examinations'!$A$2:$J$2336, 2, FALSE)</f>
        <v>29.92</v>
      </c>
      <c r="F1695">
        <f>VLOOKUP($A1695, 'Medical Examinations'!$A$2:$J$2336, 3, FALSE)</f>
        <v>9.07</v>
      </c>
      <c r="G1695" t="str">
        <f>VLOOKUP($A1695, 'Medical Examinations'!$A$2:$J$2336, 4, FALSE)</f>
        <v>No</v>
      </c>
      <c r="H1695" t="str">
        <f>VLOOKUP($A1695, 'Medical Examinations'!$A$2:$J$2336, 5, FALSE)</f>
        <v>No</v>
      </c>
      <c r="I1695" t="str">
        <f>VLOOKUP($A1695, 'Medical Examinations'!$A$2:$J$2336, 6, FALSE)</f>
        <v>No</v>
      </c>
      <c r="J1695">
        <f>VLOOKUP($A1695, 'Medical Examinations'!$A$2:$J$2336, 7, FALSE)</f>
        <v>1</v>
      </c>
      <c r="K1695" t="str">
        <f>VLOOKUP($A1695, 'Medical Examinations'!$A$2:$J$2336, 8, FALSE)</f>
        <v>No</v>
      </c>
      <c r="L1695" t="str">
        <f>VLOOKUP($A1695, 'Medical Examinations'!$A$2:$J$2336, 9, FALSE)</f>
        <v>Obesity</v>
      </c>
      <c r="M1695" t="str">
        <f>VLOOKUP($A1695, 'Medical Examinations'!$A$2:$J$2336, 10, FALSE)</f>
        <v>Diabetes</v>
      </c>
      <c r="N1695">
        <f>VLOOKUP($A1695, 'Hospitalisation Details'!$A$2:$K$2344, 5, FALSE)</f>
        <v>1</v>
      </c>
      <c r="O1695">
        <f>VLOOKUP($A1695, 'Hospitalisation Details'!$A$2:$K$2344, 6, FALSE)</f>
        <v>5478.04</v>
      </c>
      <c r="P1695" t="str">
        <f>VLOOKUP($A1695, 'Hospitalisation Details'!$A$2:$K$2344, 7, FALSE)</f>
        <v>tier - 2</v>
      </c>
      <c r="Q1695" t="str">
        <f>VLOOKUP($A1695, 'Hospitalisation Details'!$A$2:$K$2344, 8, FALSE)</f>
        <v>tier - 3</v>
      </c>
      <c r="R1695" t="str">
        <f>VLOOKUP($A1695, 'Hospitalisation Details'!$A$2:$K$2344, 9, FALSE)</f>
        <v>R1013</v>
      </c>
      <c r="S1695" t="str">
        <f>VLOOKUP($A1695, 'Hospitalisation Details'!$A$2:$K$2344, 10, FALSE)</f>
        <v>30Sep1986</v>
      </c>
      <c r="T1695">
        <f>VLOOKUP($A1695, 'Hospitalisation Details'!$A$2:$K$2344, 11, FALSE)</f>
        <v>36</v>
      </c>
    </row>
    <row r="1696" spans="1:20" ht="15.75" x14ac:dyDescent="0.25">
      <c r="A1696" s="1" t="s">
        <v>675</v>
      </c>
      <c r="B1696" t="str">
        <f>VLOOKUP($A1696, 'Customer Names'!$A$2:$D$2336, 2, FALSE)</f>
        <v>Arpin</v>
      </c>
      <c r="C1696" t="str">
        <f>VLOOKUP($A1696, 'Customer Names'!$A$2:$D$2336, 3, FALSE)</f>
        <v xml:space="preserve"> Ms</v>
      </c>
      <c r="D1696" t="str">
        <f>VLOOKUP($A1696, 'Customer Names'!$A$2:$D$2336, 4, FALSE)</f>
        <v xml:space="preserve">  Azelie</v>
      </c>
      <c r="E1696">
        <f>VLOOKUP($A1696, 'Medical Examinations'!$A$2:$J$2336, 2, FALSE)</f>
        <v>25.9</v>
      </c>
      <c r="F1696">
        <f>VLOOKUP($A1696, 'Medical Examinations'!$A$2:$J$2336, 3, FALSE)</f>
        <v>9.1199999999999992</v>
      </c>
      <c r="G1696" t="str">
        <f>VLOOKUP($A1696, 'Medical Examinations'!$A$2:$J$2336, 4, FALSE)</f>
        <v>No</v>
      </c>
      <c r="H1696" t="str">
        <f>VLOOKUP($A1696, 'Medical Examinations'!$A$2:$J$2336, 5, FALSE)</f>
        <v>No</v>
      </c>
      <c r="I1696" t="str">
        <f>VLOOKUP($A1696, 'Medical Examinations'!$A$2:$J$2336, 6, FALSE)</f>
        <v>No</v>
      </c>
      <c r="J1696">
        <f>VLOOKUP($A1696, 'Medical Examinations'!$A$2:$J$2336, 7, FALSE)</f>
        <v>0</v>
      </c>
      <c r="K1696" t="str">
        <f>VLOOKUP($A1696, 'Medical Examinations'!$A$2:$J$2336, 8, FALSE)</f>
        <v>No</v>
      </c>
      <c r="L1696" t="str">
        <f>VLOOKUP($A1696, 'Medical Examinations'!$A$2:$J$2336, 9, FALSE)</f>
        <v>Obesity</v>
      </c>
      <c r="M1696" t="str">
        <f>VLOOKUP($A1696, 'Medical Examinations'!$A$2:$J$2336, 10, FALSE)</f>
        <v>Diabetes</v>
      </c>
      <c r="N1696">
        <f>VLOOKUP($A1696, 'Hospitalisation Details'!$A$2:$K$2344, 5, FALSE)</f>
        <v>1</v>
      </c>
      <c r="O1696">
        <f>VLOOKUP($A1696, 'Hospitalisation Details'!$A$2:$K$2344, 6, FALSE)</f>
        <v>5472.45</v>
      </c>
      <c r="P1696" t="str">
        <f>VLOOKUP($A1696, 'Hospitalisation Details'!$A$2:$K$2344, 7, FALSE)</f>
        <v>tier - 2</v>
      </c>
      <c r="Q1696" t="str">
        <f>VLOOKUP($A1696, 'Hospitalisation Details'!$A$2:$K$2344, 8, FALSE)</f>
        <v>tier - 3</v>
      </c>
      <c r="R1696" t="str">
        <f>VLOOKUP($A1696, 'Hospitalisation Details'!$A$2:$K$2344, 9, FALSE)</f>
        <v>R1011</v>
      </c>
      <c r="S1696" t="str">
        <f>VLOOKUP($A1696, 'Hospitalisation Details'!$A$2:$K$2344, 10, FALSE)</f>
        <v>12Jul1986</v>
      </c>
      <c r="T1696">
        <f>VLOOKUP($A1696, 'Hospitalisation Details'!$A$2:$K$2344, 11, FALSE)</f>
        <v>36</v>
      </c>
    </row>
    <row r="1697" spans="1:20" ht="15.75" x14ac:dyDescent="0.25">
      <c r="A1697" s="1" t="s">
        <v>674</v>
      </c>
      <c r="B1697" t="str">
        <f>VLOOKUP($A1697, 'Customer Names'!$A$2:$D$2336, 2, FALSE)</f>
        <v>Schoeneck</v>
      </c>
      <c r="C1697" t="str">
        <f>VLOOKUP($A1697, 'Customer Names'!$A$2:$D$2336, 3, FALSE)</f>
        <v xml:space="preserve"> Ms</v>
      </c>
      <c r="D1697" t="str">
        <f>VLOOKUP($A1697, 'Customer Names'!$A$2:$D$2336, 4, FALSE)</f>
        <v xml:space="preserve">  Monica M</v>
      </c>
      <c r="E1697">
        <f>VLOOKUP($A1697, 'Medical Examinations'!$A$2:$J$2336, 2, FALSE)</f>
        <v>27.74</v>
      </c>
      <c r="F1697">
        <f>VLOOKUP($A1697, 'Medical Examinations'!$A$2:$J$2336, 3, FALSE)</f>
        <v>7.32</v>
      </c>
      <c r="G1697" t="str">
        <f>VLOOKUP($A1697, 'Medical Examinations'!$A$2:$J$2336, 4, FALSE)</f>
        <v>No</v>
      </c>
      <c r="H1697" t="str">
        <f>VLOOKUP($A1697, 'Medical Examinations'!$A$2:$J$2336, 5, FALSE)</f>
        <v>No</v>
      </c>
      <c r="I1697" t="str">
        <f>VLOOKUP($A1697, 'Medical Examinations'!$A$2:$J$2336, 6, FALSE)</f>
        <v>No</v>
      </c>
      <c r="J1697">
        <f>VLOOKUP($A1697, 'Medical Examinations'!$A$2:$J$2336, 7, FALSE)</f>
        <v>0</v>
      </c>
      <c r="K1697" t="str">
        <f>VLOOKUP($A1697, 'Medical Examinations'!$A$2:$J$2336, 8, FALSE)</f>
        <v>No</v>
      </c>
      <c r="L1697" t="str">
        <f>VLOOKUP($A1697, 'Medical Examinations'!$A$2:$J$2336, 9, FALSE)</f>
        <v>Obesity</v>
      </c>
      <c r="M1697" t="str">
        <f>VLOOKUP($A1697, 'Medical Examinations'!$A$2:$J$2336, 10, FALSE)</f>
        <v>Diabetes</v>
      </c>
      <c r="N1697">
        <f>VLOOKUP($A1697, 'Hospitalisation Details'!$A$2:$K$2344, 5, FALSE)</f>
        <v>0</v>
      </c>
      <c r="O1697">
        <f>VLOOKUP($A1697, 'Hospitalisation Details'!$A$2:$K$2344, 6, FALSE)</f>
        <v>5469.01</v>
      </c>
      <c r="P1697" t="str">
        <f>VLOOKUP($A1697, 'Hospitalisation Details'!$A$2:$K$2344, 7, FALSE)</f>
        <v>tier - 2</v>
      </c>
      <c r="Q1697" t="str">
        <f>VLOOKUP($A1697, 'Hospitalisation Details'!$A$2:$K$2344, 8, FALSE)</f>
        <v>tier - 2</v>
      </c>
      <c r="R1697" t="str">
        <f>VLOOKUP($A1697, 'Hospitalisation Details'!$A$2:$K$2344, 9, FALSE)</f>
        <v>R1024</v>
      </c>
      <c r="S1697" t="str">
        <f>VLOOKUP($A1697, 'Hospitalisation Details'!$A$2:$K$2344, 10, FALSE)</f>
        <v>2Dec1986</v>
      </c>
      <c r="T1697">
        <f>VLOOKUP($A1697, 'Hospitalisation Details'!$A$2:$K$2344, 11, FALSE)</f>
        <v>36</v>
      </c>
    </row>
    <row r="1698" spans="1:20" ht="15.75" x14ac:dyDescent="0.25">
      <c r="A1698" s="1" t="s">
        <v>673</v>
      </c>
      <c r="B1698" t="str">
        <f>VLOOKUP($A1698, 'Customer Names'!$A$2:$D$2336, 2, FALSE)</f>
        <v>Mueller</v>
      </c>
      <c r="C1698" t="str">
        <f>VLOOKUP($A1698, 'Customer Names'!$A$2:$D$2336, 3, FALSE)</f>
        <v xml:space="preserve"> Ms</v>
      </c>
      <c r="D1698" t="str">
        <f>VLOOKUP($A1698, 'Customer Names'!$A$2:$D$2336, 4, FALSE)</f>
        <v xml:space="preserve">  Katarina K</v>
      </c>
      <c r="E1698">
        <f>VLOOKUP($A1698, 'Medical Examinations'!$A$2:$J$2336, 2, FALSE)</f>
        <v>17.260000000000002</v>
      </c>
      <c r="F1698">
        <f>VLOOKUP($A1698, 'Medical Examinations'!$A$2:$J$2336, 3, FALSE)</f>
        <v>11.73</v>
      </c>
      <c r="G1698" t="str">
        <f>VLOOKUP($A1698, 'Medical Examinations'!$A$2:$J$2336, 4, FALSE)</f>
        <v>No</v>
      </c>
      <c r="H1698" t="str">
        <f>VLOOKUP($A1698, 'Medical Examinations'!$A$2:$J$2336, 5, FALSE)</f>
        <v>No</v>
      </c>
      <c r="I1698" t="str">
        <f>VLOOKUP($A1698, 'Medical Examinations'!$A$2:$J$2336, 6, FALSE)</f>
        <v>No</v>
      </c>
      <c r="J1698">
        <f>VLOOKUP($A1698, 'Medical Examinations'!$A$2:$J$2336, 7, FALSE)</f>
        <v>0</v>
      </c>
      <c r="K1698" t="str">
        <f>VLOOKUP($A1698, 'Medical Examinations'!$A$2:$J$2336, 8, FALSE)</f>
        <v>No</v>
      </c>
      <c r="L1698" t="str">
        <f>VLOOKUP($A1698, 'Medical Examinations'!$A$2:$J$2336, 9, FALSE)</f>
        <v>Underweight</v>
      </c>
      <c r="M1698" t="str">
        <f>VLOOKUP($A1698, 'Medical Examinations'!$A$2:$J$2336, 10, FALSE)</f>
        <v>Diabetes</v>
      </c>
      <c r="N1698">
        <f>VLOOKUP($A1698, 'Hospitalisation Details'!$A$2:$K$2344, 5, FALSE)</f>
        <v>0</v>
      </c>
      <c r="O1698">
        <f>VLOOKUP($A1698, 'Hospitalisation Details'!$A$2:$K$2344, 6, FALSE)</f>
        <v>5466.88</v>
      </c>
      <c r="P1698" t="str">
        <f>VLOOKUP($A1698, 'Hospitalisation Details'!$A$2:$K$2344, 7, FALSE)</f>
        <v>tier - 2</v>
      </c>
      <c r="Q1698" t="str">
        <f>VLOOKUP($A1698, 'Hospitalisation Details'!$A$2:$K$2344, 8, FALSE)</f>
        <v>tier - 2</v>
      </c>
      <c r="R1698" t="str">
        <f>VLOOKUP($A1698, 'Hospitalisation Details'!$A$2:$K$2344, 9, FALSE)</f>
        <v>R1013</v>
      </c>
      <c r="S1698" t="str">
        <f>VLOOKUP($A1698, 'Hospitalisation Details'!$A$2:$K$2344, 10, FALSE)</f>
        <v>24Oct1973</v>
      </c>
      <c r="T1698">
        <f>VLOOKUP($A1698, 'Hospitalisation Details'!$A$2:$K$2344, 11, FALSE)</f>
        <v>49</v>
      </c>
    </row>
    <row r="1699" spans="1:20" ht="15.75" x14ac:dyDescent="0.25">
      <c r="A1699" s="1" t="s">
        <v>672</v>
      </c>
      <c r="B1699" t="str">
        <f>VLOOKUP($A1699, 'Customer Names'!$A$2:$D$2336, 2, FALSE)</f>
        <v>Willits</v>
      </c>
      <c r="C1699" t="str">
        <f>VLOOKUP($A1699, 'Customer Names'!$A$2:$D$2336, 3, FALSE)</f>
        <v xml:space="preserve"> Ms</v>
      </c>
      <c r="D1699" t="str">
        <f>VLOOKUP($A1699, 'Customer Names'!$A$2:$D$2336, 4, FALSE)</f>
        <v xml:space="preserve">  Jamie L</v>
      </c>
      <c r="E1699">
        <f>VLOOKUP($A1699, 'Medical Examinations'!$A$2:$J$2336, 2, FALSE)</f>
        <v>19.855</v>
      </c>
      <c r="F1699">
        <f>VLOOKUP($A1699, 'Medical Examinations'!$A$2:$J$2336, 3, FALSE)</f>
        <v>6.64</v>
      </c>
      <c r="G1699" t="str">
        <f>VLOOKUP($A1699, 'Medical Examinations'!$A$2:$J$2336, 4, FALSE)</f>
        <v>No</v>
      </c>
      <c r="H1699" t="str">
        <f>VLOOKUP($A1699, 'Medical Examinations'!$A$2:$J$2336, 5, FALSE)</f>
        <v>No</v>
      </c>
      <c r="I1699" t="str">
        <f>VLOOKUP($A1699, 'Medical Examinations'!$A$2:$J$2336, 6, FALSE)</f>
        <v>No</v>
      </c>
      <c r="J1699">
        <f>VLOOKUP($A1699, 'Medical Examinations'!$A$2:$J$2336, 7, FALSE)</f>
        <v>0</v>
      </c>
      <c r="K1699" t="str">
        <f>VLOOKUP($A1699, 'Medical Examinations'!$A$2:$J$2336, 8, FALSE)</f>
        <v>No</v>
      </c>
      <c r="L1699" t="str">
        <f>VLOOKUP($A1699, 'Medical Examinations'!$A$2:$J$2336, 9, FALSE)</f>
        <v>Obesity</v>
      </c>
      <c r="M1699" t="str">
        <f>VLOOKUP($A1699, 'Medical Examinations'!$A$2:$J$2336, 10, FALSE)</f>
        <v>Diabetes</v>
      </c>
      <c r="N1699">
        <f>VLOOKUP($A1699, 'Hospitalisation Details'!$A$2:$K$2344, 5, FALSE)</f>
        <v>0</v>
      </c>
      <c r="O1699">
        <f>VLOOKUP($A1699, 'Hospitalisation Details'!$A$2:$K$2344, 6, FALSE)</f>
        <v>5458.05</v>
      </c>
      <c r="P1699" t="str">
        <f>VLOOKUP($A1699, 'Hospitalisation Details'!$A$2:$K$2344, 7, FALSE)</f>
        <v>tier - 2</v>
      </c>
      <c r="Q1699" t="str">
        <f>VLOOKUP($A1699, 'Hospitalisation Details'!$A$2:$K$2344, 8, FALSE)</f>
        <v>tier - 2</v>
      </c>
      <c r="R1699" t="str">
        <f>VLOOKUP($A1699, 'Hospitalisation Details'!$A$2:$K$2344, 9, FALSE)</f>
        <v>R1024</v>
      </c>
      <c r="S1699" t="str">
        <f>VLOOKUP($A1699, 'Hospitalisation Details'!$A$2:$K$2344, 10, FALSE)</f>
        <v>25Dec1986</v>
      </c>
      <c r="T1699">
        <f>VLOOKUP($A1699, 'Hospitalisation Details'!$A$2:$K$2344, 11, FALSE)</f>
        <v>36</v>
      </c>
    </row>
    <row r="1700" spans="1:20" ht="15.75" x14ac:dyDescent="0.25">
      <c r="A1700" s="1" t="s">
        <v>671</v>
      </c>
      <c r="B1700" t="str">
        <f>VLOOKUP($A1700, 'Customer Names'!$A$2:$D$2336, 2, FALSE)</f>
        <v>Syring</v>
      </c>
      <c r="C1700" t="str">
        <f>VLOOKUP($A1700, 'Customer Names'!$A$2:$D$2336, 3, FALSE)</f>
        <v xml:space="preserve"> Mr</v>
      </c>
      <c r="D1700" t="str">
        <f>VLOOKUP($A1700, 'Customer Names'!$A$2:$D$2336, 4, FALSE)</f>
        <v xml:space="preserve">  Brian</v>
      </c>
      <c r="E1700">
        <f>VLOOKUP($A1700, 'Medical Examinations'!$A$2:$J$2336, 2, FALSE)</f>
        <v>41.69</v>
      </c>
      <c r="F1700">
        <f>VLOOKUP($A1700, 'Medical Examinations'!$A$2:$J$2336, 3, FALSE)</f>
        <v>5.78</v>
      </c>
      <c r="G1700" t="str">
        <f>VLOOKUP($A1700, 'Medical Examinations'!$A$2:$J$2336, 4, FALSE)</f>
        <v>Yes</v>
      </c>
      <c r="H1700" t="str">
        <f>VLOOKUP($A1700, 'Medical Examinations'!$A$2:$J$2336, 5, FALSE)</f>
        <v>No</v>
      </c>
      <c r="I1700" t="str">
        <f>VLOOKUP($A1700, 'Medical Examinations'!$A$2:$J$2336, 6, FALSE)</f>
        <v>No</v>
      </c>
      <c r="J1700">
        <f>VLOOKUP($A1700, 'Medical Examinations'!$A$2:$J$2336, 7, FALSE)</f>
        <v>2</v>
      </c>
      <c r="K1700" t="str">
        <f>VLOOKUP($A1700, 'Medical Examinations'!$A$2:$J$2336, 8, FALSE)</f>
        <v>Yes</v>
      </c>
      <c r="L1700" t="str">
        <f>VLOOKUP($A1700, 'Medical Examinations'!$A$2:$J$2336, 9, FALSE)</f>
        <v>Obesity</v>
      </c>
      <c r="M1700" t="str">
        <f>VLOOKUP($A1700, 'Medical Examinations'!$A$2:$J$2336, 10, FALSE)</f>
        <v>Diabetes</v>
      </c>
      <c r="N1700">
        <f>VLOOKUP($A1700, 'Hospitalisation Details'!$A$2:$K$2344, 5, FALSE)</f>
        <v>0</v>
      </c>
      <c r="O1700">
        <f>VLOOKUP($A1700, 'Hospitalisation Details'!$A$2:$K$2344, 6, FALSE)</f>
        <v>5438.75</v>
      </c>
      <c r="P1700" t="str">
        <f>VLOOKUP($A1700, 'Hospitalisation Details'!$A$2:$K$2344, 7, FALSE)</f>
        <v>tier - 3</v>
      </c>
      <c r="Q1700" t="str">
        <f>VLOOKUP($A1700, 'Hospitalisation Details'!$A$2:$K$2344, 8, FALSE)</f>
        <v>tier - 2</v>
      </c>
      <c r="R1700" t="str">
        <f>VLOOKUP($A1700, 'Hospitalisation Details'!$A$2:$K$2344, 9, FALSE)</f>
        <v>R1013</v>
      </c>
      <c r="S1700" t="str">
        <f>VLOOKUP($A1700, 'Hospitalisation Details'!$A$2:$K$2344, 10, FALSE)</f>
        <v>25Aug1982</v>
      </c>
      <c r="T1700">
        <f>VLOOKUP($A1700, 'Hospitalisation Details'!$A$2:$K$2344, 11, FALSE)</f>
        <v>40</v>
      </c>
    </row>
    <row r="1701" spans="1:20" ht="15.75" x14ac:dyDescent="0.25">
      <c r="A1701" s="1" t="s">
        <v>670</v>
      </c>
      <c r="B1701" t="str">
        <f>VLOOKUP($A1701, 'Customer Names'!$A$2:$D$2336, 2, FALSE)</f>
        <v>Strike</v>
      </c>
      <c r="C1701" t="str">
        <f>VLOOKUP($A1701, 'Customer Names'!$A$2:$D$2336, 3, FALSE)</f>
        <v xml:space="preserve"> Ms</v>
      </c>
      <c r="D1701" t="str">
        <f>VLOOKUP($A1701, 'Customer Names'!$A$2:$D$2336, 4, FALSE)</f>
        <v xml:space="preserve">  Stacey L</v>
      </c>
      <c r="E1701">
        <f>VLOOKUP($A1701, 'Medical Examinations'!$A$2:$J$2336, 2, FALSE)</f>
        <v>16.12</v>
      </c>
      <c r="F1701">
        <f>VLOOKUP($A1701, 'Medical Examinations'!$A$2:$J$2336, 3, FALSE)</f>
        <v>10.45</v>
      </c>
      <c r="G1701" t="str">
        <f>VLOOKUP($A1701, 'Medical Examinations'!$A$2:$J$2336, 4, FALSE)</f>
        <v>No</v>
      </c>
      <c r="H1701" t="str">
        <f>VLOOKUP($A1701, 'Medical Examinations'!$A$2:$J$2336, 5, FALSE)</f>
        <v>No</v>
      </c>
      <c r="I1701" t="str">
        <f>VLOOKUP($A1701, 'Medical Examinations'!$A$2:$J$2336, 6, FALSE)</f>
        <v>No</v>
      </c>
      <c r="J1701">
        <f>VLOOKUP($A1701, 'Medical Examinations'!$A$2:$J$2336, 7, FALSE)</f>
        <v>0</v>
      </c>
      <c r="K1701" t="str">
        <f>VLOOKUP($A1701, 'Medical Examinations'!$A$2:$J$2336, 8, FALSE)</f>
        <v>No</v>
      </c>
      <c r="L1701" t="str">
        <f>VLOOKUP($A1701, 'Medical Examinations'!$A$2:$J$2336, 9, FALSE)</f>
        <v>Underweight</v>
      </c>
      <c r="M1701" t="str">
        <f>VLOOKUP($A1701, 'Medical Examinations'!$A$2:$J$2336, 10, FALSE)</f>
        <v>Diabetes</v>
      </c>
      <c r="N1701">
        <f>VLOOKUP($A1701, 'Hospitalisation Details'!$A$2:$K$2344, 5, FALSE)</f>
        <v>2</v>
      </c>
      <c r="O1701">
        <f>VLOOKUP($A1701, 'Hospitalisation Details'!$A$2:$K$2344, 6, FALSE)</f>
        <v>5428.98</v>
      </c>
      <c r="P1701" t="str">
        <f>VLOOKUP($A1701, 'Hospitalisation Details'!$A$2:$K$2344, 7, FALSE)</f>
        <v>tier - 2</v>
      </c>
      <c r="Q1701" t="str">
        <f>VLOOKUP($A1701, 'Hospitalisation Details'!$A$2:$K$2344, 8, FALSE)</f>
        <v>tier - 2</v>
      </c>
      <c r="R1701" t="str">
        <f>VLOOKUP($A1701, 'Hospitalisation Details'!$A$2:$K$2344, 9, FALSE)</f>
        <v>R1012</v>
      </c>
      <c r="S1701" t="str">
        <f>VLOOKUP($A1701, 'Hospitalisation Details'!$A$2:$K$2344, 10, FALSE)</f>
        <v>8Jun1978</v>
      </c>
      <c r="T1701">
        <f>VLOOKUP($A1701, 'Hospitalisation Details'!$A$2:$K$2344, 11, FALSE)</f>
        <v>45</v>
      </c>
    </row>
    <row r="1702" spans="1:20" ht="15.75" x14ac:dyDescent="0.25">
      <c r="A1702" s="1" t="s">
        <v>669</v>
      </c>
      <c r="B1702" t="str">
        <f>VLOOKUP($A1702, 'Customer Names'!$A$2:$D$2336, 2, FALSE)</f>
        <v>Hennigar</v>
      </c>
      <c r="C1702" t="str">
        <f>VLOOKUP($A1702, 'Customer Names'!$A$2:$D$2336, 3, FALSE)</f>
        <v xml:space="preserve"> Mr</v>
      </c>
      <c r="D1702" t="str">
        <f>VLOOKUP($A1702, 'Customer Names'!$A$2:$D$2336, 4, FALSE)</f>
        <v xml:space="preserve">  Stephen</v>
      </c>
      <c r="E1702">
        <f>VLOOKUP($A1702, 'Medical Examinations'!$A$2:$J$2336, 2, FALSE)</f>
        <v>37.43</v>
      </c>
      <c r="F1702">
        <f>VLOOKUP($A1702, 'Medical Examinations'!$A$2:$J$2336, 3, FALSE)</f>
        <v>4.5199999999999996</v>
      </c>
      <c r="G1702" t="str">
        <f>VLOOKUP($A1702, 'Medical Examinations'!$A$2:$J$2336, 4, FALSE)</f>
        <v>Yes</v>
      </c>
      <c r="H1702" t="str">
        <f>VLOOKUP($A1702, 'Medical Examinations'!$A$2:$J$2336, 5, FALSE)</f>
        <v>No</v>
      </c>
      <c r="I1702" t="str">
        <f>VLOOKUP($A1702, 'Medical Examinations'!$A$2:$J$2336, 6, FALSE)</f>
        <v>No</v>
      </c>
      <c r="J1702">
        <f>VLOOKUP($A1702, 'Medical Examinations'!$A$2:$J$2336, 7, FALSE)</f>
        <v>1</v>
      </c>
      <c r="K1702" t="str">
        <f>VLOOKUP($A1702, 'Medical Examinations'!$A$2:$J$2336, 8, FALSE)</f>
        <v>No</v>
      </c>
      <c r="L1702" t="str">
        <f>VLOOKUP($A1702, 'Medical Examinations'!$A$2:$J$2336, 9, FALSE)</f>
        <v>Obesity</v>
      </c>
      <c r="M1702" t="str">
        <f>VLOOKUP($A1702, 'Medical Examinations'!$A$2:$J$2336, 10, FALSE)</f>
        <v>Normal</v>
      </c>
      <c r="N1702">
        <f>VLOOKUP($A1702, 'Hospitalisation Details'!$A$2:$K$2344, 5, FALSE)</f>
        <v>3</v>
      </c>
      <c r="O1702">
        <f>VLOOKUP($A1702, 'Hospitalisation Details'!$A$2:$K$2344, 6, FALSE)</f>
        <v>5428.73</v>
      </c>
      <c r="P1702" t="str">
        <f>VLOOKUP($A1702, 'Hospitalisation Details'!$A$2:$K$2344, 7, FALSE)</f>
        <v>tier - 3</v>
      </c>
      <c r="Q1702" t="str">
        <f>VLOOKUP($A1702, 'Hospitalisation Details'!$A$2:$K$2344, 8, FALSE)</f>
        <v>tier - 1</v>
      </c>
      <c r="R1702" t="str">
        <f>VLOOKUP($A1702, 'Hospitalisation Details'!$A$2:$K$2344, 9, FALSE)</f>
        <v>R1017</v>
      </c>
      <c r="S1702" t="str">
        <f>VLOOKUP($A1702, 'Hospitalisation Details'!$A$2:$K$2344, 10, FALSE)</f>
        <v>17Sep1992</v>
      </c>
      <c r="T1702">
        <f>VLOOKUP($A1702, 'Hospitalisation Details'!$A$2:$K$2344, 11, FALSE)</f>
        <v>30</v>
      </c>
    </row>
    <row r="1703" spans="1:20" ht="15.75" x14ac:dyDescent="0.25">
      <c r="A1703" s="1" t="s">
        <v>668</v>
      </c>
      <c r="B1703" t="str">
        <f>VLOOKUP($A1703, 'Customer Names'!$A$2:$D$2336, 2, FALSE)</f>
        <v>May</v>
      </c>
      <c r="C1703" t="str">
        <f>VLOOKUP($A1703, 'Customer Names'!$A$2:$D$2336, 3, FALSE)</f>
        <v xml:space="preserve"> Mr</v>
      </c>
      <c r="D1703" t="str">
        <f>VLOOKUP($A1703, 'Customer Names'!$A$2:$D$2336, 4, FALSE)</f>
        <v xml:space="preserve">  Joshua</v>
      </c>
      <c r="E1703">
        <f>VLOOKUP($A1703, 'Medical Examinations'!$A$2:$J$2336, 2, FALSE)</f>
        <v>31.065000000000001</v>
      </c>
      <c r="F1703">
        <f>VLOOKUP($A1703, 'Medical Examinations'!$A$2:$J$2336, 3, FALSE)</f>
        <v>5.71</v>
      </c>
      <c r="G1703" t="str">
        <f>VLOOKUP($A1703, 'Medical Examinations'!$A$2:$J$2336, 4, FALSE)</f>
        <v>No</v>
      </c>
      <c r="H1703" t="str">
        <f>VLOOKUP($A1703, 'Medical Examinations'!$A$2:$J$2336, 5, FALSE)</f>
        <v>No</v>
      </c>
      <c r="I1703" t="str">
        <f>VLOOKUP($A1703, 'Medical Examinations'!$A$2:$J$2336, 6, FALSE)</f>
        <v>No</v>
      </c>
      <c r="J1703">
        <f>VLOOKUP($A1703, 'Medical Examinations'!$A$2:$J$2336, 7, FALSE)</f>
        <v>1</v>
      </c>
      <c r="K1703" t="str">
        <f>VLOOKUP($A1703, 'Medical Examinations'!$A$2:$J$2336, 8, FALSE)</f>
        <v>No</v>
      </c>
      <c r="L1703" t="str">
        <f>VLOOKUP($A1703, 'Medical Examinations'!$A$2:$J$2336, 9, FALSE)</f>
        <v>Obesity</v>
      </c>
      <c r="M1703" t="str">
        <f>VLOOKUP($A1703, 'Medical Examinations'!$A$2:$J$2336, 10, FALSE)</f>
        <v>Diabetes</v>
      </c>
      <c r="N1703">
        <f>VLOOKUP($A1703, 'Hospitalisation Details'!$A$2:$K$2344, 5, FALSE)</f>
        <v>3</v>
      </c>
      <c r="O1703">
        <f>VLOOKUP($A1703, 'Hospitalisation Details'!$A$2:$K$2344, 6, FALSE)</f>
        <v>5425.02</v>
      </c>
      <c r="P1703" t="str">
        <f>VLOOKUP($A1703, 'Hospitalisation Details'!$A$2:$K$2344, 7, FALSE)</f>
        <v>tier - 2</v>
      </c>
      <c r="Q1703" t="str">
        <f>VLOOKUP($A1703, 'Hospitalisation Details'!$A$2:$K$2344, 8, FALSE)</f>
        <v>tier - 1</v>
      </c>
      <c r="R1703" t="str">
        <f>VLOOKUP($A1703, 'Hospitalisation Details'!$A$2:$K$2344, 9, FALSE)</f>
        <v>R1012</v>
      </c>
      <c r="S1703" t="str">
        <f>VLOOKUP($A1703, 'Hospitalisation Details'!$A$2:$K$2344, 10, FALSE)</f>
        <v>6Jul1991</v>
      </c>
      <c r="T1703">
        <f>VLOOKUP($A1703, 'Hospitalisation Details'!$A$2:$K$2344, 11, FALSE)</f>
        <v>31</v>
      </c>
    </row>
    <row r="1704" spans="1:20" ht="15.75" x14ac:dyDescent="0.25">
      <c r="A1704" s="1" t="s">
        <v>667</v>
      </c>
      <c r="B1704" t="str">
        <f>VLOOKUP($A1704, 'Customer Names'!$A$2:$D$2336, 2, FALSE)</f>
        <v>Metcalf</v>
      </c>
      <c r="C1704" t="str">
        <f>VLOOKUP($A1704, 'Customer Names'!$A$2:$D$2336, 3, FALSE)</f>
        <v xml:space="preserve"> Mr</v>
      </c>
      <c r="D1704" t="str">
        <f>VLOOKUP($A1704, 'Customer Names'!$A$2:$D$2336, 4, FALSE)</f>
        <v xml:space="preserve">  Josh</v>
      </c>
      <c r="E1704">
        <f>VLOOKUP($A1704, 'Medical Examinations'!$A$2:$J$2336, 2, FALSE)</f>
        <v>25.08</v>
      </c>
      <c r="F1704">
        <f>VLOOKUP($A1704, 'Medical Examinations'!$A$2:$J$2336, 3, FALSE)</f>
        <v>4.7699999999999996</v>
      </c>
      <c r="G1704" t="str">
        <f>VLOOKUP($A1704, 'Medical Examinations'!$A$2:$J$2336, 4, FALSE)</f>
        <v>No</v>
      </c>
      <c r="H1704" t="str">
        <f>VLOOKUP($A1704, 'Medical Examinations'!$A$2:$J$2336, 5, FALSE)</f>
        <v>No</v>
      </c>
      <c r="I1704" t="str">
        <f>VLOOKUP($A1704, 'Medical Examinations'!$A$2:$J$2336, 6, FALSE)</f>
        <v>No</v>
      </c>
      <c r="J1704">
        <f>VLOOKUP($A1704, 'Medical Examinations'!$A$2:$J$2336, 7, FALSE)</f>
        <v>0</v>
      </c>
      <c r="K1704" t="str">
        <f>VLOOKUP($A1704, 'Medical Examinations'!$A$2:$J$2336, 8, FALSE)</f>
        <v>No</v>
      </c>
      <c r="L1704" t="str">
        <f>VLOOKUP($A1704, 'Medical Examinations'!$A$2:$J$2336, 9, FALSE)</f>
        <v>Obesity</v>
      </c>
      <c r="M1704" t="str">
        <f>VLOOKUP($A1704, 'Medical Examinations'!$A$2:$J$2336, 10, FALSE)</f>
        <v>Normal</v>
      </c>
      <c r="N1704">
        <f>VLOOKUP($A1704, 'Hospitalisation Details'!$A$2:$K$2344, 5, FALSE)</f>
        <v>0</v>
      </c>
      <c r="O1704">
        <f>VLOOKUP($A1704, 'Hospitalisation Details'!$A$2:$K$2344, 6, FALSE)</f>
        <v>5415.66</v>
      </c>
      <c r="P1704" t="str">
        <f>VLOOKUP($A1704, 'Hospitalisation Details'!$A$2:$K$2344, 7, FALSE)</f>
        <v>tier - 2</v>
      </c>
      <c r="Q1704" t="str">
        <f>VLOOKUP($A1704, 'Hospitalisation Details'!$A$2:$K$2344, 8, FALSE)</f>
        <v>tier - 3</v>
      </c>
      <c r="R1704" t="str">
        <f>VLOOKUP($A1704, 'Hospitalisation Details'!$A$2:$K$2344, 9, FALSE)</f>
        <v>R1013</v>
      </c>
      <c r="S1704" t="str">
        <f>VLOOKUP($A1704, 'Hospitalisation Details'!$A$2:$K$2344, 10, FALSE)</f>
        <v>27Sep1982</v>
      </c>
      <c r="T1704">
        <f>VLOOKUP($A1704, 'Hospitalisation Details'!$A$2:$K$2344, 11, FALSE)</f>
        <v>40</v>
      </c>
    </row>
    <row r="1705" spans="1:20" ht="15.75" x14ac:dyDescent="0.25">
      <c r="A1705" s="1" t="s">
        <v>666</v>
      </c>
      <c r="B1705" t="str">
        <f>VLOOKUP($A1705, 'Customer Names'!$A$2:$D$2336, 2, FALSE)</f>
        <v>Tiska</v>
      </c>
      <c r="C1705" t="str">
        <f>VLOOKUP($A1705, 'Customer Names'!$A$2:$D$2336, 3, FALSE)</f>
        <v xml:space="preserve"> Ms</v>
      </c>
      <c r="D1705" t="str">
        <f>VLOOKUP($A1705, 'Customer Names'!$A$2:$D$2336, 4, FALSE)</f>
        <v xml:space="preserve">  Heather</v>
      </c>
      <c r="E1705">
        <f>VLOOKUP($A1705, 'Medical Examinations'!$A$2:$J$2336, 2, FALSE)</f>
        <v>15.2</v>
      </c>
      <c r="F1705">
        <f>VLOOKUP($A1705, 'Medical Examinations'!$A$2:$J$2336, 3, FALSE)</f>
        <v>7.81</v>
      </c>
      <c r="G1705" t="str">
        <f>VLOOKUP($A1705, 'Medical Examinations'!$A$2:$J$2336, 4, FALSE)</f>
        <v>No</v>
      </c>
      <c r="H1705" t="str">
        <f>VLOOKUP($A1705, 'Medical Examinations'!$A$2:$J$2336, 5, FALSE)</f>
        <v>No</v>
      </c>
      <c r="I1705" t="str">
        <f>VLOOKUP($A1705, 'Medical Examinations'!$A$2:$J$2336, 6, FALSE)</f>
        <v>No</v>
      </c>
      <c r="J1705">
        <f>VLOOKUP($A1705, 'Medical Examinations'!$A$2:$J$2336, 7, FALSE)</f>
        <v>0</v>
      </c>
      <c r="K1705" t="str">
        <f>VLOOKUP($A1705, 'Medical Examinations'!$A$2:$J$2336, 8, FALSE)</f>
        <v>No</v>
      </c>
      <c r="L1705" t="str">
        <f>VLOOKUP($A1705, 'Medical Examinations'!$A$2:$J$2336, 9, FALSE)</f>
        <v>Underweight</v>
      </c>
      <c r="M1705" t="str">
        <f>VLOOKUP($A1705, 'Medical Examinations'!$A$2:$J$2336, 10, FALSE)</f>
        <v>Diabetes</v>
      </c>
      <c r="N1705">
        <f>VLOOKUP($A1705, 'Hospitalisation Details'!$A$2:$K$2344, 5, FALSE)</f>
        <v>1</v>
      </c>
      <c r="O1705">
        <f>VLOOKUP($A1705, 'Hospitalisation Details'!$A$2:$K$2344, 6, FALSE)</f>
        <v>5411.99</v>
      </c>
      <c r="P1705" t="str">
        <f>VLOOKUP($A1705, 'Hospitalisation Details'!$A$2:$K$2344, 7, FALSE)</f>
        <v>tier - 2</v>
      </c>
      <c r="Q1705" t="str">
        <f>VLOOKUP($A1705, 'Hospitalisation Details'!$A$2:$K$2344, 8, FALSE)</f>
        <v>tier - 3</v>
      </c>
      <c r="R1705" t="str">
        <f>VLOOKUP($A1705, 'Hospitalisation Details'!$A$2:$K$2344, 9, FALSE)</f>
        <v>R1012</v>
      </c>
      <c r="S1705" t="str">
        <f>VLOOKUP($A1705, 'Hospitalisation Details'!$A$2:$K$2344, 10, FALSE)</f>
        <v>27Sep1975</v>
      </c>
      <c r="T1705">
        <f>VLOOKUP($A1705, 'Hospitalisation Details'!$A$2:$K$2344, 11, FALSE)</f>
        <v>47</v>
      </c>
    </row>
    <row r="1706" spans="1:20" ht="15.75" x14ac:dyDescent="0.25">
      <c r="A1706" s="1" t="s">
        <v>665</v>
      </c>
      <c r="B1706" t="str">
        <f>VLOOKUP($A1706, 'Customer Names'!$A$2:$D$2336, 2, FALSE)</f>
        <v>McDonough</v>
      </c>
      <c r="C1706" t="str">
        <f>VLOOKUP($A1706, 'Customer Names'!$A$2:$D$2336, 3, FALSE)</f>
        <v xml:space="preserve"> Mr</v>
      </c>
      <c r="D1706" t="str">
        <f>VLOOKUP($A1706, 'Customer Names'!$A$2:$D$2336, 4, FALSE)</f>
        <v xml:space="preserve">  James C</v>
      </c>
      <c r="E1706">
        <f>VLOOKUP($A1706, 'Medical Examinations'!$A$2:$J$2336, 2, FALSE)</f>
        <v>22.34</v>
      </c>
      <c r="F1706">
        <f>VLOOKUP($A1706, 'Medical Examinations'!$A$2:$J$2336, 3, FALSE)</f>
        <v>5.19</v>
      </c>
      <c r="G1706" t="str">
        <f>VLOOKUP($A1706, 'Medical Examinations'!$A$2:$J$2336, 4, FALSE)</f>
        <v>No</v>
      </c>
      <c r="H1706" t="str">
        <f>VLOOKUP($A1706, 'Medical Examinations'!$A$2:$J$2336, 5, FALSE)</f>
        <v>No</v>
      </c>
      <c r="I1706" t="str">
        <f>VLOOKUP($A1706, 'Medical Examinations'!$A$2:$J$2336, 6, FALSE)</f>
        <v>No</v>
      </c>
      <c r="J1706">
        <f>VLOOKUP($A1706, 'Medical Examinations'!$A$2:$J$2336, 7, FALSE)</f>
        <v>0</v>
      </c>
      <c r="K1706" t="str">
        <f>VLOOKUP($A1706, 'Medical Examinations'!$A$2:$J$2336, 8, FALSE)</f>
        <v>No</v>
      </c>
      <c r="L1706" t="str">
        <f>VLOOKUP($A1706, 'Medical Examinations'!$A$2:$J$2336, 9, FALSE)</f>
        <v>Obesity</v>
      </c>
      <c r="M1706" t="str">
        <f>VLOOKUP($A1706, 'Medical Examinations'!$A$2:$J$2336, 10, FALSE)</f>
        <v>Normal</v>
      </c>
      <c r="N1706">
        <f>VLOOKUP($A1706, 'Hospitalisation Details'!$A$2:$K$2344, 5, FALSE)</f>
        <v>3</v>
      </c>
      <c r="O1706">
        <f>VLOOKUP($A1706, 'Hospitalisation Details'!$A$2:$K$2344, 6, FALSE)</f>
        <v>5402.89</v>
      </c>
      <c r="P1706" t="str">
        <f>VLOOKUP($A1706, 'Hospitalisation Details'!$A$2:$K$2344, 7, FALSE)</f>
        <v>tier - 2</v>
      </c>
      <c r="Q1706" t="str">
        <f>VLOOKUP($A1706, 'Hospitalisation Details'!$A$2:$K$2344, 8, FALSE)</f>
        <v>tier - 1</v>
      </c>
      <c r="R1706" t="str">
        <f>VLOOKUP($A1706, 'Hospitalisation Details'!$A$2:$K$2344, 9, FALSE)</f>
        <v>R1013</v>
      </c>
      <c r="S1706" t="str">
        <f>VLOOKUP($A1706, 'Hospitalisation Details'!$A$2:$K$2344, 10, FALSE)</f>
        <v>23Dec1985</v>
      </c>
      <c r="T1706">
        <f>VLOOKUP($A1706, 'Hospitalisation Details'!$A$2:$K$2344, 11, FALSE)</f>
        <v>37</v>
      </c>
    </row>
    <row r="1707" spans="1:20" ht="15.75" x14ac:dyDescent="0.25">
      <c r="A1707" s="1" t="s">
        <v>664</v>
      </c>
      <c r="B1707" t="str">
        <f>VLOOKUP($A1707, 'Customer Names'!$A$2:$D$2336, 2, FALSE)</f>
        <v>Fairley</v>
      </c>
      <c r="C1707" t="str">
        <f>VLOOKUP($A1707, 'Customer Names'!$A$2:$D$2336, 3, FALSE)</f>
        <v xml:space="preserve"> Ms</v>
      </c>
      <c r="D1707" t="str">
        <f>VLOOKUP($A1707, 'Customer Names'!$A$2:$D$2336, 4, FALSE)</f>
        <v xml:space="preserve">  Kim</v>
      </c>
      <c r="E1707">
        <f>VLOOKUP($A1707, 'Medical Examinations'!$A$2:$J$2336, 2, FALSE)</f>
        <v>40.15</v>
      </c>
      <c r="F1707">
        <f>VLOOKUP($A1707, 'Medical Examinations'!$A$2:$J$2336, 3, FALSE)</f>
        <v>5.93</v>
      </c>
      <c r="G1707" t="str">
        <f>VLOOKUP($A1707, 'Medical Examinations'!$A$2:$J$2336, 4, FALSE)</f>
        <v>Yes</v>
      </c>
      <c r="H1707" t="str">
        <f>VLOOKUP($A1707, 'Medical Examinations'!$A$2:$J$2336, 5, FALSE)</f>
        <v>No</v>
      </c>
      <c r="I1707" t="str">
        <f>VLOOKUP($A1707, 'Medical Examinations'!$A$2:$J$2336, 6, FALSE)</f>
        <v>No</v>
      </c>
      <c r="J1707">
        <f>VLOOKUP($A1707, 'Medical Examinations'!$A$2:$J$2336, 7, FALSE)</f>
        <v>1</v>
      </c>
      <c r="K1707" t="str">
        <f>VLOOKUP($A1707, 'Medical Examinations'!$A$2:$J$2336, 8, FALSE)</f>
        <v>Yes</v>
      </c>
      <c r="L1707" t="str">
        <f>VLOOKUP($A1707, 'Medical Examinations'!$A$2:$J$2336, 9, FALSE)</f>
        <v>Obesity</v>
      </c>
      <c r="M1707" t="str">
        <f>VLOOKUP($A1707, 'Medical Examinations'!$A$2:$J$2336, 10, FALSE)</f>
        <v>Diabetes</v>
      </c>
      <c r="N1707">
        <f>VLOOKUP($A1707, 'Hospitalisation Details'!$A$2:$K$2344, 5, FALSE)</f>
        <v>0</v>
      </c>
      <c r="O1707">
        <f>VLOOKUP($A1707, 'Hospitalisation Details'!$A$2:$K$2344, 6, FALSE)</f>
        <v>5400.98</v>
      </c>
      <c r="P1707" t="str">
        <f>VLOOKUP($A1707, 'Hospitalisation Details'!$A$2:$K$2344, 7, FALSE)</f>
        <v>tier - 2</v>
      </c>
      <c r="Q1707" t="str">
        <f>VLOOKUP($A1707, 'Hospitalisation Details'!$A$2:$K$2344, 8, FALSE)</f>
        <v>tier - 2</v>
      </c>
      <c r="R1707" t="str">
        <f>VLOOKUP($A1707, 'Hospitalisation Details'!$A$2:$K$2344, 9, FALSE)</f>
        <v>R1013</v>
      </c>
      <c r="S1707" t="str">
        <f>VLOOKUP($A1707, 'Hospitalisation Details'!$A$2:$K$2344, 10, FALSE)</f>
        <v>1Aug1984</v>
      </c>
      <c r="T1707">
        <f>VLOOKUP($A1707, 'Hospitalisation Details'!$A$2:$K$2344, 11, FALSE)</f>
        <v>38</v>
      </c>
    </row>
    <row r="1708" spans="1:20" ht="15.75" x14ac:dyDescent="0.25">
      <c r="A1708" s="1" t="s">
        <v>663</v>
      </c>
      <c r="B1708" t="str">
        <f>VLOOKUP($A1708, 'Customer Names'!$A$2:$D$2336, 2, FALSE)</f>
        <v>Barnett</v>
      </c>
      <c r="C1708" t="str">
        <f>VLOOKUP($A1708, 'Customer Names'!$A$2:$D$2336, 3, FALSE)</f>
        <v xml:space="preserve"> Ms</v>
      </c>
      <c r="D1708" t="str">
        <f>VLOOKUP($A1708, 'Customer Names'!$A$2:$D$2336, 4, FALSE)</f>
        <v xml:space="preserve">  Marie E</v>
      </c>
      <c r="E1708">
        <f>VLOOKUP($A1708, 'Medical Examinations'!$A$2:$J$2336, 2, FALSE)</f>
        <v>37.729999999999997</v>
      </c>
      <c r="F1708">
        <f>VLOOKUP($A1708, 'Medical Examinations'!$A$2:$J$2336, 3, FALSE)</f>
        <v>6.29</v>
      </c>
      <c r="G1708" t="str">
        <f>VLOOKUP($A1708, 'Medical Examinations'!$A$2:$J$2336, 4, FALSE)</f>
        <v>Yes</v>
      </c>
      <c r="H1708" t="str">
        <f>VLOOKUP($A1708, 'Medical Examinations'!$A$2:$J$2336, 5, FALSE)</f>
        <v>No</v>
      </c>
      <c r="I1708" t="str">
        <f>VLOOKUP($A1708, 'Medical Examinations'!$A$2:$J$2336, 6, FALSE)</f>
        <v>No</v>
      </c>
      <c r="J1708">
        <f>VLOOKUP($A1708, 'Medical Examinations'!$A$2:$J$2336, 7, FALSE)</f>
        <v>1</v>
      </c>
      <c r="K1708" t="str">
        <f>VLOOKUP($A1708, 'Medical Examinations'!$A$2:$J$2336, 8, FALSE)</f>
        <v>Yes</v>
      </c>
      <c r="L1708" t="str">
        <f>VLOOKUP($A1708, 'Medical Examinations'!$A$2:$J$2336, 9, FALSE)</f>
        <v>Obesity</v>
      </c>
      <c r="M1708" t="str">
        <f>VLOOKUP($A1708, 'Medical Examinations'!$A$2:$J$2336, 10, FALSE)</f>
        <v>Diabetes</v>
      </c>
      <c r="N1708">
        <f>VLOOKUP($A1708, 'Hospitalisation Details'!$A$2:$K$2344, 5, FALSE)</f>
        <v>0</v>
      </c>
      <c r="O1708">
        <f>VLOOKUP($A1708, 'Hospitalisation Details'!$A$2:$K$2344, 6, FALSE)</f>
        <v>5397.62</v>
      </c>
      <c r="P1708" t="str">
        <f>VLOOKUP($A1708, 'Hospitalisation Details'!$A$2:$K$2344, 7, FALSE)</f>
        <v>tier - 2</v>
      </c>
      <c r="Q1708" t="str">
        <f>VLOOKUP($A1708, 'Hospitalisation Details'!$A$2:$K$2344, 8, FALSE)</f>
        <v>tier - 2</v>
      </c>
      <c r="R1708" t="str">
        <f>VLOOKUP($A1708, 'Hospitalisation Details'!$A$2:$K$2344, 9, FALSE)</f>
        <v>R1013</v>
      </c>
      <c r="S1708" t="str">
        <f>VLOOKUP($A1708, 'Hospitalisation Details'!$A$2:$K$2344, 10, FALSE)</f>
        <v>3Sep1984</v>
      </c>
      <c r="T1708">
        <f>VLOOKUP($A1708, 'Hospitalisation Details'!$A$2:$K$2344, 11, FALSE)</f>
        <v>38</v>
      </c>
    </row>
    <row r="1709" spans="1:20" ht="15.75" x14ac:dyDescent="0.25">
      <c r="A1709" s="1" t="s">
        <v>662</v>
      </c>
      <c r="B1709" t="str">
        <f>VLOOKUP($A1709, 'Customer Names'!$A$2:$D$2336, 2, FALSE)</f>
        <v>Piasta</v>
      </c>
      <c r="C1709" t="str">
        <f>VLOOKUP($A1709, 'Customer Names'!$A$2:$D$2336, 3, FALSE)</f>
        <v xml:space="preserve"> Mr</v>
      </c>
      <c r="D1709" t="str">
        <f>VLOOKUP($A1709, 'Customer Names'!$A$2:$D$2336, 4, FALSE)</f>
        <v xml:space="preserve">  Dariusz</v>
      </c>
      <c r="E1709">
        <f>VLOOKUP($A1709, 'Medical Examinations'!$A$2:$J$2336, 2, FALSE)</f>
        <v>25.35</v>
      </c>
      <c r="F1709">
        <f>VLOOKUP($A1709, 'Medical Examinations'!$A$2:$J$2336, 3, FALSE)</f>
        <v>4.9000000000000004</v>
      </c>
      <c r="G1709" t="str">
        <f>VLOOKUP($A1709, 'Medical Examinations'!$A$2:$J$2336, 4, FALSE)</f>
        <v>No</v>
      </c>
      <c r="H1709" t="str">
        <f>VLOOKUP($A1709, 'Medical Examinations'!$A$2:$J$2336, 5, FALSE)</f>
        <v>No</v>
      </c>
      <c r="I1709" t="str">
        <f>VLOOKUP($A1709, 'Medical Examinations'!$A$2:$J$2336, 6, FALSE)</f>
        <v>No</v>
      </c>
      <c r="J1709">
        <f>VLOOKUP($A1709, 'Medical Examinations'!$A$2:$J$2336, 7, FALSE)</f>
        <v>0</v>
      </c>
      <c r="K1709" t="str">
        <f>VLOOKUP($A1709, 'Medical Examinations'!$A$2:$J$2336, 8, FALSE)</f>
        <v>No</v>
      </c>
      <c r="L1709" t="str">
        <f>VLOOKUP($A1709, 'Medical Examinations'!$A$2:$J$2336, 9, FALSE)</f>
        <v>Obesity</v>
      </c>
      <c r="M1709" t="str">
        <f>VLOOKUP($A1709, 'Medical Examinations'!$A$2:$J$2336, 10, FALSE)</f>
        <v>Normal</v>
      </c>
      <c r="N1709">
        <f>VLOOKUP($A1709, 'Hospitalisation Details'!$A$2:$K$2344, 5, FALSE)</f>
        <v>3</v>
      </c>
      <c r="O1709">
        <f>VLOOKUP($A1709, 'Hospitalisation Details'!$A$2:$K$2344, 6, FALSE)</f>
        <v>5396.44</v>
      </c>
      <c r="P1709" t="str">
        <f>VLOOKUP($A1709, 'Hospitalisation Details'!$A$2:$K$2344, 7, FALSE)</f>
        <v>tier - 2</v>
      </c>
      <c r="Q1709" t="str">
        <f>VLOOKUP($A1709, 'Hospitalisation Details'!$A$2:$K$2344, 8, FALSE)</f>
        <v>tier - 3</v>
      </c>
      <c r="R1709" t="str">
        <f>VLOOKUP($A1709, 'Hospitalisation Details'!$A$2:$K$2344, 9, FALSE)</f>
        <v>R1013</v>
      </c>
      <c r="S1709" t="str">
        <f>VLOOKUP($A1709, 'Hospitalisation Details'!$A$2:$K$2344, 10, FALSE)</f>
        <v>6Nov1989</v>
      </c>
      <c r="T1709">
        <f>VLOOKUP($A1709, 'Hospitalisation Details'!$A$2:$K$2344, 11, FALSE)</f>
        <v>33</v>
      </c>
    </row>
    <row r="1710" spans="1:20" ht="15.75" x14ac:dyDescent="0.25">
      <c r="A1710" s="1" t="s">
        <v>661</v>
      </c>
      <c r="B1710" t="str">
        <f>VLOOKUP($A1710, 'Customer Names'!$A$2:$D$2336, 2, FALSE)</f>
        <v>Mueller</v>
      </c>
      <c r="C1710" t="str">
        <f>VLOOKUP($A1710, 'Customer Names'!$A$2:$D$2336, 3, FALSE)</f>
        <v xml:space="preserve"> Ms</v>
      </c>
      <c r="D1710" t="str">
        <f>VLOOKUP($A1710, 'Customer Names'!$A$2:$D$2336, 4, FALSE)</f>
        <v xml:space="preserve">  Jessica E</v>
      </c>
      <c r="E1710">
        <f>VLOOKUP($A1710, 'Medical Examinations'!$A$2:$J$2336, 2, FALSE)</f>
        <v>26.41</v>
      </c>
      <c r="F1710">
        <f>VLOOKUP($A1710, 'Medical Examinations'!$A$2:$J$2336, 3, FALSE)</f>
        <v>5.07</v>
      </c>
      <c r="G1710" t="str">
        <f>VLOOKUP($A1710, 'Medical Examinations'!$A$2:$J$2336, 4, FALSE)</f>
        <v>No</v>
      </c>
      <c r="H1710" t="str">
        <f>VLOOKUP($A1710, 'Medical Examinations'!$A$2:$J$2336, 5, FALSE)</f>
        <v>No</v>
      </c>
      <c r="I1710" t="str">
        <f>VLOOKUP($A1710, 'Medical Examinations'!$A$2:$J$2336, 6, FALSE)</f>
        <v>No</v>
      </c>
      <c r="J1710">
        <f>VLOOKUP($A1710, 'Medical Examinations'!$A$2:$J$2336, 7, FALSE)</f>
        <v>0</v>
      </c>
      <c r="K1710" t="str">
        <f>VLOOKUP($A1710, 'Medical Examinations'!$A$2:$J$2336, 8, FALSE)</f>
        <v>No</v>
      </c>
      <c r="L1710" t="str">
        <f>VLOOKUP($A1710, 'Medical Examinations'!$A$2:$J$2336, 9, FALSE)</f>
        <v>Obesity</v>
      </c>
      <c r="M1710" t="str">
        <f>VLOOKUP($A1710, 'Medical Examinations'!$A$2:$J$2336, 10, FALSE)</f>
        <v>Normal</v>
      </c>
      <c r="N1710">
        <f>VLOOKUP($A1710, 'Hospitalisation Details'!$A$2:$K$2344, 5, FALSE)</f>
        <v>1</v>
      </c>
      <c r="O1710">
        <f>VLOOKUP($A1710, 'Hospitalisation Details'!$A$2:$K$2344, 6, FALSE)</f>
        <v>5385.34</v>
      </c>
      <c r="P1710" t="str">
        <f>VLOOKUP($A1710, 'Hospitalisation Details'!$A$2:$K$2344, 7, FALSE)</f>
        <v>tier - 2</v>
      </c>
      <c r="Q1710" t="str">
        <f>VLOOKUP($A1710, 'Hospitalisation Details'!$A$2:$K$2344, 8, FALSE)</f>
        <v>tier - 3</v>
      </c>
      <c r="R1710" t="str">
        <f>VLOOKUP($A1710, 'Hospitalisation Details'!$A$2:$K$2344, 9, FALSE)</f>
        <v>R1012</v>
      </c>
      <c r="S1710" t="str">
        <f>VLOOKUP($A1710, 'Hospitalisation Details'!$A$2:$K$2344, 10, FALSE)</f>
        <v>8Aug1988</v>
      </c>
      <c r="T1710">
        <f>VLOOKUP($A1710, 'Hospitalisation Details'!$A$2:$K$2344, 11, FALSE)</f>
        <v>34</v>
      </c>
    </row>
    <row r="1711" spans="1:20" ht="15.75" x14ac:dyDescent="0.25">
      <c r="A1711" s="1" t="s">
        <v>660</v>
      </c>
      <c r="B1711" t="str">
        <f>VLOOKUP($A1711, 'Customer Names'!$A$2:$D$2336, 2, FALSE)</f>
        <v>Olsen</v>
      </c>
      <c r="C1711" t="str">
        <f>VLOOKUP($A1711, 'Customer Names'!$A$2:$D$2336, 3, FALSE)</f>
        <v xml:space="preserve"> Ms</v>
      </c>
      <c r="D1711" t="str">
        <f>VLOOKUP($A1711, 'Customer Names'!$A$2:$D$2336, 4, FALSE)</f>
        <v xml:space="preserve">  Kristen</v>
      </c>
      <c r="E1711">
        <f>VLOOKUP($A1711, 'Medical Examinations'!$A$2:$J$2336, 2, FALSE)</f>
        <v>27.6</v>
      </c>
      <c r="F1711">
        <f>VLOOKUP($A1711, 'Medical Examinations'!$A$2:$J$2336, 3, FALSE)</f>
        <v>5.33</v>
      </c>
      <c r="G1711" t="str">
        <f>VLOOKUP($A1711, 'Medical Examinations'!$A$2:$J$2336, 4, FALSE)</f>
        <v>No</v>
      </c>
      <c r="H1711" t="str">
        <f>VLOOKUP($A1711, 'Medical Examinations'!$A$2:$J$2336, 5, FALSE)</f>
        <v>No</v>
      </c>
      <c r="I1711" t="str">
        <f>VLOOKUP($A1711, 'Medical Examinations'!$A$2:$J$2336, 6, FALSE)</f>
        <v>No</v>
      </c>
      <c r="J1711">
        <f>VLOOKUP($A1711, 'Medical Examinations'!$A$2:$J$2336, 7, FALSE)</f>
        <v>0</v>
      </c>
      <c r="K1711" t="str">
        <f>VLOOKUP($A1711, 'Medical Examinations'!$A$2:$J$2336, 8, FALSE)</f>
        <v>No</v>
      </c>
      <c r="L1711" t="str">
        <f>VLOOKUP($A1711, 'Medical Examinations'!$A$2:$J$2336, 9, FALSE)</f>
        <v>Obesity</v>
      </c>
      <c r="M1711" t="str">
        <f>VLOOKUP($A1711, 'Medical Examinations'!$A$2:$J$2336, 10, FALSE)</f>
        <v>Normal</v>
      </c>
      <c r="N1711">
        <f>VLOOKUP($A1711, 'Hospitalisation Details'!$A$2:$K$2344, 5, FALSE)</f>
        <v>0</v>
      </c>
      <c r="O1711">
        <f>VLOOKUP($A1711, 'Hospitalisation Details'!$A$2:$K$2344, 6, FALSE)</f>
        <v>5383.54</v>
      </c>
      <c r="P1711" t="str">
        <f>VLOOKUP($A1711, 'Hospitalisation Details'!$A$2:$K$2344, 7, FALSE)</f>
        <v>tier - 2</v>
      </c>
      <c r="Q1711" t="str">
        <f>VLOOKUP($A1711, 'Hospitalisation Details'!$A$2:$K$2344, 8, FALSE)</f>
        <v>tier - 3</v>
      </c>
      <c r="R1711" t="str">
        <f>VLOOKUP($A1711, 'Hospitalisation Details'!$A$2:$K$2344, 9, FALSE)</f>
        <v>R1011</v>
      </c>
      <c r="S1711" t="str">
        <f>VLOOKUP($A1711, 'Hospitalisation Details'!$A$2:$K$2344, 10, FALSE)</f>
        <v>1Jun1984</v>
      </c>
      <c r="T1711">
        <f>VLOOKUP($A1711, 'Hospitalisation Details'!$A$2:$K$2344, 11, FALSE)</f>
        <v>39</v>
      </c>
    </row>
    <row r="1712" spans="1:20" ht="15.75" x14ac:dyDescent="0.25">
      <c r="A1712" s="1" t="s">
        <v>659</v>
      </c>
      <c r="B1712" t="str">
        <f>VLOOKUP($A1712, 'Customer Names'!$A$2:$D$2336, 2, FALSE)</f>
        <v>De Jesus</v>
      </c>
      <c r="C1712" t="str">
        <f>VLOOKUP($A1712, 'Customer Names'!$A$2:$D$2336, 3, FALSE)</f>
        <v xml:space="preserve"> Mr</v>
      </c>
      <c r="D1712" t="str">
        <f>VLOOKUP($A1712, 'Customer Names'!$A$2:$D$2336, 4, FALSE)</f>
        <v xml:space="preserve">  Jose Guadalupe P Sr </v>
      </c>
      <c r="E1712">
        <f>VLOOKUP($A1712, 'Medical Examinations'!$A$2:$J$2336, 2, FALSE)</f>
        <v>33.82</v>
      </c>
      <c r="F1712">
        <f>VLOOKUP($A1712, 'Medical Examinations'!$A$2:$J$2336, 3, FALSE)</f>
        <v>8.93</v>
      </c>
      <c r="G1712" t="str">
        <f>VLOOKUP($A1712, 'Medical Examinations'!$A$2:$J$2336, 4, FALSE)</f>
        <v>Yes</v>
      </c>
      <c r="H1712" t="str">
        <f>VLOOKUP($A1712, 'Medical Examinations'!$A$2:$J$2336, 5, FALSE)</f>
        <v>No</v>
      </c>
      <c r="I1712" t="str">
        <f>VLOOKUP($A1712, 'Medical Examinations'!$A$2:$J$2336, 6, FALSE)</f>
        <v>No</v>
      </c>
      <c r="J1712">
        <f>VLOOKUP($A1712, 'Medical Examinations'!$A$2:$J$2336, 7, FALSE)</f>
        <v>1</v>
      </c>
      <c r="K1712" t="str">
        <f>VLOOKUP($A1712, 'Medical Examinations'!$A$2:$J$2336, 8, FALSE)</f>
        <v>No</v>
      </c>
      <c r="L1712" t="str">
        <f>VLOOKUP($A1712, 'Medical Examinations'!$A$2:$J$2336, 9, FALSE)</f>
        <v>Obesity</v>
      </c>
      <c r="M1712" t="str">
        <f>VLOOKUP($A1712, 'Medical Examinations'!$A$2:$J$2336, 10, FALSE)</f>
        <v>Diabetes</v>
      </c>
      <c r="N1712">
        <f>VLOOKUP($A1712, 'Hospitalisation Details'!$A$2:$K$2344, 5, FALSE)</f>
        <v>1</v>
      </c>
      <c r="O1712">
        <f>VLOOKUP($A1712, 'Hospitalisation Details'!$A$2:$K$2344, 6, FALSE)</f>
        <v>5377.46</v>
      </c>
      <c r="P1712" t="str">
        <f>VLOOKUP($A1712, 'Hospitalisation Details'!$A$2:$K$2344, 7, FALSE)</f>
        <v>tier - 2</v>
      </c>
      <c r="Q1712" t="str">
        <f>VLOOKUP($A1712, 'Hospitalisation Details'!$A$2:$K$2344, 8, FALSE)</f>
        <v>tier - 3</v>
      </c>
      <c r="R1712" t="str">
        <f>VLOOKUP($A1712, 'Hospitalisation Details'!$A$2:$K$2344, 9, FALSE)</f>
        <v>R1012</v>
      </c>
      <c r="S1712" t="str">
        <f>VLOOKUP($A1712, 'Hospitalisation Details'!$A$2:$K$2344, 10, FALSE)</f>
        <v>22Jul1986</v>
      </c>
      <c r="T1712">
        <f>VLOOKUP($A1712, 'Hospitalisation Details'!$A$2:$K$2344, 11, FALSE)</f>
        <v>36</v>
      </c>
    </row>
    <row r="1713" spans="1:20" ht="15.75" x14ac:dyDescent="0.25">
      <c r="A1713" s="1" t="s">
        <v>658</v>
      </c>
      <c r="B1713" t="str">
        <f>VLOOKUP($A1713, 'Customer Names'!$A$2:$D$2336, 2, FALSE)</f>
        <v>Bartus</v>
      </c>
      <c r="C1713" t="str">
        <f>VLOOKUP($A1713, 'Customer Names'!$A$2:$D$2336, 3, FALSE)</f>
        <v xml:space="preserve"> Ms</v>
      </c>
      <c r="D1713" t="str">
        <f>VLOOKUP($A1713, 'Customer Names'!$A$2:$D$2336, 4, FALSE)</f>
        <v xml:space="preserve">  Cynthia</v>
      </c>
      <c r="E1713">
        <f>VLOOKUP($A1713, 'Medical Examinations'!$A$2:$J$2336, 2, FALSE)</f>
        <v>32.9</v>
      </c>
      <c r="F1713">
        <f>VLOOKUP($A1713, 'Medical Examinations'!$A$2:$J$2336, 3, FALSE)</f>
        <v>4.3499999999999996</v>
      </c>
      <c r="G1713" t="str">
        <f>VLOOKUP($A1713, 'Medical Examinations'!$A$2:$J$2336, 4, FALSE)</f>
        <v>Yes</v>
      </c>
      <c r="H1713" t="str">
        <f>VLOOKUP($A1713, 'Medical Examinations'!$A$2:$J$2336, 5, FALSE)</f>
        <v>No</v>
      </c>
      <c r="I1713" t="str">
        <f>VLOOKUP($A1713, 'Medical Examinations'!$A$2:$J$2336, 6, FALSE)</f>
        <v>No</v>
      </c>
      <c r="J1713">
        <f>VLOOKUP($A1713, 'Medical Examinations'!$A$2:$J$2336, 7, FALSE)</f>
        <v>1</v>
      </c>
      <c r="K1713" t="str">
        <f>VLOOKUP($A1713, 'Medical Examinations'!$A$2:$J$2336, 8, FALSE)</f>
        <v>No</v>
      </c>
      <c r="L1713" t="str">
        <f>VLOOKUP($A1713, 'Medical Examinations'!$A$2:$J$2336, 9, FALSE)</f>
        <v>Obesity</v>
      </c>
      <c r="M1713" t="str">
        <f>VLOOKUP($A1713, 'Medical Examinations'!$A$2:$J$2336, 10, FALSE)</f>
        <v>Normal</v>
      </c>
      <c r="N1713">
        <f>VLOOKUP($A1713, 'Hospitalisation Details'!$A$2:$K$2344, 5, FALSE)</f>
        <v>2</v>
      </c>
      <c r="O1713">
        <f>VLOOKUP($A1713, 'Hospitalisation Details'!$A$2:$K$2344, 6, FALSE)</f>
        <v>5375.04</v>
      </c>
      <c r="P1713" t="str">
        <f>VLOOKUP($A1713, 'Hospitalisation Details'!$A$2:$K$2344, 7, FALSE)</f>
        <v>tier - 2</v>
      </c>
      <c r="Q1713" t="str">
        <f>VLOOKUP($A1713, 'Hospitalisation Details'!$A$2:$K$2344, 8, FALSE)</f>
        <v>tier - 1</v>
      </c>
      <c r="R1713" t="str">
        <f>VLOOKUP($A1713, 'Hospitalisation Details'!$A$2:$K$2344, 9, FALSE)</f>
        <v>R1011</v>
      </c>
      <c r="S1713" t="str">
        <f>VLOOKUP($A1713, 'Hospitalisation Details'!$A$2:$K$2344, 10, FALSE)</f>
        <v>18Nov1989</v>
      </c>
      <c r="T1713">
        <f>VLOOKUP($A1713, 'Hospitalisation Details'!$A$2:$K$2344, 11, FALSE)</f>
        <v>33</v>
      </c>
    </row>
    <row r="1714" spans="1:20" ht="15.75" x14ac:dyDescent="0.25">
      <c r="A1714" s="1" t="s">
        <v>657</v>
      </c>
      <c r="B1714" t="str">
        <f>VLOOKUP($A1714, 'Customer Names'!$A$2:$D$2336, 2, FALSE)</f>
        <v>Stevens</v>
      </c>
      <c r="C1714" t="str">
        <f>VLOOKUP($A1714, 'Customer Names'!$A$2:$D$2336, 3, FALSE)</f>
        <v xml:space="preserve"> Mr</v>
      </c>
      <c r="D1714" t="str">
        <f>VLOOKUP($A1714, 'Customer Names'!$A$2:$D$2336, 4, FALSE)</f>
        <v xml:space="preserve">  Tyler</v>
      </c>
      <c r="E1714">
        <f>VLOOKUP($A1714, 'Medical Examinations'!$A$2:$J$2336, 2, FALSE)</f>
        <v>30.875</v>
      </c>
      <c r="F1714">
        <f>VLOOKUP($A1714, 'Medical Examinations'!$A$2:$J$2336, 3, FALSE)</f>
        <v>9.5399999999999991</v>
      </c>
      <c r="G1714" t="str">
        <f>VLOOKUP($A1714, 'Medical Examinations'!$A$2:$J$2336, 4, FALSE)</f>
        <v>No</v>
      </c>
      <c r="H1714" t="str">
        <f>VLOOKUP($A1714, 'Medical Examinations'!$A$2:$J$2336, 5, FALSE)</f>
        <v>No</v>
      </c>
      <c r="I1714" t="str">
        <f>VLOOKUP($A1714, 'Medical Examinations'!$A$2:$J$2336, 6, FALSE)</f>
        <v>No</v>
      </c>
      <c r="J1714">
        <f>VLOOKUP($A1714, 'Medical Examinations'!$A$2:$J$2336, 7, FALSE)</f>
        <v>1</v>
      </c>
      <c r="K1714" t="str">
        <f>VLOOKUP($A1714, 'Medical Examinations'!$A$2:$J$2336, 8, FALSE)</f>
        <v>No</v>
      </c>
      <c r="L1714" t="str">
        <f>VLOOKUP($A1714, 'Medical Examinations'!$A$2:$J$2336, 9, FALSE)</f>
        <v>Obesity</v>
      </c>
      <c r="M1714" t="str">
        <f>VLOOKUP($A1714, 'Medical Examinations'!$A$2:$J$2336, 10, FALSE)</f>
        <v>Diabetes</v>
      </c>
      <c r="N1714">
        <f>VLOOKUP($A1714, 'Hospitalisation Details'!$A$2:$K$2344, 5, FALSE)</f>
        <v>1</v>
      </c>
      <c r="O1714">
        <f>VLOOKUP($A1714, 'Hospitalisation Details'!$A$2:$K$2344, 6, FALSE)</f>
        <v>5373.36</v>
      </c>
      <c r="P1714" t="str">
        <f>VLOOKUP($A1714, 'Hospitalisation Details'!$A$2:$K$2344, 7, FALSE)</f>
        <v>tier - 2</v>
      </c>
      <c r="Q1714" t="str">
        <f>VLOOKUP($A1714, 'Hospitalisation Details'!$A$2:$K$2344, 8, FALSE)</f>
        <v>tier - 2</v>
      </c>
      <c r="R1714" t="str">
        <f>VLOOKUP($A1714, 'Hospitalisation Details'!$A$2:$K$2344, 9, FALSE)</f>
        <v>R1012</v>
      </c>
      <c r="S1714" t="str">
        <f>VLOOKUP($A1714, 'Hospitalisation Details'!$A$2:$K$2344, 10, FALSE)</f>
        <v>1Jun1986</v>
      </c>
      <c r="T1714">
        <f>VLOOKUP($A1714, 'Hospitalisation Details'!$A$2:$K$2344, 11, FALSE)</f>
        <v>37</v>
      </c>
    </row>
    <row r="1715" spans="1:20" ht="15.75" x14ac:dyDescent="0.25">
      <c r="A1715" s="1" t="s">
        <v>656</v>
      </c>
      <c r="B1715" t="str">
        <f>VLOOKUP($A1715, 'Customer Names'!$A$2:$D$2336, 2, FALSE)</f>
        <v>Rich</v>
      </c>
      <c r="C1715" t="str">
        <f>VLOOKUP($A1715, 'Customer Names'!$A$2:$D$2336, 3, FALSE)</f>
        <v xml:space="preserve"> Ms</v>
      </c>
      <c r="D1715" t="str">
        <f>VLOOKUP($A1715, 'Customer Names'!$A$2:$D$2336, 4, FALSE)</f>
        <v xml:space="preserve">  Holly J</v>
      </c>
      <c r="E1715">
        <f>VLOOKUP($A1715, 'Medical Examinations'!$A$2:$J$2336, 2, FALSE)</f>
        <v>32.64</v>
      </c>
      <c r="F1715">
        <f>VLOOKUP($A1715, 'Medical Examinations'!$A$2:$J$2336, 3, FALSE)</f>
        <v>5.91</v>
      </c>
      <c r="G1715" t="str">
        <f>VLOOKUP($A1715, 'Medical Examinations'!$A$2:$J$2336, 4, FALSE)</f>
        <v>No</v>
      </c>
      <c r="H1715" t="str">
        <f>VLOOKUP($A1715, 'Medical Examinations'!$A$2:$J$2336, 5, FALSE)</f>
        <v>No</v>
      </c>
      <c r="I1715" t="str">
        <f>VLOOKUP($A1715, 'Medical Examinations'!$A$2:$J$2336, 6, FALSE)</f>
        <v>No</v>
      </c>
      <c r="J1715">
        <f>VLOOKUP($A1715, 'Medical Examinations'!$A$2:$J$2336, 7, FALSE)</f>
        <v>1</v>
      </c>
      <c r="K1715" t="str">
        <f>VLOOKUP($A1715, 'Medical Examinations'!$A$2:$J$2336, 8, FALSE)</f>
        <v>No</v>
      </c>
      <c r="L1715" t="str">
        <f>VLOOKUP($A1715, 'Medical Examinations'!$A$2:$J$2336, 9, FALSE)</f>
        <v>Obesity</v>
      </c>
      <c r="M1715" t="str">
        <f>VLOOKUP($A1715, 'Medical Examinations'!$A$2:$J$2336, 10, FALSE)</f>
        <v>Diabetes</v>
      </c>
      <c r="N1715">
        <f>VLOOKUP($A1715, 'Hospitalisation Details'!$A$2:$K$2344, 5, FALSE)</f>
        <v>0</v>
      </c>
      <c r="O1715">
        <f>VLOOKUP($A1715, 'Hospitalisation Details'!$A$2:$K$2344, 6, FALSE)</f>
        <v>5364.66</v>
      </c>
      <c r="P1715" t="str">
        <f>VLOOKUP($A1715, 'Hospitalisation Details'!$A$2:$K$2344, 7, FALSE)</f>
        <v>tier - 2</v>
      </c>
      <c r="Q1715" t="str">
        <f>VLOOKUP($A1715, 'Hospitalisation Details'!$A$2:$K$2344, 8, FALSE)</f>
        <v>tier - 1</v>
      </c>
      <c r="R1715" t="str">
        <f>VLOOKUP($A1715, 'Hospitalisation Details'!$A$2:$K$2344, 9, FALSE)</f>
        <v>R1011</v>
      </c>
      <c r="S1715" t="str">
        <f>VLOOKUP($A1715, 'Hospitalisation Details'!$A$2:$K$2344, 10, FALSE)</f>
        <v>7Dec1994</v>
      </c>
      <c r="T1715">
        <f>VLOOKUP($A1715, 'Hospitalisation Details'!$A$2:$K$2344, 11, FALSE)</f>
        <v>28</v>
      </c>
    </row>
    <row r="1716" spans="1:20" ht="15.75" x14ac:dyDescent="0.25">
      <c r="A1716" s="1" t="s">
        <v>655</v>
      </c>
      <c r="B1716" t="str">
        <f>VLOOKUP($A1716, 'Customer Names'!$A$2:$D$2336, 2, FALSE)</f>
        <v>Fayter</v>
      </c>
      <c r="C1716" t="str">
        <f>VLOOKUP($A1716, 'Customer Names'!$A$2:$D$2336, 3, FALSE)</f>
        <v xml:space="preserve"> Ms</v>
      </c>
      <c r="D1716" t="str">
        <f>VLOOKUP($A1716, 'Customer Names'!$A$2:$D$2336, 4, FALSE)</f>
        <v xml:space="preserve">  Kristen</v>
      </c>
      <c r="E1716">
        <f>VLOOKUP($A1716, 'Medical Examinations'!$A$2:$J$2336, 2, FALSE)</f>
        <v>22.135000000000002</v>
      </c>
      <c r="F1716">
        <f>VLOOKUP($A1716, 'Medical Examinations'!$A$2:$J$2336, 3, FALSE)</f>
        <v>5.0999999999999996</v>
      </c>
      <c r="G1716" t="str">
        <f>VLOOKUP($A1716, 'Medical Examinations'!$A$2:$J$2336, 4, FALSE)</f>
        <v>No</v>
      </c>
      <c r="H1716" t="str">
        <f>VLOOKUP($A1716, 'Medical Examinations'!$A$2:$J$2336, 5, FALSE)</f>
        <v>No</v>
      </c>
      <c r="I1716" t="str">
        <f>VLOOKUP($A1716, 'Medical Examinations'!$A$2:$J$2336, 6, FALSE)</f>
        <v>No</v>
      </c>
      <c r="J1716">
        <f>VLOOKUP($A1716, 'Medical Examinations'!$A$2:$J$2336, 7, FALSE)</f>
        <v>0</v>
      </c>
      <c r="K1716" t="str">
        <f>VLOOKUP($A1716, 'Medical Examinations'!$A$2:$J$2336, 8, FALSE)</f>
        <v>No</v>
      </c>
      <c r="L1716" t="str">
        <f>VLOOKUP($A1716, 'Medical Examinations'!$A$2:$J$2336, 9, FALSE)</f>
        <v>Obesity</v>
      </c>
      <c r="M1716" t="str">
        <f>VLOOKUP($A1716, 'Medical Examinations'!$A$2:$J$2336, 10, FALSE)</f>
        <v>Normal</v>
      </c>
      <c r="N1716">
        <f>VLOOKUP($A1716, 'Hospitalisation Details'!$A$2:$K$2344, 5, FALSE)</f>
        <v>1</v>
      </c>
      <c r="O1716">
        <f>VLOOKUP($A1716, 'Hospitalisation Details'!$A$2:$K$2344, 6, FALSE)</f>
        <v>5354.07</v>
      </c>
      <c r="P1716" t="str">
        <f>VLOOKUP($A1716, 'Hospitalisation Details'!$A$2:$K$2344, 7, FALSE)</f>
        <v>tier - 2</v>
      </c>
      <c r="Q1716" t="str">
        <f>VLOOKUP($A1716, 'Hospitalisation Details'!$A$2:$K$2344, 8, FALSE)</f>
        <v>tier - 3</v>
      </c>
      <c r="R1716" t="str">
        <f>VLOOKUP($A1716, 'Hospitalisation Details'!$A$2:$K$2344, 9, FALSE)</f>
        <v>R1024</v>
      </c>
      <c r="S1716" t="str">
        <f>VLOOKUP($A1716, 'Hospitalisation Details'!$A$2:$K$2344, 10, FALSE)</f>
        <v>7Nov1989</v>
      </c>
      <c r="T1716">
        <f>VLOOKUP($A1716, 'Hospitalisation Details'!$A$2:$K$2344, 11, FALSE)</f>
        <v>33</v>
      </c>
    </row>
    <row r="1717" spans="1:20" ht="15.75" x14ac:dyDescent="0.25">
      <c r="A1717" s="1" t="s">
        <v>654</v>
      </c>
      <c r="B1717" t="str">
        <f>VLOOKUP($A1717, 'Customer Names'!$A$2:$D$2336, 2, FALSE)</f>
        <v>Parise</v>
      </c>
      <c r="C1717" t="str">
        <f>VLOOKUP($A1717, 'Customer Names'!$A$2:$D$2336, 3, FALSE)</f>
        <v xml:space="preserve"> Mr</v>
      </c>
      <c r="D1717" t="str">
        <f>VLOOKUP($A1717, 'Customer Names'!$A$2:$D$2336, 4, FALSE)</f>
        <v xml:space="preserve">  Thomas</v>
      </c>
      <c r="E1717">
        <f>VLOOKUP($A1717, 'Medical Examinations'!$A$2:$J$2336, 2, FALSE)</f>
        <v>16.53</v>
      </c>
      <c r="F1717">
        <f>VLOOKUP($A1717, 'Medical Examinations'!$A$2:$J$2336, 3, FALSE)</f>
        <v>5.08</v>
      </c>
      <c r="G1717" t="str">
        <f>VLOOKUP($A1717, 'Medical Examinations'!$A$2:$J$2336, 4, FALSE)</f>
        <v>No</v>
      </c>
      <c r="H1717" t="str">
        <f>VLOOKUP($A1717, 'Medical Examinations'!$A$2:$J$2336, 5, FALSE)</f>
        <v>No</v>
      </c>
      <c r="I1717" t="str">
        <f>VLOOKUP($A1717, 'Medical Examinations'!$A$2:$J$2336, 6, FALSE)</f>
        <v>No</v>
      </c>
      <c r="J1717">
        <f>VLOOKUP($A1717, 'Medical Examinations'!$A$2:$J$2336, 7, FALSE)</f>
        <v>0</v>
      </c>
      <c r="K1717" t="str">
        <f>VLOOKUP($A1717, 'Medical Examinations'!$A$2:$J$2336, 8, FALSE)</f>
        <v>No</v>
      </c>
      <c r="L1717" t="str">
        <f>VLOOKUP($A1717, 'Medical Examinations'!$A$2:$J$2336, 9, FALSE)</f>
        <v>Underweight</v>
      </c>
      <c r="M1717" t="str">
        <f>VLOOKUP($A1717, 'Medical Examinations'!$A$2:$J$2336, 10, FALSE)</f>
        <v>Normal</v>
      </c>
      <c r="N1717">
        <f>VLOOKUP($A1717, 'Hospitalisation Details'!$A$2:$K$2344, 5, FALSE)</f>
        <v>0</v>
      </c>
      <c r="O1717">
        <f>VLOOKUP($A1717, 'Hospitalisation Details'!$A$2:$K$2344, 6, FALSE)</f>
        <v>5344.81</v>
      </c>
      <c r="P1717" t="str">
        <f>VLOOKUP($A1717, 'Hospitalisation Details'!$A$2:$K$2344, 7, FALSE)</f>
        <v>tier - 2</v>
      </c>
      <c r="Q1717" t="str">
        <f>VLOOKUP($A1717, 'Hospitalisation Details'!$A$2:$K$2344, 8, FALSE)</f>
        <v>tier - 3</v>
      </c>
      <c r="R1717" t="str">
        <f>VLOOKUP($A1717, 'Hospitalisation Details'!$A$2:$K$2344, 9, FALSE)</f>
        <v>R1013</v>
      </c>
      <c r="S1717" t="str">
        <f>VLOOKUP($A1717, 'Hospitalisation Details'!$A$2:$K$2344, 10, FALSE)</f>
        <v>15Dec1972</v>
      </c>
      <c r="T1717">
        <f>VLOOKUP($A1717, 'Hospitalisation Details'!$A$2:$K$2344, 11, FALSE)</f>
        <v>50</v>
      </c>
    </row>
    <row r="1718" spans="1:20" ht="15.75" x14ac:dyDescent="0.25">
      <c r="A1718" s="1" t="s">
        <v>653</v>
      </c>
      <c r="B1718" t="str">
        <f>VLOOKUP($A1718, 'Customer Names'!$A$2:$D$2336, 2, FALSE)</f>
        <v>Andrew</v>
      </c>
      <c r="C1718" t="str">
        <f>VLOOKUP($A1718, 'Customer Names'!$A$2:$D$2336, 3, FALSE)</f>
        <v xml:space="preserve"> Ms</v>
      </c>
      <c r="D1718" t="str">
        <f>VLOOKUP($A1718, 'Customer Names'!$A$2:$D$2336, 4, FALSE)</f>
        <v xml:space="preserve">  Tricity M</v>
      </c>
      <c r="E1718">
        <f>VLOOKUP($A1718, 'Medical Examinations'!$A$2:$J$2336, 2, FALSE)</f>
        <v>32.774999999999999</v>
      </c>
      <c r="F1718">
        <f>VLOOKUP($A1718, 'Medical Examinations'!$A$2:$J$2336, 3, FALSE)</f>
        <v>4.75</v>
      </c>
      <c r="G1718" t="str">
        <f>VLOOKUP($A1718, 'Medical Examinations'!$A$2:$J$2336, 4, FALSE)</f>
        <v>Yes</v>
      </c>
      <c r="H1718" t="str">
        <f>VLOOKUP($A1718, 'Medical Examinations'!$A$2:$J$2336, 5, FALSE)</f>
        <v>No</v>
      </c>
      <c r="I1718" t="str">
        <f>VLOOKUP($A1718, 'Medical Examinations'!$A$2:$J$2336, 6, FALSE)</f>
        <v>No</v>
      </c>
      <c r="J1718">
        <f>VLOOKUP($A1718, 'Medical Examinations'!$A$2:$J$2336, 7, FALSE)</f>
        <v>1</v>
      </c>
      <c r="K1718" t="str">
        <f>VLOOKUP($A1718, 'Medical Examinations'!$A$2:$J$2336, 8, FALSE)</f>
        <v>No</v>
      </c>
      <c r="L1718" t="str">
        <f>VLOOKUP($A1718, 'Medical Examinations'!$A$2:$J$2336, 9, FALSE)</f>
        <v>Obesity</v>
      </c>
      <c r="M1718" t="str">
        <f>VLOOKUP($A1718, 'Medical Examinations'!$A$2:$J$2336, 10, FALSE)</f>
        <v>Normal</v>
      </c>
      <c r="N1718">
        <f>VLOOKUP($A1718, 'Hospitalisation Details'!$A$2:$K$2344, 5, FALSE)</f>
        <v>2</v>
      </c>
      <c r="O1718">
        <f>VLOOKUP($A1718, 'Hospitalisation Details'!$A$2:$K$2344, 6, FALSE)</f>
        <v>5327.4</v>
      </c>
      <c r="P1718" t="str">
        <f>VLOOKUP($A1718, 'Hospitalisation Details'!$A$2:$K$2344, 7, FALSE)</f>
        <v>tier - 2</v>
      </c>
      <c r="Q1718" t="str">
        <f>VLOOKUP($A1718, 'Hospitalisation Details'!$A$2:$K$2344, 8, FALSE)</f>
        <v>tier - 1</v>
      </c>
      <c r="R1718" t="str">
        <f>VLOOKUP($A1718, 'Hospitalisation Details'!$A$2:$K$2344, 9, FALSE)</f>
        <v>R1012</v>
      </c>
      <c r="S1718" t="str">
        <f>VLOOKUP($A1718, 'Hospitalisation Details'!$A$2:$K$2344, 10, FALSE)</f>
        <v>28Aug1991</v>
      </c>
      <c r="T1718">
        <f>VLOOKUP($A1718, 'Hospitalisation Details'!$A$2:$K$2344, 11, FALSE)</f>
        <v>31</v>
      </c>
    </row>
    <row r="1719" spans="1:20" ht="15.75" x14ac:dyDescent="0.25">
      <c r="A1719" s="1" t="s">
        <v>652</v>
      </c>
      <c r="B1719" t="str">
        <f>VLOOKUP($A1719, 'Customer Names'!$A$2:$D$2336, 2, FALSE)</f>
        <v>Gryniewicz</v>
      </c>
      <c r="C1719" t="str">
        <f>VLOOKUP($A1719, 'Customer Names'!$A$2:$D$2336, 3, FALSE)</f>
        <v xml:space="preserve"> Ms</v>
      </c>
      <c r="D1719" t="str">
        <f>VLOOKUP($A1719, 'Customer Names'!$A$2:$D$2336, 4, FALSE)</f>
        <v xml:space="preserve">  Sarah A</v>
      </c>
      <c r="E1719">
        <f>VLOOKUP($A1719, 'Medical Examinations'!$A$2:$J$2336, 2, FALSE)</f>
        <v>30.9</v>
      </c>
      <c r="F1719">
        <f>VLOOKUP($A1719, 'Medical Examinations'!$A$2:$J$2336, 3, FALSE)</f>
        <v>6.05</v>
      </c>
      <c r="G1719" t="str">
        <f>VLOOKUP($A1719, 'Medical Examinations'!$A$2:$J$2336, 4, FALSE)</f>
        <v>No</v>
      </c>
      <c r="H1719" t="str">
        <f>VLOOKUP($A1719, 'Medical Examinations'!$A$2:$J$2336, 5, FALSE)</f>
        <v>No</v>
      </c>
      <c r="I1719" t="str">
        <f>VLOOKUP($A1719, 'Medical Examinations'!$A$2:$J$2336, 6, FALSE)</f>
        <v>No</v>
      </c>
      <c r="J1719">
        <f>VLOOKUP($A1719, 'Medical Examinations'!$A$2:$J$2336, 7, FALSE)</f>
        <v>1</v>
      </c>
      <c r="K1719" t="str">
        <f>VLOOKUP($A1719, 'Medical Examinations'!$A$2:$J$2336, 8, FALSE)</f>
        <v>No</v>
      </c>
      <c r="L1719" t="str">
        <f>VLOOKUP($A1719, 'Medical Examinations'!$A$2:$J$2336, 9, FALSE)</f>
        <v>Obesity</v>
      </c>
      <c r="M1719" t="str">
        <f>VLOOKUP($A1719, 'Medical Examinations'!$A$2:$J$2336, 10, FALSE)</f>
        <v>Diabetes</v>
      </c>
      <c r="N1719">
        <f>VLOOKUP($A1719, 'Hospitalisation Details'!$A$2:$K$2344, 5, FALSE)</f>
        <v>3</v>
      </c>
      <c r="O1719">
        <f>VLOOKUP($A1719, 'Hospitalisation Details'!$A$2:$K$2344, 6, FALSE)</f>
        <v>5325.65</v>
      </c>
      <c r="P1719" t="str">
        <f>VLOOKUP($A1719, 'Hospitalisation Details'!$A$2:$K$2344, 7, FALSE)</f>
        <v>tier - 2</v>
      </c>
      <c r="Q1719" t="str">
        <f>VLOOKUP($A1719, 'Hospitalisation Details'!$A$2:$K$2344, 8, FALSE)</f>
        <v>tier - 1</v>
      </c>
      <c r="R1719" t="str">
        <f>VLOOKUP($A1719, 'Hospitalisation Details'!$A$2:$K$2344, 9, FALSE)</f>
        <v>R1011</v>
      </c>
      <c r="S1719" t="str">
        <f>VLOOKUP($A1719, 'Hospitalisation Details'!$A$2:$K$2344, 10, FALSE)</f>
        <v>18Jun1992</v>
      </c>
      <c r="T1719">
        <f>VLOOKUP($A1719, 'Hospitalisation Details'!$A$2:$K$2344, 11, FALSE)</f>
        <v>30</v>
      </c>
    </row>
    <row r="1720" spans="1:20" ht="15.75" x14ac:dyDescent="0.25">
      <c r="A1720" s="1" t="s">
        <v>651</v>
      </c>
      <c r="B1720" t="str">
        <f>VLOOKUP($A1720, 'Customer Names'!$A$2:$D$2336, 2, FALSE)</f>
        <v>Panora</v>
      </c>
      <c r="C1720" t="str">
        <f>VLOOKUP($A1720, 'Customer Names'!$A$2:$D$2336, 3, FALSE)</f>
        <v xml:space="preserve"> Ms</v>
      </c>
      <c r="D1720" t="str">
        <f>VLOOKUP($A1720, 'Customer Names'!$A$2:$D$2336, 4, FALSE)</f>
        <v xml:space="preserve">  Lisa M</v>
      </c>
      <c r="E1720">
        <f>VLOOKUP($A1720, 'Medical Examinations'!$A$2:$J$2336, 2, FALSE)</f>
        <v>15.58</v>
      </c>
      <c r="F1720">
        <f>VLOOKUP($A1720, 'Medical Examinations'!$A$2:$J$2336, 3, FALSE)</f>
        <v>11.56</v>
      </c>
      <c r="G1720" t="str">
        <f>VLOOKUP($A1720, 'Medical Examinations'!$A$2:$J$2336, 4, FALSE)</f>
        <v>No</v>
      </c>
      <c r="H1720" t="str">
        <f>VLOOKUP($A1720, 'Medical Examinations'!$A$2:$J$2336, 5, FALSE)</f>
        <v>No</v>
      </c>
      <c r="I1720" t="str">
        <f>VLOOKUP($A1720, 'Medical Examinations'!$A$2:$J$2336, 6, FALSE)</f>
        <v>No</v>
      </c>
      <c r="J1720">
        <f>VLOOKUP($A1720, 'Medical Examinations'!$A$2:$J$2336, 7, FALSE)</f>
        <v>0</v>
      </c>
      <c r="K1720" t="str">
        <f>VLOOKUP($A1720, 'Medical Examinations'!$A$2:$J$2336, 8, FALSE)</f>
        <v>No</v>
      </c>
      <c r="L1720" t="str">
        <f>VLOOKUP($A1720, 'Medical Examinations'!$A$2:$J$2336, 9, FALSE)</f>
        <v>Underweight</v>
      </c>
      <c r="M1720" t="str">
        <f>VLOOKUP($A1720, 'Medical Examinations'!$A$2:$J$2336, 10, FALSE)</f>
        <v>Diabetes</v>
      </c>
      <c r="N1720">
        <f>VLOOKUP($A1720, 'Hospitalisation Details'!$A$2:$K$2344, 5, FALSE)</f>
        <v>0</v>
      </c>
      <c r="O1720">
        <f>VLOOKUP($A1720, 'Hospitalisation Details'!$A$2:$K$2344, 6, FALSE)</f>
        <v>5322.24</v>
      </c>
      <c r="P1720" t="str">
        <f>VLOOKUP($A1720, 'Hospitalisation Details'!$A$2:$K$2344, 7, FALSE)</f>
        <v>tier - 2</v>
      </c>
      <c r="Q1720" t="str">
        <f>VLOOKUP($A1720, 'Hospitalisation Details'!$A$2:$K$2344, 8, FALSE)</f>
        <v>tier - 1</v>
      </c>
      <c r="R1720" t="str">
        <f>VLOOKUP($A1720, 'Hospitalisation Details'!$A$2:$K$2344, 9, FALSE)</f>
        <v>R1012</v>
      </c>
      <c r="S1720" t="str">
        <f>VLOOKUP($A1720, 'Hospitalisation Details'!$A$2:$K$2344, 10, FALSE)</f>
        <v>2Sep1974</v>
      </c>
      <c r="T1720">
        <f>VLOOKUP($A1720, 'Hospitalisation Details'!$A$2:$K$2344, 11, FALSE)</f>
        <v>48</v>
      </c>
    </row>
    <row r="1721" spans="1:20" ht="15.75" x14ac:dyDescent="0.25">
      <c r="A1721" s="1" t="s">
        <v>650</v>
      </c>
      <c r="B1721" t="str">
        <f>VLOOKUP($A1721, 'Customer Names'!$A$2:$D$2336, 2, FALSE)</f>
        <v>Woodward</v>
      </c>
      <c r="C1721" t="str">
        <f>VLOOKUP($A1721, 'Customer Names'!$A$2:$D$2336, 3, FALSE)</f>
        <v xml:space="preserve"> Ms</v>
      </c>
      <c r="D1721" t="str">
        <f>VLOOKUP($A1721, 'Customer Names'!$A$2:$D$2336, 4, FALSE)</f>
        <v xml:space="preserve">  Tracy A</v>
      </c>
      <c r="E1721">
        <f>VLOOKUP($A1721, 'Medical Examinations'!$A$2:$J$2336, 2, FALSE)</f>
        <v>26.315000000000001</v>
      </c>
      <c r="F1721">
        <f>VLOOKUP($A1721, 'Medical Examinations'!$A$2:$J$2336, 3, FALSE)</f>
        <v>5.76</v>
      </c>
      <c r="G1721" t="str">
        <f>VLOOKUP($A1721, 'Medical Examinations'!$A$2:$J$2336, 4, FALSE)</f>
        <v>No</v>
      </c>
      <c r="H1721" t="str">
        <f>VLOOKUP($A1721, 'Medical Examinations'!$A$2:$J$2336, 5, FALSE)</f>
        <v>No</v>
      </c>
      <c r="I1721" t="str">
        <f>VLOOKUP($A1721, 'Medical Examinations'!$A$2:$J$2336, 6, FALSE)</f>
        <v>No</v>
      </c>
      <c r="J1721">
        <f>VLOOKUP($A1721, 'Medical Examinations'!$A$2:$J$2336, 7, FALSE)</f>
        <v>0</v>
      </c>
      <c r="K1721" t="str">
        <f>VLOOKUP($A1721, 'Medical Examinations'!$A$2:$J$2336, 8, FALSE)</f>
        <v>No</v>
      </c>
      <c r="L1721" t="str">
        <f>VLOOKUP($A1721, 'Medical Examinations'!$A$2:$J$2336, 9, FALSE)</f>
        <v>Obesity</v>
      </c>
      <c r="M1721" t="str">
        <f>VLOOKUP($A1721, 'Medical Examinations'!$A$2:$J$2336, 10, FALSE)</f>
        <v>Diabetes</v>
      </c>
      <c r="N1721">
        <f>VLOOKUP($A1721, 'Hospitalisation Details'!$A$2:$K$2344, 5, FALSE)</f>
        <v>3</v>
      </c>
      <c r="O1721">
        <f>VLOOKUP($A1721, 'Hospitalisation Details'!$A$2:$K$2344, 6, FALSE)</f>
        <v>5312.17</v>
      </c>
      <c r="P1721" t="str">
        <f>VLOOKUP($A1721, 'Hospitalisation Details'!$A$2:$K$2344, 7, FALSE)</f>
        <v>tier - 2</v>
      </c>
      <c r="Q1721" t="str">
        <f>VLOOKUP($A1721, 'Hospitalisation Details'!$A$2:$K$2344, 8, FALSE)</f>
        <v>tier - 2</v>
      </c>
      <c r="R1721" t="str">
        <f>VLOOKUP($A1721, 'Hospitalisation Details'!$A$2:$K$2344, 9, FALSE)</f>
        <v>R1012</v>
      </c>
      <c r="S1721" t="str">
        <f>VLOOKUP($A1721, 'Hospitalisation Details'!$A$2:$K$2344, 10, FALSE)</f>
        <v>13Nov1994</v>
      </c>
      <c r="T1721">
        <f>VLOOKUP($A1721, 'Hospitalisation Details'!$A$2:$K$2344, 11, FALSE)</f>
        <v>28</v>
      </c>
    </row>
    <row r="1722" spans="1:20" ht="15.75" x14ac:dyDescent="0.25">
      <c r="A1722" s="1" t="s">
        <v>649</v>
      </c>
      <c r="B1722" t="str">
        <f>VLOOKUP($A1722, 'Customer Names'!$A$2:$D$2336, 2, FALSE)</f>
        <v>Lambe</v>
      </c>
      <c r="C1722" t="str">
        <f>VLOOKUP($A1722, 'Customer Names'!$A$2:$D$2336, 3, FALSE)</f>
        <v xml:space="preserve"> Mr</v>
      </c>
      <c r="D1722" t="str">
        <f>VLOOKUP($A1722, 'Customer Names'!$A$2:$D$2336, 4, FALSE)</f>
        <v xml:space="preserve">  Patrick</v>
      </c>
      <c r="E1722">
        <f>VLOOKUP($A1722, 'Medical Examinations'!$A$2:$J$2336, 2, FALSE)</f>
        <v>35.61</v>
      </c>
      <c r="F1722">
        <f>VLOOKUP($A1722, 'Medical Examinations'!$A$2:$J$2336, 3, FALSE)</f>
        <v>5.65</v>
      </c>
      <c r="G1722" t="str">
        <f>VLOOKUP($A1722, 'Medical Examinations'!$A$2:$J$2336, 4, FALSE)</f>
        <v>Yes</v>
      </c>
      <c r="H1722" t="str">
        <f>VLOOKUP($A1722, 'Medical Examinations'!$A$2:$J$2336, 5, FALSE)</f>
        <v>No</v>
      </c>
      <c r="I1722" t="str">
        <f>VLOOKUP($A1722, 'Medical Examinations'!$A$2:$J$2336, 6, FALSE)</f>
        <v>No</v>
      </c>
      <c r="J1722">
        <f>VLOOKUP($A1722, 'Medical Examinations'!$A$2:$J$2336, 7, FALSE)</f>
        <v>1</v>
      </c>
      <c r="K1722" t="str">
        <f>VLOOKUP($A1722, 'Medical Examinations'!$A$2:$J$2336, 8, FALSE)</f>
        <v>No</v>
      </c>
      <c r="L1722" t="str">
        <f>VLOOKUP($A1722, 'Medical Examinations'!$A$2:$J$2336, 9, FALSE)</f>
        <v>Obesity</v>
      </c>
      <c r="M1722" t="str">
        <f>VLOOKUP($A1722, 'Medical Examinations'!$A$2:$J$2336, 10, FALSE)</f>
        <v>Normal</v>
      </c>
      <c r="N1722">
        <f>VLOOKUP($A1722, 'Hospitalisation Details'!$A$2:$K$2344, 5, FALSE)</f>
        <v>0</v>
      </c>
      <c r="O1722">
        <f>VLOOKUP($A1722, 'Hospitalisation Details'!$A$2:$K$2344, 6, FALSE)</f>
        <v>5306.7</v>
      </c>
      <c r="P1722" t="str">
        <f>VLOOKUP($A1722, 'Hospitalisation Details'!$A$2:$K$2344, 7, FALSE)</f>
        <v>tier - 2</v>
      </c>
      <c r="Q1722" t="str">
        <f>VLOOKUP($A1722, 'Hospitalisation Details'!$A$2:$K$2344, 8, FALSE)</f>
        <v>tier - 3</v>
      </c>
      <c r="R1722" t="str">
        <f>VLOOKUP($A1722, 'Hospitalisation Details'!$A$2:$K$2344, 9, FALSE)</f>
        <v>R1012</v>
      </c>
      <c r="S1722" t="str">
        <f>VLOOKUP($A1722, 'Hospitalisation Details'!$A$2:$K$2344, 10, FALSE)</f>
        <v>9Sep2000</v>
      </c>
      <c r="T1722">
        <f>VLOOKUP($A1722, 'Hospitalisation Details'!$A$2:$K$2344, 11, FALSE)</f>
        <v>22</v>
      </c>
    </row>
    <row r="1723" spans="1:20" ht="15.75" x14ac:dyDescent="0.25">
      <c r="A1723" s="1" t="s">
        <v>648</v>
      </c>
      <c r="B1723" t="str">
        <f>VLOOKUP($A1723, 'Customer Names'!$A$2:$D$2336, 2, FALSE)</f>
        <v>Casto</v>
      </c>
      <c r="C1723" t="str">
        <f>VLOOKUP($A1723, 'Customer Names'!$A$2:$D$2336, 3, FALSE)</f>
        <v xml:space="preserve"> Mr</v>
      </c>
      <c r="D1723" t="str">
        <f>VLOOKUP($A1723, 'Customer Names'!$A$2:$D$2336, 4, FALSE)</f>
        <v xml:space="preserve">  Trent</v>
      </c>
      <c r="E1723">
        <f>VLOOKUP($A1723, 'Medical Examinations'!$A$2:$J$2336, 2, FALSE)</f>
        <v>37.56</v>
      </c>
      <c r="F1723">
        <f>VLOOKUP($A1723, 'Medical Examinations'!$A$2:$J$2336, 3, FALSE)</f>
        <v>5.88</v>
      </c>
      <c r="G1723" t="str">
        <f>VLOOKUP($A1723, 'Medical Examinations'!$A$2:$J$2336, 4, FALSE)</f>
        <v>Yes</v>
      </c>
      <c r="H1723" t="str">
        <f>VLOOKUP($A1723, 'Medical Examinations'!$A$2:$J$2336, 5, FALSE)</f>
        <v>No</v>
      </c>
      <c r="I1723" t="str">
        <f>VLOOKUP($A1723, 'Medical Examinations'!$A$2:$J$2336, 6, FALSE)</f>
        <v>No</v>
      </c>
      <c r="J1723">
        <f>VLOOKUP($A1723, 'Medical Examinations'!$A$2:$J$2336, 7, FALSE)</f>
        <v>1</v>
      </c>
      <c r="K1723" t="str">
        <f>VLOOKUP($A1723, 'Medical Examinations'!$A$2:$J$2336, 8, FALSE)</f>
        <v>Yes</v>
      </c>
      <c r="L1723" t="str">
        <f>VLOOKUP($A1723, 'Medical Examinations'!$A$2:$J$2336, 9, FALSE)</f>
        <v>Obesity</v>
      </c>
      <c r="M1723" t="str">
        <f>VLOOKUP($A1723, 'Medical Examinations'!$A$2:$J$2336, 10, FALSE)</f>
        <v>Diabetes</v>
      </c>
      <c r="N1723">
        <f>VLOOKUP($A1723, 'Hospitalisation Details'!$A$2:$K$2344, 5, FALSE)</f>
        <v>0</v>
      </c>
      <c r="O1723">
        <f>VLOOKUP($A1723, 'Hospitalisation Details'!$A$2:$K$2344, 6, FALSE)</f>
        <v>5293.67</v>
      </c>
      <c r="P1723" t="str">
        <f>VLOOKUP($A1723, 'Hospitalisation Details'!$A$2:$K$2344, 7, FALSE)</f>
        <v>tier - 2</v>
      </c>
      <c r="Q1723" t="str">
        <f>VLOOKUP($A1723, 'Hospitalisation Details'!$A$2:$K$2344, 8, FALSE)</f>
        <v>tier - 2</v>
      </c>
      <c r="R1723" t="str">
        <f>VLOOKUP($A1723, 'Hospitalisation Details'!$A$2:$K$2344, 9, FALSE)</f>
        <v>R1022</v>
      </c>
      <c r="S1723" t="str">
        <f>VLOOKUP($A1723, 'Hospitalisation Details'!$A$2:$K$2344, 10, FALSE)</f>
        <v>22Aug2004</v>
      </c>
      <c r="T1723">
        <f>VLOOKUP($A1723, 'Hospitalisation Details'!$A$2:$K$2344, 11, FALSE)</f>
        <v>18</v>
      </c>
    </row>
    <row r="1724" spans="1:20" ht="15.75" x14ac:dyDescent="0.25">
      <c r="A1724" s="1" t="s">
        <v>647</v>
      </c>
      <c r="B1724" t="str">
        <f>VLOOKUP($A1724, 'Customer Names'!$A$2:$D$2336, 2, FALSE)</f>
        <v>Martelli</v>
      </c>
      <c r="C1724" t="str">
        <f>VLOOKUP($A1724, 'Customer Names'!$A$2:$D$2336, 3, FALSE)</f>
        <v xml:space="preserve"> Ms</v>
      </c>
      <c r="D1724" t="str">
        <f>VLOOKUP($A1724, 'Customer Names'!$A$2:$D$2336, 4, FALSE)</f>
        <v xml:space="preserve">  Julie</v>
      </c>
      <c r="E1724">
        <f>VLOOKUP($A1724, 'Medical Examinations'!$A$2:$J$2336, 2, FALSE)</f>
        <v>15.49</v>
      </c>
      <c r="F1724">
        <f>VLOOKUP($A1724, 'Medical Examinations'!$A$2:$J$2336, 3, FALSE)</f>
        <v>9.6</v>
      </c>
      <c r="G1724" t="str">
        <f>VLOOKUP($A1724, 'Medical Examinations'!$A$2:$J$2336, 4, FALSE)</f>
        <v>No</v>
      </c>
      <c r="H1724" t="str">
        <f>VLOOKUP($A1724, 'Medical Examinations'!$A$2:$J$2336, 5, FALSE)</f>
        <v>No</v>
      </c>
      <c r="I1724" t="str">
        <f>VLOOKUP($A1724, 'Medical Examinations'!$A$2:$J$2336, 6, FALSE)</f>
        <v>No</v>
      </c>
      <c r="J1724">
        <f>VLOOKUP($A1724, 'Medical Examinations'!$A$2:$J$2336, 7, FALSE)</f>
        <v>0</v>
      </c>
      <c r="K1724" t="str">
        <f>VLOOKUP($A1724, 'Medical Examinations'!$A$2:$J$2336, 8, FALSE)</f>
        <v>No</v>
      </c>
      <c r="L1724" t="str">
        <f>VLOOKUP($A1724, 'Medical Examinations'!$A$2:$J$2336, 9, FALSE)</f>
        <v>Underweight</v>
      </c>
      <c r="M1724" t="str">
        <f>VLOOKUP($A1724, 'Medical Examinations'!$A$2:$J$2336, 10, FALSE)</f>
        <v>Diabetes</v>
      </c>
      <c r="N1724">
        <f>VLOOKUP($A1724, 'Hospitalisation Details'!$A$2:$K$2344, 5, FALSE)</f>
        <v>0</v>
      </c>
      <c r="O1724">
        <f>VLOOKUP($A1724, 'Hospitalisation Details'!$A$2:$K$2344, 6, FALSE)</f>
        <v>5291.71</v>
      </c>
      <c r="P1724" t="str">
        <f>VLOOKUP($A1724, 'Hospitalisation Details'!$A$2:$K$2344, 7, FALSE)</f>
        <v>tier - 2</v>
      </c>
      <c r="Q1724" t="str">
        <f>VLOOKUP($A1724, 'Hospitalisation Details'!$A$2:$K$2344, 8, FALSE)</f>
        <v>tier - 2</v>
      </c>
      <c r="R1724" t="str">
        <f>VLOOKUP($A1724, 'Hospitalisation Details'!$A$2:$K$2344, 9, FALSE)</f>
        <v>R1012</v>
      </c>
      <c r="S1724" t="str">
        <f>VLOOKUP($A1724, 'Hospitalisation Details'!$A$2:$K$2344, 10, FALSE)</f>
        <v>12Nov1974</v>
      </c>
      <c r="T1724">
        <f>VLOOKUP($A1724, 'Hospitalisation Details'!$A$2:$K$2344, 11, FALSE)</f>
        <v>48</v>
      </c>
    </row>
    <row r="1725" spans="1:20" ht="15.75" x14ac:dyDescent="0.25">
      <c r="A1725" s="1" t="s">
        <v>646</v>
      </c>
      <c r="B1725" t="str">
        <f>VLOOKUP($A1725, 'Customer Names'!$A$2:$D$2336, 2, FALSE)</f>
        <v>Naskret</v>
      </c>
      <c r="C1725" t="str">
        <f>VLOOKUP($A1725, 'Customer Names'!$A$2:$D$2336, 3, FALSE)</f>
        <v xml:space="preserve"> Mr</v>
      </c>
      <c r="D1725" t="str">
        <f>VLOOKUP($A1725, 'Customer Names'!$A$2:$D$2336, 4, FALSE)</f>
        <v xml:space="preserve">  Sawomir</v>
      </c>
      <c r="E1725">
        <f>VLOOKUP($A1725, 'Medical Examinations'!$A$2:$J$2336, 2, FALSE)</f>
        <v>23.48</v>
      </c>
      <c r="F1725">
        <f>VLOOKUP($A1725, 'Medical Examinations'!$A$2:$J$2336, 3, FALSE)</f>
        <v>6.24</v>
      </c>
      <c r="G1725" t="str">
        <f>VLOOKUP($A1725, 'Medical Examinations'!$A$2:$J$2336, 4, FALSE)</f>
        <v>No</v>
      </c>
      <c r="H1725" t="str">
        <f>VLOOKUP($A1725, 'Medical Examinations'!$A$2:$J$2336, 5, FALSE)</f>
        <v>No</v>
      </c>
      <c r="I1725" t="str">
        <f>VLOOKUP($A1725, 'Medical Examinations'!$A$2:$J$2336, 6, FALSE)</f>
        <v>No</v>
      </c>
      <c r="J1725">
        <f>VLOOKUP($A1725, 'Medical Examinations'!$A$2:$J$2336, 7, FALSE)</f>
        <v>0</v>
      </c>
      <c r="K1725" t="str">
        <f>VLOOKUP($A1725, 'Medical Examinations'!$A$2:$J$2336, 8, FALSE)</f>
        <v>No</v>
      </c>
      <c r="L1725" t="str">
        <f>VLOOKUP($A1725, 'Medical Examinations'!$A$2:$J$2336, 9, FALSE)</f>
        <v>Obesity</v>
      </c>
      <c r="M1725" t="str">
        <f>VLOOKUP($A1725, 'Medical Examinations'!$A$2:$J$2336, 10, FALSE)</f>
        <v>Diabetes</v>
      </c>
      <c r="N1725">
        <f>VLOOKUP($A1725, 'Hospitalisation Details'!$A$2:$K$2344, 5, FALSE)</f>
        <v>3</v>
      </c>
      <c r="O1725">
        <f>VLOOKUP($A1725, 'Hospitalisation Details'!$A$2:$K$2344, 6, FALSE)</f>
        <v>5275.86</v>
      </c>
      <c r="P1725" t="str">
        <f>VLOOKUP($A1725, 'Hospitalisation Details'!$A$2:$K$2344, 7, FALSE)</f>
        <v>tier - 2</v>
      </c>
      <c r="Q1725" t="str">
        <f>VLOOKUP($A1725, 'Hospitalisation Details'!$A$2:$K$2344, 8, FALSE)</f>
        <v>tier - 2</v>
      </c>
      <c r="R1725" t="str">
        <f>VLOOKUP($A1725, 'Hospitalisation Details'!$A$2:$K$2344, 9, FALSE)</f>
        <v>R1013</v>
      </c>
      <c r="S1725" t="str">
        <f>VLOOKUP($A1725, 'Hospitalisation Details'!$A$2:$K$2344, 10, FALSE)</f>
        <v>1Sep1987</v>
      </c>
      <c r="T1725">
        <f>VLOOKUP($A1725, 'Hospitalisation Details'!$A$2:$K$2344, 11, FALSE)</f>
        <v>35</v>
      </c>
    </row>
    <row r="1726" spans="1:20" ht="15.75" x14ac:dyDescent="0.25">
      <c r="A1726" s="1" t="s">
        <v>645</v>
      </c>
      <c r="B1726" t="str">
        <f>VLOOKUP($A1726, 'Customer Names'!$A$2:$D$2336, 2, FALSE)</f>
        <v>Morgan</v>
      </c>
      <c r="C1726" t="str">
        <f>VLOOKUP($A1726, 'Customer Names'!$A$2:$D$2336, 3, FALSE)</f>
        <v xml:space="preserve"> Ms</v>
      </c>
      <c r="D1726" t="str">
        <f>VLOOKUP($A1726, 'Customer Names'!$A$2:$D$2336, 4, FALSE)</f>
        <v xml:space="preserve">  Micah</v>
      </c>
      <c r="E1726">
        <f>VLOOKUP($A1726, 'Medical Examinations'!$A$2:$J$2336, 2, FALSE)</f>
        <v>30.02</v>
      </c>
      <c r="F1726">
        <f>VLOOKUP($A1726, 'Medical Examinations'!$A$2:$J$2336, 3, FALSE)</f>
        <v>7.63</v>
      </c>
      <c r="G1726" t="str">
        <f>VLOOKUP($A1726, 'Medical Examinations'!$A$2:$J$2336, 4, FALSE)</f>
        <v>No</v>
      </c>
      <c r="H1726" t="str">
        <f>VLOOKUP($A1726, 'Medical Examinations'!$A$2:$J$2336, 5, FALSE)</f>
        <v>No</v>
      </c>
      <c r="I1726" t="str">
        <f>VLOOKUP($A1726, 'Medical Examinations'!$A$2:$J$2336, 6, FALSE)</f>
        <v>No</v>
      </c>
      <c r="J1726">
        <f>VLOOKUP($A1726, 'Medical Examinations'!$A$2:$J$2336, 7, FALSE)</f>
        <v>1</v>
      </c>
      <c r="K1726" t="str">
        <f>VLOOKUP($A1726, 'Medical Examinations'!$A$2:$J$2336, 8, FALSE)</f>
        <v>No</v>
      </c>
      <c r="L1726" t="str">
        <f>VLOOKUP($A1726, 'Medical Examinations'!$A$2:$J$2336, 9, FALSE)</f>
        <v>Obesity</v>
      </c>
      <c r="M1726" t="str">
        <f>VLOOKUP($A1726, 'Medical Examinations'!$A$2:$J$2336, 10, FALSE)</f>
        <v>Diabetes</v>
      </c>
      <c r="N1726">
        <f>VLOOKUP($A1726, 'Hospitalisation Details'!$A$2:$K$2344, 5, FALSE)</f>
        <v>0</v>
      </c>
      <c r="O1726">
        <f>VLOOKUP($A1726, 'Hospitalisation Details'!$A$2:$K$2344, 6, FALSE)</f>
        <v>5272.18</v>
      </c>
      <c r="P1726" t="str">
        <f>VLOOKUP($A1726, 'Hospitalisation Details'!$A$2:$K$2344, 7, FALSE)</f>
        <v>tier - 2</v>
      </c>
      <c r="Q1726" t="str">
        <f>VLOOKUP($A1726, 'Hospitalisation Details'!$A$2:$K$2344, 8, FALSE)</f>
        <v>tier - 3</v>
      </c>
      <c r="R1726" t="str">
        <f>VLOOKUP($A1726, 'Hospitalisation Details'!$A$2:$K$2344, 9, FALSE)</f>
        <v>R1012</v>
      </c>
      <c r="S1726" t="str">
        <f>VLOOKUP($A1726, 'Hospitalisation Details'!$A$2:$K$2344, 10, FALSE)</f>
        <v>20Oct1986</v>
      </c>
      <c r="T1726">
        <f>VLOOKUP($A1726, 'Hospitalisation Details'!$A$2:$K$2344, 11, FALSE)</f>
        <v>36</v>
      </c>
    </row>
    <row r="1727" spans="1:20" ht="15.75" x14ac:dyDescent="0.25">
      <c r="A1727" s="1" t="s">
        <v>644</v>
      </c>
      <c r="B1727" t="str">
        <f>VLOOKUP($A1727, 'Customer Names'!$A$2:$D$2336, 2, FALSE)</f>
        <v>Maloney</v>
      </c>
      <c r="C1727" t="str">
        <f>VLOOKUP($A1727, 'Customer Names'!$A$2:$D$2336, 3, FALSE)</f>
        <v xml:space="preserve"> Ms</v>
      </c>
      <c r="D1727" t="str">
        <f>VLOOKUP($A1727, 'Customer Names'!$A$2:$D$2336, 4, FALSE)</f>
        <v xml:space="preserve">  Kelly H</v>
      </c>
      <c r="E1727">
        <f>VLOOKUP($A1727, 'Medical Examinations'!$A$2:$J$2336, 2, FALSE)</f>
        <v>26.885000000000002</v>
      </c>
      <c r="F1727">
        <f>VLOOKUP($A1727, 'Medical Examinations'!$A$2:$J$2336, 3, FALSE)</f>
        <v>8.66</v>
      </c>
      <c r="G1727" t="str">
        <f>VLOOKUP($A1727, 'Medical Examinations'!$A$2:$J$2336, 4, FALSE)</f>
        <v>No</v>
      </c>
      <c r="H1727" t="str">
        <f>VLOOKUP($A1727, 'Medical Examinations'!$A$2:$J$2336, 5, FALSE)</f>
        <v>No</v>
      </c>
      <c r="I1727" t="str">
        <f>VLOOKUP($A1727, 'Medical Examinations'!$A$2:$J$2336, 6, FALSE)</f>
        <v>No</v>
      </c>
      <c r="J1727">
        <f>VLOOKUP($A1727, 'Medical Examinations'!$A$2:$J$2336, 7, FALSE)</f>
        <v>0</v>
      </c>
      <c r="K1727" t="str">
        <f>VLOOKUP($A1727, 'Medical Examinations'!$A$2:$J$2336, 8, FALSE)</f>
        <v>No</v>
      </c>
      <c r="L1727" t="str">
        <f>VLOOKUP($A1727, 'Medical Examinations'!$A$2:$J$2336, 9, FALSE)</f>
        <v>Obesity</v>
      </c>
      <c r="M1727" t="str">
        <f>VLOOKUP($A1727, 'Medical Examinations'!$A$2:$J$2336, 10, FALSE)</f>
        <v>Diabetes</v>
      </c>
      <c r="N1727">
        <f>VLOOKUP($A1727, 'Hospitalisation Details'!$A$2:$K$2344, 5, FALSE)</f>
        <v>0</v>
      </c>
      <c r="O1727">
        <f>VLOOKUP($A1727, 'Hospitalisation Details'!$A$2:$K$2344, 6, FALSE)</f>
        <v>5267.82</v>
      </c>
      <c r="P1727" t="str">
        <f>VLOOKUP($A1727, 'Hospitalisation Details'!$A$2:$K$2344, 7, FALSE)</f>
        <v>tier - 2</v>
      </c>
      <c r="Q1727" t="str">
        <f>VLOOKUP($A1727, 'Hospitalisation Details'!$A$2:$K$2344, 8, FALSE)</f>
        <v>tier - 2</v>
      </c>
      <c r="R1727" t="str">
        <f>VLOOKUP($A1727, 'Hospitalisation Details'!$A$2:$K$2344, 9, FALSE)</f>
        <v>R1012</v>
      </c>
      <c r="S1727" t="str">
        <f>VLOOKUP($A1727, 'Hospitalisation Details'!$A$2:$K$2344, 10, FALSE)</f>
        <v>20Sep1986</v>
      </c>
      <c r="T1727">
        <f>VLOOKUP($A1727, 'Hospitalisation Details'!$A$2:$K$2344, 11, FALSE)</f>
        <v>36</v>
      </c>
    </row>
    <row r="1728" spans="1:20" ht="15.75" x14ac:dyDescent="0.25">
      <c r="A1728" s="1" t="s">
        <v>643</v>
      </c>
      <c r="B1728" t="str">
        <f>VLOOKUP($A1728, 'Customer Names'!$A$2:$D$2336, 2, FALSE)</f>
        <v>Amherst</v>
      </c>
      <c r="C1728" t="str">
        <f>VLOOKUP($A1728, 'Customer Names'!$A$2:$D$2336, 3, FALSE)</f>
        <v xml:space="preserve"> Ms</v>
      </c>
      <c r="D1728" t="str">
        <f>VLOOKUP($A1728, 'Customer Names'!$A$2:$D$2336, 4, FALSE)</f>
        <v xml:space="preserve">  Lindsay M</v>
      </c>
      <c r="E1728">
        <f>VLOOKUP($A1728, 'Medical Examinations'!$A$2:$J$2336, 2, FALSE)</f>
        <v>25.84</v>
      </c>
      <c r="F1728">
        <f>VLOOKUP($A1728, 'Medical Examinations'!$A$2:$J$2336, 3, FALSE)</f>
        <v>8.5500000000000007</v>
      </c>
      <c r="G1728" t="str">
        <f>VLOOKUP($A1728, 'Medical Examinations'!$A$2:$J$2336, 4, FALSE)</f>
        <v>No</v>
      </c>
      <c r="H1728" t="str">
        <f>VLOOKUP($A1728, 'Medical Examinations'!$A$2:$J$2336, 5, FALSE)</f>
        <v>No</v>
      </c>
      <c r="I1728" t="str">
        <f>VLOOKUP($A1728, 'Medical Examinations'!$A$2:$J$2336, 6, FALSE)</f>
        <v>No</v>
      </c>
      <c r="J1728">
        <f>VLOOKUP($A1728, 'Medical Examinations'!$A$2:$J$2336, 7, FALSE)</f>
        <v>0</v>
      </c>
      <c r="K1728" t="str">
        <f>VLOOKUP($A1728, 'Medical Examinations'!$A$2:$J$2336, 8, FALSE)</f>
        <v>No</v>
      </c>
      <c r="L1728" t="str">
        <f>VLOOKUP($A1728, 'Medical Examinations'!$A$2:$J$2336, 9, FALSE)</f>
        <v>Obesity</v>
      </c>
      <c r="M1728" t="str">
        <f>VLOOKUP($A1728, 'Medical Examinations'!$A$2:$J$2336, 10, FALSE)</f>
        <v>Diabetes</v>
      </c>
      <c r="N1728">
        <f>VLOOKUP($A1728, 'Hospitalisation Details'!$A$2:$K$2344, 5, FALSE)</f>
        <v>0</v>
      </c>
      <c r="O1728">
        <f>VLOOKUP($A1728, 'Hospitalisation Details'!$A$2:$K$2344, 6, FALSE)</f>
        <v>5266.37</v>
      </c>
      <c r="P1728" t="str">
        <f>VLOOKUP($A1728, 'Hospitalisation Details'!$A$2:$K$2344, 7, FALSE)</f>
        <v>tier - 2</v>
      </c>
      <c r="Q1728" t="str">
        <f>VLOOKUP($A1728, 'Hospitalisation Details'!$A$2:$K$2344, 8, FALSE)</f>
        <v>tier - 2</v>
      </c>
      <c r="R1728" t="str">
        <f>VLOOKUP($A1728, 'Hospitalisation Details'!$A$2:$K$2344, 9, FALSE)</f>
        <v>R1012</v>
      </c>
      <c r="S1728" t="str">
        <f>VLOOKUP($A1728, 'Hospitalisation Details'!$A$2:$K$2344, 10, FALSE)</f>
        <v>25Oct1986</v>
      </c>
      <c r="T1728">
        <f>VLOOKUP($A1728, 'Hospitalisation Details'!$A$2:$K$2344, 11, FALSE)</f>
        <v>36</v>
      </c>
    </row>
    <row r="1729" spans="1:20" ht="15.75" x14ac:dyDescent="0.25">
      <c r="A1729" s="1" t="s">
        <v>642</v>
      </c>
      <c r="B1729" t="str">
        <f>VLOOKUP($A1729, 'Customer Names'!$A$2:$D$2336, 2, FALSE)</f>
        <v>Davenport</v>
      </c>
      <c r="C1729" t="str">
        <f>VLOOKUP($A1729, 'Customer Names'!$A$2:$D$2336, 3, FALSE)</f>
        <v xml:space="preserve"> Mr</v>
      </c>
      <c r="D1729" t="str">
        <f>VLOOKUP($A1729, 'Customer Names'!$A$2:$D$2336, 4, FALSE)</f>
        <v xml:space="preserve">  Austen G</v>
      </c>
      <c r="E1729">
        <f>VLOOKUP($A1729, 'Medical Examinations'!$A$2:$J$2336, 2, FALSE)</f>
        <v>27.454999999999998</v>
      </c>
      <c r="F1729">
        <f>VLOOKUP($A1729, 'Medical Examinations'!$A$2:$J$2336, 3, FALSE)</f>
        <v>4.54</v>
      </c>
      <c r="G1729" t="str">
        <f>VLOOKUP($A1729, 'Medical Examinations'!$A$2:$J$2336, 4, FALSE)</f>
        <v>No</v>
      </c>
      <c r="H1729" t="str">
        <f>VLOOKUP($A1729, 'Medical Examinations'!$A$2:$J$2336, 5, FALSE)</f>
        <v>No</v>
      </c>
      <c r="I1729" t="str">
        <f>VLOOKUP($A1729, 'Medical Examinations'!$A$2:$J$2336, 6, FALSE)</f>
        <v>No</v>
      </c>
      <c r="J1729">
        <f>VLOOKUP($A1729, 'Medical Examinations'!$A$2:$J$2336, 7, FALSE)</f>
        <v>0</v>
      </c>
      <c r="K1729" t="str">
        <f>VLOOKUP($A1729, 'Medical Examinations'!$A$2:$J$2336, 8, FALSE)</f>
        <v>No</v>
      </c>
      <c r="L1729" t="str">
        <f>VLOOKUP($A1729, 'Medical Examinations'!$A$2:$J$2336, 9, FALSE)</f>
        <v>Obesity</v>
      </c>
      <c r="M1729" t="str">
        <f>VLOOKUP($A1729, 'Medical Examinations'!$A$2:$J$2336, 10, FALSE)</f>
        <v>Normal</v>
      </c>
      <c r="N1729">
        <f>VLOOKUP($A1729, 'Hospitalisation Details'!$A$2:$K$2344, 5, FALSE)</f>
        <v>2</v>
      </c>
      <c r="O1729">
        <f>VLOOKUP($A1729, 'Hospitalisation Details'!$A$2:$K$2344, 6, FALSE)</f>
        <v>5261.47</v>
      </c>
      <c r="P1729" t="str">
        <f>VLOOKUP($A1729, 'Hospitalisation Details'!$A$2:$K$2344, 7, FALSE)</f>
        <v>tier - 2</v>
      </c>
      <c r="Q1729" t="str">
        <f>VLOOKUP($A1729, 'Hospitalisation Details'!$A$2:$K$2344, 8, FALSE)</f>
        <v>tier - 2</v>
      </c>
      <c r="R1729" t="str">
        <f>VLOOKUP($A1729, 'Hospitalisation Details'!$A$2:$K$2344, 9, FALSE)</f>
        <v>R1012</v>
      </c>
      <c r="S1729" t="str">
        <f>VLOOKUP($A1729, 'Hospitalisation Details'!$A$2:$K$2344, 10, FALSE)</f>
        <v>19Jul1989</v>
      </c>
      <c r="T1729">
        <f>VLOOKUP($A1729, 'Hospitalisation Details'!$A$2:$K$2344, 11, FALSE)</f>
        <v>33</v>
      </c>
    </row>
    <row r="1730" spans="1:20" ht="15.75" x14ac:dyDescent="0.25">
      <c r="A1730" s="1" t="s">
        <v>641</v>
      </c>
      <c r="B1730" t="str">
        <f>VLOOKUP($A1730, 'Customer Names'!$A$2:$D$2336, 2, FALSE)</f>
        <v>Johansen</v>
      </c>
      <c r="C1730" t="str">
        <f>VLOOKUP($A1730, 'Customer Names'!$A$2:$D$2336, 3, FALSE)</f>
        <v xml:space="preserve"> Mr</v>
      </c>
      <c r="D1730" t="str">
        <f>VLOOKUP($A1730, 'Customer Names'!$A$2:$D$2336, 4, FALSE)</f>
        <v xml:space="preserve">  Tory J</v>
      </c>
      <c r="E1730">
        <f>VLOOKUP($A1730, 'Medical Examinations'!$A$2:$J$2336, 2, FALSE)</f>
        <v>24.605</v>
      </c>
      <c r="F1730">
        <f>VLOOKUP($A1730, 'Medical Examinations'!$A$2:$J$2336, 3, FALSE)</f>
        <v>5.7</v>
      </c>
      <c r="G1730" t="str">
        <f>VLOOKUP($A1730, 'Medical Examinations'!$A$2:$J$2336, 4, FALSE)</f>
        <v>No</v>
      </c>
      <c r="H1730" t="str">
        <f>VLOOKUP($A1730, 'Medical Examinations'!$A$2:$J$2336, 5, FALSE)</f>
        <v>No</v>
      </c>
      <c r="I1730" t="str">
        <f>VLOOKUP($A1730, 'Medical Examinations'!$A$2:$J$2336, 6, FALSE)</f>
        <v>No</v>
      </c>
      <c r="J1730">
        <f>VLOOKUP($A1730, 'Medical Examinations'!$A$2:$J$2336, 7, FALSE)</f>
        <v>0</v>
      </c>
      <c r="K1730" t="str">
        <f>VLOOKUP($A1730, 'Medical Examinations'!$A$2:$J$2336, 8, FALSE)</f>
        <v>No</v>
      </c>
      <c r="L1730" t="str">
        <f>VLOOKUP($A1730, 'Medical Examinations'!$A$2:$J$2336, 9, FALSE)</f>
        <v>Obesity</v>
      </c>
      <c r="M1730" t="str">
        <f>VLOOKUP($A1730, 'Medical Examinations'!$A$2:$J$2336, 10, FALSE)</f>
        <v>Diabetes</v>
      </c>
      <c r="N1730">
        <f>VLOOKUP($A1730, 'Hospitalisation Details'!$A$2:$K$2344, 5, FALSE)</f>
        <v>2</v>
      </c>
      <c r="O1730">
        <f>VLOOKUP($A1730, 'Hospitalisation Details'!$A$2:$K$2344, 6, FALSE)</f>
        <v>5257.51</v>
      </c>
      <c r="P1730" t="str">
        <f>VLOOKUP($A1730, 'Hospitalisation Details'!$A$2:$K$2344, 7, FALSE)</f>
        <v>tier - 2</v>
      </c>
      <c r="Q1730" t="str">
        <f>VLOOKUP($A1730, 'Hospitalisation Details'!$A$2:$K$2344, 8, FALSE)</f>
        <v>tier - 2</v>
      </c>
      <c r="R1730" t="str">
        <f>VLOOKUP($A1730, 'Hospitalisation Details'!$A$2:$K$2344, 9, FALSE)</f>
        <v>R1012</v>
      </c>
      <c r="S1730" t="str">
        <f>VLOOKUP($A1730, 'Hospitalisation Details'!$A$2:$K$2344, 10, FALSE)</f>
        <v>25Nov1989</v>
      </c>
      <c r="T1730">
        <f>VLOOKUP($A1730, 'Hospitalisation Details'!$A$2:$K$2344, 11, FALSE)</f>
        <v>33</v>
      </c>
    </row>
    <row r="1731" spans="1:20" ht="15.75" x14ac:dyDescent="0.25">
      <c r="A1731" s="1" t="s">
        <v>640</v>
      </c>
      <c r="B1731" t="str">
        <f>VLOOKUP($A1731, 'Customer Names'!$A$2:$D$2336, 2, FALSE)</f>
        <v>Bond</v>
      </c>
      <c r="C1731" t="str">
        <f>VLOOKUP($A1731, 'Customer Names'!$A$2:$D$2336, 3, FALSE)</f>
        <v xml:space="preserve"> Mr</v>
      </c>
      <c r="D1731" t="str">
        <f>VLOOKUP($A1731, 'Customer Names'!$A$2:$D$2336, 4, FALSE)</f>
        <v xml:space="preserve">  Robert J</v>
      </c>
      <c r="E1731">
        <f>VLOOKUP($A1731, 'Medical Examinations'!$A$2:$J$2336, 2, FALSE)</f>
        <v>30.8</v>
      </c>
      <c r="F1731">
        <f>VLOOKUP($A1731, 'Medical Examinations'!$A$2:$J$2336, 3, FALSE)</f>
        <v>5.07</v>
      </c>
      <c r="G1731" t="str">
        <f>VLOOKUP($A1731, 'Medical Examinations'!$A$2:$J$2336, 4, FALSE)</f>
        <v>No</v>
      </c>
      <c r="H1731" t="str">
        <f>VLOOKUP($A1731, 'Medical Examinations'!$A$2:$J$2336, 5, FALSE)</f>
        <v>No</v>
      </c>
      <c r="I1731" t="str">
        <f>VLOOKUP($A1731, 'Medical Examinations'!$A$2:$J$2336, 6, FALSE)</f>
        <v>No</v>
      </c>
      <c r="J1731">
        <f>VLOOKUP($A1731, 'Medical Examinations'!$A$2:$J$2336, 7, FALSE)</f>
        <v>1</v>
      </c>
      <c r="K1731" t="str">
        <f>VLOOKUP($A1731, 'Medical Examinations'!$A$2:$J$2336, 8, FALSE)</f>
        <v>No</v>
      </c>
      <c r="L1731" t="str">
        <f>VLOOKUP($A1731, 'Medical Examinations'!$A$2:$J$2336, 9, FALSE)</f>
        <v>Obesity</v>
      </c>
      <c r="M1731" t="str">
        <f>VLOOKUP($A1731, 'Medical Examinations'!$A$2:$J$2336, 10, FALSE)</f>
        <v>Normal</v>
      </c>
      <c r="N1731">
        <f>VLOOKUP($A1731, 'Hospitalisation Details'!$A$2:$K$2344, 5, FALSE)</f>
        <v>3</v>
      </c>
      <c r="O1731">
        <f>VLOOKUP($A1731, 'Hospitalisation Details'!$A$2:$K$2344, 6, FALSE)</f>
        <v>5253.52</v>
      </c>
      <c r="P1731" t="str">
        <f>VLOOKUP($A1731, 'Hospitalisation Details'!$A$2:$K$2344, 7, FALSE)</f>
        <v>tier - 3</v>
      </c>
      <c r="Q1731" t="str">
        <f>VLOOKUP($A1731, 'Hospitalisation Details'!$A$2:$K$2344, 8, FALSE)</f>
        <v>tier - 3</v>
      </c>
      <c r="R1731" t="str">
        <f>VLOOKUP($A1731, 'Hospitalisation Details'!$A$2:$K$2344, 9, FALSE)</f>
        <v>R1011</v>
      </c>
      <c r="S1731" t="str">
        <f>VLOOKUP($A1731, 'Hospitalisation Details'!$A$2:$K$2344, 10, FALSE)</f>
        <v>6Jul1990</v>
      </c>
      <c r="T1731">
        <f>VLOOKUP($A1731, 'Hospitalisation Details'!$A$2:$K$2344, 11, FALSE)</f>
        <v>32</v>
      </c>
    </row>
    <row r="1732" spans="1:20" ht="15.75" x14ac:dyDescent="0.25">
      <c r="A1732" s="1" t="s">
        <v>639</v>
      </c>
      <c r="B1732" t="str">
        <f>VLOOKUP($A1732, 'Customer Names'!$A$2:$D$2336, 2, FALSE)</f>
        <v>Reilly</v>
      </c>
      <c r="C1732" t="str">
        <f>VLOOKUP($A1732, 'Customer Names'!$A$2:$D$2336, 3, FALSE)</f>
        <v xml:space="preserve"> Ms</v>
      </c>
      <c r="D1732" t="str">
        <f>VLOOKUP($A1732, 'Customer Names'!$A$2:$D$2336, 4, FALSE)</f>
        <v xml:space="preserve">  Steph</v>
      </c>
      <c r="E1732">
        <f>VLOOKUP($A1732, 'Medical Examinations'!$A$2:$J$2336, 2, FALSE)</f>
        <v>34.799999999999997</v>
      </c>
      <c r="F1732">
        <f>VLOOKUP($A1732, 'Medical Examinations'!$A$2:$J$2336, 3, FALSE)</f>
        <v>4.38</v>
      </c>
      <c r="G1732" t="str">
        <f>VLOOKUP($A1732, 'Medical Examinations'!$A$2:$J$2336, 4, FALSE)</f>
        <v>Yes</v>
      </c>
      <c r="H1732" t="str">
        <f>VLOOKUP($A1732, 'Medical Examinations'!$A$2:$J$2336, 5, FALSE)</f>
        <v>No</v>
      </c>
      <c r="I1732" t="str">
        <f>VLOOKUP($A1732, 'Medical Examinations'!$A$2:$J$2336, 6, FALSE)</f>
        <v>No</v>
      </c>
      <c r="J1732">
        <f>VLOOKUP($A1732, 'Medical Examinations'!$A$2:$J$2336, 7, FALSE)</f>
        <v>1</v>
      </c>
      <c r="K1732" t="str">
        <f>VLOOKUP($A1732, 'Medical Examinations'!$A$2:$J$2336, 8, FALSE)</f>
        <v>No</v>
      </c>
      <c r="L1732" t="str">
        <f>VLOOKUP($A1732, 'Medical Examinations'!$A$2:$J$2336, 9, FALSE)</f>
        <v>Obesity</v>
      </c>
      <c r="M1732" t="str">
        <f>VLOOKUP($A1732, 'Medical Examinations'!$A$2:$J$2336, 10, FALSE)</f>
        <v>Normal</v>
      </c>
      <c r="N1732">
        <f>VLOOKUP($A1732, 'Hospitalisation Details'!$A$2:$K$2344, 5, FALSE)</f>
        <v>1</v>
      </c>
      <c r="O1732">
        <f>VLOOKUP($A1732, 'Hospitalisation Details'!$A$2:$K$2344, 6, FALSE)</f>
        <v>5246.05</v>
      </c>
      <c r="P1732" t="str">
        <f>VLOOKUP($A1732, 'Hospitalisation Details'!$A$2:$K$2344, 7, FALSE)</f>
        <v>tier - 2</v>
      </c>
      <c r="Q1732" t="str">
        <f>VLOOKUP($A1732, 'Hospitalisation Details'!$A$2:$K$2344, 8, FALSE)</f>
        <v>tier - 3</v>
      </c>
      <c r="R1732" t="str">
        <f>VLOOKUP($A1732, 'Hospitalisation Details'!$A$2:$K$2344, 9, FALSE)</f>
        <v>R1011</v>
      </c>
      <c r="S1732" t="str">
        <f>VLOOKUP($A1732, 'Hospitalisation Details'!$A$2:$K$2344, 10, FALSE)</f>
        <v>9Sep1987</v>
      </c>
      <c r="T1732">
        <f>VLOOKUP($A1732, 'Hospitalisation Details'!$A$2:$K$2344, 11, FALSE)</f>
        <v>35</v>
      </c>
    </row>
    <row r="1733" spans="1:20" ht="15.75" x14ac:dyDescent="0.25">
      <c r="A1733" s="1" t="s">
        <v>638</v>
      </c>
      <c r="B1733" t="str">
        <f>VLOOKUP($A1733, 'Customer Names'!$A$2:$D$2336, 2, FALSE)</f>
        <v>Chandler</v>
      </c>
      <c r="C1733" t="str">
        <f>VLOOKUP($A1733, 'Customer Names'!$A$2:$D$2336, 3, FALSE)</f>
        <v xml:space="preserve"> Ms</v>
      </c>
      <c r="D1733" t="str">
        <f>VLOOKUP($A1733, 'Customer Names'!$A$2:$D$2336, 4, FALSE)</f>
        <v xml:space="preserve">  Kate</v>
      </c>
      <c r="E1733">
        <f>VLOOKUP($A1733, 'Medical Examinations'!$A$2:$J$2336, 2, FALSE)</f>
        <v>34.21</v>
      </c>
      <c r="F1733">
        <f>VLOOKUP($A1733, 'Medical Examinations'!$A$2:$J$2336, 3, FALSE)</f>
        <v>4.54</v>
      </c>
      <c r="G1733" t="str">
        <f>VLOOKUP($A1733, 'Medical Examinations'!$A$2:$J$2336, 4, FALSE)</f>
        <v>Yes</v>
      </c>
      <c r="H1733" t="str">
        <f>VLOOKUP($A1733, 'Medical Examinations'!$A$2:$J$2336, 5, FALSE)</f>
        <v>No</v>
      </c>
      <c r="I1733" t="str">
        <f>VLOOKUP($A1733, 'Medical Examinations'!$A$2:$J$2336, 6, FALSE)</f>
        <v>No</v>
      </c>
      <c r="J1733">
        <f>VLOOKUP($A1733, 'Medical Examinations'!$A$2:$J$2336, 7, FALSE)</f>
        <v>1</v>
      </c>
      <c r="K1733" t="str">
        <f>VLOOKUP($A1733, 'Medical Examinations'!$A$2:$J$2336, 8, FALSE)</f>
        <v>No</v>
      </c>
      <c r="L1733" t="str">
        <f>VLOOKUP($A1733, 'Medical Examinations'!$A$2:$J$2336, 9, FALSE)</f>
        <v>Obesity</v>
      </c>
      <c r="M1733" t="str">
        <f>VLOOKUP($A1733, 'Medical Examinations'!$A$2:$J$2336, 10, FALSE)</f>
        <v>Normal</v>
      </c>
      <c r="N1733">
        <f>VLOOKUP($A1733, 'Hospitalisation Details'!$A$2:$K$2344, 5, FALSE)</f>
        <v>1</v>
      </c>
      <c r="O1733">
        <f>VLOOKUP($A1733, 'Hospitalisation Details'!$A$2:$K$2344, 6, FALSE)</f>
        <v>5245.23</v>
      </c>
      <c r="P1733" t="str">
        <f>VLOOKUP($A1733, 'Hospitalisation Details'!$A$2:$K$2344, 7, FALSE)</f>
        <v>tier - 2</v>
      </c>
      <c r="Q1733" t="str">
        <f>VLOOKUP($A1733, 'Hospitalisation Details'!$A$2:$K$2344, 8, FALSE)</f>
        <v>tier - 2</v>
      </c>
      <c r="R1733" t="str">
        <f>VLOOKUP($A1733, 'Hospitalisation Details'!$A$2:$K$2344, 9, FALSE)</f>
        <v>R1013</v>
      </c>
      <c r="S1733" t="str">
        <f>VLOOKUP($A1733, 'Hospitalisation Details'!$A$2:$K$2344, 10, FALSE)</f>
        <v>5Jul1987</v>
      </c>
      <c r="T1733">
        <f>VLOOKUP($A1733, 'Hospitalisation Details'!$A$2:$K$2344, 11, FALSE)</f>
        <v>35</v>
      </c>
    </row>
    <row r="1734" spans="1:20" ht="15.75" x14ac:dyDescent="0.25">
      <c r="A1734" s="1" t="s">
        <v>637</v>
      </c>
      <c r="B1734" t="str">
        <f>VLOOKUP($A1734, 'Customer Names'!$A$2:$D$2336, 2, FALSE)</f>
        <v>Kaufmann</v>
      </c>
      <c r="C1734" t="str">
        <f>VLOOKUP($A1734, 'Customer Names'!$A$2:$D$2336, 3, FALSE)</f>
        <v xml:space="preserve"> Ms</v>
      </c>
      <c r="D1734" t="str">
        <f>VLOOKUP($A1734, 'Customer Names'!$A$2:$D$2336, 4, FALSE)</f>
        <v xml:space="preserve">  Kristina</v>
      </c>
      <c r="E1734">
        <f>VLOOKUP($A1734, 'Medical Examinations'!$A$2:$J$2336, 2, FALSE)</f>
        <v>31</v>
      </c>
      <c r="F1734">
        <f>VLOOKUP($A1734, 'Medical Examinations'!$A$2:$J$2336, 3, FALSE)</f>
        <v>5.38</v>
      </c>
      <c r="G1734" t="str">
        <f>VLOOKUP($A1734, 'Medical Examinations'!$A$2:$J$2336, 4, FALSE)</f>
        <v>No</v>
      </c>
      <c r="H1734" t="str">
        <f>VLOOKUP($A1734, 'Medical Examinations'!$A$2:$J$2336, 5, FALSE)</f>
        <v>No</v>
      </c>
      <c r="I1734" t="str">
        <f>VLOOKUP($A1734, 'Medical Examinations'!$A$2:$J$2336, 6, FALSE)</f>
        <v>No</v>
      </c>
      <c r="J1734">
        <f>VLOOKUP($A1734, 'Medical Examinations'!$A$2:$J$2336, 7, FALSE)</f>
        <v>1</v>
      </c>
      <c r="K1734" t="str">
        <f>VLOOKUP($A1734, 'Medical Examinations'!$A$2:$J$2336, 8, FALSE)</f>
        <v>No</v>
      </c>
      <c r="L1734" t="str">
        <f>VLOOKUP($A1734, 'Medical Examinations'!$A$2:$J$2336, 9, FALSE)</f>
        <v>Obesity</v>
      </c>
      <c r="M1734" t="str">
        <f>VLOOKUP($A1734, 'Medical Examinations'!$A$2:$J$2336, 10, FALSE)</f>
        <v>Normal</v>
      </c>
      <c r="N1734">
        <f>VLOOKUP($A1734, 'Hospitalisation Details'!$A$2:$K$2344, 5, FALSE)</f>
        <v>1</v>
      </c>
      <c r="O1734">
        <f>VLOOKUP($A1734, 'Hospitalisation Details'!$A$2:$K$2344, 6, FALSE)</f>
        <v>5240.7700000000004</v>
      </c>
      <c r="P1734" t="str">
        <f>VLOOKUP($A1734, 'Hospitalisation Details'!$A$2:$K$2344, 7, FALSE)</f>
        <v>tier - 2</v>
      </c>
      <c r="Q1734" t="str">
        <f>VLOOKUP($A1734, 'Hospitalisation Details'!$A$2:$K$2344, 8, FALSE)</f>
        <v>tier - 2</v>
      </c>
      <c r="R1734" t="str">
        <f>VLOOKUP($A1734, 'Hospitalisation Details'!$A$2:$K$2344, 9, FALSE)</f>
        <v>R1011</v>
      </c>
      <c r="S1734" t="str">
        <f>VLOOKUP($A1734, 'Hospitalisation Details'!$A$2:$K$2344, 10, FALSE)</f>
        <v>26Dec1987</v>
      </c>
      <c r="T1734">
        <f>VLOOKUP($A1734, 'Hospitalisation Details'!$A$2:$K$2344, 11, FALSE)</f>
        <v>35</v>
      </c>
    </row>
    <row r="1735" spans="1:20" ht="15.75" x14ac:dyDescent="0.25">
      <c r="A1735" s="1" t="s">
        <v>636</v>
      </c>
      <c r="B1735" t="str">
        <f>VLOOKUP($A1735, 'Customer Names'!$A$2:$D$2336, 2, FALSE)</f>
        <v>Barnes-Zurkinden</v>
      </c>
      <c r="C1735" t="str">
        <f>VLOOKUP($A1735, 'Customer Names'!$A$2:$D$2336, 3, FALSE)</f>
        <v xml:space="preserve"> Ms</v>
      </c>
      <c r="D1735" t="str">
        <f>VLOOKUP($A1735, 'Customer Names'!$A$2:$D$2336, 4, FALSE)</f>
        <v xml:space="preserve">  Flo</v>
      </c>
      <c r="E1735">
        <f>VLOOKUP($A1735, 'Medical Examinations'!$A$2:$J$2336, 2, FALSE)</f>
        <v>26.125</v>
      </c>
      <c r="F1735">
        <f>VLOOKUP($A1735, 'Medical Examinations'!$A$2:$J$2336, 3, FALSE)</f>
        <v>5.55</v>
      </c>
      <c r="G1735" t="str">
        <f>VLOOKUP($A1735, 'Medical Examinations'!$A$2:$J$2336, 4, FALSE)</f>
        <v>No</v>
      </c>
      <c r="H1735" t="str">
        <f>VLOOKUP($A1735, 'Medical Examinations'!$A$2:$J$2336, 5, FALSE)</f>
        <v>No</v>
      </c>
      <c r="I1735" t="str">
        <f>VLOOKUP($A1735, 'Medical Examinations'!$A$2:$J$2336, 6, FALSE)</f>
        <v>No</v>
      </c>
      <c r="J1735">
        <f>VLOOKUP($A1735, 'Medical Examinations'!$A$2:$J$2336, 7, FALSE)</f>
        <v>0</v>
      </c>
      <c r="K1735" t="str">
        <f>VLOOKUP($A1735, 'Medical Examinations'!$A$2:$J$2336, 8, FALSE)</f>
        <v>No</v>
      </c>
      <c r="L1735" t="str">
        <f>VLOOKUP($A1735, 'Medical Examinations'!$A$2:$J$2336, 9, FALSE)</f>
        <v>Obesity</v>
      </c>
      <c r="M1735" t="str">
        <f>VLOOKUP($A1735, 'Medical Examinations'!$A$2:$J$2336, 10, FALSE)</f>
        <v>Normal</v>
      </c>
      <c r="N1735">
        <f>VLOOKUP($A1735, 'Hospitalisation Details'!$A$2:$K$2344, 5, FALSE)</f>
        <v>0</v>
      </c>
      <c r="O1735">
        <f>VLOOKUP($A1735, 'Hospitalisation Details'!$A$2:$K$2344, 6, FALSE)</f>
        <v>5227.99</v>
      </c>
      <c r="P1735" t="str">
        <f>VLOOKUP($A1735, 'Hospitalisation Details'!$A$2:$K$2344, 7, FALSE)</f>
        <v>tier - 2</v>
      </c>
      <c r="Q1735" t="str">
        <f>VLOOKUP($A1735, 'Hospitalisation Details'!$A$2:$K$2344, 8, FALSE)</f>
        <v>tier - 1</v>
      </c>
      <c r="R1735" t="str">
        <f>VLOOKUP($A1735, 'Hospitalisation Details'!$A$2:$K$2344, 9, FALSE)</f>
        <v>R1024</v>
      </c>
      <c r="S1735" t="str">
        <f>VLOOKUP($A1735, 'Hospitalisation Details'!$A$2:$K$2344, 10, FALSE)</f>
        <v>29Jun1987</v>
      </c>
      <c r="T1735">
        <f>VLOOKUP($A1735, 'Hospitalisation Details'!$A$2:$K$2344, 11, FALSE)</f>
        <v>35</v>
      </c>
    </row>
    <row r="1736" spans="1:20" ht="15.75" x14ac:dyDescent="0.25">
      <c r="A1736" s="1" t="s">
        <v>635</v>
      </c>
      <c r="B1736" t="str">
        <f>VLOOKUP($A1736, 'Customer Names'!$A$2:$D$2336, 2, FALSE)</f>
        <v>Wolter</v>
      </c>
      <c r="C1736" t="str">
        <f>VLOOKUP($A1736, 'Customer Names'!$A$2:$D$2336, 3, FALSE)</f>
        <v xml:space="preserve"> Mrs</v>
      </c>
      <c r="D1736" t="str">
        <f>VLOOKUP($A1736, 'Customer Names'!$A$2:$D$2336, 4, FALSE)</f>
        <v xml:space="preserve">  Sarah P</v>
      </c>
      <c r="E1736">
        <f>VLOOKUP($A1736, 'Medical Examinations'!$A$2:$J$2336, 2, FALSE)</f>
        <v>30.13</v>
      </c>
      <c r="F1736">
        <f>VLOOKUP($A1736, 'Medical Examinations'!$A$2:$J$2336, 3, FALSE)</f>
        <v>4.03</v>
      </c>
      <c r="G1736" t="str">
        <f>VLOOKUP($A1736, 'Medical Examinations'!$A$2:$J$2336, 4, FALSE)</f>
        <v>No</v>
      </c>
      <c r="H1736" t="str">
        <f>VLOOKUP($A1736, 'Medical Examinations'!$A$2:$J$2336, 5, FALSE)</f>
        <v>No</v>
      </c>
      <c r="I1736" t="str">
        <f>VLOOKUP($A1736, 'Medical Examinations'!$A$2:$J$2336, 6, FALSE)</f>
        <v>No</v>
      </c>
      <c r="J1736">
        <f>VLOOKUP($A1736, 'Medical Examinations'!$A$2:$J$2336, 7, FALSE)</f>
        <v>1</v>
      </c>
      <c r="K1736" t="str">
        <f>VLOOKUP($A1736, 'Medical Examinations'!$A$2:$J$2336, 8, FALSE)</f>
        <v>No</v>
      </c>
      <c r="L1736" t="str">
        <f>VLOOKUP($A1736, 'Medical Examinations'!$A$2:$J$2336, 9, FALSE)</f>
        <v>Obesity</v>
      </c>
      <c r="M1736" t="str">
        <f>VLOOKUP($A1736, 'Medical Examinations'!$A$2:$J$2336, 10, FALSE)</f>
        <v>Normal</v>
      </c>
      <c r="N1736">
        <f>VLOOKUP($A1736, 'Hospitalisation Details'!$A$2:$K$2344, 5, FALSE)</f>
        <v>0</v>
      </c>
      <c r="O1736">
        <f>VLOOKUP($A1736, 'Hospitalisation Details'!$A$2:$K$2344, 6, FALSE)</f>
        <v>5216.4799999999996</v>
      </c>
      <c r="P1736" t="str">
        <f>VLOOKUP($A1736, 'Hospitalisation Details'!$A$2:$K$2344, 7, FALSE)</f>
        <v>tier - 2</v>
      </c>
      <c r="Q1736" t="str">
        <f>VLOOKUP($A1736, 'Hospitalisation Details'!$A$2:$K$2344, 8, FALSE)</f>
        <v>tier - 2</v>
      </c>
      <c r="R1736" t="str">
        <f>VLOOKUP($A1736, 'Hospitalisation Details'!$A$2:$K$2344, 9, FALSE)</f>
        <v>R1025</v>
      </c>
      <c r="S1736" t="str">
        <f>VLOOKUP($A1736, 'Hospitalisation Details'!$A$2:$K$2344, 10, FALSE)</f>
        <v>6Jun1995</v>
      </c>
      <c r="T1736">
        <f>VLOOKUP($A1736, 'Hospitalisation Details'!$A$2:$K$2344, 11, FALSE)</f>
        <v>28</v>
      </c>
    </row>
    <row r="1737" spans="1:20" ht="15.75" x14ac:dyDescent="0.25">
      <c r="A1737" s="1" t="s">
        <v>634</v>
      </c>
      <c r="B1737" t="str">
        <f>VLOOKUP($A1737, 'Customer Names'!$A$2:$D$2336, 2, FALSE)</f>
        <v>Pearson</v>
      </c>
      <c r="C1737" t="str">
        <f>VLOOKUP($A1737, 'Customer Names'!$A$2:$D$2336, 3, FALSE)</f>
        <v xml:space="preserve"> Ms</v>
      </c>
      <c r="D1737" t="str">
        <f>VLOOKUP($A1737, 'Customer Names'!$A$2:$D$2336, 4, FALSE)</f>
        <v xml:space="preserve">  Anabel</v>
      </c>
      <c r="E1737">
        <f>VLOOKUP($A1737, 'Medical Examinations'!$A$2:$J$2336, 2, FALSE)</f>
        <v>34.19</v>
      </c>
      <c r="F1737">
        <f>VLOOKUP($A1737, 'Medical Examinations'!$A$2:$J$2336, 3, FALSE)</f>
        <v>4.1900000000000004</v>
      </c>
      <c r="G1737" t="str">
        <f>VLOOKUP($A1737, 'Medical Examinations'!$A$2:$J$2336, 4, FALSE)</f>
        <v>Yes</v>
      </c>
      <c r="H1737" t="str">
        <f>VLOOKUP($A1737, 'Medical Examinations'!$A$2:$J$2336, 5, FALSE)</f>
        <v>No</v>
      </c>
      <c r="I1737" t="str">
        <f>VLOOKUP($A1737, 'Medical Examinations'!$A$2:$J$2336, 6, FALSE)</f>
        <v>No</v>
      </c>
      <c r="J1737">
        <f>VLOOKUP($A1737, 'Medical Examinations'!$A$2:$J$2336, 7, FALSE)</f>
        <v>1</v>
      </c>
      <c r="K1737" t="str">
        <f>VLOOKUP($A1737, 'Medical Examinations'!$A$2:$J$2336, 8, FALSE)</f>
        <v>No</v>
      </c>
      <c r="L1737" t="str">
        <f>VLOOKUP($A1737, 'Medical Examinations'!$A$2:$J$2336, 9, FALSE)</f>
        <v>Obesity</v>
      </c>
      <c r="M1737" t="str">
        <f>VLOOKUP($A1737, 'Medical Examinations'!$A$2:$J$2336, 10, FALSE)</f>
        <v>Normal</v>
      </c>
      <c r="N1737">
        <f>VLOOKUP($A1737, 'Hospitalisation Details'!$A$2:$K$2344, 5, FALSE)</f>
        <v>0</v>
      </c>
      <c r="O1737">
        <f>VLOOKUP($A1737, 'Hospitalisation Details'!$A$2:$K$2344, 6, FALSE)</f>
        <v>5213.22</v>
      </c>
      <c r="P1737" t="str">
        <f>VLOOKUP($A1737, 'Hospitalisation Details'!$A$2:$K$2344, 7, FALSE)</f>
        <v>tier - 2</v>
      </c>
      <c r="Q1737" t="str">
        <f>VLOOKUP($A1737, 'Hospitalisation Details'!$A$2:$K$2344, 8, FALSE)</f>
        <v>tier - 1</v>
      </c>
      <c r="R1737" t="str">
        <f>VLOOKUP($A1737, 'Hospitalisation Details'!$A$2:$K$2344, 9, FALSE)</f>
        <v>R1012</v>
      </c>
      <c r="S1737" t="str">
        <f>VLOOKUP($A1737, 'Hospitalisation Details'!$A$2:$K$2344, 10, FALSE)</f>
        <v>1Dec1999</v>
      </c>
      <c r="T1737">
        <f>VLOOKUP($A1737, 'Hospitalisation Details'!$A$2:$K$2344, 11, FALSE)</f>
        <v>23</v>
      </c>
    </row>
    <row r="1738" spans="1:20" ht="15.75" x14ac:dyDescent="0.25">
      <c r="A1738" s="1" t="s">
        <v>633</v>
      </c>
      <c r="B1738" t="str">
        <f>VLOOKUP($A1738, 'Customer Names'!$A$2:$D$2336, 2, FALSE)</f>
        <v>Thomas</v>
      </c>
      <c r="C1738" t="str">
        <f>VLOOKUP($A1738, 'Customer Names'!$A$2:$D$2336, 3, FALSE)</f>
        <v xml:space="preserve"> Mr</v>
      </c>
      <c r="D1738" t="str">
        <f>VLOOKUP($A1738, 'Customer Names'!$A$2:$D$2336, 4, FALSE)</f>
        <v xml:space="preserve">  Ian</v>
      </c>
      <c r="E1738">
        <f>VLOOKUP($A1738, 'Medical Examinations'!$A$2:$J$2336, 2, FALSE)</f>
        <v>22.515000000000001</v>
      </c>
      <c r="F1738">
        <f>VLOOKUP($A1738, 'Medical Examinations'!$A$2:$J$2336, 3, FALSE)</f>
        <v>4.37</v>
      </c>
      <c r="G1738" t="str">
        <f>VLOOKUP($A1738, 'Medical Examinations'!$A$2:$J$2336, 4, FALSE)</f>
        <v>No</v>
      </c>
      <c r="H1738" t="str">
        <f>VLOOKUP($A1738, 'Medical Examinations'!$A$2:$J$2336, 5, FALSE)</f>
        <v>No</v>
      </c>
      <c r="I1738" t="str">
        <f>VLOOKUP($A1738, 'Medical Examinations'!$A$2:$J$2336, 6, FALSE)</f>
        <v>Yes</v>
      </c>
      <c r="J1738">
        <f>VLOOKUP($A1738, 'Medical Examinations'!$A$2:$J$2336, 7, FALSE)</f>
        <v>0</v>
      </c>
      <c r="K1738" t="str">
        <f>VLOOKUP($A1738, 'Medical Examinations'!$A$2:$J$2336, 8, FALSE)</f>
        <v>No</v>
      </c>
      <c r="L1738" t="str">
        <f>VLOOKUP($A1738, 'Medical Examinations'!$A$2:$J$2336, 9, FALSE)</f>
        <v>Obesity</v>
      </c>
      <c r="M1738" t="str">
        <f>VLOOKUP($A1738, 'Medical Examinations'!$A$2:$J$2336, 10, FALSE)</f>
        <v>Normal</v>
      </c>
      <c r="N1738">
        <f>VLOOKUP($A1738, 'Hospitalisation Details'!$A$2:$K$2344, 5, FALSE)</f>
        <v>3</v>
      </c>
      <c r="O1738">
        <f>VLOOKUP($A1738, 'Hospitalisation Details'!$A$2:$K$2344, 6, FALSE)</f>
        <v>5209.58</v>
      </c>
      <c r="P1738" t="str">
        <f>VLOOKUP($A1738, 'Hospitalisation Details'!$A$2:$K$2344, 7, FALSE)</f>
        <v>tier - 3</v>
      </c>
      <c r="Q1738" t="str">
        <f>VLOOKUP($A1738, 'Hospitalisation Details'!$A$2:$K$2344, 8, FALSE)</f>
        <v>tier - 3</v>
      </c>
      <c r="R1738" t="str">
        <f>VLOOKUP($A1738, 'Hospitalisation Details'!$A$2:$K$2344, 9, FALSE)</f>
        <v>R1017</v>
      </c>
      <c r="S1738" t="str">
        <f>VLOOKUP($A1738, 'Hospitalisation Details'!$A$2:$K$2344, 10, FALSE)</f>
        <v>17Jun1993</v>
      </c>
      <c r="T1738">
        <f>VLOOKUP($A1738, 'Hospitalisation Details'!$A$2:$K$2344, 11, FALSE)</f>
        <v>29</v>
      </c>
    </row>
    <row r="1739" spans="1:20" ht="15.75" x14ac:dyDescent="0.25">
      <c r="A1739" s="1" t="s">
        <v>632</v>
      </c>
      <c r="B1739" t="str">
        <f>VLOOKUP($A1739, 'Customer Names'!$A$2:$D$2336, 2, FALSE)</f>
        <v>Leon</v>
      </c>
      <c r="C1739" t="str">
        <f>VLOOKUP($A1739, 'Customer Names'!$A$2:$D$2336, 3, FALSE)</f>
        <v xml:space="preserve"> Mr</v>
      </c>
      <c r="D1739" t="str">
        <f>VLOOKUP($A1739, 'Customer Names'!$A$2:$D$2336, 4, FALSE)</f>
        <v xml:space="preserve">  Alex</v>
      </c>
      <c r="E1739">
        <f>VLOOKUP($A1739, 'Medical Examinations'!$A$2:$J$2336, 2, FALSE)</f>
        <v>18.239999999999998</v>
      </c>
      <c r="F1739">
        <f>VLOOKUP($A1739, 'Medical Examinations'!$A$2:$J$2336, 3, FALSE)</f>
        <v>5.31</v>
      </c>
      <c r="G1739" t="str">
        <f>VLOOKUP($A1739, 'Medical Examinations'!$A$2:$J$2336, 4, FALSE)</f>
        <v>No</v>
      </c>
      <c r="H1739" t="str">
        <f>VLOOKUP($A1739, 'Medical Examinations'!$A$2:$J$2336, 5, FALSE)</f>
        <v>No</v>
      </c>
      <c r="I1739" t="str">
        <f>VLOOKUP($A1739, 'Medical Examinations'!$A$2:$J$2336, 6, FALSE)</f>
        <v>Yes</v>
      </c>
      <c r="J1739">
        <f>VLOOKUP($A1739, 'Medical Examinations'!$A$2:$J$2336, 7, FALSE)</f>
        <v>0</v>
      </c>
      <c r="K1739" t="str">
        <f>VLOOKUP($A1739, 'Medical Examinations'!$A$2:$J$2336, 8, FALSE)</f>
        <v>No</v>
      </c>
      <c r="L1739" t="str">
        <f>VLOOKUP($A1739, 'Medical Examinations'!$A$2:$J$2336, 9, FALSE)</f>
        <v>Underweight</v>
      </c>
      <c r="M1739" t="str">
        <f>VLOOKUP($A1739, 'Medical Examinations'!$A$2:$J$2336, 10, FALSE)</f>
        <v>Normal</v>
      </c>
      <c r="N1739">
        <f>VLOOKUP($A1739, 'Hospitalisation Details'!$A$2:$K$2344, 5, FALSE)</f>
        <v>3</v>
      </c>
      <c r="O1739">
        <f>VLOOKUP($A1739, 'Hospitalisation Details'!$A$2:$K$2344, 6, FALSE)</f>
        <v>5207.97</v>
      </c>
      <c r="P1739" t="str">
        <f>VLOOKUP($A1739, 'Hospitalisation Details'!$A$2:$K$2344, 7, FALSE)</f>
        <v>tier - 2</v>
      </c>
      <c r="Q1739" t="str">
        <f>VLOOKUP($A1739, 'Hospitalisation Details'!$A$2:$K$2344, 8, FALSE)</f>
        <v>tier - 2</v>
      </c>
      <c r="R1739" t="str">
        <f>VLOOKUP($A1739, 'Hospitalisation Details'!$A$2:$K$2344, 9, FALSE)</f>
        <v>R1012</v>
      </c>
      <c r="S1739" t="str">
        <f>VLOOKUP($A1739, 'Hospitalisation Details'!$A$2:$K$2344, 10, FALSE)</f>
        <v>24Oct1983</v>
      </c>
      <c r="T1739">
        <f>VLOOKUP($A1739, 'Hospitalisation Details'!$A$2:$K$2344, 11, FALSE)</f>
        <v>39</v>
      </c>
    </row>
    <row r="1740" spans="1:20" ht="15.75" x14ac:dyDescent="0.25">
      <c r="A1740" s="1" t="s">
        <v>630</v>
      </c>
      <c r="B1740" t="str">
        <f>VLOOKUP($A1740, 'Customer Names'!$A$2:$D$2336, 2, FALSE)</f>
        <v>Marriott</v>
      </c>
      <c r="C1740" t="str">
        <f>VLOOKUP($A1740, 'Customer Names'!$A$2:$D$2336, 3, FALSE)</f>
        <v xml:space="preserve"> Mr</v>
      </c>
      <c r="D1740" t="str">
        <f>VLOOKUP($A1740, 'Customer Names'!$A$2:$D$2336, 4, FALSE)</f>
        <v xml:space="preserve">  Richard J</v>
      </c>
      <c r="E1740">
        <f>VLOOKUP($A1740, 'Medical Examinations'!$A$2:$J$2336, 2, FALSE)</f>
        <v>37.28</v>
      </c>
      <c r="F1740">
        <f>VLOOKUP($A1740, 'Medical Examinations'!$A$2:$J$2336, 3, FALSE)</f>
        <v>4.66</v>
      </c>
      <c r="G1740" t="str">
        <f>VLOOKUP($A1740, 'Medical Examinations'!$A$2:$J$2336, 4, FALSE)</f>
        <v>Yes</v>
      </c>
      <c r="H1740" t="str">
        <f>VLOOKUP($A1740, 'Medical Examinations'!$A$2:$J$2336, 5, FALSE)</f>
        <v>No</v>
      </c>
      <c r="I1740" t="str">
        <f>VLOOKUP($A1740, 'Medical Examinations'!$A$2:$J$2336, 6, FALSE)</f>
        <v>No</v>
      </c>
      <c r="J1740">
        <f>VLOOKUP($A1740, 'Medical Examinations'!$A$2:$J$2336, 7, FALSE)</f>
        <v>1</v>
      </c>
      <c r="K1740" t="str">
        <f>VLOOKUP($A1740, 'Medical Examinations'!$A$2:$J$2336, 8, FALSE)</f>
        <v>No</v>
      </c>
      <c r="L1740" t="str">
        <f>VLOOKUP($A1740, 'Medical Examinations'!$A$2:$J$2336, 9, FALSE)</f>
        <v>Obesity</v>
      </c>
      <c r="M1740" t="str">
        <f>VLOOKUP($A1740, 'Medical Examinations'!$A$2:$J$2336, 10, FALSE)</f>
        <v>Normal</v>
      </c>
      <c r="N1740">
        <f>VLOOKUP($A1740, 'Hospitalisation Details'!$A$2:$K$2344, 5, FALSE)</f>
        <v>0</v>
      </c>
      <c r="O1740">
        <f>VLOOKUP($A1740, 'Hospitalisation Details'!$A$2:$K$2344, 6, FALSE)</f>
        <v>5198.6899999999996</v>
      </c>
      <c r="P1740" t="str">
        <f>VLOOKUP($A1740, 'Hospitalisation Details'!$A$2:$K$2344, 7, FALSE)</f>
        <v>tier - 2</v>
      </c>
      <c r="Q1740" t="str">
        <f>VLOOKUP($A1740, 'Hospitalisation Details'!$A$2:$K$2344, 8, FALSE)</f>
        <v>tier - 2</v>
      </c>
      <c r="R1740" t="str">
        <f>VLOOKUP($A1740, 'Hospitalisation Details'!$A$2:$K$2344, 9, FALSE)</f>
        <v>R1022</v>
      </c>
      <c r="S1740" t="str">
        <f>VLOOKUP($A1740, 'Hospitalisation Details'!$A$2:$K$2344, 10, FALSE)</f>
        <v>6Jun2004</v>
      </c>
      <c r="T1740">
        <f>VLOOKUP($A1740, 'Hospitalisation Details'!$A$2:$K$2344, 11, FALSE)</f>
        <v>19</v>
      </c>
    </row>
    <row r="1741" spans="1:20" ht="15.75" x14ac:dyDescent="0.25">
      <c r="A1741" s="1" t="s">
        <v>629</v>
      </c>
      <c r="B1741" t="str">
        <f>VLOOKUP($A1741, 'Customer Names'!$A$2:$D$2336, 2, FALSE)</f>
        <v>Wilkins</v>
      </c>
      <c r="C1741" t="str">
        <f>VLOOKUP($A1741, 'Customer Names'!$A$2:$D$2336, 3, FALSE)</f>
        <v xml:space="preserve"> Ms</v>
      </c>
      <c r="D1741" t="str">
        <f>VLOOKUP($A1741, 'Customer Names'!$A$2:$D$2336, 4, FALSE)</f>
        <v xml:space="preserve">  Jacqueline N</v>
      </c>
      <c r="E1741">
        <f>VLOOKUP($A1741, 'Medical Examinations'!$A$2:$J$2336, 2, FALSE)</f>
        <v>18.2</v>
      </c>
      <c r="F1741">
        <f>VLOOKUP($A1741, 'Medical Examinations'!$A$2:$J$2336, 3, FALSE)</f>
        <v>6.19</v>
      </c>
      <c r="G1741" t="str">
        <f>VLOOKUP($A1741, 'Medical Examinations'!$A$2:$J$2336, 4, FALSE)</f>
        <v>No</v>
      </c>
      <c r="H1741" t="str">
        <f>VLOOKUP($A1741, 'Medical Examinations'!$A$2:$J$2336, 5, FALSE)</f>
        <v>No</v>
      </c>
      <c r="I1741" t="str">
        <f>VLOOKUP($A1741, 'Medical Examinations'!$A$2:$J$2336, 6, FALSE)</f>
        <v>Yes</v>
      </c>
      <c r="J1741">
        <f>VLOOKUP($A1741, 'Medical Examinations'!$A$2:$J$2336, 7, FALSE)</f>
        <v>0</v>
      </c>
      <c r="K1741" t="str">
        <f>VLOOKUP($A1741, 'Medical Examinations'!$A$2:$J$2336, 8, FALSE)</f>
        <v>No</v>
      </c>
      <c r="L1741" t="str">
        <f>VLOOKUP($A1741, 'Medical Examinations'!$A$2:$J$2336, 9, FALSE)</f>
        <v>Underweight</v>
      </c>
      <c r="M1741" t="str">
        <f>VLOOKUP($A1741, 'Medical Examinations'!$A$2:$J$2336, 10, FALSE)</f>
        <v>Diabetes</v>
      </c>
      <c r="N1741">
        <f>VLOOKUP($A1741, 'Hospitalisation Details'!$A$2:$K$2344, 5, FALSE)</f>
        <v>2</v>
      </c>
      <c r="O1741">
        <f>VLOOKUP($A1741, 'Hospitalisation Details'!$A$2:$K$2344, 6, FALSE)</f>
        <v>5195.58</v>
      </c>
      <c r="P1741" t="str">
        <f>VLOOKUP($A1741, 'Hospitalisation Details'!$A$2:$K$2344, 7, FALSE)</f>
        <v>tier - 2</v>
      </c>
      <c r="Q1741" t="str">
        <f>VLOOKUP($A1741, 'Hospitalisation Details'!$A$2:$K$2344, 8, FALSE)</f>
        <v>tier - 2</v>
      </c>
      <c r="R1741" t="str">
        <f>VLOOKUP($A1741, 'Hospitalisation Details'!$A$2:$K$2344, 9, FALSE)</f>
        <v>R1013</v>
      </c>
      <c r="S1741" t="str">
        <f>VLOOKUP($A1741, 'Hospitalisation Details'!$A$2:$K$2344, 10, FALSE)</f>
        <v>12Sep1979</v>
      </c>
      <c r="T1741">
        <f>VLOOKUP($A1741, 'Hospitalisation Details'!$A$2:$K$2344, 11, FALSE)</f>
        <v>43</v>
      </c>
    </row>
    <row r="1742" spans="1:20" ht="15.75" x14ac:dyDescent="0.25">
      <c r="A1742" s="1" t="s">
        <v>628</v>
      </c>
      <c r="B1742" t="str">
        <f>VLOOKUP($A1742, 'Customer Names'!$A$2:$D$2336, 2, FALSE)</f>
        <v>Saiter</v>
      </c>
      <c r="C1742" t="str">
        <f>VLOOKUP($A1742, 'Customer Names'!$A$2:$D$2336, 3, FALSE)</f>
        <v xml:space="preserve"> Ms</v>
      </c>
      <c r="D1742" t="str">
        <f>VLOOKUP($A1742, 'Customer Names'!$A$2:$D$2336, 4, FALSE)</f>
        <v xml:space="preserve">  Cindy</v>
      </c>
      <c r="E1742">
        <f>VLOOKUP($A1742, 'Medical Examinations'!$A$2:$J$2336, 2, FALSE)</f>
        <v>20.53</v>
      </c>
      <c r="F1742">
        <f>VLOOKUP($A1742, 'Medical Examinations'!$A$2:$J$2336, 3, FALSE)</f>
        <v>4.8600000000000003</v>
      </c>
      <c r="G1742" t="str">
        <f>VLOOKUP($A1742, 'Medical Examinations'!$A$2:$J$2336, 4, FALSE)</f>
        <v>No</v>
      </c>
      <c r="H1742" t="str">
        <f>VLOOKUP($A1742, 'Medical Examinations'!$A$2:$J$2336, 5, FALSE)</f>
        <v>No</v>
      </c>
      <c r="I1742" t="str">
        <f>VLOOKUP($A1742, 'Medical Examinations'!$A$2:$J$2336, 6, FALSE)</f>
        <v>No</v>
      </c>
      <c r="J1742">
        <f>VLOOKUP($A1742, 'Medical Examinations'!$A$2:$J$2336, 7, FALSE)</f>
        <v>0</v>
      </c>
      <c r="K1742" t="str">
        <f>VLOOKUP($A1742, 'Medical Examinations'!$A$2:$J$2336, 8, FALSE)</f>
        <v>No</v>
      </c>
      <c r="L1742" t="str">
        <f>VLOOKUP($A1742, 'Medical Examinations'!$A$2:$J$2336, 9, FALSE)</f>
        <v>Obesity</v>
      </c>
      <c r="M1742" t="str">
        <f>VLOOKUP($A1742, 'Medical Examinations'!$A$2:$J$2336, 10, FALSE)</f>
        <v>Normal</v>
      </c>
      <c r="N1742">
        <f>VLOOKUP($A1742, 'Hospitalisation Details'!$A$2:$K$2344, 5, FALSE)</f>
        <v>3</v>
      </c>
      <c r="O1742">
        <f>VLOOKUP($A1742, 'Hospitalisation Details'!$A$2:$K$2344, 6, FALSE)</f>
        <v>5177.12</v>
      </c>
      <c r="P1742" t="str">
        <f>VLOOKUP($A1742, 'Hospitalisation Details'!$A$2:$K$2344, 7, FALSE)</f>
        <v>tier - 2</v>
      </c>
      <c r="Q1742" t="str">
        <f>VLOOKUP($A1742, 'Hospitalisation Details'!$A$2:$K$2344, 8, FALSE)</f>
        <v>tier - 1</v>
      </c>
      <c r="R1742" t="str">
        <f>VLOOKUP($A1742, 'Hospitalisation Details'!$A$2:$K$2344, 9, FALSE)</f>
        <v>R1013</v>
      </c>
      <c r="S1742" t="str">
        <f>VLOOKUP($A1742, 'Hospitalisation Details'!$A$2:$K$2344, 10, FALSE)</f>
        <v>16Oct1984</v>
      </c>
      <c r="T1742">
        <f>VLOOKUP($A1742, 'Hospitalisation Details'!$A$2:$K$2344, 11, FALSE)</f>
        <v>38</v>
      </c>
    </row>
    <row r="1743" spans="1:20" ht="15.75" x14ac:dyDescent="0.25">
      <c r="A1743" s="1" t="s">
        <v>627</v>
      </c>
      <c r="B1743" t="str">
        <f>VLOOKUP($A1743, 'Customer Names'!$A$2:$D$2336, 2, FALSE)</f>
        <v>Winrow</v>
      </c>
      <c r="C1743" t="str">
        <f>VLOOKUP($A1743, 'Customer Names'!$A$2:$D$2336, 3, FALSE)</f>
        <v xml:space="preserve"> Ms</v>
      </c>
      <c r="D1743" t="str">
        <f>VLOOKUP($A1743, 'Customer Names'!$A$2:$D$2336, 4, FALSE)</f>
        <v xml:space="preserve">  Marcia</v>
      </c>
      <c r="E1743">
        <f>VLOOKUP($A1743, 'Medical Examinations'!$A$2:$J$2336, 2, FALSE)</f>
        <v>23.79</v>
      </c>
      <c r="F1743">
        <f>VLOOKUP($A1743, 'Medical Examinations'!$A$2:$J$2336, 3, FALSE)</f>
        <v>4.74</v>
      </c>
      <c r="G1743" t="str">
        <f>VLOOKUP($A1743, 'Medical Examinations'!$A$2:$J$2336, 4, FALSE)</f>
        <v>No</v>
      </c>
      <c r="H1743" t="str">
        <f>VLOOKUP($A1743, 'Medical Examinations'!$A$2:$J$2336, 5, FALSE)</f>
        <v>No</v>
      </c>
      <c r="I1743" t="str">
        <f>VLOOKUP($A1743, 'Medical Examinations'!$A$2:$J$2336, 6, FALSE)</f>
        <v>No</v>
      </c>
      <c r="J1743">
        <f>VLOOKUP($A1743, 'Medical Examinations'!$A$2:$J$2336, 7, FALSE)</f>
        <v>0</v>
      </c>
      <c r="K1743" t="str">
        <f>VLOOKUP($A1743, 'Medical Examinations'!$A$2:$J$2336, 8, FALSE)</f>
        <v>No</v>
      </c>
      <c r="L1743" t="str">
        <f>VLOOKUP($A1743, 'Medical Examinations'!$A$2:$J$2336, 9, FALSE)</f>
        <v>Obesity</v>
      </c>
      <c r="M1743" t="str">
        <f>VLOOKUP($A1743, 'Medical Examinations'!$A$2:$J$2336, 10, FALSE)</f>
        <v>Normal</v>
      </c>
      <c r="N1743">
        <f>VLOOKUP($A1743, 'Hospitalisation Details'!$A$2:$K$2344, 5, FALSE)</f>
        <v>3</v>
      </c>
      <c r="O1743">
        <f>VLOOKUP($A1743, 'Hospitalisation Details'!$A$2:$K$2344, 6, FALSE)</f>
        <v>5166.96</v>
      </c>
      <c r="P1743" t="str">
        <f>VLOOKUP($A1743, 'Hospitalisation Details'!$A$2:$K$2344, 7, FALSE)</f>
        <v>tier - 2</v>
      </c>
      <c r="Q1743" t="str">
        <f>VLOOKUP($A1743, 'Hospitalisation Details'!$A$2:$K$2344, 8, FALSE)</f>
        <v>tier - 2</v>
      </c>
      <c r="R1743" t="str">
        <f>VLOOKUP($A1743, 'Hospitalisation Details'!$A$2:$K$2344, 9, FALSE)</f>
        <v>R1012</v>
      </c>
      <c r="S1743" t="str">
        <f>VLOOKUP($A1743, 'Hospitalisation Details'!$A$2:$K$2344, 10, FALSE)</f>
        <v>29Aug1991</v>
      </c>
      <c r="T1743">
        <f>VLOOKUP($A1743, 'Hospitalisation Details'!$A$2:$K$2344, 11, FALSE)</f>
        <v>31</v>
      </c>
    </row>
    <row r="1744" spans="1:20" ht="15.75" x14ac:dyDescent="0.25">
      <c r="A1744" s="1" t="s">
        <v>626</v>
      </c>
      <c r="B1744" t="str">
        <f>VLOOKUP($A1744, 'Customer Names'!$A$2:$D$2336, 2, FALSE)</f>
        <v>Gries</v>
      </c>
      <c r="C1744" t="str">
        <f>VLOOKUP($A1744, 'Customer Names'!$A$2:$D$2336, 3, FALSE)</f>
        <v xml:space="preserve"> Ms</v>
      </c>
      <c r="D1744" t="str">
        <f>VLOOKUP($A1744, 'Customer Names'!$A$2:$D$2336, 4, FALSE)</f>
        <v xml:space="preserve">  Samantha R</v>
      </c>
      <c r="E1744">
        <f>VLOOKUP($A1744, 'Medical Examinations'!$A$2:$J$2336, 2, FALSE)</f>
        <v>29.8</v>
      </c>
      <c r="F1744">
        <f>VLOOKUP($A1744, 'Medical Examinations'!$A$2:$J$2336, 3, FALSE)</f>
        <v>6.03</v>
      </c>
      <c r="G1744" t="str">
        <f>VLOOKUP($A1744, 'Medical Examinations'!$A$2:$J$2336, 4, FALSE)</f>
        <v>No</v>
      </c>
      <c r="H1744" t="str">
        <f>VLOOKUP($A1744, 'Medical Examinations'!$A$2:$J$2336, 5, FALSE)</f>
        <v>No</v>
      </c>
      <c r="I1744" t="str">
        <f>VLOOKUP($A1744, 'Medical Examinations'!$A$2:$J$2336, 6, FALSE)</f>
        <v>No</v>
      </c>
      <c r="J1744">
        <f>VLOOKUP($A1744, 'Medical Examinations'!$A$2:$J$2336, 7, FALSE)</f>
        <v>1</v>
      </c>
      <c r="K1744" t="str">
        <f>VLOOKUP($A1744, 'Medical Examinations'!$A$2:$J$2336, 8, FALSE)</f>
        <v>No</v>
      </c>
      <c r="L1744" t="str">
        <f>VLOOKUP($A1744, 'Medical Examinations'!$A$2:$J$2336, 9, FALSE)</f>
        <v>Obesity</v>
      </c>
      <c r="M1744" t="str">
        <f>VLOOKUP($A1744, 'Medical Examinations'!$A$2:$J$2336, 10, FALSE)</f>
        <v>Diabetes</v>
      </c>
      <c r="N1744">
        <f>VLOOKUP($A1744, 'Hospitalisation Details'!$A$2:$K$2344, 5, FALSE)</f>
        <v>2</v>
      </c>
      <c r="O1744">
        <f>VLOOKUP($A1744, 'Hospitalisation Details'!$A$2:$K$2344, 6, FALSE)</f>
        <v>5152.13</v>
      </c>
      <c r="P1744" t="str">
        <f>VLOOKUP($A1744, 'Hospitalisation Details'!$A$2:$K$2344, 7, FALSE)</f>
        <v>tier - 2</v>
      </c>
      <c r="Q1744" t="str">
        <f>VLOOKUP($A1744, 'Hospitalisation Details'!$A$2:$K$2344, 8, FALSE)</f>
        <v>tier - 2</v>
      </c>
      <c r="R1744" t="str">
        <f>VLOOKUP($A1744, 'Hospitalisation Details'!$A$2:$K$2344, 9, FALSE)</f>
        <v>R1011</v>
      </c>
      <c r="S1744" t="str">
        <f>VLOOKUP($A1744, 'Hospitalisation Details'!$A$2:$K$2344, 10, FALSE)</f>
        <v>9Oct1990</v>
      </c>
      <c r="T1744">
        <f>VLOOKUP($A1744, 'Hospitalisation Details'!$A$2:$K$2344, 11, FALSE)</f>
        <v>32</v>
      </c>
    </row>
    <row r="1745" spans="1:20" ht="15.75" x14ac:dyDescent="0.25">
      <c r="A1745" s="1" t="s">
        <v>625</v>
      </c>
      <c r="B1745" t="str">
        <f>VLOOKUP($A1745, 'Customer Names'!$A$2:$D$2336, 2, FALSE)</f>
        <v>Strohschein</v>
      </c>
      <c r="C1745" t="str">
        <f>VLOOKUP($A1745, 'Customer Names'!$A$2:$D$2336, 3, FALSE)</f>
        <v xml:space="preserve"> Ms</v>
      </c>
      <c r="D1745" t="str">
        <f>VLOOKUP($A1745, 'Customer Names'!$A$2:$D$2336, 4, FALSE)</f>
        <v xml:space="preserve">  Katie</v>
      </c>
      <c r="E1745">
        <f>VLOOKUP($A1745, 'Medical Examinations'!$A$2:$J$2336, 2, FALSE)</f>
        <v>31.54</v>
      </c>
      <c r="F1745">
        <f>VLOOKUP($A1745, 'Medical Examinations'!$A$2:$J$2336, 3, FALSE)</f>
        <v>4.71</v>
      </c>
      <c r="G1745" t="str">
        <f>VLOOKUP($A1745, 'Medical Examinations'!$A$2:$J$2336, 4, FALSE)</f>
        <v>No</v>
      </c>
      <c r="H1745" t="str">
        <f>VLOOKUP($A1745, 'Medical Examinations'!$A$2:$J$2336, 5, FALSE)</f>
        <v>No</v>
      </c>
      <c r="I1745" t="str">
        <f>VLOOKUP($A1745, 'Medical Examinations'!$A$2:$J$2336, 6, FALSE)</f>
        <v>No</v>
      </c>
      <c r="J1745">
        <f>VLOOKUP($A1745, 'Medical Examinations'!$A$2:$J$2336, 7, FALSE)</f>
        <v>1</v>
      </c>
      <c r="K1745" t="str">
        <f>VLOOKUP($A1745, 'Medical Examinations'!$A$2:$J$2336, 8, FALSE)</f>
        <v>No</v>
      </c>
      <c r="L1745" t="str">
        <f>VLOOKUP($A1745, 'Medical Examinations'!$A$2:$J$2336, 9, FALSE)</f>
        <v>Obesity</v>
      </c>
      <c r="M1745" t="str">
        <f>VLOOKUP($A1745, 'Medical Examinations'!$A$2:$J$2336, 10, FALSE)</f>
        <v>Normal</v>
      </c>
      <c r="N1745">
        <f>VLOOKUP($A1745, 'Hospitalisation Details'!$A$2:$K$2344, 5, FALSE)</f>
        <v>1</v>
      </c>
      <c r="O1745">
        <f>VLOOKUP($A1745, 'Hospitalisation Details'!$A$2:$K$2344, 6, FALSE)</f>
        <v>5148.55</v>
      </c>
      <c r="P1745" t="str">
        <f>VLOOKUP($A1745, 'Hospitalisation Details'!$A$2:$K$2344, 7, FALSE)</f>
        <v>tier - 2</v>
      </c>
      <c r="Q1745" t="str">
        <f>VLOOKUP($A1745, 'Hospitalisation Details'!$A$2:$K$2344, 8, FALSE)</f>
        <v>tier - 2</v>
      </c>
      <c r="R1745" t="str">
        <f>VLOOKUP($A1745, 'Hospitalisation Details'!$A$2:$K$2344, 9, FALSE)</f>
        <v>R1024</v>
      </c>
      <c r="S1745" t="str">
        <f>VLOOKUP($A1745, 'Hospitalisation Details'!$A$2:$K$2344, 10, FALSE)</f>
        <v>22Aug1990</v>
      </c>
      <c r="T1745">
        <f>VLOOKUP($A1745, 'Hospitalisation Details'!$A$2:$K$2344, 11, FALSE)</f>
        <v>32</v>
      </c>
    </row>
    <row r="1746" spans="1:20" ht="15.75" x14ac:dyDescent="0.25">
      <c r="A1746" s="1" t="s">
        <v>624</v>
      </c>
      <c r="B1746" t="str">
        <f>VLOOKUP($A1746, 'Customer Names'!$A$2:$D$2336, 2, FALSE)</f>
        <v>Berger</v>
      </c>
      <c r="C1746" t="str">
        <f>VLOOKUP($A1746, 'Customer Names'!$A$2:$D$2336, 3, FALSE)</f>
        <v xml:space="preserve"> Mr</v>
      </c>
      <c r="D1746" t="str">
        <f>VLOOKUP($A1746, 'Customer Names'!$A$2:$D$2336, 4, FALSE)</f>
        <v xml:space="preserve">  John P</v>
      </c>
      <c r="E1746">
        <f>VLOOKUP($A1746, 'Medical Examinations'!$A$2:$J$2336, 2, FALSE)</f>
        <v>20.82</v>
      </c>
      <c r="F1746">
        <f>VLOOKUP($A1746, 'Medical Examinations'!$A$2:$J$2336, 3, FALSE)</f>
        <v>5.55</v>
      </c>
      <c r="G1746" t="str">
        <f>VLOOKUP($A1746, 'Medical Examinations'!$A$2:$J$2336, 4, FALSE)</f>
        <v>No</v>
      </c>
      <c r="H1746" t="str">
        <f>VLOOKUP($A1746, 'Medical Examinations'!$A$2:$J$2336, 5, FALSE)</f>
        <v>No</v>
      </c>
      <c r="I1746" t="str">
        <f>VLOOKUP($A1746, 'Medical Examinations'!$A$2:$J$2336, 6, FALSE)</f>
        <v>No</v>
      </c>
      <c r="J1746">
        <f>VLOOKUP($A1746, 'Medical Examinations'!$A$2:$J$2336, 7, FALSE)</f>
        <v>0</v>
      </c>
      <c r="K1746" t="str">
        <f>VLOOKUP($A1746, 'Medical Examinations'!$A$2:$J$2336, 8, FALSE)</f>
        <v>No</v>
      </c>
      <c r="L1746" t="str">
        <f>VLOOKUP($A1746, 'Medical Examinations'!$A$2:$J$2336, 9, FALSE)</f>
        <v>Obesity</v>
      </c>
      <c r="M1746" t="str">
        <f>VLOOKUP($A1746, 'Medical Examinations'!$A$2:$J$2336, 10, FALSE)</f>
        <v>Normal</v>
      </c>
      <c r="N1746">
        <f>VLOOKUP($A1746, 'Hospitalisation Details'!$A$2:$K$2344, 5, FALSE)</f>
        <v>3</v>
      </c>
      <c r="O1746">
        <f>VLOOKUP($A1746, 'Hospitalisation Details'!$A$2:$K$2344, 6, FALSE)</f>
        <v>5144.18</v>
      </c>
      <c r="P1746" t="str">
        <f>VLOOKUP($A1746, 'Hospitalisation Details'!$A$2:$K$2344, 7, FALSE)</f>
        <v>tier - 2</v>
      </c>
      <c r="Q1746" t="str">
        <f>VLOOKUP($A1746, 'Hospitalisation Details'!$A$2:$K$2344, 8, FALSE)</f>
        <v>tier - 1</v>
      </c>
      <c r="R1746" t="str">
        <f>VLOOKUP($A1746, 'Hospitalisation Details'!$A$2:$K$2344, 9, FALSE)</f>
        <v>R1013</v>
      </c>
      <c r="S1746" t="str">
        <f>VLOOKUP($A1746, 'Hospitalisation Details'!$A$2:$K$2344, 10, FALSE)</f>
        <v>22Aug1984</v>
      </c>
      <c r="T1746">
        <f>VLOOKUP($A1746, 'Hospitalisation Details'!$A$2:$K$2344, 11, FALSE)</f>
        <v>38</v>
      </c>
    </row>
    <row r="1747" spans="1:20" ht="15.75" x14ac:dyDescent="0.25">
      <c r="A1747" s="1" t="s">
        <v>623</v>
      </c>
      <c r="B1747" t="str">
        <f>VLOOKUP($A1747, 'Customer Names'!$A$2:$D$2336, 2, FALSE)</f>
        <v>Coogan</v>
      </c>
      <c r="C1747" t="str">
        <f>VLOOKUP($A1747, 'Customer Names'!$A$2:$D$2336, 3, FALSE)</f>
        <v xml:space="preserve"> Ms</v>
      </c>
      <c r="D1747" t="str">
        <f>VLOOKUP($A1747, 'Customer Names'!$A$2:$D$2336, 4, FALSE)</f>
        <v xml:space="preserve">  Rachel</v>
      </c>
      <c r="E1747">
        <f>VLOOKUP($A1747, 'Medical Examinations'!$A$2:$J$2336, 2, FALSE)</f>
        <v>38.83</v>
      </c>
      <c r="F1747">
        <f>VLOOKUP($A1747, 'Medical Examinations'!$A$2:$J$2336, 3, FALSE)</f>
        <v>4.78</v>
      </c>
      <c r="G1747" t="str">
        <f>VLOOKUP($A1747, 'Medical Examinations'!$A$2:$J$2336, 4, FALSE)</f>
        <v>Yes</v>
      </c>
      <c r="H1747" t="str">
        <f>VLOOKUP($A1747, 'Medical Examinations'!$A$2:$J$2336, 5, FALSE)</f>
        <v>No</v>
      </c>
      <c r="I1747" t="str">
        <f>VLOOKUP($A1747, 'Medical Examinations'!$A$2:$J$2336, 6, FALSE)</f>
        <v>Yes</v>
      </c>
      <c r="J1747">
        <f>VLOOKUP($A1747, 'Medical Examinations'!$A$2:$J$2336, 7, FALSE)</f>
        <v>1</v>
      </c>
      <c r="K1747" t="str">
        <f>VLOOKUP($A1747, 'Medical Examinations'!$A$2:$J$2336, 8, FALSE)</f>
        <v>Yes</v>
      </c>
      <c r="L1747" t="str">
        <f>VLOOKUP($A1747, 'Medical Examinations'!$A$2:$J$2336, 9, FALSE)</f>
        <v>Obesity</v>
      </c>
      <c r="M1747" t="str">
        <f>VLOOKUP($A1747, 'Medical Examinations'!$A$2:$J$2336, 10, FALSE)</f>
        <v>Normal</v>
      </c>
      <c r="N1747">
        <f>VLOOKUP($A1747, 'Hospitalisation Details'!$A$2:$K$2344, 5, FALSE)</f>
        <v>3</v>
      </c>
      <c r="O1747">
        <f>VLOOKUP($A1747, 'Hospitalisation Details'!$A$2:$K$2344, 6, FALSE)</f>
        <v>5138.26</v>
      </c>
      <c r="P1747" t="str">
        <f>VLOOKUP($A1747, 'Hospitalisation Details'!$A$2:$K$2344, 7, FALSE)</f>
        <v>tier - 2</v>
      </c>
      <c r="Q1747" t="str">
        <f>VLOOKUP($A1747, 'Hospitalisation Details'!$A$2:$K$2344, 8, FALSE)</f>
        <v>tier - 2</v>
      </c>
      <c r="R1747" t="str">
        <f>VLOOKUP($A1747, 'Hospitalisation Details'!$A$2:$K$2344, 9, FALSE)</f>
        <v>R1013</v>
      </c>
      <c r="S1747" t="str">
        <f>VLOOKUP($A1747, 'Hospitalisation Details'!$A$2:$K$2344, 10, FALSE)</f>
        <v>10Dec1993</v>
      </c>
      <c r="T1747">
        <f>VLOOKUP($A1747, 'Hospitalisation Details'!$A$2:$K$2344, 11, FALSE)</f>
        <v>29</v>
      </c>
    </row>
    <row r="1748" spans="1:20" ht="15.75" x14ac:dyDescent="0.25">
      <c r="A1748" s="1" t="s">
        <v>622</v>
      </c>
      <c r="B1748" t="str">
        <f>VLOOKUP($A1748, 'Customer Names'!$A$2:$D$2336, 2, FALSE)</f>
        <v>Gagnon</v>
      </c>
      <c r="C1748" t="str">
        <f>VLOOKUP($A1748, 'Customer Names'!$A$2:$D$2336, 3, FALSE)</f>
        <v xml:space="preserve"> Ms</v>
      </c>
      <c r="D1748" t="str">
        <f>VLOOKUP($A1748, 'Customer Names'!$A$2:$D$2336, 4, FALSE)</f>
        <v xml:space="preserve">  Isabelle</v>
      </c>
      <c r="E1748">
        <f>VLOOKUP($A1748, 'Medical Examinations'!$A$2:$J$2336, 2, FALSE)</f>
        <v>23.44</v>
      </c>
      <c r="F1748">
        <f>VLOOKUP($A1748, 'Medical Examinations'!$A$2:$J$2336, 3, FALSE)</f>
        <v>4.6500000000000004</v>
      </c>
      <c r="G1748" t="str">
        <f>VLOOKUP($A1748, 'Medical Examinations'!$A$2:$J$2336, 4, FALSE)</f>
        <v>No</v>
      </c>
      <c r="H1748" t="str">
        <f>VLOOKUP($A1748, 'Medical Examinations'!$A$2:$J$2336, 5, FALSE)</f>
        <v>No</v>
      </c>
      <c r="I1748" t="str">
        <f>VLOOKUP($A1748, 'Medical Examinations'!$A$2:$J$2336, 6, FALSE)</f>
        <v>No</v>
      </c>
      <c r="J1748">
        <f>VLOOKUP($A1748, 'Medical Examinations'!$A$2:$J$2336, 7, FALSE)</f>
        <v>0</v>
      </c>
      <c r="K1748" t="str">
        <f>VLOOKUP($A1748, 'Medical Examinations'!$A$2:$J$2336, 8, FALSE)</f>
        <v>No</v>
      </c>
      <c r="L1748" t="str">
        <f>VLOOKUP($A1748, 'Medical Examinations'!$A$2:$J$2336, 9, FALSE)</f>
        <v>Obesity</v>
      </c>
      <c r="M1748" t="str">
        <f>VLOOKUP($A1748, 'Medical Examinations'!$A$2:$J$2336, 10, FALSE)</f>
        <v>Normal</v>
      </c>
      <c r="N1748">
        <f>VLOOKUP($A1748, 'Hospitalisation Details'!$A$2:$K$2344, 5, FALSE)</f>
        <v>3</v>
      </c>
      <c r="O1748">
        <f>VLOOKUP($A1748, 'Hospitalisation Details'!$A$2:$K$2344, 6, FALSE)</f>
        <v>5136.75</v>
      </c>
      <c r="P1748" t="str">
        <f>VLOOKUP($A1748, 'Hospitalisation Details'!$A$2:$K$2344, 7, FALSE)</f>
        <v>tier - 2</v>
      </c>
      <c r="Q1748" t="str">
        <f>VLOOKUP($A1748, 'Hospitalisation Details'!$A$2:$K$2344, 8, FALSE)</f>
        <v>tier - 1</v>
      </c>
      <c r="R1748" t="str">
        <f>VLOOKUP($A1748, 'Hospitalisation Details'!$A$2:$K$2344, 9, FALSE)</f>
        <v>R1013</v>
      </c>
      <c r="S1748" t="str">
        <f>VLOOKUP($A1748, 'Hospitalisation Details'!$A$2:$K$2344, 10, FALSE)</f>
        <v>15Sep1988</v>
      </c>
      <c r="T1748">
        <f>VLOOKUP($A1748, 'Hospitalisation Details'!$A$2:$K$2344, 11, FALSE)</f>
        <v>34</v>
      </c>
    </row>
    <row r="1749" spans="1:20" ht="15.75" x14ac:dyDescent="0.25">
      <c r="A1749" s="1" t="s">
        <v>621</v>
      </c>
      <c r="B1749" t="str">
        <f>VLOOKUP($A1749, 'Customer Names'!$A$2:$D$2336, 2, FALSE)</f>
        <v>Pearson</v>
      </c>
      <c r="C1749" t="str">
        <f>VLOOKUP($A1749, 'Customer Names'!$A$2:$D$2336, 3, FALSE)</f>
        <v xml:space="preserve"> Mr</v>
      </c>
      <c r="D1749" t="str">
        <f>VLOOKUP($A1749, 'Customer Names'!$A$2:$D$2336, 4, FALSE)</f>
        <v xml:space="preserve">  Neil</v>
      </c>
      <c r="E1749">
        <f>VLOOKUP($A1749, 'Medical Examinations'!$A$2:$J$2336, 2, FALSE)</f>
        <v>24.13</v>
      </c>
      <c r="F1749">
        <f>VLOOKUP($A1749, 'Medical Examinations'!$A$2:$J$2336, 3, FALSE)</f>
        <v>5.2</v>
      </c>
      <c r="G1749" t="str">
        <f>VLOOKUP($A1749, 'Medical Examinations'!$A$2:$J$2336, 4, FALSE)</f>
        <v>No</v>
      </c>
      <c r="H1749" t="str">
        <f>VLOOKUP($A1749, 'Medical Examinations'!$A$2:$J$2336, 5, FALSE)</f>
        <v>No</v>
      </c>
      <c r="I1749" t="str">
        <f>VLOOKUP($A1749, 'Medical Examinations'!$A$2:$J$2336, 6, FALSE)</f>
        <v>No</v>
      </c>
      <c r="J1749">
        <f>VLOOKUP($A1749, 'Medical Examinations'!$A$2:$J$2336, 7, FALSE)</f>
        <v>0</v>
      </c>
      <c r="K1749" t="str">
        <f>VLOOKUP($A1749, 'Medical Examinations'!$A$2:$J$2336, 8, FALSE)</f>
        <v>No</v>
      </c>
      <c r="L1749" t="str">
        <f>VLOOKUP($A1749, 'Medical Examinations'!$A$2:$J$2336, 9, FALSE)</f>
        <v>Obesity</v>
      </c>
      <c r="M1749" t="str">
        <f>VLOOKUP($A1749, 'Medical Examinations'!$A$2:$J$2336, 10, FALSE)</f>
        <v>Normal</v>
      </c>
      <c r="N1749">
        <f>VLOOKUP($A1749, 'Hospitalisation Details'!$A$2:$K$2344, 5, FALSE)</f>
        <v>1</v>
      </c>
      <c r="O1749">
        <f>VLOOKUP($A1749, 'Hospitalisation Details'!$A$2:$K$2344, 6, FALSE)</f>
        <v>5125.22</v>
      </c>
      <c r="P1749" t="str">
        <f>VLOOKUP($A1749, 'Hospitalisation Details'!$A$2:$K$2344, 7, FALSE)</f>
        <v>tier - 1</v>
      </c>
      <c r="Q1749" t="str">
        <f>VLOOKUP($A1749, 'Hospitalisation Details'!$A$2:$K$2344, 8, FALSE)</f>
        <v>tier - 2</v>
      </c>
      <c r="R1749" t="str">
        <f>VLOOKUP($A1749, 'Hospitalisation Details'!$A$2:$K$2344, 9, FALSE)</f>
        <v>R1012</v>
      </c>
      <c r="S1749" t="str">
        <f>VLOOKUP($A1749, 'Hospitalisation Details'!$A$2:$K$2344, 10, FALSE)</f>
        <v>13Sep1987</v>
      </c>
      <c r="T1749">
        <f>VLOOKUP($A1749, 'Hospitalisation Details'!$A$2:$K$2344, 11, FALSE)</f>
        <v>35</v>
      </c>
    </row>
    <row r="1750" spans="1:20" ht="15.75" x14ac:dyDescent="0.25">
      <c r="A1750" s="1" t="s">
        <v>620</v>
      </c>
      <c r="B1750" t="str">
        <f>VLOOKUP($A1750, 'Customer Names'!$A$2:$D$2336, 2, FALSE)</f>
        <v>Brian</v>
      </c>
      <c r="C1750" t="str">
        <f>VLOOKUP($A1750, 'Customer Names'!$A$2:$D$2336, 3, FALSE)</f>
        <v xml:space="preserve"> Mr</v>
      </c>
      <c r="D1750" t="str">
        <f>VLOOKUP($A1750, 'Customer Names'!$A$2:$D$2336, 4, FALSE)</f>
        <v xml:space="preserve">  Tom</v>
      </c>
      <c r="E1750">
        <f>VLOOKUP($A1750, 'Medical Examinations'!$A$2:$J$2336, 2, FALSE)</f>
        <v>42.13</v>
      </c>
      <c r="F1750">
        <f>VLOOKUP($A1750, 'Medical Examinations'!$A$2:$J$2336, 3, FALSE)</f>
        <v>4.54</v>
      </c>
      <c r="G1750" t="str">
        <f>VLOOKUP($A1750, 'Medical Examinations'!$A$2:$J$2336, 4, FALSE)</f>
        <v>Yes</v>
      </c>
      <c r="H1750" t="str">
        <f>VLOOKUP($A1750, 'Medical Examinations'!$A$2:$J$2336, 5, FALSE)</f>
        <v>No</v>
      </c>
      <c r="I1750" t="str">
        <f>VLOOKUP($A1750, 'Medical Examinations'!$A$2:$J$2336, 6, FALSE)</f>
        <v>No</v>
      </c>
      <c r="J1750">
        <f>VLOOKUP($A1750, 'Medical Examinations'!$A$2:$J$2336, 7, FALSE)</f>
        <v>2</v>
      </c>
      <c r="K1750" t="str">
        <f>VLOOKUP($A1750, 'Medical Examinations'!$A$2:$J$2336, 8, FALSE)</f>
        <v>Yes</v>
      </c>
      <c r="L1750" t="str">
        <f>VLOOKUP($A1750, 'Medical Examinations'!$A$2:$J$2336, 9, FALSE)</f>
        <v>Obesity</v>
      </c>
      <c r="M1750" t="str">
        <f>VLOOKUP($A1750, 'Medical Examinations'!$A$2:$J$2336, 10, FALSE)</f>
        <v>Normal</v>
      </c>
      <c r="N1750">
        <f>VLOOKUP($A1750, 'Hospitalisation Details'!$A$2:$K$2344, 5, FALSE)</f>
        <v>2</v>
      </c>
      <c r="O1750">
        <f>VLOOKUP($A1750, 'Hospitalisation Details'!$A$2:$K$2344, 6, FALSE)</f>
        <v>5124.1899999999996</v>
      </c>
      <c r="P1750" t="str">
        <f>VLOOKUP($A1750, 'Hospitalisation Details'!$A$2:$K$2344, 7, FALSE)</f>
        <v>tier - 2</v>
      </c>
      <c r="Q1750" t="str">
        <f>VLOOKUP($A1750, 'Hospitalisation Details'!$A$2:$K$2344, 8, FALSE)</f>
        <v>tier - 3</v>
      </c>
      <c r="R1750" t="str">
        <f>VLOOKUP($A1750, 'Hospitalisation Details'!$A$2:$K$2344, 9, FALSE)</f>
        <v>R1013</v>
      </c>
      <c r="S1750" t="str">
        <f>VLOOKUP($A1750, 'Hospitalisation Details'!$A$2:$K$2344, 10, FALSE)</f>
        <v>1Nov1988</v>
      </c>
      <c r="T1750">
        <f>VLOOKUP($A1750, 'Hospitalisation Details'!$A$2:$K$2344, 11, FALSE)</f>
        <v>34</v>
      </c>
    </row>
    <row r="1751" spans="1:20" ht="15.75" x14ac:dyDescent="0.25">
      <c r="A1751" s="1" t="s">
        <v>619</v>
      </c>
      <c r="B1751" t="str">
        <f>VLOOKUP($A1751, 'Customer Names'!$A$2:$D$2336, 2, FALSE)</f>
        <v>Brown</v>
      </c>
      <c r="C1751" t="str">
        <f>VLOOKUP($A1751, 'Customer Names'!$A$2:$D$2336, 3, FALSE)</f>
        <v xml:space="preserve"> Mr</v>
      </c>
      <c r="D1751" t="str">
        <f>VLOOKUP($A1751, 'Customer Names'!$A$2:$D$2336, 4, FALSE)</f>
        <v xml:space="preserve">  Nathan</v>
      </c>
      <c r="E1751">
        <f>VLOOKUP($A1751, 'Medical Examinations'!$A$2:$J$2336, 2, FALSE)</f>
        <v>17.86</v>
      </c>
      <c r="F1751">
        <f>VLOOKUP($A1751, 'Medical Examinations'!$A$2:$J$2336, 3, FALSE)</f>
        <v>4.1100000000000003</v>
      </c>
      <c r="G1751" t="str">
        <f>VLOOKUP($A1751, 'Medical Examinations'!$A$2:$J$2336, 4, FALSE)</f>
        <v>No</v>
      </c>
      <c r="H1751" t="str">
        <f>VLOOKUP($A1751, 'Medical Examinations'!$A$2:$J$2336, 5, FALSE)</f>
        <v>No</v>
      </c>
      <c r="I1751" t="str">
        <f>VLOOKUP($A1751, 'Medical Examinations'!$A$2:$J$2336, 6, FALSE)</f>
        <v>No</v>
      </c>
      <c r="J1751">
        <f>VLOOKUP($A1751, 'Medical Examinations'!$A$2:$J$2336, 7, FALSE)</f>
        <v>0</v>
      </c>
      <c r="K1751" t="str">
        <f>VLOOKUP($A1751, 'Medical Examinations'!$A$2:$J$2336, 8, FALSE)</f>
        <v>No</v>
      </c>
      <c r="L1751" t="str">
        <f>VLOOKUP($A1751, 'Medical Examinations'!$A$2:$J$2336, 9, FALSE)</f>
        <v>Underweight</v>
      </c>
      <c r="M1751" t="str">
        <f>VLOOKUP($A1751, 'Medical Examinations'!$A$2:$J$2336, 10, FALSE)</f>
        <v>Normal</v>
      </c>
      <c r="N1751">
        <f>VLOOKUP($A1751, 'Hospitalisation Details'!$A$2:$K$2344, 5, FALSE)</f>
        <v>1</v>
      </c>
      <c r="O1751">
        <f>VLOOKUP($A1751, 'Hospitalisation Details'!$A$2:$K$2344, 6, FALSE)</f>
        <v>5116.5</v>
      </c>
      <c r="P1751" t="str">
        <f>VLOOKUP($A1751, 'Hospitalisation Details'!$A$2:$K$2344, 7, FALSE)</f>
        <v>tier - 2</v>
      </c>
      <c r="Q1751" t="str">
        <f>VLOOKUP($A1751, 'Hospitalisation Details'!$A$2:$K$2344, 8, FALSE)</f>
        <v>tier - 2</v>
      </c>
      <c r="R1751" t="str">
        <f>VLOOKUP($A1751, 'Hospitalisation Details'!$A$2:$K$2344, 9, FALSE)</f>
        <v>R1012</v>
      </c>
      <c r="S1751" t="str">
        <f>VLOOKUP($A1751, 'Hospitalisation Details'!$A$2:$K$2344, 10, FALSE)</f>
        <v>18Nov1987</v>
      </c>
      <c r="T1751">
        <f>VLOOKUP($A1751, 'Hospitalisation Details'!$A$2:$K$2344, 11, FALSE)</f>
        <v>35</v>
      </c>
    </row>
    <row r="1752" spans="1:20" ht="15.75" x14ac:dyDescent="0.25">
      <c r="A1752" s="1" t="s">
        <v>618</v>
      </c>
      <c r="B1752" t="str">
        <f>VLOOKUP($A1752, 'Customer Names'!$A$2:$D$2336, 2, FALSE)</f>
        <v>Fox</v>
      </c>
      <c r="C1752" t="str">
        <f>VLOOKUP($A1752, 'Customer Names'!$A$2:$D$2336, 3, FALSE)</f>
        <v xml:space="preserve"> Mrs</v>
      </c>
      <c r="D1752" t="str">
        <f>VLOOKUP($A1752, 'Customer Names'!$A$2:$D$2336, 4, FALSE)</f>
        <v xml:space="preserve">  Kelli N</v>
      </c>
      <c r="E1752">
        <f>VLOOKUP($A1752, 'Medical Examinations'!$A$2:$J$2336, 2, FALSE)</f>
        <v>32.78</v>
      </c>
      <c r="F1752">
        <f>VLOOKUP($A1752, 'Medical Examinations'!$A$2:$J$2336, 3, FALSE)</f>
        <v>4.63</v>
      </c>
      <c r="G1752" t="str">
        <f>VLOOKUP($A1752, 'Medical Examinations'!$A$2:$J$2336, 4, FALSE)</f>
        <v>Yes</v>
      </c>
      <c r="H1752" t="str">
        <f>VLOOKUP($A1752, 'Medical Examinations'!$A$2:$J$2336, 5, FALSE)</f>
        <v>No</v>
      </c>
      <c r="I1752" t="str">
        <f>VLOOKUP($A1752, 'Medical Examinations'!$A$2:$J$2336, 6, FALSE)</f>
        <v>No</v>
      </c>
      <c r="J1752">
        <f>VLOOKUP($A1752, 'Medical Examinations'!$A$2:$J$2336, 7, FALSE)</f>
        <v>1</v>
      </c>
      <c r="K1752" t="str">
        <f>VLOOKUP($A1752, 'Medical Examinations'!$A$2:$J$2336, 8, FALSE)</f>
        <v>No</v>
      </c>
      <c r="L1752" t="str">
        <f>VLOOKUP($A1752, 'Medical Examinations'!$A$2:$J$2336, 9, FALSE)</f>
        <v>Obesity</v>
      </c>
      <c r="M1752" t="str">
        <f>VLOOKUP($A1752, 'Medical Examinations'!$A$2:$J$2336, 10, FALSE)</f>
        <v>Normal</v>
      </c>
      <c r="N1752">
        <f>VLOOKUP($A1752, 'Hospitalisation Details'!$A$2:$K$2344, 5, FALSE)</f>
        <v>0</v>
      </c>
      <c r="O1752">
        <f>VLOOKUP($A1752, 'Hospitalisation Details'!$A$2:$K$2344, 6, FALSE)</f>
        <v>5087.92</v>
      </c>
      <c r="P1752" t="str">
        <f>VLOOKUP($A1752, 'Hospitalisation Details'!$A$2:$K$2344, 7, FALSE)</f>
        <v>tier - 2</v>
      </c>
      <c r="Q1752" t="str">
        <f>VLOOKUP($A1752, 'Hospitalisation Details'!$A$2:$K$2344, 8, FALSE)</f>
        <v>tier - 2</v>
      </c>
      <c r="R1752" t="str">
        <f>VLOOKUP($A1752, 'Hospitalisation Details'!$A$2:$K$2344, 9, FALSE)</f>
        <v>R1026</v>
      </c>
      <c r="S1752" t="str">
        <f>VLOOKUP($A1752, 'Hospitalisation Details'!$A$2:$K$2344, 10, FALSE)</f>
        <v>19Jun1999</v>
      </c>
      <c r="T1752">
        <f>VLOOKUP($A1752, 'Hospitalisation Details'!$A$2:$K$2344, 11, FALSE)</f>
        <v>23</v>
      </c>
    </row>
    <row r="1753" spans="1:20" ht="15.75" x14ac:dyDescent="0.25">
      <c r="A1753" s="1" t="s">
        <v>617</v>
      </c>
      <c r="B1753" t="str">
        <f>VLOOKUP($A1753, 'Customer Names'!$A$2:$D$2336, 2, FALSE)</f>
        <v>Traver</v>
      </c>
      <c r="C1753" t="str">
        <f>VLOOKUP($A1753, 'Customer Names'!$A$2:$D$2336, 3, FALSE)</f>
        <v xml:space="preserve"> Mr</v>
      </c>
      <c r="D1753" t="str">
        <f>VLOOKUP($A1753, 'Customer Names'!$A$2:$D$2336, 4, FALSE)</f>
        <v xml:space="preserve">  Scott M</v>
      </c>
      <c r="E1753">
        <f>VLOOKUP($A1753, 'Medical Examinations'!$A$2:$J$2336, 2, FALSE)</f>
        <v>23.9</v>
      </c>
      <c r="F1753">
        <f>VLOOKUP($A1753, 'Medical Examinations'!$A$2:$J$2336, 3, FALSE)</f>
        <v>6.06</v>
      </c>
      <c r="G1753" t="str">
        <f>VLOOKUP($A1753, 'Medical Examinations'!$A$2:$J$2336, 4, FALSE)</f>
        <v>No</v>
      </c>
      <c r="H1753" t="str">
        <f>VLOOKUP($A1753, 'Medical Examinations'!$A$2:$J$2336, 5, FALSE)</f>
        <v>No</v>
      </c>
      <c r="I1753" t="str">
        <f>VLOOKUP($A1753, 'Medical Examinations'!$A$2:$J$2336, 6, FALSE)</f>
        <v>Yes</v>
      </c>
      <c r="J1753">
        <f>VLOOKUP($A1753, 'Medical Examinations'!$A$2:$J$2336, 7, FALSE)</f>
        <v>0</v>
      </c>
      <c r="K1753" t="str">
        <f>VLOOKUP($A1753, 'Medical Examinations'!$A$2:$J$2336, 8, FALSE)</f>
        <v>No</v>
      </c>
      <c r="L1753" t="str">
        <f>VLOOKUP($A1753, 'Medical Examinations'!$A$2:$J$2336, 9, FALSE)</f>
        <v>Obesity</v>
      </c>
      <c r="M1753" t="str">
        <f>VLOOKUP($A1753, 'Medical Examinations'!$A$2:$J$2336, 10, FALSE)</f>
        <v>Diabetes</v>
      </c>
      <c r="N1753">
        <f>VLOOKUP($A1753, 'Hospitalisation Details'!$A$2:$K$2344, 5, FALSE)</f>
        <v>5</v>
      </c>
      <c r="O1753">
        <f>VLOOKUP($A1753, 'Hospitalisation Details'!$A$2:$K$2344, 6, FALSE)</f>
        <v>5080.1000000000004</v>
      </c>
      <c r="P1753" t="str">
        <f>VLOOKUP($A1753, 'Hospitalisation Details'!$A$2:$K$2344, 7, FALSE)</f>
        <v>tier - 3</v>
      </c>
      <c r="Q1753" t="str">
        <f>VLOOKUP($A1753, 'Hospitalisation Details'!$A$2:$K$2344, 8, FALSE)</f>
        <v>tier - 2</v>
      </c>
      <c r="R1753" t="str">
        <f>VLOOKUP($A1753, 'Hospitalisation Details'!$A$2:$K$2344, 9, FALSE)</f>
        <v>R1011</v>
      </c>
      <c r="S1753" t="str">
        <f>VLOOKUP($A1753, 'Hospitalisation Details'!$A$2:$K$2344, 10, FALSE)</f>
        <v>14Jul1997</v>
      </c>
      <c r="T1753">
        <f>VLOOKUP($A1753, 'Hospitalisation Details'!$A$2:$K$2344, 11, FALSE)</f>
        <v>25</v>
      </c>
    </row>
    <row r="1754" spans="1:20" ht="15.75" x14ac:dyDescent="0.25">
      <c r="A1754" s="1" t="s">
        <v>616</v>
      </c>
      <c r="B1754" t="str">
        <f>VLOOKUP($A1754, 'Customer Names'!$A$2:$D$2336, 2, FALSE)</f>
        <v>Quick</v>
      </c>
      <c r="C1754" t="str">
        <f>VLOOKUP($A1754, 'Customer Names'!$A$2:$D$2336, 3, FALSE)</f>
        <v xml:space="preserve"> Mr</v>
      </c>
      <c r="D1754" t="str">
        <f>VLOOKUP($A1754, 'Customer Names'!$A$2:$D$2336, 4, FALSE)</f>
        <v xml:space="preserve">  Grant A</v>
      </c>
      <c r="E1754">
        <f>VLOOKUP($A1754, 'Medical Examinations'!$A$2:$J$2336, 2, FALSE)</f>
        <v>15.47</v>
      </c>
      <c r="F1754">
        <f>VLOOKUP($A1754, 'Medical Examinations'!$A$2:$J$2336, 3, FALSE)</f>
        <v>8.43</v>
      </c>
      <c r="G1754" t="str">
        <f>VLOOKUP($A1754, 'Medical Examinations'!$A$2:$J$2336, 4, FALSE)</f>
        <v>No</v>
      </c>
      <c r="H1754" t="str">
        <f>VLOOKUP($A1754, 'Medical Examinations'!$A$2:$J$2336, 5, FALSE)</f>
        <v>No</v>
      </c>
      <c r="I1754" t="str">
        <f>VLOOKUP($A1754, 'Medical Examinations'!$A$2:$J$2336, 6, FALSE)</f>
        <v>No</v>
      </c>
      <c r="J1754">
        <f>VLOOKUP($A1754, 'Medical Examinations'!$A$2:$J$2336, 7, FALSE)</f>
        <v>0</v>
      </c>
      <c r="K1754" t="str">
        <f>VLOOKUP($A1754, 'Medical Examinations'!$A$2:$J$2336, 8, FALSE)</f>
        <v>No</v>
      </c>
      <c r="L1754" t="str">
        <f>VLOOKUP($A1754, 'Medical Examinations'!$A$2:$J$2336, 9, FALSE)</f>
        <v>Underweight</v>
      </c>
      <c r="M1754" t="str">
        <f>VLOOKUP($A1754, 'Medical Examinations'!$A$2:$J$2336, 10, FALSE)</f>
        <v>Diabetes</v>
      </c>
      <c r="N1754">
        <f>VLOOKUP($A1754, 'Hospitalisation Details'!$A$2:$K$2344, 5, FALSE)</f>
        <v>2</v>
      </c>
      <c r="O1754">
        <f>VLOOKUP($A1754, 'Hospitalisation Details'!$A$2:$K$2344, 6, FALSE)</f>
        <v>5077.1899999999996</v>
      </c>
      <c r="P1754" t="str">
        <f>VLOOKUP($A1754, 'Hospitalisation Details'!$A$2:$K$2344, 7, FALSE)</f>
        <v>tier - 2</v>
      </c>
      <c r="Q1754" t="str">
        <f>VLOOKUP($A1754, 'Hospitalisation Details'!$A$2:$K$2344, 8, FALSE)</f>
        <v>tier - 3</v>
      </c>
      <c r="R1754" t="str">
        <f>VLOOKUP($A1754, 'Hospitalisation Details'!$A$2:$K$2344, 9, FALSE)</f>
        <v>R1012</v>
      </c>
      <c r="S1754" t="str">
        <f>VLOOKUP($A1754, 'Hospitalisation Details'!$A$2:$K$2344, 10, FALSE)</f>
        <v>22Nov1978</v>
      </c>
      <c r="T1754">
        <f>VLOOKUP($A1754, 'Hospitalisation Details'!$A$2:$K$2344, 11, FALSE)</f>
        <v>44</v>
      </c>
    </row>
    <row r="1755" spans="1:20" ht="15.75" x14ac:dyDescent="0.25">
      <c r="A1755" s="1" t="s">
        <v>615</v>
      </c>
      <c r="B1755" t="str">
        <f>VLOOKUP($A1755, 'Customer Names'!$A$2:$D$2336, 2, FALSE)</f>
        <v>Scott</v>
      </c>
      <c r="C1755" t="str">
        <f>VLOOKUP($A1755, 'Customer Names'!$A$2:$D$2336, 3, FALSE)</f>
        <v xml:space="preserve"> Mr</v>
      </c>
      <c r="D1755" t="str">
        <f>VLOOKUP($A1755, 'Customer Names'!$A$2:$D$2336, 4, FALSE)</f>
        <v xml:space="preserve">  Jonathan C</v>
      </c>
      <c r="E1755">
        <f>VLOOKUP($A1755, 'Medical Examinations'!$A$2:$J$2336, 2, FALSE)</f>
        <v>28.54</v>
      </c>
      <c r="F1755">
        <f>VLOOKUP($A1755, 'Medical Examinations'!$A$2:$J$2336, 3, FALSE)</f>
        <v>5.51</v>
      </c>
      <c r="G1755" t="str">
        <f>VLOOKUP($A1755, 'Medical Examinations'!$A$2:$J$2336, 4, FALSE)</f>
        <v>No</v>
      </c>
      <c r="H1755" t="str">
        <f>VLOOKUP($A1755, 'Medical Examinations'!$A$2:$J$2336, 5, FALSE)</f>
        <v>No</v>
      </c>
      <c r="I1755" t="str">
        <f>VLOOKUP($A1755, 'Medical Examinations'!$A$2:$J$2336, 6, FALSE)</f>
        <v>Yes</v>
      </c>
      <c r="J1755">
        <f>VLOOKUP($A1755, 'Medical Examinations'!$A$2:$J$2336, 7, FALSE)</f>
        <v>0</v>
      </c>
      <c r="K1755" t="str">
        <f>VLOOKUP($A1755, 'Medical Examinations'!$A$2:$J$2336, 8, FALSE)</f>
        <v>No</v>
      </c>
      <c r="L1755" t="str">
        <f>VLOOKUP($A1755, 'Medical Examinations'!$A$2:$J$2336, 9, FALSE)</f>
        <v>Obesity</v>
      </c>
      <c r="M1755" t="str">
        <f>VLOOKUP($A1755, 'Medical Examinations'!$A$2:$J$2336, 10, FALSE)</f>
        <v>Normal</v>
      </c>
      <c r="N1755">
        <f>VLOOKUP($A1755, 'Hospitalisation Details'!$A$2:$K$2344, 5, FALSE)</f>
        <v>0</v>
      </c>
      <c r="O1755">
        <f>VLOOKUP($A1755, 'Hospitalisation Details'!$A$2:$K$2344, 6, FALSE)</f>
        <v>5059.5600000000004</v>
      </c>
      <c r="P1755" t="str">
        <f>VLOOKUP($A1755, 'Hospitalisation Details'!$A$2:$K$2344, 7, FALSE)</f>
        <v>tier - 2</v>
      </c>
      <c r="Q1755" t="str">
        <f>VLOOKUP($A1755, 'Hospitalisation Details'!$A$2:$K$2344, 8, FALSE)</f>
        <v>tier - 1</v>
      </c>
      <c r="R1755" t="str">
        <f>VLOOKUP($A1755, 'Hospitalisation Details'!$A$2:$K$2344, 9, FALSE)</f>
        <v>R1021</v>
      </c>
      <c r="S1755" t="str">
        <f>VLOOKUP($A1755, 'Hospitalisation Details'!$A$2:$K$2344, 10, FALSE)</f>
        <v>11Jun1993</v>
      </c>
      <c r="T1755">
        <f>VLOOKUP($A1755, 'Hospitalisation Details'!$A$2:$K$2344, 11, FALSE)</f>
        <v>29</v>
      </c>
    </row>
    <row r="1756" spans="1:20" ht="15.75" x14ac:dyDescent="0.25">
      <c r="A1756" s="1" t="s">
        <v>614</v>
      </c>
      <c r="B1756" t="str">
        <f>VLOOKUP($A1756, 'Customer Names'!$A$2:$D$2336, 2, FALSE)</f>
        <v>Theriot</v>
      </c>
      <c r="C1756" t="str">
        <f>VLOOKUP($A1756, 'Customer Names'!$A$2:$D$2336, 3, FALSE)</f>
        <v xml:space="preserve"> Ms</v>
      </c>
      <c r="D1756" t="str">
        <f>VLOOKUP($A1756, 'Customer Names'!$A$2:$D$2336, 4, FALSE)</f>
        <v xml:space="preserve">  Rachael M</v>
      </c>
      <c r="E1756">
        <f>VLOOKUP($A1756, 'Medical Examinations'!$A$2:$J$2336, 2, FALSE)</f>
        <v>18.54</v>
      </c>
      <c r="F1756">
        <f>VLOOKUP($A1756, 'Medical Examinations'!$A$2:$J$2336, 3, FALSE)</f>
        <v>4.95</v>
      </c>
      <c r="G1756" t="str">
        <f>VLOOKUP($A1756, 'Medical Examinations'!$A$2:$J$2336, 4, FALSE)</f>
        <v>No</v>
      </c>
      <c r="H1756" t="str">
        <f>VLOOKUP($A1756, 'Medical Examinations'!$A$2:$J$2336, 5, FALSE)</f>
        <v>No</v>
      </c>
      <c r="I1756" t="str">
        <f>VLOOKUP($A1756, 'Medical Examinations'!$A$2:$J$2336, 6, FALSE)</f>
        <v>No</v>
      </c>
      <c r="J1756">
        <f>VLOOKUP($A1756, 'Medical Examinations'!$A$2:$J$2336, 7, FALSE)</f>
        <v>0</v>
      </c>
      <c r="K1756" t="str">
        <f>VLOOKUP($A1756, 'Medical Examinations'!$A$2:$J$2336, 8, FALSE)</f>
        <v>No</v>
      </c>
      <c r="L1756" t="str">
        <f>VLOOKUP($A1756, 'Medical Examinations'!$A$2:$J$2336, 9, FALSE)</f>
        <v>Obesity</v>
      </c>
      <c r="M1756" t="str">
        <f>VLOOKUP($A1756, 'Medical Examinations'!$A$2:$J$2336, 10, FALSE)</f>
        <v>Normal</v>
      </c>
      <c r="N1756">
        <f>VLOOKUP($A1756, 'Hospitalisation Details'!$A$2:$K$2344, 5, FALSE)</f>
        <v>2</v>
      </c>
      <c r="O1756">
        <f>VLOOKUP($A1756, 'Hospitalisation Details'!$A$2:$K$2344, 6, FALSE)</f>
        <v>5054.05</v>
      </c>
      <c r="P1756" t="str">
        <f>VLOOKUP($A1756, 'Hospitalisation Details'!$A$2:$K$2344, 7, FALSE)</f>
        <v>tier - 2</v>
      </c>
      <c r="Q1756" t="str">
        <f>VLOOKUP($A1756, 'Hospitalisation Details'!$A$2:$K$2344, 8, FALSE)</f>
        <v>tier - 2</v>
      </c>
      <c r="R1756" t="str">
        <f>VLOOKUP($A1756, 'Hospitalisation Details'!$A$2:$K$2344, 9, FALSE)</f>
        <v>R1013</v>
      </c>
      <c r="S1756" t="str">
        <f>VLOOKUP($A1756, 'Hospitalisation Details'!$A$2:$K$2344, 10, FALSE)</f>
        <v>7Sep1980</v>
      </c>
      <c r="T1756">
        <f>VLOOKUP($A1756, 'Hospitalisation Details'!$A$2:$K$2344, 11, FALSE)</f>
        <v>42</v>
      </c>
    </row>
    <row r="1757" spans="1:20" ht="15.75" x14ac:dyDescent="0.25">
      <c r="A1757" s="1" t="s">
        <v>613</v>
      </c>
      <c r="B1757" t="str">
        <f>VLOOKUP($A1757, 'Customer Names'!$A$2:$D$2336, 2, FALSE)</f>
        <v>Michalis</v>
      </c>
      <c r="C1757" t="str">
        <f>VLOOKUP($A1757, 'Customer Names'!$A$2:$D$2336, 3, FALSE)</f>
        <v xml:space="preserve"> Ms</v>
      </c>
      <c r="D1757" t="str">
        <f>VLOOKUP($A1757, 'Customer Names'!$A$2:$D$2336, 4, FALSE)</f>
        <v xml:space="preserve">  Pilar</v>
      </c>
      <c r="E1757">
        <f>VLOOKUP($A1757, 'Medical Examinations'!$A$2:$J$2336, 2, FALSE)</f>
        <v>32.18</v>
      </c>
      <c r="F1757">
        <f>VLOOKUP($A1757, 'Medical Examinations'!$A$2:$J$2336, 3, FALSE)</f>
        <v>6.44</v>
      </c>
      <c r="G1757" t="str">
        <f>VLOOKUP($A1757, 'Medical Examinations'!$A$2:$J$2336, 4, FALSE)</f>
        <v>No</v>
      </c>
      <c r="H1757" t="str">
        <f>VLOOKUP($A1757, 'Medical Examinations'!$A$2:$J$2336, 5, FALSE)</f>
        <v>No</v>
      </c>
      <c r="I1757" t="str">
        <f>VLOOKUP($A1757, 'Medical Examinations'!$A$2:$J$2336, 6, FALSE)</f>
        <v>Yes</v>
      </c>
      <c r="J1757">
        <f>VLOOKUP($A1757, 'Medical Examinations'!$A$2:$J$2336, 7, FALSE)</f>
        <v>1</v>
      </c>
      <c r="K1757" t="str">
        <f>VLOOKUP($A1757, 'Medical Examinations'!$A$2:$J$2336, 8, FALSE)</f>
        <v>No</v>
      </c>
      <c r="L1757" t="str">
        <f>VLOOKUP($A1757, 'Medical Examinations'!$A$2:$J$2336, 9, FALSE)</f>
        <v>Obesity</v>
      </c>
      <c r="M1757" t="str">
        <f>VLOOKUP($A1757, 'Medical Examinations'!$A$2:$J$2336, 10, FALSE)</f>
        <v>Diabetes</v>
      </c>
      <c r="N1757">
        <f>VLOOKUP($A1757, 'Hospitalisation Details'!$A$2:$K$2344, 5, FALSE)</f>
        <v>0</v>
      </c>
      <c r="O1757">
        <f>VLOOKUP($A1757, 'Hospitalisation Details'!$A$2:$K$2344, 6, FALSE)</f>
        <v>5045.1499999999996</v>
      </c>
      <c r="P1757" t="str">
        <f>VLOOKUP($A1757, 'Hospitalisation Details'!$A$2:$K$2344, 7, FALSE)</f>
        <v>tier - 2</v>
      </c>
      <c r="Q1757" t="str">
        <f>VLOOKUP($A1757, 'Hospitalisation Details'!$A$2:$K$2344, 8, FALSE)</f>
        <v>tier - 2</v>
      </c>
      <c r="R1757" t="str">
        <f>VLOOKUP($A1757, 'Hospitalisation Details'!$A$2:$K$2344, 9, FALSE)</f>
        <v>R1012</v>
      </c>
      <c r="S1757" t="str">
        <f>VLOOKUP($A1757, 'Hospitalisation Details'!$A$2:$K$2344, 10, FALSE)</f>
        <v>29Jul1997</v>
      </c>
      <c r="T1757">
        <f>VLOOKUP($A1757, 'Hospitalisation Details'!$A$2:$K$2344, 11, FALSE)</f>
        <v>25</v>
      </c>
    </row>
    <row r="1758" spans="1:20" ht="15.75" x14ac:dyDescent="0.25">
      <c r="A1758" s="1" t="s">
        <v>612</v>
      </c>
      <c r="B1758" t="str">
        <f>VLOOKUP($A1758, 'Customer Names'!$A$2:$D$2336, 2, FALSE)</f>
        <v>Hall</v>
      </c>
      <c r="C1758" t="str">
        <f>VLOOKUP($A1758, 'Customer Names'!$A$2:$D$2336, 3, FALSE)</f>
        <v xml:space="preserve"> Mr</v>
      </c>
      <c r="D1758" t="str">
        <f>VLOOKUP($A1758, 'Customer Names'!$A$2:$D$2336, 4, FALSE)</f>
        <v xml:space="preserve">  Kyle M</v>
      </c>
      <c r="E1758">
        <f>VLOOKUP($A1758, 'Medical Examinations'!$A$2:$J$2336, 2, FALSE)</f>
        <v>37.380000000000003</v>
      </c>
      <c r="F1758">
        <f>VLOOKUP($A1758, 'Medical Examinations'!$A$2:$J$2336, 3, FALSE)</f>
        <v>6.05</v>
      </c>
      <c r="G1758" t="str">
        <f>VLOOKUP($A1758, 'Medical Examinations'!$A$2:$J$2336, 4, FALSE)</f>
        <v>Yes</v>
      </c>
      <c r="H1758" t="str">
        <f>VLOOKUP($A1758, 'Medical Examinations'!$A$2:$J$2336, 5, FALSE)</f>
        <v>No</v>
      </c>
      <c r="I1758" t="str">
        <f>VLOOKUP($A1758, 'Medical Examinations'!$A$2:$J$2336, 6, FALSE)</f>
        <v>No</v>
      </c>
      <c r="J1758">
        <f>VLOOKUP($A1758, 'Medical Examinations'!$A$2:$J$2336, 7, FALSE)</f>
        <v>1</v>
      </c>
      <c r="K1758" t="str">
        <f>VLOOKUP($A1758, 'Medical Examinations'!$A$2:$J$2336, 8, FALSE)</f>
        <v>No</v>
      </c>
      <c r="L1758" t="str">
        <f>VLOOKUP($A1758, 'Medical Examinations'!$A$2:$J$2336, 9, FALSE)</f>
        <v>Obesity</v>
      </c>
      <c r="M1758" t="str">
        <f>VLOOKUP($A1758, 'Medical Examinations'!$A$2:$J$2336, 10, FALSE)</f>
        <v>Diabetes</v>
      </c>
      <c r="N1758">
        <f>VLOOKUP($A1758, 'Hospitalisation Details'!$A$2:$K$2344, 5, FALSE)</f>
        <v>0</v>
      </c>
      <c r="O1758">
        <f>VLOOKUP($A1758, 'Hospitalisation Details'!$A$2:$K$2344, 6, FALSE)</f>
        <v>5043.13</v>
      </c>
      <c r="P1758" t="str">
        <f>VLOOKUP($A1758, 'Hospitalisation Details'!$A$2:$K$2344, 7, FALSE)</f>
        <v>tier - 2</v>
      </c>
      <c r="Q1758" t="str">
        <f>VLOOKUP($A1758, 'Hospitalisation Details'!$A$2:$K$2344, 8, FALSE)</f>
        <v>tier - 3</v>
      </c>
      <c r="R1758" t="str">
        <f>VLOOKUP($A1758, 'Hospitalisation Details'!$A$2:$K$2344, 9, FALSE)</f>
        <v>R1011</v>
      </c>
      <c r="S1758" t="str">
        <f>VLOOKUP($A1758, 'Hospitalisation Details'!$A$2:$K$2344, 10, FALSE)</f>
        <v>16Oct2001</v>
      </c>
      <c r="T1758">
        <f>VLOOKUP($A1758, 'Hospitalisation Details'!$A$2:$K$2344, 11, FALSE)</f>
        <v>21</v>
      </c>
    </row>
    <row r="1759" spans="1:20" ht="15.75" x14ac:dyDescent="0.25">
      <c r="A1759" s="1" t="s">
        <v>611</v>
      </c>
      <c r="B1759" t="str">
        <f>VLOOKUP($A1759, 'Customer Names'!$A$2:$D$2336, 2, FALSE)</f>
        <v>Tjong Clemons</v>
      </c>
      <c r="C1759" t="str">
        <f>VLOOKUP($A1759, 'Customer Names'!$A$2:$D$2336, 3, FALSE)</f>
        <v xml:space="preserve"> Mrs</v>
      </c>
      <c r="D1759" t="str">
        <f>VLOOKUP($A1759, 'Customer Names'!$A$2:$D$2336, 4, FALSE)</f>
        <v xml:space="preserve">  Christie</v>
      </c>
      <c r="E1759">
        <f>VLOOKUP($A1759, 'Medical Examinations'!$A$2:$J$2336, 2, FALSE)</f>
        <v>31.12</v>
      </c>
      <c r="F1759">
        <f>VLOOKUP($A1759, 'Medical Examinations'!$A$2:$J$2336, 3, FALSE)</f>
        <v>4.76</v>
      </c>
      <c r="G1759" t="str">
        <f>VLOOKUP($A1759, 'Medical Examinations'!$A$2:$J$2336, 4, FALSE)</f>
        <v>No</v>
      </c>
      <c r="H1759" t="str">
        <f>VLOOKUP($A1759, 'Medical Examinations'!$A$2:$J$2336, 5, FALSE)</f>
        <v>No</v>
      </c>
      <c r="I1759" t="str">
        <f>VLOOKUP($A1759, 'Medical Examinations'!$A$2:$J$2336, 6, FALSE)</f>
        <v>Yes</v>
      </c>
      <c r="J1759">
        <f>VLOOKUP($A1759, 'Medical Examinations'!$A$2:$J$2336, 7, FALSE)</f>
        <v>1</v>
      </c>
      <c r="K1759" t="str">
        <f>VLOOKUP($A1759, 'Medical Examinations'!$A$2:$J$2336, 8, FALSE)</f>
        <v>No</v>
      </c>
      <c r="L1759" t="str">
        <f>VLOOKUP($A1759, 'Medical Examinations'!$A$2:$J$2336, 9, FALSE)</f>
        <v>Obesity</v>
      </c>
      <c r="M1759" t="str">
        <f>VLOOKUP($A1759, 'Medical Examinations'!$A$2:$J$2336, 10, FALSE)</f>
        <v>Normal</v>
      </c>
      <c r="N1759">
        <f>VLOOKUP($A1759, 'Hospitalisation Details'!$A$2:$K$2344, 5, FALSE)</f>
        <v>0</v>
      </c>
      <c r="O1759">
        <f>VLOOKUP($A1759, 'Hospitalisation Details'!$A$2:$K$2344, 6, FALSE)</f>
        <v>5038.57</v>
      </c>
      <c r="P1759" t="str">
        <f>VLOOKUP($A1759, 'Hospitalisation Details'!$A$2:$K$2344, 7, FALSE)</f>
        <v>tier - 2</v>
      </c>
      <c r="Q1759" t="str">
        <f>VLOOKUP($A1759, 'Hospitalisation Details'!$A$2:$K$2344, 8, FALSE)</f>
        <v>tier - 2</v>
      </c>
      <c r="R1759" t="str">
        <f>VLOOKUP($A1759, 'Hospitalisation Details'!$A$2:$K$2344, 9, FALSE)</f>
        <v>R1025</v>
      </c>
      <c r="S1759" t="str">
        <f>VLOOKUP($A1759, 'Hospitalisation Details'!$A$2:$K$2344, 10, FALSE)</f>
        <v>4Dec1997</v>
      </c>
      <c r="T1759">
        <f>VLOOKUP($A1759, 'Hospitalisation Details'!$A$2:$K$2344, 11, FALSE)</f>
        <v>25</v>
      </c>
    </row>
    <row r="1760" spans="1:20" ht="15.75" x14ac:dyDescent="0.25">
      <c r="A1760" s="1" t="s">
        <v>610</v>
      </c>
      <c r="B1760" t="str">
        <f>VLOOKUP($A1760, 'Customer Names'!$A$2:$D$2336, 2, FALSE)</f>
        <v>Palma</v>
      </c>
      <c r="C1760" t="str">
        <f>VLOOKUP($A1760, 'Customer Names'!$A$2:$D$2336, 3, FALSE)</f>
        <v xml:space="preserve"> Mr</v>
      </c>
      <c r="D1760" t="str">
        <f>VLOOKUP($A1760, 'Customer Names'!$A$2:$D$2336, 4, FALSE)</f>
        <v xml:space="preserve">  David A</v>
      </c>
      <c r="E1760">
        <f>VLOOKUP($A1760, 'Medical Examinations'!$A$2:$J$2336, 2, FALSE)</f>
        <v>22.01</v>
      </c>
      <c r="F1760">
        <f>VLOOKUP($A1760, 'Medical Examinations'!$A$2:$J$2336, 3, FALSE)</f>
        <v>6.72</v>
      </c>
      <c r="G1760" t="str">
        <f>VLOOKUP($A1760, 'Medical Examinations'!$A$2:$J$2336, 4, FALSE)</f>
        <v>No</v>
      </c>
      <c r="H1760" t="str">
        <f>VLOOKUP($A1760, 'Medical Examinations'!$A$2:$J$2336, 5, FALSE)</f>
        <v>No</v>
      </c>
      <c r="I1760" t="str">
        <f>VLOOKUP($A1760, 'Medical Examinations'!$A$2:$J$2336, 6, FALSE)</f>
        <v>No</v>
      </c>
      <c r="J1760">
        <f>VLOOKUP($A1760, 'Medical Examinations'!$A$2:$J$2336, 7, FALSE)</f>
        <v>0</v>
      </c>
      <c r="K1760" t="str">
        <f>VLOOKUP($A1760, 'Medical Examinations'!$A$2:$J$2336, 8, FALSE)</f>
        <v>No</v>
      </c>
      <c r="L1760" t="str">
        <f>VLOOKUP($A1760, 'Medical Examinations'!$A$2:$J$2336, 9, FALSE)</f>
        <v>Obesity</v>
      </c>
      <c r="M1760" t="str">
        <f>VLOOKUP($A1760, 'Medical Examinations'!$A$2:$J$2336, 10, FALSE)</f>
        <v>Diabetes</v>
      </c>
      <c r="N1760">
        <f>VLOOKUP($A1760, 'Hospitalisation Details'!$A$2:$K$2344, 5, FALSE)</f>
        <v>3</v>
      </c>
      <c r="O1760">
        <f>VLOOKUP($A1760, 'Hospitalisation Details'!$A$2:$K$2344, 6, FALSE)</f>
        <v>5034.1000000000004</v>
      </c>
      <c r="P1760" t="str">
        <f>VLOOKUP($A1760, 'Hospitalisation Details'!$A$2:$K$2344, 7, FALSE)</f>
        <v>tier - 2</v>
      </c>
      <c r="Q1760" t="str">
        <f>VLOOKUP($A1760, 'Hospitalisation Details'!$A$2:$K$2344, 8, FALSE)</f>
        <v>tier - 2</v>
      </c>
      <c r="R1760" t="str">
        <f>VLOOKUP($A1760, 'Hospitalisation Details'!$A$2:$K$2344, 9, FALSE)</f>
        <v>R1013</v>
      </c>
      <c r="S1760" t="str">
        <f>VLOOKUP($A1760, 'Hospitalisation Details'!$A$2:$K$2344, 10, FALSE)</f>
        <v>29Jun1986</v>
      </c>
      <c r="T1760">
        <f>VLOOKUP($A1760, 'Hospitalisation Details'!$A$2:$K$2344, 11, FALSE)</f>
        <v>36</v>
      </c>
    </row>
    <row r="1761" spans="1:20" ht="15.75" x14ac:dyDescent="0.25">
      <c r="A1761" s="1" t="s">
        <v>609</v>
      </c>
      <c r="B1761" t="str">
        <f>VLOOKUP($A1761, 'Customer Names'!$A$2:$D$2336, 2, FALSE)</f>
        <v>Takaoka</v>
      </c>
      <c r="C1761" t="str">
        <f>VLOOKUP($A1761, 'Customer Names'!$A$2:$D$2336, 3, FALSE)</f>
        <v xml:space="preserve"> Mr</v>
      </c>
      <c r="D1761" t="str">
        <f>VLOOKUP($A1761, 'Customer Names'!$A$2:$D$2336, 4, FALSE)</f>
        <v xml:space="preserve">  Masahiro</v>
      </c>
      <c r="E1761">
        <f>VLOOKUP($A1761, 'Medical Examinations'!$A$2:$J$2336, 2, FALSE)</f>
        <v>27.645</v>
      </c>
      <c r="F1761">
        <f>VLOOKUP($A1761, 'Medical Examinations'!$A$2:$J$2336, 3, FALSE)</f>
        <v>5.7</v>
      </c>
      <c r="G1761" t="str">
        <f>VLOOKUP($A1761, 'Medical Examinations'!$A$2:$J$2336, 4, FALSE)</f>
        <v>No</v>
      </c>
      <c r="H1761" t="str">
        <f>VLOOKUP($A1761, 'Medical Examinations'!$A$2:$J$2336, 5, FALSE)</f>
        <v>No</v>
      </c>
      <c r="I1761" t="str">
        <f>VLOOKUP($A1761, 'Medical Examinations'!$A$2:$J$2336, 6, FALSE)</f>
        <v>No</v>
      </c>
      <c r="J1761">
        <f>VLOOKUP($A1761, 'Medical Examinations'!$A$2:$J$2336, 7, FALSE)</f>
        <v>0</v>
      </c>
      <c r="K1761" t="str">
        <f>VLOOKUP($A1761, 'Medical Examinations'!$A$2:$J$2336, 8, FALSE)</f>
        <v>No</v>
      </c>
      <c r="L1761" t="str">
        <f>VLOOKUP($A1761, 'Medical Examinations'!$A$2:$J$2336, 9, FALSE)</f>
        <v>Obesity</v>
      </c>
      <c r="M1761" t="str">
        <f>VLOOKUP($A1761, 'Medical Examinations'!$A$2:$J$2336, 10, FALSE)</f>
        <v>Diabetes</v>
      </c>
      <c r="N1761">
        <f>VLOOKUP($A1761, 'Hospitalisation Details'!$A$2:$K$2344, 5, FALSE)</f>
        <v>2</v>
      </c>
      <c r="O1761">
        <f>VLOOKUP($A1761, 'Hospitalisation Details'!$A$2:$K$2344, 6, FALSE)</f>
        <v>5031.2700000000004</v>
      </c>
      <c r="P1761" t="str">
        <f>VLOOKUP($A1761, 'Hospitalisation Details'!$A$2:$K$2344, 7, FALSE)</f>
        <v>tier - 3</v>
      </c>
      <c r="Q1761" t="str">
        <f>VLOOKUP($A1761, 'Hospitalisation Details'!$A$2:$K$2344, 8, FALSE)</f>
        <v>tier - 1</v>
      </c>
      <c r="R1761" t="str">
        <f>VLOOKUP($A1761, 'Hospitalisation Details'!$A$2:$K$2344, 9, FALSE)</f>
        <v>R1016</v>
      </c>
      <c r="S1761" t="str">
        <f>VLOOKUP($A1761, 'Hospitalisation Details'!$A$2:$K$2344, 10, FALSE)</f>
        <v>10Sep1991</v>
      </c>
      <c r="T1761">
        <f>VLOOKUP($A1761, 'Hospitalisation Details'!$A$2:$K$2344, 11, FALSE)</f>
        <v>31</v>
      </c>
    </row>
    <row r="1762" spans="1:20" ht="15.75" x14ac:dyDescent="0.25">
      <c r="A1762" s="1" t="s">
        <v>608</v>
      </c>
      <c r="B1762" t="str">
        <f>VLOOKUP($A1762, 'Customer Names'!$A$2:$D$2336, 2, FALSE)</f>
        <v>Sherman</v>
      </c>
      <c r="C1762" t="str">
        <f>VLOOKUP($A1762, 'Customer Names'!$A$2:$D$2336, 3, FALSE)</f>
        <v xml:space="preserve"> Mr</v>
      </c>
      <c r="D1762" t="str">
        <f>VLOOKUP($A1762, 'Customer Names'!$A$2:$D$2336, 4, FALSE)</f>
        <v xml:space="preserve">  Logan B</v>
      </c>
      <c r="E1762">
        <f>VLOOKUP($A1762, 'Medical Examinations'!$A$2:$J$2336, 2, FALSE)</f>
        <v>29.64</v>
      </c>
      <c r="F1762">
        <f>VLOOKUP($A1762, 'Medical Examinations'!$A$2:$J$2336, 3, FALSE)</f>
        <v>5.31</v>
      </c>
      <c r="G1762" t="str">
        <f>VLOOKUP($A1762, 'Medical Examinations'!$A$2:$J$2336, 4, FALSE)</f>
        <v>No</v>
      </c>
      <c r="H1762" t="str">
        <f>VLOOKUP($A1762, 'Medical Examinations'!$A$2:$J$2336, 5, FALSE)</f>
        <v>No</v>
      </c>
      <c r="I1762" t="str">
        <f>VLOOKUP($A1762, 'Medical Examinations'!$A$2:$J$2336, 6, FALSE)</f>
        <v>No</v>
      </c>
      <c r="J1762">
        <f>VLOOKUP($A1762, 'Medical Examinations'!$A$2:$J$2336, 7, FALSE)</f>
        <v>0</v>
      </c>
      <c r="K1762" t="str">
        <f>VLOOKUP($A1762, 'Medical Examinations'!$A$2:$J$2336, 8, FALSE)</f>
        <v>No</v>
      </c>
      <c r="L1762" t="str">
        <f>VLOOKUP($A1762, 'Medical Examinations'!$A$2:$J$2336, 9, FALSE)</f>
        <v>Obesity</v>
      </c>
      <c r="M1762" t="str">
        <f>VLOOKUP($A1762, 'Medical Examinations'!$A$2:$J$2336, 10, FALSE)</f>
        <v>Normal</v>
      </c>
      <c r="N1762">
        <f>VLOOKUP($A1762, 'Hospitalisation Details'!$A$2:$K$2344, 5, FALSE)</f>
        <v>0</v>
      </c>
      <c r="O1762">
        <f>VLOOKUP($A1762, 'Hospitalisation Details'!$A$2:$K$2344, 6, FALSE)</f>
        <v>5028.1499999999996</v>
      </c>
      <c r="P1762" t="str">
        <f>VLOOKUP($A1762, 'Hospitalisation Details'!$A$2:$K$2344, 7, FALSE)</f>
        <v>tier - 1</v>
      </c>
      <c r="Q1762" t="str">
        <f>VLOOKUP($A1762, 'Hospitalisation Details'!$A$2:$K$2344, 8, FALSE)</f>
        <v>tier - 2</v>
      </c>
      <c r="R1762" t="str">
        <f>VLOOKUP($A1762, 'Hospitalisation Details'!$A$2:$K$2344, 9, FALSE)</f>
        <v>R1012</v>
      </c>
      <c r="S1762" t="str">
        <f>VLOOKUP($A1762, 'Hospitalisation Details'!$A$2:$K$2344, 10, FALSE)</f>
        <v>28Dec1985</v>
      </c>
      <c r="T1762">
        <f>VLOOKUP($A1762, 'Hospitalisation Details'!$A$2:$K$2344, 11, FALSE)</f>
        <v>37</v>
      </c>
    </row>
    <row r="1763" spans="1:20" ht="15.75" x14ac:dyDescent="0.25">
      <c r="A1763" s="1" t="s">
        <v>607</v>
      </c>
      <c r="B1763" t="str">
        <f>VLOOKUP($A1763, 'Customer Names'!$A$2:$D$2336, 2, FALSE)</f>
        <v>Andre</v>
      </c>
      <c r="C1763" t="str">
        <f>VLOOKUP($A1763, 'Customer Names'!$A$2:$D$2336, 3, FALSE)</f>
        <v xml:space="preserve"> Ms</v>
      </c>
      <c r="D1763" t="str">
        <f>VLOOKUP($A1763, 'Customer Names'!$A$2:$D$2336, 4, FALSE)</f>
        <v xml:space="preserve">  Stephanie L</v>
      </c>
      <c r="E1763">
        <f>VLOOKUP($A1763, 'Medical Examinations'!$A$2:$J$2336, 2, FALSE)</f>
        <v>33.700000000000003</v>
      </c>
      <c r="F1763">
        <f>VLOOKUP($A1763, 'Medical Examinations'!$A$2:$J$2336, 3, FALSE)</f>
        <v>4.32</v>
      </c>
      <c r="G1763" t="str">
        <f>VLOOKUP($A1763, 'Medical Examinations'!$A$2:$J$2336, 4, FALSE)</f>
        <v>Yes</v>
      </c>
      <c r="H1763" t="str">
        <f>VLOOKUP($A1763, 'Medical Examinations'!$A$2:$J$2336, 5, FALSE)</f>
        <v>No</v>
      </c>
      <c r="I1763" t="str">
        <f>VLOOKUP($A1763, 'Medical Examinations'!$A$2:$J$2336, 6, FALSE)</f>
        <v>No</v>
      </c>
      <c r="J1763">
        <f>VLOOKUP($A1763, 'Medical Examinations'!$A$2:$J$2336, 7, FALSE)</f>
        <v>1</v>
      </c>
      <c r="K1763" t="str">
        <f>VLOOKUP($A1763, 'Medical Examinations'!$A$2:$J$2336, 8, FALSE)</f>
        <v>No</v>
      </c>
      <c r="L1763" t="str">
        <f>VLOOKUP($A1763, 'Medical Examinations'!$A$2:$J$2336, 9, FALSE)</f>
        <v>Obesity</v>
      </c>
      <c r="M1763" t="str">
        <f>VLOOKUP($A1763, 'Medical Examinations'!$A$2:$J$2336, 10, FALSE)</f>
        <v>Normal</v>
      </c>
      <c r="N1763">
        <f>VLOOKUP($A1763, 'Hospitalisation Details'!$A$2:$K$2344, 5, FALSE)</f>
        <v>1</v>
      </c>
      <c r="O1763">
        <f>VLOOKUP($A1763, 'Hospitalisation Details'!$A$2:$K$2344, 6, FALSE)</f>
        <v>5012.47</v>
      </c>
      <c r="P1763" t="str">
        <f>VLOOKUP($A1763, 'Hospitalisation Details'!$A$2:$K$2344, 7, FALSE)</f>
        <v>tier - 2</v>
      </c>
      <c r="Q1763" t="str">
        <f>VLOOKUP($A1763, 'Hospitalisation Details'!$A$2:$K$2344, 8, FALSE)</f>
        <v>tier - 3</v>
      </c>
      <c r="R1763" t="str">
        <f>VLOOKUP($A1763, 'Hospitalisation Details'!$A$2:$K$2344, 9, FALSE)</f>
        <v>R1011</v>
      </c>
      <c r="S1763" t="str">
        <f>VLOOKUP($A1763, 'Hospitalisation Details'!$A$2:$K$2344, 10, FALSE)</f>
        <v>9Nov1988</v>
      </c>
      <c r="T1763">
        <f>VLOOKUP($A1763, 'Hospitalisation Details'!$A$2:$K$2344, 11, FALSE)</f>
        <v>34</v>
      </c>
    </row>
    <row r="1764" spans="1:20" ht="15.75" x14ac:dyDescent="0.25">
      <c r="A1764" s="1" t="s">
        <v>606</v>
      </c>
      <c r="B1764" t="str">
        <f>VLOOKUP($A1764, 'Customer Names'!$A$2:$D$2336, 2, FALSE)</f>
        <v>Switt</v>
      </c>
      <c r="C1764" t="str">
        <f>VLOOKUP($A1764, 'Customer Names'!$A$2:$D$2336, 3, FALSE)</f>
        <v xml:space="preserve"> Ms</v>
      </c>
      <c r="D1764" t="str">
        <f>VLOOKUP($A1764, 'Customer Names'!$A$2:$D$2336, 4, FALSE)</f>
        <v xml:space="preserve">  Angela H</v>
      </c>
      <c r="E1764">
        <f>VLOOKUP($A1764, 'Medical Examinations'!$A$2:$J$2336, 2, FALSE)</f>
        <v>27.5</v>
      </c>
      <c r="F1764">
        <f>VLOOKUP($A1764, 'Medical Examinations'!$A$2:$J$2336, 3, FALSE)</f>
        <v>4.2300000000000004</v>
      </c>
      <c r="G1764" t="str">
        <f>VLOOKUP($A1764, 'Medical Examinations'!$A$2:$J$2336, 4, FALSE)</f>
        <v>No</v>
      </c>
      <c r="H1764" t="str">
        <f>VLOOKUP($A1764, 'Medical Examinations'!$A$2:$J$2336, 5, FALSE)</f>
        <v>No</v>
      </c>
      <c r="I1764" t="str">
        <f>VLOOKUP($A1764, 'Medical Examinations'!$A$2:$J$2336, 6, FALSE)</f>
        <v>No</v>
      </c>
      <c r="J1764">
        <f>VLOOKUP($A1764, 'Medical Examinations'!$A$2:$J$2336, 7, FALSE)</f>
        <v>0</v>
      </c>
      <c r="K1764" t="str">
        <f>VLOOKUP($A1764, 'Medical Examinations'!$A$2:$J$2336, 8, FALSE)</f>
        <v>No</v>
      </c>
      <c r="L1764" t="str">
        <f>VLOOKUP($A1764, 'Medical Examinations'!$A$2:$J$2336, 9, FALSE)</f>
        <v>Obesity</v>
      </c>
      <c r="M1764" t="str">
        <f>VLOOKUP($A1764, 'Medical Examinations'!$A$2:$J$2336, 10, FALSE)</f>
        <v>Normal</v>
      </c>
      <c r="N1764">
        <f>VLOOKUP($A1764, 'Hospitalisation Details'!$A$2:$K$2344, 5, FALSE)</f>
        <v>1</v>
      </c>
      <c r="O1764">
        <f>VLOOKUP($A1764, 'Hospitalisation Details'!$A$2:$K$2344, 6, FALSE)</f>
        <v>5003.8500000000004</v>
      </c>
      <c r="P1764" t="str">
        <f>VLOOKUP($A1764, 'Hospitalisation Details'!$A$2:$K$2344, 7, FALSE)</f>
        <v>tier - 2</v>
      </c>
      <c r="Q1764" t="str">
        <f>VLOOKUP($A1764, 'Hospitalisation Details'!$A$2:$K$2344, 8, FALSE)</f>
        <v>tier - 3</v>
      </c>
      <c r="R1764" t="str">
        <f>VLOOKUP($A1764, 'Hospitalisation Details'!$A$2:$K$2344, 9, FALSE)</f>
        <v>R1011</v>
      </c>
      <c r="S1764" t="str">
        <f>VLOOKUP($A1764, 'Hospitalisation Details'!$A$2:$K$2344, 10, FALSE)</f>
        <v>8Jul1988</v>
      </c>
      <c r="T1764">
        <f>VLOOKUP($A1764, 'Hospitalisation Details'!$A$2:$K$2344, 11, FALSE)</f>
        <v>34</v>
      </c>
    </row>
    <row r="1765" spans="1:20" ht="15.75" x14ac:dyDescent="0.25">
      <c r="A1765" s="1" t="s">
        <v>605</v>
      </c>
      <c r="B1765" t="str">
        <f>VLOOKUP($A1765, 'Customer Names'!$A$2:$D$2336, 2, FALSE)</f>
        <v>Erickson</v>
      </c>
      <c r="C1765" t="str">
        <f>VLOOKUP($A1765, 'Customer Names'!$A$2:$D$2336, 3, FALSE)</f>
        <v xml:space="preserve"> Ms</v>
      </c>
      <c r="D1765" t="str">
        <f>VLOOKUP($A1765, 'Customer Names'!$A$2:$D$2336, 4, FALSE)</f>
        <v xml:space="preserve">  Britt K</v>
      </c>
      <c r="E1765">
        <f>VLOOKUP($A1765, 'Medical Examinations'!$A$2:$J$2336, 2, FALSE)</f>
        <v>16.12</v>
      </c>
      <c r="F1765">
        <f>VLOOKUP($A1765, 'Medical Examinations'!$A$2:$J$2336, 3, FALSE)</f>
        <v>6.09</v>
      </c>
      <c r="G1765" t="str">
        <f>VLOOKUP($A1765, 'Medical Examinations'!$A$2:$J$2336, 4, FALSE)</f>
        <v>No</v>
      </c>
      <c r="H1765" t="str">
        <f>VLOOKUP($A1765, 'Medical Examinations'!$A$2:$J$2336, 5, FALSE)</f>
        <v>No</v>
      </c>
      <c r="I1765" t="str">
        <f>VLOOKUP($A1765, 'Medical Examinations'!$A$2:$J$2336, 6, FALSE)</f>
        <v>No</v>
      </c>
      <c r="J1765">
        <f>VLOOKUP($A1765, 'Medical Examinations'!$A$2:$J$2336, 7, FALSE)</f>
        <v>0</v>
      </c>
      <c r="K1765" t="str">
        <f>VLOOKUP($A1765, 'Medical Examinations'!$A$2:$J$2336, 8, FALSE)</f>
        <v>No</v>
      </c>
      <c r="L1765" t="str">
        <f>VLOOKUP($A1765, 'Medical Examinations'!$A$2:$J$2336, 9, FALSE)</f>
        <v>Underweight</v>
      </c>
      <c r="M1765" t="str">
        <f>VLOOKUP($A1765, 'Medical Examinations'!$A$2:$J$2336, 10, FALSE)</f>
        <v>Diabetes</v>
      </c>
      <c r="N1765">
        <f>VLOOKUP($A1765, 'Hospitalisation Details'!$A$2:$K$2344, 5, FALSE)</f>
        <v>2</v>
      </c>
      <c r="O1765">
        <f>VLOOKUP($A1765, 'Hospitalisation Details'!$A$2:$K$2344, 6, FALSE)</f>
        <v>5003.7700000000004</v>
      </c>
      <c r="P1765" t="str">
        <f>VLOOKUP($A1765, 'Hospitalisation Details'!$A$2:$K$2344, 7, FALSE)</f>
        <v>tier - 2</v>
      </c>
      <c r="Q1765" t="str">
        <f>VLOOKUP($A1765, 'Hospitalisation Details'!$A$2:$K$2344, 8, FALSE)</f>
        <v>tier - 3</v>
      </c>
      <c r="R1765" t="str">
        <f>VLOOKUP($A1765, 'Hospitalisation Details'!$A$2:$K$2344, 9, FALSE)</f>
        <v>R1013</v>
      </c>
      <c r="S1765" t="str">
        <f>VLOOKUP($A1765, 'Hospitalisation Details'!$A$2:$K$2344, 10, FALSE)</f>
        <v>9Jun1977</v>
      </c>
      <c r="T1765">
        <f>VLOOKUP($A1765, 'Hospitalisation Details'!$A$2:$K$2344, 11, FALSE)</f>
        <v>45</v>
      </c>
    </row>
    <row r="1766" spans="1:20" ht="15.75" x14ac:dyDescent="0.25">
      <c r="A1766" s="1" t="s">
        <v>604</v>
      </c>
      <c r="B1766" t="str">
        <f>VLOOKUP($A1766, 'Customer Names'!$A$2:$D$2336, 2, FALSE)</f>
        <v>Miller</v>
      </c>
      <c r="C1766" t="str">
        <f>VLOOKUP($A1766, 'Customer Names'!$A$2:$D$2336, 3, FALSE)</f>
        <v xml:space="preserve"> Ms</v>
      </c>
      <c r="D1766" t="str">
        <f>VLOOKUP($A1766, 'Customer Names'!$A$2:$D$2336, 4, FALSE)</f>
        <v xml:space="preserve">  Joyce R</v>
      </c>
      <c r="E1766">
        <f>VLOOKUP($A1766, 'Medical Examinations'!$A$2:$J$2336, 2, FALSE)</f>
        <v>26.73</v>
      </c>
      <c r="F1766">
        <f>VLOOKUP($A1766, 'Medical Examinations'!$A$2:$J$2336, 3, FALSE)</f>
        <v>4.74</v>
      </c>
      <c r="G1766" t="str">
        <f>VLOOKUP($A1766, 'Medical Examinations'!$A$2:$J$2336, 4, FALSE)</f>
        <v>No</v>
      </c>
      <c r="H1766" t="str">
        <f>VLOOKUP($A1766, 'Medical Examinations'!$A$2:$J$2336, 5, FALSE)</f>
        <v>No</v>
      </c>
      <c r="I1766" t="str">
        <f>VLOOKUP($A1766, 'Medical Examinations'!$A$2:$J$2336, 6, FALSE)</f>
        <v>No</v>
      </c>
      <c r="J1766">
        <f>VLOOKUP($A1766, 'Medical Examinations'!$A$2:$J$2336, 7, FALSE)</f>
        <v>0</v>
      </c>
      <c r="K1766" t="str">
        <f>VLOOKUP($A1766, 'Medical Examinations'!$A$2:$J$2336, 8, FALSE)</f>
        <v>No</v>
      </c>
      <c r="L1766" t="str">
        <f>VLOOKUP($A1766, 'Medical Examinations'!$A$2:$J$2336, 9, FALSE)</f>
        <v>Obesity</v>
      </c>
      <c r="M1766" t="str">
        <f>VLOOKUP($A1766, 'Medical Examinations'!$A$2:$J$2336, 10, FALSE)</f>
        <v>Normal</v>
      </c>
      <c r="N1766">
        <f>VLOOKUP($A1766, 'Hospitalisation Details'!$A$2:$K$2344, 5, FALSE)</f>
        <v>1</v>
      </c>
      <c r="O1766">
        <f>VLOOKUP($A1766, 'Hospitalisation Details'!$A$2:$K$2344, 6, FALSE)</f>
        <v>5002.78</v>
      </c>
      <c r="P1766" t="str">
        <f>VLOOKUP($A1766, 'Hospitalisation Details'!$A$2:$K$2344, 7, FALSE)</f>
        <v>tier - 2</v>
      </c>
      <c r="Q1766" t="str">
        <f>VLOOKUP($A1766, 'Hospitalisation Details'!$A$2:$K$2344, 8, FALSE)</f>
        <v>tier - 2</v>
      </c>
      <c r="R1766" t="str">
        <f>VLOOKUP($A1766, 'Hospitalisation Details'!$A$2:$K$2344, 9, FALSE)</f>
        <v>R1013</v>
      </c>
      <c r="S1766" t="str">
        <f>VLOOKUP($A1766, 'Hospitalisation Details'!$A$2:$K$2344, 10, FALSE)</f>
        <v>4Sep1988</v>
      </c>
      <c r="T1766">
        <f>VLOOKUP($A1766, 'Hospitalisation Details'!$A$2:$K$2344, 11, FALSE)</f>
        <v>34</v>
      </c>
    </row>
    <row r="1767" spans="1:20" ht="15.75" x14ac:dyDescent="0.25">
      <c r="A1767" s="1" t="s">
        <v>603</v>
      </c>
      <c r="B1767" t="str">
        <f>VLOOKUP($A1767, 'Customer Names'!$A$2:$D$2336, 2, FALSE)</f>
        <v>Whitbeck</v>
      </c>
      <c r="C1767" t="str">
        <f>VLOOKUP($A1767, 'Customer Names'!$A$2:$D$2336, 3, FALSE)</f>
        <v xml:space="preserve"> Mr</v>
      </c>
      <c r="D1767" t="str">
        <f>VLOOKUP($A1767, 'Customer Names'!$A$2:$D$2336, 4, FALSE)</f>
        <v xml:space="preserve">  Ben</v>
      </c>
      <c r="E1767">
        <f>VLOOKUP($A1767, 'Medical Examinations'!$A$2:$J$2336, 2, FALSE)</f>
        <v>37.25</v>
      </c>
      <c r="F1767">
        <f>VLOOKUP($A1767, 'Medical Examinations'!$A$2:$J$2336, 3, FALSE)</f>
        <v>6.23</v>
      </c>
      <c r="G1767" t="str">
        <f>VLOOKUP($A1767, 'Medical Examinations'!$A$2:$J$2336, 4, FALSE)</f>
        <v>Yes</v>
      </c>
      <c r="H1767" t="str">
        <f>VLOOKUP($A1767, 'Medical Examinations'!$A$2:$J$2336, 5, FALSE)</f>
        <v>No</v>
      </c>
      <c r="I1767" t="str">
        <f>VLOOKUP($A1767, 'Medical Examinations'!$A$2:$J$2336, 6, FALSE)</f>
        <v>No</v>
      </c>
      <c r="J1767">
        <f>VLOOKUP($A1767, 'Medical Examinations'!$A$2:$J$2336, 7, FALSE)</f>
        <v>1</v>
      </c>
      <c r="K1767" t="str">
        <f>VLOOKUP($A1767, 'Medical Examinations'!$A$2:$J$2336, 8, FALSE)</f>
        <v>No</v>
      </c>
      <c r="L1767" t="str">
        <f>VLOOKUP($A1767, 'Medical Examinations'!$A$2:$J$2336, 9, FALSE)</f>
        <v>Obesity</v>
      </c>
      <c r="M1767" t="str">
        <f>VLOOKUP($A1767, 'Medical Examinations'!$A$2:$J$2336, 10, FALSE)</f>
        <v>Diabetes</v>
      </c>
      <c r="N1767">
        <f>VLOOKUP($A1767, 'Hospitalisation Details'!$A$2:$K$2344, 5, FALSE)</f>
        <v>0</v>
      </c>
      <c r="O1767">
        <f>VLOOKUP($A1767, 'Hospitalisation Details'!$A$2:$K$2344, 6, FALSE)</f>
        <v>4999.04</v>
      </c>
      <c r="P1767" t="str">
        <f>VLOOKUP($A1767, 'Hospitalisation Details'!$A$2:$K$2344, 7, FALSE)</f>
        <v>tier - 2</v>
      </c>
      <c r="Q1767" t="str">
        <f>VLOOKUP($A1767, 'Hospitalisation Details'!$A$2:$K$2344, 8, FALSE)</f>
        <v>tier - 2</v>
      </c>
      <c r="R1767" t="str">
        <f>VLOOKUP($A1767, 'Hospitalisation Details'!$A$2:$K$2344, 9, FALSE)</f>
        <v>R1011</v>
      </c>
      <c r="S1767" t="str">
        <f>VLOOKUP($A1767, 'Hospitalisation Details'!$A$2:$K$2344, 10, FALSE)</f>
        <v>5Oct2001</v>
      </c>
      <c r="T1767">
        <f>VLOOKUP($A1767, 'Hospitalisation Details'!$A$2:$K$2344, 11, FALSE)</f>
        <v>21</v>
      </c>
    </row>
    <row r="1768" spans="1:20" ht="15.75" x14ac:dyDescent="0.25">
      <c r="A1768" s="1" t="s">
        <v>602</v>
      </c>
      <c r="B1768" t="str">
        <f>VLOOKUP($A1768, 'Customer Names'!$A$2:$D$2336, 2, FALSE)</f>
        <v>Auer</v>
      </c>
      <c r="C1768" t="str">
        <f>VLOOKUP($A1768, 'Customer Names'!$A$2:$D$2336, 3, FALSE)</f>
        <v xml:space="preserve"> Ms</v>
      </c>
      <c r="D1768" t="str">
        <f>VLOOKUP($A1768, 'Customer Names'!$A$2:$D$2336, 4, FALSE)</f>
        <v xml:space="preserve">  Sarah M</v>
      </c>
      <c r="E1768">
        <f>VLOOKUP($A1768, 'Medical Examinations'!$A$2:$J$2336, 2, FALSE)</f>
        <v>23.56</v>
      </c>
      <c r="F1768">
        <f>VLOOKUP($A1768, 'Medical Examinations'!$A$2:$J$2336, 3, FALSE)</f>
        <v>5.45</v>
      </c>
      <c r="G1768" t="str">
        <f>VLOOKUP($A1768, 'Medical Examinations'!$A$2:$J$2336, 4, FALSE)</f>
        <v>No</v>
      </c>
      <c r="H1768" t="str">
        <f>VLOOKUP($A1768, 'Medical Examinations'!$A$2:$J$2336, 5, FALSE)</f>
        <v>No</v>
      </c>
      <c r="I1768" t="str">
        <f>VLOOKUP($A1768, 'Medical Examinations'!$A$2:$J$2336, 6, FALSE)</f>
        <v>No</v>
      </c>
      <c r="J1768">
        <f>VLOOKUP($A1768, 'Medical Examinations'!$A$2:$J$2336, 7, FALSE)</f>
        <v>0</v>
      </c>
      <c r="K1768" t="str">
        <f>VLOOKUP($A1768, 'Medical Examinations'!$A$2:$J$2336, 8, FALSE)</f>
        <v>No</v>
      </c>
      <c r="L1768" t="str">
        <f>VLOOKUP($A1768, 'Medical Examinations'!$A$2:$J$2336, 9, FALSE)</f>
        <v>Obesity</v>
      </c>
      <c r="M1768" t="str">
        <f>VLOOKUP($A1768, 'Medical Examinations'!$A$2:$J$2336, 10, FALSE)</f>
        <v>Normal</v>
      </c>
      <c r="N1768">
        <f>VLOOKUP($A1768, 'Hospitalisation Details'!$A$2:$K$2344, 5, FALSE)</f>
        <v>0</v>
      </c>
      <c r="O1768">
        <f>VLOOKUP($A1768, 'Hospitalisation Details'!$A$2:$K$2344, 6, FALSE)</f>
        <v>4992.38</v>
      </c>
      <c r="P1768" t="str">
        <f>VLOOKUP($A1768, 'Hospitalisation Details'!$A$2:$K$2344, 7, FALSE)</f>
        <v>tier - 2</v>
      </c>
      <c r="Q1768" t="str">
        <f>VLOOKUP($A1768, 'Hospitalisation Details'!$A$2:$K$2344, 8, FALSE)</f>
        <v>tier - 3</v>
      </c>
      <c r="R1768" t="str">
        <f>VLOOKUP($A1768, 'Hospitalisation Details'!$A$2:$K$2344, 9, FALSE)</f>
        <v>R1024</v>
      </c>
      <c r="S1768" t="str">
        <f>VLOOKUP($A1768, 'Hospitalisation Details'!$A$2:$K$2344, 10, FALSE)</f>
        <v>24Jun1988</v>
      </c>
      <c r="T1768">
        <f>VLOOKUP($A1768, 'Hospitalisation Details'!$A$2:$K$2344, 11, FALSE)</f>
        <v>34</v>
      </c>
    </row>
    <row r="1769" spans="1:20" ht="15.75" x14ac:dyDescent="0.25">
      <c r="A1769" s="1" t="s">
        <v>601</v>
      </c>
      <c r="B1769" t="str">
        <f>VLOOKUP($A1769, 'Customer Names'!$A$2:$D$2336, 2, FALSE)</f>
        <v>Attar</v>
      </c>
      <c r="C1769" t="str">
        <f>VLOOKUP($A1769, 'Customer Names'!$A$2:$D$2336, 3, FALSE)</f>
        <v xml:space="preserve"> Ms</v>
      </c>
      <c r="D1769" t="str">
        <f>VLOOKUP($A1769, 'Customer Names'!$A$2:$D$2336, 4, FALSE)</f>
        <v xml:space="preserve">  Sarah</v>
      </c>
      <c r="E1769">
        <f>VLOOKUP($A1769, 'Medical Examinations'!$A$2:$J$2336, 2, FALSE)</f>
        <v>15.84</v>
      </c>
      <c r="F1769">
        <f>VLOOKUP($A1769, 'Medical Examinations'!$A$2:$J$2336, 3, FALSE)</f>
        <v>10.34</v>
      </c>
      <c r="G1769" t="str">
        <f>VLOOKUP($A1769, 'Medical Examinations'!$A$2:$J$2336, 4, FALSE)</f>
        <v>No</v>
      </c>
      <c r="H1769" t="str">
        <f>VLOOKUP($A1769, 'Medical Examinations'!$A$2:$J$2336, 5, FALSE)</f>
        <v>No</v>
      </c>
      <c r="I1769" t="str">
        <f>VLOOKUP($A1769, 'Medical Examinations'!$A$2:$J$2336, 6, FALSE)</f>
        <v>No</v>
      </c>
      <c r="J1769">
        <f>VLOOKUP($A1769, 'Medical Examinations'!$A$2:$J$2336, 7, FALSE)</f>
        <v>0</v>
      </c>
      <c r="K1769" t="str">
        <f>VLOOKUP($A1769, 'Medical Examinations'!$A$2:$J$2336, 8, FALSE)</f>
        <v>No</v>
      </c>
      <c r="L1769" t="str">
        <f>VLOOKUP($A1769, 'Medical Examinations'!$A$2:$J$2336, 9, FALSE)</f>
        <v>Underweight</v>
      </c>
      <c r="M1769" t="str">
        <f>VLOOKUP($A1769, 'Medical Examinations'!$A$2:$J$2336, 10, FALSE)</f>
        <v>Diabetes</v>
      </c>
      <c r="N1769">
        <f>VLOOKUP($A1769, 'Hospitalisation Details'!$A$2:$K$2344, 5, FALSE)</f>
        <v>0</v>
      </c>
      <c r="O1769">
        <f>VLOOKUP($A1769, 'Hospitalisation Details'!$A$2:$K$2344, 6, FALSE)</f>
        <v>4985.22</v>
      </c>
      <c r="P1769" t="str">
        <f>VLOOKUP($A1769, 'Hospitalisation Details'!$A$2:$K$2344, 7, FALSE)</f>
        <v>tier - 2</v>
      </c>
      <c r="Q1769" t="str">
        <f>VLOOKUP($A1769, 'Hospitalisation Details'!$A$2:$K$2344, 8, FALSE)</f>
        <v>tier - 3</v>
      </c>
      <c r="R1769" t="str">
        <f>VLOOKUP($A1769, 'Hospitalisation Details'!$A$2:$K$2344, 9, FALSE)</f>
        <v>R1013</v>
      </c>
      <c r="S1769" t="str">
        <f>VLOOKUP($A1769, 'Hospitalisation Details'!$A$2:$K$2344, 10, FALSE)</f>
        <v>7Nov1973</v>
      </c>
      <c r="T1769">
        <f>VLOOKUP($A1769, 'Hospitalisation Details'!$A$2:$K$2344, 11, FALSE)</f>
        <v>49</v>
      </c>
    </row>
    <row r="1770" spans="1:20" ht="15.75" x14ac:dyDescent="0.25">
      <c r="A1770" s="1" t="s">
        <v>600</v>
      </c>
      <c r="B1770" t="str">
        <f>VLOOKUP($A1770, 'Customer Names'!$A$2:$D$2336, 2, FALSE)</f>
        <v>Misuraca</v>
      </c>
      <c r="C1770" t="str">
        <f>VLOOKUP($A1770, 'Customer Names'!$A$2:$D$2336, 3, FALSE)</f>
        <v xml:space="preserve"> Ms</v>
      </c>
      <c r="D1770" t="str">
        <f>VLOOKUP($A1770, 'Customer Names'!$A$2:$D$2336, 4, FALSE)</f>
        <v xml:space="preserve">  Katie</v>
      </c>
      <c r="E1770">
        <f>VLOOKUP($A1770, 'Medical Examinations'!$A$2:$J$2336, 2, FALSE)</f>
        <v>36.630000000000003</v>
      </c>
      <c r="F1770">
        <f>VLOOKUP($A1770, 'Medical Examinations'!$A$2:$J$2336, 3, FALSE)</f>
        <v>5.15</v>
      </c>
      <c r="G1770" t="str">
        <f>VLOOKUP($A1770, 'Medical Examinations'!$A$2:$J$2336, 4, FALSE)</f>
        <v>Yes</v>
      </c>
      <c r="H1770" t="str">
        <f>VLOOKUP($A1770, 'Medical Examinations'!$A$2:$J$2336, 5, FALSE)</f>
        <v>No</v>
      </c>
      <c r="I1770" t="str">
        <f>VLOOKUP($A1770, 'Medical Examinations'!$A$2:$J$2336, 6, FALSE)</f>
        <v>No</v>
      </c>
      <c r="J1770">
        <f>VLOOKUP($A1770, 'Medical Examinations'!$A$2:$J$2336, 7, FALSE)</f>
        <v>1</v>
      </c>
      <c r="K1770" t="str">
        <f>VLOOKUP($A1770, 'Medical Examinations'!$A$2:$J$2336, 8, FALSE)</f>
        <v>No</v>
      </c>
      <c r="L1770" t="str">
        <f>VLOOKUP($A1770, 'Medical Examinations'!$A$2:$J$2336, 9, FALSE)</f>
        <v>Obesity</v>
      </c>
      <c r="M1770" t="str">
        <f>VLOOKUP($A1770, 'Medical Examinations'!$A$2:$J$2336, 10, FALSE)</f>
        <v>Normal</v>
      </c>
      <c r="N1770">
        <f>VLOOKUP($A1770, 'Hospitalisation Details'!$A$2:$K$2344, 5, FALSE)</f>
        <v>2</v>
      </c>
      <c r="O1770">
        <f>VLOOKUP($A1770, 'Hospitalisation Details'!$A$2:$K$2344, 6, FALSE)</f>
        <v>4949.76</v>
      </c>
      <c r="P1770" t="str">
        <f>VLOOKUP($A1770, 'Hospitalisation Details'!$A$2:$K$2344, 7, FALSE)</f>
        <v>tier - 2</v>
      </c>
      <c r="Q1770" t="str">
        <f>VLOOKUP($A1770, 'Hospitalisation Details'!$A$2:$K$2344, 8, FALSE)</f>
        <v>tier - 1</v>
      </c>
      <c r="R1770" t="str">
        <f>VLOOKUP($A1770, 'Hospitalisation Details'!$A$2:$K$2344, 9, FALSE)</f>
        <v>R1013</v>
      </c>
      <c r="S1770" t="str">
        <f>VLOOKUP($A1770, 'Hospitalisation Details'!$A$2:$K$2344, 10, FALSE)</f>
        <v>30Aug1991</v>
      </c>
      <c r="T1770">
        <f>VLOOKUP($A1770, 'Hospitalisation Details'!$A$2:$K$2344, 11, FALSE)</f>
        <v>31</v>
      </c>
    </row>
    <row r="1771" spans="1:20" ht="15.75" x14ac:dyDescent="0.25">
      <c r="A1771" s="1" t="s">
        <v>599</v>
      </c>
      <c r="B1771" t="str">
        <f>VLOOKUP($A1771, 'Customer Names'!$A$2:$D$2336, 2, FALSE)</f>
        <v>Spannaus</v>
      </c>
      <c r="C1771" t="str">
        <f>VLOOKUP($A1771, 'Customer Names'!$A$2:$D$2336, 3, FALSE)</f>
        <v xml:space="preserve"> Ms</v>
      </c>
      <c r="D1771" t="str">
        <f>VLOOKUP($A1771, 'Customer Names'!$A$2:$D$2336, 4, FALSE)</f>
        <v xml:space="preserve">  Michaela L</v>
      </c>
      <c r="E1771">
        <f>VLOOKUP($A1771, 'Medical Examinations'!$A$2:$J$2336, 2, FALSE)</f>
        <v>16.47</v>
      </c>
      <c r="F1771">
        <f>VLOOKUP($A1771, 'Medical Examinations'!$A$2:$J$2336, 3, FALSE)</f>
        <v>11.72</v>
      </c>
      <c r="G1771" t="str">
        <f>VLOOKUP($A1771, 'Medical Examinations'!$A$2:$J$2336, 4, FALSE)</f>
        <v>No</v>
      </c>
      <c r="H1771" t="str">
        <f>VLOOKUP($A1771, 'Medical Examinations'!$A$2:$J$2336, 5, FALSE)</f>
        <v>No</v>
      </c>
      <c r="I1771" t="str">
        <f>VLOOKUP($A1771, 'Medical Examinations'!$A$2:$J$2336, 6, FALSE)</f>
        <v>No</v>
      </c>
      <c r="J1771">
        <f>VLOOKUP($A1771, 'Medical Examinations'!$A$2:$J$2336, 7, FALSE)</f>
        <v>0</v>
      </c>
      <c r="K1771" t="str">
        <f>VLOOKUP($A1771, 'Medical Examinations'!$A$2:$J$2336, 8, FALSE)</f>
        <v>No</v>
      </c>
      <c r="L1771" t="str">
        <f>VLOOKUP($A1771, 'Medical Examinations'!$A$2:$J$2336, 9, FALSE)</f>
        <v>Underweight</v>
      </c>
      <c r="M1771" t="str">
        <f>VLOOKUP($A1771, 'Medical Examinations'!$A$2:$J$2336, 10, FALSE)</f>
        <v>Diabetes</v>
      </c>
      <c r="N1771">
        <f>VLOOKUP($A1771, 'Hospitalisation Details'!$A$2:$K$2344, 5, FALSE)</f>
        <v>0</v>
      </c>
      <c r="O1771">
        <f>VLOOKUP($A1771, 'Hospitalisation Details'!$A$2:$K$2344, 6, FALSE)</f>
        <v>4942.0600000000004</v>
      </c>
      <c r="P1771" t="str">
        <f>VLOOKUP($A1771, 'Hospitalisation Details'!$A$2:$K$2344, 7, FALSE)</f>
        <v>tier - 2</v>
      </c>
      <c r="Q1771" t="str">
        <f>VLOOKUP($A1771, 'Hospitalisation Details'!$A$2:$K$2344, 8, FALSE)</f>
        <v>tier - 2</v>
      </c>
      <c r="R1771" t="str">
        <f>VLOOKUP($A1771, 'Hospitalisation Details'!$A$2:$K$2344, 9, FALSE)</f>
        <v>R1013</v>
      </c>
      <c r="S1771" t="str">
        <f>VLOOKUP($A1771, 'Hospitalisation Details'!$A$2:$K$2344, 10, FALSE)</f>
        <v>26Jun1974</v>
      </c>
      <c r="T1771">
        <f>VLOOKUP($A1771, 'Hospitalisation Details'!$A$2:$K$2344, 11, FALSE)</f>
        <v>48</v>
      </c>
    </row>
    <row r="1772" spans="1:20" ht="15.75" x14ac:dyDescent="0.25">
      <c r="A1772" s="1" t="s">
        <v>598</v>
      </c>
      <c r="B1772" t="str">
        <f>VLOOKUP($A1772, 'Customer Names'!$A$2:$D$2336, 2, FALSE)</f>
        <v>Tarbiat</v>
      </c>
      <c r="C1772" t="str">
        <f>VLOOKUP($A1772, 'Customer Names'!$A$2:$D$2336, 3, FALSE)</f>
        <v xml:space="preserve"> Ms</v>
      </c>
      <c r="D1772" t="str">
        <f>VLOOKUP($A1772, 'Customer Names'!$A$2:$D$2336, 4, FALSE)</f>
        <v xml:space="preserve">  Shalaleh</v>
      </c>
      <c r="E1772">
        <f>VLOOKUP($A1772, 'Medical Examinations'!$A$2:$J$2336, 2, FALSE)</f>
        <v>25.8</v>
      </c>
      <c r="F1772">
        <f>VLOOKUP($A1772, 'Medical Examinations'!$A$2:$J$2336, 3, FALSE)</f>
        <v>5.29</v>
      </c>
      <c r="G1772" t="str">
        <f>VLOOKUP($A1772, 'Medical Examinations'!$A$2:$J$2336, 4, FALSE)</f>
        <v>No</v>
      </c>
      <c r="H1772" t="str">
        <f>VLOOKUP($A1772, 'Medical Examinations'!$A$2:$J$2336, 5, FALSE)</f>
        <v>No</v>
      </c>
      <c r="I1772" t="str">
        <f>VLOOKUP($A1772, 'Medical Examinations'!$A$2:$J$2336, 6, FALSE)</f>
        <v>No</v>
      </c>
      <c r="J1772">
        <f>VLOOKUP($A1772, 'Medical Examinations'!$A$2:$J$2336, 7, FALSE)</f>
        <v>0</v>
      </c>
      <c r="K1772" t="str">
        <f>VLOOKUP($A1772, 'Medical Examinations'!$A$2:$J$2336, 8, FALSE)</f>
        <v>No</v>
      </c>
      <c r="L1772" t="str">
        <f>VLOOKUP($A1772, 'Medical Examinations'!$A$2:$J$2336, 9, FALSE)</f>
        <v>Obesity</v>
      </c>
      <c r="M1772" t="str">
        <f>VLOOKUP($A1772, 'Medical Examinations'!$A$2:$J$2336, 10, FALSE)</f>
        <v>Normal</v>
      </c>
      <c r="N1772">
        <f>VLOOKUP($A1772, 'Hospitalisation Details'!$A$2:$K$2344, 5, FALSE)</f>
        <v>2</v>
      </c>
      <c r="O1772">
        <f>VLOOKUP($A1772, 'Hospitalisation Details'!$A$2:$K$2344, 6, FALSE)</f>
        <v>4934.71</v>
      </c>
      <c r="P1772" t="str">
        <f>VLOOKUP($A1772, 'Hospitalisation Details'!$A$2:$K$2344, 7, FALSE)</f>
        <v>tier - 2</v>
      </c>
      <c r="Q1772" t="str">
        <f>VLOOKUP($A1772, 'Hospitalisation Details'!$A$2:$K$2344, 8, FALSE)</f>
        <v>tier - 3</v>
      </c>
      <c r="R1772" t="str">
        <f>VLOOKUP($A1772, 'Hospitalisation Details'!$A$2:$K$2344, 9, FALSE)</f>
        <v>R1011</v>
      </c>
      <c r="S1772" t="str">
        <f>VLOOKUP($A1772, 'Hospitalisation Details'!$A$2:$K$2344, 10, FALSE)</f>
        <v>27Nov1991</v>
      </c>
      <c r="T1772">
        <f>VLOOKUP($A1772, 'Hospitalisation Details'!$A$2:$K$2344, 11, FALSE)</f>
        <v>31</v>
      </c>
    </row>
    <row r="1773" spans="1:20" ht="15.75" x14ac:dyDescent="0.25">
      <c r="A1773" s="1" t="s">
        <v>597</v>
      </c>
      <c r="B1773" t="str">
        <f>VLOOKUP($A1773, 'Customer Names'!$A$2:$D$2336, 2, FALSE)</f>
        <v>Pulkkinen</v>
      </c>
      <c r="C1773" t="str">
        <f>VLOOKUP($A1773, 'Customer Names'!$A$2:$D$2336, 3, FALSE)</f>
        <v xml:space="preserve"> Ms</v>
      </c>
      <c r="D1773" t="str">
        <f>VLOOKUP($A1773, 'Customer Names'!$A$2:$D$2336, 4, FALSE)</f>
        <v xml:space="preserve">  Karen</v>
      </c>
      <c r="E1773">
        <f>VLOOKUP($A1773, 'Medical Examinations'!$A$2:$J$2336, 2, FALSE)</f>
        <v>23.6</v>
      </c>
      <c r="F1773">
        <f>VLOOKUP($A1773, 'Medical Examinations'!$A$2:$J$2336, 3, FALSE)</f>
        <v>4.33</v>
      </c>
      <c r="G1773" t="str">
        <f>VLOOKUP($A1773, 'Medical Examinations'!$A$2:$J$2336, 4, FALSE)</f>
        <v>No</v>
      </c>
      <c r="H1773" t="str">
        <f>VLOOKUP($A1773, 'Medical Examinations'!$A$2:$J$2336, 5, FALSE)</f>
        <v>No</v>
      </c>
      <c r="I1773" t="str">
        <f>VLOOKUP($A1773, 'Medical Examinations'!$A$2:$J$2336, 6, FALSE)</f>
        <v>No</v>
      </c>
      <c r="J1773">
        <f>VLOOKUP($A1773, 'Medical Examinations'!$A$2:$J$2336, 7, FALSE)</f>
        <v>0</v>
      </c>
      <c r="K1773" t="str">
        <f>VLOOKUP($A1773, 'Medical Examinations'!$A$2:$J$2336, 8, FALSE)</f>
        <v>No</v>
      </c>
      <c r="L1773" t="str">
        <f>VLOOKUP($A1773, 'Medical Examinations'!$A$2:$J$2336, 9, FALSE)</f>
        <v>Obesity</v>
      </c>
      <c r="M1773" t="str">
        <f>VLOOKUP($A1773, 'Medical Examinations'!$A$2:$J$2336, 10, FALSE)</f>
        <v>Normal</v>
      </c>
      <c r="N1773">
        <f>VLOOKUP($A1773, 'Hospitalisation Details'!$A$2:$K$2344, 5, FALSE)</f>
        <v>2</v>
      </c>
      <c r="O1773">
        <f>VLOOKUP($A1773, 'Hospitalisation Details'!$A$2:$K$2344, 6, FALSE)</f>
        <v>4931.6499999999996</v>
      </c>
      <c r="P1773" t="str">
        <f>VLOOKUP($A1773, 'Hospitalisation Details'!$A$2:$K$2344, 7, FALSE)</f>
        <v>tier - 2</v>
      </c>
      <c r="Q1773" t="str">
        <f>VLOOKUP($A1773, 'Hospitalisation Details'!$A$2:$K$2344, 8, FALSE)</f>
        <v>tier - 3</v>
      </c>
      <c r="R1773" t="str">
        <f>VLOOKUP($A1773, 'Hospitalisation Details'!$A$2:$K$2344, 9, FALSE)</f>
        <v>R1011</v>
      </c>
      <c r="S1773" t="str">
        <f>VLOOKUP($A1773, 'Hospitalisation Details'!$A$2:$K$2344, 10, FALSE)</f>
        <v>23Aug1991</v>
      </c>
      <c r="T1773">
        <f>VLOOKUP($A1773, 'Hospitalisation Details'!$A$2:$K$2344, 11, FALSE)</f>
        <v>31</v>
      </c>
    </row>
    <row r="1774" spans="1:20" ht="15.75" x14ac:dyDescent="0.25">
      <c r="A1774" s="1" t="s">
        <v>596</v>
      </c>
      <c r="B1774" t="str">
        <f>VLOOKUP($A1774, 'Customer Names'!$A$2:$D$2336, 2, FALSE)</f>
        <v>Trnovcova</v>
      </c>
      <c r="C1774" t="str">
        <f>VLOOKUP($A1774, 'Customer Names'!$A$2:$D$2336, 3, FALSE)</f>
        <v xml:space="preserve"> Ms</v>
      </c>
      <c r="D1774" t="str">
        <f>VLOOKUP($A1774, 'Customer Names'!$A$2:$D$2336, 4, FALSE)</f>
        <v xml:space="preserve">  Zuzana</v>
      </c>
      <c r="E1774">
        <f>VLOOKUP($A1774, 'Medical Examinations'!$A$2:$J$2336, 2, FALSE)</f>
        <v>32.11</v>
      </c>
      <c r="F1774">
        <f>VLOOKUP($A1774, 'Medical Examinations'!$A$2:$J$2336, 3, FALSE)</f>
        <v>6.24</v>
      </c>
      <c r="G1774" t="str">
        <f>VLOOKUP($A1774, 'Medical Examinations'!$A$2:$J$2336, 4, FALSE)</f>
        <v>No</v>
      </c>
      <c r="H1774" t="str">
        <f>VLOOKUP($A1774, 'Medical Examinations'!$A$2:$J$2336, 5, FALSE)</f>
        <v>No</v>
      </c>
      <c r="I1774" t="str">
        <f>VLOOKUP($A1774, 'Medical Examinations'!$A$2:$J$2336, 6, FALSE)</f>
        <v>Yes</v>
      </c>
      <c r="J1774">
        <f>VLOOKUP($A1774, 'Medical Examinations'!$A$2:$J$2336, 7, FALSE)</f>
        <v>1</v>
      </c>
      <c r="K1774" t="str">
        <f>VLOOKUP($A1774, 'Medical Examinations'!$A$2:$J$2336, 8, FALSE)</f>
        <v>No</v>
      </c>
      <c r="L1774" t="str">
        <f>VLOOKUP($A1774, 'Medical Examinations'!$A$2:$J$2336, 9, FALSE)</f>
        <v>Obesity</v>
      </c>
      <c r="M1774" t="str">
        <f>VLOOKUP($A1774, 'Medical Examinations'!$A$2:$J$2336, 10, FALSE)</f>
        <v>Diabetes</v>
      </c>
      <c r="N1774">
        <f>VLOOKUP($A1774, 'Hospitalisation Details'!$A$2:$K$2344, 5, FALSE)</f>
        <v>2</v>
      </c>
      <c r="O1774">
        <f>VLOOKUP($A1774, 'Hospitalisation Details'!$A$2:$K$2344, 6, FALSE)</f>
        <v>4922.92</v>
      </c>
      <c r="P1774" t="str">
        <f>VLOOKUP($A1774, 'Hospitalisation Details'!$A$2:$K$2344, 7, FALSE)</f>
        <v>tier - 2</v>
      </c>
      <c r="Q1774" t="str">
        <f>VLOOKUP($A1774, 'Hospitalisation Details'!$A$2:$K$2344, 8, FALSE)</f>
        <v>tier - 2</v>
      </c>
      <c r="R1774" t="str">
        <f>VLOOKUP($A1774, 'Hospitalisation Details'!$A$2:$K$2344, 9, FALSE)</f>
        <v>R1012</v>
      </c>
      <c r="S1774" t="str">
        <f>VLOOKUP($A1774, 'Hospitalisation Details'!$A$2:$K$2344, 10, FALSE)</f>
        <v>10Aug1993</v>
      </c>
      <c r="T1774">
        <f>VLOOKUP($A1774, 'Hospitalisation Details'!$A$2:$K$2344, 11, FALSE)</f>
        <v>29</v>
      </c>
    </row>
    <row r="1775" spans="1:20" ht="15.75" x14ac:dyDescent="0.25">
      <c r="A1775" s="1" t="s">
        <v>595</v>
      </c>
      <c r="B1775" t="str">
        <f>VLOOKUP($A1775, 'Customer Names'!$A$2:$D$2336, 2, FALSE)</f>
        <v>Anthony</v>
      </c>
      <c r="C1775" t="str">
        <f>VLOOKUP($A1775, 'Customer Names'!$A$2:$D$2336, 3, FALSE)</f>
        <v xml:space="preserve"> Mr</v>
      </c>
      <c r="D1775" t="str">
        <f>VLOOKUP($A1775, 'Customer Names'!$A$2:$D$2336, 4, FALSE)</f>
        <v xml:space="preserve">  Daniel J</v>
      </c>
      <c r="E1775">
        <f>VLOOKUP($A1775, 'Medical Examinations'!$A$2:$J$2336, 2, FALSE)</f>
        <v>30.114999999999998</v>
      </c>
      <c r="F1775">
        <f>VLOOKUP($A1775, 'Medical Examinations'!$A$2:$J$2336, 3, FALSE)</f>
        <v>11.61</v>
      </c>
      <c r="G1775" t="str">
        <f>VLOOKUP($A1775, 'Medical Examinations'!$A$2:$J$2336, 4, FALSE)</f>
        <v>No</v>
      </c>
      <c r="H1775" t="str">
        <f>VLOOKUP($A1775, 'Medical Examinations'!$A$2:$J$2336, 5, FALSE)</f>
        <v>No</v>
      </c>
      <c r="I1775" t="str">
        <f>VLOOKUP($A1775, 'Medical Examinations'!$A$2:$J$2336, 6, FALSE)</f>
        <v>No</v>
      </c>
      <c r="J1775">
        <f>VLOOKUP($A1775, 'Medical Examinations'!$A$2:$J$2336, 7, FALSE)</f>
        <v>1</v>
      </c>
      <c r="K1775" t="str">
        <f>VLOOKUP($A1775, 'Medical Examinations'!$A$2:$J$2336, 8, FALSE)</f>
        <v>No</v>
      </c>
      <c r="L1775" t="str">
        <f>VLOOKUP($A1775, 'Medical Examinations'!$A$2:$J$2336, 9, FALSE)</f>
        <v>Obesity</v>
      </c>
      <c r="M1775" t="str">
        <f>VLOOKUP($A1775, 'Medical Examinations'!$A$2:$J$2336, 10, FALSE)</f>
        <v>Diabetes</v>
      </c>
      <c r="N1775">
        <f>VLOOKUP($A1775, 'Hospitalisation Details'!$A$2:$K$2344, 5, FALSE)</f>
        <v>5</v>
      </c>
      <c r="O1775">
        <f>VLOOKUP($A1775, 'Hospitalisation Details'!$A$2:$K$2344, 6, FALSE)</f>
        <v>4915.0600000000004</v>
      </c>
      <c r="P1775" t="str">
        <f>VLOOKUP($A1775, 'Hospitalisation Details'!$A$2:$K$2344, 7, FALSE)</f>
        <v>tier - 2</v>
      </c>
      <c r="Q1775" t="str">
        <f>VLOOKUP($A1775, 'Hospitalisation Details'!$A$2:$K$2344, 8, FALSE)</f>
        <v>tier - 1</v>
      </c>
      <c r="R1775" t="str">
        <f>VLOOKUP($A1775, 'Hospitalisation Details'!$A$2:$K$2344, 9, FALSE)</f>
        <v>R1017</v>
      </c>
      <c r="S1775" t="str">
        <f>VLOOKUP($A1775, 'Hospitalisation Details'!$A$2:$K$2344, 10, FALSE)</f>
        <v>21Aug2002</v>
      </c>
      <c r="T1775">
        <f>VLOOKUP($A1775, 'Hospitalisation Details'!$A$2:$K$2344, 11, FALSE)</f>
        <v>20</v>
      </c>
    </row>
    <row r="1776" spans="1:20" ht="15.75" x14ac:dyDescent="0.25">
      <c r="A1776" s="1" t="s">
        <v>594</v>
      </c>
      <c r="B1776" t="str">
        <f>VLOOKUP($A1776, 'Customer Names'!$A$2:$D$2336, 2, FALSE)</f>
        <v>Hetrick</v>
      </c>
      <c r="C1776" t="str">
        <f>VLOOKUP($A1776, 'Customer Names'!$A$2:$D$2336, 3, FALSE)</f>
        <v xml:space="preserve"> Ms</v>
      </c>
      <c r="D1776" t="str">
        <f>VLOOKUP($A1776, 'Customer Names'!$A$2:$D$2336, 4, FALSE)</f>
        <v xml:space="preserve">  Alexandra</v>
      </c>
      <c r="E1776">
        <f>VLOOKUP($A1776, 'Medical Examinations'!$A$2:$J$2336, 2, FALSE)</f>
        <v>20.28</v>
      </c>
      <c r="F1776">
        <f>VLOOKUP($A1776, 'Medical Examinations'!$A$2:$J$2336, 3, FALSE)</f>
        <v>11.07</v>
      </c>
      <c r="G1776" t="str">
        <f>VLOOKUP($A1776, 'Medical Examinations'!$A$2:$J$2336, 4, FALSE)</f>
        <v>No</v>
      </c>
      <c r="H1776" t="str">
        <f>VLOOKUP($A1776, 'Medical Examinations'!$A$2:$J$2336, 5, FALSE)</f>
        <v>No</v>
      </c>
      <c r="I1776" t="str">
        <f>VLOOKUP($A1776, 'Medical Examinations'!$A$2:$J$2336, 6, FALSE)</f>
        <v>No</v>
      </c>
      <c r="J1776">
        <f>VLOOKUP($A1776, 'Medical Examinations'!$A$2:$J$2336, 7, FALSE)</f>
        <v>0</v>
      </c>
      <c r="K1776" t="str">
        <f>VLOOKUP($A1776, 'Medical Examinations'!$A$2:$J$2336, 8, FALSE)</f>
        <v>No</v>
      </c>
      <c r="L1776" t="str">
        <f>VLOOKUP($A1776, 'Medical Examinations'!$A$2:$J$2336, 9, FALSE)</f>
        <v>Obesity</v>
      </c>
      <c r="M1776" t="str">
        <f>VLOOKUP($A1776, 'Medical Examinations'!$A$2:$J$2336, 10, FALSE)</f>
        <v>Diabetes</v>
      </c>
      <c r="N1776">
        <f>VLOOKUP($A1776, 'Hospitalisation Details'!$A$2:$K$2344, 5, FALSE)</f>
        <v>1</v>
      </c>
      <c r="O1776">
        <f>VLOOKUP($A1776, 'Hospitalisation Details'!$A$2:$K$2344, 6, FALSE)</f>
        <v>4911.8900000000003</v>
      </c>
      <c r="P1776" t="str">
        <f>VLOOKUP($A1776, 'Hospitalisation Details'!$A$2:$K$2344, 7, FALSE)</f>
        <v>tier - 2</v>
      </c>
      <c r="Q1776" t="str">
        <f>VLOOKUP($A1776, 'Hospitalisation Details'!$A$2:$K$2344, 8, FALSE)</f>
        <v>tier - 3</v>
      </c>
      <c r="R1776" t="str">
        <f>VLOOKUP($A1776, 'Hospitalisation Details'!$A$2:$K$2344, 9, FALSE)</f>
        <v>R1013</v>
      </c>
      <c r="S1776" t="str">
        <f>VLOOKUP($A1776, 'Hospitalisation Details'!$A$2:$K$2344, 10, FALSE)</f>
        <v>18Oct1981</v>
      </c>
      <c r="T1776">
        <f>VLOOKUP($A1776, 'Hospitalisation Details'!$A$2:$K$2344, 11, FALSE)</f>
        <v>41</v>
      </c>
    </row>
    <row r="1777" spans="1:20" ht="15.75" x14ac:dyDescent="0.25">
      <c r="A1777" s="1" t="s">
        <v>593</v>
      </c>
      <c r="B1777" t="str">
        <f>VLOOKUP($A1777, 'Customer Names'!$A$2:$D$2336, 2, FALSE)</f>
        <v>Stern</v>
      </c>
      <c r="C1777" t="str">
        <f>VLOOKUP($A1777, 'Customer Names'!$A$2:$D$2336, 3, FALSE)</f>
        <v xml:space="preserve"> Ms</v>
      </c>
      <c r="D1777" t="str">
        <f>VLOOKUP($A1777, 'Customer Names'!$A$2:$D$2336, 4, FALSE)</f>
        <v xml:space="preserve">  Jessica</v>
      </c>
      <c r="E1777">
        <f>VLOOKUP($A1777, 'Medical Examinations'!$A$2:$J$2336, 2, FALSE)</f>
        <v>20.234999999999999</v>
      </c>
      <c r="F1777">
        <f>VLOOKUP($A1777, 'Medical Examinations'!$A$2:$J$2336, 3, FALSE)</f>
        <v>5.19</v>
      </c>
      <c r="G1777" t="str">
        <f>VLOOKUP($A1777, 'Medical Examinations'!$A$2:$J$2336, 4, FALSE)</f>
        <v>No</v>
      </c>
      <c r="H1777" t="str">
        <f>VLOOKUP($A1777, 'Medical Examinations'!$A$2:$J$2336, 5, FALSE)</f>
        <v>No</v>
      </c>
      <c r="I1777" t="str">
        <f>VLOOKUP($A1777, 'Medical Examinations'!$A$2:$J$2336, 6, FALSE)</f>
        <v>Yes</v>
      </c>
      <c r="J1777">
        <f>VLOOKUP($A1777, 'Medical Examinations'!$A$2:$J$2336, 7, FALSE)</f>
        <v>0</v>
      </c>
      <c r="K1777" t="str">
        <f>VLOOKUP($A1777, 'Medical Examinations'!$A$2:$J$2336, 8, FALSE)</f>
        <v>No</v>
      </c>
      <c r="L1777" t="str">
        <f>VLOOKUP($A1777, 'Medical Examinations'!$A$2:$J$2336, 9, FALSE)</f>
        <v>Obesity</v>
      </c>
      <c r="M1777" t="str">
        <f>VLOOKUP($A1777, 'Medical Examinations'!$A$2:$J$2336, 10, FALSE)</f>
        <v>Normal</v>
      </c>
      <c r="N1777">
        <f>VLOOKUP($A1777, 'Hospitalisation Details'!$A$2:$K$2344, 5, FALSE)</f>
        <v>2</v>
      </c>
      <c r="O1777">
        <f>VLOOKUP($A1777, 'Hospitalisation Details'!$A$2:$K$2344, 6, FALSE)</f>
        <v>4906.41</v>
      </c>
      <c r="P1777" t="str">
        <f>VLOOKUP($A1777, 'Hospitalisation Details'!$A$2:$K$2344, 7, FALSE)</f>
        <v>tier - 2</v>
      </c>
      <c r="Q1777" t="str">
        <f>VLOOKUP($A1777, 'Hospitalisation Details'!$A$2:$K$2344, 8, FALSE)</f>
        <v>tier - 1</v>
      </c>
      <c r="R1777" t="str">
        <f>VLOOKUP($A1777, 'Hospitalisation Details'!$A$2:$K$2344, 9, FALSE)</f>
        <v>R1012</v>
      </c>
      <c r="S1777" t="str">
        <f>VLOOKUP($A1777, 'Hospitalisation Details'!$A$2:$K$2344, 10, FALSE)</f>
        <v>10Jul1993</v>
      </c>
      <c r="T1777">
        <f>VLOOKUP($A1777, 'Hospitalisation Details'!$A$2:$K$2344, 11, FALSE)</f>
        <v>29</v>
      </c>
    </row>
    <row r="1778" spans="1:20" ht="15.75" x14ac:dyDescent="0.25">
      <c r="A1778" s="1" t="s">
        <v>592</v>
      </c>
      <c r="B1778" t="str">
        <f>VLOOKUP($A1778, 'Customer Names'!$A$2:$D$2336, 2, FALSE)</f>
        <v>Newman</v>
      </c>
      <c r="C1778" t="str">
        <f>VLOOKUP($A1778, 'Customer Names'!$A$2:$D$2336, 3, FALSE)</f>
        <v xml:space="preserve"> Mr</v>
      </c>
      <c r="D1778" t="str">
        <f>VLOOKUP($A1778, 'Customer Names'!$A$2:$D$2336, 4, FALSE)</f>
        <v xml:space="preserve">  Matthew M</v>
      </c>
      <c r="E1778">
        <f>VLOOKUP($A1778, 'Medical Examinations'!$A$2:$J$2336, 2, FALSE)</f>
        <v>25.27</v>
      </c>
      <c r="F1778">
        <f>VLOOKUP($A1778, 'Medical Examinations'!$A$2:$J$2336, 3, FALSE)</f>
        <v>5.7</v>
      </c>
      <c r="G1778" t="str">
        <f>VLOOKUP($A1778, 'Medical Examinations'!$A$2:$J$2336, 4, FALSE)</f>
        <v>No</v>
      </c>
      <c r="H1778" t="str">
        <f>VLOOKUP($A1778, 'Medical Examinations'!$A$2:$J$2336, 5, FALSE)</f>
        <v>No</v>
      </c>
      <c r="I1778" t="str">
        <f>VLOOKUP($A1778, 'Medical Examinations'!$A$2:$J$2336, 6, FALSE)</f>
        <v>No</v>
      </c>
      <c r="J1778">
        <f>VLOOKUP($A1778, 'Medical Examinations'!$A$2:$J$2336, 7, FALSE)</f>
        <v>0</v>
      </c>
      <c r="K1778" t="str">
        <f>VLOOKUP($A1778, 'Medical Examinations'!$A$2:$J$2336, 8, FALSE)</f>
        <v>No</v>
      </c>
      <c r="L1778" t="str">
        <f>VLOOKUP($A1778, 'Medical Examinations'!$A$2:$J$2336, 9, FALSE)</f>
        <v>Obesity</v>
      </c>
      <c r="M1778" t="str">
        <f>VLOOKUP($A1778, 'Medical Examinations'!$A$2:$J$2336, 10, FALSE)</f>
        <v>Diabetes</v>
      </c>
      <c r="N1778">
        <f>VLOOKUP($A1778, 'Hospitalisation Details'!$A$2:$K$2344, 5, FALSE)</f>
        <v>1</v>
      </c>
      <c r="O1778">
        <f>VLOOKUP($A1778, 'Hospitalisation Details'!$A$2:$K$2344, 6, FALSE)</f>
        <v>4894.75</v>
      </c>
      <c r="P1778" t="str">
        <f>VLOOKUP($A1778, 'Hospitalisation Details'!$A$2:$K$2344, 7, FALSE)</f>
        <v>tier - 3</v>
      </c>
      <c r="Q1778" t="str">
        <f>VLOOKUP($A1778, 'Hospitalisation Details'!$A$2:$K$2344, 8, FALSE)</f>
        <v>tier - 3</v>
      </c>
      <c r="R1778" t="str">
        <f>VLOOKUP($A1778, 'Hospitalisation Details'!$A$2:$K$2344, 9, FALSE)</f>
        <v>R1012</v>
      </c>
      <c r="S1778" t="str">
        <f>VLOOKUP($A1778, 'Hospitalisation Details'!$A$2:$K$2344, 10, FALSE)</f>
        <v>23Sep1988</v>
      </c>
      <c r="T1778">
        <f>VLOOKUP($A1778, 'Hospitalisation Details'!$A$2:$K$2344, 11, FALSE)</f>
        <v>34</v>
      </c>
    </row>
    <row r="1779" spans="1:20" ht="15.75" x14ac:dyDescent="0.25">
      <c r="A1779" s="1" t="s">
        <v>591</v>
      </c>
      <c r="B1779" t="str">
        <f>VLOOKUP($A1779, 'Customer Names'!$A$2:$D$2336, 2, FALSE)</f>
        <v>Reasoner</v>
      </c>
      <c r="C1779" t="str">
        <f>VLOOKUP($A1779, 'Customer Names'!$A$2:$D$2336, 3, FALSE)</f>
        <v xml:space="preserve"> Ms</v>
      </c>
      <c r="D1779" t="str">
        <f>VLOOKUP($A1779, 'Customer Names'!$A$2:$D$2336, 4, FALSE)</f>
        <v xml:space="preserve">  Nadine A</v>
      </c>
      <c r="E1779">
        <f>VLOOKUP($A1779, 'Medical Examinations'!$A$2:$J$2336, 2, FALSE)</f>
        <v>24.24</v>
      </c>
      <c r="F1779">
        <f>VLOOKUP($A1779, 'Medical Examinations'!$A$2:$J$2336, 3, FALSE)</f>
        <v>6.15</v>
      </c>
      <c r="G1779" t="str">
        <f>VLOOKUP($A1779, 'Medical Examinations'!$A$2:$J$2336, 4, FALSE)</f>
        <v>No</v>
      </c>
      <c r="H1779" t="str">
        <f>VLOOKUP($A1779, 'Medical Examinations'!$A$2:$J$2336, 5, FALSE)</f>
        <v>No</v>
      </c>
      <c r="I1779" t="str">
        <f>VLOOKUP($A1779, 'Medical Examinations'!$A$2:$J$2336, 6, FALSE)</f>
        <v>No</v>
      </c>
      <c r="J1779">
        <f>VLOOKUP($A1779, 'Medical Examinations'!$A$2:$J$2336, 7, FALSE)</f>
        <v>0</v>
      </c>
      <c r="K1779" t="str">
        <f>VLOOKUP($A1779, 'Medical Examinations'!$A$2:$J$2336, 8, FALSE)</f>
        <v>No</v>
      </c>
      <c r="L1779" t="str">
        <f>VLOOKUP($A1779, 'Medical Examinations'!$A$2:$J$2336, 9, FALSE)</f>
        <v>Obesity</v>
      </c>
      <c r="M1779" t="str">
        <f>VLOOKUP($A1779, 'Medical Examinations'!$A$2:$J$2336, 10, FALSE)</f>
        <v>Diabetes</v>
      </c>
      <c r="N1779">
        <f>VLOOKUP($A1779, 'Hospitalisation Details'!$A$2:$K$2344, 5, FALSE)</f>
        <v>3</v>
      </c>
      <c r="O1779">
        <f>VLOOKUP($A1779, 'Hospitalisation Details'!$A$2:$K$2344, 6, FALSE)</f>
        <v>4894.3900000000003</v>
      </c>
      <c r="P1779" t="str">
        <f>VLOOKUP($A1779, 'Hospitalisation Details'!$A$2:$K$2344, 7, FALSE)</f>
        <v>tier - 2</v>
      </c>
      <c r="Q1779" t="str">
        <f>VLOOKUP($A1779, 'Hospitalisation Details'!$A$2:$K$2344, 8, FALSE)</f>
        <v>tier - 3</v>
      </c>
      <c r="R1779" t="str">
        <f>VLOOKUP($A1779, 'Hospitalisation Details'!$A$2:$K$2344, 9, FALSE)</f>
        <v>R1013</v>
      </c>
      <c r="S1779" t="str">
        <f>VLOOKUP($A1779, 'Hospitalisation Details'!$A$2:$K$2344, 10, FALSE)</f>
        <v>28Nov1990</v>
      </c>
      <c r="T1779">
        <f>VLOOKUP($A1779, 'Hospitalisation Details'!$A$2:$K$2344, 11, FALSE)</f>
        <v>32</v>
      </c>
    </row>
    <row r="1780" spans="1:20" ht="15.75" x14ac:dyDescent="0.25">
      <c r="A1780" s="1" t="s">
        <v>590</v>
      </c>
      <c r="B1780" t="str">
        <f>VLOOKUP($A1780, 'Customer Names'!$A$2:$D$2336, 2, FALSE)</f>
        <v>Mone</v>
      </c>
      <c r="C1780" t="str">
        <f>VLOOKUP($A1780, 'Customer Names'!$A$2:$D$2336, 3, FALSE)</f>
        <v xml:space="preserve"> Mr</v>
      </c>
      <c r="D1780" t="str">
        <f>VLOOKUP($A1780, 'Customer Names'!$A$2:$D$2336, 4, FALSE)</f>
        <v xml:space="preserve">  Peter J Jr</v>
      </c>
      <c r="E1780">
        <f>VLOOKUP($A1780, 'Medical Examinations'!$A$2:$J$2336, 2, FALSE)</f>
        <v>35.75</v>
      </c>
      <c r="F1780">
        <f>VLOOKUP($A1780, 'Medical Examinations'!$A$2:$J$2336, 3, FALSE)</f>
        <v>5.07</v>
      </c>
      <c r="G1780" t="str">
        <f>VLOOKUP($A1780, 'Medical Examinations'!$A$2:$J$2336, 4, FALSE)</f>
        <v>Yes</v>
      </c>
      <c r="H1780" t="str">
        <f>VLOOKUP($A1780, 'Medical Examinations'!$A$2:$J$2336, 5, FALSE)</f>
        <v>No</v>
      </c>
      <c r="I1780" t="str">
        <f>VLOOKUP($A1780, 'Medical Examinations'!$A$2:$J$2336, 6, FALSE)</f>
        <v>No</v>
      </c>
      <c r="J1780">
        <f>VLOOKUP($A1780, 'Medical Examinations'!$A$2:$J$2336, 7, FALSE)</f>
        <v>1</v>
      </c>
      <c r="K1780" t="str">
        <f>VLOOKUP($A1780, 'Medical Examinations'!$A$2:$J$2336, 8, FALSE)</f>
        <v>No</v>
      </c>
      <c r="L1780" t="str">
        <f>VLOOKUP($A1780, 'Medical Examinations'!$A$2:$J$2336, 9, FALSE)</f>
        <v>Obesity</v>
      </c>
      <c r="M1780" t="str">
        <f>VLOOKUP($A1780, 'Medical Examinations'!$A$2:$J$2336, 10, FALSE)</f>
        <v>Normal</v>
      </c>
      <c r="N1780">
        <f>VLOOKUP($A1780, 'Hospitalisation Details'!$A$2:$K$2344, 5, FALSE)</f>
        <v>2</v>
      </c>
      <c r="O1780">
        <f>VLOOKUP($A1780, 'Hospitalisation Details'!$A$2:$K$2344, 6, FALSE)</f>
        <v>4890</v>
      </c>
      <c r="P1780" t="str">
        <f>VLOOKUP($A1780, 'Hospitalisation Details'!$A$2:$K$2344, 7, FALSE)</f>
        <v>tier - 3</v>
      </c>
      <c r="Q1780" t="str">
        <f>VLOOKUP($A1780, 'Hospitalisation Details'!$A$2:$K$2344, 8, FALSE)</f>
        <v>tier - 2</v>
      </c>
      <c r="R1780" t="str">
        <f>VLOOKUP($A1780, 'Hospitalisation Details'!$A$2:$K$2344, 9, FALSE)</f>
        <v>R1013</v>
      </c>
      <c r="S1780" t="str">
        <f>VLOOKUP($A1780, 'Hospitalisation Details'!$A$2:$K$2344, 10, FALSE)</f>
        <v>10Jul1989</v>
      </c>
      <c r="T1780">
        <f>VLOOKUP($A1780, 'Hospitalisation Details'!$A$2:$K$2344, 11, FALSE)</f>
        <v>33</v>
      </c>
    </row>
    <row r="1781" spans="1:20" ht="15.75" x14ac:dyDescent="0.25">
      <c r="A1781" s="1" t="s">
        <v>589</v>
      </c>
      <c r="B1781" t="str">
        <f>VLOOKUP($A1781, 'Customer Names'!$A$2:$D$2336, 2, FALSE)</f>
        <v>Powers</v>
      </c>
      <c r="C1781" t="str">
        <f>VLOOKUP($A1781, 'Customer Names'!$A$2:$D$2336, 3, FALSE)</f>
        <v xml:space="preserve"> Ms</v>
      </c>
      <c r="D1781" t="str">
        <f>VLOOKUP($A1781, 'Customer Names'!$A$2:$D$2336, 4, FALSE)</f>
        <v xml:space="preserve">  Colleen M</v>
      </c>
      <c r="E1781">
        <f>VLOOKUP($A1781, 'Medical Examinations'!$A$2:$J$2336, 2, FALSE)</f>
        <v>29.92</v>
      </c>
      <c r="F1781">
        <f>VLOOKUP($A1781, 'Medical Examinations'!$A$2:$J$2336, 3, FALSE)</f>
        <v>10.97</v>
      </c>
      <c r="G1781" t="str">
        <f>VLOOKUP($A1781, 'Medical Examinations'!$A$2:$J$2336, 4, FALSE)</f>
        <v>No</v>
      </c>
      <c r="H1781" t="str">
        <f>VLOOKUP($A1781, 'Medical Examinations'!$A$2:$J$2336, 5, FALSE)</f>
        <v>No</v>
      </c>
      <c r="I1781" t="str">
        <f>VLOOKUP($A1781, 'Medical Examinations'!$A$2:$J$2336, 6, FALSE)</f>
        <v>No</v>
      </c>
      <c r="J1781">
        <f>VLOOKUP($A1781, 'Medical Examinations'!$A$2:$J$2336, 7, FALSE)</f>
        <v>1</v>
      </c>
      <c r="K1781" t="str">
        <f>VLOOKUP($A1781, 'Medical Examinations'!$A$2:$J$2336, 8, FALSE)</f>
        <v>No</v>
      </c>
      <c r="L1781" t="str">
        <f>VLOOKUP($A1781, 'Medical Examinations'!$A$2:$J$2336, 9, FALSE)</f>
        <v>Obesity</v>
      </c>
      <c r="M1781" t="str">
        <f>VLOOKUP($A1781, 'Medical Examinations'!$A$2:$J$2336, 10, FALSE)</f>
        <v>Diabetes</v>
      </c>
      <c r="N1781">
        <f>VLOOKUP($A1781, 'Hospitalisation Details'!$A$2:$K$2344, 5, FALSE)</f>
        <v>0</v>
      </c>
      <c r="O1781">
        <f>VLOOKUP($A1781, 'Hospitalisation Details'!$A$2:$K$2344, 6, FALSE)</f>
        <v>4889.04</v>
      </c>
      <c r="P1781" t="str">
        <f>VLOOKUP($A1781, 'Hospitalisation Details'!$A$2:$K$2344, 7, FALSE)</f>
        <v>tier - 2</v>
      </c>
      <c r="Q1781" t="str">
        <f>VLOOKUP($A1781, 'Hospitalisation Details'!$A$2:$K$2344, 8, FALSE)</f>
        <v>tier - 1</v>
      </c>
      <c r="R1781" t="str">
        <f>VLOOKUP($A1781, 'Hospitalisation Details'!$A$2:$K$2344, 9, FALSE)</f>
        <v>R1013</v>
      </c>
      <c r="S1781" t="str">
        <f>VLOOKUP($A1781, 'Hospitalisation Details'!$A$2:$K$2344, 10, FALSE)</f>
        <v>27Oct1986</v>
      </c>
      <c r="T1781">
        <f>VLOOKUP($A1781, 'Hospitalisation Details'!$A$2:$K$2344, 11, FALSE)</f>
        <v>36</v>
      </c>
    </row>
    <row r="1782" spans="1:20" ht="15.75" x14ac:dyDescent="0.25">
      <c r="A1782" s="1" t="s">
        <v>588</v>
      </c>
      <c r="B1782" t="str">
        <f>VLOOKUP($A1782, 'Customer Names'!$A$2:$D$2336, 2, FALSE)</f>
        <v>Ulery</v>
      </c>
      <c r="C1782" t="str">
        <f>VLOOKUP($A1782, 'Customer Names'!$A$2:$D$2336, 3, FALSE)</f>
        <v xml:space="preserve"> Ms</v>
      </c>
      <c r="D1782" t="str">
        <f>VLOOKUP($A1782, 'Customer Names'!$A$2:$D$2336, 4, FALSE)</f>
        <v xml:space="preserve">  Julie A</v>
      </c>
      <c r="E1782">
        <f>VLOOKUP($A1782, 'Medical Examinations'!$A$2:$J$2336, 2, FALSE)</f>
        <v>26.2</v>
      </c>
      <c r="F1782">
        <f>VLOOKUP($A1782, 'Medical Examinations'!$A$2:$J$2336, 3, FALSE)</f>
        <v>10.93</v>
      </c>
      <c r="G1782" t="str">
        <f>VLOOKUP($A1782, 'Medical Examinations'!$A$2:$J$2336, 4, FALSE)</f>
        <v>No</v>
      </c>
      <c r="H1782" t="str">
        <f>VLOOKUP($A1782, 'Medical Examinations'!$A$2:$J$2336, 5, FALSE)</f>
        <v>No</v>
      </c>
      <c r="I1782" t="str">
        <f>VLOOKUP($A1782, 'Medical Examinations'!$A$2:$J$2336, 6, FALSE)</f>
        <v>No</v>
      </c>
      <c r="J1782">
        <f>VLOOKUP($A1782, 'Medical Examinations'!$A$2:$J$2336, 7, FALSE)</f>
        <v>0</v>
      </c>
      <c r="K1782" t="str">
        <f>VLOOKUP($A1782, 'Medical Examinations'!$A$2:$J$2336, 8, FALSE)</f>
        <v>No</v>
      </c>
      <c r="L1782" t="str">
        <f>VLOOKUP($A1782, 'Medical Examinations'!$A$2:$J$2336, 9, FALSE)</f>
        <v>Obesity</v>
      </c>
      <c r="M1782" t="str">
        <f>VLOOKUP($A1782, 'Medical Examinations'!$A$2:$J$2336, 10, FALSE)</f>
        <v>Diabetes</v>
      </c>
      <c r="N1782">
        <f>VLOOKUP($A1782, 'Hospitalisation Details'!$A$2:$K$2344, 5, FALSE)</f>
        <v>0</v>
      </c>
      <c r="O1782">
        <f>VLOOKUP($A1782, 'Hospitalisation Details'!$A$2:$K$2344, 6, FALSE)</f>
        <v>4883.87</v>
      </c>
      <c r="P1782" t="str">
        <f>VLOOKUP($A1782, 'Hospitalisation Details'!$A$2:$K$2344, 7, FALSE)</f>
        <v>tier - 2</v>
      </c>
      <c r="Q1782" t="str">
        <f>VLOOKUP($A1782, 'Hospitalisation Details'!$A$2:$K$2344, 8, FALSE)</f>
        <v>tier - 1</v>
      </c>
      <c r="R1782" t="str">
        <f>VLOOKUP($A1782, 'Hospitalisation Details'!$A$2:$K$2344, 9, FALSE)</f>
        <v>R1011</v>
      </c>
      <c r="S1782" t="str">
        <f>VLOOKUP($A1782, 'Hospitalisation Details'!$A$2:$K$2344, 10, FALSE)</f>
        <v>23Dec1986</v>
      </c>
      <c r="T1782">
        <f>VLOOKUP($A1782, 'Hospitalisation Details'!$A$2:$K$2344, 11, FALSE)</f>
        <v>36</v>
      </c>
    </row>
    <row r="1783" spans="1:20" ht="15.75" x14ac:dyDescent="0.25">
      <c r="A1783" s="1" t="s">
        <v>587</v>
      </c>
      <c r="B1783" t="str">
        <f>VLOOKUP($A1783, 'Customer Names'!$A$2:$D$2336, 2, FALSE)</f>
        <v>Haines</v>
      </c>
      <c r="C1783" t="str">
        <f>VLOOKUP($A1783, 'Customer Names'!$A$2:$D$2336, 3, FALSE)</f>
        <v xml:space="preserve"> Mr</v>
      </c>
      <c r="D1783" t="str">
        <f>VLOOKUP($A1783, 'Customer Names'!$A$2:$D$2336, 4, FALSE)</f>
        <v xml:space="preserve">  Douglas W</v>
      </c>
      <c r="E1783">
        <f>VLOOKUP($A1783, 'Medical Examinations'!$A$2:$J$2336, 2, FALSE)</f>
        <v>26.695</v>
      </c>
      <c r="F1783">
        <f>VLOOKUP($A1783, 'Medical Examinations'!$A$2:$J$2336, 3, FALSE)</f>
        <v>4.21</v>
      </c>
      <c r="G1783" t="str">
        <f>VLOOKUP($A1783, 'Medical Examinations'!$A$2:$J$2336, 4, FALSE)</f>
        <v>No</v>
      </c>
      <c r="H1783" t="str">
        <f>VLOOKUP($A1783, 'Medical Examinations'!$A$2:$J$2336, 5, FALSE)</f>
        <v>No</v>
      </c>
      <c r="I1783" t="str">
        <f>VLOOKUP($A1783, 'Medical Examinations'!$A$2:$J$2336, 6, FALSE)</f>
        <v>Yes</v>
      </c>
      <c r="J1783">
        <f>VLOOKUP($A1783, 'Medical Examinations'!$A$2:$J$2336, 7, FALSE)</f>
        <v>0</v>
      </c>
      <c r="K1783" t="str">
        <f>VLOOKUP($A1783, 'Medical Examinations'!$A$2:$J$2336, 8, FALSE)</f>
        <v>No</v>
      </c>
      <c r="L1783" t="str">
        <f>VLOOKUP($A1783, 'Medical Examinations'!$A$2:$J$2336, 9, FALSE)</f>
        <v>Obesity</v>
      </c>
      <c r="M1783" t="str">
        <f>VLOOKUP($A1783, 'Medical Examinations'!$A$2:$J$2336, 10, FALSE)</f>
        <v>Normal</v>
      </c>
      <c r="N1783">
        <f>VLOOKUP($A1783, 'Hospitalisation Details'!$A$2:$K$2344, 5, FALSE)</f>
        <v>4</v>
      </c>
      <c r="O1783">
        <f>VLOOKUP($A1783, 'Hospitalisation Details'!$A$2:$K$2344, 6, FALSE)</f>
        <v>4877.9799999999996</v>
      </c>
      <c r="P1783" t="str">
        <f>VLOOKUP($A1783, 'Hospitalisation Details'!$A$2:$K$2344, 7, FALSE)</f>
        <v>tier - 2</v>
      </c>
      <c r="Q1783" t="str">
        <f>VLOOKUP($A1783, 'Hospitalisation Details'!$A$2:$K$2344, 8, FALSE)</f>
        <v>tier - 3</v>
      </c>
      <c r="R1783" t="str">
        <f>VLOOKUP($A1783, 'Hospitalisation Details'!$A$2:$K$2344, 9, FALSE)</f>
        <v>R1012</v>
      </c>
      <c r="S1783" t="str">
        <f>VLOOKUP($A1783, 'Hospitalisation Details'!$A$2:$K$2344, 10, FALSE)</f>
        <v>29Sep1997</v>
      </c>
      <c r="T1783">
        <f>VLOOKUP($A1783, 'Hospitalisation Details'!$A$2:$K$2344, 11, FALSE)</f>
        <v>25</v>
      </c>
    </row>
    <row r="1784" spans="1:20" ht="15.75" x14ac:dyDescent="0.25">
      <c r="A1784" s="1" t="s">
        <v>586</v>
      </c>
      <c r="B1784" t="str">
        <f>VLOOKUP($A1784, 'Customer Names'!$A$2:$D$2336, 2, FALSE)</f>
        <v>Airoldi</v>
      </c>
      <c r="C1784" t="str">
        <f>VLOOKUP($A1784, 'Customer Names'!$A$2:$D$2336, 3, FALSE)</f>
        <v xml:space="preserve"> Ms</v>
      </c>
      <c r="D1784" t="str">
        <f>VLOOKUP($A1784, 'Customer Names'!$A$2:$D$2336, 4, FALSE)</f>
        <v xml:space="preserve">  Catherine</v>
      </c>
      <c r="E1784">
        <f>VLOOKUP($A1784, 'Medical Examinations'!$A$2:$J$2336, 2, FALSE)</f>
        <v>23.16</v>
      </c>
      <c r="F1784">
        <f>VLOOKUP($A1784, 'Medical Examinations'!$A$2:$J$2336, 3, FALSE)</f>
        <v>5.5</v>
      </c>
      <c r="G1784" t="str">
        <f>VLOOKUP($A1784, 'Medical Examinations'!$A$2:$J$2336, 4, FALSE)</f>
        <v>No</v>
      </c>
      <c r="H1784" t="str">
        <f>VLOOKUP($A1784, 'Medical Examinations'!$A$2:$J$2336, 5, FALSE)</f>
        <v>No</v>
      </c>
      <c r="I1784" t="str">
        <f>VLOOKUP($A1784, 'Medical Examinations'!$A$2:$J$2336, 6, FALSE)</f>
        <v>No</v>
      </c>
      <c r="J1784">
        <f>VLOOKUP($A1784, 'Medical Examinations'!$A$2:$J$2336, 7, FALSE)</f>
        <v>0</v>
      </c>
      <c r="K1784" t="str">
        <f>VLOOKUP($A1784, 'Medical Examinations'!$A$2:$J$2336, 8, FALSE)</f>
        <v>No</v>
      </c>
      <c r="L1784" t="str">
        <f>VLOOKUP($A1784, 'Medical Examinations'!$A$2:$J$2336, 9, FALSE)</f>
        <v>Obesity</v>
      </c>
      <c r="M1784" t="str">
        <f>VLOOKUP($A1784, 'Medical Examinations'!$A$2:$J$2336, 10, FALSE)</f>
        <v>Normal</v>
      </c>
      <c r="N1784">
        <f>VLOOKUP($A1784, 'Hospitalisation Details'!$A$2:$K$2344, 5, FALSE)</f>
        <v>3</v>
      </c>
      <c r="O1784">
        <f>VLOOKUP($A1784, 'Hospitalisation Details'!$A$2:$K$2344, 6, FALSE)</f>
        <v>4859.8900000000003</v>
      </c>
      <c r="P1784" t="str">
        <f>VLOOKUP($A1784, 'Hospitalisation Details'!$A$2:$K$2344, 7, FALSE)</f>
        <v>tier - 2</v>
      </c>
      <c r="Q1784" t="str">
        <f>VLOOKUP($A1784, 'Hospitalisation Details'!$A$2:$K$2344, 8, FALSE)</f>
        <v>tier - 3</v>
      </c>
      <c r="R1784" t="str">
        <f>VLOOKUP($A1784, 'Hospitalisation Details'!$A$2:$K$2344, 9, FALSE)</f>
        <v>R1011</v>
      </c>
      <c r="S1784" t="str">
        <f>VLOOKUP($A1784, 'Hospitalisation Details'!$A$2:$K$2344, 10, FALSE)</f>
        <v>1Sep1989</v>
      </c>
      <c r="T1784">
        <f>VLOOKUP($A1784, 'Hospitalisation Details'!$A$2:$K$2344, 11, FALSE)</f>
        <v>33</v>
      </c>
    </row>
    <row r="1785" spans="1:20" ht="15.75" x14ac:dyDescent="0.25">
      <c r="A1785" s="1" t="s">
        <v>585</v>
      </c>
      <c r="B1785" t="str">
        <f>VLOOKUP($A1785, 'Customer Names'!$A$2:$D$2336, 2, FALSE)</f>
        <v>Mattis</v>
      </c>
      <c r="C1785" t="str">
        <f>VLOOKUP($A1785, 'Customer Names'!$A$2:$D$2336, 3, FALSE)</f>
        <v xml:space="preserve"> Mr</v>
      </c>
      <c r="D1785" t="str">
        <f>VLOOKUP($A1785, 'Customer Names'!$A$2:$D$2336, 4, FALSE)</f>
        <v xml:space="preserve">  James A</v>
      </c>
      <c r="E1785">
        <f>VLOOKUP($A1785, 'Medical Examinations'!$A$2:$J$2336, 2, FALSE)</f>
        <v>32.585000000000001</v>
      </c>
      <c r="F1785">
        <f>VLOOKUP($A1785, 'Medical Examinations'!$A$2:$J$2336, 3, FALSE)</f>
        <v>4.93</v>
      </c>
      <c r="G1785" t="str">
        <f>VLOOKUP($A1785, 'Medical Examinations'!$A$2:$J$2336, 4, FALSE)</f>
        <v>No</v>
      </c>
      <c r="H1785" t="str">
        <f>VLOOKUP($A1785, 'Medical Examinations'!$A$2:$J$2336, 5, FALSE)</f>
        <v>No</v>
      </c>
      <c r="I1785" t="str">
        <f>VLOOKUP($A1785, 'Medical Examinations'!$A$2:$J$2336, 6, FALSE)</f>
        <v>No</v>
      </c>
      <c r="J1785">
        <f>VLOOKUP($A1785, 'Medical Examinations'!$A$2:$J$2336, 7, FALSE)</f>
        <v>1</v>
      </c>
      <c r="K1785" t="str">
        <f>VLOOKUP($A1785, 'Medical Examinations'!$A$2:$J$2336, 8, FALSE)</f>
        <v>No</v>
      </c>
      <c r="L1785" t="str">
        <f>VLOOKUP($A1785, 'Medical Examinations'!$A$2:$J$2336, 9, FALSE)</f>
        <v>Obesity</v>
      </c>
      <c r="M1785" t="str">
        <f>VLOOKUP($A1785, 'Medical Examinations'!$A$2:$J$2336, 10, FALSE)</f>
        <v>Normal</v>
      </c>
      <c r="N1785">
        <f>VLOOKUP($A1785, 'Hospitalisation Details'!$A$2:$K$2344, 5, FALSE)</f>
        <v>3</v>
      </c>
      <c r="O1785">
        <f>VLOOKUP($A1785, 'Hospitalisation Details'!$A$2:$K$2344, 6, FALSE)</f>
        <v>4846.92</v>
      </c>
      <c r="P1785" t="str">
        <f>VLOOKUP($A1785, 'Hospitalisation Details'!$A$2:$K$2344, 7, FALSE)</f>
        <v>tier - 2</v>
      </c>
      <c r="Q1785" t="str">
        <f>VLOOKUP($A1785, 'Hospitalisation Details'!$A$2:$K$2344, 8, FALSE)</f>
        <v>tier - 3</v>
      </c>
      <c r="R1785" t="str">
        <f>VLOOKUP($A1785, 'Hospitalisation Details'!$A$2:$K$2344, 9, FALSE)</f>
        <v>R1017</v>
      </c>
      <c r="S1785" t="str">
        <f>VLOOKUP($A1785, 'Hospitalisation Details'!$A$2:$K$2344, 10, FALSE)</f>
        <v>27Dec1995</v>
      </c>
      <c r="T1785">
        <f>VLOOKUP($A1785, 'Hospitalisation Details'!$A$2:$K$2344, 11, FALSE)</f>
        <v>27</v>
      </c>
    </row>
    <row r="1786" spans="1:20" ht="15.75" x14ac:dyDescent="0.25">
      <c r="A1786" s="1" t="s">
        <v>584</v>
      </c>
      <c r="B1786" t="str">
        <f>VLOOKUP($A1786, 'Customer Names'!$A$2:$D$2336, 2, FALSE)</f>
        <v>Cho</v>
      </c>
      <c r="C1786" t="str">
        <f>VLOOKUP($A1786, 'Customer Names'!$A$2:$D$2336, 3, FALSE)</f>
        <v xml:space="preserve"> Mr</v>
      </c>
      <c r="D1786" t="str">
        <f>VLOOKUP($A1786, 'Customer Names'!$A$2:$D$2336, 4, FALSE)</f>
        <v xml:space="preserve">  Youngseong</v>
      </c>
      <c r="E1786">
        <f>VLOOKUP($A1786, 'Medical Examinations'!$A$2:$J$2336, 2, FALSE)</f>
        <v>33.97</v>
      </c>
      <c r="F1786">
        <f>VLOOKUP($A1786, 'Medical Examinations'!$A$2:$J$2336, 3, FALSE)</f>
        <v>5.6</v>
      </c>
      <c r="G1786" t="str">
        <f>VLOOKUP($A1786, 'Medical Examinations'!$A$2:$J$2336, 4, FALSE)</f>
        <v>Yes</v>
      </c>
      <c r="H1786" t="str">
        <f>VLOOKUP($A1786, 'Medical Examinations'!$A$2:$J$2336, 5, FALSE)</f>
        <v>No</v>
      </c>
      <c r="I1786" t="str">
        <f>VLOOKUP($A1786, 'Medical Examinations'!$A$2:$J$2336, 6, FALSE)</f>
        <v>No</v>
      </c>
      <c r="J1786">
        <f>VLOOKUP($A1786, 'Medical Examinations'!$A$2:$J$2336, 7, FALSE)</f>
        <v>1</v>
      </c>
      <c r="K1786" t="str">
        <f>VLOOKUP($A1786, 'Medical Examinations'!$A$2:$J$2336, 8, FALSE)</f>
        <v>No</v>
      </c>
      <c r="L1786" t="str">
        <f>VLOOKUP($A1786, 'Medical Examinations'!$A$2:$J$2336, 9, FALSE)</f>
        <v>Obesity</v>
      </c>
      <c r="M1786" t="str">
        <f>VLOOKUP($A1786, 'Medical Examinations'!$A$2:$J$2336, 10, FALSE)</f>
        <v>Normal</v>
      </c>
      <c r="N1786">
        <f>VLOOKUP($A1786, 'Hospitalisation Details'!$A$2:$K$2344, 5, FALSE)</f>
        <v>0</v>
      </c>
      <c r="O1786">
        <f>VLOOKUP($A1786, 'Hospitalisation Details'!$A$2:$K$2344, 6, FALSE)</f>
        <v>4846.53</v>
      </c>
      <c r="P1786" t="str">
        <f>VLOOKUP($A1786, 'Hospitalisation Details'!$A$2:$K$2344, 7, FALSE)</f>
        <v>tier - 2</v>
      </c>
      <c r="Q1786" t="str">
        <f>VLOOKUP($A1786, 'Hospitalisation Details'!$A$2:$K$2344, 8, FALSE)</f>
        <v>tier - 3</v>
      </c>
      <c r="R1786" t="str">
        <f>VLOOKUP($A1786, 'Hospitalisation Details'!$A$2:$K$2344, 9, FALSE)</f>
        <v>R1021</v>
      </c>
      <c r="S1786" t="str">
        <f>VLOOKUP($A1786, 'Hospitalisation Details'!$A$2:$K$2344, 10, FALSE)</f>
        <v>7Jun2001</v>
      </c>
      <c r="T1786">
        <f>VLOOKUP($A1786, 'Hospitalisation Details'!$A$2:$K$2344, 11, FALSE)</f>
        <v>22</v>
      </c>
    </row>
    <row r="1787" spans="1:20" ht="15.75" x14ac:dyDescent="0.25">
      <c r="A1787" s="1" t="s">
        <v>583</v>
      </c>
      <c r="B1787" t="str">
        <f>VLOOKUP($A1787, 'Customer Names'!$A$2:$D$2336, 2, FALSE)</f>
        <v>Reumann</v>
      </c>
      <c r="C1787" t="str">
        <f>VLOOKUP($A1787, 'Customer Names'!$A$2:$D$2336, 3, FALSE)</f>
        <v xml:space="preserve"> Mr</v>
      </c>
      <c r="D1787" t="str">
        <f>VLOOKUP($A1787, 'Customer Names'!$A$2:$D$2336, 4, FALSE)</f>
        <v xml:space="preserve">  John</v>
      </c>
      <c r="E1787">
        <f>VLOOKUP($A1787, 'Medical Examinations'!$A$2:$J$2336, 2, FALSE)</f>
        <v>16.57</v>
      </c>
      <c r="F1787">
        <f>VLOOKUP($A1787, 'Medical Examinations'!$A$2:$J$2336, 3, FALSE)</f>
        <v>9.99</v>
      </c>
      <c r="G1787" t="str">
        <f>VLOOKUP($A1787, 'Medical Examinations'!$A$2:$J$2336, 4, FALSE)</f>
        <v>No</v>
      </c>
      <c r="H1787" t="str">
        <f>VLOOKUP($A1787, 'Medical Examinations'!$A$2:$J$2336, 5, FALSE)</f>
        <v>No</v>
      </c>
      <c r="I1787" t="str">
        <f>VLOOKUP($A1787, 'Medical Examinations'!$A$2:$J$2336, 6, FALSE)</f>
        <v>No</v>
      </c>
      <c r="J1787">
        <f>VLOOKUP($A1787, 'Medical Examinations'!$A$2:$J$2336, 7, FALSE)</f>
        <v>0</v>
      </c>
      <c r="K1787" t="str">
        <f>VLOOKUP($A1787, 'Medical Examinations'!$A$2:$J$2336, 8, FALSE)</f>
        <v>No</v>
      </c>
      <c r="L1787" t="str">
        <f>VLOOKUP($A1787, 'Medical Examinations'!$A$2:$J$2336, 9, FALSE)</f>
        <v>Underweight</v>
      </c>
      <c r="M1787" t="str">
        <f>VLOOKUP($A1787, 'Medical Examinations'!$A$2:$J$2336, 10, FALSE)</f>
        <v>Diabetes</v>
      </c>
      <c r="N1787">
        <f>VLOOKUP($A1787, 'Hospitalisation Details'!$A$2:$K$2344, 5, FALSE)</f>
        <v>0</v>
      </c>
      <c r="O1787">
        <f>VLOOKUP($A1787, 'Hospitalisation Details'!$A$2:$K$2344, 6, FALSE)</f>
        <v>4844.67</v>
      </c>
      <c r="P1787" t="str">
        <f>VLOOKUP($A1787, 'Hospitalisation Details'!$A$2:$K$2344, 7, FALSE)</f>
        <v>tier - 2</v>
      </c>
      <c r="Q1787" t="str">
        <f>VLOOKUP($A1787, 'Hospitalisation Details'!$A$2:$K$2344, 8, FALSE)</f>
        <v>tier - 2</v>
      </c>
      <c r="R1787" t="str">
        <f>VLOOKUP($A1787, 'Hospitalisation Details'!$A$2:$K$2344, 9, FALSE)</f>
        <v>R1013</v>
      </c>
      <c r="S1787" t="str">
        <f>VLOOKUP($A1787, 'Hospitalisation Details'!$A$2:$K$2344, 10, FALSE)</f>
        <v>11Sep1974</v>
      </c>
      <c r="T1787">
        <f>VLOOKUP($A1787, 'Hospitalisation Details'!$A$2:$K$2344, 11, FALSE)</f>
        <v>48</v>
      </c>
    </row>
    <row r="1788" spans="1:20" ht="15.75" x14ac:dyDescent="0.25">
      <c r="A1788" s="1" t="s">
        <v>582</v>
      </c>
      <c r="B1788" t="str">
        <f>VLOOKUP($A1788, 'Customer Names'!$A$2:$D$2336, 2, FALSE)</f>
        <v>Cooper</v>
      </c>
      <c r="C1788" t="str">
        <f>VLOOKUP($A1788, 'Customer Names'!$A$2:$D$2336, 3, FALSE)</f>
        <v xml:space="preserve"> Mr</v>
      </c>
      <c r="D1788" t="str">
        <f>VLOOKUP($A1788, 'Customer Names'!$A$2:$D$2336, 4, FALSE)</f>
        <v xml:space="preserve">  Brandon S</v>
      </c>
      <c r="E1788">
        <f>VLOOKUP($A1788, 'Medical Examinations'!$A$2:$J$2336, 2, FALSE)</f>
        <v>17.55</v>
      </c>
      <c r="F1788">
        <f>VLOOKUP($A1788, 'Medical Examinations'!$A$2:$J$2336, 3, FALSE)</f>
        <v>5.93</v>
      </c>
      <c r="G1788" t="str">
        <f>VLOOKUP($A1788, 'Medical Examinations'!$A$2:$J$2336, 4, FALSE)</f>
        <v>No</v>
      </c>
      <c r="H1788" t="str">
        <f>VLOOKUP($A1788, 'Medical Examinations'!$A$2:$J$2336, 5, FALSE)</f>
        <v>No</v>
      </c>
      <c r="I1788" t="str">
        <f>VLOOKUP($A1788, 'Medical Examinations'!$A$2:$J$2336, 6, FALSE)</f>
        <v>Yes</v>
      </c>
      <c r="J1788">
        <f>VLOOKUP($A1788, 'Medical Examinations'!$A$2:$J$2336, 7, FALSE)</f>
        <v>0</v>
      </c>
      <c r="K1788" t="str">
        <f>VLOOKUP($A1788, 'Medical Examinations'!$A$2:$J$2336, 8, FALSE)</f>
        <v>No</v>
      </c>
      <c r="L1788" t="str">
        <f>VLOOKUP($A1788, 'Medical Examinations'!$A$2:$J$2336, 9, FALSE)</f>
        <v>Underweight</v>
      </c>
      <c r="M1788" t="str">
        <f>VLOOKUP($A1788, 'Medical Examinations'!$A$2:$J$2336, 10, FALSE)</f>
        <v>Diabetes</v>
      </c>
      <c r="N1788">
        <f>VLOOKUP($A1788, 'Hospitalisation Details'!$A$2:$K$2344, 5, FALSE)</f>
        <v>2</v>
      </c>
      <c r="O1788">
        <f>VLOOKUP($A1788, 'Hospitalisation Details'!$A$2:$K$2344, 6, FALSE)</f>
        <v>4843.79</v>
      </c>
      <c r="P1788" t="str">
        <f>VLOOKUP($A1788, 'Hospitalisation Details'!$A$2:$K$2344, 7, FALSE)</f>
        <v>tier - 2</v>
      </c>
      <c r="Q1788" t="str">
        <f>VLOOKUP($A1788, 'Hospitalisation Details'!$A$2:$K$2344, 8, FALSE)</f>
        <v>tier - 3</v>
      </c>
      <c r="R1788" t="str">
        <f>VLOOKUP($A1788, 'Hospitalisation Details'!$A$2:$K$2344, 9, FALSE)</f>
        <v>R1013</v>
      </c>
      <c r="S1788" t="str">
        <f>VLOOKUP($A1788, 'Hospitalisation Details'!$A$2:$K$2344, 10, FALSE)</f>
        <v>13Dec1979</v>
      </c>
      <c r="T1788">
        <f>VLOOKUP($A1788, 'Hospitalisation Details'!$A$2:$K$2344, 11, FALSE)</f>
        <v>43</v>
      </c>
    </row>
    <row r="1789" spans="1:20" ht="15.75" x14ac:dyDescent="0.25">
      <c r="A1789" s="1" t="s">
        <v>581</v>
      </c>
      <c r="B1789" t="str">
        <f>VLOOKUP($A1789, 'Customer Names'!$A$2:$D$2336, 2, FALSE)</f>
        <v>Kennedy</v>
      </c>
      <c r="C1789" t="str">
        <f>VLOOKUP($A1789, 'Customer Names'!$A$2:$D$2336, 3, FALSE)</f>
        <v xml:space="preserve"> Mr</v>
      </c>
      <c r="D1789" t="str">
        <f>VLOOKUP($A1789, 'Customer Names'!$A$2:$D$2336, 4, FALSE)</f>
        <v xml:space="preserve">  Sean P</v>
      </c>
      <c r="E1789">
        <f>VLOOKUP($A1789, 'Medical Examinations'!$A$2:$J$2336, 2, FALSE)</f>
        <v>29.41</v>
      </c>
      <c r="F1789">
        <f>VLOOKUP($A1789, 'Medical Examinations'!$A$2:$J$2336, 3, FALSE)</f>
        <v>6.29</v>
      </c>
      <c r="G1789" t="str">
        <f>VLOOKUP($A1789, 'Medical Examinations'!$A$2:$J$2336, 4, FALSE)</f>
        <v>No</v>
      </c>
      <c r="H1789" t="str">
        <f>VLOOKUP($A1789, 'Medical Examinations'!$A$2:$J$2336, 5, FALSE)</f>
        <v>No</v>
      </c>
      <c r="I1789" t="str">
        <f>VLOOKUP($A1789, 'Medical Examinations'!$A$2:$J$2336, 6, FALSE)</f>
        <v>No</v>
      </c>
      <c r="J1789">
        <f>VLOOKUP($A1789, 'Medical Examinations'!$A$2:$J$2336, 7, FALSE)</f>
        <v>0</v>
      </c>
      <c r="K1789" t="str">
        <f>VLOOKUP($A1789, 'Medical Examinations'!$A$2:$J$2336, 8, FALSE)</f>
        <v>No</v>
      </c>
      <c r="L1789" t="str">
        <f>VLOOKUP($A1789, 'Medical Examinations'!$A$2:$J$2336, 9, FALSE)</f>
        <v>Obesity</v>
      </c>
      <c r="M1789" t="str">
        <f>VLOOKUP($A1789, 'Medical Examinations'!$A$2:$J$2336, 10, FALSE)</f>
        <v>Diabetes</v>
      </c>
      <c r="N1789">
        <f>VLOOKUP($A1789, 'Hospitalisation Details'!$A$2:$K$2344, 5, FALSE)</f>
        <v>0</v>
      </c>
      <c r="O1789">
        <f>VLOOKUP($A1789, 'Hospitalisation Details'!$A$2:$K$2344, 6, FALSE)</f>
        <v>4840.95</v>
      </c>
      <c r="P1789" t="str">
        <f>VLOOKUP($A1789, 'Hospitalisation Details'!$A$2:$K$2344, 7, FALSE)</f>
        <v>tier - 2</v>
      </c>
      <c r="Q1789" t="str">
        <f>VLOOKUP($A1789, 'Hospitalisation Details'!$A$2:$K$2344, 8, FALSE)</f>
        <v>tier - 1</v>
      </c>
      <c r="R1789" t="str">
        <f>VLOOKUP($A1789, 'Hospitalisation Details'!$A$2:$K$2344, 9, FALSE)</f>
        <v>R1021</v>
      </c>
      <c r="S1789" t="str">
        <f>VLOOKUP($A1789, 'Hospitalisation Details'!$A$2:$K$2344, 10, FALSE)</f>
        <v>29Sep1995</v>
      </c>
      <c r="T1789">
        <f>VLOOKUP($A1789, 'Hospitalisation Details'!$A$2:$K$2344, 11, FALSE)</f>
        <v>27</v>
      </c>
    </row>
    <row r="1790" spans="1:20" ht="15.75" x14ac:dyDescent="0.25">
      <c r="A1790" s="1" t="s">
        <v>580</v>
      </c>
      <c r="B1790" t="str">
        <f>VLOOKUP($A1790, 'Customer Names'!$A$2:$D$2336, 2, FALSE)</f>
        <v>Cichon</v>
      </c>
      <c r="C1790" t="str">
        <f>VLOOKUP($A1790, 'Customer Names'!$A$2:$D$2336, 3, FALSE)</f>
        <v xml:space="preserve"> Mr</v>
      </c>
      <c r="D1790" t="str">
        <f>VLOOKUP($A1790, 'Customer Names'!$A$2:$D$2336, 4, FALSE)</f>
        <v xml:space="preserve">  Scott</v>
      </c>
      <c r="E1790">
        <f>VLOOKUP($A1790, 'Medical Examinations'!$A$2:$J$2336, 2, FALSE)</f>
        <v>17.91</v>
      </c>
      <c r="F1790">
        <f>VLOOKUP($A1790, 'Medical Examinations'!$A$2:$J$2336, 3, FALSE)</f>
        <v>5.65</v>
      </c>
      <c r="G1790" t="str">
        <f>VLOOKUP($A1790, 'Medical Examinations'!$A$2:$J$2336, 4, FALSE)</f>
        <v>No</v>
      </c>
      <c r="H1790" t="str">
        <f>VLOOKUP($A1790, 'Medical Examinations'!$A$2:$J$2336, 5, FALSE)</f>
        <v>No</v>
      </c>
      <c r="I1790" t="str">
        <f>VLOOKUP($A1790, 'Medical Examinations'!$A$2:$J$2336, 6, FALSE)</f>
        <v>No</v>
      </c>
      <c r="J1790">
        <f>VLOOKUP($A1790, 'Medical Examinations'!$A$2:$J$2336, 7, FALSE)</f>
        <v>0</v>
      </c>
      <c r="K1790" t="str">
        <f>VLOOKUP($A1790, 'Medical Examinations'!$A$2:$J$2336, 8, FALSE)</f>
        <v>No</v>
      </c>
      <c r="L1790" t="str">
        <f>VLOOKUP($A1790, 'Medical Examinations'!$A$2:$J$2336, 9, FALSE)</f>
        <v>Underweight</v>
      </c>
      <c r="M1790" t="str">
        <f>VLOOKUP($A1790, 'Medical Examinations'!$A$2:$J$2336, 10, FALSE)</f>
        <v>Normal</v>
      </c>
      <c r="N1790">
        <f>VLOOKUP($A1790, 'Hospitalisation Details'!$A$2:$K$2344, 5, FALSE)</f>
        <v>3</v>
      </c>
      <c r="O1790">
        <f>VLOOKUP($A1790, 'Hospitalisation Details'!$A$2:$K$2344, 6, FALSE)</f>
        <v>4839.18</v>
      </c>
      <c r="P1790" t="str">
        <f>VLOOKUP($A1790, 'Hospitalisation Details'!$A$2:$K$2344, 7, FALSE)</f>
        <v>tier - 2</v>
      </c>
      <c r="Q1790" t="str">
        <f>VLOOKUP($A1790, 'Hospitalisation Details'!$A$2:$K$2344, 8, FALSE)</f>
        <v>tier - 1</v>
      </c>
      <c r="R1790" t="str">
        <f>VLOOKUP($A1790, 'Hospitalisation Details'!$A$2:$K$2344, 9, FALSE)</f>
        <v>R1012</v>
      </c>
      <c r="S1790" t="str">
        <f>VLOOKUP($A1790, 'Hospitalisation Details'!$A$2:$K$2344, 10, FALSE)</f>
        <v>15Oct1984</v>
      </c>
      <c r="T1790">
        <f>VLOOKUP($A1790, 'Hospitalisation Details'!$A$2:$K$2344, 11, FALSE)</f>
        <v>38</v>
      </c>
    </row>
    <row r="1791" spans="1:20" ht="15.75" x14ac:dyDescent="0.25">
      <c r="A1791" s="1" t="s">
        <v>579</v>
      </c>
      <c r="B1791" t="str">
        <f>VLOOKUP($A1791, 'Customer Names'!$A$2:$D$2336, 2, FALSE)</f>
        <v>Maroevic</v>
      </c>
      <c r="C1791" t="str">
        <f>VLOOKUP($A1791, 'Customer Names'!$A$2:$D$2336, 3, FALSE)</f>
        <v xml:space="preserve"> Mr</v>
      </c>
      <c r="D1791" t="str">
        <f>VLOOKUP($A1791, 'Customer Names'!$A$2:$D$2336, 4, FALSE)</f>
        <v xml:space="preserve">  Janez</v>
      </c>
      <c r="E1791">
        <f>VLOOKUP($A1791, 'Medical Examinations'!$A$2:$J$2336, 2, FALSE)</f>
        <v>31.57</v>
      </c>
      <c r="F1791">
        <f>VLOOKUP($A1791, 'Medical Examinations'!$A$2:$J$2336, 3, FALSE)</f>
        <v>6.15</v>
      </c>
      <c r="G1791" t="str">
        <f>VLOOKUP($A1791, 'Medical Examinations'!$A$2:$J$2336, 4, FALSE)</f>
        <v>No</v>
      </c>
      <c r="H1791" t="str">
        <f>VLOOKUP($A1791, 'Medical Examinations'!$A$2:$J$2336, 5, FALSE)</f>
        <v>No</v>
      </c>
      <c r="I1791" t="str">
        <f>VLOOKUP($A1791, 'Medical Examinations'!$A$2:$J$2336, 6, FALSE)</f>
        <v>No</v>
      </c>
      <c r="J1791">
        <f>VLOOKUP($A1791, 'Medical Examinations'!$A$2:$J$2336, 7, FALSE)</f>
        <v>1</v>
      </c>
      <c r="K1791" t="str">
        <f>VLOOKUP($A1791, 'Medical Examinations'!$A$2:$J$2336, 8, FALSE)</f>
        <v>No</v>
      </c>
      <c r="L1791" t="str">
        <f>VLOOKUP($A1791, 'Medical Examinations'!$A$2:$J$2336, 9, FALSE)</f>
        <v>Obesity</v>
      </c>
      <c r="M1791" t="str">
        <f>VLOOKUP($A1791, 'Medical Examinations'!$A$2:$J$2336, 10, FALSE)</f>
        <v>Diabetes</v>
      </c>
      <c r="N1791">
        <f>VLOOKUP($A1791, 'Hospitalisation Details'!$A$2:$K$2344, 5, FALSE)</f>
        <v>3</v>
      </c>
      <c r="O1791">
        <f>VLOOKUP($A1791, 'Hospitalisation Details'!$A$2:$K$2344, 6, FALSE)</f>
        <v>4837.58</v>
      </c>
      <c r="P1791" t="str">
        <f>VLOOKUP($A1791, 'Hospitalisation Details'!$A$2:$K$2344, 7, FALSE)</f>
        <v>tier - 3</v>
      </c>
      <c r="Q1791" t="str">
        <f>VLOOKUP($A1791, 'Hospitalisation Details'!$A$2:$K$2344, 8, FALSE)</f>
        <v>tier - 2</v>
      </c>
      <c r="R1791" t="str">
        <f>VLOOKUP($A1791, 'Hospitalisation Details'!$A$2:$K$2344, 9, FALSE)</f>
        <v>R1013</v>
      </c>
      <c r="S1791" t="str">
        <f>VLOOKUP($A1791, 'Hospitalisation Details'!$A$2:$K$2344, 10, FALSE)</f>
        <v>10Sep1992</v>
      </c>
      <c r="T1791">
        <f>VLOOKUP($A1791, 'Hospitalisation Details'!$A$2:$K$2344, 11, FALSE)</f>
        <v>30</v>
      </c>
    </row>
    <row r="1792" spans="1:20" ht="15.75" x14ac:dyDescent="0.25">
      <c r="A1792" s="1" t="s">
        <v>578</v>
      </c>
      <c r="B1792" t="str">
        <f>VLOOKUP($A1792, 'Customer Names'!$A$2:$D$2336, 2, FALSE)</f>
        <v>Martin</v>
      </c>
      <c r="C1792" t="str">
        <f>VLOOKUP($A1792, 'Customer Names'!$A$2:$D$2336, 3, FALSE)</f>
        <v xml:space="preserve"> Mr</v>
      </c>
      <c r="D1792" t="str">
        <f>VLOOKUP($A1792, 'Customer Names'!$A$2:$D$2336, 4, FALSE)</f>
        <v xml:space="preserve">  John I Jr</v>
      </c>
      <c r="E1792">
        <f>VLOOKUP($A1792, 'Medical Examinations'!$A$2:$J$2336, 2, FALSE)</f>
        <v>33.18</v>
      </c>
      <c r="F1792">
        <f>VLOOKUP($A1792, 'Medical Examinations'!$A$2:$J$2336, 3, FALSE)</f>
        <v>5.22</v>
      </c>
      <c r="G1792" t="str">
        <f>VLOOKUP($A1792, 'Medical Examinations'!$A$2:$J$2336, 4, FALSE)</f>
        <v>Yes</v>
      </c>
      <c r="H1792" t="str">
        <f>VLOOKUP($A1792, 'Medical Examinations'!$A$2:$J$2336, 5, FALSE)</f>
        <v>No</v>
      </c>
      <c r="I1792" t="str">
        <f>VLOOKUP($A1792, 'Medical Examinations'!$A$2:$J$2336, 6, FALSE)</f>
        <v>No</v>
      </c>
      <c r="J1792">
        <f>VLOOKUP($A1792, 'Medical Examinations'!$A$2:$J$2336, 7, FALSE)</f>
        <v>1</v>
      </c>
      <c r="K1792" t="str">
        <f>VLOOKUP($A1792, 'Medical Examinations'!$A$2:$J$2336, 8, FALSE)</f>
        <v>No</v>
      </c>
      <c r="L1792" t="str">
        <f>VLOOKUP($A1792, 'Medical Examinations'!$A$2:$J$2336, 9, FALSE)</f>
        <v>Obesity</v>
      </c>
      <c r="M1792" t="str">
        <f>VLOOKUP($A1792, 'Medical Examinations'!$A$2:$J$2336, 10, FALSE)</f>
        <v>Normal</v>
      </c>
      <c r="N1792">
        <f>VLOOKUP($A1792, 'Hospitalisation Details'!$A$2:$K$2344, 5, FALSE)</f>
        <v>0</v>
      </c>
      <c r="O1792">
        <f>VLOOKUP($A1792, 'Hospitalisation Details'!$A$2:$K$2344, 6, FALSE)</f>
        <v>4835.43</v>
      </c>
      <c r="P1792" t="str">
        <f>VLOOKUP($A1792, 'Hospitalisation Details'!$A$2:$K$2344, 7, FALSE)</f>
        <v>tier - 2</v>
      </c>
      <c r="Q1792" t="str">
        <f>VLOOKUP($A1792, 'Hospitalisation Details'!$A$2:$K$2344, 8, FALSE)</f>
        <v>tier - 2</v>
      </c>
      <c r="R1792" t="str">
        <f>VLOOKUP($A1792, 'Hospitalisation Details'!$A$2:$K$2344, 9, FALSE)</f>
        <v>R1021</v>
      </c>
      <c r="S1792" t="str">
        <f>VLOOKUP($A1792, 'Hospitalisation Details'!$A$2:$K$2344, 10, FALSE)</f>
        <v>11Dec2000</v>
      </c>
      <c r="T1792">
        <f>VLOOKUP($A1792, 'Hospitalisation Details'!$A$2:$K$2344, 11, FALSE)</f>
        <v>22</v>
      </c>
    </row>
    <row r="1793" spans="1:20" ht="15.75" x14ac:dyDescent="0.25">
      <c r="A1793" s="1" t="s">
        <v>577</v>
      </c>
      <c r="B1793" t="str">
        <f>VLOOKUP($A1793, 'Customer Names'!$A$2:$D$2336, 2, FALSE)</f>
        <v>Schulz</v>
      </c>
      <c r="C1793" t="str">
        <f>VLOOKUP($A1793, 'Customer Names'!$A$2:$D$2336, 3, FALSE)</f>
        <v xml:space="preserve"> Ms</v>
      </c>
      <c r="D1793" t="str">
        <f>VLOOKUP($A1793, 'Customer Names'!$A$2:$D$2336, 4, FALSE)</f>
        <v xml:space="preserve">  Heather</v>
      </c>
      <c r="E1793">
        <f>VLOOKUP($A1793, 'Medical Examinations'!$A$2:$J$2336, 2, FALSE)</f>
        <v>37</v>
      </c>
      <c r="F1793">
        <f>VLOOKUP($A1793, 'Medical Examinations'!$A$2:$J$2336, 3, FALSE)</f>
        <v>11.66</v>
      </c>
      <c r="G1793" t="str">
        <f>VLOOKUP($A1793, 'Medical Examinations'!$A$2:$J$2336, 4, FALSE)</f>
        <v>Yes</v>
      </c>
      <c r="H1793" t="str">
        <f>VLOOKUP($A1793, 'Medical Examinations'!$A$2:$J$2336, 5, FALSE)</f>
        <v>No</v>
      </c>
      <c r="I1793" t="str">
        <f>VLOOKUP($A1793, 'Medical Examinations'!$A$2:$J$2336, 6, FALSE)</f>
        <v>No</v>
      </c>
      <c r="J1793">
        <f>VLOOKUP($A1793, 'Medical Examinations'!$A$2:$J$2336, 7, FALSE)</f>
        <v>1</v>
      </c>
      <c r="K1793" t="str">
        <f>VLOOKUP($A1793, 'Medical Examinations'!$A$2:$J$2336, 8, FALSE)</f>
        <v>No</v>
      </c>
      <c r="L1793" t="str">
        <f>VLOOKUP($A1793, 'Medical Examinations'!$A$2:$J$2336, 9, FALSE)</f>
        <v>Obesity</v>
      </c>
      <c r="M1793" t="str">
        <f>VLOOKUP($A1793, 'Medical Examinations'!$A$2:$J$2336, 10, FALSE)</f>
        <v>Diabetes</v>
      </c>
      <c r="N1793">
        <f>VLOOKUP($A1793, 'Hospitalisation Details'!$A$2:$K$2344, 5, FALSE)</f>
        <v>5</v>
      </c>
      <c r="O1793">
        <f>VLOOKUP($A1793, 'Hospitalisation Details'!$A$2:$K$2344, 6, FALSE)</f>
        <v>4830.63</v>
      </c>
      <c r="P1793" t="str">
        <f>VLOOKUP($A1793, 'Hospitalisation Details'!$A$2:$K$2344, 7, FALSE)</f>
        <v>tier - 2</v>
      </c>
      <c r="Q1793" t="str">
        <f>VLOOKUP($A1793, 'Hospitalisation Details'!$A$2:$K$2344, 8, FALSE)</f>
        <v>tier - 1</v>
      </c>
      <c r="R1793" t="str">
        <f>VLOOKUP($A1793, 'Hospitalisation Details'!$A$2:$K$2344, 9, FALSE)</f>
        <v>R1011</v>
      </c>
      <c r="S1793" t="str">
        <f>VLOOKUP($A1793, 'Hospitalisation Details'!$A$2:$K$2344, 10, FALSE)</f>
        <v>27Jun2002</v>
      </c>
      <c r="T1793">
        <f>VLOOKUP($A1793, 'Hospitalisation Details'!$A$2:$K$2344, 11, FALSE)</f>
        <v>20</v>
      </c>
    </row>
    <row r="1794" spans="1:20" ht="15.75" x14ac:dyDescent="0.25">
      <c r="A1794" s="1" t="s">
        <v>576</v>
      </c>
      <c r="B1794" t="str">
        <f>VLOOKUP($A1794, 'Customer Names'!$A$2:$D$2336, 2, FALSE)</f>
        <v>Capriolo</v>
      </c>
      <c r="C1794" t="str">
        <f>VLOOKUP($A1794, 'Customer Names'!$A$2:$D$2336, 3, FALSE)</f>
        <v xml:space="preserve"> Mr</v>
      </c>
      <c r="D1794" t="str">
        <f>VLOOKUP($A1794, 'Customer Names'!$A$2:$D$2336, 4, FALSE)</f>
        <v xml:space="preserve">  Michael</v>
      </c>
      <c r="E1794">
        <f>VLOOKUP($A1794, 'Medical Examinations'!$A$2:$J$2336, 2, FALSE)</f>
        <v>18.905000000000001</v>
      </c>
      <c r="F1794">
        <f>VLOOKUP($A1794, 'Medical Examinations'!$A$2:$J$2336, 3, FALSE)</f>
        <v>4.91</v>
      </c>
      <c r="G1794" t="str">
        <f>VLOOKUP($A1794, 'Medical Examinations'!$A$2:$J$2336, 4, FALSE)</f>
        <v>No</v>
      </c>
      <c r="H1794" t="str">
        <f>VLOOKUP($A1794, 'Medical Examinations'!$A$2:$J$2336, 5, FALSE)</f>
        <v>No</v>
      </c>
      <c r="I1794" t="str">
        <f>VLOOKUP($A1794, 'Medical Examinations'!$A$2:$J$2336, 6, FALSE)</f>
        <v>No</v>
      </c>
      <c r="J1794">
        <f>VLOOKUP($A1794, 'Medical Examinations'!$A$2:$J$2336, 7, FALSE)</f>
        <v>0</v>
      </c>
      <c r="K1794" t="str">
        <f>VLOOKUP($A1794, 'Medical Examinations'!$A$2:$J$2336, 8, FALSE)</f>
        <v>No</v>
      </c>
      <c r="L1794" t="str">
        <f>VLOOKUP($A1794, 'Medical Examinations'!$A$2:$J$2336, 9, FALSE)</f>
        <v>Obesity</v>
      </c>
      <c r="M1794" t="str">
        <f>VLOOKUP($A1794, 'Medical Examinations'!$A$2:$J$2336, 10, FALSE)</f>
        <v>Normal</v>
      </c>
      <c r="N1794">
        <f>VLOOKUP($A1794, 'Hospitalisation Details'!$A$2:$K$2344, 5, FALSE)</f>
        <v>3</v>
      </c>
      <c r="O1794">
        <f>VLOOKUP($A1794, 'Hospitalisation Details'!$A$2:$K$2344, 6, FALSE)</f>
        <v>4827.8999999999996</v>
      </c>
      <c r="P1794" t="str">
        <f>VLOOKUP($A1794, 'Hospitalisation Details'!$A$2:$K$2344, 7, FALSE)</f>
        <v>tier - 1</v>
      </c>
      <c r="Q1794" t="str">
        <f>VLOOKUP($A1794, 'Hospitalisation Details'!$A$2:$K$2344, 8, FALSE)</f>
        <v>tier - 2</v>
      </c>
      <c r="R1794" t="str">
        <f>VLOOKUP($A1794, 'Hospitalisation Details'!$A$2:$K$2344, 9, FALSE)</f>
        <v>Unknown</v>
      </c>
      <c r="S1794" t="str">
        <f>VLOOKUP($A1794, 'Hospitalisation Details'!$A$2:$K$2344, 10, FALSE)</f>
        <v>1Dec1995</v>
      </c>
      <c r="T1794">
        <f>VLOOKUP($A1794, 'Hospitalisation Details'!$A$2:$K$2344, 11, FALSE)</f>
        <v>27</v>
      </c>
    </row>
    <row r="1795" spans="1:20" ht="15.75" x14ac:dyDescent="0.25">
      <c r="A1795" s="1" t="s">
        <v>575</v>
      </c>
      <c r="B1795" t="str">
        <f>VLOOKUP($A1795, 'Customer Names'!$A$2:$D$2336, 2, FALSE)</f>
        <v>Borleis</v>
      </c>
      <c r="C1795" t="str">
        <f>VLOOKUP($A1795, 'Customer Names'!$A$2:$D$2336, 3, FALSE)</f>
        <v xml:space="preserve"> Ms</v>
      </c>
      <c r="D1795" t="str">
        <f>VLOOKUP($A1795, 'Customer Names'!$A$2:$D$2336, 4, FALSE)</f>
        <v xml:space="preserve">  Kathleen</v>
      </c>
      <c r="E1795">
        <f>VLOOKUP($A1795, 'Medical Examinations'!$A$2:$J$2336, 2, FALSE)</f>
        <v>20.03</v>
      </c>
      <c r="F1795">
        <f>VLOOKUP($A1795, 'Medical Examinations'!$A$2:$J$2336, 3, FALSE)</f>
        <v>9.25</v>
      </c>
      <c r="G1795" t="str">
        <f>VLOOKUP($A1795, 'Medical Examinations'!$A$2:$J$2336, 4, FALSE)</f>
        <v>No</v>
      </c>
      <c r="H1795" t="str">
        <f>VLOOKUP($A1795, 'Medical Examinations'!$A$2:$J$2336, 5, FALSE)</f>
        <v>No</v>
      </c>
      <c r="I1795" t="str">
        <f>VLOOKUP($A1795, 'Medical Examinations'!$A$2:$J$2336, 6, FALSE)</f>
        <v>No</v>
      </c>
      <c r="J1795">
        <f>VLOOKUP($A1795, 'Medical Examinations'!$A$2:$J$2336, 7, FALSE)</f>
        <v>0</v>
      </c>
      <c r="K1795" t="str">
        <f>VLOOKUP($A1795, 'Medical Examinations'!$A$2:$J$2336, 8, FALSE)</f>
        <v>No</v>
      </c>
      <c r="L1795" t="str">
        <f>VLOOKUP($A1795, 'Medical Examinations'!$A$2:$J$2336, 9, FALSE)</f>
        <v>Obesity</v>
      </c>
      <c r="M1795" t="str">
        <f>VLOOKUP($A1795, 'Medical Examinations'!$A$2:$J$2336, 10, FALSE)</f>
        <v>Diabetes</v>
      </c>
      <c r="N1795">
        <f>VLOOKUP($A1795, 'Hospitalisation Details'!$A$2:$K$2344, 5, FALSE)</f>
        <v>1</v>
      </c>
      <c r="O1795">
        <f>VLOOKUP($A1795, 'Hospitalisation Details'!$A$2:$K$2344, 6, FALSE)</f>
        <v>4827.1000000000004</v>
      </c>
      <c r="P1795" t="str">
        <f>VLOOKUP($A1795, 'Hospitalisation Details'!$A$2:$K$2344, 7, FALSE)</f>
        <v>tier - 2</v>
      </c>
      <c r="Q1795" t="str">
        <f>VLOOKUP($A1795, 'Hospitalisation Details'!$A$2:$K$2344, 8, FALSE)</f>
        <v>tier - 1</v>
      </c>
      <c r="R1795" t="str">
        <f>VLOOKUP($A1795, 'Hospitalisation Details'!$A$2:$K$2344, 9, FALSE)</f>
        <v>R1013</v>
      </c>
      <c r="S1795" t="str">
        <f>VLOOKUP($A1795, 'Hospitalisation Details'!$A$2:$K$2344, 10, FALSE)</f>
        <v>3Jul1981</v>
      </c>
      <c r="T1795">
        <f>VLOOKUP($A1795, 'Hospitalisation Details'!$A$2:$K$2344, 11, FALSE)</f>
        <v>41</v>
      </c>
    </row>
    <row r="1796" spans="1:20" ht="15.75" x14ac:dyDescent="0.25">
      <c r="A1796" s="1" t="s">
        <v>574</v>
      </c>
      <c r="B1796" t="str">
        <f>VLOOKUP($A1796, 'Customer Names'!$A$2:$D$2336, 2, FALSE)</f>
        <v>Kramer</v>
      </c>
      <c r="C1796" t="str">
        <f>VLOOKUP($A1796, 'Customer Names'!$A$2:$D$2336, 3, FALSE)</f>
        <v xml:space="preserve"> Mr</v>
      </c>
      <c r="D1796" t="str">
        <f>VLOOKUP($A1796, 'Customer Names'!$A$2:$D$2336, 4, FALSE)</f>
        <v xml:space="preserve">  Ryan M</v>
      </c>
      <c r="E1796">
        <f>VLOOKUP($A1796, 'Medical Examinations'!$A$2:$J$2336, 2, FALSE)</f>
        <v>16.7</v>
      </c>
      <c r="F1796">
        <f>VLOOKUP($A1796, 'Medical Examinations'!$A$2:$J$2336, 3, FALSE)</f>
        <v>11.48</v>
      </c>
      <c r="G1796" t="str">
        <f>VLOOKUP($A1796, 'Medical Examinations'!$A$2:$J$2336, 4, FALSE)</f>
        <v>No</v>
      </c>
      <c r="H1796" t="str">
        <f>VLOOKUP($A1796, 'Medical Examinations'!$A$2:$J$2336, 5, FALSE)</f>
        <v>No</v>
      </c>
      <c r="I1796" t="str">
        <f>VLOOKUP($A1796, 'Medical Examinations'!$A$2:$J$2336, 6, FALSE)</f>
        <v>No</v>
      </c>
      <c r="J1796">
        <f>VLOOKUP($A1796, 'Medical Examinations'!$A$2:$J$2336, 7, FALSE)</f>
        <v>0</v>
      </c>
      <c r="K1796" t="str">
        <f>VLOOKUP($A1796, 'Medical Examinations'!$A$2:$J$2336, 8, FALSE)</f>
        <v>No</v>
      </c>
      <c r="L1796" t="str">
        <f>VLOOKUP($A1796, 'Medical Examinations'!$A$2:$J$2336, 9, FALSE)</f>
        <v>Underweight</v>
      </c>
      <c r="M1796" t="str">
        <f>VLOOKUP($A1796, 'Medical Examinations'!$A$2:$J$2336, 10, FALSE)</f>
        <v>Diabetes</v>
      </c>
      <c r="N1796">
        <f>VLOOKUP($A1796, 'Hospitalisation Details'!$A$2:$K$2344, 5, FALSE)</f>
        <v>2</v>
      </c>
      <c r="O1796">
        <f>VLOOKUP($A1796, 'Hospitalisation Details'!$A$2:$K$2344, 6, FALSE)</f>
        <v>4812.34</v>
      </c>
      <c r="P1796" t="str">
        <f>VLOOKUP($A1796, 'Hospitalisation Details'!$A$2:$K$2344, 7, FALSE)</f>
        <v>tier - 2</v>
      </c>
      <c r="Q1796" t="str">
        <f>VLOOKUP($A1796, 'Hospitalisation Details'!$A$2:$K$2344, 8, FALSE)</f>
        <v>tier - 3</v>
      </c>
      <c r="R1796" t="str">
        <f>VLOOKUP($A1796, 'Hospitalisation Details'!$A$2:$K$2344, 9, FALSE)</f>
        <v>R1013</v>
      </c>
      <c r="S1796" t="str">
        <f>VLOOKUP($A1796, 'Hospitalisation Details'!$A$2:$K$2344, 10, FALSE)</f>
        <v>3Oct1978</v>
      </c>
      <c r="T1796">
        <f>VLOOKUP($A1796, 'Hospitalisation Details'!$A$2:$K$2344, 11, FALSE)</f>
        <v>44</v>
      </c>
    </row>
    <row r="1797" spans="1:20" ht="15.75" x14ac:dyDescent="0.25">
      <c r="A1797" s="1" t="s">
        <v>573</v>
      </c>
      <c r="B1797" t="str">
        <f>VLOOKUP($A1797, 'Customer Names'!$A$2:$D$2336, 2, FALSE)</f>
        <v>Conrad</v>
      </c>
      <c r="C1797" t="str">
        <f>VLOOKUP($A1797, 'Customer Names'!$A$2:$D$2336, 3, FALSE)</f>
        <v xml:space="preserve"> Ms</v>
      </c>
      <c r="D1797" t="str">
        <f>VLOOKUP($A1797, 'Customer Names'!$A$2:$D$2336, 4, FALSE)</f>
        <v xml:space="preserve">  Sara</v>
      </c>
      <c r="E1797">
        <f>VLOOKUP($A1797, 'Medical Examinations'!$A$2:$J$2336, 2, FALSE)</f>
        <v>39.82</v>
      </c>
      <c r="F1797">
        <f>VLOOKUP($A1797, 'Medical Examinations'!$A$2:$J$2336, 3, FALSE)</f>
        <v>6.06</v>
      </c>
      <c r="G1797" t="str">
        <f>VLOOKUP($A1797, 'Medical Examinations'!$A$2:$J$2336, 4, FALSE)</f>
        <v>Yes</v>
      </c>
      <c r="H1797" t="str">
        <f>VLOOKUP($A1797, 'Medical Examinations'!$A$2:$J$2336, 5, FALSE)</f>
        <v>No</v>
      </c>
      <c r="I1797" t="str">
        <f>VLOOKUP($A1797, 'Medical Examinations'!$A$2:$J$2336, 6, FALSE)</f>
        <v>No</v>
      </c>
      <c r="J1797">
        <f>VLOOKUP($A1797, 'Medical Examinations'!$A$2:$J$2336, 7, FALSE)</f>
        <v>1</v>
      </c>
      <c r="K1797" t="str">
        <f>VLOOKUP($A1797, 'Medical Examinations'!$A$2:$J$2336, 8, FALSE)</f>
        <v>Yes</v>
      </c>
      <c r="L1797" t="str">
        <f>VLOOKUP($A1797, 'Medical Examinations'!$A$2:$J$2336, 9, FALSE)</f>
        <v>Obesity</v>
      </c>
      <c r="M1797" t="str">
        <f>VLOOKUP($A1797, 'Medical Examinations'!$A$2:$J$2336, 10, FALSE)</f>
        <v>Diabetes</v>
      </c>
      <c r="N1797">
        <f>VLOOKUP($A1797, 'Hospitalisation Details'!$A$2:$K$2344, 5, FALSE)</f>
        <v>1</v>
      </c>
      <c r="O1797">
        <f>VLOOKUP($A1797, 'Hospitalisation Details'!$A$2:$K$2344, 6, FALSE)</f>
        <v>4795.66</v>
      </c>
      <c r="P1797" t="str">
        <f>VLOOKUP($A1797, 'Hospitalisation Details'!$A$2:$K$2344, 7, FALSE)</f>
        <v>tier - 2</v>
      </c>
      <c r="Q1797" t="str">
        <f>VLOOKUP($A1797, 'Hospitalisation Details'!$A$2:$K$2344, 8, FALSE)</f>
        <v>tier - 1</v>
      </c>
      <c r="R1797" t="str">
        <f>VLOOKUP($A1797, 'Hospitalisation Details'!$A$2:$K$2344, 9, FALSE)</f>
        <v>R1013</v>
      </c>
      <c r="S1797" t="str">
        <f>VLOOKUP($A1797, 'Hospitalisation Details'!$A$2:$K$2344, 10, FALSE)</f>
        <v>16Dec1989</v>
      </c>
      <c r="T1797">
        <f>VLOOKUP($A1797, 'Hospitalisation Details'!$A$2:$K$2344, 11, FALSE)</f>
        <v>33</v>
      </c>
    </row>
    <row r="1798" spans="1:20" ht="15.75" x14ac:dyDescent="0.25">
      <c r="A1798" s="1" t="s">
        <v>572</v>
      </c>
      <c r="B1798" t="str">
        <f>VLOOKUP($A1798, 'Customer Names'!$A$2:$D$2336, 2, FALSE)</f>
        <v>Karakoyunlu</v>
      </c>
      <c r="C1798" t="str">
        <f>VLOOKUP($A1798, 'Customer Names'!$A$2:$D$2336, 3, FALSE)</f>
        <v xml:space="preserve"> Mr</v>
      </c>
      <c r="D1798" t="str">
        <f>VLOOKUP($A1798, 'Customer Names'!$A$2:$D$2336, 4, FALSE)</f>
        <v xml:space="preserve">  Deniz</v>
      </c>
      <c r="E1798">
        <f>VLOOKUP($A1798, 'Medical Examinations'!$A$2:$J$2336, 2, FALSE)</f>
        <v>22.04</v>
      </c>
      <c r="F1798">
        <f>VLOOKUP($A1798, 'Medical Examinations'!$A$2:$J$2336, 3, FALSE)</f>
        <v>5.86</v>
      </c>
      <c r="G1798" t="str">
        <f>VLOOKUP($A1798, 'Medical Examinations'!$A$2:$J$2336, 4, FALSE)</f>
        <v>No</v>
      </c>
      <c r="H1798" t="str">
        <f>VLOOKUP($A1798, 'Medical Examinations'!$A$2:$J$2336, 5, FALSE)</f>
        <v>No</v>
      </c>
      <c r="I1798" t="str">
        <f>VLOOKUP($A1798, 'Medical Examinations'!$A$2:$J$2336, 6, FALSE)</f>
        <v>No</v>
      </c>
      <c r="J1798">
        <f>VLOOKUP($A1798, 'Medical Examinations'!$A$2:$J$2336, 7, FALSE)</f>
        <v>0</v>
      </c>
      <c r="K1798" t="str">
        <f>VLOOKUP($A1798, 'Medical Examinations'!$A$2:$J$2336, 8, FALSE)</f>
        <v>No</v>
      </c>
      <c r="L1798" t="str">
        <f>VLOOKUP($A1798, 'Medical Examinations'!$A$2:$J$2336, 9, FALSE)</f>
        <v>Obesity</v>
      </c>
      <c r="M1798" t="str">
        <f>VLOOKUP($A1798, 'Medical Examinations'!$A$2:$J$2336, 10, FALSE)</f>
        <v>Diabetes</v>
      </c>
      <c r="N1798">
        <f>VLOOKUP($A1798, 'Hospitalisation Details'!$A$2:$K$2344, 5, FALSE)</f>
        <v>3</v>
      </c>
      <c r="O1798">
        <f>VLOOKUP($A1798, 'Hospitalisation Details'!$A$2:$K$2344, 6, FALSE)</f>
        <v>4787.42</v>
      </c>
      <c r="P1798" t="str">
        <f>VLOOKUP($A1798, 'Hospitalisation Details'!$A$2:$K$2344, 7, FALSE)</f>
        <v>tier - 2</v>
      </c>
      <c r="Q1798" t="str">
        <f>VLOOKUP($A1798, 'Hospitalisation Details'!$A$2:$K$2344, 8, FALSE)</f>
        <v>tier - 3</v>
      </c>
      <c r="R1798" t="str">
        <f>VLOOKUP($A1798, 'Hospitalisation Details'!$A$2:$K$2344, 9, FALSE)</f>
        <v>R1013</v>
      </c>
      <c r="S1798" t="str">
        <f>VLOOKUP($A1798, 'Hospitalisation Details'!$A$2:$K$2344, 10, FALSE)</f>
        <v>22Jun1987</v>
      </c>
      <c r="T1798">
        <f>VLOOKUP($A1798, 'Hospitalisation Details'!$A$2:$K$2344, 11, FALSE)</f>
        <v>35</v>
      </c>
    </row>
    <row r="1799" spans="1:20" ht="15.75" x14ac:dyDescent="0.25">
      <c r="A1799" s="1" t="s">
        <v>571</v>
      </c>
      <c r="B1799" t="str">
        <f>VLOOKUP($A1799, 'Customer Names'!$A$2:$D$2336, 2, FALSE)</f>
        <v>Desrosiers</v>
      </c>
      <c r="C1799" t="str">
        <f>VLOOKUP($A1799, 'Customer Names'!$A$2:$D$2336, 3, FALSE)</f>
        <v xml:space="preserve"> Ms</v>
      </c>
      <c r="D1799" t="str">
        <f>VLOOKUP($A1799, 'Customer Names'!$A$2:$D$2336, 4, FALSE)</f>
        <v xml:space="preserve">  Shannon L</v>
      </c>
      <c r="E1799">
        <f>VLOOKUP($A1799, 'Medical Examinations'!$A$2:$J$2336, 2, FALSE)</f>
        <v>28.27</v>
      </c>
      <c r="F1799">
        <f>VLOOKUP($A1799, 'Medical Examinations'!$A$2:$J$2336, 3, FALSE)</f>
        <v>5.33</v>
      </c>
      <c r="G1799" t="str">
        <f>VLOOKUP($A1799, 'Medical Examinations'!$A$2:$J$2336, 4, FALSE)</f>
        <v>No</v>
      </c>
      <c r="H1799" t="str">
        <f>VLOOKUP($A1799, 'Medical Examinations'!$A$2:$J$2336, 5, FALSE)</f>
        <v>No</v>
      </c>
      <c r="I1799" t="str">
        <f>VLOOKUP($A1799, 'Medical Examinations'!$A$2:$J$2336, 6, FALSE)</f>
        <v>No</v>
      </c>
      <c r="J1799">
        <f>VLOOKUP($A1799, 'Medical Examinations'!$A$2:$J$2336, 7, FALSE)</f>
        <v>0</v>
      </c>
      <c r="K1799" t="str">
        <f>VLOOKUP($A1799, 'Medical Examinations'!$A$2:$J$2336, 8, FALSE)</f>
        <v>No</v>
      </c>
      <c r="L1799" t="str">
        <f>VLOOKUP($A1799, 'Medical Examinations'!$A$2:$J$2336, 9, FALSE)</f>
        <v>Obesity</v>
      </c>
      <c r="M1799" t="str">
        <f>VLOOKUP($A1799, 'Medical Examinations'!$A$2:$J$2336, 10, FALSE)</f>
        <v>Normal</v>
      </c>
      <c r="N1799">
        <f>VLOOKUP($A1799, 'Hospitalisation Details'!$A$2:$K$2344, 5, FALSE)</f>
        <v>1</v>
      </c>
      <c r="O1799">
        <f>VLOOKUP($A1799, 'Hospitalisation Details'!$A$2:$K$2344, 6, FALSE)</f>
        <v>4779.6000000000004</v>
      </c>
      <c r="P1799" t="str">
        <f>VLOOKUP($A1799, 'Hospitalisation Details'!$A$2:$K$2344, 7, FALSE)</f>
        <v>tier - 2</v>
      </c>
      <c r="Q1799" t="str">
        <f>VLOOKUP($A1799, 'Hospitalisation Details'!$A$2:$K$2344, 8, FALSE)</f>
        <v>tier - 3</v>
      </c>
      <c r="R1799" t="str">
        <f>VLOOKUP($A1799, 'Hospitalisation Details'!$A$2:$K$2344, 9, FALSE)</f>
        <v>R1013</v>
      </c>
      <c r="S1799" t="str">
        <f>VLOOKUP($A1799, 'Hospitalisation Details'!$A$2:$K$2344, 10, FALSE)</f>
        <v>9Dec1989</v>
      </c>
      <c r="T1799">
        <f>VLOOKUP($A1799, 'Hospitalisation Details'!$A$2:$K$2344, 11, FALSE)</f>
        <v>33</v>
      </c>
    </row>
    <row r="1800" spans="1:20" ht="15.75" x14ac:dyDescent="0.25">
      <c r="A1800" s="1" t="s">
        <v>570</v>
      </c>
      <c r="B1800" t="str">
        <f>VLOOKUP($A1800, 'Customer Names'!$A$2:$D$2336, 2, FALSE)</f>
        <v>O'Mara</v>
      </c>
      <c r="C1800" t="str">
        <f>VLOOKUP($A1800, 'Customer Names'!$A$2:$D$2336, 3, FALSE)</f>
        <v xml:space="preserve"> Ms</v>
      </c>
      <c r="D1800" t="str">
        <f>VLOOKUP($A1800, 'Customer Names'!$A$2:$D$2336, 4, FALSE)</f>
        <v xml:space="preserve">  Kaitlin M</v>
      </c>
      <c r="E1800">
        <f>VLOOKUP($A1800, 'Medical Examinations'!$A$2:$J$2336, 2, FALSE)</f>
        <v>18.5</v>
      </c>
      <c r="F1800">
        <f>VLOOKUP($A1800, 'Medical Examinations'!$A$2:$J$2336, 3, FALSE)</f>
        <v>5.33</v>
      </c>
      <c r="G1800" t="str">
        <f>VLOOKUP($A1800, 'Medical Examinations'!$A$2:$J$2336, 4, FALSE)</f>
        <v>No</v>
      </c>
      <c r="H1800" t="str">
        <f>VLOOKUP($A1800, 'Medical Examinations'!$A$2:$J$2336, 5, FALSE)</f>
        <v>No</v>
      </c>
      <c r="I1800" t="str">
        <f>VLOOKUP($A1800, 'Medical Examinations'!$A$2:$J$2336, 6, FALSE)</f>
        <v>No</v>
      </c>
      <c r="J1800">
        <f>VLOOKUP($A1800, 'Medical Examinations'!$A$2:$J$2336, 7, FALSE)</f>
        <v>0</v>
      </c>
      <c r="K1800" t="str">
        <f>VLOOKUP($A1800, 'Medical Examinations'!$A$2:$J$2336, 8, FALSE)</f>
        <v>No</v>
      </c>
      <c r="L1800" t="str">
        <f>VLOOKUP($A1800, 'Medical Examinations'!$A$2:$J$2336, 9, FALSE)</f>
        <v>Obesity</v>
      </c>
      <c r="M1800" t="str">
        <f>VLOOKUP($A1800, 'Medical Examinations'!$A$2:$J$2336, 10, FALSE)</f>
        <v>Normal</v>
      </c>
      <c r="N1800">
        <f>VLOOKUP($A1800, 'Hospitalisation Details'!$A$2:$K$2344, 5, FALSE)</f>
        <v>1</v>
      </c>
      <c r="O1800">
        <f>VLOOKUP($A1800, 'Hospitalisation Details'!$A$2:$K$2344, 6, FALSE)</f>
        <v>4766.0200000000004</v>
      </c>
      <c r="P1800" t="str">
        <f>VLOOKUP($A1800, 'Hospitalisation Details'!$A$2:$K$2344, 7, FALSE)</f>
        <v>tier - 2</v>
      </c>
      <c r="Q1800" t="str">
        <f>VLOOKUP($A1800, 'Hospitalisation Details'!$A$2:$K$2344, 8, FALSE)</f>
        <v>tier - 3</v>
      </c>
      <c r="R1800" t="str">
        <f>VLOOKUP($A1800, 'Hospitalisation Details'!$A$2:$K$2344, 9, FALSE)</f>
        <v>R1011</v>
      </c>
      <c r="S1800" t="str">
        <f>VLOOKUP($A1800, 'Hospitalisation Details'!$A$2:$K$2344, 10, FALSE)</f>
        <v>1Aug1989</v>
      </c>
      <c r="T1800">
        <f>VLOOKUP($A1800, 'Hospitalisation Details'!$A$2:$K$2344, 11, FALSE)</f>
        <v>33</v>
      </c>
    </row>
    <row r="1801" spans="1:20" ht="15.75" x14ac:dyDescent="0.25">
      <c r="A1801" s="1" t="s">
        <v>569</v>
      </c>
      <c r="B1801" t="str">
        <f>VLOOKUP($A1801, 'Customer Names'!$A$2:$D$2336, 2, FALSE)</f>
        <v>Shabot Marcos</v>
      </c>
      <c r="C1801" t="str">
        <f>VLOOKUP($A1801, 'Customer Names'!$A$2:$D$2336, 3, FALSE)</f>
        <v xml:space="preserve"> Mr</v>
      </c>
      <c r="D1801" t="str">
        <f>VLOOKUP($A1801, 'Customer Names'!$A$2:$D$2336, 4, FALSE)</f>
        <v xml:space="preserve">  Alfredo</v>
      </c>
      <c r="E1801">
        <f>VLOOKUP($A1801, 'Medical Examinations'!$A$2:$J$2336, 2, FALSE)</f>
        <v>38.6</v>
      </c>
      <c r="F1801">
        <f>VLOOKUP($A1801, 'Medical Examinations'!$A$2:$J$2336, 3, FALSE)</f>
        <v>6.02</v>
      </c>
      <c r="G1801" t="str">
        <f>VLOOKUP($A1801, 'Medical Examinations'!$A$2:$J$2336, 4, FALSE)</f>
        <v>Yes</v>
      </c>
      <c r="H1801" t="str">
        <f>VLOOKUP($A1801, 'Medical Examinations'!$A$2:$J$2336, 5, FALSE)</f>
        <v>No</v>
      </c>
      <c r="I1801" t="str">
        <f>VLOOKUP($A1801, 'Medical Examinations'!$A$2:$J$2336, 6, FALSE)</f>
        <v>No</v>
      </c>
      <c r="J1801">
        <f>VLOOKUP($A1801, 'Medical Examinations'!$A$2:$J$2336, 7, FALSE)</f>
        <v>1</v>
      </c>
      <c r="K1801" t="str">
        <f>VLOOKUP($A1801, 'Medical Examinations'!$A$2:$J$2336, 8, FALSE)</f>
        <v>Yes</v>
      </c>
      <c r="L1801" t="str">
        <f>VLOOKUP($A1801, 'Medical Examinations'!$A$2:$J$2336, 9, FALSE)</f>
        <v>Obesity</v>
      </c>
      <c r="M1801" t="str">
        <f>VLOOKUP($A1801, 'Medical Examinations'!$A$2:$J$2336, 10, FALSE)</f>
        <v>Diabetes</v>
      </c>
      <c r="N1801">
        <f>VLOOKUP($A1801, 'Hospitalisation Details'!$A$2:$K$2344, 5, FALSE)</f>
        <v>1</v>
      </c>
      <c r="O1801">
        <f>VLOOKUP($A1801, 'Hospitalisation Details'!$A$2:$K$2344, 6, FALSE)</f>
        <v>4762.33</v>
      </c>
      <c r="P1801" t="str">
        <f>VLOOKUP($A1801, 'Hospitalisation Details'!$A$2:$K$2344, 7, FALSE)</f>
        <v>tier - 3</v>
      </c>
      <c r="Q1801" t="str">
        <f>VLOOKUP($A1801, 'Hospitalisation Details'!$A$2:$K$2344, 8, FALSE)</f>
        <v>tier - 3</v>
      </c>
      <c r="R1801" t="str">
        <f>VLOOKUP($A1801, 'Hospitalisation Details'!$A$2:$K$2344, 9, FALSE)</f>
        <v>R1011</v>
      </c>
      <c r="S1801" t="str">
        <f>VLOOKUP($A1801, 'Hospitalisation Details'!$A$2:$K$2344, 10, FALSE)</f>
        <v>27Sep1987</v>
      </c>
      <c r="T1801">
        <f>VLOOKUP($A1801, 'Hospitalisation Details'!$A$2:$K$2344, 11, FALSE)</f>
        <v>35</v>
      </c>
    </row>
    <row r="1802" spans="1:20" ht="15.75" x14ac:dyDescent="0.25">
      <c r="A1802" s="1" t="s">
        <v>568</v>
      </c>
      <c r="B1802" t="str">
        <f>VLOOKUP($A1802, 'Customer Names'!$A$2:$D$2336, 2, FALSE)</f>
        <v>Comment</v>
      </c>
      <c r="C1802" t="str">
        <f>VLOOKUP($A1802, 'Customer Names'!$A$2:$D$2336, 3, FALSE)</f>
        <v xml:space="preserve"> Ms</v>
      </c>
      <c r="D1802" t="str">
        <f>VLOOKUP($A1802, 'Customer Names'!$A$2:$D$2336, 4, FALSE)</f>
        <v xml:space="preserve">  Kristen</v>
      </c>
      <c r="E1802">
        <f>VLOOKUP($A1802, 'Medical Examinations'!$A$2:$J$2336, 2, FALSE)</f>
        <v>43.12</v>
      </c>
      <c r="F1802">
        <f>VLOOKUP($A1802, 'Medical Examinations'!$A$2:$J$2336, 3, FALSE)</f>
        <v>6.25</v>
      </c>
      <c r="G1802" t="str">
        <f>VLOOKUP($A1802, 'Medical Examinations'!$A$2:$J$2336, 4, FALSE)</f>
        <v>Yes</v>
      </c>
      <c r="H1802" t="str">
        <f>VLOOKUP($A1802, 'Medical Examinations'!$A$2:$J$2336, 5, FALSE)</f>
        <v>No</v>
      </c>
      <c r="I1802" t="str">
        <f>VLOOKUP($A1802, 'Medical Examinations'!$A$2:$J$2336, 6, FALSE)</f>
        <v>No</v>
      </c>
      <c r="J1802">
        <f>VLOOKUP($A1802, 'Medical Examinations'!$A$2:$J$2336, 7, FALSE)</f>
        <v>2</v>
      </c>
      <c r="K1802" t="str">
        <f>VLOOKUP($A1802, 'Medical Examinations'!$A$2:$J$2336, 8, FALSE)</f>
        <v>Yes</v>
      </c>
      <c r="L1802" t="str">
        <f>VLOOKUP($A1802, 'Medical Examinations'!$A$2:$J$2336, 9, FALSE)</f>
        <v>Obesity</v>
      </c>
      <c r="M1802" t="str">
        <f>VLOOKUP($A1802, 'Medical Examinations'!$A$2:$J$2336, 10, FALSE)</f>
        <v>Diabetes</v>
      </c>
      <c r="N1802">
        <f>VLOOKUP($A1802, 'Hospitalisation Details'!$A$2:$K$2344, 5, FALSE)</f>
        <v>2</v>
      </c>
      <c r="O1802">
        <f>VLOOKUP($A1802, 'Hospitalisation Details'!$A$2:$K$2344, 6, FALSE)</f>
        <v>4753.6400000000003</v>
      </c>
      <c r="P1802" t="str">
        <f>VLOOKUP($A1802, 'Hospitalisation Details'!$A$2:$K$2344, 7, FALSE)</f>
        <v>tier - 2</v>
      </c>
      <c r="Q1802" t="str">
        <f>VLOOKUP($A1802, 'Hospitalisation Details'!$A$2:$K$2344, 8, FALSE)</f>
        <v>tier - 3</v>
      </c>
      <c r="R1802" t="str">
        <f>VLOOKUP($A1802, 'Hospitalisation Details'!$A$2:$K$2344, 9, FALSE)</f>
        <v>R1013</v>
      </c>
      <c r="S1802" t="str">
        <f>VLOOKUP($A1802, 'Hospitalisation Details'!$A$2:$K$2344, 10, FALSE)</f>
        <v>16Aug1992</v>
      </c>
      <c r="T1802">
        <f>VLOOKUP($A1802, 'Hospitalisation Details'!$A$2:$K$2344, 11, FALSE)</f>
        <v>30</v>
      </c>
    </row>
    <row r="1803" spans="1:20" ht="15.75" x14ac:dyDescent="0.25">
      <c r="A1803" s="1" t="s">
        <v>567</v>
      </c>
      <c r="B1803" t="str">
        <f>VLOOKUP($A1803, 'Customer Names'!$A$2:$D$2336, 2, FALSE)</f>
        <v>Moss</v>
      </c>
      <c r="C1803" t="str">
        <f>VLOOKUP($A1803, 'Customer Names'!$A$2:$D$2336, 3, FALSE)</f>
        <v xml:space="preserve"> Mr</v>
      </c>
      <c r="D1803" t="str">
        <f>VLOOKUP($A1803, 'Customer Names'!$A$2:$D$2336, 4, FALSE)</f>
        <v xml:space="preserve">  Daniel</v>
      </c>
      <c r="E1803">
        <f>VLOOKUP($A1803, 'Medical Examinations'!$A$2:$J$2336, 2, FALSE)</f>
        <v>30.5</v>
      </c>
      <c r="F1803">
        <f>VLOOKUP($A1803, 'Medical Examinations'!$A$2:$J$2336, 3, FALSE)</f>
        <v>4.8099999999999996</v>
      </c>
      <c r="G1803" t="str">
        <f>VLOOKUP($A1803, 'Medical Examinations'!$A$2:$J$2336, 4, FALSE)</f>
        <v>No</v>
      </c>
      <c r="H1803" t="str">
        <f>VLOOKUP($A1803, 'Medical Examinations'!$A$2:$J$2336, 5, FALSE)</f>
        <v>No</v>
      </c>
      <c r="I1803" t="str">
        <f>VLOOKUP($A1803, 'Medical Examinations'!$A$2:$J$2336, 6, FALSE)</f>
        <v>No</v>
      </c>
      <c r="J1803">
        <f>VLOOKUP($A1803, 'Medical Examinations'!$A$2:$J$2336, 7, FALSE)</f>
        <v>1</v>
      </c>
      <c r="K1803" t="str">
        <f>VLOOKUP($A1803, 'Medical Examinations'!$A$2:$J$2336, 8, FALSE)</f>
        <v>No</v>
      </c>
      <c r="L1803" t="str">
        <f>VLOOKUP($A1803, 'Medical Examinations'!$A$2:$J$2336, 9, FALSE)</f>
        <v>Obesity</v>
      </c>
      <c r="M1803" t="str">
        <f>VLOOKUP($A1803, 'Medical Examinations'!$A$2:$J$2336, 10, FALSE)</f>
        <v>Normal</v>
      </c>
      <c r="N1803">
        <f>VLOOKUP($A1803, 'Hospitalisation Details'!$A$2:$K$2344, 5, FALSE)</f>
        <v>1</v>
      </c>
      <c r="O1803">
        <f>VLOOKUP($A1803, 'Hospitalisation Details'!$A$2:$K$2344, 6, FALSE)</f>
        <v>4751.07</v>
      </c>
      <c r="P1803" t="str">
        <f>VLOOKUP($A1803, 'Hospitalisation Details'!$A$2:$K$2344, 7, FALSE)</f>
        <v>tier - 3</v>
      </c>
      <c r="Q1803" t="str">
        <f>VLOOKUP($A1803, 'Hospitalisation Details'!$A$2:$K$2344, 8, FALSE)</f>
        <v>tier - 1</v>
      </c>
      <c r="R1803" t="str">
        <f>VLOOKUP($A1803, 'Hospitalisation Details'!$A$2:$K$2344, 9, FALSE)</f>
        <v>R1011</v>
      </c>
      <c r="S1803" t="str">
        <f>VLOOKUP($A1803, 'Hospitalisation Details'!$A$2:$K$2344, 10, FALSE)</f>
        <v>22Nov1987</v>
      </c>
      <c r="T1803">
        <f>VLOOKUP($A1803, 'Hospitalisation Details'!$A$2:$K$2344, 11, FALSE)</f>
        <v>35</v>
      </c>
    </row>
    <row r="1804" spans="1:20" ht="15.75" x14ac:dyDescent="0.25">
      <c r="A1804" s="1" t="s">
        <v>566</v>
      </c>
      <c r="B1804" t="str">
        <f>VLOOKUP($A1804, 'Customer Names'!$A$2:$D$2336, 2, FALSE)</f>
        <v>Guzman</v>
      </c>
      <c r="C1804" t="str">
        <f>VLOOKUP($A1804, 'Customer Names'!$A$2:$D$2336, 3, FALSE)</f>
        <v xml:space="preserve"> Mr</v>
      </c>
      <c r="D1804" t="str">
        <f>VLOOKUP($A1804, 'Customer Names'!$A$2:$D$2336, 4, FALSE)</f>
        <v xml:space="preserve">  Jonathan</v>
      </c>
      <c r="E1804">
        <f>VLOOKUP($A1804, 'Medical Examinations'!$A$2:$J$2336, 2, FALSE)</f>
        <v>27.61</v>
      </c>
      <c r="F1804">
        <f>VLOOKUP($A1804, 'Medical Examinations'!$A$2:$J$2336, 3, FALSE)</f>
        <v>4.5999999999999996</v>
      </c>
      <c r="G1804" t="str">
        <f>VLOOKUP($A1804, 'Medical Examinations'!$A$2:$J$2336, 4, FALSE)</f>
        <v>No</v>
      </c>
      <c r="H1804" t="str">
        <f>VLOOKUP($A1804, 'Medical Examinations'!$A$2:$J$2336, 5, FALSE)</f>
        <v>No</v>
      </c>
      <c r="I1804" t="str">
        <f>VLOOKUP($A1804, 'Medical Examinations'!$A$2:$J$2336, 6, FALSE)</f>
        <v>No</v>
      </c>
      <c r="J1804">
        <f>VLOOKUP($A1804, 'Medical Examinations'!$A$2:$J$2336, 7, FALSE)</f>
        <v>0</v>
      </c>
      <c r="K1804" t="str">
        <f>VLOOKUP($A1804, 'Medical Examinations'!$A$2:$J$2336, 8, FALSE)</f>
        <v>No</v>
      </c>
      <c r="L1804" t="str">
        <f>VLOOKUP($A1804, 'Medical Examinations'!$A$2:$J$2336, 9, FALSE)</f>
        <v>Obesity</v>
      </c>
      <c r="M1804" t="str">
        <f>VLOOKUP($A1804, 'Medical Examinations'!$A$2:$J$2336, 10, FALSE)</f>
        <v>Normal</v>
      </c>
      <c r="N1804">
        <f>VLOOKUP($A1804, 'Hospitalisation Details'!$A$2:$K$2344, 5, FALSE)</f>
        <v>1</v>
      </c>
      <c r="O1804">
        <f>VLOOKUP($A1804, 'Hospitalisation Details'!$A$2:$K$2344, 6, FALSE)</f>
        <v>4747.05</v>
      </c>
      <c r="P1804" t="str">
        <f>VLOOKUP($A1804, 'Hospitalisation Details'!$A$2:$K$2344, 7, FALSE)</f>
        <v>tier - 2</v>
      </c>
      <c r="Q1804" t="str">
        <f>VLOOKUP($A1804, 'Hospitalisation Details'!$A$2:$K$2344, 8, FALSE)</f>
        <v>tier - 2</v>
      </c>
      <c r="R1804" t="str">
        <f>VLOOKUP($A1804, 'Hospitalisation Details'!$A$2:$K$2344, 9, FALSE)</f>
        <v>R1013</v>
      </c>
      <c r="S1804" t="str">
        <f>VLOOKUP($A1804, 'Hospitalisation Details'!$A$2:$K$2344, 10, FALSE)</f>
        <v>2Sep1987</v>
      </c>
      <c r="T1804">
        <f>VLOOKUP($A1804, 'Hospitalisation Details'!$A$2:$K$2344, 11, FALSE)</f>
        <v>35</v>
      </c>
    </row>
    <row r="1805" spans="1:20" ht="15.75" x14ac:dyDescent="0.25">
      <c r="A1805" s="1" t="s">
        <v>565</v>
      </c>
      <c r="B1805" t="str">
        <f>VLOOKUP($A1805, 'Customer Names'!$A$2:$D$2336, 2, FALSE)</f>
        <v>Cox</v>
      </c>
      <c r="C1805" t="str">
        <f>VLOOKUP($A1805, 'Customer Names'!$A$2:$D$2336, 3, FALSE)</f>
        <v xml:space="preserve"> Mr</v>
      </c>
      <c r="D1805" t="str">
        <f>VLOOKUP($A1805, 'Customer Names'!$A$2:$D$2336, 4, FALSE)</f>
        <v xml:space="preserve">  Troy</v>
      </c>
      <c r="E1805">
        <f>VLOOKUP($A1805, 'Medical Examinations'!$A$2:$J$2336, 2, FALSE)</f>
        <v>27.1</v>
      </c>
      <c r="F1805">
        <f>VLOOKUP($A1805, 'Medical Examinations'!$A$2:$J$2336, 3, FALSE)</f>
        <v>5.08</v>
      </c>
      <c r="G1805" t="str">
        <f>VLOOKUP($A1805, 'Medical Examinations'!$A$2:$J$2336, 4, FALSE)</f>
        <v>No</v>
      </c>
      <c r="H1805" t="str">
        <f>VLOOKUP($A1805, 'Medical Examinations'!$A$2:$J$2336, 5, FALSE)</f>
        <v>No</v>
      </c>
      <c r="I1805" t="str">
        <f>VLOOKUP($A1805, 'Medical Examinations'!$A$2:$J$2336, 6, FALSE)</f>
        <v>No</v>
      </c>
      <c r="J1805">
        <f>VLOOKUP($A1805, 'Medical Examinations'!$A$2:$J$2336, 7, FALSE)</f>
        <v>0</v>
      </c>
      <c r="K1805" t="str">
        <f>VLOOKUP($A1805, 'Medical Examinations'!$A$2:$J$2336, 8, FALSE)</f>
        <v>No</v>
      </c>
      <c r="L1805" t="str">
        <f>VLOOKUP($A1805, 'Medical Examinations'!$A$2:$J$2336, 9, FALSE)</f>
        <v>Obesity</v>
      </c>
      <c r="M1805" t="str">
        <f>VLOOKUP($A1805, 'Medical Examinations'!$A$2:$J$2336, 10, FALSE)</f>
        <v>Normal</v>
      </c>
      <c r="N1805">
        <f>VLOOKUP($A1805, 'Hospitalisation Details'!$A$2:$K$2344, 5, FALSE)</f>
        <v>1</v>
      </c>
      <c r="O1805">
        <f>VLOOKUP($A1805, 'Hospitalisation Details'!$A$2:$K$2344, 6, FALSE)</f>
        <v>4746.34</v>
      </c>
      <c r="P1805" t="str">
        <f>VLOOKUP($A1805, 'Hospitalisation Details'!$A$2:$K$2344, 7, FALSE)</f>
        <v>tier - 2</v>
      </c>
      <c r="Q1805" t="str">
        <f>VLOOKUP($A1805, 'Hospitalisation Details'!$A$2:$K$2344, 8, FALSE)</f>
        <v>tier - 2</v>
      </c>
      <c r="R1805" t="str">
        <f>VLOOKUP($A1805, 'Hospitalisation Details'!$A$2:$K$2344, 9, FALSE)</f>
        <v>R1011</v>
      </c>
      <c r="S1805" t="str">
        <f>VLOOKUP($A1805, 'Hospitalisation Details'!$A$2:$K$2344, 10, FALSE)</f>
        <v>5Jun1987</v>
      </c>
      <c r="T1805">
        <f>VLOOKUP($A1805, 'Hospitalisation Details'!$A$2:$K$2344, 11, FALSE)</f>
        <v>36</v>
      </c>
    </row>
    <row r="1806" spans="1:20" ht="15.75" x14ac:dyDescent="0.25">
      <c r="A1806" s="1" t="s">
        <v>564</v>
      </c>
      <c r="B1806" t="str">
        <f>VLOOKUP($A1806, 'Customer Names'!$A$2:$D$2336, 2, FALSE)</f>
        <v>Clash</v>
      </c>
      <c r="C1806" t="str">
        <f>VLOOKUP($A1806, 'Customer Names'!$A$2:$D$2336, 3, FALSE)</f>
        <v xml:space="preserve"> Mr</v>
      </c>
      <c r="D1806" t="str">
        <f>VLOOKUP($A1806, 'Customer Names'!$A$2:$D$2336, 4, FALSE)</f>
        <v xml:space="preserve">  Daniel C</v>
      </c>
      <c r="E1806">
        <f>VLOOKUP($A1806, 'Medical Examinations'!$A$2:$J$2336, 2, FALSE)</f>
        <v>35.93</v>
      </c>
      <c r="F1806">
        <f>VLOOKUP($A1806, 'Medical Examinations'!$A$2:$J$2336, 3, FALSE)</f>
        <v>5.43</v>
      </c>
      <c r="G1806" t="str">
        <f>VLOOKUP($A1806, 'Medical Examinations'!$A$2:$J$2336, 4, FALSE)</f>
        <v>Yes</v>
      </c>
      <c r="H1806" t="str">
        <f>VLOOKUP($A1806, 'Medical Examinations'!$A$2:$J$2336, 5, FALSE)</f>
        <v>No</v>
      </c>
      <c r="I1806" t="str">
        <f>VLOOKUP($A1806, 'Medical Examinations'!$A$2:$J$2336, 6, FALSE)</f>
        <v>No</v>
      </c>
      <c r="J1806">
        <f>VLOOKUP($A1806, 'Medical Examinations'!$A$2:$J$2336, 7, FALSE)</f>
        <v>1</v>
      </c>
      <c r="K1806" t="str">
        <f>VLOOKUP($A1806, 'Medical Examinations'!$A$2:$J$2336, 8, FALSE)</f>
        <v>No</v>
      </c>
      <c r="L1806" t="str">
        <f>VLOOKUP($A1806, 'Medical Examinations'!$A$2:$J$2336, 9, FALSE)</f>
        <v>Obesity</v>
      </c>
      <c r="M1806" t="str">
        <f>VLOOKUP($A1806, 'Medical Examinations'!$A$2:$J$2336, 10, FALSE)</f>
        <v>Normal</v>
      </c>
      <c r="N1806">
        <f>VLOOKUP($A1806, 'Hospitalisation Details'!$A$2:$K$2344, 5, FALSE)</f>
        <v>0</v>
      </c>
      <c r="O1806">
        <f>VLOOKUP($A1806, 'Hospitalisation Details'!$A$2:$K$2344, 6, FALSE)</f>
        <v>4740.78</v>
      </c>
      <c r="P1806" t="str">
        <f>VLOOKUP($A1806, 'Hospitalisation Details'!$A$2:$K$2344, 7, FALSE)</f>
        <v>tier - 2</v>
      </c>
      <c r="Q1806" t="str">
        <f>VLOOKUP($A1806, 'Hospitalisation Details'!$A$2:$K$2344, 8, FALSE)</f>
        <v>tier - 3</v>
      </c>
      <c r="R1806" t="str">
        <f>VLOOKUP($A1806, 'Hospitalisation Details'!$A$2:$K$2344, 9, FALSE)</f>
        <v>R1021</v>
      </c>
      <c r="S1806" t="str">
        <f>VLOOKUP($A1806, 'Hospitalisation Details'!$A$2:$K$2344, 10, FALSE)</f>
        <v>24Nov2004</v>
      </c>
      <c r="T1806">
        <f>VLOOKUP($A1806, 'Hospitalisation Details'!$A$2:$K$2344, 11, FALSE)</f>
        <v>18</v>
      </c>
    </row>
    <row r="1807" spans="1:20" ht="15.75" x14ac:dyDescent="0.25">
      <c r="A1807" s="1" t="s">
        <v>563</v>
      </c>
      <c r="B1807" t="str">
        <f>VLOOKUP($A1807, 'Customer Names'!$A$2:$D$2336, 2, FALSE)</f>
        <v>Blankenship</v>
      </c>
      <c r="C1807" t="str">
        <f>VLOOKUP($A1807, 'Customer Names'!$A$2:$D$2336, 3, FALSE)</f>
        <v xml:space="preserve"> Ms</v>
      </c>
      <c r="D1807" t="str">
        <f>VLOOKUP($A1807, 'Customer Names'!$A$2:$D$2336, 4, FALSE)</f>
        <v xml:space="preserve">  Lauren</v>
      </c>
      <c r="E1807">
        <f>VLOOKUP($A1807, 'Medical Examinations'!$A$2:$J$2336, 2, FALSE)</f>
        <v>32.68</v>
      </c>
      <c r="F1807">
        <f>VLOOKUP($A1807, 'Medical Examinations'!$A$2:$J$2336, 3, FALSE)</f>
        <v>5.44</v>
      </c>
      <c r="G1807" t="str">
        <f>VLOOKUP($A1807, 'Medical Examinations'!$A$2:$J$2336, 4, FALSE)</f>
        <v>Yes</v>
      </c>
      <c r="H1807" t="str">
        <f>VLOOKUP($A1807, 'Medical Examinations'!$A$2:$J$2336, 5, FALSE)</f>
        <v>No</v>
      </c>
      <c r="I1807" t="str">
        <f>VLOOKUP($A1807, 'Medical Examinations'!$A$2:$J$2336, 6, FALSE)</f>
        <v>No</v>
      </c>
      <c r="J1807">
        <f>VLOOKUP($A1807, 'Medical Examinations'!$A$2:$J$2336, 7, FALSE)</f>
        <v>1</v>
      </c>
      <c r="K1807" t="str">
        <f>VLOOKUP($A1807, 'Medical Examinations'!$A$2:$J$2336, 8, FALSE)</f>
        <v>No</v>
      </c>
      <c r="L1807" t="str">
        <f>VLOOKUP($A1807, 'Medical Examinations'!$A$2:$J$2336, 9, FALSE)</f>
        <v>Obesity</v>
      </c>
      <c r="M1807" t="str">
        <f>VLOOKUP($A1807, 'Medical Examinations'!$A$2:$J$2336, 10, FALSE)</f>
        <v>Normal</v>
      </c>
      <c r="N1807">
        <f>VLOOKUP($A1807, 'Hospitalisation Details'!$A$2:$K$2344, 5, FALSE)</f>
        <v>1</v>
      </c>
      <c r="O1807">
        <f>VLOOKUP($A1807, 'Hospitalisation Details'!$A$2:$K$2344, 6, FALSE)</f>
        <v>4738.2700000000004</v>
      </c>
      <c r="P1807" t="str">
        <f>VLOOKUP($A1807, 'Hospitalisation Details'!$A$2:$K$2344, 7, FALSE)</f>
        <v>tier - 2</v>
      </c>
      <c r="Q1807" t="str">
        <f>VLOOKUP($A1807, 'Hospitalisation Details'!$A$2:$K$2344, 8, FALSE)</f>
        <v>tier - 3</v>
      </c>
      <c r="R1807" t="str">
        <f>VLOOKUP($A1807, 'Hospitalisation Details'!$A$2:$K$2344, 9, FALSE)</f>
        <v>R1012</v>
      </c>
      <c r="S1807" t="str">
        <f>VLOOKUP($A1807, 'Hospitalisation Details'!$A$2:$K$2344, 10, FALSE)</f>
        <v>12Oct1991</v>
      </c>
      <c r="T1807">
        <f>VLOOKUP($A1807, 'Hospitalisation Details'!$A$2:$K$2344, 11, FALSE)</f>
        <v>31</v>
      </c>
    </row>
    <row r="1808" spans="1:20" ht="15.75" x14ac:dyDescent="0.25">
      <c r="A1808" s="1" t="s">
        <v>562</v>
      </c>
      <c r="B1808" t="str">
        <f>VLOOKUP($A1808, 'Customer Names'!$A$2:$D$2336, 2, FALSE)</f>
        <v>Lloyd</v>
      </c>
      <c r="C1808" t="str">
        <f>VLOOKUP($A1808, 'Customer Names'!$A$2:$D$2336, 3, FALSE)</f>
        <v xml:space="preserve"> Ms</v>
      </c>
      <c r="D1808" t="str">
        <f>VLOOKUP($A1808, 'Customer Names'!$A$2:$D$2336, 4, FALSE)</f>
        <v xml:space="preserve">  Jennefer</v>
      </c>
      <c r="E1808">
        <f>VLOOKUP($A1808, 'Medical Examinations'!$A$2:$J$2336, 2, FALSE)</f>
        <v>20.74</v>
      </c>
      <c r="F1808">
        <f>VLOOKUP($A1808, 'Medical Examinations'!$A$2:$J$2336, 3, FALSE)</f>
        <v>11.69</v>
      </c>
      <c r="G1808" t="str">
        <f>VLOOKUP($A1808, 'Medical Examinations'!$A$2:$J$2336, 4, FALSE)</f>
        <v>No</v>
      </c>
      <c r="H1808" t="str">
        <f>VLOOKUP($A1808, 'Medical Examinations'!$A$2:$J$2336, 5, FALSE)</f>
        <v>No</v>
      </c>
      <c r="I1808" t="str">
        <f>VLOOKUP($A1808, 'Medical Examinations'!$A$2:$J$2336, 6, FALSE)</f>
        <v>No</v>
      </c>
      <c r="J1808">
        <f>VLOOKUP($A1808, 'Medical Examinations'!$A$2:$J$2336, 7, FALSE)</f>
        <v>0</v>
      </c>
      <c r="K1808" t="str">
        <f>VLOOKUP($A1808, 'Medical Examinations'!$A$2:$J$2336, 8, FALSE)</f>
        <v>No</v>
      </c>
      <c r="L1808" t="str">
        <f>VLOOKUP($A1808, 'Medical Examinations'!$A$2:$J$2336, 9, FALSE)</f>
        <v>Obesity</v>
      </c>
      <c r="M1808" t="str">
        <f>VLOOKUP($A1808, 'Medical Examinations'!$A$2:$J$2336, 10, FALSE)</f>
        <v>Diabetes</v>
      </c>
      <c r="N1808">
        <f>VLOOKUP($A1808, 'Hospitalisation Details'!$A$2:$K$2344, 5, FALSE)</f>
        <v>3</v>
      </c>
      <c r="O1808">
        <f>VLOOKUP($A1808, 'Hospitalisation Details'!$A$2:$K$2344, 6, FALSE)</f>
        <v>4734.6400000000003</v>
      </c>
      <c r="P1808" t="str">
        <f>VLOOKUP($A1808, 'Hospitalisation Details'!$A$2:$K$2344, 7, FALSE)</f>
        <v>tier - 2</v>
      </c>
      <c r="Q1808" t="str">
        <f>VLOOKUP($A1808, 'Hospitalisation Details'!$A$2:$K$2344, 8, FALSE)</f>
        <v>tier - 1</v>
      </c>
      <c r="R1808" t="str">
        <f>VLOOKUP($A1808, 'Hospitalisation Details'!$A$2:$K$2344, 9, FALSE)</f>
        <v>R1013</v>
      </c>
      <c r="S1808" t="str">
        <f>VLOOKUP($A1808, 'Hospitalisation Details'!$A$2:$K$2344, 10, FALSE)</f>
        <v>5Sep1986</v>
      </c>
      <c r="T1808">
        <f>VLOOKUP($A1808, 'Hospitalisation Details'!$A$2:$K$2344, 11, FALSE)</f>
        <v>36</v>
      </c>
    </row>
    <row r="1809" spans="1:20" ht="15.75" x14ac:dyDescent="0.25">
      <c r="A1809" s="1" t="s">
        <v>561</v>
      </c>
      <c r="B1809" t="str">
        <f>VLOOKUP($A1809, 'Customer Names'!$A$2:$D$2336, 2, FALSE)</f>
        <v>Kong</v>
      </c>
      <c r="C1809" t="str">
        <f>VLOOKUP($A1809, 'Customer Names'!$A$2:$D$2336, 3, FALSE)</f>
        <v xml:space="preserve"> Ms</v>
      </c>
      <c r="D1809" t="str">
        <f>VLOOKUP($A1809, 'Customer Names'!$A$2:$D$2336, 4, FALSE)</f>
        <v xml:space="preserve">  Tracey L</v>
      </c>
      <c r="E1809">
        <f>VLOOKUP($A1809, 'Medical Examinations'!$A$2:$J$2336, 2, FALSE)</f>
        <v>15.57</v>
      </c>
      <c r="F1809">
        <f>VLOOKUP($A1809, 'Medical Examinations'!$A$2:$J$2336, 3, FALSE)</f>
        <v>6.07</v>
      </c>
      <c r="G1809" t="str">
        <f>VLOOKUP($A1809, 'Medical Examinations'!$A$2:$J$2336, 4, FALSE)</f>
        <v>No</v>
      </c>
      <c r="H1809" t="str">
        <f>VLOOKUP($A1809, 'Medical Examinations'!$A$2:$J$2336, 5, FALSE)</f>
        <v>No</v>
      </c>
      <c r="I1809" t="str">
        <f>VLOOKUP($A1809, 'Medical Examinations'!$A$2:$J$2336, 6, FALSE)</f>
        <v>No</v>
      </c>
      <c r="J1809">
        <f>VLOOKUP($A1809, 'Medical Examinations'!$A$2:$J$2336, 7, FALSE)</f>
        <v>0</v>
      </c>
      <c r="K1809" t="str">
        <f>VLOOKUP($A1809, 'Medical Examinations'!$A$2:$J$2336, 8, FALSE)</f>
        <v>No</v>
      </c>
      <c r="L1809" t="str">
        <f>VLOOKUP($A1809, 'Medical Examinations'!$A$2:$J$2336, 9, FALSE)</f>
        <v>Underweight</v>
      </c>
      <c r="M1809" t="str">
        <f>VLOOKUP($A1809, 'Medical Examinations'!$A$2:$J$2336, 10, FALSE)</f>
        <v>Diabetes</v>
      </c>
      <c r="N1809">
        <f>VLOOKUP($A1809, 'Hospitalisation Details'!$A$2:$K$2344, 5, FALSE)</f>
        <v>2</v>
      </c>
      <c r="O1809">
        <f>VLOOKUP($A1809, 'Hospitalisation Details'!$A$2:$K$2344, 6, FALSE)</f>
        <v>4728.71</v>
      </c>
      <c r="P1809" t="str">
        <f>VLOOKUP($A1809, 'Hospitalisation Details'!$A$2:$K$2344, 7, FALSE)</f>
        <v>tier - 2</v>
      </c>
      <c r="Q1809" t="str">
        <f>VLOOKUP($A1809, 'Hospitalisation Details'!$A$2:$K$2344, 8, FALSE)</f>
        <v>tier - 3</v>
      </c>
      <c r="R1809" t="str">
        <f>VLOOKUP($A1809, 'Hospitalisation Details'!$A$2:$K$2344, 9, FALSE)</f>
        <v>R1012</v>
      </c>
      <c r="S1809" t="str">
        <f>VLOOKUP($A1809, 'Hospitalisation Details'!$A$2:$K$2344, 10, FALSE)</f>
        <v>2Jul1980</v>
      </c>
      <c r="T1809">
        <f>VLOOKUP($A1809, 'Hospitalisation Details'!$A$2:$K$2344, 11, FALSE)</f>
        <v>42</v>
      </c>
    </row>
    <row r="1810" spans="1:20" ht="15.75" x14ac:dyDescent="0.25">
      <c r="A1810" s="1" t="s">
        <v>560</v>
      </c>
      <c r="B1810" t="str">
        <f>VLOOKUP($A1810, 'Customer Names'!$A$2:$D$2336, 2, FALSE)</f>
        <v>Benson</v>
      </c>
      <c r="C1810" t="str">
        <f>VLOOKUP($A1810, 'Customer Names'!$A$2:$D$2336, 3, FALSE)</f>
        <v xml:space="preserve"> Ms</v>
      </c>
      <c r="D1810" t="str">
        <f>VLOOKUP($A1810, 'Customer Names'!$A$2:$D$2336, 4, FALSE)</f>
        <v xml:space="preserve">  Ashley</v>
      </c>
      <c r="E1810">
        <f>VLOOKUP($A1810, 'Medical Examinations'!$A$2:$J$2336, 2, FALSE)</f>
        <v>23.844999999999999</v>
      </c>
      <c r="F1810">
        <f>VLOOKUP($A1810, 'Medical Examinations'!$A$2:$J$2336, 3, FALSE)</f>
        <v>4.3600000000000003</v>
      </c>
      <c r="G1810" t="str">
        <f>VLOOKUP($A1810, 'Medical Examinations'!$A$2:$J$2336, 4, FALSE)</f>
        <v>No</v>
      </c>
      <c r="H1810" t="str">
        <f>VLOOKUP($A1810, 'Medical Examinations'!$A$2:$J$2336, 5, FALSE)</f>
        <v>No</v>
      </c>
      <c r="I1810" t="str">
        <f>VLOOKUP($A1810, 'Medical Examinations'!$A$2:$J$2336, 6, FALSE)</f>
        <v>No</v>
      </c>
      <c r="J1810">
        <f>VLOOKUP($A1810, 'Medical Examinations'!$A$2:$J$2336, 7, FALSE)</f>
        <v>0</v>
      </c>
      <c r="K1810" t="str">
        <f>VLOOKUP($A1810, 'Medical Examinations'!$A$2:$J$2336, 8, FALSE)</f>
        <v>No</v>
      </c>
      <c r="L1810" t="str">
        <f>VLOOKUP($A1810, 'Medical Examinations'!$A$2:$J$2336, 9, FALSE)</f>
        <v>Obesity</v>
      </c>
      <c r="M1810" t="str">
        <f>VLOOKUP($A1810, 'Medical Examinations'!$A$2:$J$2336, 10, FALSE)</f>
        <v>Normal</v>
      </c>
      <c r="N1810">
        <f>VLOOKUP($A1810, 'Hospitalisation Details'!$A$2:$K$2344, 5, FALSE)</f>
        <v>2</v>
      </c>
      <c r="O1810">
        <f>VLOOKUP($A1810, 'Hospitalisation Details'!$A$2:$K$2344, 6, FALSE)</f>
        <v>4719.74</v>
      </c>
      <c r="P1810" t="str">
        <f>VLOOKUP($A1810, 'Hospitalisation Details'!$A$2:$K$2344, 7, FALSE)</f>
        <v>tier - 2</v>
      </c>
      <c r="Q1810" t="str">
        <f>VLOOKUP($A1810, 'Hospitalisation Details'!$A$2:$K$2344, 8, FALSE)</f>
        <v>tier - 1</v>
      </c>
      <c r="R1810" t="str">
        <f>VLOOKUP($A1810, 'Hospitalisation Details'!$A$2:$K$2344, 9, FALSE)</f>
        <v>R1012</v>
      </c>
      <c r="S1810" t="str">
        <f>VLOOKUP($A1810, 'Hospitalisation Details'!$A$2:$K$2344, 10, FALSE)</f>
        <v>12Aug1994</v>
      </c>
      <c r="T1810">
        <f>VLOOKUP($A1810, 'Hospitalisation Details'!$A$2:$K$2344, 11, FALSE)</f>
        <v>28</v>
      </c>
    </row>
    <row r="1811" spans="1:20" ht="15.75" x14ac:dyDescent="0.25">
      <c r="A1811" s="1" t="s">
        <v>559</v>
      </c>
      <c r="B1811" t="str">
        <f>VLOOKUP($A1811, 'Customer Names'!$A$2:$D$2336, 2, FALSE)</f>
        <v>Huntington</v>
      </c>
      <c r="C1811" t="str">
        <f>VLOOKUP($A1811, 'Customer Names'!$A$2:$D$2336, 3, FALSE)</f>
        <v xml:space="preserve"> Ms</v>
      </c>
      <c r="D1811" t="str">
        <f>VLOOKUP($A1811, 'Customer Names'!$A$2:$D$2336, 4, FALSE)</f>
        <v xml:space="preserve">  Cindy</v>
      </c>
      <c r="E1811">
        <f>VLOOKUP($A1811, 'Medical Examinations'!$A$2:$J$2336, 2, FALSE)</f>
        <v>22.895</v>
      </c>
      <c r="F1811">
        <f>VLOOKUP($A1811, 'Medical Examinations'!$A$2:$J$2336, 3, FALSE)</f>
        <v>5.24</v>
      </c>
      <c r="G1811" t="str">
        <f>VLOOKUP($A1811, 'Medical Examinations'!$A$2:$J$2336, 4, FALSE)</f>
        <v>No</v>
      </c>
      <c r="H1811" t="str">
        <f>VLOOKUP($A1811, 'Medical Examinations'!$A$2:$J$2336, 5, FALSE)</f>
        <v>No</v>
      </c>
      <c r="I1811" t="str">
        <f>VLOOKUP($A1811, 'Medical Examinations'!$A$2:$J$2336, 6, FALSE)</f>
        <v>No</v>
      </c>
      <c r="J1811">
        <f>VLOOKUP($A1811, 'Medical Examinations'!$A$2:$J$2336, 7, FALSE)</f>
        <v>0</v>
      </c>
      <c r="K1811" t="str">
        <f>VLOOKUP($A1811, 'Medical Examinations'!$A$2:$J$2336, 8, FALSE)</f>
        <v>No</v>
      </c>
      <c r="L1811" t="str">
        <f>VLOOKUP($A1811, 'Medical Examinations'!$A$2:$J$2336, 9, FALSE)</f>
        <v>Obesity</v>
      </c>
      <c r="M1811" t="str">
        <f>VLOOKUP($A1811, 'Medical Examinations'!$A$2:$J$2336, 10, FALSE)</f>
        <v>Normal</v>
      </c>
      <c r="N1811">
        <f>VLOOKUP($A1811, 'Hospitalisation Details'!$A$2:$K$2344, 5, FALSE)</f>
        <v>1</v>
      </c>
      <c r="O1811">
        <f>VLOOKUP($A1811, 'Hospitalisation Details'!$A$2:$K$2344, 6, FALSE)</f>
        <v>4719.5200000000004</v>
      </c>
      <c r="P1811" t="str">
        <f>VLOOKUP($A1811, 'Hospitalisation Details'!$A$2:$K$2344, 7, FALSE)</f>
        <v>tier - 2</v>
      </c>
      <c r="Q1811" t="str">
        <f>VLOOKUP($A1811, 'Hospitalisation Details'!$A$2:$K$2344, 8, FALSE)</f>
        <v>tier - 2</v>
      </c>
      <c r="R1811" t="str">
        <f>VLOOKUP($A1811, 'Hospitalisation Details'!$A$2:$K$2344, 9, FALSE)</f>
        <v>R1024</v>
      </c>
      <c r="S1811" t="str">
        <f>VLOOKUP($A1811, 'Hospitalisation Details'!$A$2:$K$2344, 10, FALSE)</f>
        <v>28Sep1992</v>
      </c>
      <c r="T1811">
        <f>VLOOKUP($A1811, 'Hospitalisation Details'!$A$2:$K$2344, 11, FALSE)</f>
        <v>30</v>
      </c>
    </row>
    <row r="1812" spans="1:20" ht="15.75" x14ac:dyDescent="0.25">
      <c r="A1812" s="1" t="s">
        <v>558</v>
      </c>
      <c r="B1812" t="str">
        <f>VLOOKUP($A1812, 'Customer Names'!$A$2:$D$2336, 2, FALSE)</f>
        <v>Kendall</v>
      </c>
      <c r="C1812" t="str">
        <f>VLOOKUP($A1812, 'Customer Names'!$A$2:$D$2336, 3, FALSE)</f>
        <v xml:space="preserve"> Ms</v>
      </c>
      <c r="D1812" t="str">
        <f>VLOOKUP($A1812, 'Customer Names'!$A$2:$D$2336, 4, FALSE)</f>
        <v xml:space="preserve">  Esther</v>
      </c>
      <c r="E1812">
        <f>VLOOKUP($A1812, 'Medical Examinations'!$A$2:$J$2336, 2, FALSE)</f>
        <v>21.945</v>
      </c>
      <c r="F1812">
        <f>VLOOKUP($A1812, 'Medical Examinations'!$A$2:$J$2336, 3, FALSE)</f>
        <v>5.37</v>
      </c>
      <c r="G1812" t="str">
        <f>VLOOKUP($A1812, 'Medical Examinations'!$A$2:$J$2336, 4, FALSE)</f>
        <v>No</v>
      </c>
      <c r="H1812" t="str">
        <f>VLOOKUP($A1812, 'Medical Examinations'!$A$2:$J$2336, 5, FALSE)</f>
        <v>No</v>
      </c>
      <c r="I1812" t="str">
        <f>VLOOKUP($A1812, 'Medical Examinations'!$A$2:$J$2336, 6, FALSE)</f>
        <v>No</v>
      </c>
      <c r="J1812">
        <f>VLOOKUP($A1812, 'Medical Examinations'!$A$2:$J$2336, 7, FALSE)</f>
        <v>0</v>
      </c>
      <c r="K1812" t="str">
        <f>VLOOKUP($A1812, 'Medical Examinations'!$A$2:$J$2336, 8, FALSE)</f>
        <v>No</v>
      </c>
      <c r="L1812" t="str">
        <f>VLOOKUP($A1812, 'Medical Examinations'!$A$2:$J$2336, 9, FALSE)</f>
        <v>Obesity</v>
      </c>
      <c r="M1812" t="str">
        <f>VLOOKUP($A1812, 'Medical Examinations'!$A$2:$J$2336, 10, FALSE)</f>
        <v>Normal</v>
      </c>
      <c r="N1812">
        <f>VLOOKUP($A1812, 'Hospitalisation Details'!$A$2:$K$2344, 5, FALSE)</f>
        <v>1</v>
      </c>
      <c r="O1812">
        <f>VLOOKUP($A1812, 'Hospitalisation Details'!$A$2:$K$2344, 6, FALSE)</f>
        <v>4718.2</v>
      </c>
      <c r="P1812" t="str">
        <f>VLOOKUP($A1812, 'Hospitalisation Details'!$A$2:$K$2344, 7, FALSE)</f>
        <v>tier - 2</v>
      </c>
      <c r="Q1812" t="str">
        <f>VLOOKUP($A1812, 'Hospitalisation Details'!$A$2:$K$2344, 8, FALSE)</f>
        <v>tier - 3</v>
      </c>
      <c r="R1812" t="str">
        <f>VLOOKUP($A1812, 'Hospitalisation Details'!$A$2:$K$2344, 9, FALSE)</f>
        <v>R1024</v>
      </c>
      <c r="S1812" t="str">
        <f>VLOOKUP($A1812, 'Hospitalisation Details'!$A$2:$K$2344, 10, FALSE)</f>
        <v>9Oct1992</v>
      </c>
      <c r="T1812">
        <f>VLOOKUP($A1812, 'Hospitalisation Details'!$A$2:$K$2344, 11, FALSE)</f>
        <v>30</v>
      </c>
    </row>
    <row r="1813" spans="1:20" ht="15.75" x14ac:dyDescent="0.25">
      <c r="A1813" s="1" t="s">
        <v>557</v>
      </c>
      <c r="B1813" t="str">
        <f>VLOOKUP($A1813, 'Customer Names'!$A$2:$D$2336, 2, FALSE)</f>
        <v>Gast</v>
      </c>
      <c r="C1813" t="str">
        <f>VLOOKUP($A1813, 'Customer Names'!$A$2:$D$2336, 3, FALSE)</f>
        <v xml:space="preserve"> Ms</v>
      </c>
      <c r="D1813" t="str">
        <f>VLOOKUP($A1813, 'Customer Names'!$A$2:$D$2336, 4, FALSE)</f>
        <v xml:space="preserve">  Jackie</v>
      </c>
      <c r="E1813">
        <f>VLOOKUP($A1813, 'Medical Examinations'!$A$2:$J$2336, 2, FALSE)</f>
        <v>19.47</v>
      </c>
      <c r="F1813">
        <f>VLOOKUP($A1813, 'Medical Examinations'!$A$2:$J$2336, 3, FALSE)</f>
        <v>6.6</v>
      </c>
      <c r="G1813" t="str">
        <f>VLOOKUP($A1813, 'Medical Examinations'!$A$2:$J$2336, 4, FALSE)</f>
        <v>No</v>
      </c>
      <c r="H1813" t="str">
        <f>VLOOKUP($A1813, 'Medical Examinations'!$A$2:$J$2336, 5, FALSE)</f>
        <v>No</v>
      </c>
      <c r="I1813" t="str">
        <f>VLOOKUP($A1813, 'Medical Examinations'!$A$2:$J$2336, 6, FALSE)</f>
        <v>No</v>
      </c>
      <c r="J1813">
        <f>VLOOKUP($A1813, 'Medical Examinations'!$A$2:$J$2336, 7, FALSE)</f>
        <v>0</v>
      </c>
      <c r="K1813" t="str">
        <f>VLOOKUP($A1813, 'Medical Examinations'!$A$2:$J$2336, 8, FALSE)</f>
        <v>No</v>
      </c>
      <c r="L1813" t="str">
        <f>VLOOKUP($A1813, 'Medical Examinations'!$A$2:$J$2336, 9, FALSE)</f>
        <v>Obesity</v>
      </c>
      <c r="M1813" t="str">
        <f>VLOOKUP($A1813, 'Medical Examinations'!$A$2:$J$2336, 10, FALSE)</f>
        <v>Diabetes</v>
      </c>
      <c r="N1813">
        <f>VLOOKUP($A1813, 'Hospitalisation Details'!$A$2:$K$2344, 5, FALSE)</f>
        <v>1</v>
      </c>
      <c r="O1813">
        <f>VLOOKUP($A1813, 'Hospitalisation Details'!$A$2:$K$2344, 6, FALSE)</f>
        <v>4712.12</v>
      </c>
      <c r="P1813" t="str">
        <f>VLOOKUP($A1813, 'Hospitalisation Details'!$A$2:$K$2344, 7, FALSE)</f>
        <v>tier - 2</v>
      </c>
      <c r="Q1813" t="str">
        <f>VLOOKUP($A1813, 'Hospitalisation Details'!$A$2:$K$2344, 8, FALSE)</f>
        <v>tier - 3</v>
      </c>
      <c r="R1813" t="str">
        <f>VLOOKUP($A1813, 'Hospitalisation Details'!$A$2:$K$2344, 9, FALSE)</f>
        <v>R1011</v>
      </c>
      <c r="S1813" t="str">
        <f>VLOOKUP($A1813, 'Hospitalisation Details'!$A$2:$K$2344, 10, FALSE)</f>
        <v>12Aug1981</v>
      </c>
      <c r="T1813">
        <f>VLOOKUP($A1813, 'Hospitalisation Details'!$A$2:$K$2344, 11, FALSE)</f>
        <v>41</v>
      </c>
    </row>
    <row r="1814" spans="1:20" ht="15.75" x14ac:dyDescent="0.25">
      <c r="A1814" s="1" t="s">
        <v>556</v>
      </c>
      <c r="B1814" t="str">
        <f>VLOOKUP($A1814, 'Customer Names'!$A$2:$D$2336, 2, FALSE)</f>
        <v>Scanlin</v>
      </c>
      <c r="C1814" t="str">
        <f>VLOOKUP($A1814, 'Customer Names'!$A$2:$D$2336, 3, FALSE)</f>
        <v xml:space="preserve"> Mr</v>
      </c>
      <c r="D1814" t="str">
        <f>VLOOKUP($A1814, 'Customer Names'!$A$2:$D$2336, 4, FALSE)</f>
        <v xml:space="preserve">  Timothy P</v>
      </c>
      <c r="E1814">
        <f>VLOOKUP($A1814, 'Medical Examinations'!$A$2:$J$2336, 2, FALSE)</f>
        <v>15.61</v>
      </c>
      <c r="F1814">
        <f>VLOOKUP($A1814, 'Medical Examinations'!$A$2:$J$2336, 3, FALSE)</f>
        <v>5.77</v>
      </c>
      <c r="G1814" t="str">
        <f>VLOOKUP($A1814, 'Medical Examinations'!$A$2:$J$2336, 4, FALSE)</f>
        <v>No</v>
      </c>
      <c r="H1814" t="str">
        <f>VLOOKUP($A1814, 'Medical Examinations'!$A$2:$J$2336, 5, FALSE)</f>
        <v>No</v>
      </c>
      <c r="I1814" t="str">
        <f>VLOOKUP($A1814, 'Medical Examinations'!$A$2:$J$2336, 6, FALSE)</f>
        <v>No</v>
      </c>
      <c r="J1814">
        <f>VLOOKUP($A1814, 'Medical Examinations'!$A$2:$J$2336, 7, FALSE)</f>
        <v>0</v>
      </c>
      <c r="K1814" t="str">
        <f>VLOOKUP($A1814, 'Medical Examinations'!$A$2:$J$2336, 8, FALSE)</f>
        <v>No</v>
      </c>
      <c r="L1814" t="str">
        <f>VLOOKUP($A1814, 'Medical Examinations'!$A$2:$J$2336, 9, FALSE)</f>
        <v>Underweight</v>
      </c>
      <c r="M1814" t="str">
        <f>VLOOKUP($A1814, 'Medical Examinations'!$A$2:$J$2336, 10, FALSE)</f>
        <v>Diabetes</v>
      </c>
      <c r="N1814">
        <f>VLOOKUP($A1814, 'Hospitalisation Details'!$A$2:$K$2344, 5, FALSE)</f>
        <v>2</v>
      </c>
      <c r="O1814">
        <f>VLOOKUP($A1814, 'Hospitalisation Details'!$A$2:$K$2344, 6, FALSE)</f>
        <v>4699.47</v>
      </c>
      <c r="P1814" t="str">
        <f>VLOOKUP($A1814, 'Hospitalisation Details'!$A$2:$K$2344, 7, FALSE)</f>
        <v>tier - 2</v>
      </c>
      <c r="Q1814" t="str">
        <f>VLOOKUP($A1814, 'Hospitalisation Details'!$A$2:$K$2344, 8, FALSE)</f>
        <v>tier - 3</v>
      </c>
      <c r="R1814" t="str">
        <f>VLOOKUP($A1814, 'Hospitalisation Details'!$A$2:$K$2344, 9, FALSE)</f>
        <v>R1013</v>
      </c>
      <c r="S1814" t="str">
        <f>VLOOKUP($A1814, 'Hospitalisation Details'!$A$2:$K$2344, 10, FALSE)</f>
        <v>4Dec1977</v>
      </c>
      <c r="T1814">
        <f>VLOOKUP($A1814, 'Hospitalisation Details'!$A$2:$K$2344, 11, FALSE)</f>
        <v>45</v>
      </c>
    </row>
    <row r="1815" spans="1:20" ht="15.75" x14ac:dyDescent="0.25">
      <c r="A1815" s="1" t="s">
        <v>555</v>
      </c>
      <c r="B1815" t="str">
        <f>VLOOKUP($A1815, 'Customer Names'!$A$2:$D$2336, 2, FALSE)</f>
        <v>Philbrook</v>
      </c>
      <c r="C1815" t="str">
        <f>VLOOKUP($A1815, 'Customer Names'!$A$2:$D$2336, 3, FALSE)</f>
        <v xml:space="preserve"> Ms</v>
      </c>
      <c r="D1815" t="str">
        <f>VLOOKUP($A1815, 'Customer Names'!$A$2:$D$2336, 4, FALSE)</f>
        <v xml:space="preserve">  Lauren</v>
      </c>
      <c r="E1815">
        <f>VLOOKUP($A1815, 'Medical Examinations'!$A$2:$J$2336, 2, FALSE)</f>
        <v>28.6</v>
      </c>
      <c r="F1815">
        <f>VLOOKUP($A1815, 'Medical Examinations'!$A$2:$J$2336, 3, FALSE)</f>
        <v>6.08</v>
      </c>
      <c r="G1815" t="str">
        <f>VLOOKUP($A1815, 'Medical Examinations'!$A$2:$J$2336, 4, FALSE)</f>
        <v>No</v>
      </c>
      <c r="H1815" t="str">
        <f>VLOOKUP($A1815, 'Medical Examinations'!$A$2:$J$2336, 5, FALSE)</f>
        <v>No</v>
      </c>
      <c r="I1815" t="str">
        <f>VLOOKUP($A1815, 'Medical Examinations'!$A$2:$J$2336, 6, FALSE)</f>
        <v>Yes</v>
      </c>
      <c r="J1815">
        <f>VLOOKUP($A1815, 'Medical Examinations'!$A$2:$J$2336, 7, FALSE)</f>
        <v>0</v>
      </c>
      <c r="K1815" t="str">
        <f>VLOOKUP($A1815, 'Medical Examinations'!$A$2:$J$2336, 8, FALSE)</f>
        <v>No</v>
      </c>
      <c r="L1815" t="str">
        <f>VLOOKUP($A1815, 'Medical Examinations'!$A$2:$J$2336, 9, FALSE)</f>
        <v>Obesity</v>
      </c>
      <c r="M1815" t="str">
        <f>VLOOKUP($A1815, 'Medical Examinations'!$A$2:$J$2336, 10, FALSE)</f>
        <v>Diabetes</v>
      </c>
      <c r="N1815">
        <f>VLOOKUP($A1815, 'Hospitalisation Details'!$A$2:$K$2344, 5, FALSE)</f>
        <v>5</v>
      </c>
      <c r="O1815">
        <f>VLOOKUP($A1815, 'Hospitalisation Details'!$A$2:$K$2344, 6, FALSE)</f>
        <v>4687.8</v>
      </c>
      <c r="P1815" t="str">
        <f>VLOOKUP($A1815, 'Hospitalisation Details'!$A$2:$K$2344, 7, FALSE)</f>
        <v>tier - 2</v>
      </c>
      <c r="Q1815" t="str">
        <f>VLOOKUP($A1815, 'Hospitalisation Details'!$A$2:$K$2344, 8, FALSE)</f>
        <v>tier - 3</v>
      </c>
      <c r="R1815" t="str">
        <f>VLOOKUP($A1815, 'Hospitalisation Details'!$A$2:$K$2344, 9, FALSE)</f>
        <v>R1011</v>
      </c>
      <c r="S1815" t="str">
        <f>VLOOKUP($A1815, 'Hospitalisation Details'!$A$2:$K$2344, 10, FALSE)</f>
        <v>22Jun2003</v>
      </c>
      <c r="T1815">
        <f>VLOOKUP($A1815, 'Hospitalisation Details'!$A$2:$K$2344, 11, FALSE)</f>
        <v>19</v>
      </c>
    </row>
    <row r="1816" spans="1:20" ht="15.75" x14ac:dyDescent="0.25">
      <c r="A1816" s="1" t="s">
        <v>554</v>
      </c>
      <c r="B1816" t="str">
        <f>VLOOKUP($A1816, 'Customer Names'!$A$2:$D$2336, 2, FALSE)</f>
        <v>Cowan</v>
      </c>
      <c r="C1816" t="str">
        <f>VLOOKUP($A1816, 'Customer Names'!$A$2:$D$2336, 3, FALSE)</f>
        <v xml:space="preserve"> Mr</v>
      </c>
      <c r="D1816" t="str">
        <f>VLOOKUP($A1816, 'Customer Names'!$A$2:$D$2336, 4, FALSE)</f>
        <v xml:space="preserve">  Benjamin</v>
      </c>
      <c r="E1816">
        <f>VLOOKUP($A1816, 'Medical Examinations'!$A$2:$J$2336, 2, FALSE)</f>
        <v>46.53</v>
      </c>
      <c r="F1816">
        <f>VLOOKUP($A1816, 'Medical Examinations'!$A$2:$J$2336, 3, FALSE)</f>
        <v>4.16</v>
      </c>
      <c r="G1816" t="str">
        <f>VLOOKUP($A1816, 'Medical Examinations'!$A$2:$J$2336, 4, FALSE)</f>
        <v>Yes</v>
      </c>
      <c r="H1816" t="str">
        <f>VLOOKUP($A1816, 'Medical Examinations'!$A$2:$J$2336, 5, FALSE)</f>
        <v>Yes</v>
      </c>
      <c r="I1816" t="str">
        <f>VLOOKUP($A1816, 'Medical Examinations'!$A$2:$J$2336, 6, FALSE)</f>
        <v>No</v>
      </c>
      <c r="J1816">
        <f>VLOOKUP($A1816, 'Medical Examinations'!$A$2:$J$2336, 7, FALSE)</f>
        <v>2</v>
      </c>
      <c r="K1816" t="str">
        <f>VLOOKUP($A1816, 'Medical Examinations'!$A$2:$J$2336, 8, FALSE)</f>
        <v>Yes</v>
      </c>
      <c r="L1816" t="str">
        <f>VLOOKUP($A1816, 'Medical Examinations'!$A$2:$J$2336, 9, FALSE)</f>
        <v>Obesity</v>
      </c>
      <c r="M1816" t="str">
        <f>VLOOKUP($A1816, 'Medical Examinations'!$A$2:$J$2336, 10, FALSE)</f>
        <v>Normal</v>
      </c>
      <c r="N1816">
        <f>VLOOKUP($A1816, 'Hospitalisation Details'!$A$2:$K$2344, 5, FALSE)</f>
        <v>2</v>
      </c>
      <c r="O1816">
        <f>VLOOKUP($A1816, 'Hospitalisation Details'!$A$2:$K$2344, 6, FALSE)</f>
        <v>4686.3900000000003</v>
      </c>
      <c r="P1816" t="str">
        <f>VLOOKUP($A1816, 'Hospitalisation Details'!$A$2:$K$2344, 7, FALSE)</f>
        <v>tier - 3</v>
      </c>
      <c r="Q1816" t="str">
        <f>VLOOKUP($A1816, 'Hospitalisation Details'!$A$2:$K$2344, 8, FALSE)</f>
        <v>tier - 3</v>
      </c>
      <c r="R1816" t="str">
        <f>VLOOKUP($A1816, 'Hospitalisation Details'!$A$2:$K$2344, 9, FALSE)</f>
        <v>R1013</v>
      </c>
      <c r="S1816" t="str">
        <f>VLOOKUP($A1816, 'Hospitalisation Details'!$A$2:$K$2344, 10, FALSE)</f>
        <v>4Sep1990</v>
      </c>
      <c r="T1816">
        <f>VLOOKUP($A1816, 'Hospitalisation Details'!$A$2:$K$2344, 11, FALSE)</f>
        <v>32</v>
      </c>
    </row>
    <row r="1817" spans="1:20" ht="15.75" x14ac:dyDescent="0.25">
      <c r="A1817" s="1" t="s">
        <v>553</v>
      </c>
      <c r="B1817" t="str">
        <f>VLOOKUP($A1817, 'Customer Names'!$A$2:$D$2336, 2, FALSE)</f>
        <v>Sousa</v>
      </c>
      <c r="C1817" t="str">
        <f>VLOOKUP($A1817, 'Customer Names'!$A$2:$D$2336, 3, FALSE)</f>
        <v xml:space="preserve"> Mr</v>
      </c>
      <c r="D1817" t="str">
        <f>VLOOKUP($A1817, 'Customer Names'!$A$2:$D$2336, 4, FALSE)</f>
        <v xml:space="preserve">  Hugo M</v>
      </c>
      <c r="E1817">
        <f>VLOOKUP($A1817, 'Medical Examinations'!$A$2:$J$2336, 2, FALSE)</f>
        <v>34.99</v>
      </c>
      <c r="F1817">
        <f>VLOOKUP($A1817, 'Medical Examinations'!$A$2:$J$2336, 3, FALSE)</f>
        <v>5.0999999999999996</v>
      </c>
      <c r="G1817" t="str">
        <f>VLOOKUP($A1817, 'Medical Examinations'!$A$2:$J$2336, 4, FALSE)</f>
        <v>Yes</v>
      </c>
      <c r="H1817" t="str">
        <f>VLOOKUP($A1817, 'Medical Examinations'!$A$2:$J$2336, 5, FALSE)</f>
        <v>No</v>
      </c>
      <c r="I1817" t="str">
        <f>VLOOKUP($A1817, 'Medical Examinations'!$A$2:$J$2336, 6, FALSE)</f>
        <v>Yes</v>
      </c>
      <c r="J1817">
        <f>VLOOKUP($A1817, 'Medical Examinations'!$A$2:$J$2336, 7, FALSE)</f>
        <v>1</v>
      </c>
      <c r="K1817" t="str">
        <f>VLOOKUP($A1817, 'Medical Examinations'!$A$2:$J$2336, 8, FALSE)</f>
        <v>No</v>
      </c>
      <c r="L1817" t="str">
        <f>VLOOKUP($A1817, 'Medical Examinations'!$A$2:$J$2336, 9, FALSE)</f>
        <v>Obesity</v>
      </c>
      <c r="M1817" t="str">
        <f>VLOOKUP($A1817, 'Medical Examinations'!$A$2:$J$2336, 10, FALSE)</f>
        <v>Normal</v>
      </c>
      <c r="N1817">
        <f>VLOOKUP($A1817, 'Hospitalisation Details'!$A$2:$K$2344, 5, FALSE)</f>
        <v>0</v>
      </c>
      <c r="O1817">
        <f>VLOOKUP($A1817, 'Hospitalisation Details'!$A$2:$K$2344, 6, FALSE)</f>
        <v>4678.8</v>
      </c>
      <c r="P1817" t="str">
        <f>VLOOKUP($A1817, 'Hospitalisation Details'!$A$2:$K$2344, 7, FALSE)</f>
        <v>tier - 2</v>
      </c>
      <c r="Q1817" t="str">
        <f>VLOOKUP($A1817, 'Hospitalisation Details'!$A$2:$K$2344, 8, FALSE)</f>
        <v>tier - 1</v>
      </c>
      <c r="R1817" t="str">
        <f>VLOOKUP($A1817, 'Hospitalisation Details'!$A$2:$K$2344, 9, FALSE)</f>
        <v>R1021</v>
      </c>
      <c r="S1817" t="str">
        <f>VLOOKUP($A1817, 'Hospitalisation Details'!$A$2:$K$2344, 10, FALSE)</f>
        <v>4Oct2003</v>
      </c>
      <c r="T1817">
        <f>VLOOKUP($A1817, 'Hospitalisation Details'!$A$2:$K$2344, 11, FALSE)</f>
        <v>19</v>
      </c>
    </row>
    <row r="1818" spans="1:20" ht="15.75" x14ac:dyDescent="0.25">
      <c r="A1818" s="1" t="s">
        <v>552</v>
      </c>
      <c r="B1818" t="str">
        <f>VLOOKUP($A1818, 'Customer Names'!$A$2:$D$2336, 2, FALSE)</f>
        <v>Stanton</v>
      </c>
      <c r="C1818" t="str">
        <f>VLOOKUP($A1818, 'Customer Names'!$A$2:$D$2336, 3, FALSE)</f>
        <v xml:space="preserve"> Mr</v>
      </c>
      <c r="D1818" t="str">
        <f>VLOOKUP($A1818, 'Customer Names'!$A$2:$D$2336, 4, FALSE)</f>
        <v xml:space="preserve">  Daniel J Jr</v>
      </c>
      <c r="E1818">
        <f>VLOOKUP($A1818, 'Medical Examinations'!$A$2:$J$2336, 2, FALSE)</f>
        <v>17.05</v>
      </c>
      <c r="F1818">
        <f>VLOOKUP($A1818, 'Medical Examinations'!$A$2:$J$2336, 3, FALSE)</f>
        <v>5.3</v>
      </c>
      <c r="G1818" t="str">
        <f>VLOOKUP($A1818, 'Medical Examinations'!$A$2:$J$2336, 4, FALSE)</f>
        <v>No</v>
      </c>
      <c r="H1818" t="str">
        <f>VLOOKUP($A1818, 'Medical Examinations'!$A$2:$J$2336, 5, FALSE)</f>
        <v>No</v>
      </c>
      <c r="I1818" t="str">
        <f>VLOOKUP($A1818, 'Medical Examinations'!$A$2:$J$2336, 6, FALSE)</f>
        <v>Yes</v>
      </c>
      <c r="J1818">
        <f>VLOOKUP($A1818, 'Medical Examinations'!$A$2:$J$2336, 7, FALSE)</f>
        <v>0</v>
      </c>
      <c r="K1818" t="str">
        <f>VLOOKUP($A1818, 'Medical Examinations'!$A$2:$J$2336, 8, FALSE)</f>
        <v>No</v>
      </c>
      <c r="L1818" t="str">
        <f>VLOOKUP($A1818, 'Medical Examinations'!$A$2:$J$2336, 9, FALSE)</f>
        <v>Underweight</v>
      </c>
      <c r="M1818" t="str">
        <f>VLOOKUP($A1818, 'Medical Examinations'!$A$2:$J$2336, 10, FALSE)</f>
        <v>Normal</v>
      </c>
      <c r="N1818">
        <f>VLOOKUP($A1818, 'Hospitalisation Details'!$A$2:$K$2344, 5, FALSE)</f>
        <v>2</v>
      </c>
      <c r="O1818">
        <f>VLOOKUP($A1818, 'Hospitalisation Details'!$A$2:$K$2344, 6, FALSE)</f>
        <v>4674.2</v>
      </c>
      <c r="P1818" t="str">
        <f>VLOOKUP($A1818, 'Hospitalisation Details'!$A$2:$K$2344, 7, FALSE)</f>
        <v>tier - 2</v>
      </c>
      <c r="Q1818" t="str">
        <f>VLOOKUP($A1818, 'Hospitalisation Details'!$A$2:$K$2344, 8, FALSE)</f>
        <v>tier - 1</v>
      </c>
      <c r="R1818" t="str">
        <f>VLOOKUP($A1818, 'Hospitalisation Details'!$A$2:$K$2344, 9, FALSE)</f>
        <v>R1013</v>
      </c>
      <c r="S1818" t="str">
        <f>VLOOKUP($A1818, 'Hospitalisation Details'!$A$2:$K$2344, 10, FALSE)</f>
        <v>18Oct1979</v>
      </c>
      <c r="T1818">
        <f>VLOOKUP($A1818, 'Hospitalisation Details'!$A$2:$K$2344, 11, FALSE)</f>
        <v>43</v>
      </c>
    </row>
    <row r="1819" spans="1:20" ht="15.75" x14ac:dyDescent="0.25">
      <c r="A1819" s="1" t="s">
        <v>551</v>
      </c>
      <c r="B1819" t="str">
        <f>VLOOKUP($A1819, 'Customer Names'!$A$2:$D$2336, 2, FALSE)</f>
        <v>Mollak</v>
      </c>
      <c r="C1819" t="str">
        <f>VLOOKUP($A1819, 'Customer Names'!$A$2:$D$2336, 3, FALSE)</f>
        <v xml:space="preserve"> Mr</v>
      </c>
      <c r="D1819" t="str">
        <f>VLOOKUP($A1819, 'Customer Names'!$A$2:$D$2336, 4, FALSE)</f>
        <v xml:space="preserve">  Justin R</v>
      </c>
      <c r="E1819">
        <f>VLOOKUP($A1819, 'Medical Examinations'!$A$2:$J$2336, 2, FALSE)</f>
        <v>37.18</v>
      </c>
      <c r="F1819">
        <f>VLOOKUP($A1819, 'Medical Examinations'!$A$2:$J$2336, 3, FALSE)</f>
        <v>4.9000000000000004</v>
      </c>
      <c r="G1819" t="str">
        <f>VLOOKUP($A1819, 'Medical Examinations'!$A$2:$J$2336, 4, FALSE)</f>
        <v>Yes</v>
      </c>
      <c r="H1819" t="str">
        <f>VLOOKUP($A1819, 'Medical Examinations'!$A$2:$J$2336, 5, FALSE)</f>
        <v>No</v>
      </c>
      <c r="I1819" t="str">
        <f>VLOOKUP($A1819, 'Medical Examinations'!$A$2:$J$2336, 6, FALSE)</f>
        <v>No</v>
      </c>
      <c r="J1819">
        <f>VLOOKUP($A1819, 'Medical Examinations'!$A$2:$J$2336, 7, FALSE)</f>
        <v>1</v>
      </c>
      <c r="K1819" t="str">
        <f>VLOOKUP($A1819, 'Medical Examinations'!$A$2:$J$2336, 8, FALSE)</f>
        <v>No</v>
      </c>
      <c r="L1819" t="str">
        <f>VLOOKUP($A1819, 'Medical Examinations'!$A$2:$J$2336, 9, FALSE)</f>
        <v>Obesity</v>
      </c>
      <c r="M1819" t="str">
        <f>VLOOKUP($A1819, 'Medical Examinations'!$A$2:$J$2336, 10, FALSE)</f>
        <v>Normal</v>
      </c>
      <c r="N1819">
        <f>VLOOKUP($A1819, 'Hospitalisation Details'!$A$2:$K$2344, 5, FALSE)</f>
        <v>2</v>
      </c>
      <c r="O1819">
        <f>VLOOKUP($A1819, 'Hospitalisation Details'!$A$2:$K$2344, 6, FALSE)</f>
        <v>4673.3900000000003</v>
      </c>
      <c r="P1819" t="str">
        <f>VLOOKUP($A1819, 'Hospitalisation Details'!$A$2:$K$2344, 7, FALSE)</f>
        <v>tier - 2</v>
      </c>
      <c r="Q1819" t="str">
        <f>VLOOKUP($A1819, 'Hospitalisation Details'!$A$2:$K$2344, 8, FALSE)</f>
        <v>tier - 1</v>
      </c>
      <c r="R1819" t="str">
        <f>VLOOKUP($A1819, 'Hospitalisation Details'!$A$2:$K$2344, 9, FALSE)</f>
        <v>R1013</v>
      </c>
      <c r="S1819" t="str">
        <f>VLOOKUP($A1819, 'Hospitalisation Details'!$A$2:$K$2344, 10, FALSE)</f>
        <v>13Jul1990</v>
      </c>
      <c r="T1819">
        <f>VLOOKUP($A1819, 'Hospitalisation Details'!$A$2:$K$2344, 11, FALSE)</f>
        <v>32</v>
      </c>
    </row>
    <row r="1820" spans="1:20" ht="15.75" x14ac:dyDescent="0.25">
      <c r="A1820" s="1" t="s">
        <v>550</v>
      </c>
      <c r="B1820" t="str">
        <f>VLOOKUP($A1820, 'Customer Names'!$A$2:$D$2336, 2, FALSE)</f>
        <v>Bell</v>
      </c>
      <c r="C1820" t="str">
        <f>VLOOKUP($A1820, 'Customer Names'!$A$2:$D$2336, 3, FALSE)</f>
        <v xml:space="preserve"> Mr</v>
      </c>
      <c r="D1820" t="str">
        <f>VLOOKUP($A1820, 'Customer Names'!$A$2:$D$2336, 4, FALSE)</f>
        <v xml:space="preserve">  Colin</v>
      </c>
      <c r="E1820">
        <f>VLOOKUP($A1820, 'Medical Examinations'!$A$2:$J$2336, 2, FALSE)</f>
        <v>35.200000000000003</v>
      </c>
      <c r="F1820">
        <f>VLOOKUP($A1820, 'Medical Examinations'!$A$2:$J$2336, 3, FALSE)</f>
        <v>5.55</v>
      </c>
      <c r="G1820" t="str">
        <f>VLOOKUP($A1820, 'Medical Examinations'!$A$2:$J$2336, 4, FALSE)</f>
        <v>Yes</v>
      </c>
      <c r="H1820" t="str">
        <f>VLOOKUP($A1820, 'Medical Examinations'!$A$2:$J$2336, 5, FALSE)</f>
        <v>No</v>
      </c>
      <c r="I1820" t="str">
        <f>VLOOKUP($A1820, 'Medical Examinations'!$A$2:$J$2336, 6, FALSE)</f>
        <v>No</v>
      </c>
      <c r="J1820">
        <f>VLOOKUP($A1820, 'Medical Examinations'!$A$2:$J$2336, 7, FALSE)</f>
        <v>1</v>
      </c>
      <c r="K1820" t="str">
        <f>VLOOKUP($A1820, 'Medical Examinations'!$A$2:$J$2336, 8, FALSE)</f>
        <v>No</v>
      </c>
      <c r="L1820" t="str">
        <f>VLOOKUP($A1820, 'Medical Examinations'!$A$2:$J$2336, 9, FALSE)</f>
        <v>Obesity</v>
      </c>
      <c r="M1820" t="str">
        <f>VLOOKUP($A1820, 'Medical Examinations'!$A$2:$J$2336, 10, FALSE)</f>
        <v>Normal</v>
      </c>
      <c r="N1820">
        <f>VLOOKUP($A1820, 'Hospitalisation Details'!$A$2:$K$2344, 5, FALSE)</f>
        <v>2</v>
      </c>
      <c r="O1820">
        <f>VLOOKUP($A1820, 'Hospitalisation Details'!$A$2:$K$2344, 6, FALSE)</f>
        <v>4670.6400000000003</v>
      </c>
      <c r="P1820" t="str">
        <f>VLOOKUP($A1820, 'Hospitalisation Details'!$A$2:$K$2344, 7, FALSE)</f>
        <v>tier - 2</v>
      </c>
      <c r="Q1820" t="str">
        <f>VLOOKUP($A1820, 'Hospitalisation Details'!$A$2:$K$2344, 8, FALSE)</f>
        <v>tier - 2</v>
      </c>
      <c r="R1820" t="str">
        <f>VLOOKUP($A1820, 'Hospitalisation Details'!$A$2:$K$2344, 9, FALSE)</f>
        <v>R1011</v>
      </c>
      <c r="S1820" t="str">
        <f>VLOOKUP($A1820, 'Hospitalisation Details'!$A$2:$K$2344, 10, FALSE)</f>
        <v>26Sep1990</v>
      </c>
      <c r="T1820">
        <f>VLOOKUP($A1820, 'Hospitalisation Details'!$A$2:$K$2344, 11, FALSE)</f>
        <v>32</v>
      </c>
    </row>
    <row r="1821" spans="1:20" ht="15.75" x14ac:dyDescent="0.25">
      <c r="A1821" s="1" t="s">
        <v>549</v>
      </c>
      <c r="B1821" t="str">
        <f>VLOOKUP($A1821, 'Customer Names'!$A$2:$D$2336, 2, FALSE)</f>
        <v>Weston</v>
      </c>
      <c r="C1821" t="str">
        <f>VLOOKUP($A1821, 'Customer Names'!$A$2:$D$2336, 3, FALSE)</f>
        <v xml:space="preserve"> Mr</v>
      </c>
      <c r="D1821" t="str">
        <f>VLOOKUP($A1821, 'Customer Names'!$A$2:$D$2336, 4, FALSE)</f>
        <v xml:space="preserve">  Rob</v>
      </c>
      <c r="E1821">
        <f>VLOOKUP($A1821, 'Medical Examinations'!$A$2:$J$2336, 2, FALSE)</f>
        <v>37.335000000000001</v>
      </c>
      <c r="F1821">
        <f>VLOOKUP($A1821, 'Medical Examinations'!$A$2:$J$2336, 3, FALSE)</f>
        <v>4.95</v>
      </c>
      <c r="G1821" t="str">
        <f>VLOOKUP($A1821, 'Medical Examinations'!$A$2:$J$2336, 4, FALSE)</f>
        <v>Yes</v>
      </c>
      <c r="H1821" t="str">
        <f>VLOOKUP($A1821, 'Medical Examinations'!$A$2:$J$2336, 5, FALSE)</f>
        <v>No</v>
      </c>
      <c r="I1821" t="str">
        <f>VLOOKUP($A1821, 'Medical Examinations'!$A$2:$J$2336, 6, FALSE)</f>
        <v>No</v>
      </c>
      <c r="J1821">
        <f>VLOOKUP($A1821, 'Medical Examinations'!$A$2:$J$2336, 7, FALSE)</f>
        <v>1</v>
      </c>
      <c r="K1821" t="str">
        <f>VLOOKUP($A1821, 'Medical Examinations'!$A$2:$J$2336, 8, FALSE)</f>
        <v>No</v>
      </c>
      <c r="L1821" t="str">
        <f>VLOOKUP($A1821, 'Medical Examinations'!$A$2:$J$2336, 9, FALSE)</f>
        <v>Obesity</v>
      </c>
      <c r="M1821" t="str">
        <f>VLOOKUP($A1821, 'Medical Examinations'!$A$2:$J$2336, 10, FALSE)</f>
        <v>Normal</v>
      </c>
      <c r="N1821">
        <f>VLOOKUP($A1821, 'Hospitalisation Details'!$A$2:$K$2344, 5, FALSE)</f>
        <v>1</v>
      </c>
      <c r="O1821">
        <f>VLOOKUP($A1821, 'Hospitalisation Details'!$A$2:$K$2344, 6, FALSE)</f>
        <v>4667.6099999999997</v>
      </c>
      <c r="P1821" t="str">
        <f>VLOOKUP($A1821, 'Hospitalisation Details'!$A$2:$K$2344, 7, FALSE)</f>
        <v>tier - 3</v>
      </c>
      <c r="Q1821" t="str">
        <f>VLOOKUP($A1821, 'Hospitalisation Details'!$A$2:$K$2344, 8, FALSE)</f>
        <v>tier - 3</v>
      </c>
      <c r="R1821" t="str">
        <f>VLOOKUP($A1821, 'Hospitalisation Details'!$A$2:$K$2344, 9, FALSE)</f>
        <v>R1016</v>
      </c>
      <c r="S1821" t="str">
        <f>VLOOKUP($A1821, 'Hospitalisation Details'!$A$2:$K$2344, 10, FALSE)</f>
        <v>5Aug1990</v>
      </c>
      <c r="T1821">
        <f>VLOOKUP($A1821, 'Hospitalisation Details'!$A$2:$K$2344, 11, FALSE)</f>
        <v>32</v>
      </c>
    </row>
    <row r="1822" spans="1:20" ht="15.75" x14ac:dyDescent="0.25">
      <c r="A1822" s="1" t="s">
        <v>548</v>
      </c>
      <c r="B1822" t="str">
        <f>VLOOKUP($A1822, 'Customer Names'!$A$2:$D$2336, 2, FALSE)</f>
        <v>Rabuzzi</v>
      </c>
      <c r="C1822" t="str">
        <f>VLOOKUP($A1822, 'Customer Names'!$A$2:$D$2336, 3, FALSE)</f>
        <v xml:space="preserve"> Mr</v>
      </c>
      <c r="D1822" t="str">
        <f>VLOOKUP($A1822, 'Customer Names'!$A$2:$D$2336, 4, FALSE)</f>
        <v xml:space="preserve">  Patrick</v>
      </c>
      <c r="E1822">
        <f>VLOOKUP($A1822, 'Medical Examinations'!$A$2:$J$2336, 2, FALSE)</f>
        <v>27.265000000000001</v>
      </c>
      <c r="F1822">
        <f>VLOOKUP($A1822, 'Medical Examinations'!$A$2:$J$2336, 3, FALSE)</f>
        <v>6.46</v>
      </c>
      <c r="G1822" t="str">
        <f>VLOOKUP($A1822, 'Medical Examinations'!$A$2:$J$2336, 4, FALSE)</f>
        <v>No</v>
      </c>
      <c r="H1822" t="str">
        <f>VLOOKUP($A1822, 'Medical Examinations'!$A$2:$J$2336, 5, FALSE)</f>
        <v>No</v>
      </c>
      <c r="I1822" t="str">
        <f>VLOOKUP($A1822, 'Medical Examinations'!$A$2:$J$2336, 6, FALSE)</f>
        <v>No</v>
      </c>
      <c r="J1822">
        <f>VLOOKUP($A1822, 'Medical Examinations'!$A$2:$J$2336, 7, FALSE)</f>
        <v>0</v>
      </c>
      <c r="K1822" t="str">
        <f>VLOOKUP($A1822, 'Medical Examinations'!$A$2:$J$2336, 8, FALSE)</f>
        <v>No</v>
      </c>
      <c r="L1822" t="str">
        <f>VLOOKUP($A1822, 'Medical Examinations'!$A$2:$J$2336, 9, FALSE)</f>
        <v>Obesity</v>
      </c>
      <c r="M1822" t="str">
        <f>VLOOKUP($A1822, 'Medical Examinations'!$A$2:$J$2336, 10, FALSE)</f>
        <v>Diabetes</v>
      </c>
      <c r="N1822">
        <f>VLOOKUP($A1822, 'Hospitalisation Details'!$A$2:$K$2344, 5, FALSE)</f>
        <v>3</v>
      </c>
      <c r="O1822">
        <f>VLOOKUP($A1822, 'Hospitalisation Details'!$A$2:$K$2344, 6, FALSE)</f>
        <v>4661.29</v>
      </c>
      <c r="P1822" t="str">
        <f>VLOOKUP($A1822, 'Hospitalisation Details'!$A$2:$K$2344, 7, FALSE)</f>
        <v>tier - 2</v>
      </c>
      <c r="Q1822" t="str">
        <f>VLOOKUP($A1822, 'Hospitalisation Details'!$A$2:$K$2344, 8, FALSE)</f>
        <v>tier - 1</v>
      </c>
      <c r="R1822" t="str">
        <f>VLOOKUP($A1822, 'Hospitalisation Details'!$A$2:$K$2344, 9, FALSE)</f>
        <v>R1017</v>
      </c>
      <c r="S1822" t="str">
        <f>VLOOKUP($A1822, 'Hospitalisation Details'!$A$2:$K$2344, 10, FALSE)</f>
        <v>25Oct1996</v>
      </c>
      <c r="T1822">
        <f>VLOOKUP($A1822, 'Hospitalisation Details'!$A$2:$K$2344, 11, FALSE)</f>
        <v>26</v>
      </c>
    </row>
    <row r="1823" spans="1:20" ht="15.75" x14ac:dyDescent="0.25">
      <c r="A1823" s="1" t="s">
        <v>547</v>
      </c>
      <c r="B1823" t="str">
        <f>VLOOKUP($A1823, 'Customer Names'!$A$2:$D$2336, 2, FALSE)</f>
        <v>Hendrix</v>
      </c>
      <c r="C1823" t="str">
        <f>VLOOKUP($A1823, 'Customer Names'!$A$2:$D$2336, 3, FALSE)</f>
        <v xml:space="preserve"> Mr</v>
      </c>
      <c r="D1823" t="str">
        <f>VLOOKUP($A1823, 'Customer Names'!$A$2:$D$2336, 4, FALSE)</f>
        <v xml:space="preserve">  Austin D</v>
      </c>
      <c r="E1823">
        <f>VLOOKUP($A1823, 'Medical Examinations'!$A$2:$J$2336, 2, FALSE)</f>
        <v>30.8</v>
      </c>
      <c r="F1823">
        <f>VLOOKUP($A1823, 'Medical Examinations'!$A$2:$J$2336, 3, FALSE)</f>
        <v>4.9000000000000004</v>
      </c>
      <c r="G1823" t="str">
        <f>VLOOKUP($A1823, 'Medical Examinations'!$A$2:$J$2336, 4, FALSE)</f>
        <v>No</v>
      </c>
      <c r="H1823" t="str">
        <f>VLOOKUP($A1823, 'Medical Examinations'!$A$2:$J$2336, 5, FALSE)</f>
        <v>No</v>
      </c>
      <c r="I1823" t="str">
        <f>VLOOKUP($A1823, 'Medical Examinations'!$A$2:$J$2336, 6, FALSE)</f>
        <v>No</v>
      </c>
      <c r="J1823">
        <f>VLOOKUP($A1823, 'Medical Examinations'!$A$2:$J$2336, 7, FALSE)</f>
        <v>1</v>
      </c>
      <c r="K1823" t="str">
        <f>VLOOKUP($A1823, 'Medical Examinations'!$A$2:$J$2336, 8, FALSE)</f>
        <v>No</v>
      </c>
      <c r="L1823" t="str">
        <f>VLOOKUP($A1823, 'Medical Examinations'!$A$2:$J$2336, 9, FALSE)</f>
        <v>Obesity</v>
      </c>
      <c r="M1823" t="str">
        <f>VLOOKUP($A1823, 'Medical Examinations'!$A$2:$J$2336, 10, FALSE)</f>
        <v>Normal</v>
      </c>
      <c r="N1823">
        <f>VLOOKUP($A1823, 'Hospitalisation Details'!$A$2:$K$2344, 5, FALSE)</f>
        <v>0</v>
      </c>
      <c r="O1823">
        <f>VLOOKUP($A1823, 'Hospitalisation Details'!$A$2:$K$2344, 6, FALSE)</f>
        <v>4646.76</v>
      </c>
      <c r="P1823" t="str">
        <f>VLOOKUP($A1823, 'Hospitalisation Details'!$A$2:$K$2344, 7, FALSE)</f>
        <v>tier - 1</v>
      </c>
      <c r="Q1823" t="str">
        <f>VLOOKUP($A1823, 'Hospitalisation Details'!$A$2:$K$2344, 8, FALSE)</f>
        <v>tier - 1</v>
      </c>
      <c r="R1823" t="str">
        <f>VLOOKUP($A1823, 'Hospitalisation Details'!$A$2:$K$2344, 9, FALSE)</f>
        <v>R1011</v>
      </c>
      <c r="S1823" t="str">
        <f>VLOOKUP($A1823, 'Hospitalisation Details'!$A$2:$K$2344, 10, FALSE)</f>
        <v>22Jun1985</v>
      </c>
      <c r="T1823">
        <f>VLOOKUP($A1823, 'Hospitalisation Details'!$A$2:$K$2344, 11, FALSE)</f>
        <v>37</v>
      </c>
    </row>
    <row r="1824" spans="1:20" ht="15.75" x14ac:dyDescent="0.25">
      <c r="A1824" s="1" t="s">
        <v>546</v>
      </c>
      <c r="B1824" t="str">
        <f>VLOOKUP($A1824, 'Customer Names'!$A$2:$D$2336, 2, FALSE)</f>
        <v>Van Nielen</v>
      </c>
      <c r="C1824" t="str">
        <f>VLOOKUP($A1824, 'Customer Names'!$A$2:$D$2336, 3, FALSE)</f>
        <v xml:space="preserve"> Ms</v>
      </c>
      <c r="D1824" t="str">
        <f>VLOOKUP($A1824, 'Customer Names'!$A$2:$D$2336, 4, FALSE)</f>
        <v xml:space="preserve">  Brittany</v>
      </c>
      <c r="E1824">
        <f>VLOOKUP($A1824, 'Medical Examinations'!$A$2:$J$2336, 2, FALSE)</f>
        <v>30.21</v>
      </c>
      <c r="F1824">
        <f>VLOOKUP($A1824, 'Medical Examinations'!$A$2:$J$2336, 3, FALSE)</f>
        <v>5.21</v>
      </c>
      <c r="G1824" t="str">
        <f>VLOOKUP($A1824, 'Medical Examinations'!$A$2:$J$2336, 4, FALSE)</f>
        <v>No</v>
      </c>
      <c r="H1824" t="str">
        <f>VLOOKUP($A1824, 'Medical Examinations'!$A$2:$J$2336, 5, FALSE)</f>
        <v>No</v>
      </c>
      <c r="I1824" t="str">
        <f>VLOOKUP($A1824, 'Medical Examinations'!$A$2:$J$2336, 6, FALSE)</f>
        <v>No</v>
      </c>
      <c r="J1824">
        <f>VLOOKUP($A1824, 'Medical Examinations'!$A$2:$J$2336, 7, FALSE)</f>
        <v>1</v>
      </c>
      <c r="K1824" t="str">
        <f>VLOOKUP($A1824, 'Medical Examinations'!$A$2:$J$2336, 8, FALSE)</f>
        <v>No</v>
      </c>
      <c r="L1824" t="str">
        <f>VLOOKUP($A1824, 'Medical Examinations'!$A$2:$J$2336, 9, FALSE)</f>
        <v>Obesity</v>
      </c>
      <c r="M1824" t="str">
        <f>VLOOKUP($A1824, 'Medical Examinations'!$A$2:$J$2336, 10, FALSE)</f>
        <v>Normal</v>
      </c>
      <c r="N1824">
        <f>VLOOKUP($A1824, 'Hospitalisation Details'!$A$2:$K$2344, 5, FALSE)</f>
        <v>3</v>
      </c>
      <c r="O1824">
        <f>VLOOKUP($A1824, 'Hospitalisation Details'!$A$2:$K$2344, 6, FALSE)</f>
        <v>4618.08</v>
      </c>
      <c r="P1824" t="str">
        <f>VLOOKUP($A1824, 'Hospitalisation Details'!$A$2:$K$2344, 7, FALSE)</f>
        <v>tier - 2</v>
      </c>
      <c r="Q1824" t="str">
        <f>VLOOKUP($A1824, 'Hospitalisation Details'!$A$2:$K$2344, 8, FALSE)</f>
        <v>tier - 1</v>
      </c>
      <c r="R1824" t="str">
        <f>VLOOKUP($A1824, 'Hospitalisation Details'!$A$2:$K$2344, 9, FALSE)</f>
        <v>R1012</v>
      </c>
      <c r="S1824" t="str">
        <f>VLOOKUP($A1824, 'Hospitalisation Details'!$A$2:$K$2344, 10, FALSE)</f>
        <v>29Jun1998</v>
      </c>
      <c r="T1824">
        <f>VLOOKUP($A1824, 'Hospitalisation Details'!$A$2:$K$2344, 11, FALSE)</f>
        <v>24</v>
      </c>
    </row>
    <row r="1825" spans="1:20" ht="15.75" x14ac:dyDescent="0.25">
      <c r="A1825" s="1" t="s">
        <v>545</v>
      </c>
      <c r="B1825" t="str">
        <f>VLOOKUP($A1825, 'Customer Names'!$A$2:$D$2336, 2, FALSE)</f>
        <v>Blanton</v>
      </c>
      <c r="C1825" t="str">
        <f>VLOOKUP($A1825, 'Customer Names'!$A$2:$D$2336, 3, FALSE)</f>
        <v xml:space="preserve"> Mr</v>
      </c>
      <c r="D1825" t="str">
        <f>VLOOKUP($A1825, 'Customer Names'!$A$2:$D$2336, 4, FALSE)</f>
        <v xml:space="preserve">  Matthew T</v>
      </c>
      <c r="E1825">
        <f>VLOOKUP($A1825, 'Medical Examinations'!$A$2:$J$2336, 2, FALSE)</f>
        <v>35.340000000000003</v>
      </c>
      <c r="F1825">
        <f>VLOOKUP($A1825, 'Medical Examinations'!$A$2:$J$2336, 3, FALSE)</f>
        <v>4.13</v>
      </c>
      <c r="G1825" t="str">
        <f>VLOOKUP($A1825, 'Medical Examinations'!$A$2:$J$2336, 4, FALSE)</f>
        <v>Yes</v>
      </c>
      <c r="H1825" t="str">
        <f>VLOOKUP($A1825, 'Medical Examinations'!$A$2:$J$2336, 5, FALSE)</f>
        <v>No</v>
      </c>
      <c r="I1825" t="str">
        <f>VLOOKUP($A1825, 'Medical Examinations'!$A$2:$J$2336, 6, FALSE)</f>
        <v>No</v>
      </c>
      <c r="J1825">
        <f>VLOOKUP($A1825, 'Medical Examinations'!$A$2:$J$2336, 7, FALSE)</f>
        <v>1</v>
      </c>
      <c r="K1825" t="str">
        <f>VLOOKUP($A1825, 'Medical Examinations'!$A$2:$J$2336, 8, FALSE)</f>
        <v>No</v>
      </c>
      <c r="L1825" t="str">
        <f>VLOOKUP($A1825, 'Medical Examinations'!$A$2:$J$2336, 9, FALSE)</f>
        <v>Obesity</v>
      </c>
      <c r="M1825" t="str">
        <f>VLOOKUP($A1825, 'Medical Examinations'!$A$2:$J$2336, 10, FALSE)</f>
        <v>Normal</v>
      </c>
      <c r="N1825">
        <f>VLOOKUP($A1825, 'Hospitalisation Details'!$A$2:$K$2344, 5, FALSE)</f>
        <v>0</v>
      </c>
      <c r="O1825">
        <f>VLOOKUP($A1825, 'Hospitalisation Details'!$A$2:$K$2344, 6, FALSE)</f>
        <v>4608.03</v>
      </c>
      <c r="P1825" t="str">
        <f>VLOOKUP($A1825, 'Hospitalisation Details'!$A$2:$K$2344, 7, FALSE)</f>
        <v>tier - 2</v>
      </c>
      <c r="Q1825" t="str">
        <f>VLOOKUP($A1825, 'Hospitalisation Details'!$A$2:$K$2344, 8, FALSE)</f>
        <v>tier - 3</v>
      </c>
      <c r="R1825" t="str">
        <f>VLOOKUP($A1825, 'Hospitalisation Details'!$A$2:$K$2344, 9, FALSE)</f>
        <v>R1011</v>
      </c>
      <c r="S1825" t="str">
        <f>VLOOKUP($A1825, 'Hospitalisation Details'!$A$2:$K$2344, 10, FALSE)</f>
        <v>2Jul2000</v>
      </c>
      <c r="T1825">
        <f>VLOOKUP($A1825, 'Hospitalisation Details'!$A$2:$K$2344, 11, FALSE)</f>
        <v>22</v>
      </c>
    </row>
    <row r="1826" spans="1:20" ht="15.75" x14ac:dyDescent="0.25">
      <c r="A1826" s="1" t="s">
        <v>544</v>
      </c>
      <c r="B1826" t="str">
        <f>VLOOKUP($A1826, 'Customer Names'!$A$2:$D$2336, 2, FALSE)</f>
        <v>Schout</v>
      </c>
      <c r="C1826" t="str">
        <f>VLOOKUP($A1826, 'Customer Names'!$A$2:$D$2336, 3, FALSE)</f>
        <v xml:space="preserve"> Ms</v>
      </c>
      <c r="D1826" t="str">
        <f>VLOOKUP($A1826, 'Customer Names'!$A$2:$D$2336, 4, FALSE)</f>
        <v xml:space="preserve">  Becky G</v>
      </c>
      <c r="E1826">
        <f>VLOOKUP($A1826, 'Medical Examinations'!$A$2:$J$2336, 2, FALSE)</f>
        <v>26.695</v>
      </c>
      <c r="F1826">
        <f>VLOOKUP($A1826, 'Medical Examinations'!$A$2:$J$2336, 3, FALSE)</f>
        <v>5.28</v>
      </c>
      <c r="G1826" t="str">
        <f>VLOOKUP($A1826, 'Medical Examinations'!$A$2:$J$2336, 4, FALSE)</f>
        <v>No</v>
      </c>
      <c r="H1826" t="str">
        <f>VLOOKUP($A1826, 'Medical Examinations'!$A$2:$J$2336, 5, FALSE)</f>
        <v>No</v>
      </c>
      <c r="I1826" t="str">
        <f>VLOOKUP($A1826, 'Medical Examinations'!$A$2:$J$2336, 6, FALSE)</f>
        <v>No</v>
      </c>
      <c r="J1826">
        <f>VLOOKUP($A1826, 'Medical Examinations'!$A$2:$J$2336, 7, FALSE)</f>
        <v>0</v>
      </c>
      <c r="K1826" t="str">
        <f>VLOOKUP($A1826, 'Medical Examinations'!$A$2:$J$2336, 8, FALSE)</f>
        <v>No</v>
      </c>
      <c r="L1826" t="str">
        <f>VLOOKUP($A1826, 'Medical Examinations'!$A$2:$J$2336, 9, FALSE)</f>
        <v>Obesity</v>
      </c>
      <c r="M1826" t="str">
        <f>VLOOKUP($A1826, 'Medical Examinations'!$A$2:$J$2336, 10, FALSE)</f>
        <v>Normal</v>
      </c>
      <c r="N1826">
        <f>VLOOKUP($A1826, 'Hospitalisation Details'!$A$2:$K$2344, 5, FALSE)</f>
        <v>0</v>
      </c>
      <c r="O1826">
        <f>VLOOKUP($A1826, 'Hospitalisation Details'!$A$2:$K$2344, 6, FALSE)</f>
        <v>4571.41</v>
      </c>
      <c r="P1826" t="str">
        <f>VLOOKUP($A1826, 'Hospitalisation Details'!$A$2:$K$2344, 7, FALSE)</f>
        <v>tier - 2</v>
      </c>
      <c r="Q1826" t="str">
        <f>VLOOKUP($A1826, 'Hospitalisation Details'!$A$2:$K$2344, 8, FALSE)</f>
        <v>tier - 2</v>
      </c>
      <c r="R1826" t="str">
        <f>VLOOKUP($A1826, 'Hospitalisation Details'!$A$2:$K$2344, 9, FALSE)</f>
        <v>R1012</v>
      </c>
      <c r="S1826" t="str">
        <f>VLOOKUP($A1826, 'Hospitalisation Details'!$A$2:$K$2344, 10, FALSE)</f>
        <v>18Sep1989</v>
      </c>
      <c r="T1826">
        <f>VLOOKUP($A1826, 'Hospitalisation Details'!$A$2:$K$2344, 11, FALSE)</f>
        <v>33</v>
      </c>
    </row>
    <row r="1827" spans="1:20" ht="15.75" x14ac:dyDescent="0.25">
      <c r="A1827" s="1" t="s">
        <v>543</v>
      </c>
      <c r="B1827" t="str">
        <f>VLOOKUP($A1827, 'Customer Names'!$A$2:$D$2336, 2, FALSE)</f>
        <v>Schmaltz</v>
      </c>
      <c r="C1827" t="str">
        <f>VLOOKUP($A1827, 'Customer Names'!$A$2:$D$2336, 3, FALSE)</f>
        <v xml:space="preserve"> Ms</v>
      </c>
      <c r="D1827" t="str">
        <f>VLOOKUP($A1827, 'Customer Names'!$A$2:$D$2336, 4, FALSE)</f>
        <v xml:space="preserve">  Virginie</v>
      </c>
      <c r="E1827">
        <f>VLOOKUP($A1827, 'Medical Examinations'!$A$2:$J$2336, 2, FALSE)</f>
        <v>29.355</v>
      </c>
      <c r="F1827">
        <f>VLOOKUP($A1827, 'Medical Examinations'!$A$2:$J$2336, 3, FALSE)</f>
        <v>4.68</v>
      </c>
      <c r="G1827" t="str">
        <f>VLOOKUP($A1827, 'Medical Examinations'!$A$2:$J$2336, 4, FALSE)</f>
        <v>No</v>
      </c>
      <c r="H1827" t="str">
        <f>VLOOKUP($A1827, 'Medical Examinations'!$A$2:$J$2336, 5, FALSE)</f>
        <v>No</v>
      </c>
      <c r="I1827" t="str">
        <f>VLOOKUP($A1827, 'Medical Examinations'!$A$2:$J$2336, 6, FALSE)</f>
        <v>No</v>
      </c>
      <c r="J1827">
        <f>VLOOKUP($A1827, 'Medical Examinations'!$A$2:$J$2336, 7, FALSE)</f>
        <v>0</v>
      </c>
      <c r="K1827" t="str">
        <f>VLOOKUP($A1827, 'Medical Examinations'!$A$2:$J$2336, 8, FALSE)</f>
        <v>No</v>
      </c>
      <c r="L1827" t="str">
        <f>VLOOKUP($A1827, 'Medical Examinations'!$A$2:$J$2336, 9, FALSE)</f>
        <v>Obesity</v>
      </c>
      <c r="M1827" t="str">
        <f>VLOOKUP($A1827, 'Medical Examinations'!$A$2:$J$2336, 10, FALSE)</f>
        <v>Normal</v>
      </c>
      <c r="N1827">
        <f>VLOOKUP($A1827, 'Hospitalisation Details'!$A$2:$K$2344, 5, FALSE)</f>
        <v>2</v>
      </c>
      <c r="O1827">
        <f>VLOOKUP($A1827, 'Hospitalisation Details'!$A$2:$K$2344, 6, FALSE)</f>
        <v>4564.1899999999996</v>
      </c>
      <c r="P1827" t="str">
        <f>VLOOKUP($A1827, 'Hospitalisation Details'!$A$2:$K$2344, 7, FALSE)</f>
        <v>tier - 2</v>
      </c>
      <c r="Q1827" t="str">
        <f>VLOOKUP($A1827, 'Hospitalisation Details'!$A$2:$K$2344, 8, FALSE)</f>
        <v>tier - 2</v>
      </c>
      <c r="R1827" t="str">
        <f>VLOOKUP($A1827, 'Hospitalisation Details'!$A$2:$K$2344, 9, FALSE)</f>
        <v>R1024</v>
      </c>
      <c r="S1827" t="str">
        <f>VLOOKUP($A1827, 'Hospitalisation Details'!$A$2:$K$2344, 10, FALSE)</f>
        <v>25Dec1996</v>
      </c>
      <c r="T1827">
        <f>VLOOKUP($A1827, 'Hospitalisation Details'!$A$2:$K$2344, 11, FALSE)</f>
        <v>26</v>
      </c>
    </row>
    <row r="1828" spans="1:20" ht="15.75" x14ac:dyDescent="0.25">
      <c r="A1828" s="1" t="s">
        <v>542</v>
      </c>
      <c r="B1828" t="str">
        <f>VLOOKUP($A1828, 'Customer Names'!$A$2:$D$2336, 2, FALSE)</f>
        <v>Eagen</v>
      </c>
      <c r="C1828" t="str">
        <f>VLOOKUP($A1828, 'Customer Names'!$A$2:$D$2336, 3, FALSE)</f>
        <v xml:space="preserve"> Ms</v>
      </c>
      <c r="D1828" t="str">
        <f>VLOOKUP($A1828, 'Customer Names'!$A$2:$D$2336, 4, FALSE)</f>
        <v xml:space="preserve">  Allison A</v>
      </c>
      <c r="E1828">
        <f>VLOOKUP($A1828, 'Medical Examinations'!$A$2:$J$2336, 2, FALSE)</f>
        <v>29.59</v>
      </c>
      <c r="F1828">
        <f>VLOOKUP($A1828, 'Medical Examinations'!$A$2:$J$2336, 3, FALSE)</f>
        <v>4.0599999999999996</v>
      </c>
      <c r="G1828" t="str">
        <f>VLOOKUP($A1828, 'Medical Examinations'!$A$2:$J$2336, 4, FALSE)</f>
        <v>No</v>
      </c>
      <c r="H1828" t="str">
        <f>VLOOKUP($A1828, 'Medical Examinations'!$A$2:$J$2336, 5, FALSE)</f>
        <v>No</v>
      </c>
      <c r="I1828" t="str">
        <f>VLOOKUP($A1828, 'Medical Examinations'!$A$2:$J$2336, 6, FALSE)</f>
        <v>No</v>
      </c>
      <c r="J1828">
        <f>VLOOKUP($A1828, 'Medical Examinations'!$A$2:$J$2336, 7, FALSE)</f>
        <v>0</v>
      </c>
      <c r="K1828" t="str">
        <f>VLOOKUP($A1828, 'Medical Examinations'!$A$2:$J$2336, 8, FALSE)</f>
        <v>No</v>
      </c>
      <c r="L1828" t="str">
        <f>VLOOKUP($A1828, 'Medical Examinations'!$A$2:$J$2336, 9, FALSE)</f>
        <v>Obesity</v>
      </c>
      <c r="M1828" t="str">
        <f>VLOOKUP($A1828, 'Medical Examinations'!$A$2:$J$2336, 10, FALSE)</f>
        <v>Normal</v>
      </c>
      <c r="N1828">
        <f>VLOOKUP($A1828, 'Hospitalisation Details'!$A$2:$K$2344, 5, FALSE)</f>
        <v>1</v>
      </c>
      <c r="O1828">
        <f>VLOOKUP($A1828, 'Hospitalisation Details'!$A$2:$K$2344, 6, FALSE)</f>
        <v>4562.84</v>
      </c>
      <c r="P1828" t="str">
        <f>VLOOKUP($A1828, 'Hospitalisation Details'!$A$2:$K$2344, 7, FALSE)</f>
        <v>tier - 2</v>
      </c>
      <c r="Q1828" t="str">
        <f>VLOOKUP($A1828, 'Hospitalisation Details'!$A$2:$K$2344, 8, FALSE)</f>
        <v>tier - 2</v>
      </c>
      <c r="R1828" t="str">
        <f>VLOOKUP($A1828, 'Hospitalisation Details'!$A$2:$K$2344, 9, FALSE)</f>
        <v>R1013</v>
      </c>
      <c r="S1828" t="str">
        <f>VLOOKUP($A1828, 'Hospitalisation Details'!$A$2:$K$2344, 10, FALSE)</f>
        <v>20Sep1990</v>
      </c>
      <c r="T1828">
        <f>VLOOKUP($A1828, 'Hospitalisation Details'!$A$2:$K$2344, 11, FALSE)</f>
        <v>32</v>
      </c>
    </row>
    <row r="1829" spans="1:20" ht="15.75" x14ac:dyDescent="0.25">
      <c r="A1829" s="1" t="s">
        <v>541</v>
      </c>
      <c r="B1829" t="str">
        <f>VLOOKUP($A1829, 'Customer Names'!$A$2:$D$2336, 2, FALSE)</f>
        <v>Rotramel</v>
      </c>
      <c r="C1829" t="str">
        <f>VLOOKUP($A1829, 'Customer Names'!$A$2:$D$2336, 3, FALSE)</f>
        <v xml:space="preserve"> Ms</v>
      </c>
      <c r="D1829" t="str">
        <f>VLOOKUP($A1829, 'Customer Names'!$A$2:$D$2336, 4, FALSE)</f>
        <v xml:space="preserve">  Julie</v>
      </c>
      <c r="E1829">
        <f>VLOOKUP($A1829, 'Medical Examinations'!$A$2:$J$2336, 2, FALSE)</f>
        <v>31.35</v>
      </c>
      <c r="F1829">
        <f>VLOOKUP($A1829, 'Medical Examinations'!$A$2:$J$2336, 3, FALSE)</f>
        <v>4.2</v>
      </c>
      <c r="G1829" t="str">
        <f>VLOOKUP($A1829, 'Medical Examinations'!$A$2:$J$2336, 4, FALSE)</f>
        <v>No</v>
      </c>
      <c r="H1829" t="str">
        <f>VLOOKUP($A1829, 'Medical Examinations'!$A$2:$J$2336, 5, FALSE)</f>
        <v>No</v>
      </c>
      <c r="I1829" t="str">
        <f>VLOOKUP($A1829, 'Medical Examinations'!$A$2:$J$2336, 6, FALSE)</f>
        <v>No</v>
      </c>
      <c r="J1829">
        <f>VLOOKUP($A1829, 'Medical Examinations'!$A$2:$J$2336, 7, FALSE)</f>
        <v>1</v>
      </c>
      <c r="K1829" t="str">
        <f>VLOOKUP($A1829, 'Medical Examinations'!$A$2:$J$2336, 8, FALSE)</f>
        <v>No</v>
      </c>
      <c r="L1829" t="str">
        <f>VLOOKUP($A1829, 'Medical Examinations'!$A$2:$J$2336, 9, FALSE)</f>
        <v>Obesity</v>
      </c>
      <c r="M1829" t="str">
        <f>VLOOKUP($A1829, 'Medical Examinations'!$A$2:$J$2336, 10, FALSE)</f>
        <v>Normal</v>
      </c>
      <c r="N1829">
        <f>VLOOKUP($A1829, 'Hospitalisation Details'!$A$2:$K$2344, 5, FALSE)</f>
        <v>4</v>
      </c>
      <c r="O1829">
        <f>VLOOKUP($A1829, 'Hospitalisation Details'!$A$2:$K$2344, 6, FALSE)</f>
        <v>4561.1899999999996</v>
      </c>
      <c r="P1829" t="str">
        <f>VLOOKUP($A1829, 'Hospitalisation Details'!$A$2:$K$2344, 7, FALSE)</f>
        <v>tier - 2</v>
      </c>
      <c r="Q1829" t="str">
        <f>VLOOKUP($A1829, 'Hospitalisation Details'!$A$2:$K$2344, 8, FALSE)</f>
        <v>tier - 2</v>
      </c>
      <c r="R1829" t="str">
        <f>VLOOKUP($A1829, 'Hospitalisation Details'!$A$2:$K$2344, 9, FALSE)</f>
        <v>R1024</v>
      </c>
      <c r="S1829" t="str">
        <f>VLOOKUP($A1829, 'Hospitalisation Details'!$A$2:$K$2344, 10, FALSE)</f>
        <v>22Dec2004</v>
      </c>
      <c r="T1829">
        <f>VLOOKUP($A1829, 'Hospitalisation Details'!$A$2:$K$2344, 11, FALSE)</f>
        <v>18</v>
      </c>
    </row>
    <row r="1830" spans="1:20" ht="15.75" x14ac:dyDescent="0.25">
      <c r="A1830" s="1" t="s">
        <v>540</v>
      </c>
      <c r="B1830" t="str">
        <f>VLOOKUP($A1830, 'Customer Names'!$A$2:$D$2336, 2, FALSE)</f>
        <v>Prevost</v>
      </c>
      <c r="C1830" t="str">
        <f>VLOOKUP($A1830, 'Customer Names'!$A$2:$D$2336, 3, FALSE)</f>
        <v xml:space="preserve"> Ms</v>
      </c>
      <c r="D1830" t="str">
        <f>VLOOKUP($A1830, 'Customer Names'!$A$2:$D$2336, 4, FALSE)</f>
        <v xml:space="preserve">  Katherine</v>
      </c>
      <c r="E1830">
        <f>VLOOKUP($A1830, 'Medical Examinations'!$A$2:$J$2336, 2, FALSE)</f>
        <v>20.52</v>
      </c>
      <c r="F1830">
        <f>VLOOKUP($A1830, 'Medical Examinations'!$A$2:$J$2336, 3, FALSE)</f>
        <v>4.83</v>
      </c>
      <c r="G1830" t="str">
        <f>VLOOKUP($A1830, 'Medical Examinations'!$A$2:$J$2336, 4, FALSE)</f>
        <v>No</v>
      </c>
      <c r="H1830" t="str">
        <f>VLOOKUP($A1830, 'Medical Examinations'!$A$2:$J$2336, 5, FALSE)</f>
        <v>No</v>
      </c>
      <c r="I1830" t="str">
        <f>VLOOKUP($A1830, 'Medical Examinations'!$A$2:$J$2336, 6, FALSE)</f>
        <v>No</v>
      </c>
      <c r="J1830">
        <f>VLOOKUP($A1830, 'Medical Examinations'!$A$2:$J$2336, 7, FALSE)</f>
        <v>0</v>
      </c>
      <c r="K1830" t="str">
        <f>VLOOKUP($A1830, 'Medical Examinations'!$A$2:$J$2336, 8, FALSE)</f>
        <v>No</v>
      </c>
      <c r="L1830" t="str">
        <f>VLOOKUP($A1830, 'Medical Examinations'!$A$2:$J$2336, 9, FALSE)</f>
        <v>Obesity</v>
      </c>
      <c r="M1830" t="str">
        <f>VLOOKUP($A1830, 'Medical Examinations'!$A$2:$J$2336, 10, FALSE)</f>
        <v>Normal</v>
      </c>
      <c r="N1830">
        <f>VLOOKUP($A1830, 'Hospitalisation Details'!$A$2:$K$2344, 5, FALSE)</f>
        <v>0</v>
      </c>
      <c r="O1830">
        <f>VLOOKUP($A1830, 'Hospitalisation Details'!$A$2:$K$2344, 6, FALSE)</f>
        <v>4544.2299999999996</v>
      </c>
      <c r="P1830" t="str">
        <f>VLOOKUP($A1830, 'Hospitalisation Details'!$A$2:$K$2344, 7, FALSE)</f>
        <v>tier - 2</v>
      </c>
      <c r="Q1830" t="str">
        <f>VLOOKUP($A1830, 'Hospitalisation Details'!$A$2:$K$2344, 8, FALSE)</f>
        <v>tier - 1</v>
      </c>
      <c r="R1830" t="str">
        <f>VLOOKUP($A1830, 'Hospitalisation Details'!$A$2:$K$2344, 9, FALSE)</f>
        <v>R1024</v>
      </c>
      <c r="S1830" t="str">
        <f>VLOOKUP($A1830, 'Hospitalisation Details'!$A$2:$K$2344, 10, FALSE)</f>
        <v>17Nov1990</v>
      </c>
      <c r="T1830">
        <f>VLOOKUP($A1830, 'Hospitalisation Details'!$A$2:$K$2344, 11, FALSE)</f>
        <v>32</v>
      </c>
    </row>
    <row r="1831" spans="1:20" ht="15.75" x14ac:dyDescent="0.25">
      <c r="A1831" s="1" t="s">
        <v>539</v>
      </c>
      <c r="B1831" t="str">
        <f>VLOOKUP($A1831, 'Customer Names'!$A$2:$D$2336, 2, FALSE)</f>
        <v>Boyd</v>
      </c>
      <c r="C1831" t="str">
        <f>VLOOKUP($A1831, 'Customer Names'!$A$2:$D$2336, 3, FALSE)</f>
        <v xml:space="preserve"> Mr</v>
      </c>
      <c r="D1831" t="str">
        <f>VLOOKUP($A1831, 'Customer Names'!$A$2:$D$2336, 4, FALSE)</f>
        <v xml:space="preserve">  Caleb</v>
      </c>
      <c r="E1831">
        <f>VLOOKUP($A1831, 'Medical Examinations'!$A$2:$J$2336, 2, FALSE)</f>
        <v>42.9</v>
      </c>
      <c r="F1831">
        <f>VLOOKUP($A1831, 'Medical Examinations'!$A$2:$J$2336, 3, FALSE)</f>
        <v>4.87</v>
      </c>
      <c r="G1831" t="str">
        <f>VLOOKUP($A1831, 'Medical Examinations'!$A$2:$J$2336, 4, FALSE)</f>
        <v>Yes</v>
      </c>
      <c r="H1831" t="str">
        <f>VLOOKUP($A1831, 'Medical Examinations'!$A$2:$J$2336, 5, FALSE)</f>
        <v>No</v>
      </c>
      <c r="I1831" t="str">
        <f>VLOOKUP($A1831, 'Medical Examinations'!$A$2:$J$2336, 6, FALSE)</f>
        <v>No</v>
      </c>
      <c r="J1831">
        <f>VLOOKUP($A1831, 'Medical Examinations'!$A$2:$J$2336, 7, FALSE)</f>
        <v>2</v>
      </c>
      <c r="K1831" t="str">
        <f>VLOOKUP($A1831, 'Medical Examinations'!$A$2:$J$2336, 8, FALSE)</f>
        <v>Yes</v>
      </c>
      <c r="L1831" t="str">
        <f>VLOOKUP($A1831, 'Medical Examinations'!$A$2:$J$2336, 9, FALSE)</f>
        <v>Obesity</v>
      </c>
      <c r="M1831" t="str">
        <f>VLOOKUP($A1831, 'Medical Examinations'!$A$2:$J$2336, 10, FALSE)</f>
        <v>Normal</v>
      </c>
      <c r="N1831">
        <f>VLOOKUP($A1831, 'Hospitalisation Details'!$A$2:$K$2344, 5, FALSE)</f>
        <v>1</v>
      </c>
      <c r="O1831">
        <f>VLOOKUP($A1831, 'Hospitalisation Details'!$A$2:$K$2344, 6, FALSE)</f>
        <v>4536.26</v>
      </c>
      <c r="P1831" t="str">
        <f>VLOOKUP($A1831, 'Hospitalisation Details'!$A$2:$K$2344, 7, FALSE)</f>
        <v>tier - 2</v>
      </c>
      <c r="Q1831" t="str">
        <f>VLOOKUP($A1831, 'Hospitalisation Details'!$A$2:$K$2344, 8, FALSE)</f>
        <v>tier - 2</v>
      </c>
      <c r="R1831" t="str">
        <f>VLOOKUP($A1831, 'Hospitalisation Details'!$A$2:$K$2344, 9, FALSE)</f>
        <v>R1011</v>
      </c>
      <c r="S1831" t="str">
        <f>VLOOKUP($A1831, 'Hospitalisation Details'!$A$2:$K$2344, 10, FALSE)</f>
        <v>13Jun1988</v>
      </c>
      <c r="T1831">
        <f>VLOOKUP($A1831, 'Hospitalisation Details'!$A$2:$K$2344, 11, FALSE)</f>
        <v>34</v>
      </c>
    </row>
    <row r="1832" spans="1:20" ht="15.75" x14ac:dyDescent="0.25">
      <c r="A1832" s="1" t="s">
        <v>538</v>
      </c>
      <c r="B1832" t="str">
        <f>VLOOKUP($A1832, 'Customer Names'!$A$2:$D$2336, 2, FALSE)</f>
        <v>Dawes</v>
      </c>
      <c r="C1832" t="str">
        <f>VLOOKUP($A1832, 'Customer Names'!$A$2:$D$2336, 3, FALSE)</f>
        <v xml:space="preserve"> Ms</v>
      </c>
      <c r="D1832" t="str">
        <f>VLOOKUP($A1832, 'Customer Names'!$A$2:$D$2336, 4, FALSE)</f>
        <v xml:space="preserve">  Jaime</v>
      </c>
      <c r="E1832">
        <f>VLOOKUP($A1832, 'Medical Examinations'!$A$2:$J$2336, 2, FALSE)</f>
        <v>24.6</v>
      </c>
      <c r="F1832">
        <f>VLOOKUP($A1832, 'Medical Examinations'!$A$2:$J$2336, 3, FALSE)</f>
        <v>5.86</v>
      </c>
      <c r="G1832" t="str">
        <f>VLOOKUP($A1832, 'Medical Examinations'!$A$2:$J$2336, 4, FALSE)</f>
        <v>No</v>
      </c>
      <c r="H1832" t="str">
        <f>VLOOKUP($A1832, 'Medical Examinations'!$A$2:$J$2336, 5, FALSE)</f>
        <v>No</v>
      </c>
      <c r="I1832" t="str">
        <f>VLOOKUP($A1832, 'Medical Examinations'!$A$2:$J$2336, 6, FALSE)</f>
        <v>Yes</v>
      </c>
      <c r="J1832">
        <f>VLOOKUP($A1832, 'Medical Examinations'!$A$2:$J$2336, 7, FALSE)</f>
        <v>0</v>
      </c>
      <c r="K1832" t="str">
        <f>VLOOKUP($A1832, 'Medical Examinations'!$A$2:$J$2336, 8, FALSE)</f>
        <v>No</v>
      </c>
      <c r="L1832" t="str">
        <f>VLOOKUP($A1832, 'Medical Examinations'!$A$2:$J$2336, 9, FALSE)</f>
        <v>Obesity</v>
      </c>
      <c r="M1832" t="str">
        <f>VLOOKUP($A1832, 'Medical Examinations'!$A$2:$J$2336, 10, FALSE)</f>
        <v>Diabetes</v>
      </c>
      <c r="N1832">
        <f>VLOOKUP($A1832, 'Hospitalisation Details'!$A$2:$K$2344, 5, FALSE)</f>
        <v>2</v>
      </c>
      <c r="O1832">
        <f>VLOOKUP($A1832, 'Hospitalisation Details'!$A$2:$K$2344, 6, FALSE)</f>
        <v>4529.4799999999996</v>
      </c>
      <c r="P1832" t="str">
        <f>VLOOKUP($A1832, 'Hospitalisation Details'!$A$2:$K$2344, 7, FALSE)</f>
        <v>tier - 2</v>
      </c>
      <c r="Q1832" t="str">
        <f>VLOOKUP($A1832, 'Hospitalisation Details'!$A$2:$K$2344, 8, FALSE)</f>
        <v>tier - 1</v>
      </c>
      <c r="R1832" t="str">
        <f>VLOOKUP($A1832, 'Hospitalisation Details'!$A$2:$K$2344, 9, FALSE)</f>
        <v>R1011</v>
      </c>
      <c r="S1832" t="str">
        <f>VLOOKUP($A1832, 'Hospitalisation Details'!$A$2:$K$2344, 10, FALSE)</f>
        <v>29Jun1993</v>
      </c>
      <c r="T1832">
        <f>VLOOKUP($A1832, 'Hospitalisation Details'!$A$2:$K$2344, 11, FALSE)</f>
        <v>29</v>
      </c>
    </row>
    <row r="1833" spans="1:20" ht="15.75" x14ac:dyDescent="0.25">
      <c r="A1833" s="1" t="s">
        <v>537</v>
      </c>
      <c r="B1833" t="str">
        <f>VLOOKUP($A1833, 'Customer Names'!$A$2:$D$2336, 2, FALSE)</f>
        <v>Jennings</v>
      </c>
      <c r="C1833" t="str">
        <f>VLOOKUP($A1833, 'Customer Names'!$A$2:$D$2336, 3, FALSE)</f>
        <v xml:space="preserve"> Ms</v>
      </c>
      <c r="D1833" t="str">
        <f>VLOOKUP($A1833, 'Customer Names'!$A$2:$D$2336, 4, FALSE)</f>
        <v xml:space="preserve">  Hannah</v>
      </c>
      <c r="E1833">
        <f>VLOOKUP($A1833, 'Medical Examinations'!$A$2:$J$2336, 2, FALSE)</f>
        <v>28.405000000000001</v>
      </c>
      <c r="F1833">
        <f>VLOOKUP($A1833, 'Medical Examinations'!$A$2:$J$2336, 3, FALSE)</f>
        <v>4.12</v>
      </c>
      <c r="G1833" t="str">
        <f>VLOOKUP($A1833, 'Medical Examinations'!$A$2:$J$2336, 4, FALSE)</f>
        <v>No</v>
      </c>
      <c r="H1833" t="str">
        <f>VLOOKUP($A1833, 'Medical Examinations'!$A$2:$J$2336, 5, FALSE)</f>
        <v>No</v>
      </c>
      <c r="I1833" t="str">
        <f>VLOOKUP($A1833, 'Medical Examinations'!$A$2:$J$2336, 6, FALSE)</f>
        <v>No</v>
      </c>
      <c r="J1833">
        <f>VLOOKUP($A1833, 'Medical Examinations'!$A$2:$J$2336, 7, FALSE)</f>
        <v>0</v>
      </c>
      <c r="K1833" t="str">
        <f>VLOOKUP($A1833, 'Medical Examinations'!$A$2:$J$2336, 8, FALSE)</f>
        <v>No</v>
      </c>
      <c r="L1833" t="str">
        <f>VLOOKUP($A1833, 'Medical Examinations'!$A$2:$J$2336, 9, FALSE)</f>
        <v>Obesity</v>
      </c>
      <c r="M1833" t="str">
        <f>VLOOKUP($A1833, 'Medical Examinations'!$A$2:$J$2336, 10, FALSE)</f>
        <v>Normal</v>
      </c>
      <c r="N1833">
        <f>VLOOKUP($A1833, 'Hospitalisation Details'!$A$2:$K$2344, 5, FALSE)</f>
        <v>1</v>
      </c>
      <c r="O1833">
        <f>VLOOKUP($A1833, 'Hospitalisation Details'!$A$2:$K$2344, 6, FALSE)</f>
        <v>4527.18</v>
      </c>
      <c r="P1833" t="str">
        <f>VLOOKUP($A1833, 'Hospitalisation Details'!$A$2:$K$2344, 7, FALSE)</f>
        <v>tier - 2</v>
      </c>
      <c r="Q1833" t="str">
        <f>VLOOKUP($A1833, 'Hospitalisation Details'!$A$2:$K$2344, 8, FALSE)</f>
        <v>tier - 2</v>
      </c>
      <c r="R1833" t="str">
        <f>VLOOKUP($A1833, 'Hospitalisation Details'!$A$2:$K$2344, 9, FALSE)</f>
        <v>R1012</v>
      </c>
      <c r="S1833" t="str">
        <f>VLOOKUP($A1833, 'Hospitalisation Details'!$A$2:$K$2344, 10, FALSE)</f>
        <v>13Aug1992</v>
      </c>
      <c r="T1833">
        <f>VLOOKUP($A1833, 'Hospitalisation Details'!$A$2:$K$2344, 11, FALSE)</f>
        <v>30</v>
      </c>
    </row>
    <row r="1834" spans="1:20" ht="15.75" x14ac:dyDescent="0.25">
      <c r="A1834" s="1" t="s">
        <v>536</v>
      </c>
      <c r="B1834" t="str">
        <f>VLOOKUP($A1834, 'Customer Names'!$A$2:$D$2336, 2, FALSE)</f>
        <v>Nyambaso</v>
      </c>
      <c r="C1834" t="str">
        <f>VLOOKUP($A1834, 'Customer Names'!$A$2:$D$2336, 3, FALSE)</f>
        <v xml:space="preserve"> Mr</v>
      </c>
      <c r="D1834" t="str">
        <f>VLOOKUP($A1834, 'Customer Names'!$A$2:$D$2336, 4, FALSE)</f>
        <v xml:space="preserve">  Zachariah</v>
      </c>
      <c r="E1834">
        <f>VLOOKUP($A1834, 'Medical Examinations'!$A$2:$J$2336, 2, FALSE)</f>
        <v>34.674999999999997</v>
      </c>
      <c r="F1834">
        <f>VLOOKUP($A1834, 'Medical Examinations'!$A$2:$J$2336, 3, FALSE)</f>
        <v>5.71</v>
      </c>
      <c r="G1834" t="str">
        <f>VLOOKUP($A1834, 'Medical Examinations'!$A$2:$J$2336, 4, FALSE)</f>
        <v>Yes</v>
      </c>
      <c r="H1834" t="str">
        <f>VLOOKUP($A1834, 'Medical Examinations'!$A$2:$J$2336, 5, FALSE)</f>
        <v>No</v>
      </c>
      <c r="I1834" t="str">
        <f>VLOOKUP($A1834, 'Medical Examinations'!$A$2:$J$2336, 6, FALSE)</f>
        <v>No</v>
      </c>
      <c r="J1834">
        <f>VLOOKUP($A1834, 'Medical Examinations'!$A$2:$J$2336, 7, FALSE)</f>
        <v>1</v>
      </c>
      <c r="K1834" t="str">
        <f>VLOOKUP($A1834, 'Medical Examinations'!$A$2:$J$2336, 8, FALSE)</f>
        <v>No</v>
      </c>
      <c r="L1834" t="str">
        <f>VLOOKUP($A1834, 'Medical Examinations'!$A$2:$J$2336, 9, FALSE)</f>
        <v>Obesity</v>
      </c>
      <c r="M1834" t="str">
        <f>VLOOKUP($A1834, 'Medical Examinations'!$A$2:$J$2336, 10, FALSE)</f>
        <v>Diabetes</v>
      </c>
      <c r="N1834">
        <f>VLOOKUP($A1834, 'Hospitalisation Details'!$A$2:$K$2344, 5, FALSE)</f>
        <v>0</v>
      </c>
      <c r="O1834">
        <f>VLOOKUP($A1834, 'Hospitalisation Details'!$A$2:$K$2344, 6, FALSE)</f>
        <v>4518.83</v>
      </c>
      <c r="P1834" t="str">
        <f>VLOOKUP($A1834, 'Hospitalisation Details'!$A$2:$K$2344, 7, FALSE)</f>
        <v>tier - 2</v>
      </c>
      <c r="Q1834" t="str">
        <f>VLOOKUP($A1834, 'Hospitalisation Details'!$A$2:$K$2344, 8, FALSE)</f>
        <v>tier - 2</v>
      </c>
      <c r="R1834" t="str">
        <f>VLOOKUP($A1834, 'Hospitalisation Details'!$A$2:$K$2344, 9, FALSE)</f>
        <v>R1017</v>
      </c>
      <c r="S1834" t="str">
        <f>VLOOKUP($A1834, 'Hospitalisation Details'!$A$2:$K$2344, 10, FALSE)</f>
        <v>21Dec1988</v>
      </c>
      <c r="T1834">
        <f>VLOOKUP($A1834, 'Hospitalisation Details'!$A$2:$K$2344, 11, FALSE)</f>
        <v>34</v>
      </c>
    </row>
    <row r="1835" spans="1:20" ht="15.75" x14ac:dyDescent="0.25">
      <c r="A1835" s="1" t="s">
        <v>535</v>
      </c>
      <c r="B1835" t="str">
        <f>VLOOKUP($A1835, 'Customer Names'!$A$2:$D$2336, 2, FALSE)</f>
        <v>Shaffer</v>
      </c>
      <c r="C1835" t="str">
        <f>VLOOKUP($A1835, 'Customer Names'!$A$2:$D$2336, 3, FALSE)</f>
        <v xml:space="preserve"> Ms</v>
      </c>
      <c r="D1835" t="str">
        <f>VLOOKUP($A1835, 'Customer Names'!$A$2:$D$2336, 4, FALSE)</f>
        <v xml:space="preserve">  Patricia A</v>
      </c>
      <c r="E1835">
        <f>VLOOKUP($A1835, 'Medical Examinations'!$A$2:$J$2336, 2, FALSE)</f>
        <v>18.850000000000001</v>
      </c>
      <c r="F1835">
        <f>VLOOKUP($A1835, 'Medical Examinations'!$A$2:$J$2336, 3, FALSE)</f>
        <v>6.03</v>
      </c>
      <c r="G1835" t="str">
        <f>VLOOKUP($A1835, 'Medical Examinations'!$A$2:$J$2336, 4, FALSE)</f>
        <v>No</v>
      </c>
      <c r="H1835" t="str">
        <f>VLOOKUP($A1835, 'Medical Examinations'!$A$2:$J$2336, 5, FALSE)</f>
        <v>No</v>
      </c>
      <c r="I1835" t="str">
        <f>VLOOKUP($A1835, 'Medical Examinations'!$A$2:$J$2336, 6, FALSE)</f>
        <v>No</v>
      </c>
      <c r="J1835">
        <f>VLOOKUP($A1835, 'Medical Examinations'!$A$2:$J$2336, 7, FALSE)</f>
        <v>0</v>
      </c>
      <c r="K1835" t="str">
        <f>VLOOKUP($A1835, 'Medical Examinations'!$A$2:$J$2336, 8, FALSE)</f>
        <v>No</v>
      </c>
      <c r="L1835" t="str">
        <f>VLOOKUP($A1835, 'Medical Examinations'!$A$2:$J$2336, 9, FALSE)</f>
        <v>Obesity</v>
      </c>
      <c r="M1835" t="str">
        <f>VLOOKUP($A1835, 'Medical Examinations'!$A$2:$J$2336, 10, FALSE)</f>
        <v>Diabetes</v>
      </c>
      <c r="N1835">
        <f>VLOOKUP($A1835, 'Hospitalisation Details'!$A$2:$K$2344, 5, FALSE)</f>
        <v>3</v>
      </c>
      <c r="O1835">
        <f>VLOOKUP($A1835, 'Hospitalisation Details'!$A$2:$K$2344, 6, FALSE)</f>
        <v>4518.7700000000004</v>
      </c>
      <c r="P1835" t="str">
        <f>VLOOKUP($A1835, 'Hospitalisation Details'!$A$2:$K$2344, 7, FALSE)</f>
        <v>tier - 2</v>
      </c>
      <c r="Q1835" t="str">
        <f>VLOOKUP($A1835, 'Hospitalisation Details'!$A$2:$K$2344, 8, FALSE)</f>
        <v>tier - 3</v>
      </c>
      <c r="R1835" t="str">
        <f>VLOOKUP($A1835, 'Hospitalisation Details'!$A$2:$K$2344, 9, FALSE)</f>
        <v>R1012</v>
      </c>
      <c r="S1835" t="str">
        <f>VLOOKUP($A1835, 'Hospitalisation Details'!$A$2:$K$2344, 10, FALSE)</f>
        <v>5Dec1987</v>
      </c>
      <c r="T1835">
        <f>VLOOKUP($A1835, 'Hospitalisation Details'!$A$2:$K$2344, 11, FALSE)</f>
        <v>35</v>
      </c>
    </row>
    <row r="1836" spans="1:20" ht="15.75" x14ac:dyDescent="0.25">
      <c r="A1836" s="1" t="s">
        <v>533</v>
      </c>
      <c r="B1836" t="str">
        <f>VLOOKUP($A1836, 'Customer Names'!$A$2:$D$2336, 2, FALSE)</f>
        <v>Corkum</v>
      </c>
      <c r="C1836" t="str">
        <f>VLOOKUP($A1836, 'Customer Names'!$A$2:$D$2336, 3, FALSE)</f>
        <v xml:space="preserve"> Mrs</v>
      </c>
      <c r="D1836" t="str">
        <f>VLOOKUP($A1836, 'Customer Names'!$A$2:$D$2336, 4, FALSE)</f>
        <v xml:space="preserve">  Elizabeth A</v>
      </c>
      <c r="E1836">
        <f>VLOOKUP($A1836, 'Medical Examinations'!$A$2:$J$2336, 2, FALSE)</f>
        <v>34.130000000000003</v>
      </c>
      <c r="F1836">
        <f>VLOOKUP($A1836, 'Medical Examinations'!$A$2:$J$2336, 3, FALSE)</f>
        <v>5.65</v>
      </c>
      <c r="G1836" t="str">
        <f>VLOOKUP($A1836, 'Medical Examinations'!$A$2:$J$2336, 4, FALSE)</f>
        <v>Yes</v>
      </c>
      <c r="H1836" t="str">
        <f>VLOOKUP($A1836, 'Medical Examinations'!$A$2:$J$2336, 5, FALSE)</f>
        <v>No</v>
      </c>
      <c r="I1836" t="str">
        <f>VLOOKUP($A1836, 'Medical Examinations'!$A$2:$J$2336, 6, FALSE)</f>
        <v>Yes</v>
      </c>
      <c r="J1836">
        <f>VLOOKUP($A1836, 'Medical Examinations'!$A$2:$J$2336, 7, FALSE)</f>
        <v>1</v>
      </c>
      <c r="K1836" t="str">
        <f>VLOOKUP($A1836, 'Medical Examinations'!$A$2:$J$2336, 8, FALSE)</f>
        <v>No</v>
      </c>
      <c r="L1836" t="str">
        <f>VLOOKUP($A1836, 'Medical Examinations'!$A$2:$J$2336, 9, FALSE)</f>
        <v>Obesity</v>
      </c>
      <c r="M1836" t="str">
        <f>VLOOKUP($A1836, 'Medical Examinations'!$A$2:$J$2336, 10, FALSE)</f>
        <v>Normal</v>
      </c>
      <c r="N1836">
        <f>VLOOKUP($A1836, 'Hospitalisation Details'!$A$2:$K$2344, 5, FALSE)</f>
        <v>0</v>
      </c>
      <c r="O1836">
        <f>VLOOKUP($A1836, 'Hospitalisation Details'!$A$2:$K$2344, 6, FALSE)</f>
        <v>4518.3999999999996</v>
      </c>
      <c r="P1836" t="str">
        <f>VLOOKUP($A1836, 'Hospitalisation Details'!$A$2:$K$2344, 7, FALSE)</f>
        <v>tier - 2</v>
      </c>
      <c r="Q1836" t="str">
        <f>VLOOKUP($A1836, 'Hospitalisation Details'!$A$2:$K$2344, 8, FALSE)</f>
        <v>tier - 3</v>
      </c>
      <c r="R1836" t="str">
        <f>VLOOKUP($A1836, 'Hospitalisation Details'!$A$2:$K$2344, 9, FALSE)</f>
        <v>R1026</v>
      </c>
      <c r="S1836" t="str">
        <f>VLOOKUP($A1836, 'Hospitalisation Details'!$A$2:$K$2344, 10, FALSE)</f>
        <v>2Oct2003</v>
      </c>
      <c r="T1836">
        <f>VLOOKUP($A1836, 'Hospitalisation Details'!$A$2:$K$2344, 11, FALSE)</f>
        <v>19</v>
      </c>
    </row>
    <row r="1837" spans="1:20" ht="15.75" x14ac:dyDescent="0.25">
      <c r="A1837" s="1" t="s">
        <v>532</v>
      </c>
      <c r="B1837" t="str">
        <f>VLOOKUP($A1837, 'Customer Names'!$A$2:$D$2336, 2, FALSE)</f>
        <v>Pedersen</v>
      </c>
      <c r="C1837" t="str">
        <f>VLOOKUP($A1837, 'Customer Names'!$A$2:$D$2336, 3, FALSE)</f>
        <v xml:space="preserve"> Mr</v>
      </c>
      <c r="D1837" t="str">
        <f>VLOOKUP($A1837, 'Customer Names'!$A$2:$D$2336, 4, FALSE)</f>
        <v xml:space="preserve">  Benjamin</v>
      </c>
      <c r="E1837">
        <f>VLOOKUP($A1837, 'Medical Examinations'!$A$2:$J$2336, 2, FALSE)</f>
        <v>17.34</v>
      </c>
      <c r="F1837">
        <f>VLOOKUP($A1837, 'Medical Examinations'!$A$2:$J$2336, 3, FALSE)</f>
        <v>5.05</v>
      </c>
      <c r="G1837" t="str">
        <f>VLOOKUP($A1837, 'Medical Examinations'!$A$2:$J$2336, 4, FALSE)</f>
        <v>No</v>
      </c>
      <c r="H1837" t="str">
        <f>VLOOKUP($A1837, 'Medical Examinations'!$A$2:$J$2336, 5, FALSE)</f>
        <v>No</v>
      </c>
      <c r="I1837" t="str">
        <f>VLOOKUP($A1837, 'Medical Examinations'!$A$2:$J$2336, 6, FALSE)</f>
        <v>No</v>
      </c>
      <c r="J1837">
        <f>VLOOKUP($A1837, 'Medical Examinations'!$A$2:$J$2336, 7, FALSE)</f>
        <v>0</v>
      </c>
      <c r="K1837" t="str">
        <f>VLOOKUP($A1837, 'Medical Examinations'!$A$2:$J$2336, 8, FALSE)</f>
        <v>No</v>
      </c>
      <c r="L1837" t="str">
        <f>VLOOKUP($A1837, 'Medical Examinations'!$A$2:$J$2336, 9, FALSE)</f>
        <v>Underweight</v>
      </c>
      <c r="M1837" t="str">
        <f>VLOOKUP($A1837, 'Medical Examinations'!$A$2:$J$2336, 10, FALSE)</f>
        <v>Normal</v>
      </c>
      <c r="N1837">
        <f>VLOOKUP($A1837, 'Hospitalisation Details'!$A$2:$K$2344, 5, FALSE)</f>
        <v>2</v>
      </c>
      <c r="O1837">
        <f>VLOOKUP($A1837, 'Hospitalisation Details'!$A$2:$K$2344, 6, FALSE)</f>
        <v>4515.71</v>
      </c>
      <c r="P1837" t="str">
        <f>VLOOKUP($A1837, 'Hospitalisation Details'!$A$2:$K$2344, 7, FALSE)</f>
        <v>tier - 2</v>
      </c>
      <c r="Q1837" t="str">
        <f>VLOOKUP($A1837, 'Hospitalisation Details'!$A$2:$K$2344, 8, FALSE)</f>
        <v>tier - 3</v>
      </c>
      <c r="R1837" t="str">
        <f>VLOOKUP($A1837, 'Hospitalisation Details'!$A$2:$K$2344, 9, FALSE)</f>
        <v>R1013</v>
      </c>
      <c r="S1837" t="str">
        <f>VLOOKUP($A1837, 'Hospitalisation Details'!$A$2:$K$2344, 10, FALSE)</f>
        <v>16Jun1980</v>
      </c>
      <c r="T1837">
        <f>VLOOKUP($A1837, 'Hospitalisation Details'!$A$2:$K$2344, 11, FALSE)</f>
        <v>42</v>
      </c>
    </row>
    <row r="1838" spans="1:20" ht="15.75" x14ac:dyDescent="0.25">
      <c r="A1838" s="1" t="s">
        <v>531</v>
      </c>
      <c r="B1838" t="str">
        <f>VLOOKUP($A1838, 'Customer Names'!$A$2:$D$2336, 2, FALSE)</f>
        <v>Melo</v>
      </c>
      <c r="C1838" t="str">
        <f>VLOOKUP($A1838, 'Customer Names'!$A$2:$D$2336, 3, FALSE)</f>
        <v xml:space="preserve"> Mr</v>
      </c>
      <c r="D1838" t="str">
        <f>VLOOKUP($A1838, 'Customer Names'!$A$2:$D$2336, 4, FALSE)</f>
        <v xml:space="preserve">  Breno</v>
      </c>
      <c r="E1838">
        <f>VLOOKUP($A1838, 'Medical Examinations'!$A$2:$J$2336, 2, FALSE)</f>
        <v>17.440000000000001</v>
      </c>
      <c r="F1838">
        <f>VLOOKUP($A1838, 'Medical Examinations'!$A$2:$J$2336, 3, FALSE)</f>
        <v>6.26</v>
      </c>
      <c r="G1838" t="str">
        <f>VLOOKUP($A1838, 'Medical Examinations'!$A$2:$J$2336, 4, FALSE)</f>
        <v>No</v>
      </c>
      <c r="H1838" t="str">
        <f>VLOOKUP($A1838, 'Medical Examinations'!$A$2:$J$2336, 5, FALSE)</f>
        <v>No</v>
      </c>
      <c r="I1838" t="str">
        <f>VLOOKUP($A1838, 'Medical Examinations'!$A$2:$J$2336, 6, FALSE)</f>
        <v>No</v>
      </c>
      <c r="J1838">
        <f>VLOOKUP($A1838, 'Medical Examinations'!$A$2:$J$2336, 7, FALSE)</f>
        <v>0</v>
      </c>
      <c r="K1838" t="str">
        <f>VLOOKUP($A1838, 'Medical Examinations'!$A$2:$J$2336, 8, FALSE)</f>
        <v>No</v>
      </c>
      <c r="L1838" t="str">
        <f>VLOOKUP($A1838, 'Medical Examinations'!$A$2:$J$2336, 9, FALSE)</f>
        <v>Underweight</v>
      </c>
      <c r="M1838" t="str">
        <f>VLOOKUP($A1838, 'Medical Examinations'!$A$2:$J$2336, 10, FALSE)</f>
        <v>Diabetes</v>
      </c>
      <c r="N1838">
        <f>VLOOKUP($A1838, 'Hospitalisation Details'!$A$2:$K$2344, 5, FALSE)</f>
        <v>3</v>
      </c>
      <c r="O1838">
        <f>VLOOKUP($A1838, 'Hospitalisation Details'!$A$2:$K$2344, 6, FALSE)</f>
        <v>4511.41</v>
      </c>
      <c r="P1838" t="str">
        <f>VLOOKUP($A1838, 'Hospitalisation Details'!$A$2:$K$2344, 7, FALSE)</f>
        <v>tier - 2</v>
      </c>
      <c r="Q1838" t="str">
        <f>VLOOKUP($A1838, 'Hospitalisation Details'!$A$2:$K$2344, 8, FALSE)</f>
        <v>tier - 3</v>
      </c>
      <c r="R1838" t="str">
        <f>VLOOKUP($A1838, 'Hospitalisation Details'!$A$2:$K$2344, 9, FALSE)</f>
        <v>R1013</v>
      </c>
      <c r="S1838" t="str">
        <f>VLOOKUP($A1838, 'Hospitalisation Details'!$A$2:$K$2344, 10, FALSE)</f>
        <v>27Sep1982</v>
      </c>
      <c r="T1838">
        <f>VLOOKUP($A1838, 'Hospitalisation Details'!$A$2:$K$2344, 11, FALSE)</f>
        <v>40</v>
      </c>
    </row>
    <row r="1839" spans="1:20" ht="15.75" x14ac:dyDescent="0.25">
      <c r="A1839" s="1" t="s">
        <v>530</v>
      </c>
      <c r="B1839" t="str">
        <f>VLOOKUP($A1839, 'Customer Names'!$A$2:$D$2336, 2, FALSE)</f>
        <v>Sakamoto</v>
      </c>
      <c r="C1839" t="str">
        <f>VLOOKUP($A1839, 'Customer Names'!$A$2:$D$2336, 3, FALSE)</f>
        <v xml:space="preserve"> Mr</v>
      </c>
      <c r="D1839" t="str">
        <f>VLOOKUP($A1839, 'Customer Names'!$A$2:$D$2336, 4, FALSE)</f>
        <v xml:space="preserve">  Takaya</v>
      </c>
      <c r="E1839">
        <f>VLOOKUP($A1839, 'Medical Examinations'!$A$2:$J$2336, 2, FALSE)</f>
        <v>33.659999999999997</v>
      </c>
      <c r="F1839">
        <f>VLOOKUP($A1839, 'Medical Examinations'!$A$2:$J$2336, 3, FALSE)</f>
        <v>4.08</v>
      </c>
      <c r="G1839" t="str">
        <f>VLOOKUP($A1839, 'Medical Examinations'!$A$2:$J$2336, 4, FALSE)</f>
        <v>Yes</v>
      </c>
      <c r="H1839" t="str">
        <f>VLOOKUP($A1839, 'Medical Examinations'!$A$2:$J$2336, 5, FALSE)</f>
        <v>No</v>
      </c>
      <c r="I1839" t="str">
        <f>VLOOKUP($A1839, 'Medical Examinations'!$A$2:$J$2336, 6, FALSE)</f>
        <v>Yes</v>
      </c>
      <c r="J1839">
        <f>VLOOKUP($A1839, 'Medical Examinations'!$A$2:$J$2336, 7, FALSE)</f>
        <v>1</v>
      </c>
      <c r="K1839" t="str">
        <f>VLOOKUP($A1839, 'Medical Examinations'!$A$2:$J$2336, 8, FALSE)</f>
        <v>No</v>
      </c>
      <c r="L1839" t="str">
        <f>VLOOKUP($A1839, 'Medical Examinations'!$A$2:$J$2336, 9, FALSE)</f>
        <v>Obesity</v>
      </c>
      <c r="M1839" t="str">
        <f>VLOOKUP($A1839, 'Medical Examinations'!$A$2:$J$2336, 10, FALSE)</f>
        <v>Normal</v>
      </c>
      <c r="N1839">
        <f>VLOOKUP($A1839, 'Hospitalisation Details'!$A$2:$K$2344, 5, FALSE)</f>
        <v>4</v>
      </c>
      <c r="O1839">
        <f>VLOOKUP($A1839, 'Hospitalisation Details'!$A$2:$K$2344, 6, FALSE)</f>
        <v>4504.66</v>
      </c>
      <c r="P1839" t="str">
        <f>VLOOKUP($A1839, 'Hospitalisation Details'!$A$2:$K$2344, 7, FALSE)</f>
        <v>tier - 1</v>
      </c>
      <c r="Q1839" t="str">
        <f>VLOOKUP($A1839, 'Hospitalisation Details'!$A$2:$K$2344, 8, FALSE)</f>
        <v>tier - 2</v>
      </c>
      <c r="R1839" t="str">
        <f>VLOOKUP($A1839, 'Hospitalisation Details'!$A$2:$K$2344, 9, FALSE)</f>
        <v>R1013</v>
      </c>
      <c r="S1839" t="str">
        <f>VLOOKUP($A1839, 'Hospitalisation Details'!$A$2:$K$2344, 10, FALSE)</f>
        <v>13Oct1997</v>
      </c>
      <c r="T1839">
        <f>VLOOKUP($A1839, 'Hospitalisation Details'!$A$2:$K$2344, 11, FALSE)</f>
        <v>25</v>
      </c>
    </row>
    <row r="1840" spans="1:20" ht="15.75" x14ac:dyDescent="0.25">
      <c r="A1840" s="1" t="s">
        <v>529</v>
      </c>
      <c r="B1840" t="str">
        <f>VLOOKUP($A1840, 'Customer Names'!$A$2:$D$2336, 2, FALSE)</f>
        <v>McMahon</v>
      </c>
      <c r="C1840" t="str">
        <f>VLOOKUP($A1840, 'Customer Names'!$A$2:$D$2336, 3, FALSE)</f>
        <v xml:space="preserve"> Mr</v>
      </c>
      <c r="D1840" t="str">
        <f>VLOOKUP($A1840, 'Customer Names'!$A$2:$D$2336, 4, FALSE)</f>
        <v xml:space="preserve">  Thomas IV</v>
      </c>
      <c r="E1840">
        <f>VLOOKUP($A1840, 'Medical Examinations'!$A$2:$J$2336, 2, FALSE)</f>
        <v>21.375</v>
      </c>
      <c r="F1840">
        <f>VLOOKUP($A1840, 'Medical Examinations'!$A$2:$J$2336, 3, FALSE)</f>
        <v>6.19</v>
      </c>
      <c r="G1840" t="str">
        <f>VLOOKUP($A1840, 'Medical Examinations'!$A$2:$J$2336, 4, FALSE)</f>
        <v>No</v>
      </c>
      <c r="H1840" t="str">
        <f>VLOOKUP($A1840, 'Medical Examinations'!$A$2:$J$2336, 5, FALSE)</f>
        <v>No</v>
      </c>
      <c r="I1840" t="str">
        <f>VLOOKUP($A1840, 'Medical Examinations'!$A$2:$J$2336, 6, FALSE)</f>
        <v>No</v>
      </c>
      <c r="J1840">
        <f>VLOOKUP($A1840, 'Medical Examinations'!$A$2:$J$2336, 7, FALSE)</f>
        <v>0</v>
      </c>
      <c r="K1840" t="str">
        <f>VLOOKUP($A1840, 'Medical Examinations'!$A$2:$J$2336, 8, FALSE)</f>
        <v>No</v>
      </c>
      <c r="L1840" t="str">
        <f>VLOOKUP($A1840, 'Medical Examinations'!$A$2:$J$2336, 9, FALSE)</f>
        <v>Obesity</v>
      </c>
      <c r="M1840" t="str">
        <f>VLOOKUP($A1840, 'Medical Examinations'!$A$2:$J$2336, 10, FALSE)</f>
        <v>Diabetes</v>
      </c>
      <c r="N1840">
        <f>VLOOKUP($A1840, 'Hospitalisation Details'!$A$2:$K$2344, 5, FALSE)</f>
        <v>0</v>
      </c>
      <c r="O1840">
        <f>VLOOKUP($A1840, 'Hospitalisation Details'!$A$2:$K$2344, 6, FALSE)</f>
        <v>4500.34</v>
      </c>
      <c r="P1840" t="str">
        <f>VLOOKUP($A1840, 'Hospitalisation Details'!$A$2:$K$2344, 7, FALSE)</f>
        <v>tier - 2</v>
      </c>
      <c r="Q1840" t="str">
        <f>VLOOKUP($A1840, 'Hospitalisation Details'!$A$2:$K$2344, 8, FALSE)</f>
        <v>tier - 1</v>
      </c>
      <c r="R1840" t="str">
        <f>VLOOKUP($A1840, 'Hospitalisation Details'!$A$2:$K$2344, 9, FALSE)</f>
        <v>R1017</v>
      </c>
      <c r="S1840" t="str">
        <f>VLOOKUP($A1840, 'Hospitalisation Details'!$A$2:$K$2344, 10, FALSE)</f>
        <v>26Jun1988</v>
      </c>
      <c r="T1840">
        <f>VLOOKUP($A1840, 'Hospitalisation Details'!$A$2:$K$2344, 11, FALSE)</f>
        <v>34</v>
      </c>
    </row>
    <row r="1841" spans="1:20" ht="15.75" x14ac:dyDescent="0.25">
      <c r="A1841" s="1" t="s">
        <v>528</v>
      </c>
      <c r="B1841" t="str">
        <f>VLOOKUP($A1841, 'Customer Names'!$A$2:$D$2336, 2, FALSE)</f>
        <v>Harris</v>
      </c>
      <c r="C1841" t="str">
        <f>VLOOKUP($A1841, 'Customer Names'!$A$2:$D$2336, 3, FALSE)</f>
        <v xml:space="preserve"> Mr</v>
      </c>
      <c r="D1841" t="str">
        <f>VLOOKUP($A1841, 'Customer Names'!$A$2:$D$2336, 4, FALSE)</f>
        <v xml:space="preserve">  Bradley E</v>
      </c>
      <c r="E1841">
        <f>VLOOKUP($A1841, 'Medical Examinations'!$A$2:$J$2336, 2, FALSE)</f>
        <v>27.14</v>
      </c>
      <c r="F1841">
        <f>VLOOKUP($A1841, 'Medical Examinations'!$A$2:$J$2336, 3, FALSE)</f>
        <v>6.01</v>
      </c>
      <c r="G1841" t="str">
        <f>VLOOKUP($A1841, 'Medical Examinations'!$A$2:$J$2336, 4, FALSE)</f>
        <v>No</v>
      </c>
      <c r="H1841" t="str">
        <f>VLOOKUP($A1841, 'Medical Examinations'!$A$2:$J$2336, 5, FALSE)</f>
        <v>No</v>
      </c>
      <c r="I1841" t="str">
        <f>VLOOKUP($A1841, 'Medical Examinations'!$A$2:$J$2336, 6, FALSE)</f>
        <v>No</v>
      </c>
      <c r="J1841">
        <f>VLOOKUP($A1841, 'Medical Examinations'!$A$2:$J$2336, 7, FALSE)</f>
        <v>0</v>
      </c>
      <c r="K1841" t="str">
        <f>VLOOKUP($A1841, 'Medical Examinations'!$A$2:$J$2336, 8, FALSE)</f>
        <v>No</v>
      </c>
      <c r="L1841" t="str">
        <f>VLOOKUP($A1841, 'Medical Examinations'!$A$2:$J$2336, 9, FALSE)</f>
        <v>Obesity</v>
      </c>
      <c r="M1841" t="str">
        <f>VLOOKUP($A1841, 'Medical Examinations'!$A$2:$J$2336, 10, FALSE)</f>
        <v>Diabetes</v>
      </c>
      <c r="N1841">
        <f>VLOOKUP($A1841, 'Hospitalisation Details'!$A$2:$K$2344, 5, FALSE)</f>
        <v>0</v>
      </c>
      <c r="O1841">
        <f>VLOOKUP($A1841, 'Hospitalisation Details'!$A$2:$K$2344, 6, FALSE)</f>
        <v>4488.58</v>
      </c>
      <c r="P1841" t="str">
        <f>VLOOKUP($A1841, 'Hospitalisation Details'!$A$2:$K$2344, 7, FALSE)</f>
        <v>tier - 2</v>
      </c>
      <c r="Q1841" t="str">
        <f>VLOOKUP($A1841, 'Hospitalisation Details'!$A$2:$K$2344, 8, FALSE)</f>
        <v>tier - 3</v>
      </c>
      <c r="R1841" t="str">
        <f>VLOOKUP($A1841, 'Hospitalisation Details'!$A$2:$K$2344, 9, FALSE)</f>
        <v>R1012</v>
      </c>
      <c r="S1841" t="str">
        <f>VLOOKUP($A1841, 'Hospitalisation Details'!$A$2:$K$2344, 10, FALSE)</f>
        <v>12Jul1992</v>
      </c>
      <c r="T1841">
        <f>VLOOKUP($A1841, 'Hospitalisation Details'!$A$2:$K$2344, 11, FALSE)</f>
        <v>30</v>
      </c>
    </row>
    <row r="1842" spans="1:20" ht="15.75" x14ac:dyDescent="0.25">
      <c r="A1842" s="1" t="s">
        <v>527</v>
      </c>
      <c r="B1842" t="str">
        <f>VLOOKUP($A1842, 'Customer Names'!$A$2:$D$2336, 2, FALSE)</f>
        <v>Lombardo</v>
      </c>
      <c r="C1842" t="str">
        <f>VLOOKUP($A1842, 'Customer Names'!$A$2:$D$2336, 3, FALSE)</f>
        <v xml:space="preserve"> Ms</v>
      </c>
      <c r="D1842" t="str">
        <f>VLOOKUP($A1842, 'Customer Names'!$A$2:$D$2336, 4, FALSE)</f>
        <v xml:space="preserve">  Megan</v>
      </c>
      <c r="E1842">
        <f>VLOOKUP($A1842, 'Medical Examinations'!$A$2:$J$2336, 2, FALSE)</f>
        <v>35.78</v>
      </c>
      <c r="F1842">
        <f>VLOOKUP($A1842, 'Medical Examinations'!$A$2:$J$2336, 3, FALSE)</f>
        <v>6.07</v>
      </c>
      <c r="G1842" t="str">
        <f>VLOOKUP($A1842, 'Medical Examinations'!$A$2:$J$2336, 4, FALSE)</f>
        <v>Yes</v>
      </c>
      <c r="H1842" t="str">
        <f>VLOOKUP($A1842, 'Medical Examinations'!$A$2:$J$2336, 5, FALSE)</f>
        <v>No</v>
      </c>
      <c r="I1842" t="str">
        <f>VLOOKUP($A1842, 'Medical Examinations'!$A$2:$J$2336, 6, FALSE)</f>
        <v>No</v>
      </c>
      <c r="J1842">
        <f>VLOOKUP($A1842, 'Medical Examinations'!$A$2:$J$2336, 7, FALSE)</f>
        <v>1</v>
      </c>
      <c r="K1842" t="str">
        <f>VLOOKUP($A1842, 'Medical Examinations'!$A$2:$J$2336, 8, FALSE)</f>
        <v>No</v>
      </c>
      <c r="L1842" t="str">
        <f>VLOOKUP($A1842, 'Medical Examinations'!$A$2:$J$2336, 9, FALSE)</f>
        <v>Obesity</v>
      </c>
      <c r="M1842" t="str">
        <f>VLOOKUP($A1842, 'Medical Examinations'!$A$2:$J$2336, 10, FALSE)</f>
        <v>Diabetes</v>
      </c>
      <c r="N1842">
        <f>VLOOKUP($A1842, 'Hospitalisation Details'!$A$2:$K$2344, 5, FALSE)</f>
        <v>0</v>
      </c>
      <c r="O1842">
        <f>VLOOKUP($A1842, 'Hospitalisation Details'!$A$2:$K$2344, 6, FALSE)</f>
        <v>4468.25</v>
      </c>
      <c r="P1842" t="str">
        <f>VLOOKUP($A1842, 'Hospitalisation Details'!$A$2:$K$2344, 7, FALSE)</f>
        <v>tier - 2</v>
      </c>
      <c r="Q1842" t="str">
        <f>VLOOKUP($A1842, 'Hospitalisation Details'!$A$2:$K$2344, 8, FALSE)</f>
        <v>tier - 2</v>
      </c>
      <c r="R1842" t="str">
        <f>VLOOKUP($A1842, 'Hospitalisation Details'!$A$2:$K$2344, 9, FALSE)</f>
        <v>R1012</v>
      </c>
      <c r="S1842" t="str">
        <f>VLOOKUP($A1842, 'Hospitalisation Details'!$A$2:$K$2344, 10, FALSE)</f>
        <v>18Jul2004</v>
      </c>
      <c r="T1842">
        <f>VLOOKUP($A1842, 'Hospitalisation Details'!$A$2:$K$2344, 11, FALSE)</f>
        <v>18</v>
      </c>
    </row>
    <row r="1843" spans="1:20" ht="15.75" x14ac:dyDescent="0.25">
      <c r="A1843" s="1" t="s">
        <v>526</v>
      </c>
      <c r="B1843" t="str">
        <f>VLOOKUP($A1843, 'Customer Names'!$A$2:$D$2336, 2, FALSE)</f>
        <v>Bode</v>
      </c>
      <c r="C1843" t="str">
        <f>VLOOKUP($A1843, 'Customer Names'!$A$2:$D$2336, 3, FALSE)</f>
        <v xml:space="preserve"> Ms</v>
      </c>
      <c r="D1843" t="str">
        <f>VLOOKUP($A1843, 'Customer Names'!$A$2:$D$2336, 4, FALSE)</f>
        <v xml:space="preserve">  Ruby J</v>
      </c>
      <c r="E1843">
        <f>VLOOKUP($A1843, 'Medical Examinations'!$A$2:$J$2336, 2, FALSE)</f>
        <v>34.96</v>
      </c>
      <c r="F1843">
        <f>VLOOKUP($A1843, 'Medical Examinations'!$A$2:$J$2336, 3, FALSE)</f>
        <v>5.63</v>
      </c>
      <c r="G1843" t="str">
        <f>VLOOKUP($A1843, 'Medical Examinations'!$A$2:$J$2336, 4, FALSE)</f>
        <v>Yes</v>
      </c>
      <c r="H1843" t="str">
        <f>VLOOKUP($A1843, 'Medical Examinations'!$A$2:$J$2336, 5, FALSE)</f>
        <v>No</v>
      </c>
      <c r="I1843" t="str">
        <f>VLOOKUP($A1843, 'Medical Examinations'!$A$2:$J$2336, 6, FALSE)</f>
        <v>No</v>
      </c>
      <c r="J1843">
        <f>VLOOKUP($A1843, 'Medical Examinations'!$A$2:$J$2336, 7, FALSE)</f>
        <v>1</v>
      </c>
      <c r="K1843" t="str">
        <f>VLOOKUP($A1843, 'Medical Examinations'!$A$2:$J$2336, 8, FALSE)</f>
        <v>No</v>
      </c>
      <c r="L1843" t="str">
        <f>VLOOKUP($A1843, 'Medical Examinations'!$A$2:$J$2336, 9, FALSE)</f>
        <v>Obesity</v>
      </c>
      <c r="M1843" t="str">
        <f>VLOOKUP($A1843, 'Medical Examinations'!$A$2:$J$2336, 10, FALSE)</f>
        <v>Normal</v>
      </c>
      <c r="N1843">
        <f>VLOOKUP($A1843, 'Hospitalisation Details'!$A$2:$K$2344, 5, FALSE)</f>
        <v>3</v>
      </c>
      <c r="O1843">
        <f>VLOOKUP($A1843, 'Hospitalisation Details'!$A$2:$K$2344, 6, FALSE)</f>
        <v>4466.62</v>
      </c>
      <c r="P1843" t="str">
        <f>VLOOKUP($A1843, 'Hospitalisation Details'!$A$2:$K$2344, 7, FALSE)</f>
        <v>tier - 2</v>
      </c>
      <c r="Q1843" t="str">
        <f>VLOOKUP($A1843, 'Hospitalisation Details'!$A$2:$K$2344, 8, FALSE)</f>
        <v>tier - 2</v>
      </c>
      <c r="R1843" t="str">
        <f>VLOOKUP($A1843, 'Hospitalisation Details'!$A$2:$K$2344, 9, FALSE)</f>
        <v>R1012</v>
      </c>
      <c r="S1843" t="str">
        <f>VLOOKUP($A1843, 'Hospitalisation Details'!$A$2:$K$2344, 10, FALSE)</f>
        <v>20Nov1999</v>
      </c>
      <c r="T1843">
        <f>VLOOKUP($A1843, 'Hospitalisation Details'!$A$2:$K$2344, 11, FALSE)</f>
        <v>23</v>
      </c>
    </row>
    <row r="1844" spans="1:20" ht="15.75" x14ac:dyDescent="0.25">
      <c r="A1844" s="1" t="s">
        <v>525</v>
      </c>
      <c r="B1844" t="str">
        <f>VLOOKUP($A1844, 'Customer Names'!$A$2:$D$2336, 2, FALSE)</f>
        <v>Johnson</v>
      </c>
      <c r="C1844" t="str">
        <f>VLOOKUP($A1844, 'Customer Names'!$A$2:$D$2336, 3, FALSE)</f>
        <v xml:space="preserve"> Mr</v>
      </c>
      <c r="D1844" t="str">
        <f>VLOOKUP($A1844, 'Customer Names'!$A$2:$D$2336, 4, FALSE)</f>
        <v xml:space="preserve">  Bart</v>
      </c>
      <c r="E1844">
        <f>VLOOKUP($A1844, 'Medical Examinations'!$A$2:$J$2336, 2, FALSE)</f>
        <v>38.39</v>
      </c>
      <c r="F1844">
        <f>VLOOKUP($A1844, 'Medical Examinations'!$A$2:$J$2336, 3, FALSE)</f>
        <v>6.05</v>
      </c>
      <c r="G1844" t="str">
        <f>VLOOKUP($A1844, 'Medical Examinations'!$A$2:$J$2336, 4, FALSE)</f>
        <v>Yes</v>
      </c>
      <c r="H1844" t="str">
        <f>VLOOKUP($A1844, 'Medical Examinations'!$A$2:$J$2336, 5, FALSE)</f>
        <v>No</v>
      </c>
      <c r="I1844" t="str">
        <f>VLOOKUP($A1844, 'Medical Examinations'!$A$2:$J$2336, 6, FALSE)</f>
        <v>No</v>
      </c>
      <c r="J1844">
        <f>VLOOKUP($A1844, 'Medical Examinations'!$A$2:$J$2336, 7, FALSE)</f>
        <v>1</v>
      </c>
      <c r="K1844" t="str">
        <f>VLOOKUP($A1844, 'Medical Examinations'!$A$2:$J$2336, 8, FALSE)</f>
        <v>Yes</v>
      </c>
      <c r="L1844" t="str">
        <f>VLOOKUP($A1844, 'Medical Examinations'!$A$2:$J$2336, 9, FALSE)</f>
        <v>Obesity</v>
      </c>
      <c r="M1844" t="str">
        <f>VLOOKUP($A1844, 'Medical Examinations'!$A$2:$J$2336, 10, FALSE)</f>
        <v>Diabetes</v>
      </c>
      <c r="N1844">
        <f>VLOOKUP($A1844, 'Hospitalisation Details'!$A$2:$K$2344, 5, FALSE)</f>
        <v>2</v>
      </c>
      <c r="O1844">
        <f>VLOOKUP($A1844, 'Hospitalisation Details'!$A$2:$K$2344, 6, FALSE)</f>
        <v>4463.21</v>
      </c>
      <c r="P1844" t="str">
        <f>VLOOKUP($A1844, 'Hospitalisation Details'!$A$2:$K$2344, 7, FALSE)</f>
        <v>tier - 3</v>
      </c>
      <c r="Q1844" t="str">
        <f>VLOOKUP($A1844, 'Hospitalisation Details'!$A$2:$K$2344, 8, FALSE)</f>
        <v>tier - 3</v>
      </c>
      <c r="R1844" t="str">
        <f>VLOOKUP($A1844, 'Hospitalisation Details'!$A$2:$K$2344, 9, FALSE)</f>
        <v>R1013</v>
      </c>
      <c r="S1844" t="str">
        <f>VLOOKUP($A1844, 'Hospitalisation Details'!$A$2:$K$2344, 10, FALSE)</f>
        <v>4Jul1991</v>
      </c>
      <c r="T1844">
        <f>VLOOKUP($A1844, 'Hospitalisation Details'!$A$2:$K$2344, 11, FALSE)</f>
        <v>31</v>
      </c>
    </row>
    <row r="1845" spans="1:20" ht="15.75" x14ac:dyDescent="0.25">
      <c r="A1845" s="1" t="s">
        <v>524</v>
      </c>
      <c r="B1845" t="str">
        <f>VLOOKUP($A1845, 'Customer Names'!$A$2:$D$2336, 2, FALSE)</f>
        <v>Norcross</v>
      </c>
      <c r="C1845" t="str">
        <f>VLOOKUP($A1845, 'Customer Names'!$A$2:$D$2336, 3, FALSE)</f>
        <v xml:space="preserve"> Mr</v>
      </c>
      <c r="D1845" t="str">
        <f>VLOOKUP($A1845, 'Customer Names'!$A$2:$D$2336, 4, FALSE)</f>
        <v xml:space="preserve">  Robert A</v>
      </c>
      <c r="E1845">
        <f>VLOOKUP($A1845, 'Medical Examinations'!$A$2:$J$2336, 2, FALSE)</f>
        <v>33.82</v>
      </c>
      <c r="F1845">
        <f>VLOOKUP($A1845, 'Medical Examinations'!$A$2:$J$2336, 3, FALSE)</f>
        <v>4.6500000000000004</v>
      </c>
      <c r="G1845" t="str">
        <f>VLOOKUP($A1845, 'Medical Examinations'!$A$2:$J$2336, 4, FALSE)</f>
        <v>Yes</v>
      </c>
      <c r="H1845" t="str">
        <f>VLOOKUP($A1845, 'Medical Examinations'!$A$2:$J$2336, 5, FALSE)</f>
        <v>No</v>
      </c>
      <c r="I1845" t="str">
        <f>VLOOKUP($A1845, 'Medical Examinations'!$A$2:$J$2336, 6, FALSE)</f>
        <v>No</v>
      </c>
      <c r="J1845">
        <f>VLOOKUP($A1845, 'Medical Examinations'!$A$2:$J$2336, 7, FALSE)</f>
        <v>1</v>
      </c>
      <c r="K1845" t="str">
        <f>VLOOKUP($A1845, 'Medical Examinations'!$A$2:$J$2336, 8, FALSE)</f>
        <v>No</v>
      </c>
      <c r="L1845" t="str">
        <f>VLOOKUP($A1845, 'Medical Examinations'!$A$2:$J$2336, 9, FALSE)</f>
        <v>Obesity</v>
      </c>
      <c r="M1845" t="str">
        <f>VLOOKUP($A1845, 'Medical Examinations'!$A$2:$J$2336, 10, FALSE)</f>
        <v>Normal</v>
      </c>
      <c r="N1845">
        <f>VLOOKUP($A1845, 'Hospitalisation Details'!$A$2:$K$2344, 5, FALSE)</f>
        <v>1</v>
      </c>
      <c r="O1845">
        <f>VLOOKUP($A1845, 'Hospitalisation Details'!$A$2:$K$2344, 6, FALSE)</f>
        <v>4462.72</v>
      </c>
      <c r="P1845" t="str">
        <f>VLOOKUP($A1845, 'Hospitalisation Details'!$A$2:$K$2344, 7, FALSE)</f>
        <v>tier - 2</v>
      </c>
      <c r="Q1845" t="str">
        <f>VLOOKUP($A1845, 'Hospitalisation Details'!$A$2:$K$2344, 8, FALSE)</f>
        <v>tier - 3</v>
      </c>
      <c r="R1845" t="str">
        <f>VLOOKUP($A1845, 'Hospitalisation Details'!$A$2:$K$2344, 9, FALSE)</f>
        <v>R1012</v>
      </c>
      <c r="S1845" t="str">
        <f>VLOOKUP($A1845, 'Hospitalisation Details'!$A$2:$K$2344, 10, FALSE)</f>
        <v>15Jul1990</v>
      </c>
      <c r="T1845">
        <f>VLOOKUP($A1845, 'Hospitalisation Details'!$A$2:$K$2344, 11, FALSE)</f>
        <v>32</v>
      </c>
    </row>
    <row r="1846" spans="1:20" ht="15.75" x14ac:dyDescent="0.25">
      <c r="A1846" s="1" t="s">
        <v>523</v>
      </c>
      <c r="B1846" t="str">
        <f>VLOOKUP($A1846, 'Customer Names'!$A$2:$D$2336, 2, FALSE)</f>
        <v>Lazrus</v>
      </c>
      <c r="C1846" t="str">
        <f>VLOOKUP($A1846, 'Customer Names'!$A$2:$D$2336, 3, FALSE)</f>
        <v xml:space="preserve"> Mr</v>
      </c>
      <c r="D1846" t="str">
        <f>VLOOKUP($A1846, 'Customer Names'!$A$2:$D$2336, 4, FALSE)</f>
        <v xml:space="preserve">  Adam</v>
      </c>
      <c r="E1846">
        <f>VLOOKUP($A1846, 'Medical Examinations'!$A$2:$J$2336, 2, FALSE)</f>
        <v>27.835000000000001</v>
      </c>
      <c r="F1846">
        <f>VLOOKUP($A1846, 'Medical Examinations'!$A$2:$J$2336, 3, FALSE)</f>
        <v>5.37</v>
      </c>
      <c r="G1846" t="str">
        <f>VLOOKUP($A1846, 'Medical Examinations'!$A$2:$J$2336, 4, FALSE)</f>
        <v>No</v>
      </c>
      <c r="H1846" t="str">
        <f>VLOOKUP($A1846, 'Medical Examinations'!$A$2:$J$2336, 5, FALSE)</f>
        <v>No</v>
      </c>
      <c r="I1846" t="str">
        <f>VLOOKUP($A1846, 'Medical Examinations'!$A$2:$J$2336, 6, FALSE)</f>
        <v>No</v>
      </c>
      <c r="J1846">
        <f>VLOOKUP($A1846, 'Medical Examinations'!$A$2:$J$2336, 7, FALSE)</f>
        <v>0</v>
      </c>
      <c r="K1846" t="str">
        <f>VLOOKUP($A1846, 'Medical Examinations'!$A$2:$J$2336, 8, FALSE)</f>
        <v>No</v>
      </c>
      <c r="L1846" t="str">
        <f>VLOOKUP($A1846, 'Medical Examinations'!$A$2:$J$2336, 9, FALSE)</f>
        <v>Obesity</v>
      </c>
      <c r="M1846" t="str">
        <f>VLOOKUP($A1846, 'Medical Examinations'!$A$2:$J$2336, 10, FALSE)</f>
        <v>Normal</v>
      </c>
      <c r="N1846">
        <f>VLOOKUP($A1846, 'Hospitalisation Details'!$A$2:$K$2344, 5, FALSE)</f>
        <v>1</v>
      </c>
      <c r="O1846">
        <f>VLOOKUP($A1846, 'Hospitalisation Details'!$A$2:$K$2344, 6, FALSE)</f>
        <v>4454.3999999999996</v>
      </c>
      <c r="P1846" t="str">
        <f>VLOOKUP($A1846, 'Hospitalisation Details'!$A$2:$K$2344, 7, FALSE)</f>
        <v>tier - 2</v>
      </c>
      <c r="Q1846" t="str">
        <f>VLOOKUP($A1846, 'Hospitalisation Details'!$A$2:$K$2344, 8, FALSE)</f>
        <v>tier - 3</v>
      </c>
      <c r="R1846" t="str">
        <f>VLOOKUP($A1846, 'Hospitalisation Details'!$A$2:$K$2344, 9, FALSE)</f>
        <v>R1012</v>
      </c>
      <c r="S1846" t="str">
        <f>VLOOKUP($A1846, 'Hospitalisation Details'!$A$2:$K$2344, 10, FALSE)</f>
        <v>8Aug1990</v>
      </c>
      <c r="T1846">
        <f>VLOOKUP($A1846, 'Hospitalisation Details'!$A$2:$K$2344, 11, FALSE)</f>
        <v>32</v>
      </c>
    </row>
    <row r="1847" spans="1:20" ht="15.75" x14ac:dyDescent="0.25">
      <c r="A1847" s="1" t="s">
        <v>522</v>
      </c>
      <c r="B1847" t="str">
        <f>VLOOKUP($A1847, 'Customer Names'!$A$2:$D$2336, 2, FALSE)</f>
        <v>Tsegay</v>
      </c>
      <c r="C1847" t="str">
        <f>VLOOKUP($A1847, 'Customer Names'!$A$2:$D$2336, 3, FALSE)</f>
        <v xml:space="preserve"> Mr</v>
      </c>
      <c r="D1847" t="str">
        <f>VLOOKUP($A1847, 'Customer Names'!$A$2:$D$2336, 4, FALSE)</f>
        <v xml:space="preserve">  Yemane Adhane</v>
      </c>
      <c r="E1847">
        <f>VLOOKUP($A1847, 'Medical Examinations'!$A$2:$J$2336, 2, FALSE)</f>
        <v>33</v>
      </c>
      <c r="F1847">
        <f>VLOOKUP($A1847, 'Medical Examinations'!$A$2:$J$2336, 3, FALSE)</f>
        <v>5.39</v>
      </c>
      <c r="G1847" t="str">
        <f>VLOOKUP($A1847, 'Medical Examinations'!$A$2:$J$2336, 4, FALSE)</f>
        <v>Yes</v>
      </c>
      <c r="H1847" t="str">
        <f>VLOOKUP($A1847, 'Medical Examinations'!$A$2:$J$2336, 5, FALSE)</f>
        <v>No</v>
      </c>
      <c r="I1847" t="str">
        <f>VLOOKUP($A1847, 'Medical Examinations'!$A$2:$J$2336, 6, FALSE)</f>
        <v>No</v>
      </c>
      <c r="J1847">
        <f>VLOOKUP($A1847, 'Medical Examinations'!$A$2:$J$2336, 7, FALSE)</f>
        <v>1</v>
      </c>
      <c r="K1847" t="str">
        <f>VLOOKUP($A1847, 'Medical Examinations'!$A$2:$J$2336, 8, FALSE)</f>
        <v>No</v>
      </c>
      <c r="L1847" t="str">
        <f>VLOOKUP($A1847, 'Medical Examinations'!$A$2:$J$2336, 9, FALSE)</f>
        <v>Obesity</v>
      </c>
      <c r="M1847" t="str">
        <f>VLOOKUP($A1847, 'Medical Examinations'!$A$2:$J$2336, 10, FALSE)</f>
        <v>Normal</v>
      </c>
      <c r="N1847">
        <f>VLOOKUP($A1847, 'Hospitalisation Details'!$A$2:$K$2344, 5, FALSE)</f>
        <v>3</v>
      </c>
      <c r="O1847">
        <f>VLOOKUP($A1847, 'Hospitalisation Details'!$A$2:$K$2344, 6, FALSE)</f>
        <v>4449.46</v>
      </c>
      <c r="P1847" t="str">
        <f>VLOOKUP($A1847, 'Hospitalisation Details'!$A$2:$K$2344, 7, FALSE)</f>
        <v>tier - 1</v>
      </c>
      <c r="Q1847" t="str">
        <f>VLOOKUP($A1847, 'Hospitalisation Details'!$A$2:$K$2344, 8, FALSE)</f>
        <v>tier - 2</v>
      </c>
      <c r="R1847" t="str">
        <f>VLOOKUP($A1847, 'Hospitalisation Details'!$A$2:$K$2344, 9, FALSE)</f>
        <v>R1013</v>
      </c>
      <c r="S1847" t="str">
        <f>VLOOKUP($A1847, 'Hospitalisation Details'!$A$2:$K$2344, 10, FALSE)</f>
        <v>28Jun1994</v>
      </c>
      <c r="T1847">
        <f>VLOOKUP($A1847, 'Hospitalisation Details'!$A$2:$K$2344, 11, FALSE)</f>
        <v>28</v>
      </c>
    </row>
    <row r="1848" spans="1:20" ht="15.75" x14ac:dyDescent="0.25">
      <c r="A1848" s="1" t="s">
        <v>521</v>
      </c>
      <c r="B1848" t="str">
        <f>VLOOKUP($A1848, 'Customer Names'!$A$2:$D$2336, 2, FALSE)</f>
        <v>Schneider</v>
      </c>
      <c r="C1848" t="str">
        <f>VLOOKUP($A1848, 'Customer Names'!$A$2:$D$2336, 3, FALSE)</f>
        <v xml:space="preserve"> Mr</v>
      </c>
      <c r="D1848" t="str">
        <f>VLOOKUP($A1848, 'Customer Names'!$A$2:$D$2336, 4, FALSE)</f>
        <v xml:space="preserve">  Jesse A</v>
      </c>
      <c r="E1848">
        <f>VLOOKUP($A1848, 'Medical Examinations'!$A$2:$J$2336, 2, FALSE)</f>
        <v>26.885000000000002</v>
      </c>
      <c r="F1848">
        <f>VLOOKUP($A1848, 'Medical Examinations'!$A$2:$J$2336, 3, FALSE)</f>
        <v>5.86</v>
      </c>
      <c r="G1848" t="str">
        <f>VLOOKUP($A1848, 'Medical Examinations'!$A$2:$J$2336, 4, FALSE)</f>
        <v>No</v>
      </c>
      <c r="H1848" t="str">
        <f>VLOOKUP($A1848, 'Medical Examinations'!$A$2:$J$2336, 5, FALSE)</f>
        <v>No</v>
      </c>
      <c r="I1848" t="str">
        <f>VLOOKUP($A1848, 'Medical Examinations'!$A$2:$J$2336, 6, FALSE)</f>
        <v>No</v>
      </c>
      <c r="J1848">
        <f>VLOOKUP($A1848, 'Medical Examinations'!$A$2:$J$2336, 7, FALSE)</f>
        <v>0</v>
      </c>
      <c r="K1848" t="str">
        <f>VLOOKUP($A1848, 'Medical Examinations'!$A$2:$J$2336, 8, FALSE)</f>
        <v>No</v>
      </c>
      <c r="L1848" t="str">
        <f>VLOOKUP($A1848, 'Medical Examinations'!$A$2:$J$2336, 9, FALSE)</f>
        <v>Obesity</v>
      </c>
      <c r="M1848" t="str">
        <f>VLOOKUP($A1848, 'Medical Examinations'!$A$2:$J$2336, 10, FALSE)</f>
        <v>Diabetes</v>
      </c>
      <c r="N1848">
        <f>VLOOKUP($A1848, 'Hospitalisation Details'!$A$2:$K$2344, 5, FALSE)</f>
        <v>1</v>
      </c>
      <c r="O1848">
        <f>VLOOKUP($A1848, 'Hospitalisation Details'!$A$2:$K$2344, 6, FALSE)</f>
        <v>4441.21</v>
      </c>
      <c r="P1848" t="str">
        <f>VLOOKUP($A1848, 'Hospitalisation Details'!$A$2:$K$2344, 7, FALSE)</f>
        <v>tier - 1</v>
      </c>
      <c r="Q1848" t="str">
        <f>VLOOKUP($A1848, 'Hospitalisation Details'!$A$2:$K$2344, 8, FALSE)</f>
        <v>tier - 2</v>
      </c>
      <c r="R1848" t="str">
        <f>VLOOKUP($A1848, 'Hospitalisation Details'!$A$2:$K$2344, 9, FALSE)</f>
        <v>R1014</v>
      </c>
      <c r="S1848" t="str">
        <f>VLOOKUP($A1848, 'Hospitalisation Details'!$A$2:$K$2344, 10, FALSE)</f>
        <v>3Sep1991</v>
      </c>
      <c r="T1848">
        <f>VLOOKUP($A1848, 'Hospitalisation Details'!$A$2:$K$2344, 11, FALSE)</f>
        <v>31</v>
      </c>
    </row>
    <row r="1849" spans="1:20" ht="15.75" x14ac:dyDescent="0.25">
      <c r="A1849" s="1" t="s">
        <v>520</v>
      </c>
      <c r="B1849" t="str">
        <f>VLOOKUP($A1849, 'Customer Names'!$A$2:$D$2336, 2, FALSE)</f>
        <v>Loreto</v>
      </c>
      <c r="C1849" t="str">
        <f>VLOOKUP($A1849, 'Customer Names'!$A$2:$D$2336, 3, FALSE)</f>
        <v xml:space="preserve"> Mr</v>
      </c>
      <c r="D1849" t="str">
        <f>VLOOKUP($A1849, 'Customer Names'!$A$2:$D$2336, 4, FALSE)</f>
        <v xml:space="preserve">  Bird</v>
      </c>
      <c r="E1849">
        <f>VLOOKUP($A1849, 'Medical Examinations'!$A$2:$J$2336, 2, FALSE)</f>
        <v>29.26</v>
      </c>
      <c r="F1849">
        <f>VLOOKUP($A1849, 'Medical Examinations'!$A$2:$J$2336, 3, FALSE)</f>
        <v>4.4400000000000004</v>
      </c>
      <c r="G1849" t="str">
        <f>VLOOKUP($A1849, 'Medical Examinations'!$A$2:$J$2336, 4, FALSE)</f>
        <v>No</v>
      </c>
      <c r="H1849" t="str">
        <f>VLOOKUP($A1849, 'Medical Examinations'!$A$2:$J$2336, 5, FALSE)</f>
        <v>No</v>
      </c>
      <c r="I1849" t="str">
        <f>VLOOKUP($A1849, 'Medical Examinations'!$A$2:$J$2336, 6, FALSE)</f>
        <v>No</v>
      </c>
      <c r="J1849">
        <f>VLOOKUP($A1849, 'Medical Examinations'!$A$2:$J$2336, 7, FALSE)</f>
        <v>0</v>
      </c>
      <c r="K1849" t="str">
        <f>VLOOKUP($A1849, 'Medical Examinations'!$A$2:$J$2336, 8, FALSE)</f>
        <v>No</v>
      </c>
      <c r="L1849" t="str">
        <f>VLOOKUP($A1849, 'Medical Examinations'!$A$2:$J$2336, 9, FALSE)</f>
        <v>Obesity</v>
      </c>
      <c r="M1849" t="str">
        <f>VLOOKUP($A1849, 'Medical Examinations'!$A$2:$J$2336, 10, FALSE)</f>
        <v>Normal</v>
      </c>
      <c r="N1849">
        <f>VLOOKUP($A1849, 'Hospitalisation Details'!$A$2:$K$2344, 5, FALSE)</f>
        <v>2</v>
      </c>
      <c r="O1849">
        <f>VLOOKUP($A1849, 'Hospitalisation Details'!$A$2:$K$2344, 6, FALSE)</f>
        <v>4438.26</v>
      </c>
      <c r="P1849" t="str">
        <f>VLOOKUP($A1849, 'Hospitalisation Details'!$A$2:$K$2344, 7, FALSE)</f>
        <v>tier - 2</v>
      </c>
      <c r="Q1849" t="str">
        <f>VLOOKUP($A1849, 'Hospitalisation Details'!$A$2:$K$2344, 8, FALSE)</f>
        <v>tier - 3</v>
      </c>
      <c r="R1849" t="str">
        <f>VLOOKUP($A1849, 'Hospitalisation Details'!$A$2:$K$2344, 9, FALSE)</f>
        <v>R1017</v>
      </c>
      <c r="S1849" t="str">
        <f>VLOOKUP($A1849, 'Hospitalisation Details'!$A$2:$K$2344, 10, FALSE)</f>
        <v>24Oct1994</v>
      </c>
      <c r="T1849">
        <f>VLOOKUP($A1849, 'Hospitalisation Details'!$A$2:$K$2344, 11, FALSE)</f>
        <v>28</v>
      </c>
    </row>
    <row r="1850" spans="1:20" ht="15.75" x14ac:dyDescent="0.25">
      <c r="A1850" s="1" t="s">
        <v>519</v>
      </c>
      <c r="B1850" t="str">
        <f>VLOOKUP($A1850, 'Customer Names'!$A$2:$D$2336, 2, FALSE)</f>
        <v>Callahan</v>
      </c>
      <c r="C1850" t="str">
        <f>VLOOKUP($A1850, 'Customer Names'!$A$2:$D$2336, 3, FALSE)</f>
        <v xml:space="preserve"> Mr</v>
      </c>
      <c r="D1850" t="str">
        <f>VLOOKUP($A1850, 'Customer Names'!$A$2:$D$2336, 4, FALSE)</f>
        <v xml:space="preserve">  Patrick M</v>
      </c>
      <c r="E1850">
        <f>VLOOKUP($A1850, 'Medical Examinations'!$A$2:$J$2336, 2, FALSE)</f>
        <v>26.98</v>
      </c>
      <c r="F1850">
        <f>VLOOKUP($A1850, 'Medical Examinations'!$A$2:$J$2336, 3, FALSE)</f>
        <v>4.41</v>
      </c>
      <c r="G1850" t="str">
        <f>VLOOKUP($A1850, 'Medical Examinations'!$A$2:$J$2336, 4, FALSE)</f>
        <v>No</v>
      </c>
      <c r="H1850" t="str">
        <f>VLOOKUP($A1850, 'Medical Examinations'!$A$2:$J$2336, 5, FALSE)</f>
        <v>No</v>
      </c>
      <c r="I1850" t="str">
        <f>VLOOKUP($A1850, 'Medical Examinations'!$A$2:$J$2336, 6, FALSE)</f>
        <v>No</v>
      </c>
      <c r="J1850">
        <f>VLOOKUP($A1850, 'Medical Examinations'!$A$2:$J$2336, 7, FALSE)</f>
        <v>0</v>
      </c>
      <c r="K1850" t="str">
        <f>VLOOKUP($A1850, 'Medical Examinations'!$A$2:$J$2336, 8, FALSE)</f>
        <v>No</v>
      </c>
      <c r="L1850" t="str">
        <f>VLOOKUP($A1850, 'Medical Examinations'!$A$2:$J$2336, 9, FALSE)</f>
        <v>Obesity</v>
      </c>
      <c r="M1850" t="str">
        <f>VLOOKUP($A1850, 'Medical Examinations'!$A$2:$J$2336, 10, FALSE)</f>
        <v>Normal</v>
      </c>
      <c r="N1850">
        <f>VLOOKUP($A1850, 'Hospitalisation Details'!$A$2:$K$2344, 5, FALSE)</f>
        <v>2</v>
      </c>
      <c r="O1850">
        <f>VLOOKUP($A1850, 'Hospitalisation Details'!$A$2:$K$2344, 6, FALSE)</f>
        <v>4435.09</v>
      </c>
      <c r="P1850" t="str">
        <f>VLOOKUP($A1850, 'Hospitalisation Details'!$A$2:$K$2344, 7, FALSE)</f>
        <v>tier - 3</v>
      </c>
      <c r="Q1850" t="str">
        <f>VLOOKUP($A1850, 'Hospitalisation Details'!$A$2:$K$2344, 8, FALSE)</f>
        <v>tier - 2</v>
      </c>
      <c r="R1850" t="str">
        <f>VLOOKUP($A1850, 'Hospitalisation Details'!$A$2:$K$2344, 9, FALSE)</f>
        <v>R1016</v>
      </c>
      <c r="S1850" t="str">
        <f>VLOOKUP($A1850, 'Hospitalisation Details'!$A$2:$K$2344, 10, FALSE)</f>
        <v>8Oct1994</v>
      </c>
      <c r="T1850">
        <f>VLOOKUP($A1850, 'Hospitalisation Details'!$A$2:$K$2344, 11, FALSE)</f>
        <v>28</v>
      </c>
    </row>
    <row r="1851" spans="1:20" ht="15.75" x14ac:dyDescent="0.25">
      <c r="A1851" s="1" t="s">
        <v>518</v>
      </c>
      <c r="B1851" t="str">
        <f>VLOOKUP($A1851, 'Customer Names'!$A$2:$D$2336, 2, FALSE)</f>
        <v>Timko</v>
      </c>
      <c r="C1851" t="str">
        <f>VLOOKUP($A1851, 'Customer Names'!$A$2:$D$2336, 3, FALSE)</f>
        <v xml:space="preserve"> Mr</v>
      </c>
      <c r="D1851" t="str">
        <f>VLOOKUP($A1851, 'Customer Names'!$A$2:$D$2336, 4, FALSE)</f>
        <v xml:space="preserve">  Kyle</v>
      </c>
      <c r="E1851">
        <f>VLOOKUP($A1851, 'Medical Examinations'!$A$2:$J$2336, 2, FALSE)</f>
        <v>32.11</v>
      </c>
      <c r="F1851">
        <f>VLOOKUP($A1851, 'Medical Examinations'!$A$2:$J$2336, 3, FALSE)</f>
        <v>5.19</v>
      </c>
      <c r="G1851" t="str">
        <f>VLOOKUP($A1851, 'Medical Examinations'!$A$2:$J$2336, 4, FALSE)</f>
        <v>No</v>
      </c>
      <c r="H1851" t="str">
        <f>VLOOKUP($A1851, 'Medical Examinations'!$A$2:$J$2336, 5, FALSE)</f>
        <v>No</v>
      </c>
      <c r="I1851" t="str">
        <f>VLOOKUP($A1851, 'Medical Examinations'!$A$2:$J$2336, 6, FALSE)</f>
        <v>Yes</v>
      </c>
      <c r="J1851">
        <f>VLOOKUP($A1851, 'Medical Examinations'!$A$2:$J$2336, 7, FALSE)</f>
        <v>1</v>
      </c>
      <c r="K1851" t="str">
        <f>VLOOKUP($A1851, 'Medical Examinations'!$A$2:$J$2336, 8, FALSE)</f>
        <v>No</v>
      </c>
      <c r="L1851" t="str">
        <f>VLOOKUP($A1851, 'Medical Examinations'!$A$2:$J$2336, 9, FALSE)</f>
        <v>Obesity</v>
      </c>
      <c r="M1851" t="str">
        <f>VLOOKUP($A1851, 'Medical Examinations'!$A$2:$J$2336, 10, FALSE)</f>
        <v>Normal</v>
      </c>
      <c r="N1851">
        <f>VLOOKUP($A1851, 'Hospitalisation Details'!$A$2:$K$2344, 5, FALSE)</f>
        <v>2</v>
      </c>
      <c r="O1851">
        <f>VLOOKUP($A1851, 'Hospitalisation Details'!$A$2:$K$2344, 6, FALSE)</f>
        <v>4433.92</v>
      </c>
      <c r="P1851" t="str">
        <f>VLOOKUP($A1851, 'Hospitalisation Details'!$A$2:$K$2344, 7, FALSE)</f>
        <v>tier - 2</v>
      </c>
      <c r="Q1851" t="str">
        <f>VLOOKUP($A1851, 'Hospitalisation Details'!$A$2:$K$2344, 8, FALSE)</f>
        <v>tier - 2</v>
      </c>
      <c r="R1851" t="str">
        <f>VLOOKUP($A1851, 'Hospitalisation Details'!$A$2:$K$2344, 9, FALSE)</f>
        <v>R1012</v>
      </c>
      <c r="S1851" t="str">
        <f>VLOOKUP($A1851, 'Hospitalisation Details'!$A$2:$K$2344, 10, FALSE)</f>
        <v>23Dec1993</v>
      </c>
      <c r="T1851">
        <f>VLOOKUP($A1851, 'Hospitalisation Details'!$A$2:$K$2344, 11, FALSE)</f>
        <v>29</v>
      </c>
    </row>
    <row r="1852" spans="1:20" ht="15.75" x14ac:dyDescent="0.25">
      <c r="A1852" s="1" t="s">
        <v>517</v>
      </c>
      <c r="B1852" t="str">
        <f>VLOOKUP($A1852, 'Customer Names'!$A$2:$D$2336, 2, FALSE)</f>
        <v>Achatz</v>
      </c>
      <c r="C1852" t="str">
        <f>VLOOKUP($A1852, 'Customer Names'!$A$2:$D$2336, 3, FALSE)</f>
        <v xml:space="preserve"> Mr</v>
      </c>
      <c r="D1852" t="str">
        <f>VLOOKUP($A1852, 'Customer Names'!$A$2:$D$2336, 4, FALSE)</f>
        <v xml:space="preserve">  Ryan</v>
      </c>
      <c r="E1852">
        <f>VLOOKUP($A1852, 'Medical Examinations'!$A$2:$J$2336, 2, FALSE)</f>
        <v>31.73</v>
      </c>
      <c r="F1852">
        <f>VLOOKUP($A1852, 'Medical Examinations'!$A$2:$J$2336, 3, FALSE)</f>
        <v>5.16</v>
      </c>
      <c r="G1852" t="str">
        <f>VLOOKUP($A1852, 'Medical Examinations'!$A$2:$J$2336, 4, FALSE)</f>
        <v>No</v>
      </c>
      <c r="H1852" t="str">
        <f>VLOOKUP($A1852, 'Medical Examinations'!$A$2:$J$2336, 5, FALSE)</f>
        <v>No</v>
      </c>
      <c r="I1852" t="str">
        <f>VLOOKUP($A1852, 'Medical Examinations'!$A$2:$J$2336, 6, FALSE)</f>
        <v>Yes</v>
      </c>
      <c r="J1852">
        <f>VLOOKUP($A1852, 'Medical Examinations'!$A$2:$J$2336, 7, FALSE)</f>
        <v>1</v>
      </c>
      <c r="K1852" t="str">
        <f>VLOOKUP($A1852, 'Medical Examinations'!$A$2:$J$2336, 8, FALSE)</f>
        <v>No</v>
      </c>
      <c r="L1852" t="str">
        <f>VLOOKUP($A1852, 'Medical Examinations'!$A$2:$J$2336, 9, FALSE)</f>
        <v>Obesity</v>
      </c>
      <c r="M1852" t="str">
        <f>VLOOKUP($A1852, 'Medical Examinations'!$A$2:$J$2336, 10, FALSE)</f>
        <v>Normal</v>
      </c>
      <c r="N1852">
        <f>VLOOKUP($A1852, 'Hospitalisation Details'!$A$2:$K$2344, 5, FALSE)</f>
        <v>2</v>
      </c>
      <c r="O1852">
        <f>VLOOKUP($A1852, 'Hospitalisation Details'!$A$2:$K$2344, 6, FALSE)</f>
        <v>4433.3900000000003</v>
      </c>
      <c r="P1852" t="str">
        <f>VLOOKUP($A1852, 'Hospitalisation Details'!$A$2:$K$2344, 7, FALSE)</f>
        <v>tier - 2</v>
      </c>
      <c r="Q1852" t="str">
        <f>VLOOKUP($A1852, 'Hospitalisation Details'!$A$2:$K$2344, 8, FALSE)</f>
        <v>tier - 3</v>
      </c>
      <c r="R1852" t="str">
        <f>VLOOKUP($A1852, 'Hospitalisation Details'!$A$2:$K$2344, 9, FALSE)</f>
        <v>R1012</v>
      </c>
      <c r="S1852" t="str">
        <f>VLOOKUP($A1852, 'Hospitalisation Details'!$A$2:$K$2344, 10, FALSE)</f>
        <v>4Sep1993</v>
      </c>
      <c r="T1852">
        <f>VLOOKUP($A1852, 'Hospitalisation Details'!$A$2:$K$2344, 11, FALSE)</f>
        <v>29</v>
      </c>
    </row>
    <row r="1853" spans="1:20" ht="15.75" x14ac:dyDescent="0.25">
      <c r="A1853" s="1" t="s">
        <v>516</v>
      </c>
      <c r="B1853" t="str">
        <f>VLOOKUP($A1853, 'Customer Names'!$A$2:$D$2336, 2, FALSE)</f>
        <v>Horwitz</v>
      </c>
      <c r="C1853" t="str">
        <f>VLOOKUP($A1853, 'Customer Names'!$A$2:$D$2336, 3, FALSE)</f>
        <v xml:space="preserve"> Mr</v>
      </c>
      <c r="D1853" t="str">
        <f>VLOOKUP($A1853, 'Customer Names'!$A$2:$D$2336, 4, FALSE)</f>
        <v xml:space="preserve">  Yuri</v>
      </c>
      <c r="E1853">
        <f>VLOOKUP($A1853, 'Medical Examinations'!$A$2:$J$2336, 2, FALSE)</f>
        <v>22.515000000000001</v>
      </c>
      <c r="F1853">
        <f>VLOOKUP($A1853, 'Medical Examinations'!$A$2:$J$2336, 3, FALSE)</f>
        <v>4.24</v>
      </c>
      <c r="G1853" t="str">
        <f>VLOOKUP($A1853, 'Medical Examinations'!$A$2:$J$2336, 4, FALSE)</f>
        <v>No</v>
      </c>
      <c r="H1853" t="str">
        <f>VLOOKUP($A1853, 'Medical Examinations'!$A$2:$J$2336, 5, FALSE)</f>
        <v>No</v>
      </c>
      <c r="I1853" t="str">
        <f>VLOOKUP($A1853, 'Medical Examinations'!$A$2:$J$2336, 6, FALSE)</f>
        <v>No</v>
      </c>
      <c r="J1853">
        <f>VLOOKUP($A1853, 'Medical Examinations'!$A$2:$J$2336, 7, FALSE)</f>
        <v>0</v>
      </c>
      <c r="K1853" t="str">
        <f>VLOOKUP($A1853, 'Medical Examinations'!$A$2:$J$2336, 8, FALSE)</f>
        <v>No</v>
      </c>
      <c r="L1853" t="str">
        <f>VLOOKUP($A1853, 'Medical Examinations'!$A$2:$J$2336, 9, FALSE)</f>
        <v>Obesity</v>
      </c>
      <c r="M1853" t="str">
        <f>VLOOKUP($A1853, 'Medical Examinations'!$A$2:$J$2336, 10, FALSE)</f>
        <v>Normal</v>
      </c>
      <c r="N1853">
        <f>VLOOKUP($A1853, 'Hospitalisation Details'!$A$2:$K$2344, 5, FALSE)</f>
        <v>2</v>
      </c>
      <c r="O1853">
        <f>VLOOKUP($A1853, 'Hospitalisation Details'!$A$2:$K$2344, 6, FALSE)</f>
        <v>4428.8900000000003</v>
      </c>
      <c r="P1853" t="str">
        <f>VLOOKUP($A1853, 'Hospitalisation Details'!$A$2:$K$2344, 7, FALSE)</f>
        <v>tier - 3</v>
      </c>
      <c r="Q1853" t="str">
        <f>VLOOKUP($A1853, 'Hospitalisation Details'!$A$2:$K$2344, 8, FALSE)</f>
        <v>tier - 1</v>
      </c>
      <c r="R1853" t="str">
        <f>VLOOKUP($A1853, 'Hospitalisation Details'!$A$2:$K$2344, 9, FALSE)</f>
        <v>R1017</v>
      </c>
      <c r="S1853" t="str">
        <f>VLOOKUP($A1853, 'Hospitalisation Details'!$A$2:$K$2344, 10, FALSE)</f>
        <v>29Dec1994</v>
      </c>
      <c r="T1853">
        <f>VLOOKUP($A1853, 'Hospitalisation Details'!$A$2:$K$2344, 11, FALSE)</f>
        <v>28</v>
      </c>
    </row>
    <row r="1854" spans="1:20" ht="15.75" x14ac:dyDescent="0.25">
      <c r="A1854" s="1" t="s">
        <v>514</v>
      </c>
      <c r="B1854" t="str">
        <f>VLOOKUP($A1854, 'Customer Names'!$A$2:$D$2336, 2, FALSE)</f>
        <v>Gordyan</v>
      </c>
      <c r="C1854" t="str">
        <f>VLOOKUP($A1854, 'Customer Names'!$A$2:$D$2336, 3, FALSE)</f>
        <v xml:space="preserve"> Mr</v>
      </c>
      <c r="D1854" t="str">
        <f>VLOOKUP($A1854, 'Customer Names'!$A$2:$D$2336, 4, FALSE)</f>
        <v xml:space="preserve">  Ryan</v>
      </c>
      <c r="E1854">
        <f>VLOOKUP($A1854, 'Medical Examinations'!$A$2:$J$2336, 2, FALSE)</f>
        <v>25.9</v>
      </c>
      <c r="F1854">
        <f>VLOOKUP($A1854, 'Medical Examinations'!$A$2:$J$2336, 3, FALSE)</f>
        <v>5.45</v>
      </c>
      <c r="G1854" t="str">
        <f>VLOOKUP($A1854, 'Medical Examinations'!$A$2:$J$2336, 4, FALSE)</f>
        <v>No</v>
      </c>
      <c r="H1854" t="str">
        <f>VLOOKUP($A1854, 'Medical Examinations'!$A$2:$J$2336, 5, FALSE)</f>
        <v>No</v>
      </c>
      <c r="I1854" t="str">
        <f>VLOOKUP($A1854, 'Medical Examinations'!$A$2:$J$2336, 6, FALSE)</f>
        <v>No</v>
      </c>
      <c r="J1854">
        <f>VLOOKUP($A1854, 'Medical Examinations'!$A$2:$J$2336, 7, FALSE)</f>
        <v>0</v>
      </c>
      <c r="K1854" t="str">
        <f>VLOOKUP($A1854, 'Medical Examinations'!$A$2:$J$2336, 8, FALSE)</f>
        <v>No</v>
      </c>
      <c r="L1854" t="str">
        <f>VLOOKUP($A1854, 'Medical Examinations'!$A$2:$J$2336, 9, FALSE)</f>
        <v>Obesity</v>
      </c>
      <c r="M1854" t="str">
        <f>VLOOKUP($A1854, 'Medical Examinations'!$A$2:$J$2336, 10, FALSE)</f>
        <v>Normal</v>
      </c>
      <c r="N1854">
        <f>VLOOKUP($A1854, 'Hospitalisation Details'!$A$2:$K$2344, 5, FALSE)</f>
        <v>0</v>
      </c>
      <c r="O1854">
        <f>VLOOKUP($A1854, 'Hospitalisation Details'!$A$2:$K$2344, 6, FALSE)</f>
        <v>4420.95</v>
      </c>
      <c r="P1854" t="str">
        <f>VLOOKUP($A1854, 'Hospitalisation Details'!$A$2:$K$2344, 7, FALSE)</f>
        <v>tier - 2</v>
      </c>
      <c r="Q1854" t="str">
        <f>VLOOKUP($A1854, 'Hospitalisation Details'!$A$2:$K$2344, 8, FALSE)</f>
        <v>tier - 3</v>
      </c>
      <c r="R1854" t="str">
        <f>VLOOKUP($A1854, 'Hospitalisation Details'!$A$2:$K$2344, 9, FALSE)</f>
        <v>R1020</v>
      </c>
      <c r="S1854" t="str">
        <f>VLOOKUP($A1854, 'Hospitalisation Details'!$A$2:$K$2344, 10, FALSE)</f>
        <v>15Aug1992</v>
      </c>
      <c r="T1854">
        <f>VLOOKUP($A1854, 'Hospitalisation Details'!$A$2:$K$2344, 11, FALSE)</f>
        <v>30</v>
      </c>
    </row>
    <row r="1855" spans="1:20" ht="15.75" x14ac:dyDescent="0.25">
      <c r="A1855" s="1" t="s">
        <v>513</v>
      </c>
      <c r="B1855" t="str">
        <f>VLOOKUP($A1855, 'Customer Names'!$A$2:$D$2336, 2, FALSE)</f>
        <v>Hetherington</v>
      </c>
      <c r="C1855" t="str">
        <f>VLOOKUP($A1855, 'Customer Names'!$A$2:$D$2336, 3, FALSE)</f>
        <v xml:space="preserve"> Ms</v>
      </c>
      <c r="D1855" t="str">
        <f>VLOOKUP($A1855, 'Customer Names'!$A$2:$D$2336, 4, FALSE)</f>
        <v xml:space="preserve">  Debbie</v>
      </c>
      <c r="E1855">
        <f>VLOOKUP($A1855, 'Medical Examinations'!$A$2:$J$2336, 2, FALSE)</f>
        <v>27.72</v>
      </c>
      <c r="F1855">
        <f>VLOOKUP($A1855, 'Medical Examinations'!$A$2:$J$2336, 3, FALSE)</f>
        <v>5.03</v>
      </c>
      <c r="G1855" t="str">
        <f>VLOOKUP($A1855, 'Medical Examinations'!$A$2:$J$2336, 4, FALSE)</f>
        <v>No</v>
      </c>
      <c r="H1855" t="str">
        <f>VLOOKUP($A1855, 'Medical Examinations'!$A$2:$J$2336, 5, FALSE)</f>
        <v>No</v>
      </c>
      <c r="I1855" t="str">
        <f>VLOOKUP($A1855, 'Medical Examinations'!$A$2:$J$2336, 6, FALSE)</f>
        <v>No</v>
      </c>
      <c r="J1855">
        <f>VLOOKUP($A1855, 'Medical Examinations'!$A$2:$J$2336, 7, FALSE)</f>
        <v>0</v>
      </c>
      <c r="K1855" t="str">
        <f>VLOOKUP($A1855, 'Medical Examinations'!$A$2:$J$2336, 8, FALSE)</f>
        <v>No</v>
      </c>
      <c r="L1855" t="str">
        <f>VLOOKUP($A1855, 'Medical Examinations'!$A$2:$J$2336, 9, FALSE)</f>
        <v>Obesity</v>
      </c>
      <c r="M1855" t="str">
        <f>VLOOKUP($A1855, 'Medical Examinations'!$A$2:$J$2336, 10, FALSE)</f>
        <v>Normal</v>
      </c>
      <c r="N1855">
        <f>VLOOKUP($A1855, 'Hospitalisation Details'!$A$2:$K$2344, 5, FALSE)</f>
        <v>0</v>
      </c>
      <c r="O1855">
        <f>VLOOKUP($A1855, 'Hospitalisation Details'!$A$2:$K$2344, 6, FALSE)</f>
        <v>4415.16</v>
      </c>
      <c r="P1855" t="str">
        <f>VLOOKUP($A1855, 'Hospitalisation Details'!$A$2:$K$2344, 7, FALSE)</f>
        <v>tier - 2</v>
      </c>
      <c r="Q1855" t="str">
        <f>VLOOKUP($A1855, 'Hospitalisation Details'!$A$2:$K$2344, 8, FALSE)</f>
        <v>tier - 1</v>
      </c>
      <c r="R1855" t="str">
        <f>VLOOKUP($A1855, 'Hospitalisation Details'!$A$2:$K$2344, 9, FALSE)</f>
        <v>R1013</v>
      </c>
      <c r="S1855" t="str">
        <f>VLOOKUP($A1855, 'Hospitalisation Details'!$A$2:$K$2344, 10, FALSE)</f>
        <v>16Sep1988</v>
      </c>
      <c r="T1855">
        <f>VLOOKUP($A1855, 'Hospitalisation Details'!$A$2:$K$2344, 11, FALSE)</f>
        <v>34</v>
      </c>
    </row>
    <row r="1856" spans="1:20" ht="15.75" x14ac:dyDescent="0.25">
      <c r="A1856" s="1" t="s">
        <v>512</v>
      </c>
      <c r="B1856" t="str">
        <f>VLOOKUP($A1856, 'Customer Names'!$A$2:$D$2336, 2, FALSE)</f>
        <v>Thompson</v>
      </c>
      <c r="C1856" t="str">
        <f>VLOOKUP($A1856, 'Customer Names'!$A$2:$D$2336, 3, FALSE)</f>
        <v xml:space="preserve"> Mr</v>
      </c>
      <c r="D1856" t="str">
        <f>VLOOKUP($A1856, 'Customer Names'!$A$2:$D$2336, 4, FALSE)</f>
        <v xml:space="preserve">  Mark D</v>
      </c>
      <c r="E1856">
        <f>VLOOKUP($A1856, 'Medical Examinations'!$A$2:$J$2336, 2, FALSE)</f>
        <v>31.5</v>
      </c>
      <c r="F1856">
        <f>VLOOKUP($A1856, 'Medical Examinations'!$A$2:$J$2336, 3, FALSE)</f>
        <v>9.6199999999999992</v>
      </c>
      <c r="G1856" t="str">
        <f>VLOOKUP($A1856, 'Medical Examinations'!$A$2:$J$2336, 4, FALSE)</f>
        <v>No</v>
      </c>
      <c r="H1856" t="str">
        <f>VLOOKUP($A1856, 'Medical Examinations'!$A$2:$J$2336, 5, FALSE)</f>
        <v>No</v>
      </c>
      <c r="I1856" t="str">
        <f>VLOOKUP($A1856, 'Medical Examinations'!$A$2:$J$2336, 6, FALSE)</f>
        <v>No</v>
      </c>
      <c r="J1856">
        <f>VLOOKUP($A1856, 'Medical Examinations'!$A$2:$J$2336, 7, FALSE)</f>
        <v>1</v>
      </c>
      <c r="K1856" t="str">
        <f>VLOOKUP($A1856, 'Medical Examinations'!$A$2:$J$2336, 8, FALSE)</f>
        <v>No</v>
      </c>
      <c r="L1856" t="str">
        <f>VLOOKUP($A1856, 'Medical Examinations'!$A$2:$J$2336, 9, FALSE)</f>
        <v>Obesity</v>
      </c>
      <c r="M1856" t="str">
        <f>VLOOKUP($A1856, 'Medical Examinations'!$A$2:$J$2336, 10, FALSE)</f>
        <v>Diabetes</v>
      </c>
      <c r="N1856">
        <f>VLOOKUP($A1856, 'Hospitalisation Details'!$A$2:$K$2344, 5, FALSE)</f>
        <v>0</v>
      </c>
      <c r="O1856">
        <f>VLOOKUP($A1856, 'Hospitalisation Details'!$A$2:$K$2344, 6, FALSE)</f>
        <v>4402.2299999999996</v>
      </c>
      <c r="P1856" t="str">
        <f>VLOOKUP($A1856, 'Hospitalisation Details'!$A$2:$K$2344, 7, FALSE)</f>
        <v>tier - 2</v>
      </c>
      <c r="Q1856" t="str">
        <f>VLOOKUP($A1856, 'Hospitalisation Details'!$A$2:$K$2344, 8, FALSE)</f>
        <v>tier - 2</v>
      </c>
      <c r="R1856" t="str">
        <f>VLOOKUP($A1856, 'Hospitalisation Details'!$A$2:$K$2344, 9, FALSE)</f>
        <v>R1011</v>
      </c>
      <c r="S1856" t="str">
        <f>VLOOKUP($A1856, 'Hospitalisation Details'!$A$2:$K$2344, 10, FALSE)</f>
        <v>13Jul1986</v>
      </c>
      <c r="T1856">
        <f>VLOOKUP($A1856, 'Hospitalisation Details'!$A$2:$K$2344, 11, FALSE)</f>
        <v>36</v>
      </c>
    </row>
    <row r="1857" spans="1:20" ht="15.75" x14ac:dyDescent="0.25">
      <c r="A1857" s="1" t="s">
        <v>511</v>
      </c>
      <c r="B1857" t="str">
        <f>VLOOKUP($A1857, 'Customer Names'!$A$2:$D$2336, 2, FALSE)</f>
        <v>Battoo</v>
      </c>
      <c r="C1857" t="str">
        <f>VLOOKUP($A1857, 'Customer Names'!$A$2:$D$2336, 3, FALSE)</f>
        <v xml:space="preserve"> Mr</v>
      </c>
      <c r="D1857" t="str">
        <f>VLOOKUP($A1857, 'Customer Names'!$A$2:$D$2336, 4, FALSE)</f>
        <v xml:space="preserve">  Christopher</v>
      </c>
      <c r="E1857">
        <f>VLOOKUP($A1857, 'Medical Examinations'!$A$2:$J$2336, 2, FALSE)</f>
        <v>29.7</v>
      </c>
      <c r="F1857">
        <f>VLOOKUP($A1857, 'Medical Examinations'!$A$2:$J$2336, 3, FALSE)</f>
        <v>6.77</v>
      </c>
      <c r="G1857" t="str">
        <f>VLOOKUP($A1857, 'Medical Examinations'!$A$2:$J$2336, 4, FALSE)</f>
        <v>No</v>
      </c>
      <c r="H1857" t="str">
        <f>VLOOKUP($A1857, 'Medical Examinations'!$A$2:$J$2336, 5, FALSE)</f>
        <v>No</v>
      </c>
      <c r="I1857" t="str">
        <f>VLOOKUP($A1857, 'Medical Examinations'!$A$2:$J$2336, 6, FALSE)</f>
        <v>No</v>
      </c>
      <c r="J1857">
        <f>VLOOKUP($A1857, 'Medical Examinations'!$A$2:$J$2336, 7, FALSE)</f>
        <v>0</v>
      </c>
      <c r="K1857" t="str">
        <f>VLOOKUP($A1857, 'Medical Examinations'!$A$2:$J$2336, 8, FALSE)</f>
        <v>No</v>
      </c>
      <c r="L1857" t="str">
        <f>VLOOKUP($A1857, 'Medical Examinations'!$A$2:$J$2336, 9, FALSE)</f>
        <v>Obesity</v>
      </c>
      <c r="M1857" t="str">
        <f>VLOOKUP($A1857, 'Medical Examinations'!$A$2:$J$2336, 10, FALSE)</f>
        <v>Diabetes</v>
      </c>
      <c r="N1857">
        <f>VLOOKUP($A1857, 'Hospitalisation Details'!$A$2:$K$2344, 5, FALSE)</f>
        <v>0</v>
      </c>
      <c r="O1857">
        <f>VLOOKUP($A1857, 'Hospitalisation Details'!$A$2:$K$2344, 6, FALSE)</f>
        <v>4399.7299999999996</v>
      </c>
      <c r="P1857" t="str">
        <f>VLOOKUP($A1857, 'Hospitalisation Details'!$A$2:$K$2344, 7, FALSE)</f>
        <v>tier - 3</v>
      </c>
      <c r="Q1857" t="str">
        <f>VLOOKUP($A1857, 'Hospitalisation Details'!$A$2:$K$2344, 8, FALSE)</f>
        <v>tier - 2</v>
      </c>
      <c r="R1857" t="str">
        <f>VLOOKUP($A1857, 'Hospitalisation Details'!$A$2:$K$2344, 9, FALSE)</f>
        <v>R1013</v>
      </c>
      <c r="S1857" t="str">
        <f>VLOOKUP($A1857, 'Hospitalisation Details'!$A$2:$K$2344, 10, FALSE)</f>
        <v>11Aug1986</v>
      </c>
      <c r="T1857">
        <f>VLOOKUP($A1857, 'Hospitalisation Details'!$A$2:$K$2344, 11, FALSE)</f>
        <v>36</v>
      </c>
    </row>
    <row r="1858" spans="1:20" ht="15.75" x14ac:dyDescent="0.25">
      <c r="A1858" s="1" t="s">
        <v>510</v>
      </c>
      <c r="B1858" t="str">
        <f>VLOOKUP($A1858, 'Customer Names'!$A$2:$D$2336, 2, FALSE)</f>
        <v>Barker</v>
      </c>
      <c r="C1858" t="str">
        <f>VLOOKUP($A1858, 'Customer Names'!$A$2:$D$2336, 3, FALSE)</f>
        <v xml:space="preserve"> Ms</v>
      </c>
      <c r="D1858" t="str">
        <f>VLOOKUP($A1858, 'Customer Names'!$A$2:$D$2336, 4, FALSE)</f>
        <v xml:space="preserve">  Daniell L</v>
      </c>
      <c r="E1858">
        <f>VLOOKUP($A1858, 'Medical Examinations'!$A$2:$J$2336, 2, FALSE)</f>
        <v>21.26</v>
      </c>
      <c r="F1858">
        <f>VLOOKUP($A1858, 'Medical Examinations'!$A$2:$J$2336, 3, FALSE)</f>
        <v>5.36</v>
      </c>
      <c r="G1858" t="str">
        <f>VLOOKUP($A1858, 'Medical Examinations'!$A$2:$J$2336, 4, FALSE)</f>
        <v>No</v>
      </c>
      <c r="H1858" t="str">
        <f>VLOOKUP($A1858, 'Medical Examinations'!$A$2:$J$2336, 5, FALSE)</f>
        <v>No</v>
      </c>
      <c r="I1858" t="str">
        <f>VLOOKUP($A1858, 'Medical Examinations'!$A$2:$J$2336, 6, FALSE)</f>
        <v>No</v>
      </c>
      <c r="J1858">
        <f>VLOOKUP($A1858, 'Medical Examinations'!$A$2:$J$2336, 7, FALSE)</f>
        <v>0</v>
      </c>
      <c r="K1858" t="str">
        <f>VLOOKUP($A1858, 'Medical Examinations'!$A$2:$J$2336, 8, FALSE)</f>
        <v>No</v>
      </c>
      <c r="L1858" t="str">
        <f>VLOOKUP($A1858, 'Medical Examinations'!$A$2:$J$2336, 9, FALSE)</f>
        <v>Obesity</v>
      </c>
      <c r="M1858" t="str">
        <f>VLOOKUP($A1858, 'Medical Examinations'!$A$2:$J$2336, 10, FALSE)</f>
        <v>Normal</v>
      </c>
      <c r="N1858">
        <f>VLOOKUP($A1858, 'Hospitalisation Details'!$A$2:$K$2344, 5, FALSE)</f>
        <v>3</v>
      </c>
      <c r="O1858">
        <f>VLOOKUP($A1858, 'Hospitalisation Details'!$A$2:$K$2344, 6, FALSE)</f>
        <v>4397.3100000000004</v>
      </c>
      <c r="P1858" t="str">
        <f>VLOOKUP($A1858, 'Hospitalisation Details'!$A$2:$K$2344, 7, FALSE)</f>
        <v>tier - 2</v>
      </c>
      <c r="Q1858" t="str">
        <f>VLOOKUP($A1858, 'Hospitalisation Details'!$A$2:$K$2344, 8, FALSE)</f>
        <v>tier - 2</v>
      </c>
      <c r="R1858" t="str">
        <f>VLOOKUP($A1858, 'Hospitalisation Details'!$A$2:$K$2344, 9, FALSE)</f>
        <v>R1013</v>
      </c>
      <c r="S1858" t="str">
        <f>VLOOKUP($A1858, 'Hospitalisation Details'!$A$2:$K$2344, 10, FALSE)</f>
        <v>18Jul1988</v>
      </c>
      <c r="T1858">
        <f>VLOOKUP($A1858, 'Hospitalisation Details'!$A$2:$K$2344, 11, FALSE)</f>
        <v>34</v>
      </c>
    </row>
    <row r="1859" spans="1:20" ht="15.75" x14ac:dyDescent="0.25">
      <c r="A1859" s="1" t="s">
        <v>509</v>
      </c>
      <c r="B1859" t="str">
        <f>VLOOKUP($A1859, 'Customer Names'!$A$2:$D$2336, 2, FALSE)</f>
        <v>Saarnilehto</v>
      </c>
      <c r="C1859" t="str">
        <f>VLOOKUP($A1859, 'Customer Names'!$A$2:$D$2336, 3, FALSE)</f>
        <v xml:space="preserve"> Mr</v>
      </c>
      <c r="D1859" t="str">
        <f>VLOOKUP($A1859, 'Customer Names'!$A$2:$D$2336, 4, FALSE)</f>
        <v xml:space="preserve">  Janne</v>
      </c>
      <c r="E1859">
        <f>VLOOKUP($A1859, 'Medical Examinations'!$A$2:$J$2336, 2, FALSE)</f>
        <v>17.09</v>
      </c>
      <c r="F1859">
        <f>VLOOKUP($A1859, 'Medical Examinations'!$A$2:$J$2336, 3, FALSE)</f>
        <v>5.69</v>
      </c>
      <c r="G1859" t="str">
        <f>VLOOKUP($A1859, 'Medical Examinations'!$A$2:$J$2336, 4, FALSE)</f>
        <v>No</v>
      </c>
      <c r="H1859" t="str">
        <f>VLOOKUP($A1859, 'Medical Examinations'!$A$2:$J$2336, 5, FALSE)</f>
        <v>No</v>
      </c>
      <c r="I1859" t="str">
        <f>VLOOKUP($A1859, 'Medical Examinations'!$A$2:$J$2336, 6, FALSE)</f>
        <v>No</v>
      </c>
      <c r="J1859">
        <f>VLOOKUP($A1859, 'Medical Examinations'!$A$2:$J$2336, 7, FALSE)</f>
        <v>0</v>
      </c>
      <c r="K1859" t="str">
        <f>VLOOKUP($A1859, 'Medical Examinations'!$A$2:$J$2336, 8, FALSE)</f>
        <v>No</v>
      </c>
      <c r="L1859" t="str">
        <f>VLOOKUP($A1859, 'Medical Examinations'!$A$2:$J$2336, 9, FALSE)</f>
        <v>Underweight</v>
      </c>
      <c r="M1859" t="str">
        <f>VLOOKUP($A1859, 'Medical Examinations'!$A$2:$J$2336, 10, FALSE)</f>
        <v>Normal</v>
      </c>
      <c r="N1859">
        <f>VLOOKUP($A1859, 'Hospitalisation Details'!$A$2:$K$2344, 5, FALSE)</f>
        <v>3</v>
      </c>
      <c r="O1859">
        <f>VLOOKUP($A1859, 'Hospitalisation Details'!$A$2:$K$2344, 6, FALSE)</f>
        <v>4392.7</v>
      </c>
      <c r="P1859" t="str">
        <f>VLOOKUP($A1859, 'Hospitalisation Details'!$A$2:$K$2344, 7, FALSE)</f>
        <v>tier - 2</v>
      </c>
      <c r="Q1859" t="str">
        <f>VLOOKUP($A1859, 'Hospitalisation Details'!$A$2:$K$2344, 8, FALSE)</f>
        <v>tier - 2</v>
      </c>
      <c r="R1859" t="str">
        <f>VLOOKUP($A1859, 'Hospitalisation Details'!$A$2:$K$2344, 9, FALSE)</f>
        <v>R1013</v>
      </c>
      <c r="S1859" t="str">
        <f>VLOOKUP($A1859, 'Hospitalisation Details'!$A$2:$K$2344, 10, FALSE)</f>
        <v>29Jun1982</v>
      </c>
      <c r="T1859">
        <f>VLOOKUP($A1859, 'Hospitalisation Details'!$A$2:$K$2344, 11, FALSE)</f>
        <v>40</v>
      </c>
    </row>
    <row r="1860" spans="1:20" ht="15.75" x14ac:dyDescent="0.25">
      <c r="A1860" s="1" t="s">
        <v>508</v>
      </c>
      <c r="B1860" t="str">
        <f>VLOOKUP($A1860, 'Customer Names'!$A$2:$D$2336, 2, FALSE)</f>
        <v>Morton</v>
      </c>
      <c r="C1860" t="str">
        <f>VLOOKUP($A1860, 'Customer Names'!$A$2:$D$2336, 3, FALSE)</f>
        <v xml:space="preserve"> Ms</v>
      </c>
      <c r="D1860" t="str">
        <f>VLOOKUP($A1860, 'Customer Names'!$A$2:$D$2336, 4, FALSE)</f>
        <v xml:space="preserve">  Martina</v>
      </c>
      <c r="E1860">
        <f>VLOOKUP($A1860, 'Medical Examinations'!$A$2:$J$2336, 2, FALSE)</f>
        <v>24.3</v>
      </c>
      <c r="F1860">
        <f>VLOOKUP($A1860, 'Medical Examinations'!$A$2:$J$2336, 3, FALSE)</f>
        <v>4.9000000000000004</v>
      </c>
      <c r="G1860" t="str">
        <f>VLOOKUP($A1860, 'Medical Examinations'!$A$2:$J$2336, 4, FALSE)</f>
        <v>No</v>
      </c>
      <c r="H1860" t="str">
        <f>VLOOKUP($A1860, 'Medical Examinations'!$A$2:$J$2336, 5, FALSE)</f>
        <v>No</v>
      </c>
      <c r="I1860" t="str">
        <f>VLOOKUP($A1860, 'Medical Examinations'!$A$2:$J$2336, 6, FALSE)</f>
        <v>Yes</v>
      </c>
      <c r="J1860">
        <f>VLOOKUP($A1860, 'Medical Examinations'!$A$2:$J$2336, 7, FALSE)</f>
        <v>0</v>
      </c>
      <c r="K1860" t="str">
        <f>VLOOKUP($A1860, 'Medical Examinations'!$A$2:$J$2336, 8, FALSE)</f>
        <v>No</v>
      </c>
      <c r="L1860" t="str">
        <f>VLOOKUP($A1860, 'Medical Examinations'!$A$2:$J$2336, 9, FALSE)</f>
        <v>Obesity</v>
      </c>
      <c r="M1860" t="str">
        <f>VLOOKUP($A1860, 'Medical Examinations'!$A$2:$J$2336, 10, FALSE)</f>
        <v>Normal</v>
      </c>
      <c r="N1860">
        <f>VLOOKUP($A1860, 'Hospitalisation Details'!$A$2:$K$2344, 5, FALSE)</f>
        <v>3</v>
      </c>
      <c r="O1860">
        <f>VLOOKUP($A1860, 'Hospitalisation Details'!$A$2:$K$2344, 6, FALSE)</f>
        <v>4391.6499999999996</v>
      </c>
      <c r="P1860" t="str">
        <f>VLOOKUP($A1860, 'Hospitalisation Details'!$A$2:$K$2344, 7, FALSE)</f>
        <v>tier - 2</v>
      </c>
      <c r="Q1860" t="str">
        <f>VLOOKUP($A1860, 'Hospitalisation Details'!$A$2:$K$2344, 8, FALSE)</f>
        <v>tier - 2</v>
      </c>
      <c r="R1860" t="str">
        <f>VLOOKUP($A1860, 'Hospitalisation Details'!$A$2:$K$2344, 9, FALSE)</f>
        <v>R1011</v>
      </c>
      <c r="S1860" t="str">
        <f>VLOOKUP($A1860, 'Hospitalisation Details'!$A$2:$K$2344, 10, FALSE)</f>
        <v>29Nov1997</v>
      </c>
      <c r="T1860">
        <f>VLOOKUP($A1860, 'Hospitalisation Details'!$A$2:$K$2344, 11, FALSE)</f>
        <v>25</v>
      </c>
    </row>
    <row r="1861" spans="1:20" ht="15.75" x14ac:dyDescent="0.25">
      <c r="A1861" s="1" t="s">
        <v>507</v>
      </c>
      <c r="B1861" t="str">
        <f>VLOOKUP($A1861, 'Customer Names'!$A$2:$D$2336, 2, FALSE)</f>
        <v>Thomas</v>
      </c>
      <c r="C1861" t="str">
        <f>VLOOKUP($A1861, 'Customer Names'!$A$2:$D$2336, 3, FALSE)</f>
        <v xml:space="preserve"> Ms</v>
      </c>
      <c r="D1861" t="str">
        <f>VLOOKUP($A1861, 'Customer Names'!$A$2:$D$2336, 4, FALSE)</f>
        <v xml:space="preserve">  Elizabeth L</v>
      </c>
      <c r="E1861">
        <f>VLOOKUP($A1861, 'Medical Examinations'!$A$2:$J$2336, 2, FALSE)</f>
        <v>29.734999999999999</v>
      </c>
      <c r="F1861">
        <f>VLOOKUP($A1861, 'Medical Examinations'!$A$2:$J$2336, 3, FALSE)</f>
        <v>5.78</v>
      </c>
      <c r="G1861" t="str">
        <f>VLOOKUP($A1861, 'Medical Examinations'!$A$2:$J$2336, 4, FALSE)</f>
        <v>No</v>
      </c>
      <c r="H1861" t="str">
        <f>VLOOKUP($A1861, 'Medical Examinations'!$A$2:$J$2336, 5, FALSE)</f>
        <v>No</v>
      </c>
      <c r="I1861" t="str">
        <f>VLOOKUP($A1861, 'Medical Examinations'!$A$2:$J$2336, 6, FALSE)</f>
        <v>No</v>
      </c>
      <c r="J1861">
        <f>VLOOKUP($A1861, 'Medical Examinations'!$A$2:$J$2336, 7, FALSE)</f>
        <v>1</v>
      </c>
      <c r="K1861" t="str">
        <f>VLOOKUP($A1861, 'Medical Examinations'!$A$2:$J$2336, 8, FALSE)</f>
        <v>No</v>
      </c>
      <c r="L1861" t="str">
        <f>VLOOKUP($A1861, 'Medical Examinations'!$A$2:$J$2336, 9, FALSE)</f>
        <v>Obesity</v>
      </c>
      <c r="M1861" t="str">
        <f>VLOOKUP($A1861, 'Medical Examinations'!$A$2:$J$2336, 10, FALSE)</f>
        <v>Diabetes</v>
      </c>
      <c r="N1861">
        <f>VLOOKUP($A1861, 'Hospitalisation Details'!$A$2:$K$2344, 5, FALSE)</f>
        <v>0</v>
      </c>
      <c r="O1861">
        <f>VLOOKUP($A1861, 'Hospitalisation Details'!$A$2:$K$2344, 6, FALSE)</f>
        <v>4357.04</v>
      </c>
      <c r="P1861" t="str">
        <f>VLOOKUP($A1861, 'Hospitalisation Details'!$A$2:$K$2344, 7, FALSE)</f>
        <v>tier - 2</v>
      </c>
      <c r="Q1861" t="str">
        <f>VLOOKUP($A1861, 'Hospitalisation Details'!$A$2:$K$2344, 8, FALSE)</f>
        <v>tier - 3</v>
      </c>
      <c r="R1861" t="str">
        <f>VLOOKUP($A1861, 'Hospitalisation Details'!$A$2:$K$2344, 9, FALSE)</f>
        <v>R1012</v>
      </c>
      <c r="S1861" t="str">
        <f>VLOOKUP($A1861, 'Hospitalisation Details'!$A$2:$K$2344, 10, FALSE)</f>
        <v>28Aug1990</v>
      </c>
      <c r="T1861">
        <f>VLOOKUP($A1861, 'Hospitalisation Details'!$A$2:$K$2344, 11, FALSE)</f>
        <v>32</v>
      </c>
    </row>
    <row r="1862" spans="1:20" ht="15.75" x14ac:dyDescent="0.25">
      <c r="A1862" s="1" t="s">
        <v>506</v>
      </c>
      <c r="B1862" t="str">
        <f>VLOOKUP($A1862, 'Customer Names'!$A$2:$D$2336, 2, FALSE)</f>
        <v>Hillman</v>
      </c>
      <c r="C1862" t="str">
        <f>VLOOKUP($A1862, 'Customer Names'!$A$2:$D$2336, 3, FALSE)</f>
        <v xml:space="preserve"> Ms</v>
      </c>
      <c r="D1862" t="str">
        <f>VLOOKUP($A1862, 'Customer Names'!$A$2:$D$2336, 4, FALSE)</f>
        <v xml:space="preserve">  Stephanie C</v>
      </c>
      <c r="E1862">
        <f>VLOOKUP($A1862, 'Medical Examinations'!$A$2:$J$2336, 2, FALSE)</f>
        <v>29.26</v>
      </c>
      <c r="F1862">
        <f>VLOOKUP($A1862, 'Medical Examinations'!$A$2:$J$2336, 3, FALSE)</f>
        <v>4.7</v>
      </c>
      <c r="G1862" t="str">
        <f>VLOOKUP($A1862, 'Medical Examinations'!$A$2:$J$2336, 4, FALSE)</f>
        <v>No</v>
      </c>
      <c r="H1862" t="str">
        <f>VLOOKUP($A1862, 'Medical Examinations'!$A$2:$J$2336, 5, FALSE)</f>
        <v>No</v>
      </c>
      <c r="I1862" t="str">
        <f>VLOOKUP($A1862, 'Medical Examinations'!$A$2:$J$2336, 6, FALSE)</f>
        <v>No</v>
      </c>
      <c r="J1862">
        <f>VLOOKUP($A1862, 'Medical Examinations'!$A$2:$J$2336, 7, FALSE)</f>
        <v>0</v>
      </c>
      <c r="K1862" t="str">
        <f>VLOOKUP($A1862, 'Medical Examinations'!$A$2:$J$2336, 8, FALSE)</f>
        <v>No</v>
      </c>
      <c r="L1862" t="str">
        <f>VLOOKUP($A1862, 'Medical Examinations'!$A$2:$J$2336, 9, FALSE)</f>
        <v>Obesity</v>
      </c>
      <c r="M1862" t="str">
        <f>VLOOKUP($A1862, 'Medical Examinations'!$A$2:$J$2336, 10, FALSE)</f>
        <v>Normal</v>
      </c>
      <c r="N1862">
        <f>VLOOKUP($A1862, 'Hospitalisation Details'!$A$2:$K$2344, 5, FALSE)</f>
        <v>1</v>
      </c>
      <c r="O1862">
        <f>VLOOKUP($A1862, 'Hospitalisation Details'!$A$2:$K$2344, 6, FALSE)</f>
        <v>4350.51</v>
      </c>
      <c r="P1862" t="str">
        <f>VLOOKUP($A1862, 'Hospitalisation Details'!$A$2:$K$2344, 7, FALSE)</f>
        <v>tier - 2</v>
      </c>
      <c r="Q1862" t="str">
        <f>VLOOKUP($A1862, 'Hospitalisation Details'!$A$2:$K$2344, 8, FALSE)</f>
        <v>tier - 2</v>
      </c>
      <c r="R1862" t="str">
        <f>VLOOKUP($A1862, 'Hospitalisation Details'!$A$2:$K$2344, 9, FALSE)</f>
        <v>R1013</v>
      </c>
      <c r="S1862" t="str">
        <f>VLOOKUP($A1862, 'Hospitalisation Details'!$A$2:$K$2344, 10, FALSE)</f>
        <v>13Sep1991</v>
      </c>
      <c r="T1862">
        <f>VLOOKUP($A1862, 'Hospitalisation Details'!$A$2:$K$2344, 11, FALSE)</f>
        <v>31</v>
      </c>
    </row>
    <row r="1863" spans="1:20" ht="15.75" x14ac:dyDescent="0.25">
      <c r="A1863" s="1" t="s">
        <v>505</v>
      </c>
      <c r="B1863" t="str">
        <f>VLOOKUP($A1863, 'Customer Names'!$A$2:$D$2336, 2, FALSE)</f>
        <v>Edwards</v>
      </c>
      <c r="C1863" t="str">
        <f>VLOOKUP($A1863, 'Customer Names'!$A$2:$D$2336, 3, FALSE)</f>
        <v xml:space="preserve"> Ms</v>
      </c>
      <c r="D1863" t="str">
        <f>VLOOKUP($A1863, 'Customer Names'!$A$2:$D$2336, 4, FALSE)</f>
        <v xml:space="preserve">  Katie</v>
      </c>
      <c r="E1863">
        <f>VLOOKUP($A1863, 'Medical Examinations'!$A$2:$J$2336, 2, FALSE)</f>
        <v>33</v>
      </c>
      <c r="F1863">
        <f>VLOOKUP($A1863, 'Medical Examinations'!$A$2:$J$2336, 3, FALSE)</f>
        <v>6.28</v>
      </c>
      <c r="G1863" t="str">
        <f>VLOOKUP($A1863, 'Medical Examinations'!$A$2:$J$2336, 4, FALSE)</f>
        <v>Yes</v>
      </c>
      <c r="H1863" t="str">
        <f>VLOOKUP($A1863, 'Medical Examinations'!$A$2:$J$2336, 5, FALSE)</f>
        <v>No</v>
      </c>
      <c r="I1863" t="str">
        <f>VLOOKUP($A1863, 'Medical Examinations'!$A$2:$J$2336, 6, FALSE)</f>
        <v>No</v>
      </c>
      <c r="J1863">
        <f>VLOOKUP($A1863, 'Medical Examinations'!$A$2:$J$2336, 7, FALSE)</f>
        <v>1</v>
      </c>
      <c r="K1863" t="str">
        <f>VLOOKUP($A1863, 'Medical Examinations'!$A$2:$J$2336, 8, FALSE)</f>
        <v>No</v>
      </c>
      <c r="L1863" t="str">
        <f>VLOOKUP($A1863, 'Medical Examinations'!$A$2:$J$2336, 9, FALSE)</f>
        <v>Obesity</v>
      </c>
      <c r="M1863" t="str">
        <f>VLOOKUP($A1863, 'Medical Examinations'!$A$2:$J$2336, 10, FALSE)</f>
        <v>Diabetes</v>
      </c>
      <c r="N1863">
        <f>VLOOKUP($A1863, 'Hospitalisation Details'!$A$2:$K$2344, 5, FALSE)</f>
        <v>2</v>
      </c>
      <c r="O1863">
        <f>VLOOKUP($A1863, 'Hospitalisation Details'!$A$2:$K$2344, 6, FALSE)</f>
        <v>4349.46</v>
      </c>
      <c r="P1863" t="str">
        <f>VLOOKUP($A1863, 'Hospitalisation Details'!$A$2:$K$2344, 7, FALSE)</f>
        <v>tier - 2</v>
      </c>
      <c r="Q1863" t="str">
        <f>VLOOKUP($A1863, 'Hospitalisation Details'!$A$2:$K$2344, 8, FALSE)</f>
        <v>tier - 2</v>
      </c>
      <c r="R1863" t="str">
        <f>VLOOKUP($A1863, 'Hospitalisation Details'!$A$2:$K$2344, 9, FALSE)</f>
        <v>R1013</v>
      </c>
      <c r="S1863" t="str">
        <f>VLOOKUP($A1863, 'Hospitalisation Details'!$A$2:$K$2344, 10, FALSE)</f>
        <v>1Nov1994</v>
      </c>
      <c r="T1863">
        <f>VLOOKUP($A1863, 'Hospitalisation Details'!$A$2:$K$2344, 11, FALSE)</f>
        <v>28</v>
      </c>
    </row>
    <row r="1864" spans="1:20" ht="15.75" x14ac:dyDescent="0.25">
      <c r="A1864" s="1" t="s">
        <v>504</v>
      </c>
      <c r="B1864" t="str">
        <f>VLOOKUP($A1864, 'Customer Names'!$A$2:$D$2336, 2, FALSE)</f>
        <v>Bartel</v>
      </c>
      <c r="C1864" t="str">
        <f>VLOOKUP($A1864, 'Customer Names'!$A$2:$D$2336, 3, FALSE)</f>
        <v xml:space="preserve"> Ms</v>
      </c>
      <c r="D1864" t="str">
        <f>VLOOKUP($A1864, 'Customer Names'!$A$2:$D$2336, 4, FALSE)</f>
        <v xml:space="preserve">  Callie</v>
      </c>
      <c r="E1864">
        <f>VLOOKUP($A1864, 'Medical Examinations'!$A$2:$J$2336, 2, FALSE)</f>
        <v>31.065000000000001</v>
      </c>
      <c r="F1864">
        <f>VLOOKUP($A1864, 'Medical Examinations'!$A$2:$J$2336, 3, FALSE)</f>
        <v>4.2300000000000004</v>
      </c>
      <c r="G1864" t="str">
        <f>VLOOKUP($A1864, 'Medical Examinations'!$A$2:$J$2336, 4, FALSE)</f>
        <v>No</v>
      </c>
      <c r="H1864" t="str">
        <f>VLOOKUP($A1864, 'Medical Examinations'!$A$2:$J$2336, 5, FALSE)</f>
        <v>No</v>
      </c>
      <c r="I1864" t="str">
        <f>VLOOKUP($A1864, 'Medical Examinations'!$A$2:$J$2336, 6, FALSE)</f>
        <v>No</v>
      </c>
      <c r="J1864">
        <f>VLOOKUP($A1864, 'Medical Examinations'!$A$2:$J$2336, 7, FALSE)</f>
        <v>1</v>
      </c>
      <c r="K1864" t="str">
        <f>VLOOKUP($A1864, 'Medical Examinations'!$A$2:$J$2336, 8, FALSE)</f>
        <v>No</v>
      </c>
      <c r="L1864" t="str">
        <f>VLOOKUP($A1864, 'Medical Examinations'!$A$2:$J$2336, 9, FALSE)</f>
        <v>Obesity</v>
      </c>
      <c r="M1864" t="str">
        <f>VLOOKUP($A1864, 'Medical Examinations'!$A$2:$J$2336, 10, FALSE)</f>
        <v>Normal</v>
      </c>
      <c r="N1864">
        <f>VLOOKUP($A1864, 'Hospitalisation Details'!$A$2:$K$2344, 5, FALSE)</f>
        <v>0</v>
      </c>
      <c r="O1864">
        <f>VLOOKUP($A1864, 'Hospitalisation Details'!$A$2:$K$2344, 6, FALSE)</f>
        <v>4347.0200000000004</v>
      </c>
      <c r="P1864" t="str">
        <f>VLOOKUP($A1864, 'Hospitalisation Details'!$A$2:$K$2344, 7, FALSE)</f>
        <v>tier - 2</v>
      </c>
      <c r="Q1864" t="str">
        <f>VLOOKUP($A1864, 'Hospitalisation Details'!$A$2:$K$2344, 8, FALSE)</f>
        <v>tier - 1</v>
      </c>
      <c r="R1864" t="str">
        <f>VLOOKUP($A1864, 'Hospitalisation Details'!$A$2:$K$2344, 9, FALSE)</f>
        <v>R1024</v>
      </c>
      <c r="S1864" t="str">
        <f>VLOOKUP($A1864, 'Hospitalisation Details'!$A$2:$K$2344, 10, FALSE)</f>
        <v>1Jun1991</v>
      </c>
      <c r="T1864">
        <f>VLOOKUP($A1864, 'Hospitalisation Details'!$A$2:$K$2344, 11, FALSE)</f>
        <v>32</v>
      </c>
    </row>
    <row r="1865" spans="1:20" ht="15.75" x14ac:dyDescent="0.25">
      <c r="A1865" s="1" t="s">
        <v>503</v>
      </c>
      <c r="B1865" t="str">
        <f>VLOOKUP($A1865, 'Customer Names'!$A$2:$D$2336, 2, FALSE)</f>
        <v>Potekhina</v>
      </c>
      <c r="C1865" t="str">
        <f>VLOOKUP($A1865, 'Customer Names'!$A$2:$D$2336, 3, FALSE)</f>
        <v xml:space="preserve"> Ms</v>
      </c>
      <c r="D1865" t="str">
        <f>VLOOKUP($A1865, 'Customer Names'!$A$2:$D$2336, 4, FALSE)</f>
        <v xml:space="preserve">  Inna</v>
      </c>
      <c r="E1865">
        <f>VLOOKUP($A1865, 'Medical Examinations'!$A$2:$J$2336, 2, FALSE)</f>
        <v>26.51</v>
      </c>
      <c r="F1865">
        <f>VLOOKUP($A1865, 'Medical Examinations'!$A$2:$J$2336, 3, FALSE)</f>
        <v>6.17</v>
      </c>
      <c r="G1865" t="str">
        <f>VLOOKUP($A1865, 'Medical Examinations'!$A$2:$J$2336, 4, FALSE)</f>
        <v>No</v>
      </c>
      <c r="H1865" t="str">
        <f>VLOOKUP($A1865, 'Medical Examinations'!$A$2:$J$2336, 5, FALSE)</f>
        <v>No</v>
      </c>
      <c r="I1865" t="str">
        <f>VLOOKUP($A1865, 'Medical Examinations'!$A$2:$J$2336, 6, FALSE)</f>
        <v>No</v>
      </c>
      <c r="J1865">
        <f>VLOOKUP($A1865, 'Medical Examinations'!$A$2:$J$2336, 7, FALSE)</f>
        <v>0</v>
      </c>
      <c r="K1865" t="str">
        <f>VLOOKUP($A1865, 'Medical Examinations'!$A$2:$J$2336, 8, FALSE)</f>
        <v>No</v>
      </c>
      <c r="L1865" t="str">
        <f>VLOOKUP($A1865, 'Medical Examinations'!$A$2:$J$2336, 9, FALSE)</f>
        <v>Obesity</v>
      </c>
      <c r="M1865" t="str">
        <f>VLOOKUP($A1865, 'Medical Examinations'!$A$2:$J$2336, 10, FALSE)</f>
        <v>Diabetes</v>
      </c>
      <c r="N1865">
        <f>VLOOKUP($A1865, 'Hospitalisation Details'!$A$2:$K$2344, 5, FALSE)</f>
        <v>2</v>
      </c>
      <c r="O1865">
        <f>VLOOKUP($A1865, 'Hospitalisation Details'!$A$2:$K$2344, 6, FALSE)</f>
        <v>4340.4399999999996</v>
      </c>
      <c r="P1865" t="str">
        <f>VLOOKUP($A1865, 'Hospitalisation Details'!$A$2:$K$2344, 7, FALSE)</f>
        <v>tier - 2</v>
      </c>
      <c r="Q1865" t="str">
        <f>VLOOKUP($A1865, 'Hospitalisation Details'!$A$2:$K$2344, 8, FALSE)</f>
        <v>tier - 1</v>
      </c>
      <c r="R1865" t="str">
        <f>VLOOKUP($A1865, 'Hospitalisation Details'!$A$2:$K$2344, 9, FALSE)</f>
        <v>R1013</v>
      </c>
      <c r="S1865" t="str">
        <f>VLOOKUP($A1865, 'Hospitalisation Details'!$A$2:$K$2344, 10, FALSE)</f>
        <v>26Oct1994</v>
      </c>
      <c r="T1865">
        <f>VLOOKUP($A1865, 'Hospitalisation Details'!$A$2:$K$2344, 11, FALSE)</f>
        <v>28</v>
      </c>
    </row>
    <row r="1866" spans="1:20" ht="15.75" x14ac:dyDescent="0.25">
      <c r="A1866" s="1" t="s">
        <v>502</v>
      </c>
      <c r="B1866" t="str">
        <f>VLOOKUP($A1866, 'Customer Names'!$A$2:$D$2336, 2, FALSE)</f>
        <v>Kelly</v>
      </c>
      <c r="C1866" t="str">
        <f>VLOOKUP($A1866, 'Customer Names'!$A$2:$D$2336, 3, FALSE)</f>
        <v xml:space="preserve"> Ms</v>
      </c>
      <c r="D1866" t="str">
        <f>VLOOKUP($A1866, 'Customer Names'!$A$2:$D$2336, 4, FALSE)</f>
        <v xml:space="preserve">  Mary K</v>
      </c>
      <c r="E1866">
        <f>VLOOKUP($A1866, 'Medical Examinations'!$A$2:$J$2336, 2, FALSE)</f>
        <v>28.88</v>
      </c>
      <c r="F1866">
        <f>VLOOKUP($A1866, 'Medical Examinations'!$A$2:$J$2336, 3, FALSE)</f>
        <v>4.96</v>
      </c>
      <c r="G1866" t="str">
        <f>VLOOKUP($A1866, 'Medical Examinations'!$A$2:$J$2336, 4, FALSE)</f>
        <v>No</v>
      </c>
      <c r="H1866" t="str">
        <f>VLOOKUP($A1866, 'Medical Examinations'!$A$2:$J$2336, 5, FALSE)</f>
        <v>No</v>
      </c>
      <c r="I1866" t="str">
        <f>VLOOKUP($A1866, 'Medical Examinations'!$A$2:$J$2336, 6, FALSE)</f>
        <v>No</v>
      </c>
      <c r="J1866">
        <f>VLOOKUP($A1866, 'Medical Examinations'!$A$2:$J$2336, 7, FALSE)</f>
        <v>0</v>
      </c>
      <c r="K1866" t="str">
        <f>VLOOKUP($A1866, 'Medical Examinations'!$A$2:$J$2336, 8, FALSE)</f>
        <v>No</v>
      </c>
      <c r="L1866" t="str">
        <f>VLOOKUP($A1866, 'Medical Examinations'!$A$2:$J$2336, 9, FALSE)</f>
        <v>Obesity</v>
      </c>
      <c r="M1866" t="str">
        <f>VLOOKUP($A1866, 'Medical Examinations'!$A$2:$J$2336, 10, FALSE)</f>
        <v>Normal</v>
      </c>
      <c r="N1866">
        <f>VLOOKUP($A1866, 'Hospitalisation Details'!$A$2:$K$2344, 5, FALSE)</f>
        <v>1</v>
      </c>
      <c r="O1866">
        <f>VLOOKUP($A1866, 'Hospitalisation Details'!$A$2:$K$2344, 6, FALSE)</f>
        <v>4337.74</v>
      </c>
      <c r="P1866" t="str">
        <f>VLOOKUP($A1866, 'Hospitalisation Details'!$A$2:$K$2344, 7, FALSE)</f>
        <v>tier - 2</v>
      </c>
      <c r="Q1866" t="str">
        <f>VLOOKUP($A1866, 'Hospitalisation Details'!$A$2:$K$2344, 8, FALSE)</f>
        <v>tier - 1</v>
      </c>
      <c r="R1866" t="str">
        <f>VLOOKUP($A1866, 'Hospitalisation Details'!$A$2:$K$2344, 9, FALSE)</f>
        <v>R1024</v>
      </c>
      <c r="S1866" t="str">
        <f>VLOOKUP($A1866, 'Hospitalisation Details'!$A$2:$K$2344, 10, FALSE)</f>
        <v>2Nov1994</v>
      </c>
      <c r="T1866">
        <f>VLOOKUP($A1866, 'Hospitalisation Details'!$A$2:$K$2344, 11, FALSE)</f>
        <v>28</v>
      </c>
    </row>
    <row r="1867" spans="1:20" ht="15.75" x14ac:dyDescent="0.25">
      <c r="A1867" s="1" t="s">
        <v>501</v>
      </c>
      <c r="B1867" t="str">
        <f>VLOOKUP($A1867, 'Customer Names'!$A$2:$D$2336, 2, FALSE)</f>
        <v>Lapp</v>
      </c>
      <c r="C1867" t="str">
        <f>VLOOKUP($A1867, 'Customer Names'!$A$2:$D$2336, 3, FALSE)</f>
        <v xml:space="preserve"> Mr</v>
      </c>
      <c r="D1867" t="str">
        <f>VLOOKUP($A1867, 'Customer Names'!$A$2:$D$2336, 4, FALSE)</f>
        <v xml:space="preserve">  Samuel M</v>
      </c>
      <c r="E1867">
        <f>VLOOKUP($A1867, 'Medical Examinations'!$A$2:$J$2336, 2, FALSE)</f>
        <v>35.814999999999998</v>
      </c>
      <c r="F1867">
        <f>VLOOKUP($A1867, 'Medical Examinations'!$A$2:$J$2336, 3, FALSE)</f>
        <v>5.1100000000000003</v>
      </c>
      <c r="G1867" t="str">
        <f>VLOOKUP($A1867, 'Medical Examinations'!$A$2:$J$2336, 4, FALSE)</f>
        <v>Yes</v>
      </c>
      <c r="H1867" t="str">
        <f>VLOOKUP($A1867, 'Medical Examinations'!$A$2:$J$2336, 5, FALSE)</f>
        <v>No</v>
      </c>
      <c r="I1867" t="str">
        <f>VLOOKUP($A1867, 'Medical Examinations'!$A$2:$J$2336, 6, FALSE)</f>
        <v>No</v>
      </c>
      <c r="J1867">
        <f>VLOOKUP($A1867, 'Medical Examinations'!$A$2:$J$2336, 7, FALSE)</f>
        <v>1</v>
      </c>
      <c r="K1867" t="str">
        <f>VLOOKUP($A1867, 'Medical Examinations'!$A$2:$J$2336, 8, FALSE)</f>
        <v>No</v>
      </c>
      <c r="L1867" t="str">
        <f>VLOOKUP($A1867, 'Medical Examinations'!$A$2:$J$2336, 9, FALSE)</f>
        <v>Obesity</v>
      </c>
      <c r="M1867" t="str">
        <f>VLOOKUP($A1867, 'Medical Examinations'!$A$2:$J$2336, 10, FALSE)</f>
        <v>Normal</v>
      </c>
      <c r="N1867">
        <f>VLOOKUP($A1867, 'Hospitalisation Details'!$A$2:$K$2344, 5, FALSE)</f>
        <v>0</v>
      </c>
      <c r="O1867">
        <f>VLOOKUP($A1867, 'Hospitalisation Details'!$A$2:$K$2344, 6, FALSE)</f>
        <v>4320.41</v>
      </c>
      <c r="P1867" t="str">
        <f>VLOOKUP($A1867, 'Hospitalisation Details'!$A$2:$K$2344, 7, FALSE)</f>
        <v>tier - 2</v>
      </c>
      <c r="Q1867" t="str">
        <f>VLOOKUP($A1867, 'Hospitalisation Details'!$A$2:$K$2344, 8, FALSE)</f>
        <v>tier - 1</v>
      </c>
      <c r="R1867" t="str">
        <f>VLOOKUP($A1867, 'Hospitalisation Details'!$A$2:$K$2344, 9, FALSE)</f>
        <v>R1012</v>
      </c>
      <c r="S1867" t="str">
        <f>VLOOKUP($A1867, 'Hospitalisation Details'!$A$2:$K$2344, 10, FALSE)</f>
        <v>19Dec1988</v>
      </c>
      <c r="T1867">
        <f>VLOOKUP($A1867, 'Hospitalisation Details'!$A$2:$K$2344, 11, FALSE)</f>
        <v>34</v>
      </c>
    </row>
    <row r="1868" spans="1:20" ht="15.75" x14ac:dyDescent="0.25">
      <c r="A1868" s="1" t="s">
        <v>500</v>
      </c>
      <c r="B1868" t="str">
        <f>VLOOKUP($A1868, 'Customer Names'!$A$2:$D$2336, 2, FALSE)</f>
        <v>Burke</v>
      </c>
      <c r="C1868" t="str">
        <f>VLOOKUP($A1868, 'Customer Names'!$A$2:$D$2336, 3, FALSE)</f>
        <v xml:space="preserve"> Ms</v>
      </c>
      <c r="D1868" t="str">
        <f>VLOOKUP($A1868, 'Customer Names'!$A$2:$D$2336, 4, FALSE)</f>
        <v xml:space="preserve">  Kimberly</v>
      </c>
      <c r="E1868">
        <f>VLOOKUP($A1868, 'Medical Examinations'!$A$2:$J$2336, 2, FALSE)</f>
        <v>21.28</v>
      </c>
      <c r="F1868">
        <f>VLOOKUP($A1868, 'Medical Examinations'!$A$2:$J$2336, 3, FALSE)</f>
        <v>4.05</v>
      </c>
      <c r="G1868" t="str">
        <f>VLOOKUP($A1868, 'Medical Examinations'!$A$2:$J$2336, 4, FALSE)</f>
        <v>No</v>
      </c>
      <c r="H1868" t="str">
        <f>VLOOKUP($A1868, 'Medical Examinations'!$A$2:$J$2336, 5, FALSE)</f>
        <v>No</v>
      </c>
      <c r="I1868" t="str">
        <f>VLOOKUP($A1868, 'Medical Examinations'!$A$2:$J$2336, 6, FALSE)</f>
        <v>No</v>
      </c>
      <c r="J1868">
        <f>VLOOKUP($A1868, 'Medical Examinations'!$A$2:$J$2336, 7, FALSE)</f>
        <v>0</v>
      </c>
      <c r="K1868" t="str">
        <f>VLOOKUP($A1868, 'Medical Examinations'!$A$2:$J$2336, 8, FALSE)</f>
        <v>No</v>
      </c>
      <c r="L1868" t="str">
        <f>VLOOKUP($A1868, 'Medical Examinations'!$A$2:$J$2336, 9, FALSE)</f>
        <v>Obesity</v>
      </c>
      <c r="M1868" t="str">
        <f>VLOOKUP($A1868, 'Medical Examinations'!$A$2:$J$2336, 10, FALSE)</f>
        <v>Normal</v>
      </c>
      <c r="N1868">
        <f>VLOOKUP($A1868, 'Hospitalisation Details'!$A$2:$K$2344, 5, FALSE)</f>
        <v>3</v>
      </c>
      <c r="O1868">
        <f>VLOOKUP($A1868, 'Hospitalisation Details'!$A$2:$K$2344, 6, FALSE)</f>
        <v>4296.2700000000004</v>
      </c>
      <c r="P1868" t="str">
        <f>VLOOKUP($A1868, 'Hospitalisation Details'!$A$2:$K$2344, 7, FALSE)</f>
        <v>tier - 2</v>
      </c>
      <c r="Q1868" t="str">
        <f>VLOOKUP($A1868, 'Hospitalisation Details'!$A$2:$K$2344, 8, FALSE)</f>
        <v>tier - 3</v>
      </c>
      <c r="R1868" t="str">
        <f>VLOOKUP($A1868, 'Hospitalisation Details'!$A$2:$K$2344, 9, FALSE)</f>
        <v>R1012</v>
      </c>
      <c r="S1868" t="str">
        <f>VLOOKUP($A1868, 'Hospitalisation Details'!$A$2:$K$2344, 10, FALSE)</f>
        <v>25Nov2000</v>
      </c>
      <c r="T1868">
        <f>VLOOKUP($A1868, 'Hospitalisation Details'!$A$2:$K$2344, 11, FALSE)</f>
        <v>22</v>
      </c>
    </row>
    <row r="1869" spans="1:20" ht="15.75" x14ac:dyDescent="0.25">
      <c r="A1869" s="1" t="s">
        <v>499</v>
      </c>
      <c r="B1869" t="str">
        <f>VLOOKUP($A1869, 'Customer Names'!$A$2:$D$2336, 2, FALSE)</f>
        <v>Barry</v>
      </c>
      <c r="C1869" t="str">
        <f>VLOOKUP($A1869, 'Customer Names'!$A$2:$D$2336, 3, FALSE)</f>
        <v xml:space="preserve"> Mr</v>
      </c>
      <c r="D1869" t="str">
        <f>VLOOKUP($A1869, 'Customer Names'!$A$2:$D$2336, 4, FALSE)</f>
        <v xml:space="preserve">  Tom J</v>
      </c>
      <c r="E1869">
        <f>VLOOKUP($A1869, 'Medical Examinations'!$A$2:$J$2336, 2, FALSE)</f>
        <v>33.81</v>
      </c>
      <c r="F1869">
        <f>VLOOKUP($A1869, 'Medical Examinations'!$A$2:$J$2336, 3, FALSE)</f>
        <v>6.49</v>
      </c>
      <c r="G1869" t="str">
        <f>VLOOKUP($A1869, 'Medical Examinations'!$A$2:$J$2336, 4, FALSE)</f>
        <v>Yes</v>
      </c>
      <c r="H1869" t="str">
        <f>VLOOKUP($A1869, 'Medical Examinations'!$A$2:$J$2336, 5, FALSE)</f>
        <v>No</v>
      </c>
      <c r="I1869" t="str">
        <f>VLOOKUP($A1869, 'Medical Examinations'!$A$2:$J$2336, 6, FALSE)</f>
        <v>Yes</v>
      </c>
      <c r="J1869">
        <f>VLOOKUP($A1869, 'Medical Examinations'!$A$2:$J$2336, 7, FALSE)</f>
        <v>1</v>
      </c>
      <c r="K1869" t="str">
        <f>VLOOKUP($A1869, 'Medical Examinations'!$A$2:$J$2336, 8, FALSE)</f>
        <v>No</v>
      </c>
      <c r="L1869" t="str">
        <f>VLOOKUP($A1869, 'Medical Examinations'!$A$2:$J$2336, 9, FALSE)</f>
        <v>Obesity</v>
      </c>
      <c r="M1869" t="str">
        <f>VLOOKUP($A1869, 'Medical Examinations'!$A$2:$J$2336, 10, FALSE)</f>
        <v>Diabetes</v>
      </c>
      <c r="N1869">
        <f>VLOOKUP($A1869, 'Hospitalisation Details'!$A$2:$K$2344, 5, FALSE)</f>
        <v>0</v>
      </c>
      <c r="O1869">
        <f>VLOOKUP($A1869, 'Hospitalisation Details'!$A$2:$K$2344, 6, FALSE)</f>
        <v>4278.55</v>
      </c>
      <c r="P1869" t="str">
        <f>VLOOKUP($A1869, 'Hospitalisation Details'!$A$2:$K$2344, 7, FALSE)</f>
        <v>tier - 2</v>
      </c>
      <c r="Q1869" t="str">
        <f>VLOOKUP($A1869, 'Hospitalisation Details'!$A$2:$K$2344, 8, FALSE)</f>
        <v>tier - 1</v>
      </c>
      <c r="R1869" t="str">
        <f>VLOOKUP($A1869, 'Hospitalisation Details'!$A$2:$K$2344, 9, FALSE)</f>
        <v>R1021</v>
      </c>
      <c r="S1869" t="str">
        <f>VLOOKUP($A1869, 'Hospitalisation Details'!$A$2:$K$2344, 10, FALSE)</f>
        <v>8Jun2003</v>
      </c>
      <c r="T1869">
        <f>VLOOKUP($A1869, 'Hospitalisation Details'!$A$2:$K$2344, 11, FALSE)</f>
        <v>20</v>
      </c>
    </row>
    <row r="1870" spans="1:20" ht="15.75" x14ac:dyDescent="0.25">
      <c r="A1870" s="1" t="s">
        <v>498</v>
      </c>
      <c r="B1870" t="str">
        <f>VLOOKUP($A1870, 'Customer Names'!$A$2:$D$2336, 2, FALSE)</f>
        <v>McCormick</v>
      </c>
      <c r="C1870" t="str">
        <f>VLOOKUP($A1870, 'Customer Names'!$A$2:$D$2336, 3, FALSE)</f>
        <v xml:space="preserve"> Mr</v>
      </c>
      <c r="D1870" t="str">
        <f>VLOOKUP($A1870, 'Customer Names'!$A$2:$D$2336, 4, FALSE)</f>
        <v xml:space="preserve">  Zachary</v>
      </c>
      <c r="E1870">
        <f>VLOOKUP($A1870, 'Medical Examinations'!$A$2:$J$2336, 2, FALSE)</f>
        <v>44.22</v>
      </c>
      <c r="F1870">
        <f>VLOOKUP($A1870, 'Medical Examinations'!$A$2:$J$2336, 3, FALSE)</f>
        <v>4.1900000000000004</v>
      </c>
      <c r="G1870" t="str">
        <f>VLOOKUP($A1870, 'Medical Examinations'!$A$2:$J$2336, 4, FALSE)</f>
        <v>Yes</v>
      </c>
      <c r="H1870" t="str">
        <f>VLOOKUP($A1870, 'Medical Examinations'!$A$2:$J$2336, 5, FALSE)</f>
        <v>No</v>
      </c>
      <c r="I1870" t="str">
        <f>VLOOKUP($A1870, 'Medical Examinations'!$A$2:$J$2336, 6, FALSE)</f>
        <v>No</v>
      </c>
      <c r="J1870">
        <f>VLOOKUP($A1870, 'Medical Examinations'!$A$2:$J$2336, 7, FALSE)</f>
        <v>2</v>
      </c>
      <c r="K1870" t="str">
        <f>VLOOKUP($A1870, 'Medical Examinations'!$A$2:$J$2336, 8, FALSE)</f>
        <v>Yes</v>
      </c>
      <c r="L1870" t="str">
        <f>VLOOKUP($A1870, 'Medical Examinations'!$A$2:$J$2336, 9, FALSE)</f>
        <v>Obesity</v>
      </c>
      <c r="M1870" t="str">
        <f>VLOOKUP($A1870, 'Medical Examinations'!$A$2:$J$2336, 10, FALSE)</f>
        <v>Normal</v>
      </c>
      <c r="N1870">
        <f>VLOOKUP($A1870, 'Hospitalisation Details'!$A$2:$K$2344, 5, FALSE)</f>
        <v>2</v>
      </c>
      <c r="O1870">
        <f>VLOOKUP($A1870, 'Hospitalisation Details'!$A$2:$K$2344, 6, FALSE)</f>
        <v>4266.17</v>
      </c>
      <c r="P1870" t="str">
        <f>VLOOKUP($A1870, 'Hospitalisation Details'!$A$2:$K$2344, 7, FALSE)</f>
        <v>tier - 3</v>
      </c>
      <c r="Q1870" t="str">
        <f>VLOOKUP($A1870, 'Hospitalisation Details'!$A$2:$K$2344, 8, FALSE)</f>
        <v>tier - 2</v>
      </c>
      <c r="R1870" t="str">
        <f>VLOOKUP($A1870, 'Hospitalisation Details'!$A$2:$K$2344, 9, FALSE)</f>
        <v>R1013</v>
      </c>
      <c r="S1870" t="str">
        <f>VLOOKUP($A1870, 'Hospitalisation Details'!$A$2:$K$2344, 10, FALSE)</f>
        <v>18Jun1992</v>
      </c>
      <c r="T1870">
        <f>VLOOKUP($A1870, 'Hospitalisation Details'!$A$2:$K$2344, 11, FALSE)</f>
        <v>30</v>
      </c>
    </row>
    <row r="1871" spans="1:20" ht="15.75" x14ac:dyDescent="0.25">
      <c r="A1871" s="1" t="s">
        <v>497</v>
      </c>
      <c r="B1871" t="str">
        <f>VLOOKUP($A1871, 'Customer Names'!$A$2:$D$2336, 2, FALSE)</f>
        <v>McElroy</v>
      </c>
      <c r="C1871" t="str">
        <f>VLOOKUP($A1871, 'Customer Names'!$A$2:$D$2336, 3, FALSE)</f>
        <v xml:space="preserve"> Mr</v>
      </c>
      <c r="D1871" t="str">
        <f>VLOOKUP($A1871, 'Customer Names'!$A$2:$D$2336, 4, FALSE)</f>
        <v xml:space="preserve">  Dane</v>
      </c>
      <c r="E1871">
        <f>VLOOKUP($A1871, 'Medical Examinations'!$A$2:$J$2336, 2, FALSE)</f>
        <v>15.46</v>
      </c>
      <c r="F1871">
        <f>VLOOKUP($A1871, 'Medical Examinations'!$A$2:$J$2336, 3, FALSE)</f>
        <v>4.99</v>
      </c>
      <c r="G1871" t="str">
        <f>VLOOKUP($A1871, 'Medical Examinations'!$A$2:$J$2336, 4, FALSE)</f>
        <v>No</v>
      </c>
      <c r="H1871" t="str">
        <f>VLOOKUP($A1871, 'Medical Examinations'!$A$2:$J$2336, 5, FALSE)</f>
        <v>No</v>
      </c>
      <c r="I1871" t="str">
        <f>VLOOKUP($A1871, 'Medical Examinations'!$A$2:$J$2336, 6, FALSE)</f>
        <v>Yes</v>
      </c>
      <c r="J1871">
        <f>VLOOKUP($A1871, 'Medical Examinations'!$A$2:$J$2336, 7, FALSE)</f>
        <v>0</v>
      </c>
      <c r="K1871" t="str">
        <f>VLOOKUP($A1871, 'Medical Examinations'!$A$2:$J$2336, 8, FALSE)</f>
        <v>No</v>
      </c>
      <c r="L1871" t="str">
        <f>VLOOKUP($A1871, 'Medical Examinations'!$A$2:$J$2336, 9, FALSE)</f>
        <v>Underweight</v>
      </c>
      <c r="M1871" t="str">
        <f>VLOOKUP($A1871, 'Medical Examinations'!$A$2:$J$2336, 10, FALSE)</f>
        <v>Normal</v>
      </c>
      <c r="N1871">
        <f>VLOOKUP($A1871, 'Hospitalisation Details'!$A$2:$K$2344, 5, FALSE)</f>
        <v>3</v>
      </c>
      <c r="O1871">
        <f>VLOOKUP($A1871, 'Hospitalisation Details'!$A$2:$K$2344, 6, FALSE)</f>
        <v>4265.01</v>
      </c>
      <c r="P1871" t="str">
        <f>VLOOKUP($A1871, 'Hospitalisation Details'!$A$2:$K$2344, 7, FALSE)</f>
        <v>tier - 2</v>
      </c>
      <c r="Q1871" t="str">
        <f>VLOOKUP($A1871, 'Hospitalisation Details'!$A$2:$K$2344, 8, FALSE)</f>
        <v>tier - 1</v>
      </c>
      <c r="R1871" t="str">
        <f>VLOOKUP($A1871, 'Hospitalisation Details'!$A$2:$K$2344, 9, FALSE)</f>
        <v>R1012</v>
      </c>
      <c r="S1871" t="str">
        <f>VLOOKUP($A1871, 'Hospitalisation Details'!$A$2:$K$2344, 10, FALSE)</f>
        <v>20Nov1983</v>
      </c>
      <c r="T1871">
        <f>VLOOKUP($A1871, 'Hospitalisation Details'!$A$2:$K$2344, 11, FALSE)</f>
        <v>39</v>
      </c>
    </row>
    <row r="1872" spans="1:20" ht="15.75" x14ac:dyDescent="0.25">
      <c r="A1872" s="1" t="s">
        <v>496</v>
      </c>
      <c r="B1872" t="str">
        <f>VLOOKUP($A1872, 'Customer Names'!$A$2:$D$2336, 2, FALSE)</f>
        <v>Coffed</v>
      </c>
      <c r="C1872" t="str">
        <f>VLOOKUP($A1872, 'Customer Names'!$A$2:$D$2336, 3, FALSE)</f>
        <v xml:space="preserve"> Mr</v>
      </c>
      <c r="D1872" t="str">
        <f>VLOOKUP($A1872, 'Customer Names'!$A$2:$D$2336, 4, FALSE)</f>
        <v xml:space="preserve">  Dougie J</v>
      </c>
      <c r="E1872">
        <f>VLOOKUP($A1872, 'Medical Examinations'!$A$2:$J$2336, 2, FALSE)</f>
        <v>30.3</v>
      </c>
      <c r="F1872">
        <f>VLOOKUP($A1872, 'Medical Examinations'!$A$2:$J$2336, 3, FALSE)</f>
        <v>4.7699999999999996</v>
      </c>
      <c r="G1872" t="str">
        <f>VLOOKUP($A1872, 'Medical Examinations'!$A$2:$J$2336, 4, FALSE)</f>
        <v>No</v>
      </c>
      <c r="H1872" t="str">
        <f>VLOOKUP($A1872, 'Medical Examinations'!$A$2:$J$2336, 5, FALSE)</f>
        <v>No</v>
      </c>
      <c r="I1872" t="str">
        <f>VLOOKUP($A1872, 'Medical Examinations'!$A$2:$J$2336, 6, FALSE)</f>
        <v>No</v>
      </c>
      <c r="J1872">
        <f>VLOOKUP($A1872, 'Medical Examinations'!$A$2:$J$2336, 7, FALSE)</f>
        <v>1</v>
      </c>
      <c r="K1872" t="str">
        <f>VLOOKUP($A1872, 'Medical Examinations'!$A$2:$J$2336, 8, FALSE)</f>
        <v>No</v>
      </c>
      <c r="L1872" t="str">
        <f>VLOOKUP($A1872, 'Medical Examinations'!$A$2:$J$2336, 9, FALSE)</f>
        <v>Obesity</v>
      </c>
      <c r="M1872" t="str">
        <f>VLOOKUP($A1872, 'Medical Examinations'!$A$2:$J$2336, 10, FALSE)</f>
        <v>Normal</v>
      </c>
      <c r="N1872">
        <f>VLOOKUP($A1872, 'Hospitalisation Details'!$A$2:$K$2344, 5, FALSE)</f>
        <v>3</v>
      </c>
      <c r="O1872">
        <f>VLOOKUP($A1872, 'Hospitalisation Details'!$A$2:$K$2344, 6, FALSE)</f>
        <v>4260.74</v>
      </c>
      <c r="P1872" t="str">
        <f>VLOOKUP($A1872, 'Hospitalisation Details'!$A$2:$K$2344, 7, FALSE)</f>
        <v>tier - 3</v>
      </c>
      <c r="Q1872" t="str">
        <f>VLOOKUP($A1872, 'Hospitalisation Details'!$A$2:$K$2344, 8, FALSE)</f>
        <v>tier - 2</v>
      </c>
      <c r="R1872" t="str">
        <f>VLOOKUP($A1872, 'Hospitalisation Details'!$A$2:$K$2344, 9, FALSE)</f>
        <v>R1011</v>
      </c>
      <c r="S1872" t="str">
        <f>VLOOKUP($A1872, 'Hospitalisation Details'!$A$2:$K$2344, 10, FALSE)</f>
        <v>14Oct1995</v>
      </c>
      <c r="T1872">
        <f>VLOOKUP($A1872, 'Hospitalisation Details'!$A$2:$K$2344, 11, FALSE)</f>
        <v>27</v>
      </c>
    </row>
    <row r="1873" spans="1:20" ht="15.75" x14ac:dyDescent="0.25">
      <c r="A1873" s="1" t="s">
        <v>495</v>
      </c>
      <c r="B1873" t="str">
        <f>VLOOKUP($A1873, 'Customer Names'!$A$2:$D$2336, 2, FALSE)</f>
        <v>Estes</v>
      </c>
      <c r="C1873" t="str">
        <f>VLOOKUP($A1873, 'Customer Names'!$A$2:$D$2336, 3, FALSE)</f>
        <v xml:space="preserve"> Mr</v>
      </c>
      <c r="D1873" t="str">
        <f>VLOOKUP($A1873, 'Customer Names'!$A$2:$D$2336, 4, FALSE)</f>
        <v xml:space="preserve">  Jeremiah H</v>
      </c>
      <c r="E1873">
        <f>VLOOKUP($A1873, 'Medical Examinations'!$A$2:$J$2336, 2, FALSE)</f>
        <v>16.670000000000002</v>
      </c>
      <c r="F1873">
        <f>VLOOKUP($A1873, 'Medical Examinations'!$A$2:$J$2336, 3, FALSE)</f>
        <v>5.46</v>
      </c>
      <c r="G1873" t="str">
        <f>VLOOKUP($A1873, 'Medical Examinations'!$A$2:$J$2336, 4, FALSE)</f>
        <v>No</v>
      </c>
      <c r="H1873" t="str">
        <f>VLOOKUP($A1873, 'Medical Examinations'!$A$2:$J$2336, 5, FALSE)</f>
        <v>No</v>
      </c>
      <c r="I1873" t="str">
        <f>VLOOKUP($A1873, 'Medical Examinations'!$A$2:$J$2336, 6, FALSE)</f>
        <v>No</v>
      </c>
      <c r="J1873">
        <f>VLOOKUP($A1873, 'Medical Examinations'!$A$2:$J$2336, 7, FALSE)</f>
        <v>0</v>
      </c>
      <c r="K1873" t="str">
        <f>VLOOKUP($A1873, 'Medical Examinations'!$A$2:$J$2336, 8, FALSE)</f>
        <v>No</v>
      </c>
      <c r="L1873" t="str">
        <f>VLOOKUP($A1873, 'Medical Examinations'!$A$2:$J$2336, 9, FALSE)</f>
        <v>Underweight</v>
      </c>
      <c r="M1873" t="str">
        <f>VLOOKUP($A1873, 'Medical Examinations'!$A$2:$J$2336, 10, FALSE)</f>
        <v>Normal</v>
      </c>
      <c r="N1873">
        <f>VLOOKUP($A1873, 'Hospitalisation Details'!$A$2:$K$2344, 5, FALSE)</f>
        <v>3</v>
      </c>
      <c r="O1873">
        <f>VLOOKUP($A1873, 'Hospitalisation Details'!$A$2:$K$2344, 6, FALSE)</f>
        <v>4250.24</v>
      </c>
      <c r="P1873" t="str">
        <f>VLOOKUP($A1873, 'Hospitalisation Details'!$A$2:$K$2344, 7, FALSE)</f>
        <v>tier - 2</v>
      </c>
      <c r="Q1873" t="str">
        <f>VLOOKUP($A1873, 'Hospitalisation Details'!$A$2:$K$2344, 8, FALSE)</f>
        <v>tier - 3</v>
      </c>
      <c r="R1873" t="str">
        <f>VLOOKUP($A1873, 'Hospitalisation Details'!$A$2:$K$2344, 9, FALSE)</f>
        <v>R1013</v>
      </c>
      <c r="S1873" t="str">
        <f>VLOOKUP($A1873, 'Hospitalisation Details'!$A$2:$K$2344, 10, FALSE)</f>
        <v>16Jun1982</v>
      </c>
      <c r="T1873">
        <f>VLOOKUP($A1873, 'Hospitalisation Details'!$A$2:$K$2344, 11, FALSE)</f>
        <v>40</v>
      </c>
    </row>
    <row r="1874" spans="1:20" ht="15.75" x14ac:dyDescent="0.25">
      <c r="A1874" s="1" t="s">
        <v>494</v>
      </c>
      <c r="B1874" t="str">
        <f>VLOOKUP($A1874, 'Customer Names'!$A$2:$D$2336, 2, FALSE)</f>
        <v>Miles</v>
      </c>
      <c r="C1874" t="str">
        <f>VLOOKUP($A1874, 'Customer Names'!$A$2:$D$2336, 3, FALSE)</f>
        <v xml:space="preserve"> Mr</v>
      </c>
      <c r="D1874" t="str">
        <f>VLOOKUP($A1874, 'Customer Names'!$A$2:$D$2336, 4, FALSE)</f>
        <v xml:space="preserve">  Ashley J</v>
      </c>
      <c r="E1874">
        <f>VLOOKUP($A1874, 'Medical Examinations'!$A$2:$J$2336, 2, FALSE)</f>
        <v>28.594999999999999</v>
      </c>
      <c r="F1874">
        <f>VLOOKUP($A1874, 'Medical Examinations'!$A$2:$J$2336, 3, FALSE)</f>
        <v>5.43</v>
      </c>
      <c r="G1874" t="str">
        <f>VLOOKUP($A1874, 'Medical Examinations'!$A$2:$J$2336, 4, FALSE)</f>
        <v>No</v>
      </c>
      <c r="H1874" t="str">
        <f>VLOOKUP($A1874, 'Medical Examinations'!$A$2:$J$2336, 5, FALSE)</f>
        <v>No</v>
      </c>
      <c r="I1874" t="str">
        <f>VLOOKUP($A1874, 'Medical Examinations'!$A$2:$J$2336, 6, FALSE)</f>
        <v>No</v>
      </c>
      <c r="J1874">
        <f>VLOOKUP($A1874, 'Medical Examinations'!$A$2:$J$2336, 7, FALSE)</f>
        <v>0</v>
      </c>
      <c r="K1874" t="str">
        <f>VLOOKUP($A1874, 'Medical Examinations'!$A$2:$J$2336, 8, FALSE)</f>
        <v>No</v>
      </c>
      <c r="L1874" t="str">
        <f>VLOOKUP($A1874, 'Medical Examinations'!$A$2:$J$2336, 9, FALSE)</f>
        <v>Obesity</v>
      </c>
      <c r="M1874" t="str">
        <f>VLOOKUP($A1874, 'Medical Examinations'!$A$2:$J$2336, 10, FALSE)</f>
        <v>Normal</v>
      </c>
      <c r="N1874">
        <f>VLOOKUP($A1874, 'Hospitalisation Details'!$A$2:$K$2344, 5, FALSE)</f>
        <v>1</v>
      </c>
      <c r="O1874">
        <f>VLOOKUP($A1874, 'Hospitalisation Details'!$A$2:$K$2344, 6, FALSE)</f>
        <v>4243.59</v>
      </c>
      <c r="P1874" t="str">
        <f>VLOOKUP($A1874, 'Hospitalisation Details'!$A$2:$K$2344, 7, FALSE)</f>
        <v>tier - 3</v>
      </c>
      <c r="Q1874" t="str">
        <f>VLOOKUP($A1874, 'Hospitalisation Details'!$A$2:$K$2344, 8, FALSE)</f>
        <v>tier - 1</v>
      </c>
      <c r="R1874" t="str">
        <f>VLOOKUP($A1874, 'Hospitalisation Details'!$A$2:$K$2344, 9, FALSE)</f>
        <v>R1012</v>
      </c>
      <c r="S1874" t="str">
        <f>VLOOKUP($A1874, 'Hospitalisation Details'!$A$2:$K$2344, 10, FALSE)</f>
        <v>1Dec1991</v>
      </c>
      <c r="T1874">
        <f>VLOOKUP($A1874, 'Hospitalisation Details'!$A$2:$K$2344, 11, FALSE)</f>
        <v>31</v>
      </c>
    </row>
    <row r="1875" spans="1:20" ht="15.75" x14ac:dyDescent="0.25">
      <c r="A1875" s="1" t="s">
        <v>493</v>
      </c>
      <c r="B1875" t="str">
        <f>VLOOKUP($A1875, 'Customer Names'!$A$2:$D$2336, 2, FALSE)</f>
        <v>Zamore</v>
      </c>
      <c r="C1875" t="str">
        <f>VLOOKUP($A1875, 'Customer Names'!$A$2:$D$2336, 3, FALSE)</f>
        <v xml:space="preserve"> Mr</v>
      </c>
      <c r="D1875" t="str">
        <f>VLOOKUP($A1875, 'Customer Names'!$A$2:$D$2336, 4, FALSE)</f>
        <v xml:space="preserve">  Turner J</v>
      </c>
      <c r="E1875">
        <f>VLOOKUP($A1875, 'Medical Examinations'!$A$2:$J$2336, 2, FALSE)</f>
        <v>25.934999999999999</v>
      </c>
      <c r="F1875">
        <f>VLOOKUP($A1875, 'Medical Examinations'!$A$2:$J$2336, 3, FALSE)</f>
        <v>4.29</v>
      </c>
      <c r="G1875" t="str">
        <f>VLOOKUP($A1875, 'Medical Examinations'!$A$2:$J$2336, 4, FALSE)</f>
        <v>No</v>
      </c>
      <c r="H1875" t="str">
        <f>VLOOKUP($A1875, 'Medical Examinations'!$A$2:$J$2336, 5, FALSE)</f>
        <v>No</v>
      </c>
      <c r="I1875" t="str">
        <f>VLOOKUP($A1875, 'Medical Examinations'!$A$2:$J$2336, 6, FALSE)</f>
        <v>No</v>
      </c>
      <c r="J1875">
        <f>VLOOKUP($A1875, 'Medical Examinations'!$A$2:$J$2336, 7, FALSE)</f>
        <v>0</v>
      </c>
      <c r="K1875" t="str">
        <f>VLOOKUP($A1875, 'Medical Examinations'!$A$2:$J$2336, 8, FALSE)</f>
        <v>No</v>
      </c>
      <c r="L1875" t="str">
        <f>VLOOKUP($A1875, 'Medical Examinations'!$A$2:$J$2336, 9, FALSE)</f>
        <v>Obesity</v>
      </c>
      <c r="M1875" t="str">
        <f>VLOOKUP($A1875, 'Medical Examinations'!$A$2:$J$2336, 10, FALSE)</f>
        <v>Normal</v>
      </c>
      <c r="N1875">
        <f>VLOOKUP($A1875, 'Hospitalisation Details'!$A$2:$K$2344, 5, FALSE)</f>
        <v>1</v>
      </c>
      <c r="O1875">
        <f>VLOOKUP($A1875, 'Hospitalisation Details'!$A$2:$K$2344, 6, FALSE)</f>
        <v>4239.8900000000003</v>
      </c>
      <c r="P1875" t="str">
        <f>VLOOKUP($A1875, 'Hospitalisation Details'!$A$2:$K$2344, 7, FALSE)</f>
        <v>tier - 2</v>
      </c>
      <c r="Q1875" t="str">
        <f>VLOOKUP($A1875, 'Hospitalisation Details'!$A$2:$K$2344, 8, FALSE)</f>
        <v>tier - 2</v>
      </c>
      <c r="R1875" t="str">
        <f>VLOOKUP($A1875, 'Hospitalisation Details'!$A$2:$K$2344, 9, FALSE)</f>
        <v>R1012</v>
      </c>
      <c r="S1875" t="str">
        <f>VLOOKUP($A1875, 'Hospitalisation Details'!$A$2:$K$2344, 10, FALSE)</f>
        <v>3Nov1991</v>
      </c>
      <c r="T1875">
        <f>VLOOKUP($A1875, 'Hospitalisation Details'!$A$2:$K$2344, 11, FALSE)</f>
        <v>31</v>
      </c>
    </row>
    <row r="1876" spans="1:20" ht="15.75" x14ac:dyDescent="0.25">
      <c r="A1876" s="1" t="s">
        <v>492</v>
      </c>
      <c r="B1876" t="str">
        <f>VLOOKUP($A1876, 'Customer Names'!$A$2:$D$2336, 2, FALSE)</f>
        <v>Donaghy</v>
      </c>
      <c r="C1876" t="str">
        <f>VLOOKUP($A1876, 'Customer Names'!$A$2:$D$2336, 3, FALSE)</f>
        <v xml:space="preserve"> Mr</v>
      </c>
      <c r="D1876" t="str">
        <f>VLOOKUP($A1876, 'Customer Names'!$A$2:$D$2336, 4, FALSE)</f>
        <v xml:space="preserve">  Roger</v>
      </c>
      <c r="E1876">
        <f>VLOOKUP($A1876, 'Medical Examinations'!$A$2:$J$2336, 2, FALSE)</f>
        <v>27.645</v>
      </c>
      <c r="F1876">
        <f>VLOOKUP($A1876, 'Medical Examinations'!$A$2:$J$2336, 3, FALSE)</f>
        <v>5.25</v>
      </c>
      <c r="G1876" t="str">
        <f>VLOOKUP($A1876, 'Medical Examinations'!$A$2:$J$2336, 4, FALSE)</f>
        <v>No</v>
      </c>
      <c r="H1876" t="str">
        <f>VLOOKUP($A1876, 'Medical Examinations'!$A$2:$J$2336, 5, FALSE)</f>
        <v>No</v>
      </c>
      <c r="I1876" t="str">
        <f>VLOOKUP($A1876, 'Medical Examinations'!$A$2:$J$2336, 6, FALSE)</f>
        <v>No</v>
      </c>
      <c r="J1876">
        <f>VLOOKUP($A1876, 'Medical Examinations'!$A$2:$J$2336, 7, FALSE)</f>
        <v>0</v>
      </c>
      <c r="K1876" t="str">
        <f>VLOOKUP($A1876, 'Medical Examinations'!$A$2:$J$2336, 8, FALSE)</f>
        <v>No</v>
      </c>
      <c r="L1876" t="str">
        <f>VLOOKUP($A1876, 'Medical Examinations'!$A$2:$J$2336, 9, FALSE)</f>
        <v>Obesity</v>
      </c>
      <c r="M1876" t="str">
        <f>VLOOKUP($A1876, 'Medical Examinations'!$A$2:$J$2336, 10, FALSE)</f>
        <v>Normal</v>
      </c>
      <c r="N1876">
        <f>VLOOKUP($A1876, 'Hospitalisation Details'!$A$2:$K$2344, 5, FALSE)</f>
        <v>1</v>
      </c>
      <c r="O1876">
        <f>VLOOKUP($A1876, 'Hospitalisation Details'!$A$2:$K$2344, 6, FALSE)</f>
        <v>4237.13</v>
      </c>
      <c r="P1876" t="str">
        <f>VLOOKUP($A1876, 'Hospitalisation Details'!$A$2:$K$2344, 7, FALSE)</f>
        <v>tier - 3</v>
      </c>
      <c r="Q1876" t="str">
        <f>VLOOKUP($A1876, 'Hospitalisation Details'!$A$2:$K$2344, 8, FALSE)</f>
        <v>tier - 1</v>
      </c>
      <c r="R1876" t="str">
        <f>VLOOKUP($A1876, 'Hospitalisation Details'!$A$2:$K$2344, 9, FALSE)</f>
        <v>R1016</v>
      </c>
      <c r="S1876" t="str">
        <f>VLOOKUP($A1876, 'Hospitalisation Details'!$A$2:$K$2344, 10, FALSE)</f>
        <v>27Jun1992</v>
      </c>
      <c r="T1876">
        <f>VLOOKUP($A1876, 'Hospitalisation Details'!$A$2:$K$2344, 11, FALSE)</f>
        <v>30</v>
      </c>
    </row>
    <row r="1877" spans="1:20" ht="15.75" x14ac:dyDescent="0.25">
      <c r="A1877" s="1" t="s">
        <v>491</v>
      </c>
      <c r="B1877" t="str">
        <f>VLOOKUP($A1877, 'Customer Names'!$A$2:$D$2336, 2, FALSE)</f>
        <v>Kennedy</v>
      </c>
      <c r="C1877" t="str">
        <f>VLOOKUP($A1877, 'Customer Names'!$A$2:$D$2336, 3, FALSE)</f>
        <v xml:space="preserve"> Ms</v>
      </c>
      <c r="D1877" t="str">
        <f>VLOOKUP($A1877, 'Customer Names'!$A$2:$D$2336, 4, FALSE)</f>
        <v xml:space="preserve">  Pamela</v>
      </c>
      <c r="E1877">
        <f>VLOOKUP($A1877, 'Medical Examinations'!$A$2:$J$2336, 2, FALSE)</f>
        <v>30.1</v>
      </c>
      <c r="F1877">
        <f>VLOOKUP($A1877, 'Medical Examinations'!$A$2:$J$2336, 3, FALSE)</f>
        <v>4.04</v>
      </c>
      <c r="G1877" t="str">
        <f>VLOOKUP($A1877, 'Medical Examinations'!$A$2:$J$2336, 4, FALSE)</f>
        <v>No</v>
      </c>
      <c r="H1877" t="str">
        <f>VLOOKUP($A1877, 'Medical Examinations'!$A$2:$J$2336, 5, FALSE)</f>
        <v>No</v>
      </c>
      <c r="I1877" t="str">
        <f>VLOOKUP($A1877, 'Medical Examinations'!$A$2:$J$2336, 6, FALSE)</f>
        <v>No</v>
      </c>
      <c r="J1877">
        <f>VLOOKUP($A1877, 'Medical Examinations'!$A$2:$J$2336, 7, FALSE)</f>
        <v>1</v>
      </c>
      <c r="K1877" t="str">
        <f>VLOOKUP($A1877, 'Medical Examinations'!$A$2:$J$2336, 8, FALSE)</f>
        <v>No</v>
      </c>
      <c r="L1877" t="str">
        <f>VLOOKUP($A1877, 'Medical Examinations'!$A$2:$J$2336, 9, FALSE)</f>
        <v>Obesity</v>
      </c>
      <c r="M1877" t="str">
        <f>VLOOKUP($A1877, 'Medical Examinations'!$A$2:$J$2336, 10, FALSE)</f>
        <v>Normal</v>
      </c>
      <c r="N1877">
        <f>VLOOKUP($A1877, 'Hospitalisation Details'!$A$2:$K$2344, 5, FALSE)</f>
        <v>3</v>
      </c>
      <c r="O1877">
        <f>VLOOKUP($A1877, 'Hospitalisation Details'!$A$2:$K$2344, 6, FALSE)</f>
        <v>4234.93</v>
      </c>
      <c r="P1877" t="str">
        <f>VLOOKUP($A1877, 'Hospitalisation Details'!$A$2:$K$2344, 7, FALSE)</f>
        <v>tier - 2</v>
      </c>
      <c r="Q1877" t="str">
        <f>VLOOKUP($A1877, 'Hospitalisation Details'!$A$2:$K$2344, 8, FALSE)</f>
        <v>tier - 1</v>
      </c>
      <c r="R1877" t="str">
        <f>VLOOKUP($A1877, 'Hospitalisation Details'!$A$2:$K$2344, 9, FALSE)</f>
        <v>R1011</v>
      </c>
      <c r="S1877" t="str">
        <f>VLOOKUP($A1877, 'Hospitalisation Details'!$A$2:$K$2344, 10, FALSE)</f>
        <v>14Dec1998</v>
      </c>
      <c r="T1877">
        <f>VLOOKUP($A1877, 'Hospitalisation Details'!$A$2:$K$2344, 11, FALSE)</f>
        <v>24</v>
      </c>
    </row>
    <row r="1878" spans="1:20" ht="15.75" x14ac:dyDescent="0.25">
      <c r="A1878" s="1" t="s">
        <v>490</v>
      </c>
      <c r="B1878" t="str">
        <f>VLOOKUP($A1878, 'Customer Names'!$A$2:$D$2336, 2, FALSE)</f>
        <v>Fiorini</v>
      </c>
      <c r="C1878" t="str">
        <f>VLOOKUP($A1878, 'Customer Names'!$A$2:$D$2336, 3, FALSE)</f>
        <v xml:space="preserve"> Ms</v>
      </c>
      <c r="D1878" t="str">
        <f>VLOOKUP($A1878, 'Customer Names'!$A$2:$D$2336, 4, FALSE)</f>
        <v xml:space="preserve">  Allison M</v>
      </c>
      <c r="E1878">
        <f>VLOOKUP($A1878, 'Medical Examinations'!$A$2:$J$2336, 2, FALSE)</f>
        <v>26.79</v>
      </c>
      <c r="F1878">
        <f>VLOOKUP($A1878, 'Medical Examinations'!$A$2:$J$2336, 3, FALSE)</f>
        <v>5</v>
      </c>
      <c r="G1878" t="str">
        <f>VLOOKUP($A1878, 'Medical Examinations'!$A$2:$J$2336, 4, FALSE)</f>
        <v>No</v>
      </c>
      <c r="H1878" t="str">
        <f>VLOOKUP($A1878, 'Medical Examinations'!$A$2:$J$2336, 5, FALSE)</f>
        <v>No</v>
      </c>
      <c r="I1878" t="str">
        <f>VLOOKUP($A1878, 'Medical Examinations'!$A$2:$J$2336, 6, FALSE)</f>
        <v>Yes</v>
      </c>
      <c r="J1878">
        <f>VLOOKUP($A1878, 'Medical Examinations'!$A$2:$J$2336, 7, FALSE)</f>
        <v>0</v>
      </c>
      <c r="K1878" t="str">
        <f>VLOOKUP($A1878, 'Medical Examinations'!$A$2:$J$2336, 8, FALSE)</f>
        <v>No</v>
      </c>
      <c r="L1878" t="str">
        <f>VLOOKUP($A1878, 'Medical Examinations'!$A$2:$J$2336, 9, FALSE)</f>
        <v>Obesity</v>
      </c>
      <c r="M1878" t="str">
        <f>VLOOKUP($A1878, 'Medical Examinations'!$A$2:$J$2336, 10, FALSE)</f>
        <v>Normal</v>
      </c>
      <c r="N1878">
        <f>VLOOKUP($A1878, 'Hospitalisation Details'!$A$2:$K$2344, 5, FALSE)</f>
        <v>2</v>
      </c>
      <c r="O1878">
        <f>VLOOKUP($A1878, 'Hospitalisation Details'!$A$2:$K$2344, 6, FALSE)</f>
        <v>4189.1099999999997</v>
      </c>
      <c r="P1878" t="str">
        <f>VLOOKUP($A1878, 'Hospitalisation Details'!$A$2:$K$2344, 7, FALSE)</f>
        <v>tier - 2</v>
      </c>
      <c r="Q1878" t="str">
        <f>VLOOKUP($A1878, 'Hospitalisation Details'!$A$2:$K$2344, 8, FALSE)</f>
        <v>tier - 2</v>
      </c>
      <c r="R1878" t="str">
        <f>VLOOKUP($A1878, 'Hospitalisation Details'!$A$2:$K$2344, 9, FALSE)</f>
        <v>R1012</v>
      </c>
      <c r="S1878" t="str">
        <f>VLOOKUP($A1878, 'Hospitalisation Details'!$A$2:$K$2344, 10, FALSE)</f>
        <v>6Sep1997</v>
      </c>
      <c r="T1878">
        <f>VLOOKUP($A1878, 'Hospitalisation Details'!$A$2:$K$2344, 11, FALSE)</f>
        <v>25</v>
      </c>
    </row>
    <row r="1879" spans="1:20" ht="15.75" x14ac:dyDescent="0.25">
      <c r="A1879" s="1" t="s">
        <v>489</v>
      </c>
      <c r="B1879" t="str">
        <f>VLOOKUP($A1879, 'Customer Names'!$A$2:$D$2336, 2, FALSE)</f>
        <v>Alexander</v>
      </c>
      <c r="C1879" t="str">
        <f>VLOOKUP($A1879, 'Customer Names'!$A$2:$D$2336, 3, FALSE)</f>
        <v xml:space="preserve"> Mrs</v>
      </c>
      <c r="D1879" t="str">
        <f>VLOOKUP($A1879, 'Customer Names'!$A$2:$D$2336, 4, FALSE)</f>
        <v xml:space="preserve">  Katherine H</v>
      </c>
      <c r="E1879">
        <f>VLOOKUP($A1879, 'Medical Examinations'!$A$2:$J$2336, 2, FALSE)</f>
        <v>27.1</v>
      </c>
      <c r="F1879">
        <f>VLOOKUP($A1879, 'Medical Examinations'!$A$2:$J$2336, 3, FALSE)</f>
        <v>4.01</v>
      </c>
      <c r="G1879" t="str">
        <f>VLOOKUP($A1879, 'Medical Examinations'!$A$2:$J$2336, 4, FALSE)</f>
        <v>No</v>
      </c>
      <c r="H1879" t="str">
        <f>VLOOKUP($A1879, 'Medical Examinations'!$A$2:$J$2336, 5, FALSE)</f>
        <v>No</v>
      </c>
      <c r="I1879" t="str">
        <f>VLOOKUP($A1879, 'Medical Examinations'!$A$2:$J$2336, 6, FALSE)</f>
        <v>No</v>
      </c>
      <c r="J1879">
        <f>VLOOKUP($A1879, 'Medical Examinations'!$A$2:$J$2336, 7, FALSE)</f>
        <v>0</v>
      </c>
      <c r="K1879" t="str">
        <f>VLOOKUP($A1879, 'Medical Examinations'!$A$2:$J$2336, 8, FALSE)</f>
        <v>No</v>
      </c>
      <c r="L1879" t="str">
        <f>VLOOKUP($A1879, 'Medical Examinations'!$A$2:$J$2336, 9, FALSE)</f>
        <v>Obesity</v>
      </c>
      <c r="M1879" t="str">
        <f>VLOOKUP($A1879, 'Medical Examinations'!$A$2:$J$2336, 10, FALSE)</f>
        <v>Normal</v>
      </c>
      <c r="N1879">
        <f>VLOOKUP($A1879, 'Hospitalisation Details'!$A$2:$K$2344, 5, FALSE)</f>
        <v>0</v>
      </c>
      <c r="O1879">
        <f>VLOOKUP($A1879, 'Hospitalisation Details'!$A$2:$K$2344, 6, FALSE)</f>
        <v>4188.7299999999996</v>
      </c>
      <c r="P1879" t="str">
        <f>VLOOKUP($A1879, 'Hospitalisation Details'!$A$2:$K$2344, 7, FALSE)</f>
        <v>tier - 2</v>
      </c>
      <c r="Q1879" t="str">
        <f>VLOOKUP($A1879, 'Hospitalisation Details'!$A$2:$K$2344, 8, FALSE)</f>
        <v>tier - 2</v>
      </c>
      <c r="R1879" t="str">
        <f>VLOOKUP($A1879, 'Hospitalisation Details'!$A$2:$K$2344, 9, FALSE)</f>
        <v>R1025</v>
      </c>
      <c r="S1879" t="str">
        <f>VLOOKUP($A1879, 'Hospitalisation Details'!$A$2:$K$2344, 10, FALSE)</f>
        <v>3Oct1995</v>
      </c>
      <c r="T1879">
        <f>VLOOKUP($A1879, 'Hospitalisation Details'!$A$2:$K$2344, 11, FALSE)</f>
        <v>27</v>
      </c>
    </row>
    <row r="1880" spans="1:20" ht="15.75" x14ac:dyDescent="0.25">
      <c r="A1880" s="1" t="s">
        <v>488</v>
      </c>
      <c r="B1880" t="str">
        <f>VLOOKUP($A1880, 'Customer Names'!$A$2:$D$2336, 2, FALSE)</f>
        <v>Watkins</v>
      </c>
      <c r="C1880" t="str">
        <f>VLOOKUP($A1880, 'Customer Names'!$A$2:$D$2336, 3, FALSE)</f>
        <v xml:space="preserve"> Ms</v>
      </c>
      <c r="D1880" t="str">
        <f>VLOOKUP($A1880, 'Customer Names'!$A$2:$D$2336, 4, FALSE)</f>
        <v xml:space="preserve">  Robin</v>
      </c>
      <c r="E1880">
        <f>VLOOKUP($A1880, 'Medical Examinations'!$A$2:$J$2336, 2, FALSE)</f>
        <v>24.31</v>
      </c>
      <c r="F1880">
        <f>VLOOKUP($A1880, 'Medical Examinations'!$A$2:$J$2336, 3, FALSE)</f>
        <v>5.4</v>
      </c>
      <c r="G1880" t="str">
        <f>VLOOKUP($A1880, 'Medical Examinations'!$A$2:$J$2336, 4, FALSE)</f>
        <v>No</v>
      </c>
      <c r="H1880" t="str">
        <f>VLOOKUP($A1880, 'Medical Examinations'!$A$2:$J$2336, 5, FALSE)</f>
        <v>No</v>
      </c>
      <c r="I1880" t="str">
        <f>VLOOKUP($A1880, 'Medical Examinations'!$A$2:$J$2336, 6, FALSE)</f>
        <v>No</v>
      </c>
      <c r="J1880">
        <f>VLOOKUP($A1880, 'Medical Examinations'!$A$2:$J$2336, 7, FALSE)</f>
        <v>0</v>
      </c>
      <c r="K1880" t="str">
        <f>VLOOKUP($A1880, 'Medical Examinations'!$A$2:$J$2336, 8, FALSE)</f>
        <v>No</v>
      </c>
      <c r="L1880" t="str">
        <f>VLOOKUP($A1880, 'Medical Examinations'!$A$2:$J$2336, 9, FALSE)</f>
        <v>Obesity</v>
      </c>
      <c r="M1880" t="str">
        <f>VLOOKUP($A1880, 'Medical Examinations'!$A$2:$J$2336, 10, FALSE)</f>
        <v>Normal</v>
      </c>
      <c r="N1880">
        <f>VLOOKUP($A1880, 'Hospitalisation Details'!$A$2:$K$2344, 5, FALSE)</f>
        <v>0</v>
      </c>
      <c r="O1880">
        <f>VLOOKUP($A1880, 'Hospitalisation Details'!$A$2:$K$2344, 6, FALSE)</f>
        <v>4185.1000000000004</v>
      </c>
      <c r="P1880" t="str">
        <f>VLOOKUP($A1880, 'Hospitalisation Details'!$A$2:$K$2344, 7, FALSE)</f>
        <v>tier - 2</v>
      </c>
      <c r="Q1880" t="str">
        <f>VLOOKUP($A1880, 'Hospitalisation Details'!$A$2:$K$2344, 8, FALSE)</f>
        <v>tier - 3</v>
      </c>
      <c r="R1880" t="str">
        <f>VLOOKUP($A1880, 'Hospitalisation Details'!$A$2:$K$2344, 9, FALSE)</f>
        <v>R1013</v>
      </c>
      <c r="S1880" t="str">
        <f>VLOOKUP($A1880, 'Hospitalisation Details'!$A$2:$K$2344, 10, FALSE)</f>
        <v>25Jun1989</v>
      </c>
      <c r="T1880">
        <f>VLOOKUP($A1880, 'Hospitalisation Details'!$A$2:$K$2344, 11, FALSE)</f>
        <v>33</v>
      </c>
    </row>
    <row r="1881" spans="1:20" ht="15.75" x14ac:dyDescent="0.25">
      <c r="A1881" s="1" t="s">
        <v>487</v>
      </c>
      <c r="B1881" t="str">
        <f>VLOOKUP($A1881, 'Customer Names'!$A$2:$D$2336, 2, FALSE)</f>
        <v>Cassel</v>
      </c>
      <c r="C1881" t="str">
        <f>VLOOKUP($A1881, 'Customer Names'!$A$2:$D$2336, 3, FALSE)</f>
        <v xml:space="preserve"> Ms</v>
      </c>
      <c r="D1881" t="str">
        <f>VLOOKUP($A1881, 'Customer Names'!$A$2:$D$2336, 4, FALSE)</f>
        <v xml:space="preserve">  Terri</v>
      </c>
      <c r="E1881">
        <f>VLOOKUP($A1881, 'Medical Examinations'!$A$2:$J$2336, 2, FALSE)</f>
        <v>15.53</v>
      </c>
      <c r="F1881">
        <f>VLOOKUP($A1881, 'Medical Examinations'!$A$2:$J$2336, 3, FALSE)</f>
        <v>5.81</v>
      </c>
      <c r="G1881" t="str">
        <f>VLOOKUP($A1881, 'Medical Examinations'!$A$2:$J$2336, 4, FALSE)</f>
        <v>No</v>
      </c>
      <c r="H1881" t="str">
        <f>VLOOKUP($A1881, 'Medical Examinations'!$A$2:$J$2336, 5, FALSE)</f>
        <v>No</v>
      </c>
      <c r="I1881" t="str">
        <f>VLOOKUP($A1881, 'Medical Examinations'!$A$2:$J$2336, 6, FALSE)</f>
        <v>No</v>
      </c>
      <c r="J1881">
        <f>VLOOKUP($A1881, 'Medical Examinations'!$A$2:$J$2336, 7, FALSE)</f>
        <v>0</v>
      </c>
      <c r="K1881" t="str">
        <f>VLOOKUP($A1881, 'Medical Examinations'!$A$2:$J$2336, 8, FALSE)</f>
        <v>No</v>
      </c>
      <c r="L1881" t="str">
        <f>VLOOKUP($A1881, 'Medical Examinations'!$A$2:$J$2336, 9, FALSE)</f>
        <v>Underweight</v>
      </c>
      <c r="M1881" t="str">
        <f>VLOOKUP($A1881, 'Medical Examinations'!$A$2:$J$2336, 10, FALSE)</f>
        <v>Diabetes</v>
      </c>
      <c r="N1881">
        <f>VLOOKUP($A1881, 'Hospitalisation Details'!$A$2:$K$2344, 5, FALSE)</f>
        <v>3</v>
      </c>
      <c r="O1881">
        <f>VLOOKUP($A1881, 'Hospitalisation Details'!$A$2:$K$2344, 6, FALSE)</f>
        <v>4163.21</v>
      </c>
      <c r="P1881" t="str">
        <f>VLOOKUP($A1881, 'Hospitalisation Details'!$A$2:$K$2344, 7, FALSE)</f>
        <v>tier - 2</v>
      </c>
      <c r="Q1881" t="str">
        <f>VLOOKUP($A1881, 'Hospitalisation Details'!$A$2:$K$2344, 8, FALSE)</f>
        <v>tier - 2</v>
      </c>
      <c r="R1881" t="str">
        <f>VLOOKUP($A1881, 'Hospitalisation Details'!$A$2:$K$2344, 9, FALSE)</f>
        <v>R1012</v>
      </c>
      <c r="S1881" t="str">
        <f>VLOOKUP($A1881, 'Hospitalisation Details'!$A$2:$K$2344, 10, FALSE)</f>
        <v>16Sep1984</v>
      </c>
      <c r="T1881">
        <f>VLOOKUP($A1881, 'Hospitalisation Details'!$A$2:$K$2344, 11, FALSE)</f>
        <v>38</v>
      </c>
    </row>
    <row r="1882" spans="1:20" ht="15.75" x14ac:dyDescent="0.25">
      <c r="A1882" s="1" t="s">
        <v>486</v>
      </c>
      <c r="B1882" t="str">
        <f>VLOOKUP($A1882, 'Customer Names'!$A$2:$D$2336, 2, FALSE)</f>
        <v>Ferguson</v>
      </c>
      <c r="C1882" t="str">
        <f>VLOOKUP($A1882, 'Customer Names'!$A$2:$D$2336, 3, FALSE)</f>
        <v xml:space="preserve"> Mr</v>
      </c>
      <c r="D1882" t="str">
        <f>VLOOKUP($A1882, 'Customer Names'!$A$2:$D$2336, 4, FALSE)</f>
        <v xml:space="preserve">  Eddie</v>
      </c>
      <c r="E1882">
        <f>VLOOKUP($A1882, 'Medical Examinations'!$A$2:$J$2336, 2, FALSE)</f>
        <v>30.7</v>
      </c>
      <c r="F1882">
        <f>VLOOKUP($A1882, 'Medical Examinations'!$A$2:$J$2336, 3, FALSE)</f>
        <v>5.82</v>
      </c>
      <c r="G1882" t="str">
        <f>VLOOKUP($A1882, 'Medical Examinations'!$A$2:$J$2336, 4, FALSE)</f>
        <v>No</v>
      </c>
      <c r="H1882" t="str">
        <f>VLOOKUP($A1882, 'Medical Examinations'!$A$2:$J$2336, 5, FALSE)</f>
        <v>No</v>
      </c>
      <c r="I1882" t="str">
        <f>VLOOKUP($A1882, 'Medical Examinations'!$A$2:$J$2336, 6, FALSE)</f>
        <v>No</v>
      </c>
      <c r="J1882">
        <f>VLOOKUP($A1882, 'Medical Examinations'!$A$2:$J$2336, 7, FALSE)</f>
        <v>1</v>
      </c>
      <c r="K1882" t="str">
        <f>VLOOKUP($A1882, 'Medical Examinations'!$A$2:$J$2336, 8, FALSE)</f>
        <v>No</v>
      </c>
      <c r="L1882" t="str">
        <f>VLOOKUP($A1882, 'Medical Examinations'!$A$2:$J$2336, 9, FALSE)</f>
        <v>Obesity</v>
      </c>
      <c r="M1882" t="str">
        <f>VLOOKUP($A1882, 'Medical Examinations'!$A$2:$J$2336, 10, FALSE)</f>
        <v>Diabetes</v>
      </c>
      <c r="N1882">
        <f>VLOOKUP($A1882, 'Hospitalisation Details'!$A$2:$K$2344, 5, FALSE)</f>
        <v>0</v>
      </c>
      <c r="O1882">
        <f>VLOOKUP($A1882, 'Hospitalisation Details'!$A$2:$K$2344, 6, FALSE)</f>
        <v>4154.97</v>
      </c>
      <c r="P1882" t="str">
        <f>VLOOKUP($A1882, 'Hospitalisation Details'!$A$2:$K$2344, 7, FALSE)</f>
        <v>tier - 2</v>
      </c>
      <c r="Q1882" t="str">
        <f>VLOOKUP($A1882, 'Hospitalisation Details'!$A$2:$K$2344, 8, FALSE)</f>
        <v>tier - 1</v>
      </c>
      <c r="R1882" t="str">
        <f>VLOOKUP($A1882, 'Hospitalisation Details'!$A$2:$K$2344, 9, FALSE)</f>
        <v>R1012</v>
      </c>
      <c r="S1882" t="str">
        <f>VLOOKUP($A1882, 'Hospitalisation Details'!$A$2:$K$2344, 10, FALSE)</f>
        <v>26Nov1998</v>
      </c>
      <c r="T1882">
        <f>VLOOKUP($A1882, 'Hospitalisation Details'!$A$2:$K$2344, 11, FALSE)</f>
        <v>24</v>
      </c>
    </row>
    <row r="1883" spans="1:20" ht="15.75" x14ac:dyDescent="0.25">
      <c r="A1883" s="1" t="s">
        <v>485</v>
      </c>
      <c r="B1883" t="str">
        <f>VLOOKUP($A1883, 'Customer Names'!$A$2:$D$2336, 2, FALSE)</f>
        <v>O'Sullivan</v>
      </c>
      <c r="C1883" t="str">
        <f>VLOOKUP($A1883, 'Customer Names'!$A$2:$D$2336, 3, FALSE)</f>
        <v xml:space="preserve"> Ms</v>
      </c>
      <c r="D1883" t="str">
        <f>VLOOKUP($A1883, 'Customer Names'!$A$2:$D$2336, 4, FALSE)</f>
        <v xml:space="preserve">  Pamela</v>
      </c>
      <c r="E1883">
        <f>VLOOKUP($A1883, 'Medical Examinations'!$A$2:$J$2336, 2, FALSE)</f>
        <v>33.33</v>
      </c>
      <c r="F1883">
        <f>VLOOKUP($A1883, 'Medical Examinations'!$A$2:$J$2336, 3, FALSE)</f>
        <v>4.82</v>
      </c>
      <c r="G1883" t="str">
        <f>VLOOKUP($A1883, 'Medical Examinations'!$A$2:$J$2336, 4, FALSE)</f>
        <v>Yes</v>
      </c>
      <c r="H1883" t="str">
        <f>VLOOKUP($A1883, 'Medical Examinations'!$A$2:$J$2336, 5, FALSE)</f>
        <v>No</v>
      </c>
      <c r="I1883" t="str">
        <f>VLOOKUP($A1883, 'Medical Examinations'!$A$2:$J$2336, 6, FALSE)</f>
        <v>No</v>
      </c>
      <c r="J1883">
        <f>VLOOKUP($A1883, 'Medical Examinations'!$A$2:$J$2336, 7, FALSE)</f>
        <v>1</v>
      </c>
      <c r="K1883" t="str">
        <f>VLOOKUP($A1883, 'Medical Examinations'!$A$2:$J$2336, 8, FALSE)</f>
        <v>No</v>
      </c>
      <c r="L1883" t="str">
        <f>VLOOKUP($A1883, 'Medical Examinations'!$A$2:$J$2336, 9, FALSE)</f>
        <v>Obesity</v>
      </c>
      <c r="M1883" t="str">
        <f>VLOOKUP($A1883, 'Medical Examinations'!$A$2:$J$2336, 10, FALSE)</f>
        <v>Normal</v>
      </c>
      <c r="N1883">
        <f>VLOOKUP($A1883, 'Hospitalisation Details'!$A$2:$K$2344, 5, FALSE)</f>
        <v>1</v>
      </c>
      <c r="O1883">
        <f>VLOOKUP($A1883, 'Hospitalisation Details'!$A$2:$K$2344, 6, FALSE)</f>
        <v>4151.03</v>
      </c>
      <c r="P1883" t="str">
        <f>VLOOKUP($A1883, 'Hospitalisation Details'!$A$2:$K$2344, 7, FALSE)</f>
        <v>tier - 2</v>
      </c>
      <c r="Q1883" t="str">
        <f>VLOOKUP($A1883, 'Hospitalisation Details'!$A$2:$K$2344, 8, FALSE)</f>
        <v>tier - 2</v>
      </c>
      <c r="R1883" t="str">
        <f>VLOOKUP($A1883, 'Hospitalisation Details'!$A$2:$K$2344, 9, FALSE)</f>
        <v>R1013</v>
      </c>
      <c r="S1883" t="str">
        <f>VLOOKUP($A1883, 'Hospitalisation Details'!$A$2:$K$2344, 10, FALSE)</f>
        <v>4Aug1992</v>
      </c>
      <c r="T1883">
        <f>VLOOKUP($A1883, 'Hospitalisation Details'!$A$2:$K$2344, 11, FALSE)</f>
        <v>30</v>
      </c>
    </row>
    <row r="1884" spans="1:20" ht="15.75" x14ac:dyDescent="0.25">
      <c r="A1884" s="1" t="s">
        <v>484</v>
      </c>
      <c r="B1884" t="str">
        <f>VLOOKUP($A1884, 'Customer Names'!$A$2:$D$2336, 2, FALSE)</f>
        <v>Chepkirui</v>
      </c>
      <c r="C1884" t="str">
        <f>VLOOKUP($A1884, 'Customer Names'!$A$2:$D$2336, 3, FALSE)</f>
        <v xml:space="preserve"> Ms</v>
      </c>
      <c r="D1884" t="str">
        <f>VLOOKUP($A1884, 'Customer Names'!$A$2:$D$2336, 4, FALSE)</f>
        <v xml:space="preserve">  Joyce</v>
      </c>
      <c r="E1884">
        <f>VLOOKUP($A1884, 'Medical Examinations'!$A$2:$J$2336, 2, FALSE)</f>
        <v>32.4</v>
      </c>
      <c r="F1884">
        <f>VLOOKUP($A1884, 'Medical Examinations'!$A$2:$J$2336, 3, FALSE)</f>
        <v>5.08</v>
      </c>
      <c r="G1884" t="str">
        <f>VLOOKUP($A1884, 'Medical Examinations'!$A$2:$J$2336, 4, FALSE)</f>
        <v>No</v>
      </c>
      <c r="H1884" t="str">
        <f>VLOOKUP($A1884, 'Medical Examinations'!$A$2:$J$2336, 5, FALSE)</f>
        <v>No</v>
      </c>
      <c r="I1884" t="str">
        <f>VLOOKUP($A1884, 'Medical Examinations'!$A$2:$J$2336, 6, FALSE)</f>
        <v>No</v>
      </c>
      <c r="J1884">
        <f>VLOOKUP($A1884, 'Medical Examinations'!$A$2:$J$2336, 7, FALSE)</f>
        <v>1</v>
      </c>
      <c r="K1884" t="str">
        <f>VLOOKUP($A1884, 'Medical Examinations'!$A$2:$J$2336, 8, FALSE)</f>
        <v>No</v>
      </c>
      <c r="L1884" t="str">
        <f>VLOOKUP($A1884, 'Medical Examinations'!$A$2:$J$2336, 9, FALSE)</f>
        <v>Obesity</v>
      </c>
      <c r="M1884" t="str">
        <f>VLOOKUP($A1884, 'Medical Examinations'!$A$2:$J$2336, 10, FALSE)</f>
        <v>Normal</v>
      </c>
      <c r="N1884">
        <f>VLOOKUP($A1884, 'Hospitalisation Details'!$A$2:$K$2344, 5, FALSE)</f>
        <v>1</v>
      </c>
      <c r="O1884">
        <f>VLOOKUP($A1884, 'Hospitalisation Details'!$A$2:$K$2344, 6, FALSE)</f>
        <v>4149.74</v>
      </c>
      <c r="P1884" t="str">
        <f>VLOOKUP($A1884, 'Hospitalisation Details'!$A$2:$K$2344, 7, FALSE)</f>
        <v>tier - 2</v>
      </c>
      <c r="Q1884" t="str">
        <f>VLOOKUP($A1884, 'Hospitalisation Details'!$A$2:$K$2344, 8, FALSE)</f>
        <v>tier - 1</v>
      </c>
      <c r="R1884" t="str">
        <f>VLOOKUP($A1884, 'Hospitalisation Details'!$A$2:$K$2344, 9, FALSE)</f>
        <v>R1011</v>
      </c>
      <c r="S1884" t="str">
        <f>VLOOKUP($A1884, 'Hospitalisation Details'!$A$2:$K$2344, 10, FALSE)</f>
        <v>28Jun1992</v>
      </c>
      <c r="T1884">
        <f>VLOOKUP($A1884, 'Hospitalisation Details'!$A$2:$K$2344, 11, FALSE)</f>
        <v>30</v>
      </c>
    </row>
    <row r="1885" spans="1:20" ht="15.75" x14ac:dyDescent="0.25">
      <c r="A1885" s="1" t="s">
        <v>483</v>
      </c>
      <c r="B1885" t="str">
        <f>VLOOKUP($A1885, 'Customer Names'!$A$2:$D$2336, 2, FALSE)</f>
        <v>Gurney</v>
      </c>
      <c r="C1885" t="str">
        <f>VLOOKUP($A1885, 'Customer Names'!$A$2:$D$2336, 3, FALSE)</f>
        <v xml:space="preserve"> Ms</v>
      </c>
      <c r="D1885" t="str">
        <f>VLOOKUP($A1885, 'Customer Names'!$A$2:$D$2336, 4, FALSE)</f>
        <v xml:space="preserve">  Alison W</v>
      </c>
      <c r="E1885">
        <f>VLOOKUP($A1885, 'Medical Examinations'!$A$2:$J$2336, 2, FALSE)</f>
        <v>27.93</v>
      </c>
      <c r="F1885">
        <f>VLOOKUP($A1885, 'Medical Examinations'!$A$2:$J$2336, 3, FALSE)</f>
        <v>5.59</v>
      </c>
      <c r="G1885" t="str">
        <f>VLOOKUP($A1885, 'Medical Examinations'!$A$2:$J$2336, 4, FALSE)</f>
        <v>No</v>
      </c>
      <c r="H1885" t="str">
        <f>VLOOKUP($A1885, 'Medical Examinations'!$A$2:$J$2336, 5, FALSE)</f>
        <v>No</v>
      </c>
      <c r="I1885" t="str">
        <f>VLOOKUP($A1885, 'Medical Examinations'!$A$2:$J$2336, 6, FALSE)</f>
        <v>No</v>
      </c>
      <c r="J1885">
        <f>VLOOKUP($A1885, 'Medical Examinations'!$A$2:$J$2336, 7, FALSE)</f>
        <v>0</v>
      </c>
      <c r="K1885" t="str">
        <f>VLOOKUP($A1885, 'Medical Examinations'!$A$2:$J$2336, 8, FALSE)</f>
        <v>No</v>
      </c>
      <c r="L1885" t="str">
        <f>VLOOKUP($A1885, 'Medical Examinations'!$A$2:$J$2336, 9, FALSE)</f>
        <v>Obesity</v>
      </c>
      <c r="M1885" t="str">
        <f>VLOOKUP($A1885, 'Medical Examinations'!$A$2:$J$2336, 10, FALSE)</f>
        <v>Normal</v>
      </c>
      <c r="N1885">
        <f>VLOOKUP($A1885, 'Hospitalisation Details'!$A$2:$K$2344, 5, FALSE)</f>
        <v>0</v>
      </c>
      <c r="O1885">
        <f>VLOOKUP($A1885, 'Hospitalisation Details'!$A$2:$K$2344, 6, FALSE)</f>
        <v>4137.5200000000004</v>
      </c>
      <c r="P1885" t="str">
        <f>VLOOKUP($A1885, 'Hospitalisation Details'!$A$2:$K$2344, 7, FALSE)</f>
        <v>tier - 2</v>
      </c>
      <c r="Q1885" t="str">
        <f>VLOOKUP($A1885, 'Hospitalisation Details'!$A$2:$K$2344, 8, FALSE)</f>
        <v>tier - 3</v>
      </c>
      <c r="R1885" t="str">
        <f>VLOOKUP($A1885, 'Hospitalisation Details'!$A$2:$K$2344, 9, FALSE)</f>
        <v>R1024</v>
      </c>
      <c r="S1885" t="str">
        <f>VLOOKUP($A1885, 'Hospitalisation Details'!$A$2:$K$2344, 10, FALSE)</f>
        <v>18Jun1992</v>
      </c>
      <c r="T1885">
        <f>VLOOKUP($A1885, 'Hospitalisation Details'!$A$2:$K$2344, 11, FALSE)</f>
        <v>30</v>
      </c>
    </row>
    <row r="1886" spans="1:20" ht="15.75" x14ac:dyDescent="0.25">
      <c r="A1886" s="1" t="s">
        <v>482</v>
      </c>
      <c r="B1886" t="str">
        <f>VLOOKUP($A1886, 'Customer Names'!$A$2:$D$2336, 2, FALSE)</f>
        <v>Francis</v>
      </c>
      <c r="C1886" t="str">
        <f>VLOOKUP($A1886, 'Customer Names'!$A$2:$D$2336, 3, FALSE)</f>
        <v xml:space="preserve"> Ms</v>
      </c>
      <c r="D1886" t="str">
        <f>VLOOKUP($A1886, 'Customer Names'!$A$2:$D$2336, 4, FALSE)</f>
        <v xml:space="preserve">  Tammara C</v>
      </c>
      <c r="E1886">
        <f>VLOOKUP($A1886, 'Medical Examinations'!$A$2:$J$2336, 2, FALSE)</f>
        <v>21.754999999999999</v>
      </c>
      <c r="F1886">
        <f>VLOOKUP($A1886, 'Medical Examinations'!$A$2:$J$2336, 3, FALSE)</f>
        <v>5.12</v>
      </c>
      <c r="G1886" t="str">
        <f>VLOOKUP($A1886, 'Medical Examinations'!$A$2:$J$2336, 4, FALSE)</f>
        <v>No</v>
      </c>
      <c r="H1886" t="str">
        <f>VLOOKUP($A1886, 'Medical Examinations'!$A$2:$J$2336, 5, FALSE)</f>
        <v>No</v>
      </c>
      <c r="I1886" t="str">
        <f>VLOOKUP($A1886, 'Medical Examinations'!$A$2:$J$2336, 6, FALSE)</f>
        <v>No</v>
      </c>
      <c r="J1886">
        <f>VLOOKUP($A1886, 'Medical Examinations'!$A$2:$J$2336, 7, FALSE)</f>
        <v>0</v>
      </c>
      <c r="K1886" t="str">
        <f>VLOOKUP($A1886, 'Medical Examinations'!$A$2:$J$2336, 8, FALSE)</f>
        <v>No</v>
      </c>
      <c r="L1886" t="str">
        <f>VLOOKUP($A1886, 'Medical Examinations'!$A$2:$J$2336, 9, FALSE)</f>
        <v>Obesity</v>
      </c>
      <c r="M1886" t="str">
        <f>VLOOKUP($A1886, 'Medical Examinations'!$A$2:$J$2336, 10, FALSE)</f>
        <v>Normal</v>
      </c>
      <c r="N1886">
        <f>VLOOKUP($A1886, 'Hospitalisation Details'!$A$2:$K$2344, 5, FALSE)</f>
        <v>0</v>
      </c>
      <c r="O1886">
        <f>VLOOKUP($A1886, 'Hospitalisation Details'!$A$2:$K$2344, 6, FALSE)</f>
        <v>4134.08</v>
      </c>
      <c r="P1886" t="str">
        <f>VLOOKUP($A1886, 'Hospitalisation Details'!$A$2:$K$2344, 7, FALSE)</f>
        <v>tier - 2</v>
      </c>
      <c r="Q1886" t="str">
        <f>VLOOKUP($A1886, 'Hospitalisation Details'!$A$2:$K$2344, 8, FALSE)</f>
        <v>tier - 1</v>
      </c>
      <c r="R1886" t="str">
        <f>VLOOKUP($A1886, 'Hospitalisation Details'!$A$2:$K$2344, 9, FALSE)</f>
        <v>R1012</v>
      </c>
      <c r="S1886" t="str">
        <f>VLOOKUP($A1886, 'Hospitalisation Details'!$A$2:$K$2344, 10, FALSE)</f>
        <v>6Aug1991</v>
      </c>
      <c r="T1886">
        <f>VLOOKUP($A1886, 'Hospitalisation Details'!$A$2:$K$2344, 11, FALSE)</f>
        <v>31</v>
      </c>
    </row>
    <row r="1887" spans="1:20" ht="15.75" x14ac:dyDescent="0.25">
      <c r="A1887" s="1" t="s">
        <v>481</v>
      </c>
      <c r="B1887" t="str">
        <f>VLOOKUP($A1887, 'Customer Names'!$A$2:$D$2336, 2, FALSE)</f>
        <v>Gruca</v>
      </c>
      <c r="C1887" t="str">
        <f>VLOOKUP($A1887, 'Customer Names'!$A$2:$D$2336, 3, FALSE)</f>
        <v xml:space="preserve"> Ms</v>
      </c>
      <c r="D1887" t="str">
        <f>VLOOKUP($A1887, 'Customer Names'!$A$2:$D$2336, 4, FALSE)</f>
        <v xml:space="preserve">  Dorota</v>
      </c>
      <c r="E1887">
        <f>VLOOKUP($A1887, 'Medical Examinations'!$A$2:$J$2336, 2, FALSE)</f>
        <v>25.934999999999999</v>
      </c>
      <c r="F1887">
        <f>VLOOKUP($A1887, 'Medical Examinations'!$A$2:$J$2336, 3, FALSE)</f>
        <v>4.95</v>
      </c>
      <c r="G1887" t="str">
        <f>VLOOKUP($A1887, 'Medical Examinations'!$A$2:$J$2336, 4, FALSE)</f>
        <v>No</v>
      </c>
      <c r="H1887" t="str">
        <f>VLOOKUP($A1887, 'Medical Examinations'!$A$2:$J$2336, 5, FALSE)</f>
        <v>No</v>
      </c>
      <c r="I1887" t="str">
        <f>VLOOKUP($A1887, 'Medical Examinations'!$A$2:$J$2336, 6, FALSE)</f>
        <v>No</v>
      </c>
      <c r="J1887">
        <f>VLOOKUP($A1887, 'Medical Examinations'!$A$2:$J$2336, 7, FALSE)</f>
        <v>0</v>
      </c>
      <c r="K1887" t="str">
        <f>VLOOKUP($A1887, 'Medical Examinations'!$A$2:$J$2336, 8, FALSE)</f>
        <v>No</v>
      </c>
      <c r="L1887" t="str">
        <f>VLOOKUP($A1887, 'Medical Examinations'!$A$2:$J$2336, 9, FALSE)</f>
        <v>Obesity</v>
      </c>
      <c r="M1887" t="str">
        <f>VLOOKUP($A1887, 'Medical Examinations'!$A$2:$J$2336, 10, FALSE)</f>
        <v>Normal</v>
      </c>
      <c r="N1887">
        <f>VLOOKUP($A1887, 'Hospitalisation Details'!$A$2:$K$2344, 5, FALSE)</f>
        <v>1</v>
      </c>
      <c r="O1887">
        <f>VLOOKUP($A1887, 'Hospitalisation Details'!$A$2:$K$2344, 6, FALSE)</f>
        <v>4133.6400000000003</v>
      </c>
      <c r="P1887" t="str">
        <f>VLOOKUP($A1887, 'Hospitalisation Details'!$A$2:$K$2344, 7, FALSE)</f>
        <v>tier - 2</v>
      </c>
      <c r="Q1887" t="str">
        <f>VLOOKUP($A1887, 'Hospitalisation Details'!$A$2:$K$2344, 8, FALSE)</f>
        <v>tier - 3</v>
      </c>
      <c r="R1887" t="str">
        <f>VLOOKUP($A1887, 'Hospitalisation Details'!$A$2:$K$2344, 9, FALSE)</f>
        <v>R1012</v>
      </c>
      <c r="S1887" t="str">
        <f>VLOOKUP($A1887, 'Hospitalisation Details'!$A$2:$K$2344, 10, FALSE)</f>
        <v>21Aug1994</v>
      </c>
      <c r="T1887">
        <f>VLOOKUP($A1887, 'Hospitalisation Details'!$A$2:$K$2344, 11, FALSE)</f>
        <v>28</v>
      </c>
    </row>
    <row r="1888" spans="1:20" ht="15.75" x14ac:dyDescent="0.25">
      <c r="A1888" s="1" t="s">
        <v>480</v>
      </c>
      <c r="B1888" t="str">
        <f>VLOOKUP($A1888, 'Customer Names'!$A$2:$D$2336, 2, FALSE)</f>
        <v>Rojas Alvarez</v>
      </c>
      <c r="C1888" t="str">
        <f>VLOOKUP($A1888, 'Customer Names'!$A$2:$D$2336, 3, FALSE)</f>
        <v xml:space="preserve"> Mr</v>
      </c>
      <c r="D1888" t="str">
        <f>VLOOKUP($A1888, 'Customer Names'!$A$2:$D$2336, 4, FALSE)</f>
        <v xml:space="preserve">  Jose Norberto Sr</v>
      </c>
      <c r="E1888">
        <f>VLOOKUP($A1888, 'Medical Examinations'!$A$2:$J$2336, 2, FALSE)</f>
        <v>31.5</v>
      </c>
      <c r="F1888">
        <f>VLOOKUP($A1888, 'Medical Examinations'!$A$2:$J$2336, 3, FALSE)</f>
        <v>6.16</v>
      </c>
      <c r="G1888" t="str">
        <f>VLOOKUP($A1888, 'Medical Examinations'!$A$2:$J$2336, 4, FALSE)</f>
        <v>No</v>
      </c>
      <c r="H1888" t="str">
        <f>VLOOKUP($A1888, 'Medical Examinations'!$A$2:$J$2336, 5, FALSE)</f>
        <v>No</v>
      </c>
      <c r="I1888" t="str">
        <f>VLOOKUP($A1888, 'Medical Examinations'!$A$2:$J$2336, 6, FALSE)</f>
        <v>No</v>
      </c>
      <c r="J1888">
        <f>VLOOKUP($A1888, 'Medical Examinations'!$A$2:$J$2336, 7, FALSE)</f>
        <v>1</v>
      </c>
      <c r="K1888" t="str">
        <f>VLOOKUP($A1888, 'Medical Examinations'!$A$2:$J$2336, 8, FALSE)</f>
        <v>No</v>
      </c>
      <c r="L1888" t="str">
        <f>VLOOKUP($A1888, 'Medical Examinations'!$A$2:$J$2336, 9, FALSE)</f>
        <v>Obesity</v>
      </c>
      <c r="M1888" t="str">
        <f>VLOOKUP($A1888, 'Medical Examinations'!$A$2:$J$2336, 10, FALSE)</f>
        <v>Diabetes</v>
      </c>
      <c r="N1888">
        <f>VLOOKUP($A1888, 'Hospitalisation Details'!$A$2:$K$2344, 5, FALSE)</f>
        <v>1</v>
      </c>
      <c r="O1888">
        <f>VLOOKUP($A1888, 'Hospitalisation Details'!$A$2:$K$2344, 6, FALSE)</f>
        <v>4076.5</v>
      </c>
      <c r="P1888" t="str">
        <f>VLOOKUP($A1888, 'Hospitalisation Details'!$A$2:$K$2344, 7, FALSE)</f>
        <v>tier - 2</v>
      </c>
      <c r="Q1888" t="str">
        <f>VLOOKUP($A1888, 'Hospitalisation Details'!$A$2:$K$2344, 8, FALSE)</f>
        <v>tier - 3</v>
      </c>
      <c r="R1888" t="str">
        <f>VLOOKUP($A1888, 'Hospitalisation Details'!$A$2:$K$2344, 9, FALSE)</f>
        <v>R1011</v>
      </c>
      <c r="S1888" t="str">
        <f>VLOOKUP($A1888, 'Hospitalisation Details'!$A$2:$K$2344, 10, FALSE)</f>
        <v>14Dec1990</v>
      </c>
      <c r="T1888">
        <f>VLOOKUP($A1888, 'Hospitalisation Details'!$A$2:$K$2344, 11, FALSE)</f>
        <v>32</v>
      </c>
    </row>
    <row r="1889" spans="1:20" ht="15.75" x14ac:dyDescent="0.25">
      <c r="A1889" s="1" t="s">
        <v>479</v>
      </c>
      <c r="B1889" t="str">
        <f>VLOOKUP($A1889, 'Customer Names'!$A$2:$D$2336, 2, FALSE)</f>
        <v>Denton</v>
      </c>
      <c r="C1889" t="str">
        <f>VLOOKUP($A1889, 'Customer Names'!$A$2:$D$2336, 3, FALSE)</f>
        <v xml:space="preserve"> Mr</v>
      </c>
      <c r="D1889" t="str">
        <f>VLOOKUP($A1889, 'Customer Names'!$A$2:$D$2336, 4, FALSE)</f>
        <v xml:space="preserve">  Peter</v>
      </c>
      <c r="E1889">
        <f>VLOOKUP($A1889, 'Medical Examinations'!$A$2:$J$2336, 2, FALSE)</f>
        <v>30.03</v>
      </c>
      <c r="F1889">
        <f>VLOOKUP($A1889, 'Medical Examinations'!$A$2:$J$2336, 3, FALSE)</f>
        <v>6.41</v>
      </c>
      <c r="G1889" t="str">
        <f>VLOOKUP($A1889, 'Medical Examinations'!$A$2:$J$2336, 4, FALSE)</f>
        <v>No</v>
      </c>
      <c r="H1889" t="str">
        <f>VLOOKUP($A1889, 'Medical Examinations'!$A$2:$J$2336, 5, FALSE)</f>
        <v>No</v>
      </c>
      <c r="I1889" t="str">
        <f>VLOOKUP($A1889, 'Medical Examinations'!$A$2:$J$2336, 6, FALSE)</f>
        <v>No</v>
      </c>
      <c r="J1889">
        <f>VLOOKUP($A1889, 'Medical Examinations'!$A$2:$J$2336, 7, FALSE)</f>
        <v>1</v>
      </c>
      <c r="K1889" t="str">
        <f>VLOOKUP($A1889, 'Medical Examinations'!$A$2:$J$2336, 8, FALSE)</f>
        <v>No</v>
      </c>
      <c r="L1889" t="str">
        <f>VLOOKUP($A1889, 'Medical Examinations'!$A$2:$J$2336, 9, FALSE)</f>
        <v>Obesity</v>
      </c>
      <c r="M1889" t="str">
        <f>VLOOKUP($A1889, 'Medical Examinations'!$A$2:$J$2336, 10, FALSE)</f>
        <v>Diabetes</v>
      </c>
      <c r="N1889">
        <f>VLOOKUP($A1889, 'Hospitalisation Details'!$A$2:$K$2344, 5, FALSE)</f>
        <v>1</v>
      </c>
      <c r="O1889">
        <f>VLOOKUP($A1889, 'Hospitalisation Details'!$A$2:$K$2344, 6, FALSE)</f>
        <v>4074.45</v>
      </c>
      <c r="P1889" t="str">
        <f>VLOOKUP($A1889, 'Hospitalisation Details'!$A$2:$K$2344, 7, FALSE)</f>
        <v>tier - 3</v>
      </c>
      <c r="Q1889" t="str">
        <f>VLOOKUP($A1889, 'Hospitalisation Details'!$A$2:$K$2344, 8, FALSE)</f>
        <v>tier - 2</v>
      </c>
      <c r="R1889" t="str">
        <f>VLOOKUP($A1889, 'Hospitalisation Details'!$A$2:$K$2344, 9, FALSE)</f>
        <v>R1013</v>
      </c>
      <c r="S1889" t="str">
        <f>VLOOKUP($A1889, 'Hospitalisation Details'!$A$2:$K$2344, 10, FALSE)</f>
        <v>1Dec1990</v>
      </c>
      <c r="T1889">
        <f>VLOOKUP($A1889, 'Hospitalisation Details'!$A$2:$K$2344, 11, FALSE)</f>
        <v>32</v>
      </c>
    </row>
    <row r="1890" spans="1:20" ht="15.75" x14ac:dyDescent="0.25">
      <c r="A1890" s="1" t="s">
        <v>478</v>
      </c>
      <c r="B1890" t="str">
        <f>VLOOKUP($A1890, 'Customer Names'!$A$2:$D$2336, 2, FALSE)</f>
        <v>Mason</v>
      </c>
      <c r="C1890" t="str">
        <f>VLOOKUP($A1890, 'Customer Names'!$A$2:$D$2336, 3, FALSE)</f>
        <v xml:space="preserve"> Mr</v>
      </c>
      <c r="D1890" t="str">
        <f>VLOOKUP($A1890, 'Customer Names'!$A$2:$D$2336, 4, FALSE)</f>
        <v xml:space="preserve">  Bryant</v>
      </c>
      <c r="E1890">
        <f>VLOOKUP($A1890, 'Medical Examinations'!$A$2:$J$2336, 2, FALSE)</f>
        <v>33.479999999999997</v>
      </c>
      <c r="F1890">
        <f>VLOOKUP($A1890, 'Medical Examinations'!$A$2:$J$2336, 3, FALSE)</f>
        <v>8.94</v>
      </c>
      <c r="G1890" t="str">
        <f>VLOOKUP($A1890, 'Medical Examinations'!$A$2:$J$2336, 4, FALSE)</f>
        <v>Yes</v>
      </c>
      <c r="H1890" t="str">
        <f>VLOOKUP($A1890, 'Medical Examinations'!$A$2:$J$2336, 5, FALSE)</f>
        <v>No</v>
      </c>
      <c r="I1890" t="str">
        <f>VLOOKUP($A1890, 'Medical Examinations'!$A$2:$J$2336, 6, FALSE)</f>
        <v>No</v>
      </c>
      <c r="J1890">
        <f>VLOOKUP($A1890, 'Medical Examinations'!$A$2:$J$2336, 7, FALSE)</f>
        <v>1</v>
      </c>
      <c r="K1890" t="str">
        <f>VLOOKUP($A1890, 'Medical Examinations'!$A$2:$J$2336, 8, FALSE)</f>
        <v>No</v>
      </c>
      <c r="L1890" t="str">
        <f>VLOOKUP($A1890, 'Medical Examinations'!$A$2:$J$2336, 9, FALSE)</f>
        <v>Obesity</v>
      </c>
      <c r="M1890" t="str">
        <f>VLOOKUP($A1890, 'Medical Examinations'!$A$2:$J$2336, 10, FALSE)</f>
        <v>Diabetes</v>
      </c>
      <c r="N1890">
        <f>VLOOKUP($A1890, 'Hospitalisation Details'!$A$2:$K$2344, 5, FALSE)</f>
        <v>0</v>
      </c>
      <c r="O1890">
        <f>VLOOKUP($A1890, 'Hospitalisation Details'!$A$2:$K$2344, 6, FALSE)</f>
        <v>4070.51</v>
      </c>
      <c r="P1890" t="str">
        <f>VLOOKUP($A1890, 'Hospitalisation Details'!$A$2:$K$2344, 7, FALSE)</f>
        <v>tier - 2</v>
      </c>
      <c r="Q1890" t="str">
        <f>VLOOKUP($A1890, 'Hospitalisation Details'!$A$2:$K$2344, 8, FALSE)</f>
        <v>tier - 1</v>
      </c>
      <c r="R1890" t="str">
        <f>VLOOKUP($A1890, 'Hospitalisation Details'!$A$2:$K$2344, 9, FALSE)</f>
        <v>R1012</v>
      </c>
      <c r="S1890" t="str">
        <f>VLOOKUP($A1890, 'Hospitalisation Details'!$A$2:$K$2344, 10, FALSE)</f>
        <v>18Oct2002</v>
      </c>
      <c r="T1890">
        <f>VLOOKUP($A1890, 'Hospitalisation Details'!$A$2:$K$2344, 11, FALSE)</f>
        <v>20</v>
      </c>
    </row>
    <row r="1891" spans="1:20" ht="15.75" x14ac:dyDescent="0.25">
      <c r="A1891" s="1" t="s">
        <v>477</v>
      </c>
      <c r="B1891" t="str">
        <f>VLOOKUP($A1891, 'Customer Names'!$A$2:$D$2336, 2, FALSE)</f>
        <v>Trout</v>
      </c>
      <c r="C1891" t="str">
        <f>VLOOKUP($A1891, 'Customer Names'!$A$2:$D$2336, 3, FALSE)</f>
        <v xml:space="preserve"> Ms</v>
      </c>
      <c r="D1891" t="str">
        <f>VLOOKUP($A1891, 'Customer Names'!$A$2:$D$2336, 4, FALSE)</f>
        <v xml:space="preserve">  Christina</v>
      </c>
      <c r="E1891">
        <f>VLOOKUP($A1891, 'Medical Examinations'!$A$2:$J$2336, 2, FALSE)</f>
        <v>16.510000000000002</v>
      </c>
      <c r="F1891">
        <f>VLOOKUP($A1891, 'Medical Examinations'!$A$2:$J$2336, 3, FALSE)</f>
        <v>4.42</v>
      </c>
      <c r="G1891" t="str">
        <f>VLOOKUP($A1891, 'Medical Examinations'!$A$2:$J$2336, 4, FALSE)</f>
        <v>No</v>
      </c>
      <c r="H1891" t="str">
        <f>VLOOKUP($A1891, 'Medical Examinations'!$A$2:$J$2336, 5, FALSE)</f>
        <v>No</v>
      </c>
      <c r="I1891" t="str">
        <f>VLOOKUP($A1891, 'Medical Examinations'!$A$2:$J$2336, 6, FALSE)</f>
        <v>Yes</v>
      </c>
      <c r="J1891">
        <f>VLOOKUP($A1891, 'Medical Examinations'!$A$2:$J$2336, 7, FALSE)</f>
        <v>0</v>
      </c>
      <c r="K1891" t="str">
        <f>VLOOKUP($A1891, 'Medical Examinations'!$A$2:$J$2336, 8, FALSE)</f>
        <v>No</v>
      </c>
      <c r="L1891" t="str">
        <f>VLOOKUP($A1891, 'Medical Examinations'!$A$2:$J$2336, 9, FALSE)</f>
        <v>Underweight</v>
      </c>
      <c r="M1891" t="str">
        <f>VLOOKUP($A1891, 'Medical Examinations'!$A$2:$J$2336, 10, FALSE)</f>
        <v>Normal</v>
      </c>
      <c r="N1891">
        <f>VLOOKUP($A1891, 'Hospitalisation Details'!$A$2:$K$2344, 5, FALSE)</f>
        <v>3</v>
      </c>
      <c r="O1891">
        <f>VLOOKUP($A1891, 'Hospitalisation Details'!$A$2:$K$2344, 6, FALSE)</f>
        <v>4070.42</v>
      </c>
      <c r="P1891" t="str">
        <f>VLOOKUP($A1891, 'Hospitalisation Details'!$A$2:$K$2344, 7, FALSE)</f>
        <v>tier - 2</v>
      </c>
      <c r="Q1891" t="str">
        <f>VLOOKUP($A1891, 'Hospitalisation Details'!$A$2:$K$2344, 8, FALSE)</f>
        <v>tier - 1</v>
      </c>
      <c r="R1891" t="str">
        <f>VLOOKUP($A1891, 'Hospitalisation Details'!$A$2:$K$2344, 9, FALSE)</f>
        <v>R1013</v>
      </c>
      <c r="S1891" t="str">
        <f>VLOOKUP($A1891, 'Hospitalisation Details'!$A$2:$K$2344, 10, FALSE)</f>
        <v>16Sep1983</v>
      </c>
      <c r="T1891">
        <f>VLOOKUP($A1891, 'Hospitalisation Details'!$A$2:$K$2344, 11, FALSE)</f>
        <v>39</v>
      </c>
    </row>
    <row r="1892" spans="1:20" ht="15.75" x14ac:dyDescent="0.25">
      <c r="A1892" s="1" t="s">
        <v>476</v>
      </c>
      <c r="B1892" t="str">
        <f>VLOOKUP($A1892, 'Customer Names'!$A$2:$D$2336, 2, FALSE)</f>
        <v>Gilbert</v>
      </c>
      <c r="C1892" t="str">
        <f>VLOOKUP($A1892, 'Customer Names'!$A$2:$D$2336, 3, FALSE)</f>
        <v xml:space="preserve"> Mr</v>
      </c>
      <c r="D1892" t="str">
        <f>VLOOKUP($A1892, 'Customer Names'!$A$2:$D$2336, 4, FALSE)</f>
        <v xml:space="preserve">  John</v>
      </c>
      <c r="E1892">
        <f>VLOOKUP($A1892, 'Medical Examinations'!$A$2:$J$2336, 2, FALSE)</f>
        <v>33.155000000000001</v>
      </c>
      <c r="F1892">
        <f>VLOOKUP($A1892, 'Medical Examinations'!$A$2:$J$2336, 3, FALSE)</f>
        <v>5.3</v>
      </c>
      <c r="G1892" t="str">
        <f>VLOOKUP($A1892, 'Medical Examinations'!$A$2:$J$2336, 4, FALSE)</f>
        <v>Yes</v>
      </c>
      <c r="H1892" t="str">
        <f>VLOOKUP($A1892, 'Medical Examinations'!$A$2:$J$2336, 5, FALSE)</f>
        <v>No</v>
      </c>
      <c r="I1892" t="str">
        <f>VLOOKUP($A1892, 'Medical Examinations'!$A$2:$J$2336, 6, FALSE)</f>
        <v>No</v>
      </c>
      <c r="J1892">
        <f>VLOOKUP($A1892, 'Medical Examinations'!$A$2:$J$2336, 7, FALSE)</f>
        <v>1</v>
      </c>
      <c r="K1892" t="str">
        <f>VLOOKUP($A1892, 'Medical Examinations'!$A$2:$J$2336, 8, FALSE)</f>
        <v>No</v>
      </c>
      <c r="L1892" t="str">
        <f>VLOOKUP($A1892, 'Medical Examinations'!$A$2:$J$2336, 9, FALSE)</f>
        <v>Obesity</v>
      </c>
      <c r="M1892" t="str">
        <f>VLOOKUP($A1892, 'Medical Examinations'!$A$2:$J$2336, 10, FALSE)</f>
        <v>Normal</v>
      </c>
      <c r="N1892">
        <f>VLOOKUP($A1892, 'Hospitalisation Details'!$A$2:$K$2344, 5, FALSE)</f>
        <v>2</v>
      </c>
      <c r="O1892">
        <f>VLOOKUP($A1892, 'Hospitalisation Details'!$A$2:$K$2344, 6, FALSE)</f>
        <v>4058.71</v>
      </c>
      <c r="P1892" t="str">
        <f>VLOOKUP($A1892, 'Hospitalisation Details'!$A$2:$K$2344, 7, FALSE)</f>
        <v>tier - 3</v>
      </c>
      <c r="Q1892" t="str">
        <f>VLOOKUP($A1892, 'Hospitalisation Details'!$A$2:$K$2344, 8, FALSE)</f>
        <v>tier - 3</v>
      </c>
      <c r="R1892" t="str">
        <f>VLOOKUP($A1892, 'Hospitalisation Details'!$A$2:$K$2344, 9, FALSE)</f>
        <v>R1012</v>
      </c>
      <c r="S1892" t="str">
        <f>VLOOKUP($A1892, 'Hospitalisation Details'!$A$2:$K$2344, 10, FALSE)</f>
        <v>14Sep1995</v>
      </c>
      <c r="T1892">
        <f>VLOOKUP($A1892, 'Hospitalisation Details'!$A$2:$K$2344, 11, FALSE)</f>
        <v>27</v>
      </c>
    </row>
    <row r="1893" spans="1:20" ht="15.75" x14ac:dyDescent="0.25">
      <c r="A1893" s="1" t="s">
        <v>475</v>
      </c>
      <c r="B1893" t="str">
        <f>VLOOKUP($A1893, 'Customer Names'!$A$2:$D$2336, 2, FALSE)</f>
        <v>Chong</v>
      </c>
      <c r="C1893" t="str">
        <f>VLOOKUP($A1893, 'Customer Names'!$A$2:$D$2336, 3, FALSE)</f>
        <v xml:space="preserve"> Mr</v>
      </c>
      <c r="D1893" t="str">
        <f>VLOOKUP($A1893, 'Customer Names'!$A$2:$D$2336, 4, FALSE)</f>
        <v xml:space="preserve">  Eduardo</v>
      </c>
      <c r="E1893">
        <f>VLOOKUP($A1893, 'Medical Examinations'!$A$2:$J$2336, 2, FALSE)</f>
        <v>37.29</v>
      </c>
      <c r="F1893">
        <f>VLOOKUP($A1893, 'Medical Examinations'!$A$2:$J$2336, 3, FALSE)</f>
        <v>4.6399999999999997</v>
      </c>
      <c r="G1893" t="str">
        <f>VLOOKUP($A1893, 'Medical Examinations'!$A$2:$J$2336, 4, FALSE)</f>
        <v>Yes</v>
      </c>
      <c r="H1893" t="str">
        <f>VLOOKUP($A1893, 'Medical Examinations'!$A$2:$J$2336, 5, FALSE)</f>
        <v>No</v>
      </c>
      <c r="I1893" t="str">
        <f>VLOOKUP($A1893, 'Medical Examinations'!$A$2:$J$2336, 6, FALSE)</f>
        <v>Yes</v>
      </c>
      <c r="J1893">
        <f>VLOOKUP($A1893, 'Medical Examinations'!$A$2:$J$2336, 7, FALSE)</f>
        <v>1</v>
      </c>
      <c r="K1893" t="str">
        <f>VLOOKUP($A1893, 'Medical Examinations'!$A$2:$J$2336, 8, FALSE)</f>
        <v>No</v>
      </c>
      <c r="L1893" t="str">
        <f>VLOOKUP($A1893, 'Medical Examinations'!$A$2:$J$2336, 9, FALSE)</f>
        <v>Obesity</v>
      </c>
      <c r="M1893" t="str">
        <f>VLOOKUP($A1893, 'Medical Examinations'!$A$2:$J$2336, 10, FALSE)</f>
        <v>Normal</v>
      </c>
      <c r="N1893">
        <f>VLOOKUP($A1893, 'Hospitalisation Details'!$A$2:$K$2344, 5, FALSE)</f>
        <v>2</v>
      </c>
      <c r="O1893">
        <f>VLOOKUP($A1893, 'Hospitalisation Details'!$A$2:$K$2344, 6, FALSE)</f>
        <v>4058.12</v>
      </c>
      <c r="P1893" t="str">
        <f>VLOOKUP($A1893, 'Hospitalisation Details'!$A$2:$K$2344, 7, FALSE)</f>
        <v>tier - 2</v>
      </c>
      <c r="Q1893" t="str">
        <f>VLOOKUP($A1893, 'Hospitalisation Details'!$A$2:$K$2344, 8, FALSE)</f>
        <v>tier - 1</v>
      </c>
      <c r="R1893" t="str">
        <f>VLOOKUP($A1893, 'Hospitalisation Details'!$A$2:$K$2344, 9, FALSE)</f>
        <v>R1013</v>
      </c>
      <c r="S1893" t="str">
        <f>VLOOKUP($A1893, 'Hospitalisation Details'!$A$2:$K$2344, 10, FALSE)</f>
        <v>13Aug1993</v>
      </c>
      <c r="T1893">
        <f>VLOOKUP($A1893, 'Hospitalisation Details'!$A$2:$K$2344, 11, FALSE)</f>
        <v>29</v>
      </c>
    </row>
    <row r="1894" spans="1:20" ht="15.75" x14ac:dyDescent="0.25">
      <c r="A1894" s="1" t="s">
        <v>474</v>
      </c>
      <c r="B1894" t="str">
        <f>VLOOKUP($A1894, 'Customer Names'!$A$2:$D$2336, 2, FALSE)</f>
        <v>Henry</v>
      </c>
      <c r="C1894" t="str">
        <f>VLOOKUP($A1894, 'Customer Names'!$A$2:$D$2336, 3, FALSE)</f>
        <v xml:space="preserve"> Ms</v>
      </c>
      <c r="D1894" t="str">
        <f>VLOOKUP($A1894, 'Customer Names'!$A$2:$D$2336, 4, FALSE)</f>
        <v xml:space="preserve">  Laura M</v>
      </c>
      <c r="E1894">
        <f>VLOOKUP($A1894, 'Medical Examinations'!$A$2:$J$2336, 2, FALSE)</f>
        <v>20.23</v>
      </c>
      <c r="F1894">
        <f>VLOOKUP($A1894, 'Medical Examinations'!$A$2:$J$2336, 3, FALSE)</f>
        <v>6.16</v>
      </c>
      <c r="G1894" t="str">
        <f>VLOOKUP($A1894, 'Medical Examinations'!$A$2:$J$2336, 4, FALSE)</f>
        <v>No</v>
      </c>
      <c r="H1894" t="str">
        <f>VLOOKUP($A1894, 'Medical Examinations'!$A$2:$J$2336, 5, FALSE)</f>
        <v>No</v>
      </c>
      <c r="I1894" t="str">
        <f>VLOOKUP($A1894, 'Medical Examinations'!$A$2:$J$2336, 6, FALSE)</f>
        <v>No</v>
      </c>
      <c r="J1894">
        <f>VLOOKUP($A1894, 'Medical Examinations'!$A$2:$J$2336, 7, FALSE)</f>
        <v>0</v>
      </c>
      <c r="K1894" t="str">
        <f>VLOOKUP($A1894, 'Medical Examinations'!$A$2:$J$2336, 8, FALSE)</f>
        <v>No</v>
      </c>
      <c r="L1894" t="str">
        <f>VLOOKUP($A1894, 'Medical Examinations'!$A$2:$J$2336, 9, FALSE)</f>
        <v>Obesity</v>
      </c>
      <c r="M1894" t="str">
        <f>VLOOKUP($A1894, 'Medical Examinations'!$A$2:$J$2336, 10, FALSE)</f>
        <v>Diabetes</v>
      </c>
      <c r="N1894">
        <f>VLOOKUP($A1894, 'Hospitalisation Details'!$A$2:$K$2344, 5, FALSE)</f>
        <v>3</v>
      </c>
      <c r="O1894">
        <f>VLOOKUP($A1894, 'Hospitalisation Details'!$A$2:$K$2344, 6, FALSE)</f>
        <v>4047.94</v>
      </c>
      <c r="P1894" t="str">
        <f>VLOOKUP($A1894, 'Hospitalisation Details'!$A$2:$K$2344, 7, FALSE)</f>
        <v>tier - 2</v>
      </c>
      <c r="Q1894" t="str">
        <f>VLOOKUP($A1894, 'Hospitalisation Details'!$A$2:$K$2344, 8, FALSE)</f>
        <v>tier - 1</v>
      </c>
      <c r="R1894" t="str">
        <f>VLOOKUP($A1894, 'Hospitalisation Details'!$A$2:$K$2344, 9, FALSE)</f>
        <v>R1013</v>
      </c>
      <c r="S1894" t="str">
        <f>VLOOKUP($A1894, 'Hospitalisation Details'!$A$2:$K$2344, 10, FALSE)</f>
        <v>30Nov1988</v>
      </c>
      <c r="T1894">
        <f>VLOOKUP($A1894, 'Hospitalisation Details'!$A$2:$K$2344, 11, FALSE)</f>
        <v>34</v>
      </c>
    </row>
    <row r="1895" spans="1:20" ht="15.75" x14ac:dyDescent="0.25">
      <c r="A1895" s="1" t="s">
        <v>473</v>
      </c>
      <c r="B1895" t="str">
        <f>VLOOKUP($A1895, 'Customer Names'!$A$2:$D$2336, 2, FALSE)</f>
        <v>Brenneman</v>
      </c>
      <c r="C1895" t="str">
        <f>VLOOKUP($A1895, 'Customer Names'!$A$2:$D$2336, 3, FALSE)</f>
        <v xml:space="preserve"> Mr</v>
      </c>
      <c r="D1895" t="str">
        <f>VLOOKUP($A1895, 'Customer Names'!$A$2:$D$2336, 4, FALSE)</f>
        <v xml:space="preserve">  Charlie</v>
      </c>
      <c r="E1895">
        <f>VLOOKUP($A1895, 'Medical Examinations'!$A$2:$J$2336, 2, FALSE)</f>
        <v>28.975000000000001</v>
      </c>
      <c r="F1895">
        <f>VLOOKUP($A1895, 'Medical Examinations'!$A$2:$J$2336, 3, FALSE)</f>
        <v>4.12</v>
      </c>
      <c r="G1895" t="str">
        <f>VLOOKUP($A1895, 'Medical Examinations'!$A$2:$J$2336, 4, FALSE)</f>
        <v>No</v>
      </c>
      <c r="H1895" t="str">
        <f>VLOOKUP($A1895, 'Medical Examinations'!$A$2:$J$2336, 5, FALSE)</f>
        <v>No</v>
      </c>
      <c r="I1895" t="str">
        <f>VLOOKUP($A1895, 'Medical Examinations'!$A$2:$J$2336, 6, FALSE)</f>
        <v>Yes</v>
      </c>
      <c r="J1895">
        <f>VLOOKUP($A1895, 'Medical Examinations'!$A$2:$J$2336, 7, FALSE)</f>
        <v>0</v>
      </c>
      <c r="K1895" t="str">
        <f>VLOOKUP($A1895, 'Medical Examinations'!$A$2:$J$2336, 8, FALSE)</f>
        <v>No</v>
      </c>
      <c r="L1895" t="str">
        <f>VLOOKUP($A1895, 'Medical Examinations'!$A$2:$J$2336, 9, FALSE)</f>
        <v>Obesity</v>
      </c>
      <c r="M1895" t="str">
        <f>VLOOKUP($A1895, 'Medical Examinations'!$A$2:$J$2336, 10, FALSE)</f>
        <v>Normal</v>
      </c>
      <c r="N1895">
        <f>VLOOKUP($A1895, 'Hospitalisation Details'!$A$2:$K$2344, 5, FALSE)</f>
        <v>1</v>
      </c>
      <c r="O1895">
        <f>VLOOKUP($A1895, 'Hospitalisation Details'!$A$2:$K$2344, 6, FALSE)</f>
        <v>4040.56</v>
      </c>
      <c r="P1895" t="str">
        <f>VLOOKUP($A1895, 'Hospitalisation Details'!$A$2:$K$2344, 7, FALSE)</f>
        <v>tier - 3</v>
      </c>
      <c r="Q1895" t="str">
        <f>VLOOKUP($A1895, 'Hospitalisation Details'!$A$2:$K$2344, 8, FALSE)</f>
        <v>tier - 3</v>
      </c>
      <c r="R1895" t="str">
        <f>VLOOKUP($A1895, 'Hospitalisation Details'!$A$2:$K$2344, 9, FALSE)</f>
        <v>R1015</v>
      </c>
      <c r="S1895" t="str">
        <f>VLOOKUP($A1895, 'Hospitalisation Details'!$A$2:$K$2344, 10, FALSE)</f>
        <v>26Dec1993</v>
      </c>
      <c r="T1895">
        <f>VLOOKUP($A1895, 'Hospitalisation Details'!$A$2:$K$2344, 11, FALSE)</f>
        <v>29</v>
      </c>
    </row>
    <row r="1896" spans="1:20" ht="15.75" x14ac:dyDescent="0.25">
      <c r="A1896" s="1" t="s">
        <v>472</v>
      </c>
      <c r="B1896" t="str">
        <f>VLOOKUP($A1896, 'Customer Names'!$A$2:$D$2336, 2, FALSE)</f>
        <v>Kemp</v>
      </c>
      <c r="C1896" t="str">
        <f>VLOOKUP($A1896, 'Customer Names'!$A$2:$D$2336, 3, FALSE)</f>
        <v xml:space="preserve"> Ms</v>
      </c>
      <c r="D1896" t="str">
        <f>VLOOKUP($A1896, 'Customer Names'!$A$2:$D$2336, 4, FALSE)</f>
        <v xml:space="preserve">  Melissa D</v>
      </c>
      <c r="E1896">
        <f>VLOOKUP($A1896, 'Medical Examinations'!$A$2:$J$2336, 2, FALSE)</f>
        <v>16.420000000000002</v>
      </c>
      <c r="F1896">
        <f>VLOOKUP($A1896, 'Medical Examinations'!$A$2:$J$2336, 3, FALSE)</f>
        <v>5.77</v>
      </c>
      <c r="G1896" t="str">
        <f>VLOOKUP($A1896, 'Medical Examinations'!$A$2:$J$2336, 4, FALSE)</f>
        <v>No</v>
      </c>
      <c r="H1896" t="str">
        <f>VLOOKUP($A1896, 'Medical Examinations'!$A$2:$J$2336, 5, FALSE)</f>
        <v>No</v>
      </c>
      <c r="I1896" t="str">
        <f>VLOOKUP($A1896, 'Medical Examinations'!$A$2:$J$2336, 6, FALSE)</f>
        <v>Yes</v>
      </c>
      <c r="J1896">
        <f>VLOOKUP($A1896, 'Medical Examinations'!$A$2:$J$2336, 7, FALSE)</f>
        <v>0</v>
      </c>
      <c r="K1896" t="str">
        <f>VLOOKUP($A1896, 'Medical Examinations'!$A$2:$J$2336, 8, FALSE)</f>
        <v>No</v>
      </c>
      <c r="L1896" t="str">
        <f>VLOOKUP($A1896, 'Medical Examinations'!$A$2:$J$2336, 9, FALSE)</f>
        <v>Underweight</v>
      </c>
      <c r="M1896" t="str">
        <f>VLOOKUP($A1896, 'Medical Examinations'!$A$2:$J$2336, 10, FALSE)</f>
        <v>Diabetes</v>
      </c>
      <c r="N1896">
        <f>VLOOKUP($A1896, 'Hospitalisation Details'!$A$2:$K$2344, 5, FALSE)</f>
        <v>3</v>
      </c>
      <c r="O1896">
        <f>VLOOKUP($A1896, 'Hospitalisation Details'!$A$2:$K$2344, 6, FALSE)</f>
        <v>4039.9</v>
      </c>
      <c r="P1896" t="str">
        <f>VLOOKUP($A1896, 'Hospitalisation Details'!$A$2:$K$2344, 7, FALSE)</f>
        <v>tier - 2</v>
      </c>
      <c r="Q1896" t="str">
        <f>VLOOKUP($A1896, 'Hospitalisation Details'!$A$2:$K$2344, 8, FALSE)</f>
        <v>tier - 1</v>
      </c>
      <c r="R1896" t="str">
        <f>VLOOKUP($A1896, 'Hospitalisation Details'!$A$2:$K$2344, 9, FALSE)</f>
        <v>R1013</v>
      </c>
      <c r="S1896" t="str">
        <f>VLOOKUP($A1896, 'Hospitalisation Details'!$A$2:$K$2344, 10, FALSE)</f>
        <v>10Nov1983</v>
      </c>
      <c r="T1896">
        <f>VLOOKUP($A1896, 'Hospitalisation Details'!$A$2:$K$2344, 11, FALSE)</f>
        <v>39</v>
      </c>
    </row>
    <row r="1897" spans="1:20" ht="15.75" x14ac:dyDescent="0.25">
      <c r="A1897" s="1" t="s">
        <v>471</v>
      </c>
      <c r="B1897" t="str">
        <f>VLOOKUP($A1897, 'Customer Names'!$A$2:$D$2336, 2, FALSE)</f>
        <v>Wilson</v>
      </c>
      <c r="C1897" t="str">
        <f>VLOOKUP($A1897, 'Customer Names'!$A$2:$D$2336, 3, FALSE)</f>
        <v xml:space="preserve"> Mr</v>
      </c>
      <c r="D1897" t="str">
        <f>VLOOKUP($A1897, 'Customer Names'!$A$2:$D$2336, 4, FALSE)</f>
        <v xml:space="preserve">  Dan C Jr</v>
      </c>
      <c r="E1897">
        <f>VLOOKUP($A1897, 'Medical Examinations'!$A$2:$J$2336, 2, FALSE)</f>
        <v>17.559999999999999</v>
      </c>
      <c r="F1897">
        <f>VLOOKUP($A1897, 'Medical Examinations'!$A$2:$J$2336, 3, FALSE)</f>
        <v>6.2</v>
      </c>
      <c r="G1897" t="str">
        <f>VLOOKUP($A1897, 'Medical Examinations'!$A$2:$J$2336, 4, FALSE)</f>
        <v>No</v>
      </c>
      <c r="H1897" t="str">
        <f>VLOOKUP($A1897, 'Medical Examinations'!$A$2:$J$2336, 5, FALSE)</f>
        <v>No</v>
      </c>
      <c r="I1897" t="str">
        <f>VLOOKUP($A1897, 'Medical Examinations'!$A$2:$J$2336, 6, FALSE)</f>
        <v>No</v>
      </c>
      <c r="J1897">
        <f>VLOOKUP($A1897, 'Medical Examinations'!$A$2:$J$2336, 7, FALSE)</f>
        <v>0</v>
      </c>
      <c r="K1897" t="str">
        <f>VLOOKUP($A1897, 'Medical Examinations'!$A$2:$J$2336, 8, FALSE)</f>
        <v>No</v>
      </c>
      <c r="L1897" t="str">
        <f>VLOOKUP($A1897, 'Medical Examinations'!$A$2:$J$2336, 9, FALSE)</f>
        <v>Underweight</v>
      </c>
      <c r="M1897" t="str">
        <f>VLOOKUP($A1897, 'Medical Examinations'!$A$2:$J$2336, 10, FALSE)</f>
        <v>Diabetes</v>
      </c>
      <c r="N1897">
        <f>VLOOKUP($A1897, 'Hospitalisation Details'!$A$2:$K$2344, 5, FALSE)</f>
        <v>3</v>
      </c>
      <c r="O1897">
        <f>VLOOKUP($A1897, 'Hospitalisation Details'!$A$2:$K$2344, 6, FALSE)</f>
        <v>4038.41</v>
      </c>
      <c r="P1897" t="str">
        <f>VLOOKUP($A1897, 'Hospitalisation Details'!$A$2:$K$2344, 7, FALSE)</f>
        <v>tier - 2</v>
      </c>
      <c r="Q1897" t="str">
        <f>VLOOKUP($A1897, 'Hospitalisation Details'!$A$2:$K$2344, 8, FALSE)</f>
        <v>tier - 1</v>
      </c>
      <c r="R1897" t="str">
        <f>VLOOKUP($A1897, 'Hospitalisation Details'!$A$2:$K$2344, 9, FALSE)</f>
        <v>R1013</v>
      </c>
      <c r="S1897" t="str">
        <f>VLOOKUP($A1897, 'Hospitalisation Details'!$A$2:$K$2344, 10, FALSE)</f>
        <v>7Jul1984</v>
      </c>
      <c r="T1897">
        <f>VLOOKUP($A1897, 'Hospitalisation Details'!$A$2:$K$2344, 11, FALSE)</f>
        <v>38</v>
      </c>
    </row>
    <row r="1898" spans="1:20" ht="15.75" x14ac:dyDescent="0.25">
      <c r="A1898" s="1" t="s">
        <v>470</v>
      </c>
      <c r="B1898" t="str">
        <f>VLOOKUP($A1898, 'Customer Names'!$A$2:$D$2336, 2, FALSE)</f>
        <v>Hillyard</v>
      </c>
      <c r="C1898" t="str">
        <f>VLOOKUP($A1898, 'Customer Names'!$A$2:$D$2336, 3, FALSE)</f>
        <v xml:space="preserve"> Mr</v>
      </c>
      <c r="D1898" t="str">
        <f>VLOOKUP($A1898, 'Customer Names'!$A$2:$D$2336, 4, FALSE)</f>
        <v xml:space="preserve">  Matthew</v>
      </c>
      <c r="E1898">
        <f>VLOOKUP($A1898, 'Medical Examinations'!$A$2:$J$2336, 2, FALSE)</f>
        <v>24.13</v>
      </c>
      <c r="F1898">
        <f>VLOOKUP($A1898, 'Medical Examinations'!$A$2:$J$2336, 3, FALSE)</f>
        <v>4.3899999999999997</v>
      </c>
      <c r="G1898" t="str">
        <f>VLOOKUP($A1898, 'Medical Examinations'!$A$2:$J$2336, 4, FALSE)</f>
        <v>No</v>
      </c>
      <c r="H1898" t="str">
        <f>VLOOKUP($A1898, 'Medical Examinations'!$A$2:$J$2336, 5, FALSE)</f>
        <v>No</v>
      </c>
      <c r="I1898" t="str">
        <f>VLOOKUP($A1898, 'Medical Examinations'!$A$2:$J$2336, 6, FALSE)</f>
        <v>No</v>
      </c>
      <c r="J1898">
        <f>VLOOKUP($A1898, 'Medical Examinations'!$A$2:$J$2336, 7, FALSE)</f>
        <v>0</v>
      </c>
      <c r="K1898" t="str">
        <f>VLOOKUP($A1898, 'Medical Examinations'!$A$2:$J$2336, 8, FALSE)</f>
        <v>No</v>
      </c>
      <c r="L1898" t="str">
        <f>VLOOKUP($A1898, 'Medical Examinations'!$A$2:$J$2336, 9, FALSE)</f>
        <v>Obesity</v>
      </c>
      <c r="M1898" t="str">
        <f>VLOOKUP($A1898, 'Medical Examinations'!$A$2:$J$2336, 10, FALSE)</f>
        <v>Normal</v>
      </c>
      <c r="N1898">
        <f>VLOOKUP($A1898, 'Hospitalisation Details'!$A$2:$K$2344, 5, FALSE)</f>
        <v>1</v>
      </c>
      <c r="O1898">
        <f>VLOOKUP($A1898, 'Hospitalisation Details'!$A$2:$K$2344, 6, FALSE)</f>
        <v>4032.24</v>
      </c>
      <c r="P1898" t="str">
        <f>VLOOKUP($A1898, 'Hospitalisation Details'!$A$2:$K$2344, 7, FALSE)</f>
        <v>tier - 3</v>
      </c>
      <c r="Q1898" t="str">
        <f>VLOOKUP($A1898, 'Hospitalisation Details'!$A$2:$K$2344, 8, FALSE)</f>
        <v>tier - 3</v>
      </c>
      <c r="R1898" t="str">
        <f>VLOOKUP($A1898, 'Hospitalisation Details'!$A$2:$K$2344, 9, FALSE)</f>
        <v>R1012</v>
      </c>
      <c r="S1898" t="str">
        <f>VLOOKUP($A1898, 'Hospitalisation Details'!$A$2:$K$2344, 10, FALSE)</f>
        <v>11Oct1992</v>
      </c>
      <c r="T1898">
        <f>VLOOKUP($A1898, 'Hospitalisation Details'!$A$2:$K$2344, 11, FALSE)</f>
        <v>30</v>
      </c>
    </row>
    <row r="1899" spans="1:20" ht="15.75" x14ac:dyDescent="0.25">
      <c r="A1899" s="1" t="s">
        <v>469</v>
      </c>
      <c r="B1899" t="str">
        <f>VLOOKUP($A1899, 'Customer Names'!$A$2:$D$2336, 2, FALSE)</f>
        <v>Turner</v>
      </c>
      <c r="C1899" t="str">
        <f>VLOOKUP($A1899, 'Customer Names'!$A$2:$D$2336, 3, FALSE)</f>
        <v xml:space="preserve"> Mr</v>
      </c>
      <c r="D1899" t="str">
        <f>VLOOKUP($A1899, 'Customer Names'!$A$2:$D$2336, 4, FALSE)</f>
        <v xml:space="preserve">  Wesley C</v>
      </c>
      <c r="E1899">
        <f>VLOOKUP($A1899, 'Medical Examinations'!$A$2:$J$2336, 2, FALSE)</f>
        <v>19.95</v>
      </c>
      <c r="F1899">
        <f>VLOOKUP($A1899, 'Medical Examinations'!$A$2:$J$2336, 3, FALSE)</f>
        <v>5.13</v>
      </c>
      <c r="G1899" t="str">
        <f>VLOOKUP($A1899, 'Medical Examinations'!$A$2:$J$2336, 4, FALSE)</f>
        <v>No</v>
      </c>
      <c r="H1899" t="str">
        <f>VLOOKUP($A1899, 'Medical Examinations'!$A$2:$J$2336, 5, FALSE)</f>
        <v>No</v>
      </c>
      <c r="I1899" t="str">
        <f>VLOOKUP($A1899, 'Medical Examinations'!$A$2:$J$2336, 6, FALSE)</f>
        <v>No</v>
      </c>
      <c r="J1899">
        <f>VLOOKUP($A1899, 'Medical Examinations'!$A$2:$J$2336, 7, FALSE)</f>
        <v>0</v>
      </c>
      <c r="K1899" t="str">
        <f>VLOOKUP($A1899, 'Medical Examinations'!$A$2:$J$2336, 8, FALSE)</f>
        <v>No</v>
      </c>
      <c r="L1899" t="str">
        <f>VLOOKUP($A1899, 'Medical Examinations'!$A$2:$J$2336, 9, FALSE)</f>
        <v>Obesity</v>
      </c>
      <c r="M1899" t="str">
        <f>VLOOKUP($A1899, 'Medical Examinations'!$A$2:$J$2336, 10, FALSE)</f>
        <v>Normal</v>
      </c>
      <c r="N1899">
        <f>VLOOKUP($A1899, 'Hospitalisation Details'!$A$2:$K$2344, 5, FALSE)</f>
        <v>3</v>
      </c>
      <c r="O1899">
        <f>VLOOKUP($A1899, 'Hospitalisation Details'!$A$2:$K$2344, 6, FALSE)</f>
        <v>4005.42</v>
      </c>
      <c r="P1899" t="str">
        <f>VLOOKUP($A1899, 'Hospitalisation Details'!$A$2:$K$2344, 7, FALSE)</f>
        <v>tier - 2</v>
      </c>
      <c r="Q1899" t="str">
        <f>VLOOKUP($A1899, 'Hospitalisation Details'!$A$2:$K$2344, 8, FALSE)</f>
        <v>tier - 1</v>
      </c>
      <c r="R1899" t="str">
        <f>VLOOKUP($A1899, 'Hospitalisation Details'!$A$2:$K$2344, 9, FALSE)</f>
        <v>R1015</v>
      </c>
      <c r="S1899" t="str">
        <f>VLOOKUP($A1899, 'Hospitalisation Details'!$A$2:$K$2344, 10, FALSE)</f>
        <v>13Sep2000</v>
      </c>
      <c r="T1899">
        <f>VLOOKUP($A1899, 'Hospitalisation Details'!$A$2:$K$2344, 11, FALSE)</f>
        <v>22</v>
      </c>
    </row>
    <row r="1900" spans="1:20" ht="15.75" x14ac:dyDescent="0.25">
      <c r="A1900" s="1" t="s">
        <v>468</v>
      </c>
      <c r="B1900" t="str">
        <f>VLOOKUP($A1900, 'Customer Names'!$A$2:$D$2336, 2, FALSE)</f>
        <v>Benestad</v>
      </c>
      <c r="C1900" t="str">
        <f>VLOOKUP($A1900, 'Customer Names'!$A$2:$D$2336, 3, FALSE)</f>
        <v xml:space="preserve"> Mr</v>
      </c>
      <c r="D1900" t="str">
        <f>VLOOKUP($A1900, 'Customer Names'!$A$2:$D$2336, 4, FALSE)</f>
        <v xml:space="preserve">  Christopher</v>
      </c>
      <c r="E1900">
        <f>VLOOKUP($A1900, 'Medical Examinations'!$A$2:$J$2336, 2, FALSE)</f>
        <v>21.24</v>
      </c>
      <c r="F1900">
        <f>VLOOKUP($A1900, 'Medical Examinations'!$A$2:$J$2336, 3, FALSE)</f>
        <v>4.49</v>
      </c>
      <c r="G1900" t="str">
        <f>VLOOKUP($A1900, 'Medical Examinations'!$A$2:$J$2336, 4, FALSE)</f>
        <v>No</v>
      </c>
      <c r="H1900" t="str">
        <f>VLOOKUP($A1900, 'Medical Examinations'!$A$2:$J$2336, 5, FALSE)</f>
        <v>No</v>
      </c>
      <c r="I1900" t="str">
        <f>VLOOKUP($A1900, 'Medical Examinations'!$A$2:$J$2336, 6, FALSE)</f>
        <v>No</v>
      </c>
      <c r="J1900">
        <f>VLOOKUP($A1900, 'Medical Examinations'!$A$2:$J$2336, 7, FALSE)</f>
        <v>0</v>
      </c>
      <c r="K1900" t="str">
        <f>VLOOKUP($A1900, 'Medical Examinations'!$A$2:$J$2336, 8, FALSE)</f>
        <v>No</v>
      </c>
      <c r="L1900" t="str">
        <f>VLOOKUP($A1900, 'Medical Examinations'!$A$2:$J$2336, 9, FALSE)</f>
        <v>Obesity</v>
      </c>
      <c r="M1900" t="str">
        <f>VLOOKUP($A1900, 'Medical Examinations'!$A$2:$J$2336, 10, FALSE)</f>
        <v>Normal</v>
      </c>
      <c r="N1900">
        <f>VLOOKUP($A1900, 'Hospitalisation Details'!$A$2:$K$2344, 5, FALSE)</f>
        <v>3</v>
      </c>
      <c r="O1900">
        <f>VLOOKUP($A1900, 'Hospitalisation Details'!$A$2:$K$2344, 6, FALSE)</f>
        <v>4002.36</v>
      </c>
      <c r="P1900" t="str">
        <f>VLOOKUP($A1900, 'Hospitalisation Details'!$A$2:$K$2344, 7, FALSE)</f>
        <v>tier - 2</v>
      </c>
      <c r="Q1900" t="str">
        <f>VLOOKUP($A1900, 'Hospitalisation Details'!$A$2:$K$2344, 8, FALSE)</f>
        <v>tier - 1</v>
      </c>
      <c r="R1900" t="str">
        <f>VLOOKUP($A1900, 'Hospitalisation Details'!$A$2:$K$2344, 9, FALSE)</f>
        <v>R1013</v>
      </c>
      <c r="S1900" t="str">
        <f>VLOOKUP($A1900, 'Hospitalisation Details'!$A$2:$K$2344, 10, FALSE)</f>
        <v>10Jul1989</v>
      </c>
      <c r="T1900">
        <f>VLOOKUP($A1900, 'Hospitalisation Details'!$A$2:$K$2344, 11, FALSE)</f>
        <v>33</v>
      </c>
    </row>
    <row r="1901" spans="1:20" ht="15.75" x14ac:dyDescent="0.25">
      <c r="A1901" s="1" t="s">
        <v>467</v>
      </c>
      <c r="B1901" t="str">
        <f>VLOOKUP($A1901, 'Customer Names'!$A$2:$D$2336, 2, FALSE)</f>
        <v>Gonzales</v>
      </c>
      <c r="C1901" t="str">
        <f>VLOOKUP($A1901, 'Customer Names'!$A$2:$D$2336, 3, FALSE)</f>
        <v xml:space="preserve"> Ms</v>
      </c>
      <c r="D1901" t="str">
        <f>VLOOKUP($A1901, 'Customer Names'!$A$2:$D$2336, 4, FALSE)</f>
        <v xml:space="preserve">  Jessica</v>
      </c>
      <c r="E1901">
        <f>VLOOKUP($A1901, 'Medical Examinations'!$A$2:$J$2336, 2, FALSE)</f>
        <v>44.22</v>
      </c>
      <c r="F1901">
        <f>VLOOKUP($A1901, 'Medical Examinations'!$A$2:$J$2336, 3, FALSE)</f>
        <v>6.35</v>
      </c>
      <c r="G1901" t="str">
        <f>VLOOKUP($A1901, 'Medical Examinations'!$A$2:$J$2336, 4, FALSE)</f>
        <v>Yes</v>
      </c>
      <c r="H1901" t="str">
        <f>VLOOKUP($A1901, 'Medical Examinations'!$A$2:$J$2336, 5, FALSE)</f>
        <v>No</v>
      </c>
      <c r="I1901" t="str">
        <f>VLOOKUP($A1901, 'Medical Examinations'!$A$2:$J$2336, 6, FALSE)</f>
        <v>No</v>
      </c>
      <c r="J1901">
        <f>VLOOKUP($A1901, 'Medical Examinations'!$A$2:$J$2336, 7, FALSE)</f>
        <v>2</v>
      </c>
      <c r="K1901" t="str">
        <f>VLOOKUP($A1901, 'Medical Examinations'!$A$2:$J$2336, 8, FALSE)</f>
        <v>Yes</v>
      </c>
      <c r="L1901" t="str">
        <f>VLOOKUP($A1901, 'Medical Examinations'!$A$2:$J$2336, 9, FALSE)</f>
        <v>Obesity</v>
      </c>
      <c r="M1901" t="str">
        <f>VLOOKUP($A1901, 'Medical Examinations'!$A$2:$J$2336, 10, FALSE)</f>
        <v>Diabetes</v>
      </c>
      <c r="N1901">
        <f>VLOOKUP($A1901, 'Hospitalisation Details'!$A$2:$K$2344, 5, FALSE)</f>
        <v>0</v>
      </c>
      <c r="O1901">
        <f>VLOOKUP($A1901, 'Hospitalisation Details'!$A$2:$K$2344, 6, FALSE)</f>
        <v>3994.18</v>
      </c>
      <c r="P1901" t="str">
        <f>VLOOKUP($A1901, 'Hospitalisation Details'!$A$2:$K$2344, 7, FALSE)</f>
        <v>tier - 2</v>
      </c>
      <c r="Q1901" t="str">
        <f>VLOOKUP($A1901, 'Hospitalisation Details'!$A$2:$K$2344, 8, FALSE)</f>
        <v>tier - 2</v>
      </c>
      <c r="R1901" t="str">
        <f>VLOOKUP($A1901, 'Hospitalisation Details'!$A$2:$K$2344, 9, FALSE)</f>
        <v>R1013</v>
      </c>
      <c r="S1901" t="str">
        <f>VLOOKUP($A1901, 'Hospitalisation Details'!$A$2:$K$2344, 10, FALSE)</f>
        <v>1Nov1990</v>
      </c>
      <c r="T1901">
        <f>VLOOKUP($A1901, 'Hospitalisation Details'!$A$2:$K$2344, 11, FALSE)</f>
        <v>32</v>
      </c>
    </row>
    <row r="1902" spans="1:20" ht="15.75" x14ac:dyDescent="0.25">
      <c r="A1902" s="1" t="s">
        <v>466</v>
      </c>
      <c r="B1902" t="str">
        <f>VLOOKUP($A1902, 'Customer Names'!$A$2:$D$2336, 2, FALSE)</f>
        <v>Newman</v>
      </c>
      <c r="C1902" t="str">
        <f>VLOOKUP($A1902, 'Customer Names'!$A$2:$D$2336, 3, FALSE)</f>
        <v xml:space="preserve"> Ms</v>
      </c>
      <c r="D1902" t="str">
        <f>VLOOKUP($A1902, 'Customer Names'!$A$2:$D$2336, 4, FALSE)</f>
        <v xml:space="preserve">  Christin</v>
      </c>
      <c r="E1902">
        <f>VLOOKUP($A1902, 'Medical Examinations'!$A$2:$J$2336, 2, FALSE)</f>
        <v>41.1</v>
      </c>
      <c r="F1902">
        <f>VLOOKUP($A1902, 'Medical Examinations'!$A$2:$J$2336, 3, FALSE)</f>
        <v>5.79</v>
      </c>
      <c r="G1902" t="str">
        <f>VLOOKUP($A1902, 'Medical Examinations'!$A$2:$J$2336, 4, FALSE)</f>
        <v>Yes</v>
      </c>
      <c r="H1902" t="str">
        <f>VLOOKUP($A1902, 'Medical Examinations'!$A$2:$J$2336, 5, FALSE)</f>
        <v>No</v>
      </c>
      <c r="I1902" t="str">
        <f>VLOOKUP($A1902, 'Medical Examinations'!$A$2:$J$2336, 6, FALSE)</f>
        <v>No</v>
      </c>
      <c r="J1902">
        <f>VLOOKUP($A1902, 'Medical Examinations'!$A$2:$J$2336, 7, FALSE)</f>
        <v>1</v>
      </c>
      <c r="K1902" t="str">
        <f>VLOOKUP($A1902, 'Medical Examinations'!$A$2:$J$2336, 8, FALSE)</f>
        <v>Yes</v>
      </c>
      <c r="L1902" t="str">
        <f>VLOOKUP($A1902, 'Medical Examinations'!$A$2:$J$2336, 9, FALSE)</f>
        <v>Obesity</v>
      </c>
      <c r="M1902" t="str">
        <f>VLOOKUP($A1902, 'Medical Examinations'!$A$2:$J$2336, 10, FALSE)</f>
        <v>Diabetes</v>
      </c>
      <c r="N1902">
        <f>VLOOKUP($A1902, 'Hospitalisation Details'!$A$2:$K$2344, 5, FALSE)</f>
        <v>0</v>
      </c>
      <c r="O1902">
        <f>VLOOKUP($A1902, 'Hospitalisation Details'!$A$2:$K$2344, 6, FALSE)</f>
        <v>3989.84</v>
      </c>
      <c r="P1902" t="str">
        <f>VLOOKUP($A1902, 'Hospitalisation Details'!$A$2:$K$2344, 7, FALSE)</f>
        <v>tier - 2</v>
      </c>
      <c r="Q1902" t="str">
        <f>VLOOKUP($A1902, 'Hospitalisation Details'!$A$2:$K$2344, 8, FALSE)</f>
        <v>tier - 2</v>
      </c>
      <c r="R1902" t="str">
        <f>VLOOKUP($A1902, 'Hospitalisation Details'!$A$2:$K$2344, 9, FALSE)</f>
        <v>R1011</v>
      </c>
      <c r="S1902" t="str">
        <f>VLOOKUP($A1902, 'Hospitalisation Details'!$A$2:$K$2344, 10, FALSE)</f>
        <v>22Nov1990</v>
      </c>
      <c r="T1902">
        <f>VLOOKUP($A1902, 'Hospitalisation Details'!$A$2:$K$2344, 11, FALSE)</f>
        <v>32</v>
      </c>
    </row>
    <row r="1903" spans="1:20" ht="15.75" x14ac:dyDescent="0.25">
      <c r="A1903" s="1" t="s">
        <v>465</v>
      </c>
      <c r="B1903" t="str">
        <f>VLOOKUP($A1903, 'Customer Names'!$A$2:$D$2336, 2, FALSE)</f>
        <v>Sayre</v>
      </c>
      <c r="C1903" t="str">
        <f>VLOOKUP($A1903, 'Customer Names'!$A$2:$D$2336, 3, FALSE)</f>
        <v xml:space="preserve"> Ms</v>
      </c>
      <c r="D1903" t="str">
        <f>VLOOKUP($A1903, 'Customer Names'!$A$2:$D$2336, 4, FALSE)</f>
        <v xml:space="preserve">  Sara</v>
      </c>
      <c r="E1903">
        <f>VLOOKUP($A1903, 'Medical Examinations'!$A$2:$J$2336, 2, FALSE)</f>
        <v>34.200000000000003</v>
      </c>
      <c r="F1903">
        <f>VLOOKUP($A1903, 'Medical Examinations'!$A$2:$J$2336, 3, FALSE)</f>
        <v>4.78</v>
      </c>
      <c r="G1903" t="str">
        <f>VLOOKUP($A1903, 'Medical Examinations'!$A$2:$J$2336, 4, FALSE)</f>
        <v>Yes</v>
      </c>
      <c r="H1903" t="str">
        <f>VLOOKUP($A1903, 'Medical Examinations'!$A$2:$J$2336, 5, FALSE)</f>
        <v>No</v>
      </c>
      <c r="I1903" t="str">
        <f>VLOOKUP($A1903, 'Medical Examinations'!$A$2:$J$2336, 6, FALSE)</f>
        <v>No</v>
      </c>
      <c r="J1903">
        <f>VLOOKUP($A1903, 'Medical Examinations'!$A$2:$J$2336, 7, FALSE)</f>
        <v>1</v>
      </c>
      <c r="K1903" t="str">
        <f>VLOOKUP($A1903, 'Medical Examinations'!$A$2:$J$2336, 8, FALSE)</f>
        <v>No</v>
      </c>
      <c r="L1903" t="str">
        <f>VLOOKUP($A1903, 'Medical Examinations'!$A$2:$J$2336, 9, FALSE)</f>
        <v>Obesity</v>
      </c>
      <c r="M1903" t="str">
        <f>VLOOKUP($A1903, 'Medical Examinations'!$A$2:$J$2336, 10, FALSE)</f>
        <v>Normal</v>
      </c>
      <c r="N1903">
        <f>VLOOKUP($A1903, 'Hospitalisation Details'!$A$2:$K$2344, 5, FALSE)</f>
        <v>2</v>
      </c>
      <c r="O1903">
        <f>VLOOKUP($A1903, 'Hospitalisation Details'!$A$2:$K$2344, 6, FALSE)</f>
        <v>3987.93</v>
      </c>
      <c r="P1903" t="str">
        <f>VLOOKUP($A1903, 'Hospitalisation Details'!$A$2:$K$2344, 7, FALSE)</f>
        <v>tier - 2</v>
      </c>
      <c r="Q1903" t="str">
        <f>VLOOKUP($A1903, 'Hospitalisation Details'!$A$2:$K$2344, 8, FALSE)</f>
        <v>tier - 2</v>
      </c>
      <c r="R1903" t="str">
        <f>VLOOKUP($A1903, 'Hospitalisation Details'!$A$2:$K$2344, 9, FALSE)</f>
        <v>R1011</v>
      </c>
      <c r="S1903" t="str">
        <f>VLOOKUP($A1903, 'Hospitalisation Details'!$A$2:$K$2344, 10, FALSE)</f>
        <v>8Sep1996</v>
      </c>
      <c r="T1903">
        <f>VLOOKUP($A1903, 'Hospitalisation Details'!$A$2:$K$2344, 11, FALSE)</f>
        <v>26</v>
      </c>
    </row>
    <row r="1904" spans="1:20" ht="15.75" x14ac:dyDescent="0.25">
      <c r="A1904" s="1" t="s">
        <v>464</v>
      </c>
      <c r="B1904" t="str">
        <f>VLOOKUP($A1904, 'Customer Names'!$A$2:$D$2336, 2, FALSE)</f>
        <v>Panke</v>
      </c>
      <c r="C1904" t="str">
        <f>VLOOKUP($A1904, 'Customer Names'!$A$2:$D$2336, 3, FALSE)</f>
        <v xml:space="preserve"> Ms</v>
      </c>
      <c r="D1904" t="str">
        <f>VLOOKUP($A1904, 'Customer Names'!$A$2:$D$2336, 4, FALSE)</f>
        <v xml:space="preserve">  Elizabeth</v>
      </c>
      <c r="E1904">
        <f>VLOOKUP($A1904, 'Medical Examinations'!$A$2:$J$2336, 2, FALSE)</f>
        <v>29.92</v>
      </c>
      <c r="F1904">
        <f>VLOOKUP($A1904, 'Medical Examinations'!$A$2:$J$2336, 3, FALSE)</f>
        <v>6.02</v>
      </c>
      <c r="G1904" t="str">
        <f>VLOOKUP($A1904, 'Medical Examinations'!$A$2:$J$2336, 4, FALSE)</f>
        <v>No</v>
      </c>
      <c r="H1904" t="str">
        <f>VLOOKUP($A1904, 'Medical Examinations'!$A$2:$J$2336, 5, FALSE)</f>
        <v>No</v>
      </c>
      <c r="I1904" t="str">
        <f>VLOOKUP($A1904, 'Medical Examinations'!$A$2:$J$2336, 6, FALSE)</f>
        <v>No</v>
      </c>
      <c r="J1904">
        <f>VLOOKUP($A1904, 'Medical Examinations'!$A$2:$J$2336, 7, FALSE)</f>
        <v>1</v>
      </c>
      <c r="K1904" t="str">
        <f>VLOOKUP($A1904, 'Medical Examinations'!$A$2:$J$2336, 8, FALSE)</f>
        <v>No</v>
      </c>
      <c r="L1904" t="str">
        <f>VLOOKUP($A1904, 'Medical Examinations'!$A$2:$J$2336, 9, FALSE)</f>
        <v>Obesity</v>
      </c>
      <c r="M1904" t="str">
        <f>VLOOKUP($A1904, 'Medical Examinations'!$A$2:$J$2336, 10, FALSE)</f>
        <v>Diabetes</v>
      </c>
      <c r="N1904">
        <f>VLOOKUP($A1904, 'Hospitalisation Details'!$A$2:$K$2344, 5, FALSE)</f>
        <v>2</v>
      </c>
      <c r="O1904">
        <f>VLOOKUP($A1904, 'Hospitalisation Details'!$A$2:$K$2344, 6, FALSE)</f>
        <v>3981.98</v>
      </c>
      <c r="P1904" t="str">
        <f>VLOOKUP($A1904, 'Hospitalisation Details'!$A$2:$K$2344, 7, FALSE)</f>
        <v>tier - 2</v>
      </c>
      <c r="Q1904" t="str">
        <f>VLOOKUP($A1904, 'Hospitalisation Details'!$A$2:$K$2344, 8, FALSE)</f>
        <v>tier - 2</v>
      </c>
      <c r="R1904" t="str">
        <f>VLOOKUP($A1904, 'Hospitalisation Details'!$A$2:$K$2344, 9, FALSE)</f>
        <v>R1013</v>
      </c>
      <c r="S1904" t="str">
        <f>VLOOKUP($A1904, 'Hospitalisation Details'!$A$2:$K$2344, 10, FALSE)</f>
        <v>17Aug1996</v>
      </c>
      <c r="T1904">
        <f>VLOOKUP($A1904, 'Hospitalisation Details'!$A$2:$K$2344, 11, FALSE)</f>
        <v>26</v>
      </c>
    </row>
    <row r="1905" spans="1:20" ht="15.75" x14ac:dyDescent="0.25">
      <c r="A1905" s="1" t="s">
        <v>463</v>
      </c>
      <c r="B1905" t="str">
        <f>VLOOKUP($A1905, 'Customer Names'!$A$2:$D$2336, 2, FALSE)</f>
        <v>Brennan</v>
      </c>
      <c r="C1905" t="str">
        <f>VLOOKUP($A1905, 'Customer Names'!$A$2:$D$2336, 3, FALSE)</f>
        <v xml:space="preserve"> Ms</v>
      </c>
      <c r="D1905" t="str">
        <f>VLOOKUP($A1905, 'Customer Names'!$A$2:$D$2336, 4, FALSE)</f>
        <v xml:space="preserve">  Margaret P</v>
      </c>
      <c r="E1905">
        <f>VLOOKUP($A1905, 'Medical Examinations'!$A$2:$J$2336, 2, FALSE)</f>
        <v>28.93</v>
      </c>
      <c r="F1905">
        <f>VLOOKUP($A1905, 'Medical Examinations'!$A$2:$J$2336, 3, FALSE)</f>
        <v>4.4400000000000004</v>
      </c>
      <c r="G1905" t="str">
        <f>VLOOKUP($A1905, 'Medical Examinations'!$A$2:$J$2336, 4, FALSE)</f>
        <v>No</v>
      </c>
      <c r="H1905" t="str">
        <f>VLOOKUP($A1905, 'Medical Examinations'!$A$2:$J$2336, 5, FALSE)</f>
        <v>No</v>
      </c>
      <c r="I1905" t="str">
        <f>VLOOKUP($A1905, 'Medical Examinations'!$A$2:$J$2336, 6, FALSE)</f>
        <v>No</v>
      </c>
      <c r="J1905">
        <f>VLOOKUP($A1905, 'Medical Examinations'!$A$2:$J$2336, 7, FALSE)</f>
        <v>0</v>
      </c>
      <c r="K1905" t="str">
        <f>VLOOKUP($A1905, 'Medical Examinations'!$A$2:$J$2336, 8, FALSE)</f>
        <v>No</v>
      </c>
      <c r="L1905" t="str">
        <f>VLOOKUP($A1905, 'Medical Examinations'!$A$2:$J$2336, 9, FALSE)</f>
        <v>Obesity</v>
      </c>
      <c r="M1905" t="str">
        <f>VLOOKUP($A1905, 'Medical Examinations'!$A$2:$J$2336, 10, FALSE)</f>
        <v>Normal</v>
      </c>
      <c r="N1905">
        <f>VLOOKUP($A1905, 'Hospitalisation Details'!$A$2:$K$2344, 5, FALSE)</f>
        <v>0</v>
      </c>
      <c r="O1905">
        <f>VLOOKUP($A1905, 'Hospitalisation Details'!$A$2:$K$2344, 6, FALSE)</f>
        <v>3972.92</v>
      </c>
      <c r="P1905" t="str">
        <f>VLOOKUP($A1905, 'Hospitalisation Details'!$A$2:$K$2344, 7, FALSE)</f>
        <v>tier - 2</v>
      </c>
      <c r="Q1905" t="str">
        <f>VLOOKUP($A1905, 'Hospitalisation Details'!$A$2:$K$2344, 8, FALSE)</f>
        <v>tier - 3</v>
      </c>
      <c r="R1905" t="str">
        <f>VLOOKUP($A1905, 'Hospitalisation Details'!$A$2:$K$2344, 9, FALSE)</f>
        <v>R1013</v>
      </c>
      <c r="S1905" t="str">
        <f>VLOOKUP($A1905, 'Hospitalisation Details'!$A$2:$K$2344, 10, FALSE)</f>
        <v>29Jul1990</v>
      </c>
      <c r="T1905">
        <f>VLOOKUP($A1905, 'Hospitalisation Details'!$A$2:$K$2344, 11, FALSE)</f>
        <v>32</v>
      </c>
    </row>
    <row r="1906" spans="1:20" ht="15.75" x14ac:dyDescent="0.25">
      <c r="A1906" s="1" t="s">
        <v>462</v>
      </c>
      <c r="B1906" t="str">
        <f>VLOOKUP($A1906, 'Customer Names'!$A$2:$D$2336, 2, FALSE)</f>
        <v>Ngo</v>
      </c>
      <c r="C1906" t="str">
        <f>VLOOKUP($A1906, 'Customer Names'!$A$2:$D$2336, 3, FALSE)</f>
        <v xml:space="preserve"> Ms</v>
      </c>
      <c r="D1906" t="str">
        <f>VLOOKUP($A1906, 'Customer Names'!$A$2:$D$2336, 4, FALSE)</f>
        <v xml:space="preserve">  Tiffany K</v>
      </c>
      <c r="E1906">
        <f>VLOOKUP($A1906, 'Medical Examinations'!$A$2:$J$2336, 2, FALSE)</f>
        <v>31.254999999999999</v>
      </c>
      <c r="F1906">
        <f>VLOOKUP($A1906, 'Medical Examinations'!$A$2:$J$2336, 3, FALSE)</f>
        <v>5.84</v>
      </c>
      <c r="G1906" t="str">
        <f>VLOOKUP($A1906, 'Medical Examinations'!$A$2:$J$2336, 4, FALSE)</f>
        <v>No</v>
      </c>
      <c r="H1906" t="str">
        <f>VLOOKUP($A1906, 'Medical Examinations'!$A$2:$J$2336, 5, FALSE)</f>
        <v>No</v>
      </c>
      <c r="I1906" t="str">
        <f>VLOOKUP($A1906, 'Medical Examinations'!$A$2:$J$2336, 6, FALSE)</f>
        <v>No</v>
      </c>
      <c r="J1906">
        <f>VLOOKUP($A1906, 'Medical Examinations'!$A$2:$J$2336, 7, FALSE)</f>
        <v>1</v>
      </c>
      <c r="K1906" t="str">
        <f>VLOOKUP($A1906, 'Medical Examinations'!$A$2:$J$2336, 8, FALSE)</f>
        <v>No</v>
      </c>
      <c r="L1906" t="str">
        <f>VLOOKUP($A1906, 'Medical Examinations'!$A$2:$J$2336, 9, FALSE)</f>
        <v>Obesity</v>
      </c>
      <c r="M1906" t="str">
        <f>VLOOKUP($A1906, 'Medical Examinations'!$A$2:$J$2336, 10, FALSE)</f>
        <v>Diabetes</v>
      </c>
      <c r="N1906">
        <f>VLOOKUP($A1906, 'Hospitalisation Details'!$A$2:$K$2344, 5, FALSE)</f>
        <v>1</v>
      </c>
      <c r="O1906">
        <f>VLOOKUP($A1906, 'Hospitalisation Details'!$A$2:$K$2344, 6, FALSE)</f>
        <v>3956.07</v>
      </c>
      <c r="P1906" t="str">
        <f>VLOOKUP($A1906, 'Hospitalisation Details'!$A$2:$K$2344, 7, FALSE)</f>
        <v>tier - 2</v>
      </c>
      <c r="Q1906" t="str">
        <f>VLOOKUP($A1906, 'Hospitalisation Details'!$A$2:$K$2344, 8, FALSE)</f>
        <v>tier - 2</v>
      </c>
      <c r="R1906" t="str">
        <f>VLOOKUP($A1906, 'Hospitalisation Details'!$A$2:$K$2344, 9, FALSE)</f>
        <v>R1012</v>
      </c>
      <c r="S1906" t="str">
        <f>VLOOKUP($A1906, 'Hospitalisation Details'!$A$2:$K$2344, 10, FALSE)</f>
        <v>11Jul1995</v>
      </c>
      <c r="T1906">
        <f>VLOOKUP($A1906, 'Hospitalisation Details'!$A$2:$K$2344, 11, FALSE)</f>
        <v>27</v>
      </c>
    </row>
    <row r="1907" spans="1:20" ht="15.75" x14ac:dyDescent="0.25">
      <c r="A1907" s="1" t="s">
        <v>461</v>
      </c>
      <c r="B1907" t="str">
        <f>VLOOKUP($A1907, 'Customer Names'!$A$2:$D$2336, 2, FALSE)</f>
        <v>Guerdan</v>
      </c>
      <c r="C1907" t="str">
        <f>VLOOKUP($A1907, 'Customer Names'!$A$2:$D$2336, 3, FALSE)</f>
        <v xml:space="preserve"> Mr</v>
      </c>
      <c r="D1907" t="str">
        <f>VLOOKUP($A1907, 'Customer Names'!$A$2:$D$2336, 4, FALSE)</f>
        <v xml:space="preserve">  David M</v>
      </c>
      <c r="E1907">
        <f>VLOOKUP($A1907, 'Medical Examinations'!$A$2:$J$2336, 2, FALSE)</f>
        <v>29.83</v>
      </c>
      <c r="F1907">
        <f>VLOOKUP($A1907, 'Medical Examinations'!$A$2:$J$2336, 3, FALSE)</f>
        <v>5.39</v>
      </c>
      <c r="G1907" t="str">
        <f>VLOOKUP($A1907, 'Medical Examinations'!$A$2:$J$2336, 4, FALSE)</f>
        <v>No</v>
      </c>
      <c r="H1907" t="str">
        <f>VLOOKUP($A1907, 'Medical Examinations'!$A$2:$J$2336, 5, FALSE)</f>
        <v>No</v>
      </c>
      <c r="I1907" t="str">
        <f>VLOOKUP($A1907, 'Medical Examinations'!$A$2:$J$2336, 6, FALSE)</f>
        <v>No</v>
      </c>
      <c r="J1907">
        <f>VLOOKUP($A1907, 'Medical Examinations'!$A$2:$J$2336, 7, FALSE)</f>
        <v>1</v>
      </c>
      <c r="K1907" t="str">
        <f>VLOOKUP($A1907, 'Medical Examinations'!$A$2:$J$2336, 8, FALSE)</f>
        <v>No</v>
      </c>
      <c r="L1907" t="str">
        <f>VLOOKUP($A1907, 'Medical Examinations'!$A$2:$J$2336, 9, FALSE)</f>
        <v>Obesity</v>
      </c>
      <c r="M1907" t="str">
        <f>VLOOKUP($A1907, 'Medical Examinations'!$A$2:$J$2336, 10, FALSE)</f>
        <v>Normal</v>
      </c>
      <c r="N1907">
        <f>VLOOKUP($A1907, 'Hospitalisation Details'!$A$2:$K$2344, 5, FALSE)</f>
        <v>0</v>
      </c>
      <c r="O1907">
        <f>VLOOKUP($A1907, 'Hospitalisation Details'!$A$2:$K$2344, 6, FALSE)</f>
        <v>3955.98</v>
      </c>
      <c r="P1907" t="str">
        <f>VLOOKUP($A1907, 'Hospitalisation Details'!$A$2:$K$2344, 7, FALSE)</f>
        <v>tier - 2</v>
      </c>
      <c r="Q1907" t="str">
        <f>VLOOKUP($A1907, 'Hospitalisation Details'!$A$2:$K$2344, 8, FALSE)</f>
        <v>tier - 3</v>
      </c>
      <c r="R1907" t="str">
        <f>VLOOKUP($A1907, 'Hospitalisation Details'!$A$2:$K$2344, 9, FALSE)</f>
        <v>R1021</v>
      </c>
      <c r="S1907" t="str">
        <f>VLOOKUP($A1907, 'Hospitalisation Details'!$A$2:$K$2344, 10, FALSE)</f>
        <v>10Jul1999</v>
      </c>
      <c r="T1907">
        <f>VLOOKUP($A1907, 'Hospitalisation Details'!$A$2:$K$2344, 11, FALSE)</f>
        <v>23</v>
      </c>
    </row>
    <row r="1908" spans="1:20" ht="15.75" x14ac:dyDescent="0.25">
      <c r="A1908" s="1" t="s">
        <v>460</v>
      </c>
      <c r="B1908" t="str">
        <f>VLOOKUP($A1908, 'Customer Names'!$A$2:$D$2336, 2, FALSE)</f>
        <v>Shaw</v>
      </c>
      <c r="C1908" t="str">
        <f>VLOOKUP($A1908, 'Customer Names'!$A$2:$D$2336, 3, FALSE)</f>
        <v xml:space="preserve"> Ms</v>
      </c>
      <c r="D1908" t="str">
        <f>VLOOKUP($A1908, 'Customer Names'!$A$2:$D$2336, 4, FALSE)</f>
        <v xml:space="preserve">  Christine E</v>
      </c>
      <c r="E1908">
        <f>VLOOKUP($A1908, 'Medical Examinations'!$A$2:$J$2336, 2, FALSE)</f>
        <v>29.59</v>
      </c>
      <c r="F1908">
        <f>VLOOKUP($A1908, 'Medical Examinations'!$A$2:$J$2336, 3, FALSE)</f>
        <v>6.16</v>
      </c>
      <c r="G1908" t="str">
        <f>VLOOKUP($A1908, 'Medical Examinations'!$A$2:$J$2336, 4, FALSE)</f>
        <v>No</v>
      </c>
      <c r="H1908" t="str">
        <f>VLOOKUP($A1908, 'Medical Examinations'!$A$2:$J$2336, 5, FALSE)</f>
        <v>No</v>
      </c>
      <c r="I1908" t="str">
        <f>VLOOKUP($A1908, 'Medical Examinations'!$A$2:$J$2336, 6, FALSE)</f>
        <v>Yes</v>
      </c>
      <c r="J1908">
        <f>VLOOKUP($A1908, 'Medical Examinations'!$A$2:$J$2336, 7, FALSE)</f>
        <v>0</v>
      </c>
      <c r="K1908" t="str">
        <f>VLOOKUP($A1908, 'Medical Examinations'!$A$2:$J$2336, 8, FALSE)</f>
        <v>No</v>
      </c>
      <c r="L1908" t="str">
        <f>VLOOKUP($A1908, 'Medical Examinations'!$A$2:$J$2336, 9, FALSE)</f>
        <v>Obesity</v>
      </c>
      <c r="M1908" t="str">
        <f>VLOOKUP($A1908, 'Medical Examinations'!$A$2:$J$2336, 10, FALSE)</f>
        <v>Diabetes</v>
      </c>
      <c r="N1908">
        <f>VLOOKUP($A1908, 'Hospitalisation Details'!$A$2:$K$2344, 5, FALSE)</f>
        <v>1</v>
      </c>
      <c r="O1908">
        <f>VLOOKUP($A1908, 'Hospitalisation Details'!$A$2:$K$2344, 6, FALSE)</f>
        <v>3947.41</v>
      </c>
      <c r="P1908" t="str">
        <f>VLOOKUP($A1908, 'Hospitalisation Details'!$A$2:$K$2344, 7, FALSE)</f>
        <v>tier - 2</v>
      </c>
      <c r="Q1908" t="str">
        <f>VLOOKUP($A1908, 'Hospitalisation Details'!$A$2:$K$2344, 8, FALSE)</f>
        <v>tier - 2</v>
      </c>
      <c r="R1908" t="str">
        <f>VLOOKUP($A1908, 'Hospitalisation Details'!$A$2:$K$2344, 9, FALSE)</f>
        <v>R1013</v>
      </c>
      <c r="S1908" t="str">
        <f>VLOOKUP($A1908, 'Hospitalisation Details'!$A$2:$K$2344, 10, FALSE)</f>
        <v>11Nov1993</v>
      </c>
      <c r="T1908">
        <f>VLOOKUP($A1908, 'Hospitalisation Details'!$A$2:$K$2344, 11, FALSE)</f>
        <v>29</v>
      </c>
    </row>
    <row r="1909" spans="1:20" ht="15.75" x14ac:dyDescent="0.25">
      <c r="A1909" s="1" t="s">
        <v>459</v>
      </c>
      <c r="B1909" t="str">
        <f>VLOOKUP($A1909, 'Customer Names'!$A$2:$D$2336, 2, FALSE)</f>
        <v>Mills-Honarvar</v>
      </c>
      <c r="C1909" t="str">
        <f>VLOOKUP($A1909, 'Customer Names'!$A$2:$D$2336, 3, FALSE)</f>
        <v xml:space="preserve"> Ms</v>
      </c>
      <c r="D1909" t="str">
        <f>VLOOKUP($A1909, 'Customer Names'!$A$2:$D$2336, 4, FALSE)</f>
        <v xml:space="preserve">  Donna</v>
      </c>
      <c r="E1909">
        <f>VLOOKUP($A1909, 'Medical Examinations'!$A$2:$J$2336, 2, FALSE)</f>
        <v>31.16</v>
      </c>
      <c r="F1909">
        <f>VLOOKUP($A1909, 'Medical Examinations'!$A$2:$J$2336, 3, FALSE)</f>
        <v>4.49</v>
      </c>
      <c r="G1909" t="str">
        <f>VLOOKUP($A1909, 'Medical Examinations'!$A$2:$J$2336, 4, FALSE)</f>
        <v>No</v>
      </c>
      <c r="H1909" t="str">
        <f>VLOOKUP($A1909, 'Medical Examinations'!$A$2:$J$2336, 5, FALSE)</f>
        <v>No</v>
      </c>
      <c r="I1909" t="str">
        <f>VLOOKUP($A1909, 'Medical Examinations'!$A$2:$J$2336, 6, FALSE)</f>
        <v>Yes</v>
      </c>
      <c r="J1909">
        <f>VLOOKUP($A1909, 'Medical Examinations'!$A$2:$J$2336, 7, FALSE)</f>
        <v>1</v>
      </c>
      <c r="K1909" t="str">
        <f>VLOOKUP($A1909, 'Medical Examinations'!$A$2:$J$2336, 8, FALSE)</f>
        <v>No</v>
      </c>
      <c r="L1909" t="str">
        <f>VLOOKUP($A1909, 'Medical Examinations'!$A$2:$J$2336, 9, FALSE)</f>
        <v>Obesity</v>
      </c>
      <c r="M1909" t="str">
        <f>VLOOKUP($A1909, 'Medical Examinations'!$A$2:$J$2336, 10, FALSE)</f>
        <v>Normal</v>
      </c>
      <c r="N1909">
        <f>VLOOKUP($A1909, 'Hospitalisation Details'!$A$2:$K$2344, 5, FALSE)</f>
        <v>0</v>
      </c>
      <c r="O1909">
        <f>VLOOKUP($A1909, 'Hospitalisation Details'!$A$2:$K$2344, 6, FALSE)</f>
        <v>3943.6</v>
      </c>
      <c r="P1909" t="str">
        <f>VLOOKUP($A1909, 'Hospitalisation Details'!$A$2:$K$2344, 7, FALSE)</f>
        <v>tier - 2</v>
      </c>
      <c r="Q1909" t="str">
        <f>VLOOKUP($A1909, 'Hospitalisation Details'!$A$2:$K$2344, 8, FALSE)</f>
        <v>tier - 3</v>
      </c>
      <c r="R1909" t="str">
        <f>VLOOKUP($A1909, 'Hospitalisation Details'!$A$2:$K$2344, 9, FALSE)</f>
        <v>R1024</v>
      </c>
      <c r="S1909" t="str">
        <f>VLOOKUP($A1909, 'Hospitalisation Details'!$A$2:$K$2344, 10, FALSE)</f>
        <v>29Sep1993</v>
      </c>
      <c r="T1909">
        <f>VLOOKUP($A1909, 'Hospitalisation Details'!$A$2:$K$2344, 11, FALSE)</f>
        <v>29</v>
      </c>
    </row>
    <row r="1910" spans="1:20" ht="15.75" x14ac:dyDescent="0.25">
      <c r="A1910" s="1" t="s">
        <v>458</v>
      </c>
      <c r="B1910" t="str">
        <f>VLOOKUP($A1910, 'Customer Names'!$A$2:$D$2336, 2, FALSE)</f>
        <v>Farvard</v>
      </c>
      <c r="C1910" t="str">
        <f>VLOOKUP($A1910, 'Customer Names'!$A$2:$D$2336, 3, FALSE)</f>
        <v xml:space="preserve"> Mr</v>
      </c>
      <c r="D1910" t="str">
        <f>VLOOKUP($A1910, 'Customer Names'!$A$2:$D$2336, 4, FALSE)</f>
        <v xml:space="preserve">  Rod</v>
      </c>
      <c r="E1910">
        <f>VLOOKUP($A1910, 'Medical Examinations'!$A$2:$J$2336, 2, FALSE)</f>
        <v>34.21</v>
      </c>
      <c r="F1910">
        <f>VLOOKUP($A1910, 'Medical Examinations'!$A$2:$J$2336, 3, FALSE)</f>
        <v>4.4800000000000004</v>
      </c>
      <c r="G1910" t="str">
        <f>VLOOKUP($A1910, 'Medical Examinations'!$A$2:$J$2336, 4, FALSE)</f>
        <v>Yes</v>
      </c>
      <c r="H1910" t="str">
        <f>VLOOKUP($A1910, 'Medical Examinations'!$A$2:$J$2336, 5, FALSE)</f>
        <v>No</v>
      </c>
      <c r="I1910" t="str">
        <f>VLOOKUP($A1910, 'Medical Examinations'!$A$2:$J$2336, 6, FALSE)</f>
        <v>No</v>
      </c>
      <c r="J1910">
        <f>VLOOKUP($A1910, 'Medical Examinations'!$A$2:$J$2336, 7, FALSE)</f>
        <v>1</v>
      </c>
      <c r="K1910" t="str">
        <f>VLOOKUP($A1910, 'Medical Examinations'!$A$2:$J$2336, 8, FALSE)</f>
        <v>No</v>
      </c>
      <c r="L1910" t="str">
        <f>VLOOKUP($A1910, 'Medical Examinations'!$A$2:$J$2336, 9, FALSE)</f>
        <v>Obesity</v>
      </c>
      <c r="M1910" t="str">
        <f>VLOOKUP($A1910, 'Medical Examinations'!$A$2:$J$2336, 10, FALSE)</f>
        <v>Normal</v>
      </c>
      <c r="N1910">
        <f>VLOOKUP($A1910, 'Hospitalisation Details'!$A$2:$K$2344, 5, FALSE)</f>
        <v>0</v>
      </c>
      <c r="O1910">
        <f>VLOOKUP($A1910, 'Hospitalisation Details'!$A$2:$K$2344, 6, FALSE)</f>
        <v>3935.18</v>
      </c>
      <c r="P1910" t="str">
        <f>VLOOKUP($A1910, 'Hospitalisation Details'!$A$2:$K$2344, 7, FALSE)</f>
        <v>tier - 3</v>
      </c>
      <c r="Q1910" t="str">
        <f>VLOOKUP($A1910, 'Hospitalisation Details'!$A$2:$K$2344, 8, FALSE)</f>
        <v>tier - 1</v>
      </c>
      <c r="R1910" t="str">
        <f>VLOOKUP($A1910, 'Hospitalisation Details'!$A$2:$K$2344, 9, FALSE)</f>
        <v>R1013</v>
      </c>
      <c r="S1910" t="str">
        <f>VLOOKUP($A1910, 'Hospitalisation Details'!$A$2:$K$2344, 10, FALSE)</f>
        <v>24Oct1988</v>
      </c>
      <c r="T1910">
        <f>VLOOKUP($A1910, 'Hospitalisation Details'!$A$2:$K$2344, 11, FALSE)</f>
        <v>34</v>
      </c>
    </row>
    <row r="1911" spans="1:20" ht="15.75" x14ac:dyDescent="0.25">
      <c r="A1911" s="1" t="s">
        <v>457</v>
      </c>
      <c r="B1911" t="str">
        <f>VLOOKUP($A1911, 'Customer Names'!$A$2:$D$2336, 2, FALSE)</f>
        <v>Kelly</v>
      </c>
      <c r="C1911" t="str">
        <f>VLOOKUP($A1911, 'Customer Names'!$A$2:$D$2336, 3, FALSE)</f>
        <v xml:space="preserve"> Mr</v>
      </c>
      <c r="D1911" t="str">
        <f>VLOOKUP($A1911, 'Customer Names'!$A$2:$D$2336, 4, FALSE)</f>
        <v xml:space="preserve">  Joe</v>
      </c>
      <c r="E1911">
        <f>VLOOKUP($A1911, 'Medical Examinations'!$A$2:$J$2336, 2, FALSE)</f>
        <v>34.86</v>
      </c>
      <c r="F1911">
        <f>VLOOKUP($A1911, 'Medical Examinations'!$A$2:$J$2336, 3, FALSE)</f>
        <v>10.97</v>
      </c>
      <c r="G1911" t="str">
        <f>VLOOKUP($A1911, 'Medical Examinations'!$A$2:$J$2336, 4, FALSE)</f>
        <v>Yes</v>
      </c>
      <c r="H1911" t="str">
        <f>VLOOKUP($A1911, 'Medical Examinations'!$A$2:$J$2336, 5, FALSE)</f>
        <v>No</v>
      </c>
      <c r="I1911" t="str">
        <f>VLOOKUP($A1911, 'Medical Examinations'!$A$2:$J$2336, 6, FALSE)</f>
        <v>No</v>
      </c>
      <c r="J1911">
        <f>VLOOKUP($A1911, 'Medical Examinations'!$A$2:$J$2336, 7, FALSE)</f>
        <v>1</v>
      </c>
      <c r="K1911" t="str">
        <f>VLOOKUP($A1911, 'Medical Examinations'!$A$2:$J$2336, 8, FALSE)</f>
        <v>No</v>
      </c>
      <c r="L1911" t="str">
        <f>VLOOKUP($A1911, 'Medical Examinations'!$A$2:$J$2336, 9, FALSE)</f>
        <v>Obesity</v>
      </c>
      <c r="M1911" t="str">
        <f>VLOOKUP($A1911, 'Medical Examinations'!$A$2:$J$2336, 10, FALSE)</f>
        <v>Diabetes</v>
      </c>
      <c r="N1911">
        <f>VLOOKUP($A1911, 'Hospitalisation Details'!$A$2:$K$2344, 5, FALSE)</f>
        <v>0</v>
      </c>
      <c r="O1911">
        <f>VLOOKUP($A1911, 'Hospitalisation Details'!$A$2:$K$2344, 6, FALSE)</f>
        <v>3931.51</v>
      </c>
      <c r="P1911" t="str">
        <f>VLOOKUP($A1911, 'Hospitalisation Details'!$A$2:$K$2344, 7, FALSE)</f>
        <v>tier - 2</v>
      </c>
      <c r="Q1911" t="str">
        <f>VLOOKUP($A1911, 'Hospitalisation Details'!$A$2:$K$2344, 8, FALSE)</f>
        <v>tier - 3</v>
      </c>
      <c r="R1911" t="str">
        <f>VLOOKUP($A1911, 'Hospitalisation Details'!$A$2:$K$2344, 9, FALSE)</f>
        <v>R1011</v>
      </c>
      <c r="S1911" t="str">
        <f>VLOOKUP($A1911, 'Hospitalisation Details'!$A$2:$K$2344, 10, FALSE)</f>
        <v>15Jun2002</v>
      </c>
      <c r="T1911">
        <f>VLOOKUP($A1911, 'Hospitalisation Details'!$A$2:$K$2344, 11, FALSE)</f>
        <v>20</v>
      </c>
    </row>
    <row r="1912" spans="1:20" ht="15.75" x14ac:dyDescent="0.25">
      <c r="A1912" s="1" t="s">
        <v>456</v>
      </c>
      <c r="B1912" t="str">
        <f>VLOOKUP($A1912, 'Customer Names'!$A$2:$D$2336, 2, FALSE)</f>
        <v>Skinner</v>
      </c>
      <c r="C1912" t="str">
        <f>VLOOKUP($A1912, 'Customer Names'!$A$2:$D$2336, 3, FALSE)</f>
        <v xml:space="preserve"> Ms</v>
      </c>
      <c r="D1912" t="str">
        <f>VLOOKUP($A1912, 'Customer Names'!$A$2:$D$2336, 4, FALSE)</f>
        <v xml:space="preserve">  Kayleigh</v>
      </c>
      <c r="E1912">
        <f>VLOOKUP($A1912, 'Medical Examinations'!$A$2:$J$2336, 2, FALSE)</f>
        <v>34.58</v>
      </c>
      <c r="F1912">
        <f>VLOOKUP($A1912, 'Medical Examinations'!$A$2:$J$2336, 3, FALSE)</f>
        <v>5.14</v>
      </c>
      <c r="G1912" t="str">
        <f>VLOOKUP($A1912, 'Medical Examinations'!$A$2:$J$2336, 4, FALSE)</f>
        <v>Yes</v>
      </c>
      <c r="H1912" t="str">
        <f>VLOOKUP($A1912, 'Medical Examinations'!$A$2:$J$2336, 5, FALSE)</f>
        <v>No</v>
      </c>
      <c r="I1912" t="str">
        <f>VLOOKUP($A1912, 'Medical Examinations'!$A$2:$J$2336, 6, FALSE)</f>
        <v>No</v>
      </c>
      <c r="J1912">
        <f>VLOOKUP($A1912, 'Medical Examinations'!$A$2:$J$2336, 7, FALSE)</f>
        <v>1</v>
      </c>
      <c r="K1912" t="str">
        <f>VLOOKUP($A1912, 'Medical Examinations'!$A$2:$J$2336, 8, FALSE)</f>
        <v>No</v>
      </c>
      <c r="L1912" t="str">
        <f>VLOOKUP($A1912, 'Medical Examinations'!$A$2:$J$2336, 9, FALSE)</f>
        <v>Obesity</v>
      </c>
      <c r="M1912" t="str">
        <f>VLOOKUP($A1912, 'Medical Examinations'!$A$2:$J$2336, 10, FALSE)</f>
        <v>Normal</v>
      </c>
      <c r="N1912">
        <f>VLOOKUP($A1912, 'Hospitalisation Details'!$A$2:$K$2344, 5, FALSE)</f>
        <v>2</v>
      </c>
      <c r="O1912">
        <f>VLOOKUP($A1912, 'Hospitalisation Details'!$A$2:$K$2344, 6, FALSE)</f>
        <v>3925.76</v>
      </c>
      <c r="P1912" t="str">
        <f>VLOOKUP($A1912, 'Hospitalisation Details'!$A$2:$K$2344, 7, FALSE)</f>
        <v>tier - 2</v>
      </c>
      <c r="Q1912" t="str">
        <f>VLOOKUP($A1912, 'Hospitalisation Details'!$A$2:$K$2344, 8, FALSE)</f>
        <v>tier - 2</v>
      </c>
      <c r="R1912" t="str">
        <f>VLOOKUP($A1912, 'Hospitalisation Details'!$A$2:$K$2344, 9, FALSE)</f>
        <v>R1024</v>
      </c>
      <c r="S1912" t="str">
        <f>VLOOKUP($A1912, 'Hospitalisation Details'!$A$2:$K$2344, 10, FALSE)</f>
        <v>10Jul2000</v>
      </c>
      <c r="T1912">
        <f>VLOOKUP($A1912, 'Hospitalisation Details'!$A$2:$K$2344, 11, FALSE)</f>
        <v>22</v>
      </c>
    </row>
    <row r="1913" spans="1:20" ht="15.75" x14ac:dyDescent="0.25">
      <c r="A1913" s="1" t="s">
        <v>455</v>
      </c>
      <c r="B1913" t="str">
        <f>VLOOKUP($A1913, 'Customer Names'!$A$2:$D$2336, 2, FALSE)</f>
        <v>Murphy</v>
      </c>
      <c r="C1913" t="str">
        <f>VLOOKUP($A1913, 'Customer Names'!$A$2:$D$2336, 3, FALSE)</f>
        <v xml:space="preserve"> Mr</v>
      </c>
      <c r="D1913" t="str">
        <f>VLOOKUP($A1913, 'Customer Names'!$A$2:$D$2336, 4, FALSE)</f>
        <v xml:space="preserve">  Lorcan A</v>
      </c>
      <c r="E1913">
        <f>VLOOKUP($A1913, 'Medical Examinations'!$A$2:$J$2336, 2, FALSE)</f>
        <v>17.940000000000001</v>
      </c>
      <c r="F1913">
        <f>VLOOKUP($A1913, 'Medical Examinations'!$A$2:$J$2336, 3, FALSE)</f>
        <v>5.17</v>
      </c>
      <c r="G1913" t="str">
        <f>VLOOKUP($A1913, 'Medical Examinations'!$A$2:$J$2336, 4, FALSE)</f>
        <v>No</v>
      </c>
      <c r="H1913" t="str">
        <f>VLOOKUP($A1913, 'Medical Examinations'!$A$2:$J$2336, 5, FALSE)</f>
        <v>No</v>
      </c>
      <c r="I1913" t="str">
        <f>VLOOKUP($A1913, 'Medical Examinations'!$A$2:$J$2336, 6, FALSE)</f>
        <v>No</v>
      </c>
      <c r="J1913">
        <f>VLOOKUP($A1913, 'Medical Examinations'!$A$2:$J$2336, 7, FALSE)</f>
        <v>0</v>
      </c>
      <c r="K1913" t="str">
        <f>VLOOKUP($A1913, 'Medical Examinations'!$A$2:$J$2336, 8, FALSE)</f>
        <v>No</v>
      </c>
      <c r="L1913" t="str">
        <f>VLOOKUP($A1913, 'Medical Examinations'!$A$2:$J$2336, 9, FALSE)</f>
        <v>Underweight</v>
      </c>
      <c r="M1913" t="str">
        <f>VLOOKUP($A1913, 'Medical Examinations'!$A$2:$J$2336, 10, FALSE)</f>
        <v>Normal</v>
      </c>
      <c r="N1913">
        <f>VLOOKUP($A1913, 'Hospitalisation Details'!$A$2:$K$2344, 5, FALSE)</f>
        <v>3</v>
      </c>
      <c r="O1913">
        <f>VLOOKUP($A1913, 'Hospitalisation Details'!$A$2:$K$2344, 6, FALSE)</f>
        <v>3910.44</v>
      </c>
      <c r="P1913" t="str">
        <f>VLOOKUP($A1913, 'Hospitalisation Details'!$A$2:$K$2344, 7, FALSE)</f>
        <v>tier - 2</v>
      </c>
      <c r="Q1913" t="str">
        <f>VLOOKUP($A1913, 'Hospitalisation Details'!$A$2:$K$2344, 8, FALSE)</f>
        <v>tier - 2</v>
      </c>
      <c r="R1913" t="str">
        <f>VLOOKUP($A1913, 'Hospitalisation Details'!$A$2:$K$2344, 9, FALSE)</f>
        <v>R1013</v>
      </c>
      <c r="S1913" t="str">
        <f>VLOOKUP($A1913, 'Hospitalisation Details'!$A$2:$K$2344, 10, FALSE)</f>
        <v>5Jul1985</v>
      </c>
      <c r="T1913">
        <f>VLOOKUP($A1913, 'Hospitalisation Details'!$A$2:$K$2344, 11, FALSE)</f>
        <v>37</v>
      </c>
    </row>
    <row r="1914" spans="1:20" ht="15.75" x14ac:dyDescent="0.25">
      <c r="A1914" s="1" t="s">
        <v>454</v>
      </c>
      <c r="B1914" t="str">
        <f>VLOOKUP($A1914, 'Customer Names'!$A$2:$D$2336, 2, FALSE)</f>
        <v>Shue</v>
      </c>
      <c r="C1914" t="str">
        <f>VLOOKUP($A1914, 'Customer Names'!$A$2:$D$2336, 3, FALSE)</f>
        <v xml:space="preserve"> Mr</v>
      </c>
      <c r="D1914" t="str">
        <f>VLOOKUP($A1914, 'Customer Names'!$A$2:$D$2336, 4, FALSE)</f>
        <v xml:space="preserve">  Billy</v>
      </c>
      <c r="E1914">
        <f>VLOOKUP($A1914, 'Medical Examinations'!$A$2:$J$2336, 2, FALSE)</f>
        <v>26.8</v>
      </c>
      <c r="F1914">
        <f>VLOOKUP($A1914, 'Medical Examinations'!$A$2:$J$2336, 3, FALSE)</f>
        <v>6.18</v>
      </c>
      <c r="G1914" t="str">
        <f>VLOOKUP($A1914, 'Medical Examinations'!$A$2:$J$2336, 4, FALSE)</f>
        <v>No</v>
      </c>
      <c r="H1914" t="str">
        <f>VLOOKUP($A1914, 'Medical Examinations'!$A$2:$J$2336, 5, FALSE)</f>
        <v>No</v>
      </c>
      <c r="I1914" t="str">
        <f>VLOOKUP($A1914, 'Medical Examinations'!$A$2:$J$2336, 6, FALSE)</f>
        <v>Yes</v>
      </c>
      <c r="J1914">
        <f>VLOOKUP($A1914, 'Medical Examinations'!$A$2:$J$2336, 7, FALSE)</f>
        <v>0</v>
      </c>
      <c r="K1914" t="str">
        <f>VLOOKUP($A1914, 'Medical Examinations'!$A$2:$J$2336, 8, FALSE)</f>
        <v>No</v>
      </c>
      <c r="L1914" t="str">
        <f>VLOOKUP($A1914, 'Medical Examinations'!$A$2:$J$2336, 9, FALSE)</f>
        <v>Obesity</v>
      </c>
      <c r="M1914" t="str">
        <f>VLOOKUP($A1914, 'Medical Examinations'!$A$2:$J$2336, 10, FALSE)</f>
        <v>Diabetes</v>
      </c>
      <c r="N1914">
        <f>VLOOKUP($A1914, 'Hospitalisation Details'!$A$2:$K$2344, 5, FALSE)</f>
        <v>3</v>
      </c>
      <c r="O1914">
        <f>VLOOKUP($A1914, 'Hospitalisation Details'!$A$2:$K$2344, 6, FALSE)</f>
        <v>3906.13</v>
      </c>
      <c r="P1914" t="str">
        <f>VLOOKUP($A1914, 'Hospitalisation Details'!$A$2:$K$2344, 7, FALSE)</f>
        <v>tier - 3</v>
      </c>
      <c r="Q1914" t="str">
        <f>VLOOKUP($A1914, 'Hospitalisation Details'!$A$2:$K$2344, 8, FALSE)</f>
        <v>tier - 3</v>
      </c>
      <c r="R1914" t="str">
        <f>VLOOKUP($A1914, 'Hospitalisation Details'!$A$2:$K$2344, 9, FALSE)</f>
        <v>R1011</v>
      </c>
      <c r="S1914" t="str">
        <f>VLOOKUP($A1914, 'Hospitalisation Details'!$A$2:$K$2344, 10, FALSE)</f>
        <v>24Nov1997</v>
      </c>
      <c r="T1914">
        <f>VLOOKUP($A1914, 'Hospitalisation Details'!$A$2:$K$2344, 11, FALSE)</f>
        <v>25</v>
      </c>
    </row>
    <row r="1915" spans="1:20" ht="15.75" x14ac:dyDescent="0.25">
      <c r="A1915" s="1" t="s">
        <v>453</v>
      </c>
      <c r="B1915" t="str">
        <f>VLOOKUP($A1915, 'Customer Names'!$A$2:$D$2336, 2, FALSE)</f>
        <v>Reilly</v>
      </c>
      <c r="C1915" t="str">
        <f>VLOOKUP($A1915, 'Customer Names'!$A$2:$D$2336, 3, FALSE)</f>
        <v xml:space="preserve"> Mr</v>
      </c>
      <c r="D1915" t="str">
        <f>VLOOKUP($A1915, 'Customer Names'!$A$2:$D$2336, 4, FALSE)</f>
        <v xml:space="preserve">  Paul M</v>
      </c>
      <c r="E1915">
        <f>VLOOKUP($A1915, 'Medical Examinations'!$A$2:$J$2336, 2, FALSE)</f>
        <v>17.690000000000001</v>
      </c>
      <c r="F1915">
        <f>VLOOKUP($A1915, 'Medical Examinations'!$A$2:$J$2336, 3, FALSE)</f>
        <v>9.07</v>
      </c>
      <c r="G1915" t="str">
        <f>VLOOKUP($A1915, 'Medical Examinations'!$A$2:$J$2336, 4, FALSE)</f>
        <v>No</v>
      </c>
      <c r="H1915" t="str">
        <f>VLOOKUP($A1915, 'Medical Examinations'!$A$2:$J$2336, 5, FALSE)</f>
        <v>No</v>
      </c>
      <c r="I1915" t="str">
        <f>VLOOKUP($A1915, 'Medical Examinations'!$A$2:$J$2336, 6, FALSE)</f>
        <v>No</v>
      </c>
      <c r="J1915">
        <f>VLOOKUP($A1915, 'Medical Examinations'!$A$2:$J$2336, 7, FALSE)</f>
        <v>0</v>
      </c>
      <c r="K1915" t="str">
        <f>VLOOKUP($A1915, 'Medical Examinations'!$A$2:$J$2336, 8, FALSE)</f>
        <v>No</v>
      </c>
      <c r="L1915" t="str">
        <f>VLOOKUP($A1915, 'Medical Examinations'!$A$2:$J$2336, 9, FALSE)</f>
        <v>Underweight</v>
      </c>
      <c r="M1915" t="str">
        <f>VLOOKUP($A1915, 'Medical Examinations'!$A$2:$J$2336, 10, FALSE)</f>
        <v>Diabetes</v>
      </c>
      <c r="N1915">
        <f>VLOOKUP($A1915, 'Hospitalisation Details'!$A$2:$K$2344, 5, FALSE)</f>
        <v>1</v>
      </c>
      <c r="O1915">
        <f>VLOOKUP($A1915, 'Hospitalisation Details'!$A$2:$K$2344, 6, FALSE)</f>
        <v>3902.07</v>
      </c>
      <c r="P1915" t="str">
        <f>VLOOKUP($A1915, 'Hospitalisation Details'!$A$2:$K$2344, 7, FALSE)</f>
        <v>tier - 2</v>
      </c>
      <c r="Q1915" t="str">
        <f>VLOOKUP($A1915, 'Hospitalisation Details'!$A$2:$K$2344, 8, FALSE)</f>
        <v>tier - 2</v>
      </c>
      <c r="R1915" t="str">
        <f>VLOOKUP($A1915, 'Hospitalisation Details'!$A$2:$K$2344, 9, FALSE)</f>
        <v>R1013</v>
      </c>
      <c r="S1915" t="str">
        <f>VLOOKUP($A1915, 'Hospitalisation Details'!$A$2:$K$2344, 10, FALSE)</f>
        <v>27Aug1981</v>
      </c>
      <c r="T1915">
        <f>VLOOKUP($A1915, 'Hospitalisation Details'!$A$2:$K$2344, 11, FALSE)</f>
        <v>41</v>
      </c>
    </row>
    <row r="1916" spans="1:20" ht="15.75" x14ac:dyDescent="0.25">
      <c r="A1916" s="1" t="s">
        <v>452</v>
      </c>
      <c r="B1916" t="str">
        <f>VLOOKUP($A1916, 'Customer Names'!$A$2:$D$2336, 2, FALSE)</f>
        <v>Blinn</v>
      </c>
      <c r="C1916" t="str">
        <f>VLOOKUP($A1916, 'Customer Names'!$A$2:$D$2336, 3, FALSE)</f>
        <v xml:space="preserve"> Ms</v>
      </c>
      <c r="D1916" t="str">
        <f>VLOOKUP($A1916, 'Customer Names'!$A$2:$D$2336, 4, FALSE)</f>
        <v xml:space="preserve">  Brenda M</v>
      </c>
      <c r="E1916">
        <f>VLOOKUP($A1916, 'Medical Examinations'!$A$2:$J$2336, 2, FALSE)</f>
        <v>25.77</v>
      </c>
      <c r="F1916">
        <f>VLOOKUP($A1916, 'Medical Examinations'!$A$2:$J$2336, 3, FALSE)</f>
        <v>4.43</v>
      </c>
      <c r="G1916" t="str">
        <f>VLOOKUP($A1916, 'Medical Examinations'!$A$2:$J$2336, 4, FALSE)</f>
        <v>No</v>
      </c>
      <c r="H1916" t="str">
        <f>VLOOKUP($A1916, 'Medical Examinations'!$A$2:$J$2336, 5, FALSE)</f>
        <v>No</v>
      </c>
      <c r="I1916" t="str">
        <f>VLOOKUP($A1916, 'Medical Examinations'!$A$2:$J$2336, 6, FALSE)</f>
        <v>Yes</v>
      </c>
      <c r="J1916">
        <f>VLOOKUP($A1916, 'Medical Examinations'!$A$2:$J$2336, 7, FALSE)</f>
        <v>0</v>
      </c>
      <c r="K1916" t="str">
        <f>VLOOKUP($A1916, 'Medical Examinations'!$A$2:$J$2336, 8, FALSE)</f>
        <v>No</v>
      </c>
      <c r="L1916" t="str">
        <f>VLOOKUP($A1916, 'Medical Examinations'!$A$2:$J$2336, 9, FALSE)</f>
        <v>Obesity</v>
      </c>
      <c r="M1916" t="str">
        <f>VLOOKUP($A1916, 'Medical Examinations'!$A$2:$J$2336, 10, FALSE)</f>
        <v>Normal</v>
      </c>
      <c r="N1916">
        <f>VLOOKUP($A1916, 'Hospitalisation Details'!$A$2:$K$2344, 5, FALSE)</f>
        <v>0</v>
      </c>
      <c r="O1916">
        <f>VLOOKUP($A1916, 'Hospitalisation Details'!$A$2:$K$2344, 6, FALSE)</f>
        <v>3898.35</v>
      </c>
      <c r="P1916" t="str">
        <f>VLOOKUP($A1916, 'Hospitalisation Details'!$A$2:$K$2344, 7, FALSE)</f>
        <v>tier - 2</v>
      </c>
      <c r="Q1916" t="str">
        <f>VLOOKUP($A1916, 'Hospitalisation Details'!$A$2:$K$2344, 8, FALSE)</f>
        <v>tier - 2</v>
      </c>
      <c r="R1916" t="str">
        <f>VLOOKUP($A1916, 'Hospitalisation Details'!$A$2:$K$2344, 9, FALSE)</f>
        <v>R1012</v>
      </c>
      <c r="S1916" t="str">
        <f>VLOOKUP($A1916, 'Hospitalisation Details'!$A$2:$K$2344, 10, FALSE)</f>
        <v>14Sep1993</v>
      </c>
      <c r="T1916">
        <f>VLOOKUP($A1916, 'Hospitalisation Details'!$A$2:$K$2344, 11, FALSE)</f>
        <v>29</v>
      </c>
    </row>
    <row r="1917" spans="1:20" ht="15.75" x14ac:dyDescent="0.25">
      <c r="A1917" s="1" t="s">
        <v>451</v>
      </c>
      <c r="B1917" t="str">
        <f>VLOOKUP($A1917, 'Customer Names'!$A$2:$D$2336, 2, FALSE)</f>
        <v>Duyn</v>
      </c>
      <c r="C1917" t="str">
        <f>VLOOKUP($A1917, 'Customer Names'!$A$2:$D$2336, 3, FALSE)</f>
        <v xml:space="preserve"> Mr</v>
      </c>
      <c r="D1917" t="str">
        <f>VLOOKUP($A1917, 'Customer Names'!$A$2:$D$2336, 4, FALSE)</f>
        <v xml:space="preserve">  Jeff H</v>
      </c>
      <c r="E1917">
        <f>VLOOKUP($A1917, 'Medical Examinations'!$A$2:$J$2336, 2, FALSE)</f>
        <v>34.46</v>
      </c>
      <c r="F1917">
        <f>VLOOKUP($A1917, 'Medical Examinations'!$A$2:$J$2336, 3, FALSE)</f>
        <v>4.17</v>
      </c>
      <c r="G1917" t="str">
        <f>VLOOKUP($A1917, 'Medical Examinations'!$A$2:$J$2336, 4, FALSE)</f>
        <v>Yes</v>
      </c>
      <c r="H1917" t="str">
        <f>VLOOKUP($A1917, 'Medical Examinations'!$A$2:$J$2336, 5, FALSE)</f>
        <v>No</v>
      </c>
      <c r="I1917" t="str">
        <f>VLOOKUP($A1917, 'Medical Examinations'!$A$2:$J$2336, 6, FALSE)</f>
        <v>No</v>
      </c>
      <c r="J1917">
        <f>VLOOKUP($A1917, 'Medical Examinations'!$A$2:$J$2336, 7, FALSE)</f>
        <v>1</v>
      </c>
      <c r="K1917" t="str">
        <f>VLOOKUP($A1917, 'Medical Examinations'!$A$2:$J$2336, 8, FALSE)</f>
        <v>No</v>
      </c>
      <c r="L1917" t="str">
        <f>VLOOKUP($A1917, 'Medical Examinations'!$A$2:$J$2336, 9, FALSE)</f>
        <v>Obesity</v>
      </c>
      <c r="M1917" t="str">
        <f>VLOOKUP($A1917, 'Medical Examinations'!$A$2:$J$2336, 10, FALSE)</f>
        <v>Normal</v>
      </c>
      <c r="N1917">
        <f>VLOOKUP($A1917, 'Hospitalisation Details'!$A$2:$K$2344, 5, FALSE)</f>
        <v>0</v>
      </c>
      <c r="O1917">
        <f>VLOOKUP($A1917, 'Hospitalisation Details'!$A$2:$K$2344, 6, FALSE)</f>
        <v>3889.2</v>
      </c>
      <c r="P1917" t="str">
        <f>VLOOKUP($A1917, 'Hospitalisation Details'!$A$2:$K$2344, 7, FALSE)</f>
        <v>tier - 2</v>
      </c>
      <c r="Q1917" t="str">
        <f>VLOOKUP($A1917, 'Hospitalisation Details'!$A$2:$K$2344, 8, FALSE)</f>
        <v>tier - 2</v>
      </c>
      <c r="R1917" t="str">
        <f>VLOOKUP($A1917, 'Hospitalisation Details'!$A$2:$K$2344, 9, FALSE)</f>
        <v>R1012</v>
      </c>
      <c r="S1917" t="str">
        <f>VLOOKUP($A1917, 'Hospitalisation Details'!$A$2:$K$2344, 10, FALSE)</f>
        <v>13Jul2004</v>
      </c>
      <c r="T1917">
        <f>VLOOKUP($A1917, 'Hospitalisation Details'!$A$2:$K$2344, 11, FALSE)</f>
        <v>18</v>
      </c>
    </row>
    <row r="1918" spans="1:20" ht="15.75" x14ac:dyDescent="0.25">
      <c r="A1918" s="1" t="s">
        <v>450</v>
      </c>
      <c r="B1918" t="str">
        <f>VLOOKUP($A1918, 'Customer Names'!$A$2:$D$2336, 2, FALSE)</f>
        <v>Wardian</v>
      </c>
      <c r="C1918" t="str">
        <f>VLOOKUP($A1918, 'Customer Names'!$A$2:$D$2336, 3, FALSE)</f>
        <v xml:space="preserve"> Mr</v>
      </c>
      <c r="D1918" t="str">
        <f>VLOOKUP($A1918, 'Customer Names'!$A$2:$D$2336, 4, FALSE)</f>
        <v xml:space="preserve">  Michael</v>
      </c>
      <c r="E1918">
        <f>VLOOKUP($A1918, 'Medical Examinations'!$A$2:$J$2336, 2, FALSE)</f>
        <v>30.875</v>
      </c>
      <c r="F1918">
        <f>VLOOKUP($A1918, 'Medical Examinations'!$A$2:$J$2336, 3, FALSE)</f>
        <v>4.95</v>
      </c>
      <c r="G1918" t="str">
        <f>VLOOKUP($A1918, 'Medical Examinations'!$A$2:$J$2336, 4, FALSE)</f>
        <v>No</v>
      </c>
      <c r="H1918" t="str">
        <f>VLOOKUP($A1918, 'Medical Examinations'!$A$2:$J$2336, 5, FALSE)</f>
        <v>No</v>
      </c>
      <c r="I1918" t="str">
        <f>VLOOKUP($A1918, 'Medical Examinations'!$A$2:$J$2336, 6, FALSE)</f>
        <v>No</v>
      </c>
      <c r="J1918">
        <f>VLOOKUP($A1918, 'Medical Examinations'!$A$2:$J$2336, 7, FALSE)</f>
        <v>1</v>
      </c>
      <c r="K1918" t="str">
        <f>VLOOKUP($A1918, 'Medical Examinations'!$A$2:$J$2336, 8, FALSE)</f>
        <v>No</v>
      </c>
      <c r="L1918" t="str">
        <f>VLOOKUP($A1918, 'Medical Examinations'!$A$2:$J$2336, 9, FALSE)</f>
        <v>Obesity</v>
      </c>
      <c r="M1918" t="str">
        <f>VLOOKUP($A1918, 'Medical Examinations'!$A$2:$J$2336, 10, FALSE)</f>
        <v>Normal</v>
      </c>
      <c r="N1918">
        <f>VLOOKUP($A1918, 'Hospitalisation Details'!$A$2:$K$2344, 5, FALSE)</f>
        <v>2</v>
      </c>
      <c r="O1918">
        <f>VLOOKUP($A1918, 'Hospitalisation Details'!$A$2:$K$2344, 6, FALSE)</f>
        <v>3877.3</v>
      </c>
      <c r="P1918" t="str">
        <f>VLOOKUP($A1918, 'Hospitalisation Details'!$A$2:$K$2344, 7, FALSE)</f>
        <v>tier - 1</v>
      </c>
      <c r="Q1918" t="str">
        <f>VLOOKUP($A1918, 'Hospitalisation Details'!$A$2:$K$2344, 8, FALSE)</f>
        <v>tier - 3</v>
      </c>
      <c r="R1918" t="str">
        <f>VLOOKUP($A1918, 'Hospitalisation Details'!$A$2:$K$2344, 9, FALSE)</f>
        <v>R1012</v>
      </c>
      <c r="S1918" t="str">
        <f>VLOOKUP($A1918, 'Hospitalisation Details'!$A$2:$K$2344, 10, FALSE)</f>
        <v>23Oct1996</v>
      </c>
      <c r="T1918">
        <f>VLOOKUP($A1918, 'Hospitalisation Details'!$A$2:$K$2344, 11, FALSE)</f>
        <v>26</v>
      </c>
    </row>
    <row r="1919" spans="1:20" ht="15.75" x14ac:dyDescent="0.25">
      <c r="A1919" s="1" t="s">
        <v>449</v>
      </c>
      <c r="B1919" t="str">
        <f>VLOOKUP($A1919, 'Customer Names'!$A$2:$D$2336, 2, FALSE)</f>
        <v>Heuninck</v>
      </c>
      <c r="C1919" t="str">
        <f>VLOOKUP($A1919, 'Customer Names'!$A$2:$D$2336, 3, FALSE)</f>
        <v xml:space="preserve"> Mr</v>
      </c>
      <c r="D1919" t="str">
        <f>VLOOKUP($A1919, 'Customer Names'!$A$2:$D$2336, 4, FALSE)</f>
        <v xml:space="preserve">  Jan</v>
      </c>
      <c r="E1919">
        <f>VLOOKUP($A1919, 'Medical Examinations'!$A$2:$J$2336, 2, FALSE)</f>
        <v>39.49</v>
      </c>
      <c r="F1919">
        <f>VLOOKUP($A1919, 'Medical Examinations'!$A$2:$J$2336, 3, FALSE)</f>
        <v>5.13</v>
      </c>
      <c r="G1919" t="str">
        <f>VLOOKUP($A1919, 'Medical Examinations'!$A$2:$J$2336, 4, FALSE)</f>
        <v>Yes</v>
      </c>
      <c r="H1919" t="str">
        <f>VLOOKUP($A1919, 'Medical Examinations'!$A$2:$J$2336, 5, FALSE)</f>
        <v>No</v>
      </c>
      <c r="I1919" t="str">
        <f>VLOOKUP($A1919, 'Medical Examinations'!$A$2:$J$2336, 6, FALSE)</f>
        <v>No</v>
      </c>
      <c r="J1919">
        <f>VLOOKUP($A1919, 'Medical Examinations'!$A$2:$J$2336, 7, FALSE)</f>
        <v>1</v>
      </c>
      <c r="K1919" t="str">
        <f>VLOOKUP($A1919, 'Medical Examinations'!$A$2:$J$2336, 8, FALSE)</f>
        <v>Yes</v>
      </c>
      <c r="L1919" t="str">
        <f>VLOOKUP($A1919, 'Medical Examinations'!$A$2:$J$2336, 9, FALSE)</f>
        <v>Obesity</v>
      </c>
      <c r="M1919" t="str">
        <f>VLOOKUP($A1919, 'Medical Examinations'!$A$2:$J$2336, 10, FALSE)</f>
        <v>Normal</v>
      </c>
      <c r="N1919">
        <f>VLOOKUP($A1919, 'Hospitalisation Details'!$A$2:$K$2344, 5, FALSE)</f>
        <v>1</v>
      </c>
      <c r="O1919">
        <f>VLOOKUP($A1919, 'Hospitalisation Details'!$A$2:$K$2344, 6, FALSE)</f>
        <v>3875.73</v>
      </c>
      <c r="P1919" t="str">
        <f>VLOOKUP($A1919, 'Hospitalisation Details'!$A$2:$K$2344, 7, FALSE)</f>
        <v>tier - 2</v>
      </c>
      <c r="Q1919" t="str">
        <f>VLOOKUP($A1919, 'Hospitalisation Details'!$A$2:$K$2344, 8, FALSE)</f>
        <v>tier - 3</v>
      </c>
      <c r="R1919" t="str">
        <f>VLOOKUP($A1919, 'Hospitalisation Details'!$A$2:$K$2344, 9, FALSE)</f>
        <v>R1013</v>
      </c>
      <c r="S1919" t="str">
        <f>VLOOKUP($A1919, 'Hospitalisation Details'!$A$2:$K$2344, 10, FALSE)</f>
        <v>25Jul1991</v>
      </c>
      <c r="T1919">
        <f>VLOOKUP($A1919, 'Hospitalisation Details'!$A$2:$K$2344, 11, FALSE)</f>
        <v>31</v>
      </c>
    </row>
    <row r="1920" spans="1:20" ht="15.75" x14ac:dyDescent="0.25">
      <c r="A1920" s="1" t="s">
        <v>448</v>
      </c>
      <c r="B1920" t="str">
        <f>VLOOKUP($A1920, 'Customer Names'!$A$2:$D$2336, 2, FALSE)</f>
        <v>Kipyego</v>
      </c>
      <c r="C1920" t="str">
        <f>VLOOKUP($A1920, 'Customer Names'!$A$2:$D$2336, 3, FALSE)</f>
        <v xml:space="preserve"> Mr</v>
      </c>
      <c r="D1920" t="str">
        <f>VLOOKUP($A1920, 'Customer Names'!$A$2:$D$2336, 4, FALSE)</f>
        <v xml:space="preserve">  Bernard</v>
      </c>
      <c r="E1920">
        <f>VLOOKUP($A1920, 'Medical Examinations'!$A$2:$J$2336, 2, FALSE)</f>
        <v>28.88</v>
      </c>
      <c r="F1920">
        <f>VLOOKUP($A1920, 'Medical Examinations'!$A$2:$J$2336, 3, FALSE)</f>
        <v>4.0999999999999996</v>
      </c>
      <c r="G1920" t="str">
        <f>VLOOKUP($A1920, 'Medical Examinations'!$A$2:$J$2336, 4, FALSE)</f>
        <v>No</v>
      </c>
      <c r="H1920" t="str">
        <f>VLOOKUP($A1920, 'Medical Examinations'!$A$2:$J$2336, 5, FALSE)</f>
        <v>No</v>
      </c>
      <c r="I1920" t="str">
        <f>VLOOKUP($A1920, 'Medical Examinations'!$A$2:$J$2336, 6, FALSE)</f>
        <v>No</v>
      </c>
      <c r="J1920">
        <f>VLOOKUP($A1920, 'Medical Examinations'!$A$2:$J$2336, 7, FALSE)</f>
        <v>0</v>
      </c>
      <c r="K1920" t="str">
        <f>VLOOKUP($A1920, 'Medical Examinations'!$A$2:$J$2336, 8, FALSE)</f>
        <v>No</v>
      </c>
      <c r="L1920" t="str">
        <f>VLOOKUP($A1920, 'Medical Examinations'!$A$2:$J$2336, 9, FALSE)</f>
        <v>Obesity</v>
      </c>
      <c r="M1920" t="str">
        <f>VLOOKUP($A1920, 'Medical Examinations'!$A$2:$J$2336, 10, FALSE)</f>
        <v>Normal</v>
      </c>
      <c r="N1920">
        <f>VLOOKUP($A1920, 'Hospitalisation Details'!$A$2:$K$2344, 5, FALSE)</f>
        <v>0</v>
      </c>
      <c r="O1920">
        <f>VLOOKUP($A1920, 'Hospitalisation Details'!$A$2:$K$2344, 6, FALSE)</f>
        <v>3866.86</v>
      </c>
      <c r="P1920" t="str">
        <f>VLOOKUP($A1920, 'Hospitalisation Details'!$A$2:$K$2344, 7, FALSE)</f>
        <v>tier - 1</v>
      </c>
      <c r="Q1920" t="str">
        <f>VLOOKUP($A1920, 'Hospitalisation Details'!$A$2:$K$2344, 8, FALSE)</f>
        <v>tier - 1</v>
      </c>
      <c r="R1920" t="str">
        <f>VLOOKUP($A1920, 'Hospitalisation Details'!$A$2:$K$2344, 9, FALSE)</f>
        <v>R1012</v>
      </c>
      <c r="S1920" t="str">
        <f>VLOOKUP($A1920, 'Hospitalisation Details'!$A$2:$K$2344, 10, FALSE)</f>
        <v>24Jun1990</v>
      </c>
      <c r="T1920">
        <f>VLOOKUP($A1920, 'Hospitalisation Details'!$A$2:$K$2344, 11, FALSE)</f>
        <v>32</v>
      </c>
    </row>
    <row r="1921" spans="1:20" ht="15.75" x14ac:dyDescent="0.25">
      <c r="A1921" s="1" t="s">
        <v>447</v>
      </c>
      <c r="B1921" t="str">
        <f>VLOOKUP($A1921, 'Customer Names'!$A$2:$D$2336, 2, FALSE)</f>
        <v>Kuehl</v>
      </c>
      <c r="C1921" t="str">
        <f>VLOOKUP($A1921, 'Customer Names'!$A$2:$D$2336, 3, FALSE)</f>
        <v xml:space="preserve"> Mr</v>
      </c>
      <c r="D1921" t="str">
        <f>VLOOKUP($A1921, 'Customer Names'!$A$2:$D$2336, 4, FALSE)</f>
        <v xml:space="preserve">  Craig</v>
      </c>
      <c r="E1921">
        <f>VLOOKUP($A1921, 'Medical Examinations'!$A$2:$J$2336, 2, FALSE)</f>
        <v>20.234999999999999</v>
      </c>
      <c r="F1921">
        <f>VLOOKUP($A1921, 'Medical Examinations'!$A$2:$J$2336, 3, FALSE)</f>
        <v>5.01</v>
      </c>
      <c r="G1921" t="str">
        <f>VLOOKUP($A1921, 'Medical Examinations'!$A$2:$J$2336, 4, FALSE)</f>
        <v>No</v>
      </c>
      <c r="H1921" t="str">
        <f>VLOOKUP($A1921, 'Medical Examinations'!$A$2:$J$2336, 5, FALSE)</f>
        <v>No</v>
      </c>
      <c r="I1921" t="str">
        <f>VLOOKUP($A1921, 'Medical Examinations'!$A$2:$J$2336, 6, FALSE)</f>
        <v>No</v>
      </c>
      <c r="J1921">
        <f>VLOOKUP($A1921, 'Medical Examinations'!$A$2:$J$2336, 7, FALSE)</f>
        <v>0</v>
      </c>
      <c r="K1921" t="str">
        <f>VLOOKUP($A1921, 'Medical Examinations'!$A$2:$J$2336, 8, FALSE)</f>
        <v>No</v>
      </c>
      <c r="L1921" t="str">
        <f>VLOOKUP($A1921, 'Medical Examinations'!$A$2:$J$2336, 9, FALSE)</f>
        <v>Obesity</v>
      </c>
      <c r="M1921" t="str">
        <f>VLOOKUP($A1921, 'Medical Examinations'!$A$2:$J$2336, 10, FALSE)</f>
        <v>Normal</v>
      </c>
      <c r="N1921">
        <f>VLOOKUP($A1921, 'Hospitalisation Details'!$A$2:$K$2344, 5, FALSE)</f>
        <v>3</v>
      </c>
      <c r="O1921">
        <f>VLOOKUP($A1921, 'Hospitalisation Details'!$A$2:$K$2344, 6, FALSE)</f>
        <v>3861.21</v>
      </c>
      <c r="P1921" t="str">
        <f>VLOOKUP($A1921, 'Hospitalisation Details'!$A$2:$K$2344, 7, FALSE)</f>
        <v>tier - 2</v>
      </c>
      <c r="Q1921" t="str">
        <f>VLOOKUP($A1921, 'Hospitalisation Details'!$A$2:$K$2344, 8, FALSE)</f>
        <v>tier - 2</v>
      </c>
      <c r="R1921" t="str">
        <f>VLOOKUP($A1921, 'Hospitalisation Details'!$A$2:$K$2344, 9, FALSE)</f>
        <v>R1016</v>
      </c>
      <c r="S1921" t="str">
        <f>VLOOKUP($A1921, 'Hospitalisation Details'!$A$2:$K$2344, 10, FALSE)</f>
        <v>18Oct2001</v>
      </c>
      <c r="T1921">
        <f>VLOOKUP($A1921, 'Hospitalisation Details'!$A$2:$K$2344, 11, FALSE)</f>
        <v>21</v>
      </c>
    </row>
    <row r="1922" spans="1:20" ht="15.75" x14ac:dyDescent="0.25">
      <c r="A1922" s="1" t="s">
        <v>446</v>
      </c>
      <c r="B1922" t="str">
        <f>VLOOKUP($A1922, 'Customer Names'!$A$2:$D$2336, 2, FALSE)</f>
        <v>Burkholder</v>
      </c>
      <c r="C1922" t="str">
        <f>VLOOKUP($A1922, 'Customer Names'!$A$2:$D$2336, 3, FALSE)</f>
        <v xml:space="preserve"> Mrs</v>
      </c>
      <c r="D1922" t="str">
        <f>VLOOKUP($A1922, 'Customer Names'!$A$2:$D$2336, 4, FALSE)</f>
        <v xml:space="preserve">  Bryn</v>
      </c>
      <c r="E1922">
        <f>VLOOKUP($A1922, 'Medical Examinations'!$A$2:$J$2336, 2, FALSE)</f>
        <v>30.67</v>
      </c>
      <c r="F1922">
        <f>VLOOKUP($A1922, 'Medical Examinations'!$A$2:$J$2336, 3, FALSE)</f>
        <v>5.09</v>
      </c>
      <c r="G1922" t="str">
        <f>VLOOKUP($A1922, 'Medical Examinations'!$A$2:$J$2336, 4, FALSE)</f>
        <v>No</v>
      </c>
      <c r="H1922" t="str">
        <f>VLOOKUP($A1922, 'Medical Examinations'!$A$2:$J$2336, 5, FALSE)</f>
        <v>No</v>
      </c>
      <c r="I1922" t="str">
        <f>VLOOKUP($A1922, 'Medical Examinations'!$A$2:$J$2336, 6, FALSE)</f>
        <v>No</v>
      </c>
      <c r="J1922">
        <f>VLOOKUP($A1922, 'Medical Examinations'!$A$2:$J$2336, 7, FALSE)</f>
        <v>1</v>
      </c>
      <c r="K1922" t="str">
        <f>VLOOKUP($A1922, 'Medical Examinations'!$A$2:$J$2336, 8, FALSE)</f>
        <v>No</v>
      </c>
      <c r="L1922" t="str">
        <f>VLOOKUP($A1922, 'Medical Examinations'!$A$2:$J$2336, 9, FALSE)</f>
        <v>Obesity</v>
      </c>
      <c r="M1922" t="str">
        <f>VLOOKUP($A1922, 'Medical Examinations'!$A$2:$J$2336, 10, FALSE)</f>
        <v>Normal</v>
      </c>
      <c r="N1922">
        <f>VLOOKUP($A1922, 'Hospitalisation Details'!$A$2:$K$2344, 5, FALSE)</f>
        <v>0</v>
      </c>
      <c r="O1922">
        <f>VLOOKUP($A1922, 'Hospitalisation Details'!$A$2:$K$2344, 6, FALSE)</f>
        <v>3858.51</v>
      </c>
      <c r="P1922" t="str">
        <f>VLOOKUP($A1922, 'Hospitalisation Details'!$A$2:$K$2344, 7, FALSE)</f>
        <v>tier - 2</v>
      </c>
      <c r="Q1922" t="str">
        <f>VLOOKUP($A1922, 'Hospitalisation Details'!$A$2:$K$2344, 8, FALSE)</f>
        <v>tier - 3</v>
      </c>
      <c r="R1922" t="str">
        <f>VLOOKUP($A1922, 'Hospitalisation Details'!$A$2:$K$2344, 9, FALSE)</f>
        <v>R1025</v>
      </c>
      <c r="S1922" t="str">
        <f>VLOOKUP($A1922, 'Hospitalisation Details'!$A$2:$K$2344, 10, FALSE)</f>
        <v>6Jun2001</v>
      </c>
      <c r="T1922">
        <f>VLOOKUP($A1922, 'Hospitalisation Details'!$A$2:$K$2344, 11, FALSE)</f>
        <v>22</v>
      </c>
    </row>
    <row r="1923" spans="1:20" ht="15.75" x14ac:dyDescent="0.25">
      <c r="A1923" s="1" t="s">
        <v>445</v>
      </c>
      <c r="B1923" t="str">
        <f>VLOOKUP($A1923, 'Customer Names'!$A$2:$D$2336, 2, FALSE)</f>
        <v>Stadolnik</v>
      </c>
      <c r="C1923" t="str">
        <f>VLOOKUP($A1923, 'Customer Names'!$A$2:$D$2336, 3, FALSE)</f>
        <v xml:space="preserve"> Mr</v>
      </c>
      <c r="D1923" t="str">
        <f>VLOOKUP($A1923, 'Customer Names'!$A$2:$D$2336, 4, FALSE)</f>
        <v xml:space="preserve">  Michael</v>
      </c>
      <c r="E1923">
        <f>VLOOKUP($A1923, 'Medical Examinations'!$A$2:$J$2336, 2, FALSE)</f>
        <v>30.875</v>
      </c>
      <c r="F1923">
        <f>VLOOKUP($A1923, 'Medical Examinations'!$A$2:$J$2336, 3, FALSE)</f>
        <v>6.49</v>
      </c>
      <c r="G1923" t="str">
        <f>VLOOKUP($A1923, 'Medical Examinations'!$A$2:$J$2336, 4, FALSE)</f>
        <v>No</v>
      </c>
      <c r="H1923" t="str">
        <f>VLOOKUP($A1923, 'Medical Examinations'!$A$2:$J$2336, 5, FALSE)</f>
        <v>No</v>
      </c>
      <c r="I1923" t="str">
        <f>VLOOKUP($A1923, 'Medical Examinations'!$A$2:$J$2336, 6, FALSE)</f>
        <v>No</v>
      </c>
      <c r="J1923">
        <f>VLOOKUP($A1923, 'Medical Examinations'!$A$2:$J$2336, 7, FALSE)</f>
        <v>1</v>
      </c>
      <c r="K1923" t="str">
        <f>VLOOKUP($A1923, 'Medical Examinations'!$A$2:$J$2336, 8, FALSE)</f>
        <v>No</v>
      </c>
      <c r="L1923" t="str">
        <f>VLOOKUP($A1923, 'Medical Examinations'!$A$2:$J$2336, 9, FALSE)</f>
        <v>Obesity</v>
      </c>
      <c r="M1923" t="str">
        <f>VLOOKUP($A1923, 'Medical Examinations'!$A$2:$J$2336, 10, FALSE)</f>
        <v>Diabetes</v>
      </c>
      <c r="N1923">
        <f>VLOOKUP($A1923, 'Hospitalisation Details'!$A$2:$K$2344, 5, FALSE)</f>
        <v>0</v>
      </c>
      <c r="O1923">
        <f>VLOOKUP($A1923, 'Hospitalisation Details'!$A$2:$K$2344, 6, FALSE)</f>
        <v>3857.76</v>
      </c>
      <c r="P1923" t="str">
        <f>VLOOKUP($A1923, 'Hospitalisation Details'!$A$2:$K$2344, 7, FALSE)</f>
        <v>tier - 3</v>
      </c>
      <c r="Q1923" t="str">
        <f>VLOOKUP($A1923, 'Hospitalisation Details'!$A$2:$K$2344, 8, FALSE)</f>
        <v>tier - 1</v>
      </c>
      <c r="R1923" t="str">
        <f>VLOOKUP($A1923, 'Hospitalisation Details'!$A$2:$K$2344, 9, FALSE)</f>
        <v>R1016</v>
      </c>
      <c r="S1923" t="str">
        <f>VLOOKUP($A1923, 'Hospitalisation Details'!$A$2:$K$2344, 10, FALSE)</f>
        <v>19Aug1991</v>
      </c>
      <c r="T1923">
        <f>VLOOKUP($A1923, 'Hospitalisation Details'!$A$2:$K$2344, 11, FALSE)</f>
        <v>31</v>
      </c>
    </row>
    <row r="1924" spans="1:20" ht="15.75" x14ac:dyDescent="0.25">
      <c r="A1924" s="1" t="s">
        <v>444</v>
      </c>
      <c r="B1924" t="str">
        <f>VLOOKUP($A1924, 'Customer Names'!$A$2:$D$2336, 2, FALSE)</f>
        <v>Shields</v>
      </c>
      <c r="C1924" t="str">
        <f>VLOOKUP($A1924, 'Customer Names'!$A$2:$D$2336, 3, FALSE)</f>
        <v xml:space="preserve"> Mr</v>
      </c>
      <c r="D1924" t="str">
        <f>VLOOKUP($A1924, 'Customer Names'!$A$2:$D$2336, 4, FALSE)</f>
        <v xml:space="preserve">  Benjamin</v>
      </c>
      <c r="E1924">
        <f>VLOOKUP($A1924, 'Medical Examinations'!$A$2:$J$2336, 2, FALSE)</f>
        <v>23.8</v>
      </c>
      <c r="F1924">
        <f>VLOOKUP($A1924, 'Medical Examinations'!$A$2:$J$2336, 3, FALSE)</f>
        <v>4.08</v>
      </c>
      <c r="G1924" t="str">
        <f>VLOOKUP($A1924, 'Medical Examinations'!$A$2:$J$2336, 4, FALSE)</f>
        <v>No</v>
      </c>
      <c r="H1924" t="str">
        <f>VLOOKUP($A1924, 'Medical Examinations'!$A$2:$J$2336, 5, FALSE)</f>
        <v>No</v>
      </c>
      <c r="I1924" t="str">
        <f>VLOOKUP($A1924, 'Medical Examinations'!$A$2:$J$2336, 6, FALSE)</f>
        <v>No</v>
      </c>
      <c r="J1924">
        <f>VLOOKUP($A1924, 'Medical Examinations'!$A$2:$J$2336, 7, FALSE)</f>
        <v>0</v>
      </c>
      <c r="K1924" t="str">
        <f>VLOOKUP($A1924, 'Medical Examinations'!$A$2:$J$2336, 8, FALSE)</f>
        <v>No</v>
      </c>
      <c r="L1924" t="str">
        <f>VLOOKUP($A1924, 'Medical Examinations'!$A$2:$J$2336, 9, FALSE)</f>
        <v>Obesity</v>
      </c>
      <c r="M1924" t="str">
        <f>VLOOKUP($A1924, 'Medical Examinations'!$A$2:$J$2336, 10, FALSE)</f>
        <v>Normal</v>
      </c>
      <c r="N1924">
        <f>VLOOKUP($A1924, 'Hospitalisation Details'!$A$2:$K$2344, 5, FALSE)</f>
        <v>2</v>
      </c>
      <c r="O1924">
        <f>VLOOKUP($A1924, 'Hospitalisation Details'!$A$2:$K$2344, 6, FALSE)</f>
        <v>3847.67</v>
      </c>
      <c r="P1924" t="str">
        <f>VLOOKUP($A1924, 'Hospitalisation Details'!$A$2:$K$2344, 7, FALSE)</f>
        <v>tier - 3</v>
      </c>
      <c r="Q1924" t="str">
        <f>VLOOKUP($A1924, 'Hospitalisation Details'!$A$2:$K$2344, 8, FALSE)</f>
        <v>tier - 2</v>
      </c>
      <c r="R1924" t="str">
        <f>VLOOKUP($A1924, 'Hospitalisation Details'!$A$2:$K$2344, 9, FALSE)</f>
        <v>R1011</v>
      </c>
      <c r="S1924" t="str">
        <f>VLOOKUP($A1924, 'Hospitalisation Details'!$A$2:$K$2344, 10, FALSE)</f>
        <v>12Aug1994</v>
      </c>
      <c r="T1924">
        <f>VLOOKUP($A1924, 'Hospitalisation Details'!$A$2:$K$2344, 11, FALSE)</f>
        <v>28</v>
      </c>
    </row>
    <row r="1925" spans="1:20" ht="15.75" x14ac:dyDescent="0.25">
      <c r="A1925" s="1" t="s">
        <v>443</v>
      </c>
      <c r="B1925" t="str">
        <f>VLOOKUP($A1925, 'Customer Names'!$A$2:$D$2336, 2, FALSE)</f>
        <v>Margolis</v>
      </c>
      <c r="C1925" t="str">
        <f>VLOOKUP($A1925, 'Customer Names'!$A$2:$D$2336, 3, FALSE)</f>
        <v xml:space="preserve"> Mr</v>
      </c>
      <c r="D1925" t="str">
        <f>VLOOKUP($A1925, 'Customer Names'!$A$2:$D$2336, 4, FALSE)</f>
        <v xml:space="preserve">  Jay</v>
      </c>
      <c r="E1925">
        <f>VLOOKUP($A1925, 'Medical Examinations'!$A$2:$J$2336, 2, FALSE)</f>
        <v>15.37</v>
      </c>
      <c r="F1925">
        <f>VLOOKUP($A1925, 'Medical Examinations'!$A$2:$J$2336, 3, FALSE)</f>
        <v>8.6300000000000008</v>
      </c>
      <c r="G1925" t="str">
        <f>VLOOKUP($A1925, 'Medical Examinations'!$A$2:$J$2336, 4, FALSE)</f>
        <v>No</v>
      </c>
      <c r="H1925" t="str">
        <f>VLOOKUP($A1925, 'Medical Examinations'!$A$2:$J$2336, 5, FALSE)</f>
        <v>No</v>
      </c>
      <c r="I1925" t="str">
        <f>VLOOKUP($A1925, 'Medical Examinations'!$A$2:$J$2336, 6, FALSE)</f>
        <v>No</v>
      </c>
      <c r="J1925">
        <f>VLOOKUP($A1925, 'Medical Examinations'!$A$2:$J$2336, 7, FALSE)</f>
        <v>0</v>
      </c>
      <c r="K1925" t="str">
        <f>VLOOKUP($A1925, 'Medical Examinations'!$A$2:$J$2336, 8, FALSE)</f>
        <v>No</v>
      </c>
      <c r="L1925" t="str">
        <f>VLOOKUP($A1925, 'Medical Examinations'!$A$2:$J$2336, 9, FALSE)</f>
        <v>Underweight</v>
      </c>
      <c r="M1925" t="str">
        <f>VLOOKUP($A1925, 'Medical Examinations'!$A$2:$J$2336, 10, FALSE)</f>
        <v>Diabetes</v>
      </c>
      <c r="N1925">
        <f>VLOOKUP($A1925, 'Hospitalisation Details'!$A$2:$K$2344, 5, FALSE)</f>
        <v>1</v>
      </c>
      <c r="O1925">
        <f>VLOOKUP($A1925, 'Hospitalisation Details'!$A$2:$K$2344, 6, FALSE)</f>
        <v>3797.2</v>
      </c>
      <c r="P1925" t="str">
        <f>VLOOKUP($A1925, 'Hospitalisation Details'!$A$2:$K$2344, 7, FALSE)</f>
        <v>tier - 2</v>
      </c>
      <c r="Q1925" t="str">
        <f>VLOOKUP($A1925, 'Hospitalisation Details'!$A$2:$K$2344, 8, FALSE)</f>
        <v>tier - 3</v>
      </c>
      <c r="R1925" t="str">
        <f>VLOOKUP($A1925, 'Hospitalisation Details'!$A$2:$K$2344, 9, FALSE)</f>
        <v>R1012</v>
      </c>
      <c r="S1925" t="str">
        <f>VLOOKUP($A1925, 'Hospitalisation Details'!$A$2:$K$2344, 10, FALSE)</f>
        <v>29Sep1981</v>
      </c>
      <c r="T1925">
        <f>VLOOKUP($A1925, 'Hospitalisation Details'!$A$2:$K$2344, 11, FALSE)</f>
        <v>41</v>
      </c>
    </row>
    <row r="1926" spans="1:20" ht="15.75" x14ac:dyDescent="0.25">
      <c r="A1926" s="1" t="s">
        <v>442</v>
      </c>
      <c r="B1926" t="str">
        <f>VLOOKUP($A1926, 'Customer Names'!$A$2:$D$2336, 2, FALSE)</f>
        <v>Uffenbeck</v>
      </c>
      <c r="C1926" t="str">
        <f>VLOOKUP($A1926, 'Customer Names'!$A$2:$D$2336, 3, FALSE)</f>
        <v xml:space="preserve"> Mr</v>
      </c>
      <c r="D1926" t="str">
        <f>VLOOKUP($A1926, 'Customer Names'!$A$2:$D$2336, 4, FALSE)</f>
        <v xml:space="preserve">  William</v>
      </c>
      <c r="E1926">
        <f>VLOOKUP($A1926, 'Medical Examinations'!$A$2:$J$2336, 2, FALSE)</f>
        <v>30.4</v>
      </c>
      <c r="F1926">
        <f>VLOOKUP($A1926, 'Medical Examinations'!$A$2:$J$2336, 3, FALSE)</f>
        <v>5.28</v>
      </c>
      <c r="G1926" t="str">
        <f>VLOOKUP($A1926, 'Medical Examinations'!$A$2:$J$2336, 4, FALSE)</f>
        <v>No</v>
      </c>
      <c r="H1926" t="str">
        <f>VLOOKUP($A1926, 'Medical Examinations'!$A$2:$J$2336, 5, FALSE)</f>
        <v>No</v>
      </c>
      <c r="I1926" t="str">
        <f>VLOOKUP($A1926, 'Medical Examinations'!$A$2:$J$2336, 6, FALSE)</f>
        <v>No</v>
      </c>
      <c r="J1926">
        <f>VLOOKUP($A1926, 'Medical Examinations'!$A$2:$J$2336, 7, FALSE)</f>
        <v>1</v>
      </c>
      <c r="K1926" t="str">
        <f>VLOOKUP($A1926, 'Medical Examinations'!$A$2:$J$2336, 8, FALSE)</f>
        <v>No</v>
      </c>
      <c r="L1926" t="str">
        <f>VLOOKUP($A1926, 'Medical Examinations'!$A$2:$J$2336, 9, FALSE)</f>
        <v>Obesity</v>
      </c>
      <c r="M1926" t="str">
        <f>VLOOKUP($A1926, 'Medical Examinations'!$A$2:$J$2336, 10, FALSE)</f>
        <v>Normal</v>
      </c>
      <c r="N1926">
        <f>VLOOKUP($A1926, 'Hospitalisation Details'!$A$2:$K$2344, 5, FALSE)</f>
        <v>0</v>
      </c>
      <c r="O1926">
        <f>VLOOKUP($A1926, 'Hospitalisation Details'!$A$2:$K$2344, 6, FALSE)</f>
        <v>3796.36</v>
      </c>
      <c r="P1926" t="str">
        <f>VLOOKUP($A1926, 'Hospitalisation Details'!$A$2:$K$2344, 7, FALSE)</f>
        <v>tier - 2</v>
      </c>
      <c r="Q1926" t="str">
        <f>VLOOKUP($A1926, 'Hospitalisation Details'!$A$2:$K$2344, 8, FALSE)</f>
        <v>tier - 3</v>
      </c>
      <c r="R1926" t="str">
        <f>VLOOKUP($A1926, 'Hospitalisation Details'!$A$2:$K$2344, 9, FALSE)</f>
        <v>R1012</v>
      </c>
      <c r="S1926" t="str">
        <f>VLOOKUP($A1926, 'Hospitalisation Details'!$A$2:$K$2344, 10, FALSE)</f>
        <v>24Jun1999</v>
      </c>
      <c r="T1926">
        <f>VLOOKUP($A1926, 'Hospitalisation Details'!$A$2:$K$2344, 11, FALSE)</f>
        <v>23</v>
      </c>
    </row>
    <row r="1927" spans="1:20" ht="15.75" x14ac:dyDescent="0.25">
      <c r="A1927" s="1" t="s">
        <v>441</v>
      </c>
      <c r="B1927" t="str">
        <f>VLOOKUP($A1927, 'Customer Names'!$A$2:$D$2336, 2, FALSE)</f>
        <v>Brake</v>
      </c>
      <c r="C1927" t="str">
        <f>VLOOKUP($A1927, 'Customer Names'!$A$2:$D$2336, 3, FALSE)</f>
        <v xml:space="preserve"> Ms</v>
      </c>
      <c r="D1927" t="str">
        <f>VLOOKUP($A1927, 'Customer Names'!$A$2:$D$2336, 4, FALSE)</f>
        <v xml:space="preserve">  Shelley</v>
      </c>
      <c r="E1927">
        <f>VLOOKUP($A1927, 'Medical Examinations'!$A$2:$J$2336, 2, FALSE)</f>
        <v>19.48</v>
      </c>
      <c r="F1927">
        <f>VLOOKUP($A1927, 'Medical Examinations'!$A$2:$J$2336, 3, FALSE)</f>
        <v>5.63</v>
      </c>
      <c r="G1927" t="str">
        <f>VLOOKUP($A1927, 'Medical Examinations'!$A$2:$J$2336, 4, FALSE)</f>
        <v>No</v>
      </c>
      <c r="H1927" t="str">
        <f>VLOOKUP($A1927, 'Medical Examinations'!$A$2:$J$2336, 5, FALSE)</f>
        <v>No</v>
      </c>
      <c r="I1927" t="str">
        <f>VLOOKUP($A1927, 'Medical Examinations'!$A$2:$J$2336, 6, FALSE)</f>
        <v>No</v>
      </c>
      <c r="J1927">
        <f>VLOOKUP($A1927, 'Medical Examinations'!$A$2:$J$2336, 7, FALSE)</f>
        <v>0</v>
      </c>
      <c r="K1927" t="str">
        <f>VLOOKUP($A1927, 'Medical Examinations'!$A$2:$J$2336, 8, FALSE)</f>
        <v>No</v>
      </c>
      <c r="L1927" t="str">
        <f>VLOOKUP($A1927, 'Medical Examinations'!$A$2:$J$2336, 9, FALSE)</f>
        <v>Obesity</v>
      </c>
      <c r="M1927" t="str">
        <f>VLOOKUP($A1927, 'Medical Examinations'!$A$2:$J$2336, 10, FALSE)</f>
        <v>Normal</v>
      </c>
      <c r="N1927">
        <f>VLOOKUP($A1927, 'Hospitalisation Details'!$A$2:$K$2344, 5, FALSE)</f>
        <v>3</v>
      </c>
      <c r="O1927">
        <f>VLOOKUP($A1927, 'Hospitalisation Details'!$A$2:$K$2344, 6, FALSE)</f>
        <v>3793.55</v>
      </c>
      <c r="P1927" t="str">
        <f>VLOOKUP($A1927, 'Hospitalisation Details'!$A$2:$K$2344, 7, FALSE)</f>
        <v>tier - 2</v>
      </c>
      <c r="Q1927" t="str">
        <f>VLOOKUP($A1927, 'Hospitalisation Details'!$A$2:$K$2344, 8, FALSE)</f>
        <v>tier - 3</v>
      </c>
      <c r="R1927" t="str">
        <f>VLOOKUP($A1927, 'Hospitalisation Details'!$A$2:$K$2344, 9, FALSE)</f>
        <v>R1013</v>
      </c>
      <c r="S1927" t="str">
        <f>VLOOKUP($A1927, 'Hospitalisation Details'!$A$2:$K$2344, 10, FALSE)</f>
        <v>28Aug1988</v>
      </c>
      <c r="T1927">
        <f>VLOOKUP($A1927, 'Hospitalisation Details'!$A$2:$K$2344, 11, FALSE)</f>
        <v>34</v>
      </c>
    </row>
    <row r="1928" spans="1:20" ht="15.75" x14ac:dyDescent="0.25">
      <c r="A1928" s="1" t="s">
        <v>440</v>
      </c>
      <c r="B1928" t="str">
        <f>VLOOKUP($A1928, 'Customer Names'!$A$2:$D$2336, 2, FALSE)</f>
        <v>Stepanova</v>
      </c>
      <c r="C1928" t="str">
        <f>VLOOKUP($A1928, 'Customer Names'!$A$2:$D$2336, 3, FALSE)</f>
        <v xml:space="preserve"> Ms</v>
      </c>
      <c r="D1928" t="str">
        <f>VLOOKUP($A1928, 'Customer Names'!$A$2:$D$2336, 4, FALSE)</f>
        <v xml:space="preserve">  Jekaterina</v>
      </c>
      <c r="E1928">
        <f>VLOOKUP($A1928, 'Medical Examinations'!$A$2:$J$2336, 2, FALSE)</f>
        <v>16.96</v>
      </c>
      <c r="F1928">
        <f>VLOOKUP($A1928, 'Medical Examinations'!$A$2:$J$2336, 3, FALSE)</f>
        <v>11.47</v>
      </c>
      <c r="G1928" t="str">
        <f>VLOOKUP($A1928, 'Medical Examinations'!$A$2:$J$2336, 4, FALSE)</f>
        <v>No</v>
      </c>
      <c r="H1928" t="str">
        <f>VLOOKUP($A1928, 'Medical Examinations'!$A$2:$J$2336, 5, FALSE)</f>
        <v>No</v>
      </c>
      <c r="I1928" t="str">
        <f>VLOOKUP($A1928, 'Medical Examinations'!$A$2:$J$2336, 6, FALSE)</f>
        <v>No</v>
      </c>
      <c r="J1928">
        <f>VLOOKUP($A1928, 'Medical Examinations'!$A$2:$J$2336, 7, FALSE)</f>
        <v>0</v>
      </c>
      <c r="K1928" t="str">
        <f>VLOOKUP($A1928, 'Medical Examinations'!$A$2:$J$2336, 8, FALSE)</f>
        <v>No</v>
      </c>
      <c r="L1928" t="str">
        <f>VLOOKUP($A1928, 'Medical Examinations'!$A$2:$J$2336, 9, FALSE)</f>
        <v>Underweight</v>
      </c>
      <c r="M1928" t="str">
        <f>VLOOKUP($A1928, 'Medical Examinations'!$A$2:$J$2336, 10, FALSE)</f>
        <v>Diabetes</v>
      </c>
      <c r="N1928">
        <f>VLOOKUP($A1928, 'Hospitalisation Details'!$A$2:$K$2344, 5, FALSE)</f>
        <v>1</v>
      </c>
      <c r="O1928">
        <f>VLOOKUP($A1928, 'Hospitalisation Details'!$A$2:$K$2344, 6, FALSE)</f>
        <v>3785.77</v>
      </c>
      <c r="P1928" t="str">
        <f>VLOOKUP($A1928, 'Hospitalisation Details'!$A$2:$K$2344, 7, FALSE)</f>
        <v>tier - 2</v>
      </c>
      <c r="Q1928" t="str">
        <f>VLOOKUP($A1928, 'Hospitalisation Details'!$A$2:$K$2344, 8, FALSE)</f>
        <v>tier - 1</v>
      </c>
      <c r="R1928" t="str">
        <f>VLOOKUP($A1928, 'Hospitalisation Details'!$A$2:$K$2344, 9, FALSE)</f>
        <v>R1013</v>
      </c>
      <c r="S1928" t="str">
        <f>VLOOKUP($A1928, 'Hospitalisation Details'!$A$2:$K$2344, 10, FALSE)</f>
        <v>13Dec1981</v>
      </c>
      <c r="T1928">
        <f>VLOOKUP($A1928, 'Hospitalisation Details'!$A$2:$K$2344, 11, FALSE)</f>
        <v>41</v>
      </c>
    </row>
    <row r="1929" spans="1:20" ht="15.75" x14ac:dyDescent="0.25">
      <c r="A1929" s="1" t="s">
        <v>439</v>
      </c>
      <c r="B1929" t="str">
        <f>VLOOKUP($A1929, 'Customer Names'!$A$2:$D$2336, 2, FALSE)</f>
        <v>Verdi</v>
      </c>
      <c r="C1929" t="str">
        <f>VLOOKUP($A1929, 'Customer Names'!$A$2:$D$2336, 3, FALSE)</f>
        <v xml:space="preserve"> Mr</v>
      </c>
      <c r="D1929" t="str">
        <f>VLOOKUP($A1929, 'Customer Names'!$A$2:$D$2336, 4, FALSE)</f>
        <v xml:space="preserve">  Daniel</v>
      </c>
      <c r="E1929">
        <f>VLOOKUP($A1929, 'Medical Examinations'!$A$2:$J$2336, 2, FALSE)</f>
        <v>19.05</v>
      </c>
      <c r="F1929">
        <f>VLOOKUP($A1929, 'Medical Examinations'!$A$2:$J$2336, 3, FALSE)</f>
        <v>4.92</v>
      </c>
      <c r="G1929" t="str">
        <f>VLOOKUP($A1929, 'Medical Examinations'!$A$2:$J$2336, 4, FALSE)</f>
        <v>No</v>
      </c>
      <c r="H1929" t="str">
        <f>VLOOKUP($A1929, 'Medical Examinations'!$A$2:$J$2336, 5, FALSE)</f>
        <v>No</v>
      </c>
      <c r="I1929" t="str">
        <f>VLOOKUP($A1929, 'Medical Examinations'!$A$2:$J$2336, 6, FALSE)</f>
        <v>No</v>
      </c>
      <c r="J1929">
        <f>VLOOKUP($A1929, 'Medical Examinations'!$A$2:$J$2336, 7, FALSE)</f>
        <v>0</v>
      </c>
      <c r="K1929" t="str">
        <f>VLOOKUP($A1929, 'Medical Examinations'!$A$2:$J$2336, 8, FALSE)</f>
        <v>No</v>
      </c>
      <c r="L1929" t="str">
        <f>VLOOKUP($A1929, 'Medical Examinations'!$A$2:$J$2336, 9, FALSE)</f>
        <v>Obesity</v>
      </c>
      <c r="M1929" t="str">
        <f>VLOOKUP($A1929, 'Medical Examinations'!$A$2:$J$2336, 10, FALSE)</f>
        <v>Normal</v>
      </c>
      <c r="N1929">
        <f>VLOOKUP($A1929, 'Hospitalisation Details'!$A$2:$K$2344, 5, FALSE)</f>
        <v>3</v>
      </c>
      <c r="O1929">
        <f>VLOOKUP($A1929, 'Hospitalisation Details'!$A$2:$K$2344, 6, FALSE)</f>
        <v>3773.23</v>
      </c>
      <c r="P1929" t="str">
        <f>VLOOKUP($A1929, 'Hospitalisation Details'!$A$2:$K$2344, 7, FALSE)</f>
        <v>tier - 2</v>
      </c>
      <c r="Q1929" t="str">
        <f>VLOOKUP($A1929, 'Hospitalisation Details'!$A$2:$K$2344, 8, FALSE)</f>
        <v>tier - 3</v>
      </c>
      <c r="R1929" t="str">
        <f>VLOOKUP($A1929, 'Hospitalisation Details'!$A$2:$K$2344, 9, FALSE)</f>
        <v>R1013</v>
      </c>
      <c r="S1929" t="str">
        <f>VLOOKUP($A1929, 'Hospitalisation Details'!$A$2:$K$2344, 10, FALSE)</f>
        <v>24Oct1987</v>
      </c>
      <c r="T1929">
        <f>VLOOKUP($A1929, 'Hospitalisation Details'!$A$2:$K$2344, 11, FALSE)</f>
        <v>35</v>
      </c>
    </row>
    <row r="1930" spans="1:20" ht="15.75" x14ac:dyDescent="0.25">
      <c r="A1930" s="1" t="s">
        <v>438</v>
      </c>
      <c r="B1930" t="str">
        <f>VLOOKUP($A1930, 'Customer Names'!$A$2:$D$2336, 2, FALSE)</f>
        <v>McLean</v>
      </c>
      <c r="C1930" t="str">
        <f>VLOOKUP($A1930, 'Customer Names'!$A$2:$D$2336, 3, FALSE)</f>
        <v xml:space="preserve"> Ms</v>
      </c>
      <c r="D1930" t="str">
        <f>VLOOKUP($A1930, 'Customer Names'!$A$2:$D$2336, 4, FALSE)</f>
        <v xml:space="preserve">  Pauline</v>
      </c>
      <c r="E1930">
        <f>VLOOKUP($A1930, 'Medical Examinations'!$A$2:$J$2336, 2, FALSE)</f>
        <v>37.619999999999997</v>
      </c>
      <c r="F1930">
        <f>VLOOKUP($A1930, 'Medical Examinations'!$A$2:$J$2336, 3, FALSE)</f>
        <v>4.18</v>
      </c>
      <c r="G1930" t="str">
        <f>VLOOKUP($A1930, 'Medical Examinations'!$A$2:$J$2336, 4, FALSE)</f>
        <v>Yes</v>
      </c>
      <c r="H1930" t="str">
        <f>VLOOKUP($A1930, 'Medical Examinations'!$A$2:$J$2336, 5, FALSE)</f>
        <v>No</v>
      </c>
      <c r="I1930" t="str">
        <f>VLOOKUP($A1930, 'Medical Examinations'!$A$2:$J$2336, 6, FALSE)</f>
        <v>No</v>
      </c>
      <c r="J1930">
        <f>VLOOKUP($A1930, 'Medical Examinations'!$A$2:$J$2336, 7, FALSE)</f>
        <v>1</v>
      </c>
      <c r="K1930" t="str">
        <f>VLOOKUP($A1930, 'Medical Examinations'!$A$2:$J$2336, 8, FALSE)</f>
        <v>Yes</v>
      </c>
      <c r="L1930" t="str">
        <f>VLOOKUP($A1930, 'Medical Examinations'!$A$2:$J$2336, 9, FALSE)</f>
        <v>Obesity</v>
      </c>
      <c r="M1930" t="str">
        <f>VLOOKUP($A1930, 'Medical Examinations'!$A$2:$J$2336, 10, FALSE)</f>
        <v>Normal</v>
      </c>
      <c r="N1930">
        <f>VLOOKUP($A1930, 'Hospitalisation Details'!$A$2:$K$2344, 5, FALSE)</f>
        <v>1</v>
      </c>
      <c r="O1930">
        <f>VLOOKUP($A1930, 'Hospitalisation Details'!$A$2:$K$2344, 6, FALSE)</f>
        <v>3766.88</v>
      </c>
      <c r="P1930" t="str">
        <f>VLOOKUP($A1930, 'Hospitalisation Details'!$A$2:$K$2344, 7, FALSE)</f>
        <v>tier - 2</v>
      </c>
      <c r="Q1930" t="str">
        <f>VLOOKUP($A1930, 'Hospitalisation Details'!$A$2:$K$2344, 8, FALSE)</f>
        <v>tier - 1</v>
      </c>
      <c r="R1930" t="str">
        <f>VLOOKUP($A1930, 'Hospitalisation Details'!$A$2:$K$2344, 9, FALSE)</f>
        <v>R1013</v>
      </c>
      <c r="S1930" t="str">
        <f>VLOOKUP($A1930, 'Hospitalisation Details'!$A$2:$K$2344, 10, FALSE)</f>
        <v>21Nov1994</v>
      </c>
      <c r="T1930">
        <f>VLOOKUP($A1930, 'Hospitalisation Details'!$A$2:$K$2344, 11, FALSE)</f>
        <v>28</v>
      </c>
    </row>
    <row r="1931" spans="1:20" ht="15.75" x14ac:dyDescent="0.25">
      <c r="A1931" s="1" t="s">
        <v>437</v>
      </c>
      <c r="B1931" t="str">
        <f>VLOOKUP($A1931, 'Customer Names'!$A$2:$D$2336, 2, FALSE)</f>
        <v>Ryan</v>
      </c>
      <c r="C1931" t="str">
        <f>VLOOKUP($A1931, 'Customer Names'!$A$2:$D$2336, 3, FALSE)</f>
        <v xml:space="preserve"> Ms</v>
      </c>
      <c r="D1931" t="str">
        <f>VLOOKUP($A1931, 'Customer Names'!$A$2:$D$2336, 4, FALSE)</f>
        <v xml:space="preserve">  Colleen</v>
      </c>
      <c r="E1931">
        <f>VLOOKUP($A1931, 'Medical Examinations'!$A$2:$J$2336, 2, FALSE)</f>
        <v>29.1</v>
      </c>
      <c r="F1931">
        <f>VLOOKUP($A1931, 'Medical Examinations'!$A$2:$J$2336, 3, FALSE)</f>
        <v>4.67</v>
      </c>
      <c r="G1931" t="str">
        <f>VLOOKUP($A1931, 'Medical Examinations'!$A$2:$J$2336, 4, FALSE)</f>
        <v>No</v>
      </c>
      <c r="H1931" t="str">
        <f>VLOOKUP($A1931, 'Medical Examinations'!$A$2:$J$2336, 5, FALSE)</f>
        <v>No</v>
      </c>
      <c r="I1931" t="str">
        <f>VLOOKUP($A1931, 'Medical Examinations'!$A$2:$J$2336, 6, FALSE)</f>
        <v>No</v>
      </c>
      <c r="J1931">
        <f>VLOOKUP($A1931, 'Medical Examinations'!$A$2:$J$2336, 7, FALSE)</f>
        <v>0</v>
      </c>
      <c r="K1931" t="str">
        <f>VLOOKUP($A1931, 'Medical Examinations'!$A$2:$J$2336, 8, FALSE)</f>
        <v>No</v>
      </c>
      <c r="L1931" t="str">
        <f>VLOOKUP($A1931, 'Medical Examinations'!$A$2:$J$2336, 9, FALSE)</f>
        <v>Obesity</v>
      </c>
      <c r="M1931" t="str">
        <f>VLOOKUP($A1931, 'Medical Examinations'!$A$2:$J$2336, 10, FALSE)</f>
        <v>Normal</v>
      </c>
      <c r="N1931">
        <f>VLOOKUP($A1931, 'Hospitalisation Details'!$A$2:$K$2344, 5, FALSE)</f>
        <v>0</v>
      </c>
      <c r="O1931">
        <f>VLOOKUP($A1931, 'Hospitalisation Details'!$A$2:$K$2344, 6, FALSE)</f>
        <v>3761.29</v>
      </c>
      <c r="P1931" t="str">
        <f>VLOOKUP($A1931, 'Hospitalisation Details'!$A$2:$K$2344, 7, FALSE)</f>
        <v>tier - 2</v>
      </c>
      <c r="Q1931" t="str">
        <f>VLOOKUP($A1931, 'Hospitalisation Details'!$A$2:$K$2344, 8, FALSE)</f>
        <v>tier - 3</v>
      </c>
      <c r="R1931" t="str">
        <f>VLOOKUP($A1931, 'Hospitalisation Details'!$A$2:$K$2344, 9, FALSE)</f>
        <v>R1011</v>
      </c>
      <c r="S1931" t="str">
        <f>VLOOKUP($A1931, 'Hospitalisation Details'!$A$2:$K$2344, 10, FALSE)</f>
        <v>24Oct1991</v>
      </c>
      <c r="T1931">
        <f>VLOOKUP($A1931, 'Hospitalisation Details'!$A$2:$K$2344, 11, FALSE)</f>
        <v>31</v>
      </c>
    </row>
    <row r="1932" spans="1:20" ht="15.75" x14ac:dyDescent="0.25">
      <c r="A1932" s="1" t="s">
        <v>436</v>
      </c>
      <c r="B1932" t="str">
        <f>VLOOKUP($A1932, 'Customer Names'!$A$2:$D$2336, 2, FALSE)</f>
        <v>Mickelson</v>
      </c>
      <c r="C1932" t="str">
        <f>VLOOKUP($A1932, 'Customer Names'!$A$2:$D$2336, 3, FALSE)</f>
        <v xml:space="preserve"> Ms</v>
      </c>
      <c r="D1932" t="str">
        <f>VLOOKUP($A1932, 'Customer Names'!$A$2:$D$2336, 4, FALSE)</f>
        <v xml:space="preserve">  Aleah K</v>
      </c>
      <c r="E1932">
        <f>VLOOKUP($A1932, 'Medical Examinations'!$A$2:$J$2336, 2, FALSE)</f>
        <v>26.62</v>
      </c>
      <c r="F1932">
        <f>VLOOKUP($A1932, 'Medical Examinations'!$A$2:$J$2336, 3, FALSE)</f>
        <v>6.24</v>
      </c>
      <c r="G1932" t="str">
        <f>VLOOKUP($A1932, 'Medical Examinations'!$A$2:$J$2336, 4, FALSE)</f>
        <v>No</v>
      </c>
      <c r="H1932" t="str">
        <f>VLOOKUP($A1932, 'Medical Examinations'!$A$2:$J$2336, 5, FALSE)</f>
        <v>No</v>
      </c>
      <c r="I1932" t="str">
        <f>VLOOKUP($A1932, 'Medical Examinations'!$A$2:$J$2336, 6, FALSE)</f>
        <v>No</v>
      </c>
      <c r="J1932">
        <f>VLOOKUP($A1932, 'Medical Examinations'!$A$2:$J$2336, 7, FALSE)</f>
        <v>0</v>
      </c>
      <c r="K1932" t="str">
        <f>VLOOKUP($A1932, 'Medical Examinations'!$A$2:$J$2336, 8, FALSE)</f>
        <v>No</v>
      </c>
      <c r="L1932" t="str">
        <f>VLOOKUP($A1932, 'Medical Examinations'!$A$2:$J$2336, 9, FALSE)</f>
        <v>Obesity</v>
      </c>
      <c r="M1932" t="str">
        <f>VLOOKUP($A1932, 'Medical Examinations'!$A$2:$J$2336, 10, FALSE)</f>
        <v>Diabetes</v>
      </c>
      <c r="N1932">
        <f>VLOOKUP($A1932, 'Hospitalisation Details'!$A$2:$K$2344, 5, FALSE)</f>
        <v>0</v>
      </c>
      <c r="O1932">
        <f>VLOOKUP($A1932, 'Hospitalisation Details'!$A$2:$K$2344, 6, FALSE)</f>
        <v>3757.84</v>
      </c>
      <c r="P1932" t="str">
        <f>VLOOKUP($A1932, 'Hospitalisation Details'!$A$2:$K$2344, 7, FALSE)</f>
        <v>tier - 2</v>
      </c>
      <c r="Q1932" t="str">
        <f>VLOOKUP($A1932, 'Hospitalisation Details'!$A$2:$K$2344, 8, FALSE)</f>
        <v>tier - 1</v>
      </c>
      <c r="R1932" t="str">
        <f>VLOOKUP($A1932, 'Hospitalisation Details'!$A$2:$K$2344, 9, FALSE)</f>
        <v>R1013</v>
      </c>
      <c r="S1932" t="str">
        <f>VLOOKUP($A1932, 'Hospitalisation Details'!$A$2:$K$2344, 10, FALSE)</f>
        <v>25Aug1991</v>
      </c>
      <c r="T1932">
        <f>VLOOKUP($A1932, 'Hospitalisation Details'!$A$2:$K$2344, 11, FALSE)</f>
        <v>31</v>
      </c>
    </row>
    <row r="1933" spans="1:20" ht="15.75" x14ac:dyDescent="0.25">
      <c r="A1933" s="1" t="s">
        <v>435</v>
      </c>
      <c r="B1933" t="str">
        <f>VLOOKUP($A1933, 'Customer Names'!$A$2:$D$2336, 2, FALSE)</f>
        <v>Dibaba</v>
      </c>
      <c r="C1933" t="str">
        <f>VLOOKUP($A1933, 'Customer Names'!$A$2:$D$2336, 3, FALSE)</f>
        <v xml:space="preserve"> Ms</v>
      </c>
      <c r="D1933" t="str">
        <f>VLOOKUP($A1933, 'Customer Names'!$A$2:$D$2336, 4, FALSE)</f>
        <v xml:space="preserve">  Mare</v>
      </c>
      <c r="E1933">
        <f>VLOOKUP($A1933, 'Medical Examinations'!$A$2:$J$2336, 2, FALSE)</f>
        <v>25.74</v>
      </c>
      <c r="F1933">
        <f>VLOOKUP($A1933, 'Medical Examinations'!$A$2:$J$2336, 3, FALSE)</f>
        <v>5.99</v>
      </c>
      <c r="G1933" t="str">
        <f>VLOOKUP($A1933, 'Medical Examinations'!$A$2:$J$2336, 4, FALSE)</f>
        <v>No</v>
      </c>
      <c r="H1933" t="str">
        <f>VLOOKUP($A1933, 'Medical Examinations'!$A$2:$J$2336, 5, FALSE)</f>
        <v>No</v>
      </c>
      <c r="I1933" t="str">
        <f>VLOOKUP($A1933, 'Medical Examinations'!$A$2:$J$2336, 6, FALSE)</f>
        <v>No</v>
      </c>
      <c r="J1933">
        <f>VLOOKUP($A1933, 'Medical Examinations'!$A$2:$J$2336, 7, FALSE)</f>
        <v>0</v>
      </c>
      <c r="K1933" t="str">
        <f>VLOOKUP($A1933, 'Medical Examinations'!$A$2:$J$2336, 8, FALSE)</f>
        <v>No</v>
      </c>
      <c r="L1933" t="str">
        <f>VLOOKUP($A1933, 'Medical Examinations'!$A$2:$J$2336, 9, FALSE)</f>
        <v>Obesity</v>
      </c>
      <c r="M1933" t="str">
        <f>VLOOKUP($A1933, 'Medical Examinations'!$A$2:$J$2336, 10, FALSE)</f>
        <v>Diabetes</v>
      </c>
      <c r="N1933">
        <f>VLOOKUP($A1933, 'Hospitalisation Details'!$A$2:$K$2344, 5, FALSE)</f>
        <v>0</v>
      </c>
      <c r="O1933">
        <f>VLOOKUP($A1933, 'Hospitalisation Details'!$A$2:$K$2344, 6, FALSE)</f>
        <v>3756.62</v>
      </c>
      <c r="P1933" t="str">
        <f>VLOOKUP($A1933, 'Hospitalisation Details'!$A$2:$K$2344, 7, FALSE)</f>
        <v>tier - 2</v>
      </c>
      <c r="Q1933" t="str">
        <f>VLOOKUP($A1933, 'Hospitalisation Details'!$A$2:$K$2344, 8, FALSE)</f>
        <v>tier - 2</v>
      </c>
      <c r="R1933" t="str">
        <f>VLOOKUP($A1933, 'Hospitalisation Details'!$A$2:$K$2344, 9, FALSE)</f>
        <v>R1013</v>
      </c>
      <c r="S1933" t="str">
        <f>VLOOKUP($A1933, 'Hospitalisation Details'!$A$2:$K$2344, 10, FALSE)</f>
        <v>28Oct1991</v>
      </c>
      <c r="T1933">
        <f>VLOOKUP($A1933, 'Hospitalisation Details'!$A$2:$K$2344, 11, FALSE)</f>
        <v>31</v>
      </c>
    </row>
    <row r="1934" spans="1:20" ht="15.75" x14ac:dyDescent="0.25">
      <c r="A1934" s="1" t="s">
        <v>434</v>
      </c>
      <c r="B1934" t="str">
        <f>VLOOKUP($A1934, 'Customer Names'!$A$2:$D$2336, 2, FALSE)</f>
        <v>Shilling</v>
      </c>
      <c r="C1934" t="str">
        <f>VLOOKUP($A1934, 'Customer Names'!$A$2:$D$2336, 3, FALSE)</f>
        <v xml:space="preserve"> Mr</v>
      </c>
      <c r="D1934" t="str">
        <f>VLOOKUP($A1934, 'Customer Names'!$A$2:$D$2336, 4, FALSE)</f>
        <v xml:space="preserve">  Kevin</v>
      </c>
      <c r="E1934">
        <f>VLOOKUP($A1934, 'Medical Examinations'!$A$2:$J$2336, 2, FALSE)</f>
        <v>18.22</v>
      </c>
      <c r="F1934">
        <f>VLOOKUP($A1934, 'Medical Examinations'!$A$2:$J$2336, 3, FALSE)</f>
        <v>10.27</v>
      </c>
      <c r="G1934" t="str">
        <f>VLOOKUP($A1934, 'Medical Examinations'!$A$2:$J$2336, 4, FALSE)</f>
        <v>No</v>
      </c>
      <c r="H1934" t="str">
        <f>VLOOKUP($A1934, 'Medical Examinations'!$A$2:$J$2336, 5, FALSE)</f>
        <v>No</v>
      </c>
      <c r="I1934" t="str">
        <f>VLOOKUP($A1934, 'Medical Examinations'!$A$2:$J$2336, 6, FALSE)</f>
        <v>No</v>
      </c>
      <c r="J1934">
        <f>VLOOKUP($A1934, 'Medical Examinations'!$A$2:$J$2336, 7, FALSE)</f>
        <v>0</v>
      </c>
      <c r="K1934" t="str">
        <f>VLOOKUP($A1934, 'Medical Examinations'!$A$2:$J$2336, 8, FALSE)</f>
        <v>No</v>
      </c>
      <c r="L1934" t="str">
        <f>VLOOKUP($A1934, 'Medical Examinations'!$A$2:$J$2336, 9, FALSE)</f>
        <v>Underweight</v>
      </c>
      <c r="M1934" t="str">
        <f>VLOOKUP($A1934, 'Medical Examinations'!$A$2:$J$2336, 10, FALSE)</f>
        <v>Diabetes</v>
      </c>
      <c r="N1934">
        <f>VLOOKUP($A1934, 'Hospitalisation Details'!$A$2:$K$2344, 5, FALSE)</f>
        <v>3</v>
      </c>
      <c r="O1934">
        <f>VLOOKUP($A1934, 'Hospitalisation Details'!$A$2:$K$2344, 6, FALSE)</f>
        <v>3748.56</v>
      </c>
      <c r="P1934" t="str">
        <f>VLOOKUP($A1934, 'Hospitalisation Details'!$A$2:$K$2344, 7, FALSE)</f>
        <v>tier - 2</v>
      </c>
      <c r="Q1934" t="str">
        <f>VLOOKUP($A1934, 'Hospitalisation Details'!$A$2:$K$2344, 8, FALSE)</f>
        <v>tier - 2</v>
      </c>
      <c r="R1934" t="str">
        <f>VLOOKUP($A1934, 'Hospitalisation Details'!$A$2:$K$2344, 9, FALSE)</f>
        <v>R1013</v>
      </c>
      <c r="S1934" t="str">
        <f>VLOOKUP($A1934, 'Hospitalisation Details'!$A$2:$K$2344, 10, FALSE)</f>
        <v>9Sep1986</v>
      </c>
      <c r="T1934">
        <f>VLOOKUP($A1934, 'Hospitalisation Details'!$A$2:$K$2344, 11, FALSE)</f>
        <v>36</v>
      </c>
    </row>
    <row r="1935" spans="1:20" ht="15.75" x14ac:dyDescent="0.25">
      <c r="A1935" s="1" t="s">
        <v>433</v>
      </c>
      <c r="B1935" t="str">
        <f>VLOOKUP($A1935, 'Customer Names'!$A$2:$D$2336, 2, FALSE)</f>
        <v>Bashaw</v>
      </c>
      <c r="C1935" t="str">
        <f>VLOOKUP($A1935, 'Customer Names'!$A$2:$D$2336, 3, FALSE)</f>
        <v xml:space="preserve"> Ms</v>
      </c>
      <c r="D1935" t="str">
        <f>VLOOKUP($A1935, 'Customer Names'!$A$2:$D$2336, 4, FALSE)</f>
        <v xml:space="preserve">  Jessica</v>
      </c>
      <c r="E1935">
        <f>VLOOKUP($A1935, 'Medical Examinations'!$A$2:$J$2336, 2, FALSE)</f>
        <v>26.03</v>
      </c>
      <c r="F1935">
        <f>VLOOKUP($A1935, 'Medical Examinations'!$A$2:$J$2336, 3, FALSE)</f>
        <v>5.97</v>
      </c>
      <c r="G1935" t="str">
        <f>VLOOKUP($A1935, 'Medical Examinations'!$A$2:$J$2336, 4, FALSE)</f>
        <v>No</v>
      </c>
      <c r="H1935" t="str">
        <f>VLOOKUP($A1935, 'Medical Examinations'!$A$2:$J$2336, 5, FALSE)</f>
        <v>No</v>
      </c>
      <c r="I1935" t="str">
        <f>VLOOKUP($A1935, 'Medical Examinations'!$A$2:$J$2336, 6, FALSE)</f>
        <v>Yes</v>
      </c>
      <c r="J1935">
        <f>VLOOKUP($A1935, 'Medical Examinations'!$A$2:$J$2336, 7, FALSE)</f>
        <v>0</v>
      </c>
      <c r="K1935" t="str">
        <f>VLOOKUP($A1935, 'Medical Examinations'!$A$2:$J$2336, 8, FALSE)</f>
        <v>No</v>
      </c>
      <c r="L1935" t="str">
        <f>VLOOKUP($A1935, 'Medical Examinations'!$A$2:$J$2336, 9, FALSE)</f>
        <v>Obesity</v>
      </c>
      <c r="M1935" t="str">
        <f>VLOOKUP($A1935, 'Medical Examinations'!$A$2:$J$2336, 10, FALSE)</f>
        <v>Diabetes</v>
      </c>
      <c r="N1935">
        <f>VLOOKUP($A1935, 'Hospitalisation Details'!$A$2:$K$2344, 5, FALSE)</f>
        <v>0</v>
      </c>
      <c r="O1935">
        <f>VLOOKUP($A1935, 'Hospitalisation Details'!$A$2:$K$2344, 6, FALSE)</f>
        <v>3736.46</v>
      </c>
      <c r="P1935" t="str">
        <f>VLOOKUP($A1935, 'Hospitalisation Details'!$A$2:$K$2344, 7, FALSE)</f>
        <v>tier - 2</v>
      </c>
      <c r="Q1935" t="str">
        <f>VLOOKUP($A1935, 'Hospitalisation Details'!$A$2:$K$2344, 8, FALSE)</f>
        <v>tier - 2</v>
      </c>
      <c r="R1935" t="str">
        <f>VLOOKUP($A1935, 'Hospitalisation Details'!$A$2:$K$2344, 9, FALSE)</f>
        <v>R1012</v>
      </c>
      <c r="S1935" t="str">
        <f>VLOOKUP($A1935, 'Hospitalisation Details'!$A$2:$K$2344, 10, FALSE)</f>
        <v>22Jun1993</v>
      </c>
      <c r="T1935">
        <f>VLOOKUP($A1935, 'Hospitalisation Details'!$A$2:$K$2344, 11, FALSE)</f>
        <v>29</v>
      </c>
    </row>
    <row r="1936" spans="1:20" ht="15.75" x14ac:dyDescent="0.25">
      <c r="A1936" s="1" t="s">
        <v>432</v>
      </c>
      <c r="B1936" t="str">
        <f>VLOOKUP($A1936, 'Customer Names'!$A$2:$D$2336, 2, FALSE)</f>
        <v>Jacob</v>
      </c>
      <c r="C1936" t="str">
        <f>VLOOKUP($A1936, 'Customer Names'!$A$2:$D$2336, 3, FALSE)</f>
        <v xml:space="preserve"> Ms</v>
      </c>
      <c r="D1936" t="str">
        <f>VLOOKUP($A1936, 'Customer Names'!$A$2:$D$2336, 4, FALSE)</f>
        <v xml:space="preserve">  Amanda R</v>
      </c>
      <c r="E1936">
        <f>VLOOKUP($A1936, 'Medical Examinations'!$A$2:$J$2336, 2, FALSE)</f>
        <v>17.29</v>
      </c>
      <c r="F1936">
        <f>VLOOKUP($A1936, 'Medical Examinations'!$A$2:$J$2336, 3, FALSE)</f>
        <v>4.9800000000000004</v>
      </c>
      <c r="G1936" t="str">
        <f>VLOOKUP($A1936, 'Medical Examinations'!$A$2:$J$2336, 4, FALSE)</f>
        <v>No</v>
      </c>
      <c r="H1936" t="str">
        <f>VLOOKUP($A1936, 'Medical Examinations'!$A$2:$J$2336, 5, FALSE)</f>
        <v>No</v>
      </c>
      <c r="I1936" t="str">
        <f>VLOOKUP($A1936, 'Medical Examinations'!$A$2:$J$2336, 6, FALSE)</f>
        <v>No</v>
      </c>
      <c r="J1936">
        <f>VLOOKUP($A1936, 'Medical Examinations'!$A$2:$J$2336, 7, FALSE)</f>
        <v>0</v>
      </c>
      <c r="K1936" t="str">
        <f>VLOOKUP($A1936, 'Medical Examinations'!$A$2:$J$2336, 8, FALSE)</f>
        <v>No</v>
      </c>
      <c r="L1936" t="str">
        <f>VLOOKUP($A1936, 'Medical Examinations'!$A$2:$J$2336, 9, FALSE)</f>
        <v>Underweight</v>
      </c>
      <c r="M1936" t="str">
        <f>VLOOKUP($A1936, 'Medical Examinations'!$A$2:$J$2336, 10, FALSE)</f>
        <v>Normal</v>
      </c>
      <c r="N1936">
        <f>VLOOKUP($A1936, 'Hospitalisation Details'!$A$2:$K$2344, 5, FALSE)</f>
        <v>0</v>
      </c>
      <c r="O1936">
        <f>VLOOKUP($A1936, 'Hospitalisation Details'!$A$2:$K$2344, 6, FALSE)</f>
        <v>3732.63</v>
      </c>
      <c r="P1936" t="str">
        <f>VLOOKUP($A1936, 'Hospitalisation Details'!$A$2:$K$2344, 7, FALSE)</f>
        <v>tier - 2</v>
      </c>
      <c r="Q1936" t="str">
        <f>VLOOKUP($A1936, 'Hospitalisation Details'!$A$2:$K$2344, 8, FALSE)</f>
        <v>tier - 3</v>
      </c>
      <c r="R1936" t="str">
        <f>VLOOKUP($A1936, 'Hospitalisation Details'!$A$2:$K$2344, 9, FALSE)</f>
        <v>R1024</v>
      </c>
      <c r="S1936" t="str">
        <f>VLOOKUP($A1936, 'Hospitalisation Details'!$A$2:$K$2344, 10, FALSE)</f>
        <v>22Aug1994</v>
      </c>
      <c r="T1936">
        <f>VLOOKUP($A1936, 'Hospitalisation Details'!$A$2:$K$2344, 11, FALSE)</f>
        <v>28</v>
      </c>
    </row>
    <row r="1937" spans="1:20" ht="15.75" x14ac:dyDescent="0.25">
      <c r="A1937" s="1" t="s">
        <v>431</v>
      </c>
      <c r="B1937" t="str">
        <f>VLOOKUP($A1937, 'Customer Names'!$A$2:$D$2336, 2, FALSE)</f>
        <v>McCutcheon</v>
      </c>
      <c r="C1937" t="str">
        <f>VLOOKUP($A1937, 'Customer Names'!$A$2:$D$2336, 3, FALSE)</f>
        <v xml:space="preserve"> Mr</v>
      </c>
      <c r="D1937" t="str">
        <f>VLOOKUP($A1937, 'Customer Names'!$A$2:$D$2336, 4, FALSE)</f>
        <v xml:space="preserve">  Murray W</v>
      </c>
      <c r="E1937">
        <f>VLOOKUP($A1937, 'Medical Examinations'!$A$2:$J$2336, 2, FALSE)</f>
        <v>18.170000000000002</v>
      </c>
      <c r="F1937">
        <f>VLOOKUP($A1937, 'Medical Examinations'!$A$2:$J$2336, 3, FALSE)</f>
        <v>6.91</v>
      </c>
      <c r="G1937" t="str">
        <f>VLOOKUP($A1937, 'Medical Examinations'!$A$2:$J$2336, 4, FALSE)</f>
        <v>No</v>
      </c>
      <c r="H1937" t="str">
        <f>VLOOKUP($A1937, 'Medical Examinations'!$A$2:$J$2336, 5, FALSE)</f>
        <v>No</v>
      </c>
      <c r="I1937" t="str">
        <f>VLOOKUP($A1937, 'Medical Examinations'!$A$2:$J$2336, 6, FALSE)</f>
        <v>No</v>
      </c>
      <c r="J1937">
        <f>VLOOKUP($A1937, 'Medical Examinations'!$A$2:$J$2336, 7, FALSE)</f>
        <v>0</v>
      </c>
      <c r="K1937" t="str">
        <f>VLOOKUP($A1937, 'Medical Examinations'!$A$2:$J$2336, 8, FALSE)</f>
        <v>No</v>
      </c>
      <c r="L1937" t="str">
        <f>VLOOKUP($A1937, 'Medical Examinations'!$A$2:$J$2336, 9, FALSE)</f>
        <v>Underweight</v>
      </c>
      <c r="M1937" t="str">
        <f>VLOOKUP($A1937, 'Medical Examinations'!$A$2:$J$2336, 10, FALSE)</f>
        <v>Diabetes</v>
      </c>
      <c r="N1937">
        <f>VLOOKUP($A1937, 'Hospitalisation Details'!$A$2:$K$2344, 5, FALSE)</f>
        <v>3</v>
      </c>
      <c r="O1937">
        <f>VLOOKUP($A1937, 'Hospitalisation Details'!$A$2:$K$2344, 6, FALSE)</f>
        <v>3731.6</v>
      </c>
      <c r="P1937" t="str">
        <f>VLOOKUP($A1937, 'Hospitalisation Details'!$A$2:$K$2344, 7, FALSE)</f>
        <v>tier - 2</v>
      </c>
      <c r="Q1937" t="str">
        <f>VLOOKUP($A1937, 'Hospitalisation Details'!$A$2:$K$2344, 8, FALSE)</f>
        <v>tier - 2</v>
      </c>
      <c r="R1937" t="str">
        <f>VLOOKUP($A1937, 'Hospitalisation Details'!$A$2:$K$2344, 9, FALSE)</f>
        <v>R1013</v>
      </c>
      <c r="S1937" t="str">
        <f>VLOOKUP($A1937, 'Hospitalisation Details'!$A$2:$K$2344, 10, FALSE)</f>
        <v>1Dec1986</v>
      </c>
      <c r="T1937">
        <f>VLOOKUP($A1937, 'Hospitalisation Details'!$A$2:$K$2344, 11, FALSE)</f>
        <v>36</v>
      </c>
    </row>
    <row r="1938" spans="1:20" ht="15.75" x14ac:dyDescent="0.25">
      <c r="A1938" s="1" t="s">
        <v>430</v>
      </c>
      <c r="B1938" t="str">
        <f>VLOOKUP($A1938, 'Customer Names'!$A$2:$D$2336, 2, FALSE)</f>
        <v>Connor</v>
      </c>
      <c r="C1938" t="str">
        <f>VLOOKUP($A1938, 'Customer Names'!$A$2:$D$2336, 3, FALSE)</f>
        <v xml:space="preserve"> Mrs</v>
      </c>
      <c r="D1938" t="str">
        <f>VLOOKUP($A1938, 'Customer Names'!$A$2:$D$2336, 4, FALSE)</f>
        <v xml:space="preserve">  Meghan P</v>
      </c>
      <c r="E1938">
        <f>VLOOKUP($A1938, 'Medical Examinations'!$A$2:$J$2336, 2, FALSE)</f>
        <v>32.54</v>
      </c>
      <c r="F1938">
        <f>VLOOKUP($A1938, 'Medical Examinations'!$A$2:$J$2336, 3, FALSE)</f>
        <v>6.38</v>
      </c>
      <c r="G1938" t="str">
        <f>VLOOKUP($A1938, 'Medical Examinations'!$A$2:$J$2336, 4, FALSE)</f>
        <v>No</v>
      </c>
      <c r="H1938" t="str">
        <f>VLOOKUP($A1938, 'Medical Examinations'!$A$2:$J$2336, 5, FALSE)</f>
        <v>No</v>
      </c>
      <c r="I1938" t="str">
        <f>VLOOKUP($A1938, 'Medical Examinations'!$A$2:$J$2336, 6, FALSE)</f>
        <v>No</v>
      </c>
      <c r="J1938">
        <f>VLOOKUP($A1938, 'Medical Examinations'!$A$2:$J$2336, 7, FALSE)</f>
        <v>1</v>
      </c>
      <c r="K1938" t="str">
        <f>VLOOKUP($A1938, 'Medical Examinations'!$A$2:$J$2336, 8, FALSE)</f>
        <v>No</v>
      </c>
      <c r="L1938" t="str">
        <f>VLOOKUP($A1938, 'Medical Examinations'!$A$2:$J$2336, 9, FALSE)</f>
        <v>Obesity</v>
      </c>
      <c r="M1938" t="str">
        <f>VLOOKUP($A1938, 'Medical Examinations'!$A$2:$J$2336, 10, FALSE)</f>
        <v>Diabetes</v>
      </c>
      <c r="N1938">
        <f>VLOOKUP($A1938, 'Hospitalisation Details'!$A$2:$K$2344, 5, FALSE)</f>
        <v>0</v>
      </c>
      <c r="O1938">
        <f>VLOOKUP($A1938, 'Hospitalisation Details'!$A$2:$K$2344, 6, FALSE)</f>
        <v>3722.23</v>
      </c>
      <c r="P1938" t="str">
        <f>VLOOKUP($A1938, 'Hospitalisation Details'!$A$2:$K$2344, 7, FALSE)</f>
        <v>tier - 2</v>
      </c>
      <c r="Q1938" t="str">
        <f>VLOOKUP($A1938, 'Hospitalisation Details'!$A$2:$K$2344, 8, FALSE)</f>
        <v>tier - 2</v>
      </c>
      <c r="R1938" t="str">
        <f>VLOOKUP($A1938, 'Hospitalisation Details'!$A$2:$K$2344, 9, FALSE)</f>
        <v>R1025</v>
      </c>
      <c r="S1938" t="str">
        <f>VLOOKUP($A1938, 'Hospitalisation Details'!$A$2:$K$2344, 10, FALSE)</f>
        <v>5Nov2004</v>
      </c>
      <c r="T1938">
        <f>VLOOKUP($A1938, 'Hospitalisation Details'!$A$2:$K$2344, 11, FALSE)</f>
        <v>18</v>
      </c>
    </row>
    <row r="1939" spans="1:20" ht="15.75" x14ac:dyDescent="0.25">
      <c r="A1939" s="1" t="s">
        <v>429</v>
      </c>
      <c r="B1939" t="str">
        <f>VLOOKUP($A1939, 'Customer Names'!$A$2:$D$2336, 2, FALSE)</f>
        <v>May</v>
      </c>
      <c r="C1939" t="str">
        <f>VLOOKUP($A1939, 'Customer Names'!$A$2:$D$2336, 3, FALSE)</f>
        <v xml:space="preserve"> Mr</v>
      </c>
      <c r="D1939" t="str">
        <f>VLOOKUP($A1939, 'Customer Names'!$A$2:$D$2336, 4, FALSE)</f>
        <v xml:space="preserve">  David</v>
      </c>
      <c r="E1939">
        <f>VLOOKUP($A1939, 'Medical Examinations'!$A$2:$J$2336, 2, FALSE)</f>
        <v>30.25</v>
      </c>
      <c r="F1939">
        <f>VLOOKUP($A1939, 'Medical Examinations'!$A$2:$J$2336, 3, FALSE)</f>
        <v>4.7699999999999996</v>
      </c>
      <c r="G1939" t="str">
        <f>VLOOKUP($A1939, 'Medical Examinations'!$A$2:$J$2336, 4, FALSE)</f>
        <v>No</v>
      </c>
      <c r="H1939" t="str">
        <f>VLOOKUP($A1939, 'Medical Examinations'!$A$2:$J$2336, 5, FALSE)</f>
        <v>No</v>
      </c>
      <c r="I1939" t="str">
        <f>VLOOKUP($A1939, 'Medical Examinations'!$A$2:$J$2336, 6, FALSE)</f>
        <v>No</v>
      </c>
      <c r="J1939">
        <f>VLOOKUP($A1939, 'Medical Examinations'!$A$2:$J$2336, 7, FALSE)</f>
        <v>1</v>
      </c>
      <c r="K1939" t="str">
        <f>VLOOKUP($A1939, 'Medical Examinations'!$A$2:$J$2336, 8, FALSE)</f>
        <v>No</v>
      </c>
      <c r="L1939" t="str">
        <f>VLOOKUP($A1939, 'Medical Examinations'!$A$2:$J$2336, 9, FALSE)</f>
        <v>Obesity</v>
      </c>
      <c r="M1939" t="str">
        <f>VLOOKUP($A1939, 'Medical Examinations'!$A$2:$J$2336, 10, FALSE)</f>
        <v>Normal</v>
      </c>
      <c r="N1939">
        <f>VLOOKUP($A1939, 'Hospitalisation Details'!$A$2:$K$2344, 5, FALSE)</f>
        <v>0</v>
      </c>
      <c r="O1939">
        <f>VLOOKUP($A1939, 'Hospitalisation Details'!$A$2:$K$2344, 6, FALSE)</f>
        <v>3704.35</v>
      </c>
      <c r="P1939" t="str">
        <f>VLOOKUP($A1939, 'Hospitalisation Details'!$A$2:$K$2344, 7, FALSE)</f>
        <v>tier - 2</v>
      </c>
      <c r="Q1939" t="str">
        <f>VLOOKUP($A1939, 'Hospitalisation Details'!$A$2:$K$2344, 8, FALSE)</f>
        <v>tier - 2</v>
      </c>
      <c r="R1939" t="str">
        <f>VLOOKUP($A1939, 'Hospitalisation Details'!$A$2:$K$2344, 9, FALSE)</f>
        <v>R1013</v>
      </c>
      <c r="S1939" t="str">
        <f>VLOOKUP($A1939, 'Hospitalisation Details'!$A$2:$K$2344, 10, FALSE)</f>
        <v>2Dec1989</v>
      </c>
      <c r="T1939">
        <f>VLOOKUP($A1939, 'Hospitalisation Details'!$A$2:$K$2344, 11, FALSE)</f>
        <v>33</v>
      </c>
    </row>
    <row r="1940" spans="1:20" ht="15.75" x14ac:dyDescent="0.25">
      <c r="A1940" s="1" t="s">
        <v>428</v>
      </c>
      <c r="B1940" t="str">
        <f>VLOOKUP($A1940, 'Customer Names'!$A$2:$D$2336, 2, FALSE)</f>
        <v>Geoghegan</v>
      </c>
      <c r="C1940" t="str">
        <f>VLOOKUP($A1940, 'Customer Names'!$A$2:$D$2336, 3, FALSE)</f>
        <v xml:space="preserve"> Mr</v>
      </c>
      <c r="D1940" t="str">
        <f>VLOOKUP($A1940, 'Customer Names'!$A$2:$D$2336, 4, FALSE)</f>
        <v xml:space="preserve">  Seth</v>
      </c>
      <c r="E1940">
        <f>VLOOKUP($A1940, 'Medical Examinations'!$A$2:$J$2336, 2, FALSE)</f>
        <v>19.59</v>
      </c>
      <c r="F1940">
        <f>VLOOKUP($A1940, 'Medical Examinations'!$A$2:$J$2336, 3, FALSE)</f>
        <v>6.04</v>
      </c>
      <c r="G1940" t="str">
        <f>VLOOKUP($A1940, 'Medical Examinations'!$A$2:$J$2336, 4, FALSE)</f>
        <v>No</v>
      </c>
      <c r="H1940" t="str">
        <f>VLOOKUP($A1940, 'Medical Examinations'!$A$2:$J$2336, 5, FALSE)</f>
        <v>No</v>
      </c>
      <c r="I1940" t="str">
        <f>VLOOKUP($A1940, 'Medical Examinations'!$A$2:$J$2336, 6, FALSE)</f>
        <v>No</v>
      </c>
      <c r="J1940">
        <f>VLOOKUP($A1940, 'Medical Examinations'!$A$2:$J$2336, 7, FALSE)</f>
        <v>0</v>
      </c>
      <c r="K1940" t="str">
        <f>VLOOKUP($A1940, 'Medical Examinations'!$A$2:$J$2336, 8, FALSE)</f>
        <v>No</v>
      </c>
      <c r="L1940" t="str">
        <f>VLOOKUP($A1940, 'Medical Examinations'!$A$2:$J$2336, 9, FALSE)</f>
        <v>Obesity</v>
      </c>
      <c r="M1940" t="str">
        <f>VLOOKUP($A1940, 'Medical Examinations'!$A$2:$J$2336, 10, FALSE)</f>
        <v>Diabetes</v>
      </c>
      <c r="N1940">
        <f>VLOOKUP($A1940, 'Hospitalisation Details'!$A$2:$K$2344, 5, FALSE)</f>
        <v>3</v>
      </c>
      <c r="O1940">
        <f>VLOOKUP($A1940, 'Hospitalisation Details'!$A$2:$K$2344, 6, FALSE)</f>
        <v>3699.54</v>
      </c>
      <c r="P1940" t="str">
        <f>VLOOKUP($A1940, 'Hospitalisation Details'!$A$2:$K$2344, 7, FALSE)</f>
        <v>tier - 2</v>
      </c>
      <c r="Q1940" t="str">
        <f>VLOOKUP($A1940, 'Hospitalisation Details'!$A$2:$K$2344, 8, FALSE)</f>
        <v>tier - 3</v>
      </c>
      <c r="R1940" t="str">
        <f>VLOOKUP($A1940, 'Hospitalisation Details'!$A$2:$K$2344, 9, FALSE)</f>
        <v>R1013</v>
      </c>
      <c r="S1940" t="str">
        <f>VLOOKUP($A1940, 'Hospitalisation Details'!$A$2:$K$2344, 10, FALSE)</f>
        <v>18Aug1988</v>
      </c>
      <c r="T1940">
        <f>VLOOKUP($A1940, 'Hospitalisation Details'!$A$2:$K$2344, 11, FALSE)</f>
        <v>34</v>
      </c>
    </row>
    <row r="1941" spans="1:20" ht="15.75" x14ac:dyDescent="0.25">
      <c r="A1941" s="1" t="s">
        <v>427</v>
      </c>
      <c r="B1941" t="str">
        <f>VLOOKUP($A1941, 'Customer Names'!$A$2:$D$2336, 2, FALSE)</f>
        <v>McGinn</v>
      </c>
      <c r="C1941" t="str">
        <f>VLOOKUP($A1941, 'Customer Names'!$A$2:$D$2336, 3, FALSE)</f>
        <v xml:space="preserve"> Mr</v>
      </c>
      <c r="D1941" t="str">
        <f>VLOOKUP($A1941, 'Customer Names'!$A$2:$D$2336, 4, FALSE)</f>
        <v xml:space="preserve">  Michael P</v>
      </c>
      <c r="E1941">
        <f>VLOOKUP($A1941, 'Medical Examinations'!$A$2:$J$2336, 2, FALSE)</f>
        <v>45.9</v>
      </c>
      <c r="F1941">
        <f>VLOOKUP($A1941, 'Medical Examinations'!$A$2:$J$2336, 3, FALSE)</f>
        <v>4.3</v>
      </c>
      <c r="G1941" t="str">
        <f>VLOOKUP($A1941, 'Medical Examinations'!$A$2:$J$2336, 4, FALSE)</f>
        <v>Yes</v>
      </c>
      <c r="H1941" t="str">
        <f>VLOOKUP($A1941, 'Medical Examinations'!$A$2:$J$2336, 5, FALSE)</f>
        <v>No</v>
      </c>
      <c r="I1941" t="str">
        <f>VLOOKUP($A1941, 'Medical Examinations'!$A$2:$J$2336, 6, FALSE)</f>
        <v>No</v>
      </c>
      <c r="J1941">
        <f>VLOOKUP($A1941, 'Medical Examinations'!$A$2:$J$2336, 7, FALSE)</f>
        <v>2</v>
      </c>
      <c r="K1941" t="str">
        <f>VLOOKUP($A1941, 'Medical Examinations'!$A$2:$J$2336, 8, FALSE)</f>
        <v>Yes</v>
      </c>
      <c r="L1941" t="str">
        <f>VLOOKUP($A1941, 'Medical Examinations'!$A$2:$J$2336, 9, FALSE)</f>
        <v>Obesity</v>
      </c>
      <c r="M1941" t="str">
        <f>VLOOKUP($A1941, 'Medical Examinations'!$A$2:$J$2336, 10, FALSE)</f>
        <v>Normal</v>
      </c>
      <c r="N1941">
        <f>VLOOKUP($A1941, 'Hospitalisation Details'!$A$2:$K$2344, 5, FALSE)</f>
        <v>2</v>
      </c>
      <c r="O1941">
        <f>VLOOKUP($A1941, 'Hospitalisation Details'!$A$2:$K$2344, 6, FALSE)</f>
        <v>3693.43</v>
      </c>
      <c r="P1941" t="str">
        <f>VLOOKUP($A1941, 'Hospitalisation Details'!$A$2:$K$2344, 7, FALSE)</f>
        <v>tier - 2</v>
      </c>
      <c r="Q1941" t="str">
        <f>VLOOKUP($A1941, 'Hospitalisation Details'!$A$2:$K$2344, 8, FALSE)</f>
        <v>tier - 3</v>
      </c>
      <c r="R1941" t="str">
        <f>VLOOKUP($A1941, 'Hospitalisation Details'!$A$2:$K$2344, 9, FALSE)</f>
        <v>R1011</v>
      </c>
      <c r="S1941" t="str">
        <f>VLOOKUP($A1941, 'Hospitalisation Details'!$A$2:$K$2344, 10, FALSE)</f>
        <v>21Oct1995</v>
      </c>
      <c r="T1941">
        <f>VLOOKUP($A1941, 'Hospitalisation Details'!$A$2:$K$2344, 11, FALSE)</f>
        <v>27</v>
      </c>
    </row>
    <row r="1942" spans="1:20" ht="15.75" x14ac:dyDescent="0.25">
      <c r="A1942" s="1" t="s">
        <v>426</v>
      </c>
      <c r="B1942" t="str">
        <f>VLOOKUP($A1942, 'Customer Names'!$A$2:$D$2336, 2, FALSE)</f>
        <v>Jones</v>
      </c>
      <c r="C1942" t="str">
        <f>VLOOKUP($A1942, 'Customer Names'!$A$2:$D$2336, 3, FALSE)</f>
        <v xml:space="preserve"> Mr</v>
      </c>
      <c r="D1942" t="str">
        <f>VLOOKUP($A1942, 'Customer Names'!$A$2:$D$2336, 4, FALSE)</f>
        <v xml:space="preserve">  Russell M</v>
      </c>
      <c r="E1942">
        <f>VLOOKUP($A1942, 'Medical Examinations'!$A$2:$J$2336, 2, FALSE)</f>
        <v>17.059999999999999</v>
      </c>
      <c r="F1942">
        <f>VLOOKUP($A1942, 'Medical Examinations'!$A$2:$J$2336, 3, FALSE)</f>
        <v>8.75</v>
      </c>
      <c r="G1942" t="str">
        <f>VLOOKUP($A1942, 'Medical Examinations'!$A$2:$J$2336, 4, FALSE)</f>
        <v>No</v>
      </c>
      <c r="H1942" t="str">
        <f>VLOOKUP($A1942, 'Medical Examinations'!$A$2:$J$2336, 5, FALSE)</f>
        <v>No</v>
      </c>
      <c r="I1942" t="str">
        <f>VLOOKUP($A1942, 'Medical Examinations'!$A$2:$J$2336, 6, FALSE)</f>
        <v>No</v>
      </c>
      <c r="J1942">
        <f>VLOOKUP($A1942, 'Medical Examinations'!$A$2:$J$2336, 7, FALSE)</f>
        <v>0</v>
      </c>
      <c r="K1942" t="str">
        <f>VLOOKUP($A1942, 'Medical Examinations'!$A$2:$J$2336, 8, FALSE)</f>
        <v>No</v>
      </c>
      <c r="L1942" t="str">
        <f>VLOOKUP($A1942, 'Medical Examinations'!$A$2:$J$2336, 9, FALSE)</f>
        <v>Underweight</v>
      </c>
      <c r="M1942" t="str">
        <f>VLOOKUP($A1942, 'Medical Examinations'!$A$2:$J$2336, 10, FALSE)</f>
        <v>Diabetes</v>
      </c>
      <c r="N1942">
        <f>VLOOKUP($A1942, 'Hospitalisation Details'!$A$2:$K$2344, 5, FALSE)</f>
        <v>1</v>
      </c>
      <c r="O1942">
        <f>VLOOKUP($A1942, 'Hospitalisation Details'!$A$2:$K$2344, 6, FALSE)</f>
        <v>3688.38</v>
      </c>
      <c r="P1942" t="str">
        <f>VLOOKUP($A1942, 'Hospitalisation Details'!$A$2:$K$2344, 7, FALSE)</f>
        <v>tier - 2</v>
      </c>
      <c r="Q1942" t="str">
        <f>VLOOKUP($A1942, 'Hospitalisation Details'!$A$2:$K$2344, 8, FALSE)</f>
        <v>tier - 2</v>
      </c>
      <c r="R1942" t="str">
        <f>VLOOKUP($A1942, 'Hospitalisation Details'!$A$2:$K$2344, 9, FALSE)</f>
        <v>R1013</v>
      </c>
      <c r="S1942" t="str">
        <f>VLOOKUP($A1942, 'Hospitalisation Details'!$A$2:$K$2344, 10, FALSE)</f>
        <v>14Dec1981</v>
      </c>
      <c r="T1942">
        <f>VLOOKUP($A1942, 'Hospitalisation Details'!$A$2:$K$2344, 11, FALSE)</f>
        <v>41</v>
      </c>
    </row>
    <row r="1943" spans="1:20" ht="15.75" x14ac:dyDescent="0.25">
      <c r="A1943" s="1" t="s">
        <v>425</v>
      </c>
      <c r="B1943" t="str">
        <f>VLOOKUP($A1943, 'Customer Names'!$A$2:$D$2336, 2, FALSE)</f>
        <v>Quinteros</v>
      </c>
      <c r="C1943" t="str">
        <f>VLOOKUP($A1943, 'Customer Names'!$A$2:$D$2336, 3, FALSE)</f>
        <v xml:space="preserve"> Mr</v>
      </c>
      <c r="D1943" t="str">
        <f>VLOOKUP($A1943, 'Customer Names'!$A$2:$D$2336, 4, FALSE)</f>
        <v xml:space="preserve">  Martin</v>
      </c>
      <c r="E1943">
        <f>VLOOKUP($A1943, 'Medical Examinations'!$A$2:$J$2336, 2, FALSE)</f>
        <v>32.07</v>
      </c>
      <c r="F1943">
        <f>VLOOKUP($A1943, 'Medical Examinations'!$A$2:$J$2336, 3, FALSE)</f>
        <v>5.25</v>
      </c>
      <c r="G1943" t="str">
        <f>VLOOKUP($A1943, 'Medical Examinations'!$A$2:$J$2336, 4, FALSE)</f>
        <v>No</v>
      </c>
      <c r="H1943" t="str">
        <f>VLOOKUP($A1943, 'Medical Examinations'!$A$2:$J$2336, 5, FALSE)</f>
        <v>No</v>
      </c>
      <c r="I1943" t="str">
        <f>VLOOKUP($A1943, 'Medical Examinations'!$A$2:$J$2336, 6, FALSE)</f>
        <v>Yes</v>
      </c>
      <c r="J1943">
        <f>VLOOKUP($A1943, 'Medical Examinations'!$A$2:$J$2336, 7, FALSE)</f>
        <v>1</v>
      </c>
      <c r="K1943" t="str">
        <f>VLOOKUP($A1943, 'Medical Examinations'!$A$2:$J$2336, 8, FALSE)</f>
        <v>No</v>
      </c>
      <c r="L1943" t="str">
        <f>VLOOKUP($A1943, 'Medical Examinations'!$A$2:$J$2336, 9, FALSE)</f>
        <v>Obesity</v>
      </c>
      <c r="M1943" t="str">
        <f>VLOOKUP($A1943, 'Medical Examinations'!$A$2:$J$2336, 10, FALSE)</f>
        <v>Normal</v>
      </c>
      <c r="N1943">
        <f>VLOOKUP($A1943, 'Hospitalisation Details'!$A$2:$K$2344, 5, FALSE)</f>
        <v>0</v>
      </c>
      <c r="O1943">
        <f>VLOOKUP($A1943, 'Hospitalisation Details'!$A$2:$K$2344, 6, FALSE)</f>
        <v>3688.35</v>
      </c>
      <c r="P1943" t="str">
        <f>VLOOKUP($A1943, 'Hospitalisation Details'!$A$2:$K$2344, 7, FALSE)</f>
        <v>tier - 2</v>
      </c>
      <c r="Q1943" t="str">
        <f>VLOOKUP($A1943, 'Hospitalisation Details'!$A$2:$K$2344, 8, FALSE)</f>
        <v>tier - 2</v>
      </c>
      <c r="R1943" t="str">
        <f>VLOOKUP($A1943, 'Hospitalisation Details'!$A$2:$K$2344, 9, FALSE)</f>
        <v>R1021</v>
      </c>
      <c r="S1943" t="str">
        <f>VLOOKUP($A1943, 'Hospitalisation Details'!$A$2:$K$2344, 10, FALSE)</f>
        <v>10Jul2003</v>
      </c>
      <c r="T1943">
        <f>VLOOKUP($A1943, 'Hospitalisation Details'!$A$2:$K$2344, 11, FALSE)</f>
        <v>19</v>
      </c>
    </row>
    <row r="1944" spans="1:20" ht="15.75" x14ac:dyDescent="0.25">
      <c r="A1944" s="1" t="s">
        <v>424</v>
      </c>
      <c r="B1944" t="str">
        <f>VLOOKUP($A1944, 'Customer Names'!$A$2:$D$2336, 2, FALSE)</f>
        <v>Loenser</v>
      </c>
      <c r="C1944" t="str">
        <f>VLOOKUP($A1944, 'Customer Names'!$A$2:$D$2336, 3, FALSE)</f>
        <v xml:space="preserve"> Mr</v>
      </c>
      <c r="D1944" t="str">
        <f>VLOOKUP($A1944, 'Customer Names'!$A$2:$D$2336, 4, FALSE)</f>
        <v xml:space="preserve">  Michael</v>
      </c>
      <c r="E1944">
        <f>VLOOKUP($A1944, 'Medical Examinations'!$A$2:$J$2336, 2, FALSE)</f>
        <v>16.5</v>
      </c>
      <c r="F1944">
        <f>VLOOKUP($A1944, 'Medical Examinations'!$A$2:$J$2336, 3, FALSE)</f>
        <v>5.03</v>
      </c>
      <c r="G1944" t="str">
        <f>VLOOKUP($A1944, 'Medical Examinations'!$A$2:$J$2336, 4, FALSE)</f>
        <v>No</v>
      </c>
      <c r="H1944" t="str">
        <f>VLOOKUP($A1944, 'Medical Examinations'!$A$2:$J$2336, 5, FALSE)</f>
        <v>No</v>
      </c>
      <c r="I1944" t="str">
        <f>VLOOKUP($A1944, 'Medical Examinations'!$A$2:$J$2336, 6, FALSE)</f>
        <v>No</v>
      </c>
      <c r="J1944">
        <f>VLOOKUP($A1944, 'Medical Examinations'!$A$2:$J$2336, 7, FALSE)</f>
        <v>0</v>
      </c>
      <c r="K1944" t="str">
        <f>VLOOKUP($A1944, 'Medical Examinations'!$A$2:$J$2336, 8, FALSE)</f>
        <v>No</v>
      </c>
      <c r="L1944" t="str">
        <f>VLOOKUP($A1944, 'Medical Examinations'!$A$2:$J$2336, 9, FALSE)</f>
        <v>Underweight</v>
      </c>
      <c r="M1944" t="str">
        <f>VLOOKUP($A1944, 'Medical Examinations'!$A$2:$J$2336, 10, FALSE)</f>
        <v>Normal</v>
      </c>
      <c r="N1944">
        <f>VLOOKUP($A1944, 'Hospitalisation Details'!$A$2:$K$2344, 5, FALSE)</f>
        <v>3</v>
      </c>
      <c r="O1944">
        <f>VLOOKUP($A1944, 'Hospitalisation Details'!$A$2:$K$2344, 6, FALSE)</f>
        <v>3678.86</v>
      </c>
      <c r="P1944" t="str">
        <f>VLOOKUP($A1944, 'Hospitalisation Details'!$A$2:$K$2344, 7, FALSE)</f>
        <v>tier - 2</v>
      </c>
      <c r="Q1944" t="str">
        <f>VLOOKUP($A1944, 'Hospitalisation Details'!$A$2:$K$2344, 8, FALSE)</f>
        <v>tier - 3</v>
      </c>
      <c r="R1944" t="str">
        <f>VLOOKUP($A1944, 'Hospitalisation Details'!$A$2:$K$2344, 9, FALSE)</f>
        <v>R1013</v>
      </c>
      <c r="S1944" t="str">
        <f>VLOOKUP($A1944, 'Hospitalisation Details'!$A$2:$K$2344, 10, FALSE)</f>
        <v>6Jul1984</v>
      </c>
      <c r="T1944">
        <f>VLOOKUP($A1944, 'Hospitalisation Details'!$A$2:$K$2344, 11, FALSE)</f>
        <v>38</v>
      </c>
    </row>
    <row r="1945" spans="1:20" ht="15.75" x14ac:dyDescent="0.25">
      <c r="A1945" s="1" t="s">
        <v>423</v>
      </c>
      <c r="B1945" t="str">
        <f>VLOOKUP($A1945, 'Customer Names'!$A$2:$D$2336, 2, FALSE)</f>
        <v>Aitken</v>
      </c>
      <c r="C1945" t="str">
        <f>VLOOKUP($A1945, 'Customer Names'!$A$2:$D$2336, 3, FALSE)</f>
        <v xml:space="preserve"> Mr</v>
      </c>
      <c r="D1945" t="str">
        <f>VLOOKUP($A1945, 'Customer Names'!$A$2:$D$2336, 4, FALSE)</f>
        <v xml:space="preserve">  Miles</v>
      </c>
      <c r="E1945">
        <f>VLOOKUP($A1945, 'Medical Examinations'!$A$2:$J$2336, 2, FALSE)</f>
        <v>31.4</v>
      </c>
      <c r="F1945">
        <f>VLOOKUP($A1945, 'Medical Examinations'!$A$2:$J$2336, 3, FALSE)</f>
        <v>5.88</v>
      </c>
      <c r="G1945" t="str">
        <f>VLOOKUP($A1945, 'Medical Examinations'!$A$2:$J$2336, 4, FALSE)</f>
        <v>No</v>
      </c>
      <c r="H1945" t="str">
        <f>VLOOKUP($A1945, 'Medical Examinations'!$A$2:$J$2336, 5, FALSE)</f>
        <v>No</v>
      </c>
      <c r="I1945" t="str">
        <f>VLOOKUP($A1945, 'Medical Examinations'!$A$2:$J$2336, 6, FALSE)</f>
        <v>No</v>
      </c>
      <c r="J1945">
        <f>VLOOKUP($A1945, 'Medical Examinations'!$A$2:$J$2336, 7, FALSE)</f>
        <v>1</v>
      </c>
      <c r="K1945" t="str">
        <f>VLOOKUP($A1945, 'Medical Examinations'!$A$2:$J$2336, 8, FALSE)</f>
        <v>No</v>
      </c>
      <c r="L1945" t="str">
        <f>VLOOKUP($A1945, 'Medical Examinations'!$A$2:$J$2336, 9, FALSE)</f>
        <v>Obesity</v>
      </c>
      <c r="M1945" t="str">
        <f>VLOOKUP($A1945, 'Medical Examinations'!$A$2:$J$2336, 10, FALSE)</f>
        <v>Diabetes</v>
      </c>
      <c r="N1945">
        <f>VLOOKUP($A1945, 'Hospitalisation Details'!$A$2:$K$2344, 5, FALSE)</f>
        <v>1</v>
      </c>
      <c r="O1945">
        <f>VLOOKUP($A1945, 'Hospitalisation Details'!$A$2:$K$2344, 6, FALSE)</f>
        <v>3659.35</v>
      </c>
      <c r="P1945" t="str">
        <f>VLOOKUP($A1945, 'Hospitalisation Details'!$A$2:$K$2344, 7, FALSE)</f>
        <v>tier - 3</v>
      </c>
      <c r="Q1945" t="str">
        <f>VLOOKUP($A1945, 'Hospitalisation Details'!$A$2:$K$2344, 8, FALSE)</f>
        <v>tier - 1</v>
      </c>
      <c r="R1945" t="str">
        <f>VLOOKUP($A1945, 'Hospitalisation Details'!$A$2:$K$2344, 9, FALSE)</f>
        <v>R1011</v>
      </c>
      <c r="S1945" t="str">
        <f>VLOOKUP($A1945, 'Hospitalisation Details'!$A$2:$K$2344, 10, FALSE)</f>
        <v>14Sep1992</v>
      </c>
      <c r="T1945">
        <f>VLOOKUP($A1945, 'Hospitalisation Details'!$A$2:$K$2344, 11, FALSE)</f>
        <v>30</v>
      </c>
    </row>
    <row r="1946" spans="1:20" ht="15.75" x14ac:dyDescent="0.25">
      <c r="A1946" s="1" t="s">
        <v>422</v>
      </c>
      <c r="B1946" t="str">
        <f>VLOOKUP($A1946, 'Customer Names'!$A$2:$D$2336, 2, FALSE)</f>
        <v>Furrer</v>
      </c>
      <c r="C1946" t="str">
        <f>VLOOKUP($A1946, 'Customer Names'!$A$2:$D$2336, 3, FALSE)</f>
        <v xml:space="preserve"> Ms</v>
      </c>
      <c r="D1946" t="str">
        <f>VLOOKUP($A1946, 'Customer Names'!$A$2:$D$2336, 4, FALSE)</f>
        <v xml:space="preserve">  Amanda</v>
      </c>
      <c r="E1946">
        <f>VLOOKUP($A1946, 'Medical Examinations'!$A$2:$J$2336, 2, FALSE)</f>
        <v>20.36</v>
      </c>
      <c r="F1946">
        <f>VLOOKUP($A1946, 'Medical Examinations'!$A$2:$J$2336, 3, FALSE)</f>
        <v>4.49</v>
      </c>
      <c r="G1946" t="str">
        <f>VLOOKUP($A1946, 'Medical Examinations'!$A$2:$J$2336, 4, FALSE)</f>
        <v>No</v>
      </c>
      <c r="H1946" t="str">
        <f>VLOOKUP($A1946, 'Medical Examinations'!$A$2:$J$2336, 5, FALSE)</f>
        <v>No</v>
      </c>
      <c r="I1946" t="str">
        <f>VLOOKUP($A1946, 'Medical Examinations'!$A$2:$J$2336, 6, FALSE)</f>
        <v>No</v>
      </c>
      <c r="J1946">
        <f>VLOOKUP($A1946, 'Medical Examinations'!$A$2:$J$2336, 7, FALSE)</f>
        <v>0</v>
      </c>
      <c r="K1946" t="str">
        <f>VLOOKUP($A1946, 'Medical Examinations'!$A$2:$J$2336, 8, FALSE)</f>
        <v>No</v>
      </c>
      <c r="L1946" t="str">
        <f>VLOOKUP($A1946, 'Medical Examinations'!$A$2:$J$2336, 9, FALSE)</f>
        <v>Obesity</v>
      </c>
      <c r="M1946" t="str">
        <f>VLOOKUP($A1946, 'Medical Examinations'!$A$2:$J$2336, 10, FALSE)</f>
        <v>Normal</v>
      </c>
      <c r="N1946">
        <f>VLOOKUP($A1946, 'Hospitalisation Details'!$A$2:$K$2344, 5, FALSE)</f>
        <v>3</v>
      </c>
      <c r="O1946">
        <f>VLOOKUP($A1946, 'Hospitalisation Details'!$A$2:$K$2344, 6, FALSE)</f>
        <v>3653.29</v>
      </c>
      <c r="P1946" t="str">
        <f>VLOOKUP($A1946, 'Hospitalisation Details'!$A$2:$K$2344, 7, FALSE)</f>
        <v>tier - 2</v>
      </c>
      <c r="Q1946" t="str">
        <f>VLOOKUP($A1946, 'Hospitalisation Details'!$A$2:$K$2344, 8, FALSE)</f>
        <v>tier - 3</v>
      </c>
      <c r="R1946" t="str">
        <f>VLOOKUP($A1946, 'Hospitalisation Details'!$A$2:$K$2344, 9, FALSE)</f>
        <v>R1011</v>
      </c>
      <c r="S1946" t="str">
        <f>VLOOKUP($A1946, 'Hospitalisation Details'!$A$2:$K$2344, 10, FALSE)</f>
        <v>8Nov1990</v>
      </c>
      <c r="T1946">
        <f>VLOOKUP($A1946, 'Hospitalisation Details'!$A$2:$K$2344, 11, FALSE)</f>
        <v>32</v>
      </c>
    </row>
    <row r="1947" spans="1:20" ht="15.75" x14ac:dyDescent="0.25">
      <c r="A1947" s="1" t="s">
        <v>421</v>
      </c>
      <c r="B1947" t="str">
        <f>VLOOKUP($A1947, 'Customer Names'!$A$2:$D$2336, 2, FALSE)</f>
        <v>Konigs</v>
      </c>
      <c r="C1947" t="str">
        <f>VLOOKUP($A1947, 'Customer Names'!$A$2:$D$2336, 3, FALSE)</f>
        <v xml:space="preserve"> Mr</v>
      </c>
      <c r="D1947" t="str">
        <f>VLOOKUP($A1947, 'Customer Names'!$A$2:$D$2336, 4, FALSE)</f>
        <v xml:space="preserve">  Roger</v>
      </c>
      <c r="E1947">
        <f>VLOOKUP($A1947, 'Medical Examinations'!$A$2:$J$2336, 2, FALSE)</f>
        <v>25.46</v>
      </c>
      <c r="F1947">
        <f>VLOOKUP($A1947, 'Medical Examinations'!$A$2:$J$2336, 3, FALSE)</f>
        <v>4.1399999999999997</v>
      </c>
      <c r="G1947" t="str">
        <f>VLOOKUP($A1947, 'Medical Examinations'!$A$2:$J$2336, 4, FALSE)</f>
        <v>No</v>
      </c>
      <c r="H1947" t="str">
        <f>VLOOKUP($A1947, 'Medical Examinations'!$A$2:$J$2336, 5, FALSE)</f>
        <v>No</v>
      </c>
      <c r="I1947" t="str">
        <f>VLOOKUP($A1947, 'Medical Examinations'!$A$2:$J$2336, 6, FALSE)</f>
        <v>No</v>
      </c>
      <c r="J1947">
        <f>VLOOKUP($A1947, 'Medical Examinations'!$A$2:$J$2336, 7, FALSE)</f>
        <v>0</v>
      </c>
      <c r="K1947" t="str">
        <f>VLOOKUP($A1947, 'Medical Examinations'!$A$2:$J$2336, 8, FALSE)</f>
        <v>No</v>
      </c>
      <c r="L1947" t="str">
        <f>VLOOKUP($A1947, 'Medical Examinations'!$A$2:$J$2336, 9, FALSE)</f>
        <v>Obesity</v>
      </c>
      <c r="M1947" t="str">
        <f>VLOOKUP($A1947, 'Medical Examinations'!$A$2:$J$2336, 10, FALSE)</f>
        <v>Normal</v>
      </c>
      <c r="N1947">
        <f>VLOOKUP($A1947, 'Hospitalisation Details'!$A$2:$K$2344, 5, FALSE)</f>
        <v>0</v>
      </c>
      <c r="O1947">
        <f>VLOOKUP($A1947, 'Hospitalisation Details'!$A$2:$K$2344, 6, FALSE)</f>
        <v>3645.09</v>
      </c>
      <c r="P1947" t="str">
        <f>VLOOKUP($A1947, 'Hospitalisation Details'!$A$2:$K$2344, 7, FALSE)</f>
        <v>tier - 1</v>
      </c>
      <c r="Q1947" t="str">
        <f>VLOOKUP($A1947, 'Hospitalisation Details'!$A$2:$K$2344, 8, FALSE)</f>
        <v>tier - 2</v>
      </c>
      <c r="R1947" t="str">
        <f>VLOOKUP($A1947, 'Hospitalisation Details'!$A$2:$K$2344, 9, FALSE)</f>
        <v>R1014</v>
      </c>
      <c r="S1947" t="str">
        <f>VLOOKUP($A1947, 'Hospitalisation Details'!$A$2:$K$2344, 10, FALSE)</f>
        <v>17Nov1992</v>
      </c>
      <c r="T1947">
        <f>VLOOKUP($A1947, 'Hospitalisation Details'!$A$2:$K$2344, 11, FALSE)</f>
        <v>30</v>
      </c>
    </row>
    <row r="1948" spans="1:20" ht="15.75" x14ac:dyDescent="0.25">
      <c r="A1948" s="1" t="s">
        <v>420</v>
      </c>
      <c r="B1948" t="str">
        <f>VLOOKUP($A1948, 'Customer Names'!$A$2:$D$2336, 2, FALSE)</f>
        <v>Tesdahl</v>
      </c>
      <c r="C1948" t="str">
        <f>VLOOKUP($A1948, 'Customer Names'!$A$2:$D$2336, 3, FALSE)</f>
        <v xml:space="preserve"> Mr</v>
      </c>
      <c r="D1948" t="str">
        <f>VLOOKUP($A1948, 'Customer Names'!$A$2:$D$2336, 4, FALSE)</f>
        <v xml:space="preserve">  Brock J</v>
      </c>
      <c r="E1948">
        <f>VLOOKUP($A1948, 'Medical Examinations'!$A$2:$J$2336, 2, FALSE)</f>
        <v>17.09</v>
      </c>
      <c r="F1948">
        <f>VLOOKUP($A1948, 'Medical Examinations'!$A$2:$J$2336, 3, FALSE)</f>
        <v>5.8</v>
      </c>
      <c r="G1948" t="str">
        <f>VLOOKUP($A1948, 'Medical Examinations'!$A$2:$J$2336, 4, FALSE)</f>
        <v>No</v>
      </c>
      <c r="H1948" t="str">
        <f>VLOOKUP($A1948, 'Medical Examinations'!$A$2:$J$2336, 5, FALSE)</f>
        <v>No</v>
      </c>
      <c r="I1948" t="str">
        <f>VLOOKUP($A1948, 'Medical Examinations'!$A$2:$J$2336, 6, FALSE)</f>
        <v>No</v>
      </c>
      <c r="J1948">
        <f>VLOOKUP($A1948, 'Medical Examinations'!$A$2:$J$2336, 7, FALSE)</f>
        <v>0</v>
      </c>
      <c r="K1948" t="str">
        <f>VLOOKUP($A1948, 'Medical Examinations'!$A$2:$J$2336, 8, FALSE)</f>
        <v>No</v>
      </c>
      <c r="L1948" t="str">
        <f>VLOOKUP($A1948, 'Medical Examinations'!$A$2:$J$2336, 9, FALSE)</f>
        <v>Underweight</v>
      </c>
      <c r="M1948" t="str">
        <f>VLOOKUP($A1948, 'Medical Examinations'!$A$2:$J$2336, 10, FALSE)</f>
        <v>Diabetes</v>
      </c>
      <c r="N1948">
        <f>VLOOKUP($A1948, 'Hospitalisation Details'!$A$2:$K$2344, 5, FALSE)</f>
        <v>3</v>
      </c>
      <c r="O1948">
        <f>VLOOKUP($A1948, 'Hospitalisation Details'!$A$2:$K$2344, 6, FALSE)</f>
        <v>3622.13</v>
      </c>
      <c r="P1948" t="str">
        <f>VLOOKUP($A1948, 'Hospitalisation Details'!$A$2:$K$2344, 7, FALSE)</f>
        <v>tier - 2</v>
      </c>
      <c r="Q1948" t="str">
        <f>VLOOKUP($A1948, 'Hospitalisation Details'!$A$2:$K$2344, 8, FALSE)</f>
        <v>tier - 1</v>
      </c>
      <c r="R1948" t="str">
        <f>VLOOKUP($A1948, 'Hospitalisation Details'!$A$2:$K$2344, 9, FALSE)</f>
        <v>R1013</v>
      </c>
      <c r="S1948" t="str">
        <f>VLOOKUP($A1948, 'Hospitalisation Details'!$A$2:$K$2344, 10, FALSE)</f>
        <v>14Jun1985</v>
      </c>
      <c r="T1948">
        <f>VLOOKUP($A1948, 'Hospitalisation Details'!$A$2:$K$2344, 11, FALSE)</f>
        <v>37</v>
      </c>
    </row>
    <row r="1949" spans="1:20" ht="15.75" x14ac:dyDescent="0.25">
      <c r="A1949" s="1" t="s">
        <v>419</v>
      </c>
      <c r="B1949" t="str">
        <f>VLOOKUP($A1949, 'Customer Names'!$A$2:$D$2336, 2, FALSE)</f>
        <v>Engel</v>
      </c>
      <c r="C1949" t="str">
        <f>VLOOKUP($A1949, 'Customer Names'!$A$2:$D$2336, 3, FALSE)</f>
        <v xml:space="preserve"> Mr</v>
      </c>
      <c r="D1949" t="str">
        <f>VLOOKUP($A1949, 'Customer Names'!$A$2:$D$2336, 4, FALSE)</f>
        <v xml:space="preserve">  Stephen F</v>
      </c>
      <c r="E1949">
        <f>VLOOKUP($A1949, 'Medical Examinations'!$A$2:$J$2336, 2, FALSE)</f>
        <v>20.83</v>
      </c>
      <c r="F1949">
        <f>VLOOKUP($A1949, 'Medical Examinations'!$A$2:$J$2336, 3, FALSE)</f>
        <v>5.12</v>
      </c>
      <c r="G1949" t="str">
        <f>VLOOKUP($A1949, 'Medical Examinations'!$A$2:$J$2336, 4, FALSE)</f>
        <v>No</v>
      </c>
      <c r="H1949" t="str">
        <f>VLOOKUP($A1949, 'Medical Examinations'!$A$2:$J$2336, 5, FALSE)</f>
        <v>No</v>
      </c>
      <c r="I1949" t="str">
        <f>VLOOKUP($A1949, 'Medical Examinations'!$A$2:$J$2336, 6, FALSE)</f>
        <v>No</v>
      </c>
      <c r="J1949">
        <f>VLOOKUP($A1949, 'Medical Examinations'!$A$2:$J$2336, 7, FALSE)</f>
        <v>0</v>
      </c>
      <c r="K1949" t="str">
        <f>VLOOKUP($A1949, 'Medical Examinations'!$A$2:$J$2336, 8, FALSE)</f>
        <v>No</v>
      </c>
      <c r="L1949" t="str">
        <f>VLOOKUP($A1949, 'Medical Examinations'!$A$2:$J$2336, 9, FALSE)</f>
        <v>Obesity</v>
      </c>
      <c r="M1949" t="str">
        <f>VLOOKUP($A1949, 'Medical Examinations'!$A$2:$J$2336, 10, FALSE)</f>
        <v>Normal</v>
      </c>
      <c r="N1949">
        <f>VLOOKUP($A1949, 'Hospitalisation Details'!$A$2:$K$2344, 5, FALSE)</f>
        <v>3</v>
      </c>
      <c r="O1949">
        <f>VLOOKUP($A1949, 'Hospitalisation Details'!$A$2:$K$2344, 6, FALSE)</f>
        <v>3606.43</v>
      </c>
      <c r="P1949" t="str">
        <f>VLOOKUP($A1949, 'Hospitalisation Details'!$A$2:$K$2344, 7, FALSE)</f>
        <v>tier - 2</v>
      </c>
      <c r="Q1949" t="str">
        <f>VLOOKUP($A1949, 'Hospitalisation Details'!$A$2:$K$2344, 8, FALSE)</f>
        <v>tier - 1</v>
      </c>
      <c r="R1949" t="str">
        <f>VLOOKUP($A1949, 'Hospitalisation Details'!$A$2:$K$2344, 9, FALSE)</f>
        <v>R1013</v>
      </c>
      <c r="S1949" t="str">
        <f>VLOOKUP($A1949, 'Hospitalisation Details'!$A$2:$K$2344, 10, FALSE)</f>
        <v>11Oct1990</v>
      </c>
      <c r="T1949">
        <f>VLOOKUP($A1949, 'Hospitalisation Details'!$A$2:$K$2344, 11, FALSE)</f>
        <v>32</v>
      </c>
    </row>
    <row r="1950" spans="1:20" ht="15.75" x14ac:dyDescent="0.25">
      <c r="A1950" s="1" t="s">
        <v>418</v>
      </c>
      <c r="B1950" t="str">
        <f>VLOOKUP($A1950, 'Customer Names'!$A$2:$D$2336, 2, FALSE)</f>
        <v>Kuck</v>
      </c>
      <c r="C1950" t="str">
        <f>VLOOKUP($A1950, 'Customer Names'!$A$2:$D$2336, 3, FALSE)</f>
        <v xml:space="preserve"> Ms</v>
      </c>
      <c r="D1950" t="str">
        <f>VLOOKUP($A1950, 'Customer Names'!$A$2:$D$2336, 4, FALSE)</f>
        <v xml:space="preserve">  Missy</v>
      </c>
      <c r="E1950">
        <f>VLOOKUP($A1950, 'Medical Examinations'!$A$2:$J$2336, 2, FALSE)</f>
        <v>18.920000000000002</v>
      </c>
      <c r="F1950">
        <f>VLOOKUP($A1950, 'Medical Examinations'!$A$2:$J$2336, 3, FALSE)</f>
        <v>5.98</v>
      </c>
      <c r="G1950" t="str">
        <f>VLOOKUP($A1950, 'Medical Examinations'!$A$2:$J$2336, 4, FALSE)</f>
        <v>No</v>
      </c>
      <c r="H1950" t="str">
        <f>VLOOKUP($A1950, 'Medical Examinations'!$A$2:$J$2336, 5, FALSE)</f>
        <v>No</v>
      </c>
      <c r="I1950" t="str">
        <f>VLOOKUP($A1950, 'Medical Examinations'!$A$2:$J$2336, 6, FALSE)</f>
        <v>No</v>
      </c>
      <c r="J1950">
        <f>VLOOKUP($A1950, 'Medical Examinations'!$A$2:$J$2336, 7, FALSE)</f>
        <v>0</v>
      </c>
      <c r="K1950" t="str">
        <f>VLOOKUP($A1950, 'Medical Examinations'!$A$2:$J$2336, 8, FALSE)</f>
        <v>No</v>
      </c>
      <c r="L1950" t="str">
        <f>VLOOKUP($A1950, 'Medical Examinations'!$A$2:$J$2336, 9, FALSE)</f>
        <v>Obesity</v>
      </c>
      <c r="M1950" t="str">
        <f>VLOOKUP($A1950, 'Medical Examinations'!$A$2:$J$2336, 10, FALSE)</f>
        <v>Diabetes</v>
      </c>
      <c r="N1950">
        <f>VLOOKUP($A1950, 'Hospitalisation Details'!$A$2:$K$2344, 5, FALSE)</f>
        <v>3</v>
      </c>
      <c r="O1950">
        <f>VLOOKUP($A1950, 'Hospitalisation Details'!$A$2:$K$2344, 6, FALSE)</f>
        <v>3603.6</v>
      </c>
      <c r="P1950" t="str">
        <f>VLOOKUP($A1950, 'Hospitalisation Details'!$A$2:$K$2344, 7, FALSE)</f>
        <v>tier - 2</v>
      </c>
      <c r="Q1950" t="str">
        <f>VLOOKUP($A1950, 'Hospitalisation Details'!$A$2:$K$2344, 8, FALSE)</f>
        <v>tier - 1</v>
      </c>
      <c r="R1950" t="str">
        <f>VLOOKUP($A1950, 'Hospitalisation Details'!$A$2:$K$2344, 9, FALSE)</f>
        <v>R1013</v>
      </c>
      <c r="S1950" t="str">
        <f>VLOOKUP($A1950, 'Hospitalisation Details'!$A$2:$K$2344, 10, FALSE)</f>
        <v>4Nov1988</v>
      </c>
      <c r="T1950">
        <f>VLOOKUP($A1950, 'Hospitalisation Details'!$A$2:$K$2344, 11, FALSE)</f>
        <v>34</v>
      </c>
    </row>
    <row r="1951" spans="1:20" ht="15.75" x14ac:dyDescent="0.25">
      <c r="A1951" s="1" t="s">
        <v>417</v>
      </c>
      <c r="B1951" t="str">
        <f>VLOOKUP($A1951, 'Customer Names'!$A$2:$D$2336, 2, FALSE)</f>
        <v>Dillon</v>
      </c>
      <c r="C1951" t="str">
        <f>VLOOKUP($A1951, 'Customer Names'!$A$2:$D$2336, 3, FALSE)</f>
        <v xml:space="preserve"> Mr</v>
      </c>
      <c r="D1951" t="str">
        <f>VLOOKUP($A1951, 'Customer Names'!$A$2:$D$2336, 4, FALSE)</f>
        <v xml:space="preserve">  William</v>
      </c>
      <c r="E1951">
        <f>VLOOKUP($A1951, 'Medical Examinations'!$A$2:$J$2336, 2, FALSE)</f>
        <v>37.1</v>
      </c>
      <c r="F1951">
        <f>VLOOKUP($A1951, 'Medical Examinations'!$A$2:$J$2336, 3, FALSE)</f>
        <v>5.46</v>
      </c>
      <c r="G1951" t="str">
        <f>VLOOKUP($A1951, 'Medical Examinations'!$A$2:$J$2336, 4, FALSE)</f>
        <v>Yes</v>
      </c>
      <c r="H1951" t="str">
        <f>VLOOKUP($A1951, 'Medical Examinations'!$A$2:$J$2336, 5, FALSE)</f>
        <v>No</v>
      </c>
      <c r="I1951" t="str">
        <f>VLOOKUP($A1951, 'Medical Examinations'!$A$2:$J$2336, 6, FALSE)</f>
        <v>No</v>
      </c>
      <c r="J1951">
        <f>VLOOKUP($A1951, 'Medical Examinations'!$A$2:$J$2336, 7, FALSE)</f>
        <v>1</v>
      </c>
      <c r="K1951" t="str">
        <f>VLOOKUP($A1951, 'Medical Examinations'!$A$2:$J$2336, 8, FALSE)</f>
        <v>No</v>
      </c>
      <c r="L1951" t="str">
        <f>VLOOKUP($A1951, 'Medical Examinations'!$A$2:$J$2336, 9, FALSE)</f>
        <v>Obesity</v>
      </c>
      <c r="M1951" t="str">
        <f>VLOOKUP($A1951, 'Medical Examinations'!$A$2:$J$2336, 10, FALSE)</f>
        <v>Normal</v>
      </c>
      <c r="N1951">
        <f>VLOOKUP($A1951, 'Hospitalisation Details'!$A$2:$K$2344, 5, FALSE)</f>
        <v>3</v>
      </c>
      <c r="O1951">
        <f>VLOOKUP($A1951, 'Hospitalisation Details'!$A$2:$K$2344, 6, FALSE)</f>
        <v>3597.6</v>
      </c>
      <c r="P1951" t="str">
        <f>VLOOKUP($A1951, 'Hospitalisation Details'!$A$2:$K$2344, 7, FALSE)</f>
        <v>tier - 2</v>
      </c>
      <c r="Q1951" t="str">
        <f>VLOOKUP($A1951, 'Hospitalisation Details'!$A$2:$K$2344, 8, FALSE)</f>
        <v>tier - 2</v>
      </c>
      <c r="R1951" t="str">
        <f>VLOOKUP($A1951, 'Hospitalisation Details'!$A$2:$K$2344, 9, FALSE)</f>
        <v>R1011</v>
      </c>
      <c r="S1951" t="str">
        <f>VLOOKUP($A1951, 'Hospitalisation Details'!$A$2:$K$2344, 10, FALSE)</f>
        <v>12Aug1999</v>
      </c>
      <c r="T1951">
        <f>VLOOKUP($A1951, 'Hospitalisation Details'!$A$2:$K$2344, 11, FALSE)</f>
        <v>23</v>
      </c>
    </row>
    <row r="1952" spans="1:20" ht="15.75" x14ac:dyDescent="0.25">
      <c r="A1952" s="1" t="s">
        <v>416</v>
      </c>
      <c r="B1952" t="str">
        <f>VLOOKUP($A1952, 'Customer Names'!$A$2:$D$2336, 2, FALSE)</f>
        <v>Neuschel</v>
      </c>
      <c r="C1952" t="str">
        <f>VLOOKUP($A1952, 'Customer Names'!$A$2:$D$2336, 3, FALSE)</f>
        <v xml:space="preserve"> Ms</v>
      </c>
      <c r="D1952" t="str">
        <f>VLOOKUP($A1952, 'Customer Names'!$A$2:$D$2336, 4, FALSE)</f>
        <v xml:space="preserve">  Lauren M</v>
      </c>
      <c r="E1952">
        <f>VLOOKUP($A1952, 'Medical Examinations'!$A$2:$J$2336, 2, FALSE)</f>
        <v>22.515000000000001</v>
      </c>
      <c r="F1952">
        <f>VLOOKUP($A1952, 'Medical Examinations'!$A$2:$J$2336, 3, FALSE)</f>
        <v>4.91</v>
      </c>
      <c r="G1952" t="str">
        <f>VLOOKUP($A1952, 'Medical Examinations'!$A$2:$J$2336, 4, FALSE)</f>
        <v>No</v>
      </c>
      <c r="H1952" t="str">
        <f>VLOOKUP($A1952, 'Medical Examinations'!$A$2:$J$2336, 5, FALSE)</f>
        <v>No</v>
      </c>
      <c r="I1952" t="str">
        <f>VLOOKUP($A1952, 'Medical Examinations'!$A$2:$J$2336, 6, FALSE)</f>
        <v>Yes</v>
      </c>
      <c r="J1952">
        <f>VLOOKUP($A1952, 'Medical Examinations'!$A$2:$J$2336, 7, FALSE)</f>
        <v>0</v>
      </c>
      <c r="K1952" t="str">
        <f>VLOOKUP($A1952, 'Medical Examinations'!$A$2:$J$2336, 8, FALSE)</f>
        <v>No</v>
      </c>
      <c r="L1952" t="str">
        <f>VLOOKUP($A1952, 'Medical Examinations'!$A$2:$J$2336, 9, FALSE)</f>
        <v>Obesity</v>
      </c>
      <c r="M1952" t="str">
        <f>VLOOKUP($A1952, 'Medical Examinations'!$A$2:$J$2336, 10, FALSE)</f>
        <v>Normal</v>
      </c>
      <c r="N1952">
        <f>VLOOKUP($A1952, 'Hospitalisation Details'!$A$2:$K$2344, 5, FALSE)</f>
        <v>1</v>
      </c>
      <c r="O1952">
        <f>VLOOKUP($A1952, 'Hospitalisation Details'!$A$2:$K$2344, 6, FALSE)</f>
        <v>3594.17</v>
      </c>
      <c r="P1952" t="str">
        <f>VLOOKUP($A1952, 'Hospitalisation Details'!$A$2:$K$2344, 7, FALSE)</f>
        <v>tier - 2</v>
      </c>
      <c r="Q1952" t="str">
        <f>VLOOKUP($A1952, 'Hospitalisation Details'!$A$2:$K$2344, 8, FALSE)</f>
        <v>tier - 2</v>
      </c>
      <c r="R1952" t="str">
        <f>VLOOKUP($A1952, 'Hospitalisation Details'!$A$2:$K$2344, 9, FALSE)</f>
        <v>R1012</v>
      </c>
      <c r="S1952" t="str">
        <f>VLOOKUP($A1952, 'Hospitalisation Details'!$A$2:$K$2344, 10, FALSE)</f>
        <v>4Nov1997</v>
      </c>
      <c r="T1952">
        <f>VLOOKUP($A1952, 'Hospitalisation Details'!$A$2:$K$2344, 11, FALSE)</f>
        <v>25</v>
      </c>
    </row>
    <row r="1953" spans="1:20" ht="15.75" x14ac:dyDescent="0.25">
      <c r="A1953" s="1" t="s">
        <v>415</v>
      </c>
      <c r="B1953" t="str">
        <f>VLOOKUP($A1953, 'Customer Names'!$A$2:$D$2336, 2, FALSE)</f>
        <v>Rosales Ramirez</v>
      </c>
      <c r="C1953" t="str">
        <f>VLOOKUP($A1953, 'Customer Names'!$A$2:$D$2336, 3, FALSE)</f>
        <v xml:space="preserve"> Mr</v>
      </c>
      <c r="D1953" t="str">
        <f>VLOOKUP($A1953, 'Customer Names'!$A$2:$D$2336, 4, FALSE)</f>
        <v xml:space="preserve">  Apolo U</v>
      </c>
      <c r="E1953">
        <f>VLOOKUP($A1953, 'Medical Examinations'!$A$2:$J$2336, 2, FALSE)</f>
        <v>32.700000000000003</v>
      </c>
      <c r="F1953">
        <f>VLOOKUP($A1953, 'Medical Examinations'!$A$2:$J$2336, 3, FALSE)</f>
        <v>4.66</v>
      </c>
      <c r="G1953" t="str">
        <f>VLOOKUP($A1953, 'Medical Examinations'!$A$2:$J$2336, 4, FALSE)</f>
        <v>Yes</v>
      </c>
      <c r="H1953" t="str">
        <f>VLOOKUP($A1953, 'Medical Examinations'!$A$2:$J$2336, 5, FALSE)</f>
        <v>No</v>
      </c>
      <c r="I1953" t="str">
        <f>VLOOKUP($A1953, 'Medical Examinations'!$A$2:$J$2336, 6, FALSE)</f>
        <v>No</v>
      </c>
      <c r="J1953">
        <f>VLOOKUP($A1953, 'Medical Examinations'!$A$2:$J$2336, 7, FALSE)</f>
        <v>1</v>
      </c>
      <c r="K1953" t="str">
        <f>VLOOKUP($A1953, 'Medical Examinations'!$A$2:$J$2336, 8, FALSE)</f>
        <v>No</v>
      </c>
      <c r="L1953" t="str">
        <f>VLOOKUP($A1953, 'Medical Examinations'!$A$2:$J$2336, 9, FALSE)</f>
        <v>Obesity</v>
      </c>
      <c r="M1953" t="str">
        <f>VLOOKUP($A1953, 'Medical Examinations'!$A$2:$J$2336, 10, FALSE)</f>
        <v>Normal</v>
      </c>
      <c r="N1953">
        <f>VLOOKUP($A1953, 'Hospitalisation Details'!$A$2:$K$2344, 5, FALSE)</f>
        <v>3</v>
      </c>
      <c r="O1953">
        <f>VLOOKUP($A1953, 'Hospitalisation Details'!$A$2:$K$2344, 6, FALSE)</f>
        <v>3591.48</v>
      </c>
      <c r="P1953" t="str">
        <f>VLOOKUP($A1953, 'Hospitalisation Details'!$A$2:$K$2344, 7, FALSE)</f>
        <v>tier - 2</v>
      </c>
      <c r="Q1953" t="str">
        <f>VLOOKUP($A1953, 'Hospitalisation Details'!$A$2:$K$2344, 8, FALSE)</f>
        <v>tier - 3</v>
      </c>
      <c r="R1953" t="str">
        <f>VLOOKUP($A1953, 'Hospitalisation Details'!$A$2:$K$2344, 9, FALSE)</f>
        <v>R1011</v>
      </c>
      <c r="S1953" t="str">
        <f>VLOOKUP($A1953, 'Hospitalisation Details'!$A$2:$K$2344, 10, FALSE)</f>
        <v>6Jun1999</v>
      </c>
      <c r="T1953">
        <f>VLOOKUP($A1953, 'Hospitalisation Details'!$A$2:$K$2344, 11, FALSE)</f>
        <v>24</v>
      </c>
    </row>
    <row r="1954" spans="1:20" ht="15.75" x14ac:dyDescent="0.25">
      <c r="A1954" s="1" t="s">
        <v>414</v>
      </c>
      <c r="B1954" t="str">
        <f>VLOOKUP($A1954, 'Customer Names'!$A$2:$D$2336, 2, FALSE)</f>
        <v>Marquez</v>
      </c>
      <c r="C1954" t="str">
        <f>VLOOKUP($A1954, 'Customer Names'!$A$2:$D$2336, 3, FALSE)</f>
        <v xml:space="preserve"> Mr</v>
      </c>
      <c r="D1954" t="str">
        <f>VLOOKUP($A1954, 'Customer Names'!$A$2:$D$2336, 4, FALSE)</f>
        <v xml:space="preserve">  Alfons</v>
      </c>
      <c r="E1954">
        <f>VLOOKUP($A1954, 'Medical Examinations'!$A$2:$J$2336, 2, FALSE)</f>
        <v>17.75</v>
      </c>
      <c r="F1954">
        <f>VLOOKUP($A1954, 'Medical Examinations'!$A$2:$J$2336, 3, FALSE)</f>
        <v>6.8</v>
      </c>
      <c r="G1954" t="str">
        <f>VLOOKUP($A1954, 'Medical Examinations'!$A$2:$J$2336, 4, FALSE)</f>
        <v>No</v>
      </c>
      <c r="H1954" t="str">
        <f>VLOOKUP($A1954, 'Medical Examinations'!$A$2:$J$2336, 5, FALSE)</f>
        <v>No</v>
      </c>
      <c r="I1954" t="str">
        <f>VLOOKUP($A1954, 'Medical Examinations'!$A$2:$J$2336, 6, FALSE)</f>
        <v>No</v>
      </c>
      <c r="J1954">
        <f>VLOOKUP($A1954, 'Medical Examinations'!$A$2:$J$2336, 7, FALSE)</f>
        <v>0</v>
      </c>
      <c r="K1954" t="str">
        <f>VLOOKUP($A1954, 'Medical Examinations'!$A$2:$J$2336, 8, FALSE)</f>
        <v>No</v>
      </c>
      <c r="L1954" t="str">
        <f>VLOOKUP($A1954, 'Medical Examinations'!$A$2:$J$2336, 9, FALSE)</f>
        <v>Underweight</v>
      </c>
      <c r="M1954" t="str">
        <f>VLOOKUP($A1954, 'Medical Examinations'!$A$2:$J$2336, 10, FALSE)</f>
        <v>Diabetes</v>
      </c>
      <c r="N1954">
        <f>VLOOKUP($A1954, 'Hospitalisation Details'!$A$2:$K$2344, 5, FALSE)</f>
        <v>3</v>
      </c>
      <c r="O1954">
        <f>VLOOKUP($A1954, 'Hospitalisation Details'!$A$2:$K$2344, 6, FALSE)</f>
        <v>3589.14</v>
      </c>
      <c r="P1954" t="str">
        <f>VLOOKUP($A1954, 'Hospitalisation Details'!$A$2:$K$2344, 7, FALSE)</f>
        <v>tier - 2</v>
      </c>
      <c r="Q1954" t="str">
        <f>VLOOKUP($A1954, 'Hospitalisation Details'!$A$2:$K$2344, 8, FALSE)</f>
        <v>tier - 2</v>
      </c>
      <c r="R1954" t="str">
        <f>VLOOKUP($A1954, 'Hospitalisation Details'!$A$2:$K$2344, 9, FALSE)</f>
        <v>R1013</v>
      </c>
      <c r="S1954" t="str">
        <f>VLOOKUP($A1954, 'Hospitalisation Details'!$A$2:$K$2344, 10, FALSE)</f>
        <v>27Dec1986</v>
      </c>
      <c r="T1954">
        <f>VLOOKUP($A1954, 'Hospitalisation Details'!$A$2:$K$2344, 11, FALSE)</f>
        <v>36</v>
      </c>
    </row>
    <row r="1955" spans="1:20" ht="15.75" x14ac:dyDescent="0.25">
      <c r="A1955" s="1" t="s">
        <v>413</v>
      </c>
      <c r="B1955" t="str">
        <f>VLOOKUP($A1955, 'Customer Names'!$A$2:$D$2336, 2, FALSE)</f>
        <v>Green</v>
      </c>
      <c r="C1955" t="str">
        <f>VLOOKUP($A1955, 'Customer Names'!$A$2:$D$2336, 3, FALSE)</f>
        <v xml:space="preserve"> Ms</v>
      </c>
      <c r="D1955" t="str">
        <f>VLOOKUP($A1955, 'Customer Names'!$A$2:$D$2336, 4, FALSE)</f>
        <v xml:space="preserve">  Amber</v>
      </c>
      <c r="E1955">
        <f>VLOOKUP($A1955, 'Medical Examinations'!$A$2:$J$2336, 2, FALSE)</f>
        <v>33.630000000000003</v>
      </c>
      <c r="F1955">
        <f>VLOOKUP($A1955, 'Medical Examinations'!$A$2:$J$2336, 3, FALSE)</f>
        <v>4.47</v>
      </c>
      <c r="G1955" t="str">
        <f>VLOOKUP($A1955, 'Medical Examinations'!$A$2:$J$2336, 4, FALSE)</f>
        <v>Yes</v>
      </c>
      <c r="H1955" t="str">
        <f>VLOOKUP($A1955, 'Medical Examinations'!$A$2:$J$2336, 5, FALSE)</f>
        <v>No</v>
      </c>
      <c r="I1955" t="str">
        <f>VLOOKUP($A1955, 'Medical Examinations'!$A$2:$J$2336, 6, FALSE)</f>
        <v>No</v>
      </c>
      <c r="J1955">
        <f>VLOOKUP($A1955, 'Medical Examinations'!$A$2:$J$2336, 7, FALSE)</f>
        <v>1</v>
      </c>
      <c r="K1955" t="str">
        <f>VLOOKUP($A1955, 'Medical Examinations'!$A$2:$J$2336, 8, FALSE)</f>
        <v>No</v>
      </c>
      <c r="L1955" t="str">
        <f>VLOOKUP($A1955, 'Medical Examinations'!$A$2:$J$2336, 9, FALSE)</f>
        <v>Obesity</v>
      </c>
      <c r="M1955" t="str">
        <f>VLOOKUP($A1955, 'Medical Examinations'!$A$2:$J$2336, 10, FALSE)</f>
        <v>Normal</v>
      </c>
      <c r="N1955">
        <f>VLOOKUP($A1955, 'Hospitalisation Details'!$A$2:$K$2344, 5, FALSE)</f>
        <v>2</v>
      </c>
      <c r="O1955">
        <f>VLOOKUP($A1955, 'Hospitalisation Details'!$A$2:$K$2344, 6, FALSE)</f>
        <v>3579.83</v>
      </c>
      <c r="P1955" t="str">
        <f>VLOOKUP($A1955, 'Hospitalisation Details'!$A$2:$K$2344, 7, FALSE)</f>
        <v>tier - 2</v>
      </c>
      <c r="Q1955" t="str">
        <f>VLOOKUP($A1955, 'Hospitalisation Details'!$A$2:$K$2344, 8, FALSE)</f>
        <v>tier - 2</v>
      </c>
      <c r="R1955" t="str">
        <f>VLOOKUP($A1955, 'Hospitalisation Details'!$A$2:$K$2344, 9, FALSE)</f>
        <v>R1012</v>
      </c>
      <c r="S1955" t="str">
        <f>VLOOKUP($A1955, 'Hospitalisation Details'!$A$2:$K$2344, 10, FALSE)</f>
        <v>11Nov2001</v>
      </c>
      <c r="T1955">
        <f>VLOOKUP($A1955, 'Hospitalisation Details'!$A$2:$K$2344, 11, FALSE)</f>
        <v>21</v>
      </c>
    </row>
    <row r="1956" spans="1:20" ht="15.75" x14ac:dyDescent="0.25">
      <c r="A1956" s="1" t="s">
        <v>412</v>
      </c>
      <c r="B1956" t="str">
        <f>VLOOKUP($A1956, 'Customer Names'!$A$2:$D$2336, 2, FALSE)</f>
        <v>Schubel</v>
      </c>
      <c r="C1956" t="str">
        <f>VLOOKUP($A1956, 'Customer Names'!$A$2:$D$2336, 3, FALSE)</f>
        <v xml:space="preserve"> Ms</v>
      </c>
      <c r="D1956" t="str">
        <f>VLOOKUP($A1956, 'Customer Names'!$A$2:$D$2336, 4, FALSE)</f>
        <v xml:space="preserve">  Leah C</v>
      </c>
      <c r="E1956">
        <f>VLOOKUP($A1956, 'Medical Examinations'!$A$2:$J$2336, 2, FALSE)</f>
        <v>34.799999999999997</v>
      </c>
      <c r="F1956">
        <f>VLOOKUP($A1956, 'Medical Examinations'!$A$2:$J$2336, 3, FALSE)</f>
        <v>4.08</v>
      </c>
      <c r="G1956" t="str">
        <f>VLOOKUP($A1956, 'Medical Examinations'!$A$2:$J$2336, 4, FALSE)</f>
        <v>Yes</v>
      </c>
      <c r="H1956" t="str">
        <f>VLOOKUP($A1956, 'Medical Examinations'!$A$2:$J$2336, 5, FALSE)</f>
        <v>No</v>
      </c>
      <c r="I1956" t="str">
        <f>VLOOKUP($A1956, 'Medical Examinations'!$A$2:$J$2336, 6, FALSE)</f>
        <v>No</v>
      </c>
      <c r="J1956">
        <f>VLOOKUP($A1956, 'Medical Examinations'!$A$2:$J$2336, 7, FALSE)</f>
        <v>1</v>
      </c>
      <c r="K1956" t="str">
        <f>VLOOKUP($A1956, 'Medical Examinations'!$A$2:$J$2336, 8, FALSE)</f>
        <v>No</v>
      </c>
      <c r="L1956" t="str">
        <f>VLOOKUP($A1956, 'Medical Examinations'!$A$2:$J$2336, 9, FALSE)</f>
        <v>Obesity</v>
      </c>
      <c r="M1956" t="str">
        <f>VLOOKUP($A1956, 'Medical Examinations'!$A$2:$J$2336, 10, FALSE)</f>
        <v>Normal</v>
      </c>
      <c r="N1956">
        <f>VLOOKUP($A1956, 'Hospitalisation Details'!$A$2:$K$2344, 5, FALSE)</f>
        <v>1</v>
      </c>
      <c r="O1956">
        <f>VLOOKUP($A1956, 'Hospitalisation Details'!$A$2:$K$2344, 6, FALSE)</f>
        <v>3578</v>
      </c>
      <c r="P1956" t="str">
        <f>VLOOKUP($A1956, 'Hospitalisation Details'!$A$2:$K$2344, 7, FALSE)</f>
        <v>tier - 2</v>
      </c>
      <c r="Q1956" t="str">
        <f>VLOOKUP($A1956, 'Hospitalisation Details'!$A$2:$K$2344, 8, FALSE)</f>
        <v>tier - 3</v>
      </c>
      <c r="R1956" t="str">
        <f>VLOOKUP($A1956, 'Hospitalisation Details'!$A$2:$K$2344, 9, FALSE)</f>
        <v>R1011</v>
      </c>
      <c r="S1956" t="str">
        <f>VLOOKUP($A1956, 'Hospitalisation Details'!$A$2:$K$2344, 10, FALSE)</f>
        <v>23Aug1995</v>
      </c>
      <c r="T1956">
        <f>VLOOKUP($A1956, 'Hospitalisation Details'!$A$2:$K$2344, 11, FALSE)</f>
        <v>27</v>
      </c>
    </row>
    <row r="1957" spans="1:20" ht="15.75" x14ac:dyDescent="0.25">
      <c r="A1957" s="1" t="s">
        <v>411</v>
      </c>
      <c r="B1957" t="str">
        <f>VLOOKUP($A1957, 'Customer Names'!$A$2:$D$2336, 2, FALSE)</f>
        <v>Jimenez</v>
      </c>
      <c r="C1957" t="str">
        <f>VLOOKUP($A1957, 'Customer Names'!$A$2:$D$2336, 3, FALSE)</f>
        <v xml:space="preserve"> Ms</v>
      </c>
      <c r="D1957" t="str">
        <f>VLOOKUP($A1957, 'Customer Names'!$A$2:$D$2336, 4, FALSE)</f>
        <v xml:space="preserve">  Lilia</v>
      </c>
      <c r="E1957">
        <f>VLOOKUP($A1957, 'Medical Examinations'!$A$2:$J$2336, 2, FALSE)</f>
        <v>16.809999999999999</v>
      </c>
      <c r="F1957">
        <f>VLOOKUP($A1957, 'Medical Examinations'!$A$2:$J$2336, 3, FALSE)</f>
        <v>5.51</v>
      </c>
      <c r="G1957" t="str">
        <f>VLOOKUP($A1957, 'Medical Examinations'!$A$2:$J$2336, 4, FALSE)</f>
        <v>No</v>
      </c>
      <c r="H1957" t="str">
        <f>VLOOKUP($A1957, 'Medical Examinations'!$A$2:$J$2336, 5, FALSE)</f>
        <v>No</v>
      </c>
      <c r="I1957" t="str">
        <f>VLOOKUP($A1957, 'Medical Examinations'!$A$2:$J$2336, 6, FALSE)</f>
        <v>No</v>
      </c>
      <c r="J1957">
        <f>VLOOKUP($A1957, 'Medical Examinations'!$A$2:$J$2336, 7, FALSE)</f>
        <v>0</v>
      </c>
      <c r="K1957" t="str">
        <f>VLOOKUP($A1957, 'Medical Examinations'!$A$2:$J$2336, 8, FALSE)</f>
        <v>No</v>
      </c>
      <c r="L1957" t="str">
        <f>VLOOKUP($A1957, 'Medical Examinations'!$A$2:$J$2336, 9, FALSE)</f>
        <v>Underweight</v>
      </c>
      <c r="M1957" t="str">
        <f>VLOOKUP($A1957, 'Medical Examinations'!$A$2:$J$2336, 10, FALSE)</f>
        <v>Normal</v>
      </c>
      <c r="N1957">
        <f>VLOOKUP($A1957, 'Hospitalisation Details'!$A$2:$K$2344, 5, FALSE)</f>
        <v>3</v>
      </c>
      <c r="O1957">
        <f>VLOOKUP($A1957, 'Hospitalisation Details'!$A$2:$K$2344, 6, FALSE)</f>
        <v>3569.96</v>
      </c>
      <c r="P1957" t="str">
        <f>VLOOKUP($A1957, 'Hospitalisation Details'!$A$2:$K$2344, 7, FALSE)</f>
        <v>tier - 2</v>
      </c>
      <c r="Q1957" t="str">
        <f>VLOOKUP($A1957, 'Hospitalisation Details'!$A$2:$K$2344, 8, FALSE)</f>
        <v>tier - 1</v>
      </c>
      <c r="R1957" t="str">
        <f>VLOOKUP($A1957, 'Hospitalisation Details'!$A$2:$K$2344, 9, FALSE)</f>
        <v>R1012</v>
      </c>
      <c r="S1957" t="str">
        <f>VLOOKUP($A1957, 'Hospitalisation Details'!$A$2:$K$2344, 10, FALSE)</f>
        <v>18Aug1988</v>
      </c>
      <c r="T1957">
        <f>VLOOKUP($A1957, 'Hospitalisation Details'!$A$2:$K$2344, 11, FALSE)</f>
        <v>34</v>
      </c>
    </row>
    <row r="1958" spans="1:20" ht="15.75" x14ac:dyDescent="0.25">
      <c r="A1958" s="1" t="s">
        <v>410</v>
      </c>
      <c r="B1958" t="str">
        <f>VLOOKUP($A1958, 'Customer Names'!$A$2:$D$2336, 2, FALSE)</f>
        <v>Zimny-Schmitt</v>
      </c>
      <c r="C1958" t="str">
        <f>VLOOKUP($A1958, 'Customer Names'!$A$2:$D$2336, 3, FALSE)</f>
        <v xml:space="preserve"> Mr</v>
      </c>
      <c r="D1958" t="str">
        <f>VLOOKUP($A1958, 'Customer Names'!$A$2:$D$2336, 4, FALSE)</f>
        <v xml:space="preserve">  Danny</v>
      </c>
      <c r="E1958">
        <f>VLOOKUP($A1958, 'Medical Examinations'!$A$2:$J$2336, 2, FALSE)</f>
        <v>16.690000000000001</v>
      </c>
      <c r="F1958">
        <f>VLOOKUP($A1958, 'Medical Examinations'!$A$2:$J$2336, 3, FALSE)</f>
        <v>8.4</v>
      </c>
      <c r="G1958" t="str">
        <f>VLOOKUP($A1958, 'Medical Examinations'!$A$2:$J$2336, 4, FALSE)</f>
        <v>No</v>
      </c>
      <c r="H1958" t="str">
        <f>VLOOKUP($A1958, 'Medical Examinations'!$A$2:$J$2336, 5, FALSE)</f>
        <v>No</v>
      </c>
      <c r="I1958" t="str">
        <f>VLOOKUP($A1958, 'Medical Examinations'!$A$2:$J$2336, 6, FALSE)</f>
        <v>No</v>
      </c>
      <c r="J1958">
        <f>VLOOKUP($A1958, 'Medical Examinations'!$A$2:$J$2336, 7, FALSE)</f>
        <v>0</v>
      </c>
      <c r="K1958" t="str">
        <f>VLOOKUP($A1958, 'Medical Examinations'!$A$2:$J$2336, 8, FALSE)</f>
        <v>No</v>
      </c>
      <c r="L1958" t="str">
        <f>VLOOKUP($A1958, 'Medical Examinations'!$A$2:$J$2336, 9, FALSE)</f>
        <v>Underweight</v>
      </c>
      <c r="M1958" t="str">
        <f>VLOOKUP($A1958, 'Medical Examinations'!$A$2:$J$2336, 10, FALSE)</f>
        <v>Diabetes</v>
      </c>
      <c r="N1958">
        <f>VLOOKUP($A1958, 'Hospitalisation Details'!$A$2:$K$2344, 5, FALSE)</f>
        <v>1</v>
      </c>
      <c r="O1958">
        <f>VLOOKUP($A1958, 'Hospitalisation Details'!$A$2:$K$2344, 6, FALSE)</f>
        <v>3562.87</v>
      </c>
      <c r="P1958" t="str">
        <f>VLOOKUP($A1958, 'Hospitalisation Details'!$A$2:$K$2344, 7, FALSE)</f>
        <v>tier - 2</v>
      </c>
      <c r="Q1958" t="str">
        <f>VLOOKUP($A1958, 'Hospitalisation Details'!$A$2:$K$2344, 8, FALSE)</f>
        <v>tier - 1</v>
      </c>
      <c r="R1958" t="str">
        <f>VLOOKUP($A1958, 'Hospitalisation Details'!$A$2:$K$2344, 9, FALSE)</f>
        <v>R1013</v>
      </c>
      <c r="S1958" t="str">
        <f>VLOOKUP($A1958, 'Hospitalisation Details'!$A$2:$K$2344, 10, FALSE)</f>
        <v>10Oct1981</v>
      </c>
      <c r="T1958">
        <f>VLOOKUP($A1958, 'Hospitalisation Details'!$A$2:$K$2344, 11, FALSE)</f>
        <v>41</v>
      </c>
    </row>
    <row r="1959" spans="1:20" ht="15.75" x14ac:dyDescent="0.25">
      <c r="A1959" s="1" t="s">
        <v>409</v>
      </c>
      <c r="B1959" t="str">
        <f>VLOOKUP($A1959, 'Customer Names'!$A$2:$D$2336, 2, FALSE)</f>
        <v>Hill</v>
      </c>
      <c r="C1959" t="str">
        <f>VLOOKUP($A1959, 'Customer Names'!$A$2:$D$2336, 3, FALSE)</f>
        <v xml:space="preserve"> Ms</v>
      </c>
      <c r="D1959" t="str">
        <f>VLOOKUP($A1959, 'Customer Names'!$A$2:$D$2336, 4, FALSE)</f>
        <v xml:space="preserve">  Lauren</v>
      </c>
      <c r="E1959">
        <f>VLOOKUP($A1959, 'Medical Examinations'!$A$2:$J$2336, 2, FALSE)</f>
        <v>23.21</v>
      </c>
      <c r="F1959">
        <f>VLOOKUP($A1959, 'Medical Examinations'!$A$2:$J$2336, 3, FALSE)</f>
        <v>5.14</v>
      </c>
      <c r="G1959" t="str">
        <f>VLOOKUP($A1959, 'Medical Examinations'!$A$2:$J$2336, 4, FALSE)</f>
        <v>No</v>
      </c>
      <c r="H1959" t="str">
        <f>VLOOKUP($A1959, 'Medical Examinations'!$A$2:$J$2336, 5, FALSE)</f>
        <v>No</v>
      </c>
      <c r="I1959" t="str">
        <f>VLOOKUP($A1959, 'Medical Examinations'!$A$2:$J$2336, 6, FALSE)</f>
        <v>No</v>
      </c>
      <c r="J1959">
        <f>VLOOKUP($A1959, 'Medical Examinations'!$A$2:$J$2336, 7, FALSE)</f>
        <v>0</v>
      </c>
      <c r="K1959" t="str">
        <f>VLOOKUP($A1959, 'Medical Examinations'!$A$2:$J$2336, 8, FALSE)</f>
        <v>No</v>
      </c>
      <c r="L1959" t="str">
        <f>VLOOKUP($A1959, 'Medical Examinations'!$A$2:$J$2336, 9, FALSE)</f>
        <v>Obesity</v>
      </c>
      <c r="M1959" t="str">
        <f>VLOOKUP($A1959, 'Medical Examinations'!$A$2:$J$2336, 10, FALSE)</f>
        <v>Normal</v>
      </c>
      <c r="N1959">
        <f>VLOOKUP($A1959, 'Hospitalisation Details'!$A$2:$K$2344, 5, FALSE)</f>
        <v>1</v>
      </c>
      <c r="O1959">
        <f>VLOOKUP($A1959, 'Hospitalisation Details'!$A$2:$K$2344, 6, FALSE)</f>
        <v>3561.89</v>
      </c>
      <c r="P1959" t="str">
        <f>VLOOKUP($A1959, 'Hospitalisation Details'!$A$2:$K$2344, 7, FALSE)</f>
        <v>tier - 2</v>
      </c>
      <c r="Q1959" t="str">
        <f>VLOOKUP($A1959, 'Hospitalisation Details'!$A$2:$K$2344, 8, FALSE)</f>
        <v>tier - 1</v>
      </c>
      <c r="R1959" t="str">
        <f>VLOOKUP($A1959, 'Hospitalisation Details'!$A$2:$K$2344, 9, FALSE)</f>
        <v>R1013</v>
      </c>
      <c r="S1959" t="str">
        <f>VLOOKUP($A1959, 'Hospitalisation Details'!$A$2:$K$2344, 10, FALSE)</f>
        <v>16Jun1995</v>
      </c>
      <c r="T1959">
        <f>VLOOKUP($A1959, 'Hospitalisation Details'!$A$2:$K$2344, 11, FALSE)</f>
        <v>27</v>
      </c>
    </row>
    <row r="1960" spans="1:20" ht="15.75" x14ac:dyDescent="0.25">
      <c r="A1960" s="1" t="s">
        <v>408</v>
      </c>
      <c r="B1960" t="str">
        <f>VLOOKUP($A1960, 'Customer Names'!$A$2:$D$2336, 2, FALSE)</f>
        <v>Brohart</v>
      </c>
      <c r="C1960" t="str">
        <f>VLOOKUP($A1960, 'Customer Names'!$A$2:$D$2336, 3, FALSE)</f>
        <v xml:space="preserve"> Ms</v>
      </c>
      <c r="D1960" t="str">
        <f>VLOOKUP($A1960, 'Customer Names'!$A$2:$D$2336, 4, FALSE)</f>
        <v xml:space="preserve">  Courtney</v>
      </c>
      <c r="E1960">
        <f>VLOOKUP($A1960, 'Medical Examinations'!$A$2:$J$2336, 2, FALSE)</f>
        <v>25.175000000000001</v>
      </c>
      <c r="F1960">
        <f>VLOOKUP($A1960, 'Medical Examinations'!$A$2:$J$2336, 3, FALSE)</f>
        <v>5.21</v>
      </c>
      <c r="G1960" t="str">
        <f>VLOOKUP($A1960, 'Medical Examinations'!$A$2:$J$2336, 4, FALSE)</f>
        <v>No</v>
      </c>
      <c r="H1960" t="str">
        <f>VLOOKUP($A1960, 'Medical Examinations'!$A$2:$J$2336, 5, FALSE)</f>
        <v>No</v>
      </c>
      <c r="I1960" t="str">
        <f>VLOOKUP($A1960, 'Medical Examinations'!$A$2:$J$2336, 6, FALSE)</f>
        <v>No</v>
      </c>
      <c r="J1960">
        <f>VLOOKUP($A1960, 'Medical Examinations'!$A$2:$J$2336, 7, FALSE)</f>
        <v>0</v>
      </c>
      <c r="K1960" t="str">
        <f>VLOOKUP($A1960, 'Medical Examinations'!$A$2:$J$2336, 8, FALSE)</f>
        <v>No</v>
      </c>
      <c r="L1960" t="str">
        <f>VLOOKUP($A1960, 'Medical Examinations'!$A$2:$J$2336, 9, FALSE)</f>
        <v>Obesity</v>
      </c>
      <c r="M1960" t="str">
        <f>VLOOKUP($A1960, 'Medical Examinations'!$A$2:$J$2336, 10, FALSE)</f>
        <v>Normal</v>
      </c>
      <c r="N1960">
        <f>VLOOKUP($A1960, 'Hospitalisation Details'!$A$2:$K$2344, 5, FALSE)</f>
        <v>0</v>
      </c>
      <c r="O1960">
        <f>VLOOKUP($A1960, 'Hospitalisation Details'!$A$2:$K$2344, 6, FALSE)</f>
        <v>3558.62</v>
      </c>
      <c r="P1960" t="str">
        <f>VLOOKUP($A1960, 'Hospitalisation Details'!$A$2:$K$2344, 7, FALSE)</f>
        <v>tier - 2</v>
      </c>
      <c r="Q1960" t="str">
        <f>VLOOKUP($A1960, 'Hospitalisation Details'!$A$2:$K$2344, 8, FALSE)</f>
        <v>tier - 3</v>
      </c>
      <c r="R1960" t="str">
        <f>VLOOKUP($A1960, 'Hospitalisation Details'!$A$2:$K$2344, 9, FALSE)</f>
        <v>R1024</v>
      </c>
      <c r="S1960" t="str">
        <f>VLOOKUP($A1960, 'Hospitalisation Details'!$A$2:$K$2344, 10, FALSE)</f>
        <v>9Oct1995</v>
      </c>
      <c r="T1960">
        <f>VLOOKUP($A1960, 'Hospitalisation Details'!$A$2:$K$2344, 11, FALSE)</f>
        <v>27</v>
      </c>
    </row>
    <row r="1961" spans="1:20" ht="15.75" x14ac:dyDescent="0.25">
      <c r="A1961" s="1" t="s">
        <v>407</v>
      </c>
      <c r="B1961" t="str">
        <f>VLOOKUP($A1961, 'Customer Names'!$A$2:$D$2336, 2, FALSE)</f>
        <v>Ryan</v>
      </c>
      <c r="C1961" t="str">
        <f>VLOOKUP($A1961, 'Customer Names'!$A$2:$D$2336, 3, FALSE)</f>
        <v xml:space="preserve"> Ms</v>
      </c>
      <c r="D1961" t="str">
        <f>VLOOKUP($A1961, 'Customer Names'!$A$2:$D$2336, 4, FALSE)</f>
        <v xml:space="preserve">  Elizabeth</v>
      </c>
      <c r="E1961">
        <f>VLOOKUP($A1961, 'Medical Examinations'!$A$2:$J$2336, 2, FALSE)</f>
        <v>34.770000000000003</v>
      </c>
      <c r="F1961">
        <f>VLOOKUP($A1961, 'Medical Examinations'!$A$2:$J$2336, 3, FALSE)</f>
        <v>6.23</v>
      </c>
      <c r="G1961" t="str">
        <f>VLOOKUP($A1961, 'Medical Examinations'!$A$2:$J$2336, 4, FALSE)</f>
        <v>Yes</v>
      </c>
      <c r="H1961" t="str">
        <f>VLOOKUP($A1961, 'Medical Examinations'!$A$2:$J$2336, 5, FALSE)</f>
        <v>No</v>
      </c>
      <c r="I1961" t="str">
        <f>VLOOKUP($A1961, 'Medical Examinations'!$A$2:$J$2336, 6, FALSE)</f>
        <v>No</v>
      </c>
      <c r="J1961">
        <f>VLOOKUP($A1961, 'Medical Examinations'!$A$2:$J$2336, 7, FALSE)</f>
        <v>1</v>
      </c>
      <c r="K1961" t="str">
        <f>VLOOKUP($A1961, 'Medical Examinations'!$A$2:$J$2336, 8, FALSE)</f>
        <v>No</v>
      </c>
      <c r="L1961" t="str">
        <f>VLOOKUP($A1961, 'Medical Examinations'!$A$2:$J$2336, 9, FALSE)</f>
        <v>Obesity</v>
      </c>
      <c r="M1961" t="str">
        <f>VLOOKUP($A1961, 'Medical Examinations'!$A$2:$J$2336, 10, FALSE)</f>
        <v>Diabetes</v>
      </c>
      <c r="N1961">
        <f>VLOOKUP($A1961, 'Hospitalisation Details'!$A$2:$K$2344, 5, FALSE)</f>
        <v>0</v>
      </c>
      <c r="O1961">
        <f>VLOOKUP($A1961, 'Hospitalisation Details'!$A$2:$K$2344, 6, FALSE)</f>
        <v>3556.92</v>
      </c>
      <c r="P1961" t="str">
        <f>VLOOKUP($A1961, 'Hospitalisation Details'!$A$2:$K$2344, 7, FALSE)</f>
        <v>tier - 2</v>
      </c>
      <c r="Q1961" t="str">
        <f>VLOOKUP($A1961, 'Hospitalisation Details'!$A$2:$K$2344, 8, FALSE)</f>
        <v>tier - 3</v>
      </c>
      <c r="R1961" t="str">
        <f>VLOOKUP($A1961, 'Hospitalisation Details'!$A$2:$K$2344, 9, FALSE)</f>
        <v>R1012</v>
      </c>
      <c r="S1961" t="str">
        <f>VLOOKUP($A1961, 'Hospitalisation Details'!$A$2:$K$2344, 10, FALSE)</f>
        <v>24Sep1994</v>
      </c>
      <c r="T1961">
        <f>VLOOKUP($A1961, 'Hospitalisation Details'!$A$2:$K$2344, 11, FALSE)</f>
        <v>28</v>
      </c>
    </row>
    <row r="1962" spans="1:20" ht="15.75" x14ac:dyDescent="0.25">
      <c r="A1962" s="1" t="s">
        <v>406</v>
      </c>
      <c r="B1962" t="str">
        <f>VLOOKUP($A1962, 'Customer Names'!$A$2:$D$2336, 2, FALSE)</f>
        <v>Oka</v>
      </c>
      <c r="C1962" t="str">
        <f>VLOOKUP($A1962, 'Customer Names'!$A$2:$D$2336, 3, FALSE)</f>
        <v xml:space="preserve"> Ms</v>
      </c>
      <c r="D1962" t="str">
        <f>VLOOKUP($A1962, 'Customer Names'!$A$2:$D$2336, 4, FALSE)</f>
        <v xml:space="preserve">  Satomi</v>
      </c>
      <c r="E1962">
        <f>VLOOKUP($A1962, 'Medical Examinations'!$A$2:$J$2336, 2, FALSE)</f>
        <v>27.7</v>
      </c>
      <c r="F1962">
        <f>VLOOKUP($A1962, 'Medical Examinations'!$A$2:$J$2336, 3, FALSE)</f>
        <v>5.6</v>
      </c>
      <c r="G1962" t="str">
        <f>VLOOKUP($A1962, 'Medical Examinations'!$A$2:$J$2336, 4, FALSE)</f>
        <v>No</v>
      </c>
      <c r="H1962" t="str">
        <f>VLOOKUP($A1962, 'Medical Examinations'!$A$2:$J$2336, 5, FALSE)</f>
        <v>No</v>
      </c>
      <c r="I1962" t="str">
        <f>VLOOKUP($A1962, 'Medical Examinations'!$A$2:$J$2336, 6, FALSE)</f>
        <v>No</v>
      </c>
      <c r="J1962">
        <f>VLOOKUP($A1962, 'Medical Examinations'!$A$2:$J$2336, 7, FALSE)</f>
        <v>0</v>
      </c>
      <c r="K1962" t="str">
        <f>VLOOKUP($A1962, 'Medical Examinations'!$A$2:$J$2336, 8, FALSE)</f>
        <v>No</v>
      </c>
      <c r="L1962" t="str">
        <f>VLOOKUP($A1962, 'Medical Examinations'!$A$2:$J$2336, 9, FALSE)</f>
        <v>Obesity</v>
      </c>
      <c r="M1962" t="str">
        <f>VLOOKUP($A1962, 'Medical Examinations'!$A$2:$J$2336, 10, FALSE)</f>
        <v>Normal</v>
      </c>
      <c r="N1962">
        <f>VLOOKUP($A1962, 'Hospitalisation Details'!$A$2:$K$2344, 5, FALSE)</f>
        <v>0</v>
      </c>
      <c r="O1962">
        <f>VLOOKUP($A1962, 'Hospitalisation Details'!$A$2:$K$2344, 6, FALSE)</f>
        <v>3554.2</v>
      </c>
      <c r="P1962" t="str">
        <f>VLOOKUP($A1962, 'Hospitalisation Details'!$A$2:$K$2344, 7, FALSE)</f>
        <v>tier - 2</v>
      </c>
      <c r="Q1962" t="str">
        <f>VLOOKUP($A1962, 'Hospitalisation Details'!$A$2:$K$2344, 8, FALSE)</f>
        <v>tier - 3</v>
      </c>
      <c r="R1962" t="str">
        <f>VLOOKUP($A1962, 'Hospitalisation Details'!$A$2:$K$2344, 9, FALSE)</f>
        <v>R1011</v>
      </c>
      <c r="S1962" t="str">
        <f>VLOOKUP($A1962, 'Hospitalisation Details'!$A$2:$K$2344, 10, FALSE)</f>
        <v>22Dec1992</v>
      </c>
      <c r="T1962">
        <f>VLOOKUP($A1962, 'Hospitalisation Details'!$A$2:$K$2344, 11, FALSE)</f>
        <v>30</v>
      </c>
    </row>
    <row r="1963" spans="1:20" ht="15.75" x14ac:dyDescent="0.25">
      <c r="A1963" s="1" t="s">
        <v>405</v>
      </c>
      <c r="B1963" t="str">
        <f>VLOOKUP($A1963, 'Customer Names'!$A$2:$D$2336, 2, FALSE)</f>
        <v>Newman</v>
      </c>
      <c r="C1963" t="str">
        <f>VLOOKUP($A1963, 'Customer Names'!$A$2:$D$2336, 3, FALSE)</f>
        <v xml:space="preserve"> Mr</v>
      </c>
      <c r="D1963" t="str">
        <f>VLOOKUP($A1963, 'Customer Names'!$A$2:$D$2336, 4, FALSE)</f>
        <v xml:space="preserve">  Matthew D</v>
      </c>
      <c r="E1963">
        <f>VLOOKUP($A1963, 'Medical Examinations'!$A$2:$J$2336, 2, FALSE)</f>
        <v>19.12</v>
      </c>
      <c r="F1963">
        <f>VLOOKUP($A1963, 'Medical Examinations'!$A$2:$J$2336, 3, FALSE)</f>
        <v>4.72</v>
      </c>
      <c r="G1963" t="str">
        <f>VLOOKUP($A1963, 'Medical Examinations'!$A$2:$J$2336, 4, FALSE)</f>
        <v>No</v>
      </c>
      <c r="H1963" t="str">
        <f>VLOOKUP($A1963, 'Medical Examinations'!$A$2:$J$2336, 5, FALSE)</f>
        <v>No</v>
      </c>
      <c r="I1963" t="str">
        <f>VLOOKUP($A1963, 'Medical Examinations'!$A$2:$J$2336, 6, FALSE)</f>
        <v>No</v>
      </c>
      <c r="J1963">
        <f>VLOOKUP($A1963, 'Medical Examinations'!$A$2:$J$2336, 7, FALSE)</f>
        <v>0</v>
      </c>
      <c r="K1963" t="str">
        <f>VLOOKUP($A1963, 'Medical Examinations'!$A$2:$J$2336, 8, FALSE)</f>
        <v>No</v>
      </c>
      <c r="L1963" t="str">
        <f>VLOOKUP($A1963, 'Medical Examinations'!$A$2:$J$2336, 9, FALSE)</f>
        <v>Obesity</v>
      </c>
      <c r="M1963" t="str">
        <f>VLOOKUP($A1963, 'Medical Examinations'!$A$2:$J$2336, 10, FALSE)</f>
        <v>Normal</v>
      </c>
      <c r="N1963">
        <f>VLOOKUP($A1963, 'Hospitalisation Details'!$A$2:$K$2344, 5, FALSE)</f>
        <v>3</v>
      </c>
      <c r="O1963">
        <f>VLOOKUP($A1963, 'Hospitalisation Details'!$A$2:$K$2344, 6, FALSE)</f>
        <v>3540.12</v>
      </c>
      <c r="P1963" t="str">
        <f>VLOOKUP($A1963, 'Hospitalisation Details'!$A$2:$K$2344, 7, FALSE)</f>
        <v>tier - 2</v>
      </c>
      <c r="Q1963" t="str">
        <f>VLOOKUP($A1963, 'Hospitalisation Details'!$A$2:$K$2344, 8, FALSE)</f>
        <v>tier - 1</v>
      </c>
      <c r="R1963" t="str">
        <f>VLOOKUP($A1963, 'Hospitalisation Details'!$A$2:$K$2344, 9, FALSE)</f>
        <v>R1013</v>
      </c>
      <c r="S1963" t="str">
        <f>VLOOKUP($A1963, 'Hospitalisation Details'!$A$2:$K$2344, 10, FALSE)</f>
        <v>15Oct1988</v>
      </c>
      <c r="T1963">
        <f>VLOOKUP($A1963, 'Hospitalisation Details'!$A$2:$K$2344, 11, FALSE)</f>
        <v>34</v>
      </c>
    </row>
    <row r="1964" spans="1:20" ht="15.75" x14ac:dyDescent="0.25">
      <c r="A1964" s="1" t="s">
        <v>404</v>
      </c>
      <c r="B1964" t="str">
        <f>VLOOKUP($A1964, 'Customer Names'!$A$2:$D$2336, 2, FALSE)</f>
        <v>Metzger</v>
      </c>
      <c r="C1964" t="str">
        <f>VLOOKUP($A1964, 'Customer Names'!$A$2:$D$2336, 3, FALSE)</f>
        <v xml:space="preserve"> Mr</v>
      </c>
      <c r="D1964" t="str">
        <f>VLOOKUP($A1964, 'Customer Names'!$A$2:$D$2336, 4, FALSE)</f>
        <v xml:space="preserve">  Peter T II</v>
      </c>
      <c r="E1964">
        <f>VLOOKUP($A1964, 'Medical Examinations'!$A$2:$J$2336, 2, FALSE)</f>
        <v>32.67</v>
      </c>
      <c r="F1964">
        <f>VLOOKUP($A1964, 'Medical Examinations'!$A$2:$J$2336, 3, FALSE)</f>
        <v>4.67</v>
      </c>
      <c r="G1964" t="str">
        <f>VLOOKUP($A1964, 'Medical Examinations'!$A$2:$J$2336, 4, FALSE)</f>
        <v>No</v>
      </c>
      <c r="H1964" t="str">
        <f>VLOOKUP($A1964, 'Medical Examinations'!$A$2:$J$2336, 5, FALSE)</f>
        <v>No</v>
      </c>
      <c r="I1964" t="str">
        <f>VLOOKUP($A1964, 'Medical Examinations'!$A$2:$J$2336, 6, FALSE)</f>
        <v>Yes</v>
      </c>
      <c r="J1964">
        <f>VLOOKUP($A1964, 'Medical Examinations'!$A$2:$J$2336, 7, FALSE)</f>
        <v>1</v>
      </c>
      <c r="K1964" t="str">
        <f>VLOOKUP($A1964, 'Medical Examinations'!$A$2:$J$2336, 8, FALSE)</f>
        <v>No</v>
      </c>
      <c r="L1964" t="str">
        <f>VLOOKUP($A1964, 'Medical Examinations'!$A$2:$J$2336, 9, FALSE)</f>
        <v>Obesity</v>
      </c>
      <c r="M1964" t="str">
        <f>VLOOKUP($A1964, 'Medical Examinations'!$A$2:$J$2336, 10, FALSE)</f>
        <v>Normal</v>
      </c>
      <c r="N1964">
        <f>VLOOKUP($A1964, 'Hospitalisation Details'!$A$2:$K$2344, 5, FALSE)</f>
        <v>0</v>
      </c>
      <c r="O1964">
        <f>VLOOKUP($A1964, 'Hospitalisation Details'!$A$2:$K$2344, 6, FALSE)</f>
        <v>3538.9</v>
      </c>
      <c r="P1964" t="str">
        <f>VLOOKUP($A1964, 'Hospitalisation Details'!$A$2:$K$2344, 7, FALSE)</f>
        <v>tier - 2</v>
      </c>
      <c r="Q1964" t="str">
        <f>VLOOKUP($A1964, 'Hospitalisation Details'!$A$2:$K$2344, 8, FALSE)</f>
        <v>tier - 2</v>
      </c>
      <c r="R1964" t="str">
        <f>VLOOKUP($A1964, 'Hospitalisation Details'!$A$2:$K$2344, 9, FALSE)</f>
        <v>R1012</v>
      </c>
      <c r="S1964" t="str">
        <f>VLOOKUP($A1964, 'Hospitalisation Details'!$A$2:$K$2344, 10, FALSE)</f>
        <v>24Aug2003</v>
      </c>
      <c r="T1964">
        <f>VLOOKUP($A1964, 'Hospitalisation Details'!$A$2:$K$2344, 11, FALSE)</f>
        <v>19</v>
      </c>
    </row>
    <row r="1965" spans="1:20" ht="15.75" x14ac:dyDescent="0.25">
      <c r="A1965" s="1" t="s">
        <v>403</v>
      </c>
      <c r="B1965" t="str">
        <f>VLOOKUP($A1965, 'Customer Names'!$A$2:$D$2336, 2, FALSE)</f>
        <v>Gonzalez</v>
      </c>
      <c r="C1965" t="str">
        <f>VLOOKUP($A1965, 'Customer Names'!$A$2:$D$2336, 3, FALSE)</f>
        <v xml:space="preserve"> Mr</v>
      </c>
      <c r="D1965" t="str">
        <f>VLOOKUP($A1965, 'Customer Names'!$A$2:$D$2336, 4, FALSE)</f>
        <v xml:space="preserve">  Manuel</v>
      </c>
      <c r="E1965">
        <f>VLOOKUP($A1965, 'Medical Examinations'!$A$2:$J$2336, 2, FALSE)</f>
        <v>28.5</v>
      </c>
      <c r="F1965">
        <f>VLOOKUP($A1965, 'Medical Examinations'!$A$2:$J$2336, 3, FALSE)</f>
        <v>6.11</v>
      </c>
      <c r="G1965" t="str">
        <f>VLOOKUP($A1965, 'Medical Examinations'!$A$2:$J$2336, 4, FALSE)</f>
        <v>No</v>
      </c>
      <c r="H1965" t="str">
        <f>VLOOKUP($A1965, 'Medical Examinations'!$A$2:$J$2336, 5, FALSE)</f>
        <v>No</v>
      </c>
      <c r="I1965" t="str">
        <f>VLOOKUP($A1965, 'Medical Examinations'!$A$2:$J$2336, 6, FALSE)</f>
        <v>No</v>
      </c>
      <c r="J1965">
        <f>VLOOKUP($A1965, 'Medical Examinations'!$A$2:$J$2336, 7, FALSE)</f>
        <v>0</v>
      </c>
      <c r="K1965" t="str">
        <f>VLOOKUP($A1965, 'Medical Examinations'!$A$2:$J$2336, 8, FALSE)</f>
        <v>No</v>
      </c>
      <c r="L1965" t="str">
        <f>VLOOKUP($A1965, 'Medical Examinations'!$A$2:$J$2336, 9, FALSE)</f>
        <v>Obesity</v>
      </c>
      <c r="M1965" t="str">
        <f>VLOOKUP($A1965, 'Medical Examinations'!$A$2:$J$2336, 10, FALSE)</f>
        <v>Diabetes</v>
      </c>
      <c r="N1965">
        <f>VLOOKUP($A1965, 'Hospitalisation Details'!$A$2:$K$2344, 5, FALSE)</f>
        <v>2</v>
      </c>
      <c r="O1965">
        <f>VLOOKUP($A1965, 'Hospitalisation Details'!$A$2:$K$2344, 6, FALSE)</f>
        <v>3537.7</v>
      </c>
      <c r="P1965" t="str">
        <f>VLOOKUP($A1965, 'Hospitalisation Details'!$A$2:$K$2344, 7, FALSE)</f>
        <v>tier - 3</v>
      </c>
      <c r="Q1965" t="str">
        <f>VLOOKUP($A1965, 'Hospitalisation Details'!$A$2:$K$2344, 8, FALSE)</f>
        <v>tier - 3</v>
      </c>
      <c r="R1965" t="str">
        <f>VLOOKUP($A1965, 'Hospitalisation Details'!$A$2:$K$2344, 9, FALSE)</f>
        <v>R1012</v>
      </c>
      <c r="S1965" t="str">
        <f>VLOOKUP($A1965, 'Hospitalisation Details'!$A$2:$K$2344, 10, FALSE)</f>
        <v>16Sep1998</v>
      </c>
      <c r="T1965">
        <f>VLOOKUP($A1965, 'Hospitalisation Details'!$A$2:$K$2344, 11, FALSE)</f>
        <v>24</v>
      </c>
    </row>
    <row r="1966" spans="1:20" ht="15.75" x14ac:dyDescent="0.25">
      <c r="A1966" s="1" t="s">
        <v>402</v>
      </c>
      <c r="B1966" t="str">
        <f>VLOOKUP($A1966, 'Customer Names'!$A$2:$D$2336, 2, FALSE)</f>
        <v>Vaughn</v>
      </c>
      <c r="C1966" t="str">
        <f>VLOOKUP($A1966, 'Customer Names'!$A$2:$D$2336, 3, FALSE)</f>
        <v xml:space="preserve"> Ms</v>
      </c>
      <c r="D1966" t="str">
        <f>VLOOKUP($A1966, 'Customer Names'!$A$2:$D$2336, 4, FALSE)</f>
        <v xml:space="preserve">  Kindsey P</v>
      </c>
      <c r="E1966">
        <f>VLOOKUP($A1966, 'Medical Examinations'!$A$2:$J$2336, 2, FALSE)</f>
        <v>39.270000000000003</v>
      </c>
      <c r="F1966">
        <f>VLOOKUP($A1966, 'Medical Examinations'!$A$2:$J$2336, 3, FALSE)</f>
        <v>6.25</v>
      </c>
      <c r="G1966" t="str">
        <f>VLOOKUP($A1966, 'Medical Examinations'!$A$2:$J$2336, 4, FALSE)</f>
        <v>Yes</v>
      </c>
      <c r="H1966" t="str">
        <f>VLOOKUP($A1966, 'Medical Examinations'!$A$2:$J$2336, 5, FALSE)</f>
        <v>No</v>
      </c>
      <c r="I1966" t="str">
        <f>VLOOKUP($A1966, 'Medical Examinations'!$A$2:$J$2336, 6, FALSE)</f>
        <v>No</v>
      </c>
      <c r="J1966">
        <f>VLOOKUP($A1966, 'Medical Examinations'!$A$2:$J$2336, 7, FALSE)</f>
        <v>1</v>
      </c>
      <c r="K1966" t="str">
        <f>VLOOKUP($A1966, 'Medical Examinations'!$A$2:$J$2336, 8, FALSE)</f>
        <v>Yes</v>
      </c>
      <c r="L1966" t="str">
        <f>VLOOKUP($A1966, 'Medical Examinations'!$A$2:$J$2336, 9, FALSE)</f>
        <v>Obesity</v>
      </c>
      <c r="M1966" t="str">
        <f>VLOOKUP($A1966, 'Medical Examinations'!$A$2:$J$2336, 10, FALSE)</f>
        <v>Diabetes</v>
      </c>
      <c r="N1966">
        <f>VLOOKUP($A1966, 'Hospitalisation Details'!$A$2:$K$2344, 5, FALSE)</f>
        <v>2</v>
      </c>
      <c r="O1966">
        <f>VLOOKUP($A1966, 'Hospitalisation Details'!$A$2:$K$2344, 6, FALSE)</f>
        <v>3500.61</v>
      </c>
      <c r="P1966" t="str">
        <f>VLOOKUP($A1966, 'Hospitalisation Details'!$A$2:$K$2344, 7, FALSE)</f>
        <v>tier - 2</v>
      </c>
      <c r="Q1966" t="str">
        <f>VLOOKUP($A1966, 'Hospitalisation Details'!$A$2:$K$2344, 8, FALSE)</f>
        <v>tier - 2</v>
      </c>
      <c r="R1966" t="str">
        <f>VLOOKUP($A1966, 'Hospitalisation Details'!$A$2:$K$2344, 9, FALSE)</f>
        <v>R1013</v>
      </c>
      <c r="S1966" t="str">
        <f>VLOOKUP($A1966, 'Hospitalisation Details'!$A$2:$K$2344, 10, FALSE)</f>
        <v>22Sep1999</v>
      </c>
      <c r="T1966">
        <f>VLOOKUP($A1966, 'Hospitalisation Details'!$A$2:$K$2344, 11, FALSE)</f>
        <v>23</v>
      </c>
    </row>
    <row r="1967" spans="1:20" ht="15.75" x14ac:dyDescent="0.25">
      <c r="A1967" s="1" t="s">
        <v>401</v>
      </c>
      <c r="B1967" t="str">
        <f>VLOOKUP($A1967, 'Customer Names'!$A$2:$D$2336, 2, FALSE)</f>
        <v>Clifford</v>
      </c>
      <c r="C1967" t="str">
        <f>VLOOKUP($A1967, 'Customer Names'!$A$2:$D$2336, 3, FALSE)</f>
        <v xml:space="preserve"> Mr</v>
      </c>
      <c r="D1967" t="str">
        <f>VLOOKUP($A1967, 'Customer Names'!$A$2:$D$2336, 4, FALSE)</f>
        <v xml:space="preserve">  Thomas G</v>
      </c>
      <c r="E1967">
        <f>VLOOKUP($A1967, 'Medical Examinations'!$A$2:$J$2336, 2, FALSE)</f>
        <v>32.49</v>
      </c>
      <c r="F1967">
        <f>VLOOKUP($A1967, 'Medical Examinations'!$A$2:$J$2336, 3, FALSE)</f>
        <v>4</v>
      </c>
      <c r="G1967" t="str">
        <f>VLOOKUP($A1967, 'Medical Examinations'!$A$2:$J$2336, 4, FALSE)</f>
        <v>No</v>
      </c>
      <c r="H1967" t="str">
        <f>VLOOKUP($A1967, 'Medical Examinations'!$A$2:$J$2336, 5, FALSE)</f>
        <v>No</v>
      </c>
      <c r="I1967" t="str">
        <f>VLOOKUP($A1967, 'Medical Examinations'!$A$2:$J$2336, 6, FALSE)</f>
        <v>No</v>
      </c>
      <c r="J1967">
        <f>VLOOKUP($A1967, 'Medical Examinations'!$A$2:$J$2336, 7, FALSE)</f>
        <v>1</v>
      </c>
      <c r="K1967" t="str">
        <f>VLOOKUP($A1967, 'Medical Examinations'!$A$2:$J$2336, 8, FALSE)</f>
        <v>No</v>
      </c>
      <c r="L1967" t="str">
        <f>VLOOKUP($A1967, 'Medical Examinations'!$A$2:$J$2336, 9, FALSE)</f>
        <v>Obesity</v>
      </c>
      <c r="M1967" t="str">
        <f>VLOOKUP($A1967, 'Medical Examinations'!$A$2:$J$2336, 10, FALSE)</f>
        <v>Normal</v>
      </c>
      <c r="N1967">
        <f>VLOOKUP($A1967, 'Hospitalisation Details'!$A$2:$K$2344, 5, FALSE)</f>
        <v>1</v>
      </c>
      <c r="O1967">
        <f>VLOOKUP($A1967, 'Hospitalisation Details'!$A$2:$K$2344, 6, FALSE)</f>
        <v>3490.55</v>
      </c>
      <c r="P1967" t="str">
        <f>VLOOKUP($A1967, 'Hospitalisation Details'!$A$2:$K$2344, 7, FALSE)</f>
        <v>tier - 1</v>
      </c>
      <c r="Q1967" t="str">
        <f>VLOOKUP($A1967, 'Hospitalisation Details'!$A$2:$K$2344, 8, FALSE)</f>
        <v>tier - 2</v>
      </c>
      <c r="R1967" t="str">
        <f>VLOOKUP($A1967, 'Hospitalisation Details'!$A$2:$K$2344, 9, FALSE)</f>
        <v>R1015</v>
      </c>
      <c r="S1967" t="str">
        <f>VLOOKUP($A1967, 'Hospitalisation Details'!$A$2:$K$2344, 10, FALSE)</f>
        <v>18Sep1996</v>
      </c>
      <c r="T1967">
        <f>VLOOKUP($A1967, 'Hospitalisation Details'!$A$2:$K$2344, 11, FALSE)</f>
        <v>26</v>
      </c>
    </row>
    <row r="1968" spans="1:20" ht="15.75" x14ac:dyDescent="0.25">
      <c r="A1968" s="1" t="s">
        <v>400</v>
      </c>
      <c r="B1968" t="str">
        <f>VLOOKUP($A1968, 'Customer Names'!$A$2:$D$2336, 2, FALSE)</f>
        <v>Petty</v>
      </c>
      <c r="C1968" t="str">
        <f>VLOOKUP($A1968, 'Customer Names'!$A$2:$D$2336, 3, FALSE)</f>
        <v xml:space="preserve"> Mr</v>
      </c>
      <c r="D1968" t="str">
        <f>VLOOKUP($A1968, 'Customer Names'!$A$2:$D$2336, 4, FALSE)</f>
        <v xml:space="preserve">  Kyle S</v>
      </c>
      <c r="E1968">
        <f>VLOOKUP($A1968, 'Medical Examinations'!$A$2:$J$2336, 2, FALSE)</f>
        <v>23.7</v>
      </c>
      <c r="F1968">
        <f>VLOOKUP($A1968, 'Medical Examinations'!$A$2:$J$2336, 3, FALSE)</f>
        <v>5.55</v>
      </c>
      <c r="G1968" t="str">
        <f>VLOOKUP($A1968, 'Medical Examinations'!$A$2:$J$2336, 4, FALSE)</f>
        <v>No</v>
      </c>
      <c r="H1968" t="str">
        <f>VLOOKUP($A1968, 'Medical Examinations'!$A$2:$J$2336, 5, FALSE)</f>
        <v>No</v>
      </c>
      <c r="I1968" t="str">
        <f>VLOOKUP($A1968, 'Medical Examinations'!$A$2:$J$2336, 6, FALSE)</f>
        <v>No</v>
      </c>
      <c r="J1968">
        <f>VLOOKUP($A1968, 'Medical Examinations'!$A$2:$J$2336, 7, FALSE)</f>
        <v>0</v>
      </c>
      <c r="K1968" t="str">
        <f>VLOOKUP($A1968, 'Medical Examinations'!$A$2:$J$2336, 8, FALSE)</f>
        <v>No</v>
      </c>
      <c r="L1968" t="str">
        <f>VLOOKUP($A1968, 'Medical Examinations'!$A$2:$J$2336, 9, FALSE)</f>
        <v>Obesity</v>
      </c>
      <c r="M1968" t="str">
        <f>VLOOKUP($A1968, 'Medical Examinations'!$A$2:$J$2336, 10, FALSE)</f>
        <v>Normal</v>
      </c>
      <c r="N1968">
        <f>VLOOKUP($A1968, 'Hospitalisation Details'!$A$2:$K$2344, 5, FALSE)</f>
        <v>2</v>
      </c>
      <c r="O1968">
        <f>VLOOKUP($A1968, 'Hospitalisation Details'!$A$2:$K$2344, 6, FALSE)</f>
        <v>3484.33</v>
      </c>
      <c r="P1968" t="str">
        <f>VLOOKUP($A1968, 'Hospitalisation Details'!$A$2:$K$2344, 7, FALSE)</f>
        <v>tier - 3</v>
      </c>
      <c r="Q1968" t="str">
        <f>VLOOKUP($A1968, 'Hospitalisation Details'!$A$2:$K$2344, 8, FALSE)</f>
        <v>tier - 3</v>
      </c>
      <c r="R1968" t="str">
        <f>VLOOKUP($A1968, 'Hospitalisation Details'!$A$2:$K$2344, 9, FALSE)</f>
        <v>R1011</v>
      </c>
      <c r="S1968" t="str">
        <f>VLOOKUP($A1968, 'Hospitalisation Details'!$A$2:$K$2344, 10, FALSE)</f>
        <v>19Sep1996</v>
      </c>
      <c r="T1968">
        <f>VLOOKUP($A1968, 'Hospitalisation Details'!$A$2:$K$2344, 11, FALSE)</f>
        <v>26</v>
      </c>
    </row>
    <row r="1969" spans="1:20" ht="15.75" x14ac:dyDescent="0.25">
      <c r="A1969" s="1" t="s">
        <v>399</v>
      </c>
      <c r="B1969" t="str">
        <f>VLOOKUP($A1969, 'Customer Names'!$A$2:$D$2336, 2, FALSE)</f>
        <v>Sanford</v>
      </c>
      <c r="C1969" t="str">
        <f>VLOOKUP($A1969, 'Customer Names'!$A$2:$D$2336, 3, FALSE)</f>
        <v xml:space="preserve"> Mr</v>
      </c>
      <c r="D1969" t="str">
        <f>VLOOKUP($A1969, 'Customer Names'!$A$2:$D$2336, 4, FALSE)</f>
        <v xml:space="preserve">  Alexander J</v>
      </c>
      <c r="E1969">
        <f>VLOOKUP($A1969, 'Medical Examinations'!$A$2:$J$2336, 2, FALSE)</f>
        <v>30.4</v>
      </c>
      <c r="F1969">
        <f>VLOOKUP($A1969, 'Medical Examinations'!$A$2:$J$2336, 3, FALSE)</f>
        <v>5.95</v>
      </c>
      <c r="G1969" t="str">
        <f>VLOOKUP($A1969, 'Medical Examinations'!$A$2:$J$2336, 4, FALSE)</f>
        <v>No</v>
      </c>
      <c r="H1969" t="str">
        <f>VLOOKUP($A1969, 'Medical Examinations'!$A$2:$J$2336, 5, FALSE)</f>
        <v>No</v>
      </c>
      <c r="I1969" t="str">
        <f>VLOOKUP($A1969, 'Medical Examinations'!$A$2:$J$2336, 6, FALSE)</f>
        <v>No</v>
      </c>
      <c r="J1969">
        <f>VLOOKUP($A1969, 'Medical Examinations'!$A$2:$J$2336, 7, FALSE)</f>
        <v>1</v>
      </c>
      <c r="K1969" t="str">
        <f>VLOOKUP($A1969, 'Medical Examinations'!$A$2:$J$2336, 8, FALSE)</f>
        <v>No</v>
      </c>
      <c r="L1969" t="str">
        <f>VLOOKUP($A1969, 'Medical Examinations'!$A$2:$J$2336, 9, FALSE)</f>
        <v>Obesity</v>
      </c>
      <c r="M1969" t="str">
        <f>VLOOKUP($A1969, 'Medical Examinations'!$A$2:$J$2336, 10, FALSE)</f>
        <v>Diabetes</v>
      </c>
      <c r="N1969">
        <f>VLOOKUP($A1969, 'Hospitalisation Details'!$A$2:$K$2344, 5, FALSE)</f>
        <v>3</v>
      </c>
      <c r="O1969">
        <f>VLOOKUP($A1969, 'Hospitalisation Details'!$A$2:$K$2344, 6, FALSE)</f>
        <v>3481.87</v>
      </c>
      <c r="P1969" t="str">
        <f>VLOOKUP($A1969, 'Hospitalisation Details'!$A$2:$K$2344, 7, FALSE)</f>
        <v>tier - 2</v>
      </c>
      <c r="Q1969" t="str">
        <f>VLOOKUP($A1969, 'Hospitalisation Details'!$A$2:$K$2344, 8, FALSE)</f>
        <v>tier - 3</v>
      </c>
      <c r="R1969" t="str">
        <f>VLOOKUP($A1969, 'Hospitalisation Details'!$A$2:$K$2344, 9, FALSE)</f>
        <v>R1016</v>
      </c>
      <c r="S1969" t="str">
        <f>VLOOKUP($A1969, 'Hospitalisation Details'!$A$2:$K$2344, 10, FALSE)</f>
        <v>26Jun2004</v>
      </c>
      <c r="T1969">
        <f>VLOOKUP($A1969, 'Hospitalisation Details'!$A$2:$K$2344, 11, FALSE)</f>
        <v>18</v>
      </c>
    </row>
    <row r="1970" spans="1:20" ht="15.75" x14ac:dyDescent="0.25">
      <c r="A1970" s="1" t="s">
        <v>398</v>
      </c>
      <c r="B1970" t="str">
        <f>VLOOKUP($A1970, 'Customer Names'!$A$2:$D$2336, 2, FALSE)</f>
        <v>Sprague</v>
      </c>
      <c r="C1970" t="str">
        <f>VLOOKUP($A1970, 'Customer Names'!$A$2:$D$2336, 3, FALSE)</f>
        <v xml:space="preserve"> Mr</v>
      </c>
      <c r="D1970" t="str">
        <f>VLOOKUP($A1970, 'Customer Names'!$A$2:$D$2336, 4, FALSE)</f>
        <v xml:space="preserve">  Dustin L</v>
      </c>
      <c r="E1970">
        <f>VLOOKUP($A1970, 'Medical Examinations'!$A$2:$J$2336, 2, FALSE)</f>
        <v>38.94</v>
      </c>
      <c r="F1970">
        <f>VLOOKUP($A1970, 'Medical Examinations'!$A$2:$J$2336, 3, FALSE)</f>
        <v>4.3600000000000003</v>
      </c>
      <c r="G1970" t="str">
        <f>VLOOKUP($A1970, 'Medical Examinations'!$A$2:$J$2336, 4, FALSE)</f>
        <v>Yes</v>
      </c>
      <c r="H1970" t="str">
        <f>VLOOKUP($A1970, 'Medical Examinations'!$A$2:$J$2336, 5, FALSE)</f>
        <v>No</v>
      </c>
      <c r="I1970" t="str">
        <f>VLOOKUP($A1970, 'Medical Examinations'!$A$2:$J$2336, 6, FALSE)</f>
        <v>Yes</v>
      </c>
      <c r="J1970">
        <f>VLOOKUP($A1970, 'Medical Examinations'!$A$2:$J$2336, 7, FALSE)</f>
        <v>1</v>
      </c>
      <c r="K1970" t="str">
        <f>VLOOKUP($A1970, 'Medical Examinations'!$A$2:$J$2336, 8, FALSE)</f>
        <v>Yes</v>
      </c>
      <c r="L1970" t="str">
        <f>VLOOKUP($A1970, 'Medical Examinations'!$A$2:$J$2336, 9, FALSE)</f>
        <v>Obesity</v>
      </c>
      <c r="M1970" t="str">
        <f>VLOOKUP($A1970, 'Medical Examinations'!$A$2:$J$2336, 10, FALSE)</f>
        <v>Normal</v>
      </c>
      <c r="N1970">
        <f>VLOOKUP($A1970, 'Hospitalisation Details'!$A$2:$K$2344, 5, FALSE)</f>
        <v>1</v>
      </c>
      <c r="O1970">
        <f>VLOOKUP($A1970, 'Hospitalisation Details'!$A$2:$K$2344, 6, FALSE)</f>
        <v>3471.41</v>
      </c>
      <c r="P1970" t="str">
        <f>VLOOKUP($A1970, 'Hospitalisation Details'!$A$2:$K$2344, 7, FALSE)</f>
        <v>tier - 2</v>
      </c>
      <c r="Q1970" t="str">
        <f>VLOOKUP($A1970, 'Hospitalisation Details'!$A$2:$K$2344, 8, FALSE)</f>
        <v>tier - 2</v>
      </c>
      <c r="R1970" t="str">
        <f>VLOOKUP($A1970, 'Hospitalisation Details'!$A$2:$K$2344, 9, FALSE)</f>
        <v>R1013</v>
      </c>
      <c r="S1970" t="str">
        <f>VLOOKUP($A1970, 'Hospitalisation Details'!$A$2:$K$2344, 10, FALSE)</f>
        <v>12Oct1993</v>
      </c>
      <c r="T1970">
        <f>VLOOKUP($A1970, 'Hospitalisation Details'!$A$2:$K$2344, 11, FALSE)</f>
        <v>29</v>
      </c>
    </row>
    <row r="1971" spans="1:20" ht="15.75" x14ac:dyDescent="0.25">
      <c r="A1971" s="1" t="s">
        <v>397</v>
      </c>
      <c r="B1971" t="str">
        <f>VLOOKUP($A1971, 'Customer Names'!$A$2:$D$2336, 2, FALSE)</f>
        <v>Lasseron</v>
      </c>
      <c r="C1971" t="str">
        <f>VLOOKUP($A1971, 'Customer Names'!$A$2:$D$2336, 3, FALSE)</f>
        <v xml:space="preserve"> Mrs</v>
      </c>
      <c r="D1971" t="str">
        <f>VLOOKUP($A1971, 'Customer Names'!$A$2:$D$2336, 4, FALSE)</f>
        <v xml:space="preserve">  Chloe</v>
      </c>
      <c r="E1971">
        <f>VLOOKUP($A1971, 'Medical Examinations'!$A$2:$J$2336, 2, FALSE)</f>
        <v>31.02</v>
      </c>
      <c r="F1971">
        <f>VLOOKUP($A1971, 'Medical Examinations'!$A$2:$J$2336, 3, FALSE)</f>
        <v>4.84</v>
      </c>
      <c r="G1971" t="str">
        <f>VLOOKUP($A1971, 'Medical Examinations'!$A$2:$J$2336, 4, FALSE)</f>
        <v>No</v>
      </c>
      <c r="H1971" t="str">
        <f>VLOOKUP($A1971, 'Medical Examinations'!$A$2:$J$2336, 5, FALSE)</f>
        <v>No</v>
      </c>
      <c r="I1971" t="str">
        <f>VLOOKUP($A1971, 'Medical Examinations'!$A$2:$J$2336, 6, FALSE)</f>
        <v>Yes</v>
      </c>
      <c r="J1971">
        <f>VLOOKUP($A1971, 'Medical Examinations'!$A$2:$J$2336, 7, FALSE)</f>
        <v>1</v>
      </c>
      <c r="K1971" t="str">
        <f>VLOOKUP($A1971, 'Medical Examinations'!$A$2:$J$2336, 8, FALSE)</f>
        <v>No</v>
      </c>
      <c r="L1971" t="str">
        <f>VLOOKUP($A1971, 'Medical Examinations'!$A$2:$J$2336, 9, FALSE)</f>
        <v>Obesity</v>
      </c>
      <c r="M1971" t="str">
        <f>VLOOKUP($A1971, 'Medical Examinations'!$A$2:$J$2336, 10, FALSE)</f>
        <v>Normal</v>
      </c>
      <c r="N1971">
        <f>VLOOKUP($A1971, 'Hospitalisation Details'!$A$2:$K$2344, 5, FALSE)</f>
        <v>0</v>
      </c>
      <c r="O1971">
        <f>VLOOKUP($A1971, 'Hospitalisation Details'!$A$2:$K$2344, 6, FALSE)</f>
        <v>3463.51</v>
      </c>
      <c r="P1971" t="str">
        <f>VLOOKUP($A1971, 'Hospitalisation Details'!$A$2:$K$2344, 7, FALSE)</f>
        <v>tier - 2</v>
      </c>
      <c r="Q1971" t="str">
        <f>VLOOKUP($A1971, 'Hospitalisation Details'!$A$2:$K$2344, 8, FALSE)</f>
        <v>tier - 1</v>
      </c>
      <c r="R1971" t="str">
        <f>VLOOKUP($A1971, 'Hospitalisation Details'!$A$2:$K$2344, 9, FALSE)</f>
        <v>R1025</v>
      </c>
      <c r="S1971" t="str">
        <f>VLOOKUP($A1971, 'Hospitalisation Details'!$A$2:$K$2344, 10, FALSE)</f>
        <v>29Jul2003</v>
      </c>
      <c r="T1971">
        <f>VLOOKUP($A1971, 'Hospitalisation Details'!$A$2:$K$2344, 11, FALSE)</f>
        <v>19</v>
      </c>
    </row>
    <row r="1972" spans="1:20" ht="15.75" x14ac:dyDescent="0.25">
      <c r="A1972" s="1" t="s">
        <v>396</v>
      </c>
      <c r="B1972" t="str">
        <f>VLOOKUP($A1972, 'Customer Names'!$A$2:$D$2336, 2, FALSE)</f>
        <v>Bushong</v>
      </c>
      <c r="C1972" t="str">
        <f>VLOOKUP($A1972, 'Customer Names'!$A$2:$D$2336, 3, FALSE)</f>
        <v xml:space="preserve"> Ms</v>
      </c>
      <c r="D1972" t="str">
        <f>VLOOKUP($A1972, 'Customer Names'!$A$2:$D$2336, 4, FALSE)</f>
        <v xml:space="preserve">  Cailtlin</v>
      </c>
      <c r="E1972">
        <f>VLOOKUP($A1972, 'Medical Examinations'!$A$2:$J$2336, 2, FALSE)</f>
        <v>17.5</v>
      </c>
      <c r="F1972">
        <f>VLOOKUP($A1972, 'Medical Examinations'!$A$2:$J$2336, 3, FALSE)</f>
        <v>4.5599999999999996</v>
      </c>
      <c r="G1972" t="str">
        <f>VLOOKUP($A1972, 'Medical Examinations'!$A$2:$J$2336, 4, FALSE)</f>
        <v>No</v>
      </c>
      <c r="H1972" t="str">
        <f>VLOOKUP($A1972, 'Medical Examinations'!$A$2:$J$2336, 5, FALSE)</f>
        <v>No</v>
      </c>
      <c r="I1972" t="str">
        <f>VLOOKUP($A1972, 'Medical Examinations'!$A$2:$J$2336, 6, FALSE)</f>
        <v>No</v>
      </c>
      <c r="J1972">
        <f>VLOOKUP($A1972, 'Medical Examinations'!$A$2:$J$2336, 7, FALSE)</f>
        <v>0</v>
      </c>
      <c r="K1972" t="str">
        <f>VLOOKUP($A1972, 'Medical Examinations'!$A$2:$J$2336, 8, FALSE)</f>
        <v>No</v>
      </c>
      <c r="L1972" t="str">
        <f>VLOOKUP($A1972, 'Medical Examinations'!$A$2:$J$2336, 9, FALSE)</f>
        <v>Underweight</v>
      </c>
      <c r="M1972" t="str">
        <f>VLOOKUP($A1972, 'Medical Examinations'!$A$2:$J$2336, 10, FALSE)</f>
        <v>Normal</v>
      </c>
      <c r="N1972">
        <f>VLOOKUP($A1972, 'Hospitalisation Details'!$A$2:$K$2344, 5, FALSE)</f>
        <v>3</v>
      </c>
      <c r="O1972">
        <f>VLOOKUP($A1972, 'Hospitalisation Details'!$A$2:$K$2344, 6, FALSE)</f>
        <v>3453.77</v>
      </c>
      <c r="P1972" t="str">
        <f>VLOOKUP($A1972, 'Hospitalisation Details'!$A$2:$K$2344, 7, FALSE)</f>
        <v>tier - 2</v>
      </c>
      <c r="Q1972" t="str">
        <f>VLOOKUP($A1972, 'Hospitalisation Details'!$A$2:$K$2344, 8, FALSE)</f>
        <v>tier - 1</v>
      </c>
      <c r="R1972" t="str">
        <f>VLOOKUP($A1972, 'Hospitalisation Details'!$A$2:$K$2344, 9, FALSE)</f>
        <v>R1011</v>
      </c>
      <c r="S1972" t="str">
        <f>VLOOKUP($A1972, 'Hospitalisation Details'!$A$2:$K$2344, 10, FALSE)</f>
        <v>14Sep1987</v>
      </c>
      <c r="T1972">
        <f>VLOOKUP($A1972, 'Hospitalisation Details'!$A$2:$K$2344, 11, FALSE)</f>
        <v>35</v>
      </c>
    </row>
    <row r="1973" spans="1:20" ht="15.75" x14ac:dyDescent="0.25">
      <c r="A1973" s="1" t="s">
        <v>395</v>
      </c>
      <c r="B1973" t="str">
        <f>VLOOKUP($A1973, 'Customer Names'!$A$2:$D$2336, 2, FALSE)</f>
        <v>Dennison</v>
      </c>
      <c r="C1973" t="str">
        <f>VLOOKUP($A1973, 'Customer Names'!$A$2:$D$2336, 3, FALSE)</f>
        <v xml:space="preserve"> Mr</v>
      </c>
      <c r="D1973" t="str">
        <f>VLOOKUP($A1973, 'Customer Names'!$A$2:$D$2336, 4, FALSE)</f>
        <v xml:space="preserve">  Joshua</v>
      </c>
      <c r="E1973">
        <f>VLOOKUP($A1973, 'Medical Examinations'!$A$2:$J$2336, 2, FALSE)</f>
        <v>34.799999999999997</v>
      </c>
      <c r="F1973">
        <f>VLOOKUP($A1973, 'Medical Examinations'!$A$2:$J$2336, 3, FALSE)</f>
        <v>4.42</v>
      </c>
      <c r="G1973" t="str">
        <f>VLOOKUP($A1973, 'Medical Examinations'!$A$2:$J$2336, 4, FALSE)</f>
        <v>Yes</v>
      </c>
      <c r="H1973" t="str">
        <f>VLOOKUP($A1973, 'Medical Examinations'!$A$2:$J$2336, 5, FALSE)</f>
        <v>No</v>
      </c>
      <c r="I1973" t="str">
        <f>VLOOKUP($A1973, 'Medical Examinations'!$A$2:$J$2336, 6, FALSE)</f>
        <v>No</v>
      </c>
      <c r="J1973">
        <f>VLOOKUP($A1973, 'Medical Examinations'!$A$2:$J$2336, 7, FALSE)</f>
        <v>1</v>
      </c>
      <c r="K1973" t="str">
        <f>VLOOKUP($A1973, 'Medical Examinations'!$A$2:$J$2336, 8, FALSE)</f>
        <v>No</v>
      </c>
      <c r="L1973" t="str">
        <f>VLOOKUP($A1973, 'Medical Examinations'!$A$2:$J$2336, 9, FALSE)</f>
        <v>Obesity</v>
      </c>
      <c r="M1973" t="str">
        <f>VLOOKUP($A1973, 'Medical Examinations'!$A$2:$J$2336, 10, FALSE)</f>
        <v>Normal</v>
      </c>
      <c r="N1973">
        <f>VLOOKUP($A1973, 'Hospitalisation Details'!$A$2:$K$2344, 5, FALSE)</f>
        <v>3</v>
      </c>
      <c r="O1973">
        <f>VLOOKUP($A1973, 'Hospitalisation Details'!$A$2:$K$2344, 6, FALSE)</f>
        <v>3443.06</v>
      </c>
      <c r="P1973" t="str">
        <f>VLOOKUP($A1973, 'Hospitalisation Details'!$A$2:$K$2344, 7, FALSE)</f>
        <v>tier - 2</v>
      </c>
      <c r="Q1973" t="str">
        <f>VLOOKUP($A1973, 'Hospitalisation Details'!$A$2:$K$2344, 8, FALSE)</f>
        <v>tier - 1</v>
      </c>
      <c r="R1973" t="str">
        <f>VLOOKUP($A1973, 'Hospitalisation Details'!$A$2:$K$2344, 9, FALSE)</f>
        <v>R1011</v>
      </c>
      <c r="S1973" t="str">
        <f>VLOOKUP($A1973, 'Hospitalisation Details'!$A$2:$K$2344, 10, FALSE)</f>
        <v>20Jun2000</v>
      </c>
      <c r="T1973">
        <f>VLOOKUP($A1973, 'Hospitalisation Details'!$A$2:$K$2344, 11, FALSE)</f>
        <v>22</v>
      </c>
    </row>
    <row r="1974" spans="1:20" ht="15.75" x14ac:dyDescent="0.25">
      <c r="A1974" s="1" t="s">
        <v>394</v>
      </c>
      <c r="B1974" t="str">
        <f>VLOOKUP($A1974, 'Customer Names'!$A$2:$D$2336, 2, FALSE)</f>
        <v>Lira</v>
      </c>
      <c r="C1974" t="str">
        <f>VLOOKUP($A1974, 'Customer Names'!$A$2:$D$2336, 3, FALSE)</f>
        <v xml:space="preserve"> Mr</v>
      </c>
      <c r="D1974" t="str">
        <f>VLOOKUP($A1974, 'Customer Names'!$A$2:$D$2336, 4, FALSE)</f>
        <v xml:space="preserve">  Chuy</v>
      </c>
      <c r="E1974">
        <f>VLOOKUP($A1974, 'Medical Examinations'!$A$2:$J$2336, 2, FALSE)</f>
        <v>17.3</v>
      </c>
      <c r="F1974">
        <f>VLOOKUP($A1974, 'Medical Examinations'!$A$2:$J$2336, 3, FALSE)</f>
        <v>7.66</v>
      </c>
      <c r="G1974" t="str">
        <f>VLOOKUP($A1974, 'Medical Examinations'!$A$2:$J$2336, 4, FALSE)</f>
        <v>No</v>
      </c>
      <c r="H1974" t="str">
        <f>VLOOKUP($A1974, 'Medical Examinations'!$A$2:$J$2336, 5, FALSE)</f>
        <v>No</v>
      </c>
      <c r="I1974" t="str">
        <f>VLOOKUP($A1974, 'Medical Examinations'!$A$2:$J$2336, 6, FALSE)</f>
        <v>No</v>
      </c>
      <c r="J1974">
        <f>VLOOKUP($A1974, 'Medical Examinations'!$A$2:$J$2336, 7, FALSE)</f>
        <v>0</v>
      </c>
      <c r="K1974" t="str">
        <f>VLOOKUP($A1974, 'Medical Examinations'!$A$2:$J$2336, 8, FALSE)</f>
        <v>No</v>
      </c>
      <c r="L1974" t="str">
        <f>VLOOKUP($A1974, 'Medical Examinations'!$A$2:$J$2336, 9, FALSE)</f>
        <v>Underweight</v>
      </c>
      <c r="M1974" t="str">
        <f>VLOOKUP($A1974, 'Medical Examinations'!$A$2:$J$2336, 10, FALSE)</f>
        <v>Diabetes</v>
      </c>
      <c r="N1974">
        <f>VLOOKUP($A1974, 'Hospitalisation Details'!$A$2:$K$2344, 5, FALSE)</f>
        <v>3</v>
      </c>
      <c r="O1974">
        <f>VLOOKUP($A1974, 'Hospitalisation Details'!$A$2:$K$2344, 6, FALSE)</f>
        <v>3436.5</v>
      </c>
      <c r="P1974" t="str">
        <f>VLOOKUP($A1974, 'Hospitalisation Details'!$A$2:$K$2344, 7, FALSE)</f>
        <v>tier - 2</v>
      </c>
      <c r="Q1974" t="str">
        <f>VLOOKUP($A1974, 'Hospitalisation Details'!$A$2:$K$2344, 8, FALSE)</f>
        <v>tier - 1</v>
      </c>
      <c r="R1974" t="str">
        <f>VLOOKUP($A1974, 'Hospitalisation Details'!$A$2:$K$2344, 9, FALSE)</f>
        <v>R1013</v>
      </c>
      <c r="S1974" t="str">
        <f>VLOOKUP($A1974, 'Hospitalisation Details'!$A$2:$K$2344, 10, FALSE)</f>
        <v>27Aug1986</v>
      </c>
      <c r="T1974">
        <f>VLOOKUP($A1974, 'Hospitalisation Details'!$A$2:$K$2344, 11, FALSE)</f>
        <v>36</v>
      </c>
    </row>
    <row r="1975" spans="1:20" ht="15.75" x14ac:dyDescent="0.25">
      <c r="A1975" s="1" t="s">
        <v>393</v>
      </c>
      <c r="B1975" t="str">
        <f>VLOOKUP($A1975, 'Customer Names'!$A$2:$D$2336, 2, FALSE)</f>
        <v>Nahigian</v>
      </c>
      <c r="C1975" t="str">
        <f>VLOOKUP($A1975, 'Customer Names'!$A$2:$D$2336, 3, FALSE)</f>
        <v xml:space="preserve"> Ms</v>
      </c>
      <c r="D1975" t="str">
        <f>VLOOKUP($A1975, 'Customer Names'!$A$2:$D$2336, 4, FALSE)</f>
        <v xml:space="preserve">  Laurie B</v>
      </c>
      <c r="E1975">
        <f>VLOOKUP($A1975, 'Medical Examinations'!$A$2:$J$2336, 2, FALSE)</f>
        <v>32.25</v>
      </c>
      <c r="F1975">
        <f>VLOOKUP($A1975, 'Medical Examinations'!$A$2:$J$2336, 3, FALSE)</f>
        <v>5.2</v>
      </c>
      <c r="G1975" t="str">
        <f>VLOOKUP($A1975, 'Medical Examinations'!$A$2:$J$2336, 4, FALSE)</f>
        <v>No</v>
      </c>
      <c r="H1975" t="str">
        <f>VLOOKUP($A1975, 'Medical Examinations'!$A$2:$J$2336, 5, FALSE)</f>
        <v>No</v>
      </c>
      <c r="I1975" t="str">
        <f>VLOOKUP($A1975, 'Medical Examinations'!$A$2:$J$2336, 6, FALSE)</f>
        <v>No</v>
      </c>
      <c r="J1975">
        <f>VLOOKUP($A1975, 'Medical Examinations'!$A$2:$J$2336, 7, FALSE)</f>
        <v>1</v>
      </c>
      <c r="K1975" t="str">
        <f>VLOOKUP($A1975, 'Medical Examinations'!$A$2:$J$2336, 8, FALSE)</f>
        <v>No</v>
      </c>
      <c r="L1975" t="str">
        <f>VLOOKUP($A1975, 'Medical Examinations'!$A$2:$J$2336, 9, FALSE)</f>
        <v>Obesity</v>
      </c>
      <c r="M1975" t="str">
        <f>VLOOKUP($A1975, 'Medical Examinations'!$A$2:$J$2336, 10, FALSE)</f>
        <v>Normal</v>
      </c>
      <c r="N1975">
        <f>VLOOKUP($A1975, 'Hospitalisation Details'!$A$2:$K$2344, 5, FALSE)</f>
        <v>0</v>
      </c>
      <c r="O1975">
        <f>VLOOKUP($A1975, 'Hospitalisation Details'!$A$2:$K$2344, 6, FALSE)</f>
        <v>3434.38</v>
      </c>
      <c r="P1975" t="str">
        <f>VLOOKUP($A1975, 'Hospitalisation Details'!$A$2:$K$2344, 7, FALSE)</f>
        <v>tier - 2</v>
      </c>
      <c r="Q1975" t="str">
        <f>VLOOKUP($A1975, 'Hospitalisation Details'!$A$2:$K$2344, 8, FALSE)</f>
        <v>tier - 2</v>
      </c>
      <c r="R1975" t="str">
        <f>VLOOKUP($A1975, 'Hospitalisation Details'!$A$2:$K$2344, 9, FALSE)</f>
        <v>R1011</v>
      </c>
      <c r="S1975" t="str">
        <f>VLOOKUP($A1975, 'Hospitalisation Details'!$A$2:$K$2344, 10, FALSE)</f>
        <v>26Dec2001</v>
      </c>
      <c r="T1975">
        <f>VLOOKUP($A1975, 'Hospitalisation Details'!$A$2:$K$2344, 11, FALSE)</f>
        <v>21</v>
      </c>
    </row>
    <row r="1976" spans="1:20" ht="15.75" x14ac:dyDescent="0.25">
      <c r="A1976" s="1" t="s">
        <v>392</v>
      </c>
      <c r="B1976" t="str">
        <f>VLOOKUP($A1976, 'Customer Names'!$A$2:$D$2336, 2, FALSE)</f>
        <v>Cackett</v>
      </c>
      <c r="C1976" t="str">
        <f>VLOOKUP($A1976, 'Customer Names'!$A$2:$D$2336, 3, FALSE)</f>
        <v xml:space="preserve"> Ms</v>
      </c>
      <c r="D1976" t="str">
        <f>VLOOKUP($A1976, 'Customer Names'!$A$2:$D$2336, 4, FALSE)</f>
        <v xml:space="preserve">  Rachel B</v>
      </c>
      <c r="E1976">
        <f>VLOOKUP($A1976, 'Medical Examinations'!$A$2:$J$2336, 2, FALSE)</f>
        <v>42.4</v>
      </c>
      <c r="F1976">
        <f>VLOOKUP($A1976, 'Medical Examinations'!$A$2:$J$2336, 3, FALSE)</f>
        <v>5.53</v>
      </c>
      <c r="G1976" t="str">
        <f>VLOOKUP($A1976, 'Medical Examinations'!$A$2:$J$2336, 4, FALSE)</f>
        <v>Yes</v>
      </c>
      <c r="H1976" t="str">
        <f>VLOOKUP($A1976, 'Medical Examinations'!$A$2:$J$2336, 5, FALSE)</f>
        <v>No</v>
      </c>
      <c r="I1976" t="str">
        <f>VLOOKUP($A1976, 'Medical Examinations'!$A$2:$J$2336, 6, FALSE)</f>
        <v>No</v>
      </c>
      <c r="J1976">
        <f>VLOOKUP($A1976, 'Medical Examinations'!$A$2:$J$2336, 7, FALSE)</f>
        <v>2</v>
      </c>
      <c r="K1976" t="str">
        <f>VLOOKUP($A1976, 'Medical Examinations'!$A$2:$J$2336, 8, FALSE)</f>
        <v>Yes</v>
      </c>
      <c r="L1976" t="str">
        <f>VLOOKUP($A1976, 'Medical Examinations'!$A$2:$J$2336, 9, FALSE)</f>
        <v>Obesity</v>
      </c>
      <c r="M1976" t="str">
        <f>VLOOKUP($A1976, 'Medical Examinations'!$A$2:$J$2336, 10, FALSE)</f>
        <v>Normal</v>
      </c>
      <c r="N1976">
        <f>VLOOKUP($A1976, 'Hospitalisation Details'!$A$2:$K$2344, 5, FALSE)</f>
        <v>1</v>
      </c>
      <c r="O1976">
        <f>VLOOKUP($A1976, 'Hospitalisation Details'!$A$2:$K$2344, 6, FALSE)</f>
        <v>3410.32</v>
      </c>
      <c r="P1976" t="str">
        <f>VLOOKUP($A1976, 'Hospitalisation Details'!$A$2:$K$2344, 7, FALSE)</f>
        <v>tier - 2</v>
      </c>
      <c r="Q1976" t="str">
        <f>VLOOKUP($A1976, 'Hospitalisation Details'!$A$2:$K$2344, 8, FALSE)</f>
        <v>tier - 2</v>
      </c>
      <c r="R1976" t="str">
        <f>VLOOKUP($A1976, 'Hospitalisation Details'!$A$2:$K$2344, 9, FALSE)</f>
        <v>R1011</v>
      </c>
      <c r="S1976" t="str">
        <f>VLOOKUP($A1976, 'Hospitalisation Details'!$A$2:$K$2344, 10, FALSE)</f>
        <v>19Dec1996</v>
      </c>
      <c r="T1976">
        <f>VLOOKUP($A1976, 'Hospitalisation Details'!$A$2:$K$2344, 11, FALSE)</f>
        <v>26</v>
      </c>
    </row>
    <row r="1977" spans="1:20" ht="15.75" x14ac:dyDescent="0.25">
      <c r="A1977" s="1" t="s">
        <v>391</v>
      </c>
      <c r="B1977" t="str">
        <f>VLOOKUP($A1977, 'Customer Names'!$A$2:$D$2336, 2, FALSE)</f>
        <v>Hunter-Galvan</v>
      </c>
      <c r="C1977" t="str">
        <f>VLOOKUP($A1977, 'Customer Names'!$A$2:$D$2336, 3, FALSE)</f>
        <v xml:space="preserve"> Ms</v>
      </c>
      <c r="D1977" t="str">
        <f>VLOOKUP($A1977, 'Customer Names'!$A$2:$D$2336, 4, FALSE)</f>
        <v xml:space="preserve">  Liza</v>
      </c>
      <c r="E1977">
        <f>VLOOKUP($A1977, 'Medical Examinations'!$A$2:$J$2336, 2, FALSE)</f>
        <v>38.664999999999999</v>
      </c>
      <c r="F1977">
        <f>VLOOKUP($A1977, 'Medical Examinations'!$A$2:$J$2336, 3, FALSE)</f>
        <v>4.8600000000000003</v>
      </c>
      <c r="G1977" t="str">
        <f>VLOOKUP($A1977, 'Medical Examinations'!$A$2:$J$2336, 4, FALSE)</f>
        <v>Yes</v>
      </c>
      <c r="H1977" t="str">
        <f>VLOOKUP($A1977, 'Medical Examinations'!$A$2:$J$2336, 5, FALSE)</f>
        <v>No</v>
      </c>
      <c r="I1977" t="str">
        <f>VLOOKUP($A1977, 'Medical Examinations'!$A$2:$J$2336, 6, FALSE)</f>
        <v>No</v>
      </c>
      <c r="J1977">
        <f>VLOOKUP($A1977, 'Medical Examinations'!$A$2:$J$2336, 7, FALSE)</f>
        <v>1</v>
      </c>
      <c r="K1977" t="str">
        <f>VLOOKUP($A1977, 'Medical Examinations'!$A$2:$J$2336, 8, FALSE)</f>
        <v>Yes</v>
      </c>
      <c r="L1977" t="str">
        <f>VLOOKUP($A1977, 'Medical Examinations'!$A$2:$J$2336, 9, FALSE)</f>
        <v>Obesity</v>
      </c>
      <c r="M1977" t="str">
        <f>VLOOKUP($A1977, 'Medical Examinations'!$A$2:$J$2336, 10, FALSE)</f>
        <v>Normal</v>
      </c>
      <c r="N1977">
        <f>VLOOKUP($A1977, 'Hospitalisation Details'!$A$2:$K$2344, 5, FALSE)</f>
        <v>2</v>
      </c>
      <c r="O1977">
        <f>VLOOKUP($A1977, 'Hospitalisation Details'!$A$2:$K$2344, 6, FALSE)</f>
        <v>3393.36</v>
      </c>
      <c r="P1977" t="str">
        <f>VLOOKUP($A1977, 'Hospitalisation Details'!$A$2:$K$2344, 7, FALSE)</f>
        <v>tier - 2</v>
      </c>
      <c r="Q1977" t="str">
        <f>VLOOKUP($A1977, 'Hospitalisation Details'!$A$2:$K$2344, 8, FALSE)</f>
        <v>tier - 2</v>
      </c>
      <c r="R1977" t="str">
        <f>VLOOKUP($A1977, 'Hospitalisation Details'!$A$2:$K$2344, 9, FALSE)</f>
        <v>R1023</v>
      </c>
      <c r="S1977" t="str">
        <f>VLOOKUP($A1977, 'Hospitalisation Details'!$A$2:$K$2344, 10, FALSE)</f>
        <v>16Jul2004</v>
      </c>
      <c r="T1977">
        <f>VLOOKUP($A1977, 'Hospitalisation Details'!$A$2:$K$2344, 11, FALSE)</f>
        <v>18</v>
      </c>
    </row>
    <row r="1978" spans="1:20" ht="15.75" x14ac:dyDescent="0.25">
      <c r="A1978" s="1" t="s">
        <v>390</v>
      </c>
      <c r="B1978" t="str">
        <f>VLOOKUP($A1978, 'Customer Names'!$A$2:$D$2336, 2, FALSE)</f>
        <v>Pierret</v>
      </c>
      <c r="C1978" t="str">
        <f>VLOOKUP($A1978, 'Customer Names'!$A$2:$D$2336, 3, FALSE)</f>
        <v xml:space="preserve"> Ms</v>
      </c>
      <c r="D1978" t="str">
        <f>VLOOKUP($A1978, 'Customer Names'!$A$2:$D$2336, 4, FALSE)</f>
        <v xml:space="preserve">  Lindsey</v>
      </c>
      <c r="E1978">
        <f>VLOOKUP($A1978, 'Medical Examinations'!$A$2:$J$2336, 2, FALSE)</f>
        <v>29.92</v>
      </c>
      <c r="F1978">
        <f>VLOOKUP($A1978, 'Medical Examinations'!$A$2:$J$2336, 3, FALSE)</f>
        <v>5.49</v>
      </c>
      <c r="G1978" t="str">
        <f>VLOOKUP($A1978, 'Medical Examinations'!$A$2:$J$2336, 4, FALSE)</f>
        <v>No</v>
      </c>
      <c r="H1978" t="str">
        <f>VLOOKUP($A1978, 'Medical Examinations'!$A$2:$J$2336, 5, FALSE)</f>
        <v>No</v>
      </c>
      <c r="I1978" t="str">
        <f>VLOOKUP($A1978, 'Medical Examinations'!$A$2:$J$2336, 6, FALSE)</f>
        <v>No</v>
      </c>
      <c r="J1978">
        <f>VLOOKUP($A1978, 'Medical Examinations'!$A$2:$J$2336, 7, FALSE)</f>
        <v>1</v>
      </c>
      <c r="K1978" t="str">
        <f>VLOOKUP($A1978, 'Medical Examinations'!$A$2:$J$2336, 8, FALSE)</f>
        <v>No</v>
      </c>
      <c r="L1978" t="str">
        <f>VLOOKUP($A1978, 'Medical Examinations'!$A$2:$J$2336, 9, FALSE)</f>
        <v>Obesity</v>
      </c>
      <c r="M1978" t="str">
        <f>VLOOKUP($A1978, 'Medical Examinations'!$A$2:$J$2336, 10, FALSE)</f>
        <v>Normal</v>
      </c>
      <c r="N1978">
        <f>VLOOKUP($A1978, 'Hospitalisation Details'!$A$2:$K$2344, 5, FALSE)</f>
        <v>1</v>
      </c>
      <c r="O1978">
        <f>VLOOKUP($A1978, 'Hospitalisation Details'!$A$2:$K$2344, 6, FALSE)</f>
        <v>3392.98</v>
      </c>
      <c r="P1978" t="str">
        <f>VLOOKUP($A1978, 'Hospitalisation Details'!$A$2:$K$2344, 7, FALSE)</f>
        <v>tier - 2</v>
      </c>
      <c r="Q1978" t="str">
        <f>VLOOKUP($A1978, 'Hospitalisation Details'!$A$2:$K$2344, 8, FALSE)</f>
        <v>tier - 3</v>
      </c>
      <c r="R1978" t="str">
        <f>VLOOKUP($A1978, 'Hospitalisation Details'!$A$2:$K$2344, 9, FALSE)</f>
        <v>R1013</v>
      </c>
      <c r="S1978" t="str">
        <f>VLOOKUP($A1978, 'Hospitalisation Details'!$A$2:$K$2344, 10, FALSE)</f>
        <v>27Oct1996</v>
      </c>
      <c r="T1978">
        <f>VLOOKUP($A1978, 'Hospitalisation Details'!$A$2:$K$2344, 11, FALSE)</f>
        <v>26</v>
      </c>
    </row>
    <row r="1979" spans="1:20" ht="15.75" x14ac:dyDescent="0.25">
      <c r="A1979" s="1" t="s">
        <v>389</v>
      </c>
      <c r="B1979" t="str">
        <f>VLOOKUP($A1979, 'Customer Names'!$A$2:$D$2336, 2, FALSE)</f>
        <v>White</v>
      </c>
      <c r="C1979" t="str">
        <f>VLOOKUP($A1979, 'Customer Names'!$A$2:$D$2336, 3, FALSE)</f>
        <v xml:space="preserve"> Ms</v>
      </c>
      <c r="D1979" t="str">
        <f>VLOOKUP($A1979, 'Customer Names'!$A$2:$D$2336, 4, FALSE)</f>
        <v xml:space="preserve">  Lindsay E</v>
      </c>
      <c r="E1979">
        <f>VLOOKUP($A1979, 'Medical Examinations'!$A$2:$J$2336, 2, FALSE)</f>
        <v>29.48</v>
      </c>
      <c r="F1979">
        <f>VLOOKUP($A1979, 'Medical Examinations'!$A$2:$J$2336, 3, FALSE)</f>
        <v>4.09</v>
      </c>
      <c r="G1979" t="str">
        <f>VLOOKUP($A1979, 'Medical Examinations'!$A$2:$J$2336, 4, FALSE)</f>
        <v>No</v>
      </c>
      <c r="H1979" t="str">
        <f>VLOOKUP($A1979, 'Medical Examinations'!$A$2:$J$2336, 5, FALSE)</f>
        <v>No</v>
      </c>
      <c r="I1979" t="str">
        <f>VLOOKUP($A1979, 'Medical Examinations'!$A$2:$J$2336, 6, FALSE)</f>
        <v>No</v>
      </c>
      <c r="J1979">
        <f>VLOOKUP($A1979, 'Medical Examinations'!$A$2:$J$2336, 7, FALSE)</f>
        <v>0</v>
      </c>
      <c r="K1979" t="str">
        <f>VLOOKUP($A1979, 'Medical Examinations'!$A$2:$J$2336, 8, FALSE)</f>
        <v>No</v>
      </c>
      <c r="L1979" t="str">
        <f>VLOOKUP($A1979, 'Medical Examinations'!$A$2:$J$2336, 9, FALSE)</f>
        <v>Obesity</v>
      </c>
      <c r="M1979" t="str">
        <f>VLOOKUP($A1979, 'Medical Examinations'!$A$2:$J$2336, 10, FALSE)</f>
        <v>Normal</v>
      </c>
      <c r="N1979">
        <f>VLOOKUP($A1979, 'Hospitalisation Details'!$A$2:$K$2344, 5, FALSE)</f>
        <v>1</v>
      </c>
      <c r="O1979">
        <f>VLOOKUP($A1979, 'Hospitalisation Details'!$A$2:$K$2344, 6, FALSE)</f>
        <v>3392.37</v>
      </c>
      <c r="P1979" t="str">
        <f>VLOOKUP($A1979, 'Hospitalisation Details'!$A$2:$K$2344, 7, FALSE)</f>
        <v>tier - 2</v>
      </c>
      <c r="Q1979" t="str">
        <f>VLOOKUP($A1979, 'Hospitalisation Details'!$A$2:$K$2344, 8, FALSE)</f>
        <v>tier - 3</v>
      </c>
      <c r="R1979" t="str">
        <f>VLOOKUP($A1979, 'Hospitalisation Details'!$A$2:$K$2344, 9, FALSE)</f>
        <v>R1013</v>
      </c>
      <c r="S1979" t="str">
        <f>VLOOKUP($A1979, 'Hospitalisation Details'!$A$2:$K$2344, 10, FALSE)</f>
        <v>10Aug1996</v>
      </c>
      <c r="T1979">
        <f>VLOOKUP($A1979, 'Hospitalisation Details'!$A$2:$K$2344, 11, FALSE)</f>
        <v>26</v>
      </c>
    </row>
    <row r="1980" spans="1:20" ht="15.75" x14ac:dyDescent="0.25">
      <c r="A1980" s="1" t="s">
        <v>388</v>
      </c>
      <c r="B1980" t="str">
        <f>VLOOKUP($A1980, 'Customer Names'!$A$2:$D$2336, 2, FALSE)</f>
        <v>O'Neil</v>
      </c>
      <c r="C1980" t="str">
        <f>VLOOKUP($A1980, 'Customer Names'!$A$2:$D$2336, 3, FALSE)</f>
        <v xml:space="preserve"> Ms</v>
      </c>
      <c r="D1980" t="str">
        <f>VLOOKUP($A1980, 'Customer Names'!$A$2:$D$2336, 4, FALSE)</f>
        <v xml:space="preserve">  Kathleen M</v>
      </c>
      <c r="E1980">
        <f>VLOOKUP($A1980, 'Medical Examinations'!$A$2:$J$2336, 2, FALSE)</f>
        <v>28.785</v>
      </c>
      <c r="F1980">
        <f>VLOOKUP($A1980, 'Medical Examinations'!$A$2:$J$2336, 3, FALSE)</f>
        <v>4.3099999999999996</v>
      </c>
      <c r="G1980" t="str">
        <f>VLOOKUP($A1980, 'Medical Examinations'!$A$2:$J$2336, 4, FALSE)</f>
        <v>No</v>
      </c>
      <c r="H1980" t="str">
        <f>VLOOKUP($A1980, 'Medical Examinations'!$A$2:$J$2336, 5, FALSE)</f>
        <v>No</v>
      </c>
      <c r="I1980" t="str">
        <f>VLOOKUP($A1980, 'Medical Examinations'!$A$2:$J$2336, 6, FALSE)</f>
        <v>No</v>
      </c>
      <c r="J1980">
        <f>VLOOKUP($A1980, 'Medical Examinations'!$A$2:$J$2336, 7, FALSE)</f>
        <v>0</v>
      </c>
      <c r="K1980" t="str">
        <f>VLOOKUP($A1980, 'Medical Examinations'!$A$2:$J$2336, 8, FALSE)</f>
        <v>No</v>
      </c>
      <c r="L1980" t="str">
        <f>VLOOKUP($A1980, 'Medical Examinations'!$A$2:$J$2336, 9, FALSE)</f>
        <v>Obesity</v>
      </c>
      <c r="M1980" t="str">
        <f>VLOOKUP($A1980, 'Medical Examinations'!$A$2:$J$2336, 10, FALSE)</f>
        <v>Normal</v>
      </c>
      <c r="N1980">
        <f>VLOOKUP($A1980, 'Hospitalisation Details'!$A$2:$K$2344, 5, FALSE)</f>
        <v>0</v>
      </c>
      <c r="O1980">
        <f>VLOOKUP($A1980, 'Hospitalisation Details'!$A$2:$K$2344, 6, FALSE)</f>
        <v>3385.4</v>
      </c>
      <c r="P1980" t="str">
        <f>VLOOKUP($A1980, 'Hospitalisation Details'!$A$2:$K$2344, 7, FALSE)</f>
        <v>tier - 2</v>
      </c>
      <c r="Q1980" t="str">
        <f>VLOOKUP($A1980, 'Hospitalisation Details'!$A$2:$K$2344, 8, FALSE)</f>
        <v>tier - 2</v>
      </c>
      <c r="R1980" t="str">
        <f>VLOOKUP($A1980, 'Hospitalisation Details'!$A$2:$K$2344, 9, FALSE)</f>
        <v>R1024</v>
      </c>
      <c r="S1980" t="str">
        <f>VLOOKUP($A1980, 'Hospitalisation Details'!$A$2:$K$2344, 10, FALSE)</f>
        <v>13Nov1996</v>
      </c>
      <c r="T1980">
        <f>VLOOKUP($A1980, 'Hospitalisation Details'!$A$2:$K$2344, 11, FALSE)</f>
        <v>26</v>
      </c>
    </row>
    <row r="1981" spans="1:20" ht="15.75" x14ac:dyDescent="0.25">
      <c r="A1981" s="1" t="s">
        <v>387</v>
      </c>
      <c r="B1981" t="str">
        <f>VLOOKUP($A1981, 'Customer Names'!$A$2:$D$2336, 2, FALSE)</f>
        <v>Leitz</v>
      </c>
      <c r="C1981" t="str">
        <f>VLOOKUP($A1981, 'Customer Names'!$A$2:$D$2336, 3, FALSE)</f>
        <v xml:space="preserve"> Ms</v>
      </c>
      <c r="D1981" t="str">
        <f>VLOOKUP($A1981, 'Customer Names'!$A$2:$D$2336, 4, FALSE)</f>
        <v xml:space="preserve">  Aya</v>
      </c>
      <c r="E1981">
        <f>VLOOKUP($A1981, 'Medical Examinations'!$A$2:$J$2336, 2, FALSE)</f>
        <v>19.8</v>
      </c>
      <c r="F1981">
        <f>VLOOKUP($A1981, 'Medical Examinations'!$A$2:$J$2336, 3, FALSE)</f>
        <v>4</v>
      </c>
      <c r="G1981" t="str">
        <f>VLOOKUP($A1981, 'Medical Examinations'!$A$2:$J$2336, 4, FALSE)</f>
        <v>No</v>
      </c>
      <c r="H1981" t="str">
        <f>VLOOKUP($A1981, 'Medical Examinations'!$A$2:$J$2336, 5, FALSE)</f>
        <v>No</v>
      </c>
      <c r="I1981" t="str">
        <f>VLOOKUP($A1981, 'Medical Examinations'!$A$2:$J$2336, 6, FALSE)</f>
        <v>No</v>
      </c>
      <c r="J1981">
        <f>VLOOKUP($A1981, 'Medical Examinations'!$A$2:$J$2336, 7, FALSE)</f>
        <v>0</v>
      </c>
      <c r="K1981" t="str">
        <f>VLOOKUP($A1981, 'Medical Examinations'!$A$2:$J$2336, 8, FALSE)</f>
        <v>No</v>
      </c>
      <c r="L1981" t="str">
        <f>VLOOKUP($A1981, 'Medical Examinations'!$A$2:$J$2336, 9, FALSE)</f>
        <v>Obesity</v>
      </c>
      <c r="M1981" t="str">
        <f>VLOOKUP($A1981, 'Medical Examinations'!$A$2:$J$2336, 10, FALSE)</f>
        <v>Normal</v>
      </c>
      <c r="N1981">
        <f>VLOOKUP($A1981, 'Hospitalisation Details'!$A$2:$K$2344, 5, FALSE)</f>
        <v>1</v>
      </c>
      <c r="O1981">
        <f>VLOOKUP($A1981, 'Hospitalisation Details'!$A$2:$K$2344, 6, FALSE)</f>
        <v>3378.91</v>
      </c>
      <c r="P1981" t="str">
        <f>VLOOKUP($A1981, 'Hospitalisation Details'!$A$2:$K$2344, 7, FALSE)</f>
        <v>tier - 2</v>
      </c>
      <c r="Q1981" t="str">
        <f>VLOOKUP($A1981, 'Hospitalisation Details'!$A$2:$K$2344, 8, FALSE)</f>
        <v>tier - 1</v>
      </c>
      <c r="R1981" t="str">
        <f>VLOOKUP($A1981, 'Hospitalisation Details'!$A$2:$K$2344, 9, FALSE)</f>
        <v>R1011</v>
      </c>
      <c r="S1981" t="str">
        <f>VLOOKUP($A1981, 'Hospitalisation Details'!$A$2:$K$2344, 10, FALSE)</f>
        <v>14Dec1996</v>
      </c>
      <c r="T1981">
        <f>VLOOKUP($A1981, 'Hospitalisation Details'!$A$2:$K$2344, 11, FALSE)</f>
        <v>26</v>
      </c>
    </row>
    <row r="1982" spans="1:20" ht="15.75" x14ac:dyDescent="0.25">
      <c r="A1982" s="1" t="s">
        <v>386</v>
      </c>
      <c r="B1982" t="str">
        <f>VLOOKUP($A1982, 'Customer Names'!$A$2:$D$2336, 2, FALSE)</f>
        <v>Durfee</v>
      </c>
      <c r="C1982" t="str">
        <f>VLOOKUP($A1982, 'Customer Names'!$A$2:$D$2336, 3, FALSE)</f>
        <v xml:space="preserve"> Ms</v>
      </c>
      <c r="D1982" t="str">
        <f>VLOOKUP($A1982, 'Customer Names'!$A$2:$D$2336, 4, FALSE)</f>
        <v xml:space="preserve">  Carolyn R</v>
      </c>
      <c r="E1982">
        <f>VLOOKUP($A1982, 'Medical Examinations'!$A$2:$J$2336, 2, FALSE)</f>
        <v>35.53</v>
      </c>
      <c r="F1982">
        <f>VLOOKUP($A1982, 'Medical Examinations'!$A$2:$J$2336, 3, FALSE)</f>
        <v>4.68</v>
      </c>
      <c r="G1982" t="str">
        <f>VLOOKUP($A1982, 'Medical Examinations'!$A$2:$J$2336, 4, FALSE)</f>
        <v>Yes</v>
      </c>
      <c r="H1982" t="str">
        <f>VLOOKUP($A1982, 'Medical Examinations'!$A$2:$J$2336, 5, FALSE)</f>
        <v>No</v>
      </c>
      <c r="I1982" t="str">
        <f>VLOOKUP($A1982, 'Medical Examinations'!$A$2:$J$2336, 6, FALSE)</f>
        <v>Yes</v>
      </c>
      <c r="J1982">
        <f>VLOOKUP($A1982, 'Medical Examinations'!$A$2:$J$2336, 7, FALSE)</f>
        <v>1</v>
      </c>
      <c r="K1982" t="str">
        <f>VLOOKUP($A1982, 'Medical Examinations'!$A$2:$J$2336, 8, FALSE)</f>
        <v>No</v>
      </c>
      <c r="L1982" t="str">
        <f>VLOOKUP($A1982, 'Medical Examinations'!$A$2:$J$2336, 9, FALSE)</f>
        <v>Obesity</v>
      </c>
      <c r="M1982" t="str">
        <f>VLOOKUP($A1982, 'Medical Examinations'!$A$2:$J$2336, 10, FALSE)</f>
        <v>Normal</v>
      </c>
      <c r="N1982">
        <f>VLOOKUP($A1982, 'Hospitalisation Details'!$A$2:$K$2344, 5, FALSE)</f>
        <v>0</v>
      </c>
      <c r="O1982">
        <f>VLOOKUP($A1982, 'Hospitalisation Details'!$A$2:$K$2344, 6, FALSE)</f>
        <v>3366.67</v>
      </c>
      <c r="P1982" t="str">
        <f>VLOOKUP($A1982, 'Hospitalisation Details'!$A$2:$K$2344, 7, FALSE)</f>
        <v>tier - 2</v>
      </c>
      <c r="Q1982" t="str">
        <f>VLOOKUP($A1982, 'Hospitalisation Details'!$A$2:$K$2344, 8, FALSE)</f>
        <v>tier - 2</v>
      </c>
      <c r="R1982" t="str">
        <f>VLOOKUP($A1982, 'Hospitalisation Details'!$A$2:$K$2344, 9, FALSE)</f>
        <v>R1013</v>
      </c>
      <c r="S1982" t="str">
        <f>VLOOKUP($A1982, 'Hospitalisation Details'!$A$2:$K$2344, 10, FALSE)</f>
        <v>7Oct1993</v>
      </c>
      <c r="T1982">
        <f>VLOOKUP($A1982, 'Hospitalisation Details'!$A$2:$K$2344, 11, FALSE)</f>
        <v>29</v>
      </c>
    </row>
    <row r="1983" spans="1:20" ht="15.75" x14ac:dyDescent="0.25">
      <c r="A1983" s="1" t="s">
        <v>385</v>
      </c>
      <c r="B1983" t="str">
        <f>VLOOKUP($A1983, 'Customer Names'!$A$2:$D$2336, 2, FALSE)</f>
        <v>Maylone</v>
      </c>
      <c r="C1983" t="str">
        <f>VLOOKUP($A1983, 'Customer Names'!$A$2:$D$2336, 3, FALSE)</f>
        <v xml:space="preserve"> Ms</v>
      </c>
      <c r="D1983" t="str">
        <f>VLOOKUP($A1983, 'Customer Names'!$A$2:$D$2336, 4, FALSE)</f>
        <v xml:space="preserve">  Bethany</v>
      </c>
      <c r="E1983">
        <f>VLOOKUP($A1983, 'Medical Examinations'!$A$2:$J$2336, 2, FALSE)</f>
        <v>21.47</v>
      </c>
      <c r="F1983">
        <f>VLOOKUP($A1983, 'Medical Examinations'!$A$2:$J$2336, 3, FALSE)</f>
        <v>4.0199999999999996</v>
      </c>
      <c r="G1983" t="str">
        <f>VLOOKUP($A1983, 'Medical Examinations'!$A$2:$J$2336, 4, FALSE)</f>
        <v>No</v>
      </c>
      <c r="H1983" t="str">
        <f>VLOOKUP($A1983, 'Medical Examinations'!$A$2:$J$2336, 5, FALSE)</f>
        <v>No</v>
      </c>
      <c r="I1983" t="str">
        <f>VLOOKUP($A1983, 'Medical Examinations'!$A$2:$J$2336, 6, FALSE)</f>
        <v>No</v>
      </c>
      <c r="J1983">
        <f>VLOOKUP($A1983, 'Medical Examinations'!$A$2:$J$2336, 7, FALSE)</f>
        <v>0</v>
      </c>
      <c r="K1983" t="str">
        <f>VLOOKUP($A1983, 'Medical Examinations'!$A$2:$J$2336, 8, FALSE)</f>
        <v>No</v>
      </c>
      <c r="L1983" t="str">
        <f>VLOOKUP($A1983, 'Medical Examinations'!$A$2:$J$2336, 9, FALSE)</f>
        <v>Obesity</v>
      </c>
      <c r="M1983" t="str">
        <f>VLOOKUP($A1983, 'Medical Examinations'!$A$2:$J$2336, 10, FALSE)</f>
        <v>Normal</v>
      </c>
      <c r="N1983">
        <f>VLOOKUP($A1983, 'Hospitalisation Details'!$A$2:$K$2344, 5, FALSE)</f>
        <v>0</v>
      </c>
      <c r="O1983">
        <f>VLOOKUP($A1983, 'Hospitalisation Details'!$A$2:$K$2344, 6, FALSE)</f>
        <v>3353.47</v>
      </c>
      <c r="P1983" t="str">
        <f>VLOOKUP($A1983, 'Hospitalisation Details'!$A$2:$K$2344, 7, FALSE)</f>
        <v>tier - 2</v>
      </c>
      <c r="Q1983" t="str">
        <f>VLOOKUP($A1983, 'Hospitalisation Details'!$A$2:$K$2344, 8, FALSE)</f>
        <v>tier - 3</v>
      </c>
      <c r="R1983" t="str">
        <f>VLOOKUP($A1983, 'Hospitalisation Details'!$A$2:$K$2344, 9, FALSE)</f>
        <v>R1012</v>
      </c>
      <c r="S1983" t="str">
        <f>VLOOKUP($A1983, 'Hospitalisation Details'!$A$2:$K$2344, 10, FALSE)</f>
        <v>23Jun1995</v>
      </c>
      <c r="T1983">
        <f>VLOOKUP($A1983, 'Hospitalisation Details'!$A$2:$K$2344, 11, FALSE)</f>
        <v>27</v>
      </c>
    </row>
    <row r="1984" spans="1:20" ht="15.75" x14ac:dyDescent="0.25">
      <c r="A1984" s="1" t="s">
        <v>384</v>
      </c>
      <c r="B1984" t="str">
        <f>VLOOKUP($A1984, 'Customer Names'!$A$2:$D$2336, 2, FALSE)</f>
        <v>Reiland</v>
      </c>
      <c r="C1984" t="str">
        <f>VLOOKUP($A1984, 'Customer Names'!$A$2:$D$2336, 3, FALSE)</f>
        <v xml:space="preserve"> Ms</v>
      </c>
      <c r="D1984" t="str">
        <f>VLOOKUP($A1984, 'Customer Names'!$A$2:$D$2336, 4, FALSE)</f>
        <v xml:space="preserve">  Holly A</v>
      </c>
      <c r="E1984">
        <f>VLOOKUP($A1984, 'Medical Examinations'!$A$2:$J$2336, 2, FALSE)</f>
        <v>25.9</v>
      </c>
      <c r="F1984">
        <f>VLOOKUP($A1984, 'Medical Examinations'!$A$2:$J$2336, 3, FALSE)</f>
        <v>5.12</v>
      </c>
      <c r="G1984" t="str">
        <f>VLOOKUP($A1984, 'Medical Examinations'!$A$2:$J$2336, 4, FALSE)</f>
        <v>No</v>
      </c>
      <c r="H1984" t="str">
        <f>VLOOKUP($A1984, 'Medical Examinations'!$A$2:$J$2336, 5, FALSE)</f>
        <v>No</v>
      </c>
      <c r="I1984" t="str">
        <f>VLOOKUP($A1984, 'Medical Examinations'!$A$2:$J$2336, 6, FALSE)</f>
        <v>Yes</v>
      </c>
      <c r="J1984">
        <f>VLOOKUP($A1984, 'Medical Examinations'!$A$2:$J$2336, 7, FALSE)</f>
        <v>0</v>
      </c>
      <c r="K1984" t="str">
        <f>VLOOKUP($A1984, 'Medical Examinations'!$A$2:$J$2336, 8, FALSE)</f>
        <v>No</v>
      </c>
      <c r="L1984" t="str">
        <f>VLOOKUP($A1984, 'Medical Examinations'!$A$2:$J$2336, 9, FALSE)</f>
        <v>Obesity</v>
      </c>
      <c r="M1984" t="str">
        <f>VLOOKUP($A1984, 'Medical Examinations'!$A$2:$J$2336, 10, FALSE)</f>
        <v>Normal</v>
      </c>
      <c r="N1984">
        <f>VLOOKUP($A1984, 'Hospitalisation Details'!$A$2:$K$2344, 5, FALSE)</f>
        <v>0</v>
      </c>
      <c r="O1984">
        <f>VLOOKUP($A1984, 'Hospitalisation Details'!$A$2:$K$2344, 6, FALSE)</f>
        <v>3353.28</v>
      </c>
      <c r="P1984" t="str">
        <f>VLOOKUP($A1984, 'Hospitalisation Details'!$A$2:$K$2344, 7, FALSE)</f>
        <v>tier - 2</v>
      </c>
      <c r="Q1984" t="str">
        <f>VLOOKUP($A1984, 'Hospitalisation Details'!$A$2:$K$2344, 8, FALSE)</f>
        <v>tier - 1</v>
      </c>
      <c r="R1984" t="str">
        <f>VLOOKUP($A1984, 'Hospitalisation Details'!$A$2:$K$2344, 9, FALSE)</f>
        <v>R1011</v>
      </c>
      <c r="S1984" t="str">
        <f>VLOOKUP($A1984, 'Hospitalisation Details'!$A$2:$K$2344, 10, FALSE)</f>
        <v>28Oct1993</v>
      </c>
      <c r="T1984">
        <f>VLOOKUP($A1984, 'Hospitalisation Details'!$A$2:$K$2344, 11, FALSE)</f>
        <v>29</v>
      </c>
    </row>
    <row r="1985" spans="1:20" ht="15.75" x14ac:dyDescent="0.25">
      <c r="A1985" s="1" t="s">
        <v>383</v>
      </c>
      <c r="B1985" t="str">
        <f>VLOOKUP($A1985, 'Customer Names'!$A$2:$D$2336, 2, FALSE)</f>
        <v>Hu</v>
      </c>
      <c r="C1985" t="str">
        <f>VLOOKUP($A1985, 'Customer Names'!$A$2:$D$2336, 3, FALSE)</f>
        <v xml:space="preserve"> Mr</v>
      </c>
      <c r="D1985" t="str">
        <f>VLOOKUP($A1985, 'Customer Names'!$A$2:$D$2336, 4, FALSE)</f>
        <v xml:space="preserve">  Ping</v>
      </c>
      <c r="E1985">
        <f>VLOOKUP($A1985, 'Medical Examinations'!$A$2:$J$2336, 2, FALSE)</f>
        <v>20.81</v>
      </c>
      <c r="F1985">
        <f>VLOOKUP($A1985, 'Medical Examinations'!$A$2:$J$2336, 3, FALSE)</f>
        <v>5.52</v>
      </c>
      <c r="G1985" t="str">
        <f>VLOOKUP($A1985, 'Medical Examinations'!$A$2:$J$2336, 4, FALSE)</f>
        <v>No</v>
      </c>
      <c r="H1985" t="str">
        <f>VLOOKUP($A1985, 'Medical Examinations'!$A$2:$J$2336, 5, FALSE)</f>
        <v>No</v>
      </c>
      <c r="I1985" t="str">
        <f>VLOOKUP($A1985, 'Medical Examinations'!$A$2:$J$2336, 6, FALSE)</f>
        <v>No</v>
      </c>
      <c r="J1985">
        <f>VLOOKUP($A1985, 'Medical Examinations'!$A$2:$J$2336, 7, FALSE)</f>
        <v>0</v>
      </c>
      <c r="K1985" t="str">
        <f>VLOOKUP($A1985, 'Medical Examinations'!$A$2:$J$2336, 8, FALSE)</f>
        <v>No</v>
      </c>
      <c r="L1985" t="str">
        <f>VLOOKUP($A1985, 'Medical Examinations'!$A$2:$J$2336, 9, FALSE)</f>
        <v>Obesity</v>
      </c>
      <c r="M1985" t="str">
        <f>VLOOKUP($A1985, 'Medical Examinations'!$A$2:$J$2336, 10, FALSE)</f>
        <v>Normal</v>
      </c>
      <c r="N1985">
        <f>VLOOKUP($A1985, 'Hospitalisation Details'!$A$2:$K$2344, 5, FALSE)</f>
        <v>3</v>
      </c>
      <c r="O1985">
        <f>VLOOKUP($A1985, 'Hospitalisation Details'!$A$2:$K$2344, 6, FALSE)</f>
        <v>3342.79</v>
      </c>
      <c r="P1985" t="str">
        <f>VLOOKUP($A1985, 'Hospitalisation Details'!$A$2:$K$2344, 7, FALSE)</f>
        <v>tier - 2</v>
      </c>
      <c r="Q1985" t="str">
        <f>VLOOKUP($A1985, 'Hospitalisation Details'!$A$2:$K$2344, 8, FALSE)</f>
        <v>tier - 1</v>
      </c>
      <c r="R1985" t="str">
        <f>VLOOKUP($A1985, 'Hospitalisation Details'!$A$2:$K$2344, 9, FALSE)</f>
        <v>R1013</v>
      </c>
      <c r="S1985" t="str">
        <f>VLOOKUP($A1985, 'Hospitalisation Details'!$A$2:$K$2344, 10, FALSE)</f>
        <v>1Sep1991</v>
      </c>
      <c r="T1985">
        <f>VLOOKUP($A1985, 'Hospitalisation Details'!$A$2:$K$2344, 11, FALSE)</f>
        <v>31</v>
      </c>
    </row>
    <row r="1986" spans="1:20" ht="15.75" x14ac:dyDescent="0.25">
      <c r="A1986" s="1" t="s">
        <v>382</v>
      </c>
      <c r="B1986" t="str">
        <f>VLOOKUP($A1986, 'Customer Names'!$A$2:$D$2336, 2, FALSE)</f>
        <v>Lessek</v>
      </c>
      <c r="C1986" t="str">
        <f>VLOOKUP($A1986, 'Customer Names'!$A$2:$D$2336, 3, FALSE)</f>
        <v xml:space="preserve"> Mr</v>
      </c>
      <c r="D1986" t="str">
        <f>VLOOKUP($A1986, 'Customer Names'!$A$2:$D$2336, 4, FALSE)</f>
        <v xml:space="preserve">  Tim</v>
      </c>
      <c r="E1986">
        <f>VLOOKUP($A1986, 'Medical Examinations'!$A$2:$J$2336, 2, FALSE)</f>
        <v>25.84</v>
      </c>
      <c r="F1986">
        <f>VLOOKUP($A1986, 'Medical Examinations'!$A$2:$J$2336, 3, FALSE)</f>
        <v>5.81</v>
      </c>
      <c r="G1986" t="str">
        <f>VLOOKUP($A1986, 'Medical Examinations'!$A$2:$J$2336, 4, FALSE)</f>
        <v>No</v>
      </c>
      <c r="H1986" t="str">
        <f>VLOOKUP($A1986, 'Medical Examinations'!$A$2:$J$2336, 5, FALSE)</f>
        <v>No</v>
      </c>
      <c r="I1986" t="str">
        <f>VLOOKUP($A1986, 'Medical Examinations'!$A$2:$J$2336, 6, FALSE)</f>
        <v>Yes</v>
      </c>
      <c r="J1986">
        <f>VLOOKUP($A1986, 'Medical Examinations'!$A$2:$J$2336, 7, FALSE)</f>
        <v>0</v>
      </c>
      <c r="K1986" t="str">
        <f>VLOOKUP($A1986, 'Medical Examinations'!$A$2:$J$2336, 8, FALSE)</f>
        <v>No</v>
      </c>
      <c r="L1986" t="str">
        <f>VLOOKUP($A1986, 'Medical Examinations'!$A$2:$J$2336, 9, FALSE)</f>
        <v>Obesity</v>
      </c>
      <c r="M1986" t="str">
        <f>VLOOKUP($A1986, 'Medical Examinations'!$A$2:$J$2336, 10, FALSE)</f>
        <v>Diabetes</v>
      </c>
      <c r="N1986">
        <f>VLOOKUP($A1986, 'Hospitalisation Details'!$A$2:$K$2344, 5, FALSE)</f>
        <v>1</v>
      </c>
      <c r="O1986">
        <f>VLOOKUP($A1986, 'Hospitalisation Details'!$A$2:$K$2344, 6, FALSE)</f>
        <v>3309.79</v>
      </c>
      <c r="P1986" t="str">
        <f>VLOOKUP($A1986, 'Hospitalisation Details'!$A$2:$K$2344, 7, FALSE)</f>
        <v>tier - 3</v>
      </c>
      <c r="Q1986" t="str">
        <f>VLOOKUP($A1986, 'Hospitalisation Details'!$A$2:$K$2344, 8, FALSE)</f>
        <v>tier - 3</v>
      </c>
      <c r="R1986" t="str">
        <f>VLOOKUP($A1986, 'Hospitalisation Details'!$A$2:$K$2344, 9, FALSE)</f>
        <v>R1017</v>
      </c>
      <c r="S1986" t="str">
        <f>VLOOKUP($A1986, 'Hospitalisation Details'!$A$2:$K$2344, 10, FALSE)</f>
        <v>20Jun1997</v>
      </c>
      <c r="T1986">
        <f>VLOOKUP($A1986, 'Hospitalisation Details'!$A$2:$K$2344, 11, FALSE)</f>
        <v>25</v>
      </c>
    </row>
    <row r="1987" spans="1:20" ht="15.75" x14ac:dyDescent="0.25">
      <c r="A1987" s="1" t="s">
        <v>381</v>
      </c>
      <c r="B1987" t="str">
        <f>VLOOKUP($A1987, 'Customer Names'!$A$2:$D$2336, 2, FALSE)</f>
        <v>Colavincenzo</v>
      </c>
      <c r="C1987" t="str">
        <f>VLOOKUP($A1987, 'Customer Names'!$A$2:$D$2336, 3, FALSE)</f>
        <v xml:space="preserve"> Mr</v>
      </c>
      <c r="D1987" t="str">
        <f>VLOOKUP($A1987, 'Customer Names'!$A$2:$D$2336, 4, FALSE)</f>
        <v xml:space="preserve">  John</v>
      </c>
      <c r="E1987">
        <f>VLOOKUP($A1987, 'Medical Examinations'!$A$2:$J$2336, 2, FALSE)</f>
        <v>30.95</v>
      </c>
      <c r="F1987">
        <f>VLOOKUP($A1987, 'Medical Examinations'!$A$2:$J$2336, 3, FALSE)</f>
        <v>5.16</v>
      </c>
      <c r="G1987" t="str">
        <f>VLOOKUP($A1987, 'Medical Examinations'!$A$2:$J$2336, 4, FALSE)</f>
        <v>No</v>
      </c>
      <c r="H1987" t="str">
        <f>VLOOKUP($A1987, 'Medical Examinations'!$A$2:$J$2336, 5, FALSE)</f>
        <v>No</v>
      </c>
      <c r="I1987" t="str">
        <f>VLOOKUP($A1987, 'Medical Examinations'!$A$2:$J$2336, 6, FALSE)</f>
        <v>Yes</v>
      </c>
      <c r="J1987">
        <f>VLOOKUP($A1987, 'Medical Examinations'!$A$2:$J$2336, 7, FALSE)</f>
        <v>1</v>
      </c>
      <c r="K1987" t="str">
        <f>VLOOKUP($A1987, 'Medical Examinations'!$A$2:$J$2336, 8, FALSE)</f>
        <v>No</v>
      </c>
      <c r="L1987" t="str">
        <f>VLOOKUP($A1987, 'Medical Examinations'!$A$2:$J$2336, 9, FALSE)</f>
        <v>Obesity</v>
      </c>
      <c r="M1987" t="str">
        <f>VLOOKUP($A1987, 'Medical Examinations'!$A$2:$J$2336, 10, FALSE)</f>
        <v>Normal</v>
      </c>
      <c r="N1987">
        <f>VLOOKUP($A1987, 'Hospitalisation Details'!$A$2:$K$2344, 5, FALSE)</f>
        <v>0</v>
      </c>
      <c r="O1987">
        <f>VLOOKUP($A1987, 'Hospitalisation Details'!$A$2:$K$2344, 6, FALSE)</f>
        <v>3308.46</v>
      </c>
      <c r="P1987" t="str">
        <f>VLOOKUP($A1987, 'Hospitalisation Details'!$A$2:$K$2344, 7, FALSE)</f>
        <v>tier - 2</v>
      </c>
      <c r="Q1987" t="str">
        <f>VLOOKUP($A1987, 'Hospitalisation Details'!$A$2:$K$2344, 8, FALSE)</f>
        <v>tier - 1</v>
      </c>
      <c r="R1987" t="str">
        <f>VLOOKUP($A1987, 'Hospitalisation Details'!$A$2:$K$2344, 9, FALSE)</f>
        <v>R1021</v>
      </c>
      <c r="S1987" t="str">
        <f>VLOOKUP($A1987, 'Hospitalisation Details'!$A$2:$K$2344, 10, FALSE)</f>
        <v>18Nov2003</v>
      </c>
      <c r="T1987">
        <f>VLOOKUP($A1987, 'Hospitalisation Details'!$A$2:$K$2344, 11, FALSE)</f>
        <v>19</v>
      </c>
    </row>
    <row r="1988" spans="1:20" ht="15.75" x14ac:dyDescent="0.25">
      <c r="A1988" s="1" t="s">
        <v>380</v>
      </c>
      <c r="B1988" t="str">
        <f>VLOOKUP($A1988, 'Customer Names'!$A$2:$D$2336, 2, FALSE)</f>
        <v>Mendez-Karr</v>
      </c>
      <c r="C1988" t="str">
        <f>VLOOKUP($A1988, 'Customer Names'!$A$2:$D$2336, 3, FALSE)</f>
        <v xml:space="preserve"> Mrs</v>
      </c>
      <c r="D1988" t="str">
        <f>VLOOKUP($A1988, 'Customer Names'!$A$2:$D$2336, 4, FALSE)</f>
        <v xml:space="preserve">  Cynthia</v>
      </c>
      <c r="E1988">
        <f>VLOOKUP($A1988, 'Medical Examinations'!$A$2:$J$2336, 2, FALSE)</f>
        <v>30.54</v>
      </c>
      <c r="F1988">
        <f>VLOOKUP($A1988, 'Medical Examinations'!$A$2:$J$2336, 3, FALSE)</f>
        <v>5</v>
      </c>
      <c r="G1988" t="str">
        <f>VLOOKUP($A1988, 'Medical Examinations'!$A$2:$J$2336, 4, FALSE)</f>
        <v>No</v>
      </c>
      <c r="H1988" t="str">
        <f>VLOOKUP($A1988, 'Medical Examinations'!$A$2:$J$2336, 5, FALSE)</f>
        <v>No</v>
      </c>
      <c r="I1988" t="str">
        <f>VLOOKUP($A1988, 'Medical Examinations'!$A$2:$J$2336, 6, FALSE)</f>
        <v>Yes</v>
      </c>
      <c r="J1988">
        <f>VLOOKUP($A1988, 'Medical Examinations'!$A$2:$J$2336, 7, FALSE)</f>
        <v>1</v>
      </c>
      <c r="K1988" t="str">
        <f>VLOOKUP($A1988, 'Medical Examinations'!$A$2:$J$2336, 8, FALSE)</f>
        <v>No</v>
      </c>
      <c r="L1988" t="str">
        <f>VLOOKUP($A1988, 'Medical Examinations'!$A$2:$J$2336, 9, FALSE)</f>
        <v>Obesity</v>
      </c>
      <c r="M1988" t="str">
        <f>VLOOKUP($A1988, 'Medical Examinations'!$A$2:$J$2336, 10, FALSE)</f>
        <v>Normal</v>
      </c>
      <c r="N1988">
        <f>VLOOKUP($A1988, 'Hospitalisation Details'!$A$2:$K$2344, 5, FALSE)</f>
        <v>0</v>
      </c>
      <c r="O1988">
        <f>VLOOKUP($A1988, 'Hospitalisation Details'!$A$2:$K$2344, 6, FALSE)</f>
        <v>3300.7</v>
      </c>
      <c r="P1988" t="str">
        <f>VLOOKUP($A1988, 'Hospitalisation Details'!$A$2:$K$2344, 7, FALSE)</f>
        <v>tier - 2</v>
      </c>
      <c r="Q1988" t="str">
        <f>VLOOKUP($A1988, 'Hospitalisation Details'!$A$2:$K$2344, 8, FALSE)</f>
        <v>tier - 2</v>
      </c>
      <c r="R1988" t="str">
        <f>VLOOKUP($A1988, 'Hospitalisation Details'!$A$2:$K$2344, 9, FALSE)</f>
        <v>R1025</v>
      </c>
      <c r="S1988" t="str">
        <f>VLOOKUP($A1988, 'Hospitalisation Details'!$A$2:$K$2344, 10, FALSE)</f>
        <v>5Dec2003</v>
      </c>
      <c r="T1988">
        <f>VLOOKUP($A1988, 'Hospitalisation Details'!$A$2:$K$2344, 11, FALSE)</f>
        <v>19</v>
      </c>
    </row>
    <row r="1989" spans="1:20" ht="15.75" x14ac:dyDescent="0.25">
      <c r="A1989" s="1" t="s">
        <v>379</v>
      </c>
      <c r="B1989" t="str">
        <f>VLOOKUP($A1989, 'Customer Names'!$A$2:$D$2336, 2, FALSE)</f>
        <v>Saulnier</v>
      </c>
      <c r="C1989" t="str">
        <f>VLOOKUP($A1989, 'Customer Names'!$A$2:$D$2336, 3, FALSE)</f>
        <v xml:space="preserve"> Mr</v>
      </c>
      <c r="D1989" t="str">
        <f>VLOOKUP($A1989, 'Customer Names'!$A$2:$D$2336, 4, FALSE)</f>
        <v xml:space="preserve">  Emmett</v>
      </c>
      <c r="E1989">
        <f>VLOOKUP($A1989, 'Medical Examinations'!$A$2:$J$2336, 2, FALSE)</f>
        <v>33.914999999999999</v>
      </c>
      <c r="F1989">
        <f>VLOOKUP($A1989, 'Medical Examinations'!$A$2:$J$2336, 3, FALSE)</f>
        <v>5.84</v>
      </c>
      <c r="G1989" t="str">
        <f>VLOOKUP($A1989, 'Medical Examinations'!$A$2:$J$2336, 4, FALSE)</f>
        <v>Yes</v>
      </c>
      <c r="H1989" t="str">
        <f>VLOOKUP($A1989, 'Medical Examinations'!$A$2:$J$2336, 5, FALSE)</f>
        <v>No</v>
      </c>
      <c r="I1989" t="str">
        <f>VLOOKUP($A1989, 'Medical Examinations'!$A$2:$J$2336, 6, FALSE)</f>
        <v>No</v>
      </c>
      <c r="J1989">
        <f>VLOOKUP($A1989, 'Medical Examinations'!$A$2:$J$2336, 7, FALSE)</f>
        <v>1</v>
      </c>
      <c r="K1989" t="str">
        <f>VLOOKUP($A1989, 'Medical Examinations'!$A$2:$J$2336, 8, FALSE)</f>
        <v>No</v>
      </c>
      <c r="L1989" t="str">
        <f>VLOOKUP($A1989, 'Medical Examinations'!$A$2:$J$2336, 9, FALSE)</f>
        <v>Obesity</v>
      </c>
      <c r="M1989" t="str">
        <f>VLOOKUP($A1989, 'Medical Examinations'!$A$2:$J$2336, 10, FALSE)</f>
        <v>Diabetes</v>
      </c>
      <c r="N1989">
        <f>VLOOKUP($A1989, 'Hospitalisation Details'!$A$2:$K$2344, 5, FALSE)</f>
        <v>1</v>
      </c>
      <c r="O1989">
        <f>VLOOKUP($A1989, 'Hospitalisation Details'!$A$2:$K$2344, 6, FALSE)</f>
        <v>3292.53</v>
      </c>
      <c r="P1989" t="str">
        <f>VLOOKUP($A1989, 'Hospitalisation Details'!$A$2:$K$2344, 7, FALSE)</f>
        <v>tier - 2</v>
      </c>
      <c r="Q1989" t="str">
        <f>VLOOKUP($A1989, 'Hospitalisation Details'!$A$2:$K$2344, 8, FALSE)</f>
        <v>tier - 2</v>
      </c>
      <c r="R1989" t="str">
        <f>VLOOKUP($A1989, 'Hospitalisation Details'!$A$2:$K$2344, 9, FALSE)</f>
        <v>R1012</v>
      </c>
      <c r="S1989" t="str">
        <f>VLOOKUP($A1989, 'Hospitalisation Details'!$A$2:$K$2344, 10, FALSE)</f>
        <v>17Nov1996</v>
      </c>
      <c r="T1989">
        <f>VLOOKUP($A1989, 'Hospitalisation Details'!$A$2:$K$2344, 11, FALSE)</f>
        <v>26</v>
      </c>
    </row>
    <row r="1990" spans="1:20" ht="15.75" x14ac:dyDescent="0.25">
      <c r="A1990" s="1" t="s">
        <v>378</v>
      </c>
      <c r="B1990" t="str">
        <f>VLOOKUP($A1990, 'Customer Names'!$A$2:$D$2336, 2, FALSE)</f>
        <v>Schoonover</v>
      </c>
      <c r="C1990" t="str">
        <f>VLOOKUP($A1990, 'Customer Names'!$A$2:$D$2336, 3, FALSE)</f>
        <v xml:space="preserve"> Ms</v>
      </c>
      <c r="D1990" t="str">
        <f>VLOOKUP($A1990, 'Customer Names'!$A$2:$D$2336, 4, FALSE)</f>
        <v xml:space="preserve">  Kate</v>
      </c>
      <c r="E1990">
        <f>VLOOKUP($A1990, 'Medical Examinations'!$A$2:$J$2336, 2, FALSE)</f>
        <v>33.31</v>
      </c>
      <c r="F1990">
        <f>VLOOKUP($A1990, 'Medical Examinations'!$A$2:$J$2336, 3, FALSE)</f>
        <v>4.1900000000000004</v>
      </c>
      <c r="G1990" t="str">
        <f>VLOOKUP($A1990, 'Medical Examinations'!$A$2:$J$2336, 4, FALSE)</f>
        <v>Yes</v>
      </c>
      <c r="H1990" t="str">
        <f>VLOOKUP($A1990, 'Medical Examinations'!$A$2:$J$2336, 5, FALSE)</f>
        <v>No</v>
      </c>
      <c r="I1990" t="str">
        <f>VLOOKUP($A1990, 'Medical Examinations'!$A$2:$J$2336, 6, FALSE)</f>
        <v>Yes</v>
      </c>
      <c r="J1990">
        <f>VLOOKUP($A1990, 'Medical Examinations'!$A$2:$J$2336, 7, FALSE)</f>
        <v>1</v>
      </c>
      <c r="K1990" t="str">
        <f>VLOOKUP($A1990, 'Medical Examinations'!$A$2:$J$2336, 8, FALSE)</f>
        <v>No</v>
      </c>
      <c r="L1990" t="str">
        <f>VLOOKUP($A1990, 'Medical Examinations'!$A$2:$J$2336, 9, FALSE)</f>
        <v>Obesity</v>
      </c>
      <c r="M1990" t="str">
        <f>VLOOKUP($A1990, 'Medical Examinations'!$A$2:$J$2336, 10, FALSE)</f>
        <v>Normal</v>
      </c>
      <c r="N1990">
        <f>VLOOKUP($A1990, 'Hospitalisation Details'!$A$2:$K$2344, 5, FALSE)</f>
        <v>0</v>
      </c>
      <c r="O1990">
        <f>VLOOKUP($A1990, 'Hospitalisation Details'!$A$2:$K$2344, 6, FALSE)</f>
        <v>3280.22</v>
      </c>
      <c r="P1990" t="str">
        <f>VLOOKUP($A1990, 'Hospitalisation Details'!$A$2:$K$2344, 7, FALSE)</f>
        <v>tier - 2</v>
      </c>
      <c r="Q1990" t="str">
        <f>VLOOKUP($A1990, 'Hospitalisation Details'!$A$2:$K$2344, 8, FALSE)</f>
        <v>tier - 3</v>
      </c>
      <c r="R1990" t="str">
        <f>VLOOKUP($A1990, 'Hospitalisation Details'!$A$2:$K$2344, 9, FALSE)</f>
        <v>R1011</v>
      </c>
      <c r="S1990" t="str">
        <f>VLOOKUP($A1990, 'Hospitalisation Details'!$A$2:$K$2344, 10, FALSE)</f>
        <v>3Jul2003</v>
      </c>
      <c r="T1990">
        <f>VLOOKUP($A1990, 'Hospitalisation Details'!$A$2:$K$2344, 11, FALSE)</f>
        <v>19</v>
      </c>
    </row>
    <row r="1991" spans="1:20" ht="15.75" x14ac:dyDescent="0.25">
      <c r="A1991" s="1" t="s">
        <v>377</v>
      </c>
      <c r="B1991" t="str">
        <f>VLOOKUP($A1991, 'Customer Names'!$A$2:$D$2336, 2, FALSE)</f>
        <v>Hass</v>
      </c>
      <c r="C1991" t="str">
        <f>VLOOKUP($A1991, 'Customer Names'!$A$2:$D$2336, 3, FALSE)</f>
        <v xml:space="preserve"> Mr</v>
      </c>
      <c r="D1991" t="str">
        <f>VLOOKUP($A1991, 'Customer Names'!$A$2:$D$2336, 4, FALSE)</f>
        <v xml:space="preserve">  Christopher L</v>
      </c>
      <c r="E1991">
        <f>VLOOKUP($A1991, 'Medical Examinations'!$A$2:$J$2336, 2, FALSE)</f>
        <v>25.745000000000001</v>
      </c>
      <c r="F1991">
        <f>VLOOKUP($A1991, 'Medical Examinations'!$A$2:$J$2336, 3, FALSE)</f>
        <v>4.62</v>
      </c>
      <c r="G1991" t="str">
        <f>VLOOKUP($A1991, 'Medical Examinations'!$A$2:$J$2336, 4, FALSE)</f>
        <v>No</v>
      </c>
      <c r="H1991" t="str">
        <f>VLOOKUP($A1991, 'Medical Examinations'!$A$2:$J$2336, 5, FALSE)</f>
        <v>No</v>
      </c>
      <c r="I1991" t="str">
        <f>VLOOKUP($A1991, 'Medical Examinations'!$A$2:$J$2336, 6, FALSE)</f>
        <v>No</v>
      </c>
      <c r="J1991">
        <f>VLOOKUP($A1991, 'Medical Examinations'!$A$2:$J$2336, 7, FALSE)</f>
        <v>0</v>
      </c>
      <c r="K1991" t="str">
        <f>VLOOKUP($A1991, 'Medical Examinations'!$A$2:$J$2336, 8, FALSE)</f>
        <v>No</v>
      </c>
      <c r="L1991" t="str">
        <f>VLOOKUP($A1991, 'Medical Examinations'!$A$2:$J$2336, 9, FALSE)</f>
        <v>Obesity</v>
      </c>
      <c r="M1991" t="str">
        <f>VLOOKUP($A1991, 'Medical Examinations'!$A$2:$J$2336, 10, FALSE)</f>
        <v>Normal</v>
      </c>
      <c r="N1991">
        <f>VLOOKUP($A1991, 'Hospitalisation Details'!$A$2:$K$2344, 5, FALSE)</f>
        <v>2</v>
      </c>
      <c r="O1991">
        <f>VLOOKUP($A1991, 'Hospitalisation Details'!$A$2:$K$2344, 6, FALSE)</f>
        <v>3279.87</v>
      </c>
      <c r="P1991" t="str">
        <f>VLOOKUP($A1991, 'Hospitalisation Details'!$A$2:$K$2344, 7, FALSE)</f>
        <v>tier - 2</v>
      </c>
      <c r="Q1991" t="str">
        <f>VLOOKUP($A1991, 'Hospitalisation Details'!$A$2:$K$2344, 8, FALSE)</f>
        <v>tier - 1</v>
      </c>
      <c r="R1991" t="str">
        <f>VLOOKUP($A1991, 'Hospitalisation Details'!$A$2:$K$2344, 9, FALSE)</f>
        <v>R1017</v>
      </c>
      <c r="S1991" t="str">
        <f>VLOOKUP($A1991, 'Hospitalisation Details'!$A$2:$K$2344, 10, FALSE)</f>
        <v>6Oct2001</v>
      </c>
      <c r="T1991">
        <f>VLOOKUP($A1991, 'Hospitalisation Details'!$A$2:$K$2344, 11, FALSE)</f>
        <v>21</v>
      </c>
    </row>
    <row r="1992" spans="1:20" ht="15.75" x14ac:dyDescent="0.25">
      <c r="A1992" s="1" t="s">
        <v>376</v>
      </c>
      <c r="B1992" t="str">
        <f>VLOOKUP($A1992, 'Customer Names'!$A$2:$D$2336, 2, FALSE)</f>
        <v>Cadotte</v>
      </c>
      <c r="C1992" t="str">
        <f>VLOOKUP($A1992, 'Customer Names'!$A$2:$D$2336, 3, FALSE)</f>
        <v xml:space="preserve"> Mr</v>
      </c>
      <c r="D1992" t="str">
        <f>VLOOKUP($A1992, 'Customer Names'!$A$2:$D$2336, 4, FALSE)</f>
        <v xml:space="preserve">  Christopher P</v>
      </c>
      <c r="E1992">
        <f>VLOOKUP($A1992, 'Medical Examinations'!$A$2:$J$2336, 2, FALSE)</f>
        <v>37.1</v>
      </c>
      <c r="F1992">
        <f>VLOOKUP($A1992, 'Medical Examinations'!$A$2:$J$2336, 3, FALSE)</f>
        <v>6.24</v>
      </c>
      <c r="G1992" t="str">
        <f>VLOOKUP($A1992, 'Medical Examinations'!$A$2:$J$2336, 4, FALSE)</f>
        <v>Yes</v>
      </c>
      <c r="H1992" t="str">
        <f>VLOOKUP($A1992, 'Medical Examinations'!$A$2:$J$2336, 5, FALSE)</f>
        <v>No</v>
      </c>
      <c r="I1992" t="str">
        <f>VLOOKUP($A1992, 'Medical Examinations'!$A$2:$J$2336, 6, FALSE)</f>
        <v>No</v>
      </c>
      <c r="J1992">
        <f>VLOOKUP($A1992, 'Medical Examinations'!$A$2:$J$2336, 7, FALSE)</f>
        <v>1</v>
      </c>
      <c r="K1992" t="str">
        <f>VLOOKUP($A1992, 'Medical Examinations'!$A$2:$J$2336, 8, FALSE)</f>
        <v>No</v>
      </c>
      <c r="L1992" t="str">
        <f>VLOOKUP($A1992, 'Medical Examinations'!$A$2:$J$2336, 9, FALSE)</f>
        <v>Obesity</v>
      </c>
      <c r="M1992" t="str">
        <f>VLOOKUP($A1992, 'Medical Examinations'!$A$2:$J$2336, 10, FALSE)</f>
        <v>Diabetes</v>
      </c>
      <c r="N1992">
        <f>VLOOKUP($A1992, 'Hospitalisation Details'!$A$2:$K$2344, 5, FALSE)</f>
        <v>1</v>
      </c>
      <c r="O1992">
        <f>VLOOKUP($A1992, 'Hospitalisation Details'!$A$2:$K$2344, 6, FALSE)</f>
        <v>3277.16</v>
      </c>
      <c r="P1992" t="str">
        <f>VLOOKUP($A1992, 'Hospitalisation Details'!$A$2:$K$2344, 7, FALSE)</f>
        <v>tier - 2</v>
      </c>
      <c r="Q1992" t="str">
        <f>VLOOKUP($A1992, 'Hospitalisation Details'!$A$2:$K$2344, 8, FALSE)</f>
        <v>tier - 3</v>
      </c>
      <c r="R1992" t="str">
        <f>VLOOKUP($A1992, 'Hospitalisation Details'!$A$2:$K$2344, 9, FALSE)</f>
        <v>R1011</v>
      </c>
      <c r="S1992" t="str">
        <f>VLOOKUP($A1992, 'Hospitalisation Details'!$A$2:$K$2344, 10, FALSE)</f>
        <v>1Jul1994</v>
      </c>
      <c r="T1992">
        <f>VLOOKUP($A1992, 'Hospitalisation Details'!$A$2:$K$2344, 11, FALSE)</f>
        <v>28</v>
      </c>
    </row>
    <row r="1993" spans="1:20" ht="15.75" x14ac:dyDescent="0.25">
      <c r="A1993" s="1" t="s">
        <v>375</v>
      </c>
      <c r="B1993" t="str">
        <f>VLOOKUP($A1993, 'Customer Names'!$A$2:$D$2336, 2, FALSE)</f>
        <v>Cacciapaglia</v>
      </c>
      <c r="C1993" t="str">
        <f>VLOOKUP($A1993, 'Customer Names'!$A$2:$D$2336, 3, FALSE)</f>
        <v xml:space="preserve"> Mr</v>
      </c>
      <c r="D1993" t="str">
        <f>VLOOKUP($A1993, 'Customer Names'!$A$2:$D$2336, 4, FALSE)</f>
        <v xml:space="preserve">  Christopher W</v>
      </c>
      <c r="E1993">
        <f>VLOOKUP($A1993, 'Medical Examinations'!$A$2:$J$2336, 2, FALSE)</f>
        <v>35.435000000000002</v>
      </c>
      <c r="F1993">
        <f>VLOOKUP($A1993, 'Medical Examinations'!$A$2:$J$2336, 3, FALSE)</f>
        <v>5.81</v>
      </c>
      <c r="G1993" t="str">
        <f>VLOOKUP($A1993, 'Medical Examinations'!$A$2:$J$2336, 4, FALSE)</f>
        <v>Yes</v>
      </c>
      <c r="H1993" t="str">
        <f>VLOOKUP($A1993, 'Medical Examinations'!$A$2:$J$2336, 5, FALSE)</f>
        <v>No</v>
      </c>
      <c r="I1993" t="str">
        <f>VLOOKUP($A1993, 'Medical Examinations'!$A$2:$J$2336, 6, FALSE)</f>
        <v>No</v>
      </c>
      <c r="J1993">
        <f>VLOOKUP($A1993, 'Medical Examinations'!$A$2:$J$2336, 7, FALSE)</f>
        <v>1</v>
      </c>
      <c r="K1993" t="str">
        <f>VLOOKUP($A1993, 'Medical Examinations'!$A$2:$J$2336, 8, FALSE)</f>
        <v>No</v>
      </c>
      <c r="L1993" t="str">
        <f>VLOOKUP($A1993, 'Medical Examinations'!$A$2:$J$2336, 9, FALSE)</f>
        <v>Obesity</v>
      </c>
      <c r="M1993" t="str">
        <f>VLOOKUP($A1993, 'Medical Examinations'!$A$2:$J$2336, 10, FALSE)</f>
        <v>Diabetes</v>
      </c>
      <c r="N1993">
        <f>VLOOKUP($A1993, 'Hospitalisation Details'!$A$2:$K$2344, 5, FALSE)</f>
        <v>0</v>
      </c>
      <c r="O1993">
        <f>VLOOKUP($A1993, 'Hospitalisation Details'!$A$2:$K$2344, 6, FALSE)</f>
        <v>3268.85</v>
      </c>
      <c r="P1993" t="str">
        <f>VLOOKUP($A1993, 'Hospitalisation Details'!$A$2:$K$2344, 7, FALSE)</f>
        <v>tier - 3</v>
      </c>
      <c r="Q1993" t="str">
        <f>VLOOKUP($A1993, 'Hospitalisation Details'!$A$2:$K$2344, 8, FALSE)</f>
        <v>tier - 1</v>
      </c>
      <c r="R1993" t="str">
        <f>VLOOKUP($A1993, 'Hospitalisation Details'!$A$2:$K$2344, 9, FALSE)</f>
        <v>R1016</v>
      </c>
      <c r="S1993" t="str">
        <f>VLOOKUP($A1993, 'Hospitalisation Details'!$A$2:$K$2344, 10, FALSE)</f>
        <v>2Dec1994</v>
      </c>
      <c r="T1993">
        <f>VLOOKUP($A1993, 'Hospitalisation Details'!$A$2:$K$2344, 11, FALSE)</f>
        <v>28</v>
      </c>
    </row>
    <row r="1994" spans="1:20" ht="15.75" x14ac:dyDescent="0.25">
      <c r="A1994" s="1" t="s">
        <v>374</v>
      </c>
      <c r="B1994" t="str">
        <f>VLOOKUP($A1994, 'Customer Names'!$A$2:$D$2336, 2, FALSE)</f>
        <v>Mininger</v>
      </c>
      <c r="C1994" t="str">
        <f>VLOOKUP($A1994, 'Customer Names'!$A$2:$D$2336, 3, FALSE)</f>
        <v xml:space="preserve"> Mr</v>
      </c>
      <c r="D1994" t="str">
        <f>VLOOKUP($A1994, 'Customer Names'!$A$2:$D$2336, 4, FALSE)</f>
        <v xml:space="preserve">  Norman H</v>
      </c>
      <c r="E1994">
        <f>VLOOKUP($A1994, 'Medical Examinations'!$A$2:$J$2336, 2, FALSE)</f>
        <v>20.399999999999999</v>
      </c>
      <c r="F1994">
        <f>VLOOKUP($A1994, 'Medical Examinations'!$A$2:$J$2336, 3, FALSE)</f>
        <v>4.83</v>
      </c>
      <c r="G1994" t="str">
        <f>VLOOKUP($A1994, 'Medical Examinations'!$A$2:$J$2336, 4, FALSE)</f>
        <v>No</v>
      </c>
      <c r="H1994" t="str">
        <f>VLOOKUP($A1994, 'Medical Examinations'!$A$2:$J$2336, 5, FALSE)</f>
        <v>No</v>
      </c>
      <c r="I1994" t="str">
        <f>VLOOKUP($A1994, 'Medical Examinations'!$A$2:$J$2336, 6, FALSE)</f>
        <v>No</v>
      </c>
      <c r="J1994">
        <f>VLOOKUP($A1994, 'Medical Examinations'!$A$2:$J$2336, 7, FALSE)</f>
        <v>0</v>
      </c>
      <c r="K1994" t="str">
        <f>VLOOKUP($A1994, 'Medical Examinations'!$A$2:$J$2336, 8, FALSE)</f>
        <v>No</v>
      </c>
      <c r="L1994" t="str">
        <f>VLOOKUP($A1994, 'Medical Examinations'!$A$2:$J$2336, 9, FALSE)</f>
        <v>Obesity</v>
      </c>
      <c r="M1994" t="str">
        <f>VLOOKUP($A1994, 'Medical Examinations'!$A$2:$J$2336, 10, FALSE)</f>
        <v>Normal</v>
      </c>
      <c r="N1994">
        <f>VLOOKUP($A1994, 'Hospitalisation Details'!$A$2:$K$2344, 5, FALSE)</f>
        <v>0</v>
      </c>
      <c r="O1994">
        <f>VLOOKUP($A1994, 'Hospitalisation Details'!$A$2:$K$2344, 6, FALSE)</f>
        <v>3260.2</v>
      </c>
      <c r="P1994" t="str">
        <f>VLOOKUP($A1994, 'Hospitalisation Details'!$A$2:$K$2344, 7, FALSE)</f>
        <v>tier - 3</v>
      </c>
      <c r="Q1994" t="str">
        <f>VLOOKUP($A1994, 'Hospitalisation Details'!$A$2:$K$2344, 8, FALSE)</f>
        <v>tier - 2</v>
      </c>
      <c r="R1994" t="str">
        <f>VLOOKUP($A1994, 'Hospitalisation Details'!$A$2:$K$2344, 9, FALSE)</f>
        <v>R1011</v>
      </c>
      <c r="S1994" t="str">
        <f>VLOOKUP($A1994, 'Hospitalisation Details'!$A$2:$K$2344, 10, FALSE)</f>
        <v>13Nov1991</v>
      </c>
      <c r="T1994">
        <f>VLOOKUP($A1994, 'Hospitalisation Details'!$A$2:$K$2344, 11, FALSE)</f>
        <v>31</v>
      </c>
    </row>
    <row r="1995" spans="1:20" ht="15.75" x14ac:dyDescent="0.25">
      <c r="A1995" s="1" t="s">
        <v>373</v>
      </c>
      <c r="B1995" t="str">
        <f>VLOOKUP($A1995, 'Customer Names'!$A$2:$D$2336, 2, FALSE)</f>
        <v>Mayo</v>
      </c>
      <c r="C1995" t="str">
        <f>VLOOKUP($A1995, 'Customer Names'!$A$2:$D$2336, 3, FALSE)</f>
        <v xml:space="preserve"> Ms</v>
      </c>
      <c r="D1995" t="str">
        <f>VLOOKUP($A1995, 'Customer Names'!$A$2:$D$2336, 4, FALSE)</f>
        <v xml:space="preserve">  Susan</v>
      </c>
      <c r="E1995">
        <f>VLOOKUP($A1995, 'Medical Examinations'!$A$2:$J$2336, 2, FALSE)</f>
        <v>42.13</v>
      </c>
      <c r="F1995">
        <f>VLOOKUP($A1995, 'Medical Examinations'!$A$2:$J$2336, 3, FALSE)</f>
        <v>5.72</v>
      </c>
      <c r="G1995" t="str">
        <f>VLOOKUP($A1995, 'Medical Examinations'!$A$2:$J$2336, 4, FALSE)</f>
        <v>Yes</v>
      </c>
      <c r="H1995" t="str">
        <f>VLOOKUP($A1995, 'Medical Examinations'!$A$2:$J$2336, 5, FALSE)</f>
        <v>No</v>
      </c>
      <c r="I1995" t="str">
        <f>VLOOKUP($A1995, 'Medical Examinations'!$A$2:$J$2336, 6, FALSE)</f>
        <v>Yes</v>
      </c>
      <c r="J1995">
        <f>VLOOKUP($A1995, 'Medical Examinations'!$A$2:$J$2336, 7, FALSE)</f>
        <v>2</v>
      </c>
      <c r="K1995" t="str">
        <f>VLOOKUP($A1995, 'Medical Examinations'!$A$2:$J$2336, 8, FALSE)</f>
        <v>Yes</v>
      </c>
      <c r="L1995" t="str">
        <f>VLOOKUP($A1995, 'Medical Examinations'!$A$2:$J$2336, 9, FALSE)</f>
        <v>Obesity</v>
      </c>
      <c r="M1995" t="str">
        <f>VLOOKUP($A1995, 'Medical Examinations'!$A$2:$J$2336, 10, FALSE)</f>
        <v>Diabetes</v>
      </c>
      <c r="N1995">
        <f>VLOOKUP($A1995, 'Hospitalisation Details'!$A$2:$K$2344, 5, FALSE)</f>
        <v>1</v>
      </c>
      <c r="O1995">
        <f>VLOOKUP($A1995, 'Hospitalisation Details'!$A$2:$K$2344, 6, FALSE)</f>
        <v>3238.44</v>
      </c>
      <c r="P1995" t="str">
        <f>VLOOKUP($A1995, 'Hospitalisation Details'!$A$2:$K$2344, 7, FALSE)</f>
        <v>tier - 2</v>
      </c>
      <c r="Q1995" t="str">
        <f>VLOOKUP($A1995, 'Hospitalisation Details'!$A$2:$K$2344, 8, FALSE)</f>
        <v>tier - 3</v>
      </c>
      <c r="R1995" t="str">
        <f>VLOOKUP($A1995, 'Hospitalisation Details'!$A$2:$K$2344, 9, FALSE)</f>
        <v>R1013</v>
      </c>
      <c r="S1995" t="str">
        <f>VLOOKUP($A1995, 'Hospitalisation Details'!$A$2:$K$2344, 10, FALSE)</f>
        <v>2Sep1997</v>
      </c>
      <c r="T1995">
        <f>VLOOKUP($A1995, 'Hospitalisation Details'!$A$2:$K$2344, 11, FALSE)</f>
        <v>25</v>
      </c>
    </row>
    <row r="1996" spans="1:20" ht="15.75" x14ac:dyDescent="0.25">
      <c r="A1996" s="1" t="s">
        <v>372</v>
      </c>
      <c r="B1996" t="str">
        <f>VLOOKUP($A1996, 'Customer Names'!$A$2:$D$2336, 2, FALSE)</f>
        <v>Zicko</v>
      </c>
      <c r="C1996" t="str">
        <f>VLOOKUP($A1996, 'Customer Names'!$A$2:$D$2336, 3, FALSE)</f>
        <v xml:space="preserve"> Ms</v>
      </c>
      <c r="D1996" t="str">
        <f>VLOOKUP($A1996, 'Customer Names'!$A$2:$D$2336, 4, FALSE)</f>
        <v xml:space="preserve">  Tatyana K</v>
      </c>
      <c r="E1996">
        <f>VLOOKUP($A1996, 'Medical Examinations'!$A$2:$J$2336, 2, FALSE)</f>
        <v>33.99</v>
      </c>
      <c r="F1996">
        <f>VLOOKUP($A1996, 'Medical Examinations'!$A$2:$J$2336, 3, FALSE)</f>
        <v>4.83</v>
      </c>
      <c r="G1996" t="str">
        <f>VLOOKUP($A1996, 'Medical Examinations'!$A$2:$J$2336, 4, FALSE)</f>
        <v>Yes</v>
      </c>
      <c r="H1996" t="str">
        <f>VLOOKUP($A1996, 'Medical Examinations'!$A$2:$J$2336, 5, FALSE)</f>
        <v>No</v>
      </c>
      <c r="I1996" t="str">
        <f>VLOOKUP($A1996, 'Medical Examinations'!$A$2:$J$2336, 6, FALSE)</f>
        <v>Yes</v>
      </c>
      <c r="J1996">
        <f>VLOOKUP($A1996, 'Medical Examinations'!$A$2:$J$2336, 7, FALSE)</f>
        <v>1</v>
      </c>
      <c r="K1996" t="str">
        <f>VLOOKUP($A1996, 'Medical Examinations'!$A$2:$J$2336, 8, FALSE)</f>
        <v>No</v>
      </c>
      <c r="L1996" t="str">
        <f>VLOOKUP($A1996, 'Medical Examinations'!$A$2:$J$2336, 9, FALSE)</f>
        <v>Obesity</v>
      </c>
      <c r="M1996" t="str">
        <f>VLOOKUP($A1996, 'Medical Examinations'!$A$2:$J$2336, 10, FALSE)</f>
        <v>Normal</v>
      </c>
      <c r="N1996">
        <f>VLOOKUP($A1996, 'Hospitalisation Details'!$A$2:$K$2344, 5, FALSE)</f>
        <v>1</v>
      </c>
      <c r="O1996">
        <f>VLOOKUP($A1996, 'Hospitalisation Details'!$A$2:$K$2344, 6, FALSE)</f>
        <v>3227.12</v>
      </c>
      <c r="P1996" t="str">
        <f>VLOOKUP($A1996, 'Hospitalisation Details'!$A$2:$K$2344, 7, FALSE)</f>
        <v>tier - 2</v>
      </c>
      <c r="Q1996" t="str">
        <f>VLOOKUP($A1996, 'Hospitalisation Details'!$A$2:$K$2344, 8, FALSE)</f>
        <v>tier - 3</v>
      </c>
      <c r="R1996" t="str">
        <f>VLOOKUP($A1996, 'Hospitalisation Details'!$A$2:$K$2344, 9, FALSE)</f>
        <v>R1013</v>
      </c>
      <c r="S1996" t="str">
        <f>VLOOKUP($A1996, 'Hospitalisation Details'!$A$2:$K$2344, 10, FALSE)</f>
        <v>2Aug1997</v>
      </c>
      <c r="T1996">
        <f>VLOOKUP($A1996, 'Hospitalisation Details'!$A$2:$K$2344, 11, FALSE)</f>
        <v>25</v>
      </c>
    </row>
    <row r="1997" spans="1:20" ht="15.75" x14ac:dyDescent="0.25">
      <c r="A1997" s="1" t="s">
        <v>371</v>
      </c>
      <c r="B1997" t="str">
        <f>VLOOKUP($A1997, 'Customer Names'!$A$2:$D$2336, 2, FALSE)</f>
        <v>Graham</v>
      </c>
      <c r="C1997" t="str">
        <f>VLOOKUP($A1997, 'Customer Names'!$A$2:$D$2336, 3, FALSE)</f>
        <v xml:space="preserve"> Ms</v>
      </c>
      <c r="D1997" t="str">
        <f>VLOOKUP($A1997, 'Customer Names'!$A$2:$D$2336, 4, FALSE)</f>
        <v xml:space="preserve">  Chrissy</v>
      </c>
      <c r="E1997">
        <f>VLOOKUP($A1997, 'Medical Examinations'!$A$2:$J$2336, 2, FALSE)</f>
        <v>28.594999999999999</v>
      </c>
      <c r="F1997">
        <f>VLOOKUP($A1997, 'Medical Examinations'!$A$2:$J$2336, 3, FALSE)</f>
        <v>4.1399999999999997</v>
      </c>
      <c r="G1997" t="str">
        <f>VLOOKUP($A1997, 'Medical Examinations'!$A$2:$J$2336, 4, FALSE)</f>
        <v>No</v>
      </c>
      <c r="H1997" t="str">
        <f>VLOOKUP($A1997, 'Medical Examinations'!$A$2:$J$2336, 5, FALSE)</f>
        <v>No</v>
      </c>
      <c r="I1997" t="str">
        <f>VLOOKUP($A1997, 'Medical Examinations'!$A$2:$J$2336, 6, FALSE)</f>
        <v>Yes</v>
      </c>
      <c r="J1997">
        <f>VLOOKUP($A1997, 'Medical Examinations'!$A$2:$J$2336, 7, FALSE)</f>
        <v>0</v>
      </c>
      <c r="K1997" t="str">
        <f>VLOOKUP($A1997, 'Medical Examinations'!$A$2:$J$2336, 8, FALSE)</f>
        <v>No</v>
      </c>
      <c r="L1997" t="str">
        <f>VLOOKUP($A1997, 'Medical Examinations'!$A$2:$J$2336, 9, FALSE)</f>
        <v>Obesity</v>
      </c>
      <c r="M1997" t="str">
        <f>VLOOKUP($A1997, 'Medical Examinations'!$A$2:$J$2336, 10, FALSE)</f>
        <v>Normal</v>
      </c>
      <c r="N1997">
        <f>VLOOKUP($A1997, 'Hospitalisation Details'!$A$2:$K$2344, 5, FALSE)</f>
        <v>0</v>
      </c>
      <c r="O1997">
        <f>VLOOKUP($A1997, 'Hospitalisation Details'!$A$2:$K$2344, 6, FALSE)</f>
        <v>3213.62</v>
      </c>
      <c r="P1997" t="str">
        <f>VLOOKUP($A1997, 'Hospitalisation Details'!$A$2:$K$2344, 7, FALSE)</f>
        <v>tier - 2</v>
      </c>
      <c r="Q1997" t="str">
        <f>VLOOKUP($A1997, 'Hospitalisation Details'!$A$2:$K$2344, 8, FALSE)</f>
        <v>tier - 2</v>
      </c>
      <c r="R1997" t="str">
        <f>VLOOKUP($A1997, 'Hospitalisation Details'!$A$2:$K$2344, 9, FALSE)</f>
        <v>R1024</v>
      </c>
      <c r="S1997" t="str">
        <f>VLOOKUP($A1997, 'Hospitalisation Details'!$A$2:$K$2344, 10, FALSE)</f>
        <v>6Jul1997</v>
      </c>
      <c r="T1997">
        <f>VLOOKUP($A1997, 'Hospitalisation Details'!$A$2:$K$2344, 11, FALSE)</f>
        <v>25</v>
      </c>
    </row>
    <row r="1998" spans="1:20" ht="15.75" x14ac:dyDescent="0.25">
      <c r="A1998" s="1" t="s">
        <v>370</v>
      </c>
      <c r="B1998" t="str">
        <f>VLOOKUP($A1998, 'Customer Names'!$A$2:$D$2336, 2, FALSE)</f>
        <v>Boland</v>
      </c>
      <c r="C1998" t="str">
        <f>VLOOKUP($A1998, 'Customer Names'!$A$2:$D$2336, 3, FALSE)</f>
        <v xml:space="preserve"> Ms</v>
      </c>
      <c r="D1998" t="str">
        <f>VLOOKUP($A1998, 'Customer Names'!$A$2:$D$2336, 4, FALSE)</f>
        <v xml:space="preserve">  Carrie</v>
      </c>
      <c r="E1998">
        <f>VLOOKUP($A1998, 'Medical Examinations'!$A$2:$J$2336, 2, FALSE)</f>
        <v>20.8</v>
      </c>
      <c r="F1998">
        <f>VLOOKUP($A1998, 'Medical Examinations'!$A$2:$J$2336, 3, FALSE)</f>
        <v>4.07</v>
      </c>
      <c r="G1998" t="str">
        <f>VLOOKUP($A1998, 'Medical Examinations'!$A$2:$J$2336, 4, FALSE)</f>
        <v>No</v>
      </c>
      <c r="H1998" t="str">
        <f>VLOOKUP($A1998, 'Medical Examinations'!$A$2:$J$2336, 5, FALSE)</f>
        <v>No</v>
      </c>
      <c r="I1998" t="str">
        <f>VLOOKUP($A1998, 'Medical Examinations'!$A$2:$J$2336, 6, FALSE)</f>
        <v>Yes</v>
      </c>
      <c r="J1998">
        <f>VLOOKUP($A1998, 'Medical Examinations'!$A$2:$J$2336, 7, FALSE)</f>
        <v>0</v>
      </c>
      <c r="K1998" t="str">
        <f>VLOOKUP($A1998, 'Medical Examinations'!$A$2:$J$2336, 8, FALSE)</f>
        <v>No</v>
      </c>
      <c r="L1998" t="str">
        <f>VLOOKUP($A1998, 'Medical Examinations'!$A$2:$J$2336, 9, FALSE)</f>
        <v>Obesity</v>
      </c>
      <c r="M1998" t="str">
        <f>VLOOKUP($A1998, 'Medical Examinations'!$A$2:$J$2336, 10, FALSE)</f>
        <v>Normal</v>
      </c>
      <c r="N1998">
        <f>VLOOKUP($A1998, 'Hospitalisation Details'!$A$2:$K$2344, 5, FALSE)</f>
        <v>1</v>
      </c>
      <c r="O1998">
        <f>VLOOKUP($A1998, 'Hospitalisation Details'!$A$2:$K$2344, 6, FALSE)</f>
        <v>3208.79</v>
      </c>
      <c r="P1998" t="str">
        <f>VLOOKUP($A1998, 'Hospitalisation Details'!$A$2:$K$2344, 7, FALSE)</f>
        <v>tier - 2</v>
      </c>
      <c r="Q1998" t="str">
        <f>VLOOKUP($A1998, 'Hospitalisation Details'!$A$2:$K$2344, 8, FALSE)</f>
        <v>tier - 3</v>
      </c>
      <c r="R1998" t="str">
        <f>VLOOKUP($A1998, 'Hospitalisation Details'!$A$2:$K$2344, 9, FALSE)</f>
        <v>R1011</v>
      </c>
      <c r="S1998" t="str">
        <f>VLOOKUP($A1998, 'Hospitalisation Details'!$A$2:$K$2344, 10, FALSE)</f>
        <v>22Dec1997</v>
      </c>
      <c r="T1998">
        <f>VLOOKUP($A1998, 'Hospitalisation Details'!$A$2:$K$2344, 11, FALSE)</f>
        <v>25</v>
      </c>
    </row>
    <row r="1999" spans="1:20" ht="15.75" x14ac:dyDescent="0.25">
      <c r="A1999" s="1" t="s">
        <v>369</v>
      </c>
      <c r="B1999" t="str">
        <f>VLOOKUP($A1999, 'Customer Names'!$A$2:$D$2336, 2, FALSE)</f>
        <v>Cupp</v>
      </c>
      <c r="C1999" t="str">
        <f>VLOOKUP($A1999, 'Customer Names'!$A$2:$D$2336, 3, FALSE)</f>
        <v xml:space="preserve"> Ms</v>
      </c>
      <c r="D1999" t="str">
        <f>VLOOKUP($A1999, 'Customer Names'!$A$2:$D$2336, 4, FALSE)</f>
        <v xml:space="preserve">  Halle</v>
      </c>
      <c r="E1999">
        <f>VLOOKUP($A1999, 'Medical Examinations'!$A$2:$J$2336, 2, FALSE)</f>
        <v>23.465</v>
      </c>
      <c r="F1999">
        <f>VLOOKUP($A1999, 'Medical Examinations'!$A$2:$J$2336, 3, FALSE)</f>
        <v>6.26</v>
      </c>
      <c r="G1999" t="str">
        <f>VLOOKUP($A1999, 'Medical Examinations'!$A$2:$J$2336, 4, FALSE)</f>
        <v>No</v>
      </c>
      <c r="H1999" t="str">
        <f>VLOOKUP($A1999, 'Medical Examinations'!$A$2:$J$2336, 5, FALSE)</f>
        <v>No</v>
      </c>
      <c r="I1999" t="str">
        <f>VLOOKUP($A1999, 'Medical Examinations'!$A$2:$J$2336, 6, FALSE)</f>
        <v>Yes</v>
      </c>
      <c r="J1999">
        <f>VLOOKUP($A1999, 'Medical Examinations'!$A$2:$J$2336, 7, FALSE)</f>
        <v>0</v>
      </c>
      <c r="K1999" t="str">
        <f>VLOOKUP($A1999, 'Medical Examinations'!$A$2:$J$2336, 8, FALSE)</f>
        <v>No</v>
      </c>
      <c r="L1999" t="str">
        <f>VLOOKUP($A1999, 'Medical Examinations'!$A$2:$J$2336, 9, FALSE)</f>
        <v>Obesity</v>
      </c>
      <c r="M1999" t="str">
        <f>VLOOKUP($A1999, 'Medical Examinations'!$A$2:$J$2336, 10, FALSE)</f>
        <v>Diabetes</v>
      </c>
      <c r="N1999">
        <f>VLOOKUP($A1999, 'Hospitalisation Details'!$A$2:$K$2344, 5, FALSE)</f>
        <v>0</v>
      </c>
      <c r="O1999">
        <f>VLOOKUP($A1999, 'Hospitalisation Details'!$A$2:$K$2344, 6, FALSE)</f>
        <v>3206.49</v>
      </c>
      <c r="P1999" t="str">
        <f>VLOOKUP($A1999, 'Hospitalisation Details'!$A$2:$K$2344, 7, FALSE)</f>
        <v>tier - 2</v>
      </c>
      <c r="Q1999" t="str">
        <f>VLOOKUP($A1999, 'Hospitalisation Details'!$A$2:$K$2344, 8, FALSE)</f>
        <v>tier - 3</v>
      </c>
      <c r="R1999" t="str">
        <f>VLOOKUP($A1999, 'Hospitalisation Details'!$A$2:$K$2344, 9, FALSE)</f>
        <v>R1024</v>
      </c>
      <c r="S1999" t="str">
        <f>VLOOKUP($A1999, 'Hospitalisation Details'!$A$2:$K$2344, 10, FALSE)</f>
        <v>5Jul1997</v>
      </c>
      <c r="T1999">
        <f>VLOOKUP($A1999, 'Hospitalisation Details'!$A$2:$K$2344, 11, FALSE)</f>
        <v>25</v>
      </c>
    </row>
    <row r="2000" spans="1:20" ht="15.75" x14ac:dyDescent="0.25">
      <c r="A2000" s="1" t="s">
        <v>368</v>
      </c>
      <c r="B2000" t="str">
        <f>VLOOKUP($A2000, 'Customer Names'!$A$2:$D$2336, 2, FALSE)</f>
        <v>Shaw</v>
      </c>
      <c r="C2000" t="str">
        <f>VLOOKUP($A2000, 'Customer Names'!$A$2:$D$2336, 3, FALSE)</f>
        <v xml:space="preserve"> Ms</v>
      </c>
      <c r="D2000" t="str">
        <f>VLOOKUP($A2000, 'Customer Names'!$A$2:$D$2336, 4, FALSE)</f>
        <v xml:space="preserve">  Carolyn</v>
      </c>
      <c r="E2000">
        <f>VLOOKUP($A2000, 'Medical Examinations'!$A$2:$J$2336, 2, FALSE)</f>
        <v>40.185000000000002</v>
      </c>
      <c r="F2000">
        <f>VLOOKUP($A2000, 'Medical Examinations'!$A$2:$J$2336, 3, FALSE)</f>
        <v>5.88</v>
      </c>
      <c r="G2000" t="str">
        <f>VLOOKUP($A2000, 'Medical Examinations'!$A$2:$J$2336, 4, FALSE)</f>
        <v>Yes</v>
      </c>
      <c r="H2000" t="str">
        <f>VLOOKUP($A2000, 'Medical Examinations'!$A$2:$J$2336, 5, FALSE)</f>
        <v>No</v>
      </c>
      <c r="I2000" t="str">
        <f>VLOOKUP($A2000, 'Medical Examinations'!$A$2:$J$2336, 6, FALSE)</f>
        <v>No</v>
      </c>
      <c r="J2000">
        <f>VLOOKUP($A2000, 'Medical Examinations'!$A$2:$J$2336, 7, FALSE)</f>
        <v>1</v>
      </c>
      <c r="K2000" t="str">
        <f>VLOOKUP($A2000, 'Medical Examinations'!$A$2:$J$2336, 8, FALSE)</f>
        <v>Yes</v>
      </c>
      <c r="L2000" t="str">
        <f>VLOOKUP($A2000, 'Medical Examinations'!$A$2:$J$2336, 9, FALSE)</f>
        <v>Obesity</v>
      </c>
      <c r="M2000" t="str">
        <f>VLOOKUP($A2000, 'Medical Examinations'!$A$2:$J$2336, 10, FALSE)</f>
        <v>Diabetes</v>
      </c>
      <c r="N2000">
        <f>VLOOKUP($A2000, 'Hospitalisation Details'!$A$2:$K$2344, 5, FALSE)</f>
        <v>0</v>
      </c>
      <c r="O2000">
        <f>VLOOKUP($A2000, 'Hospitalisation Details'!$A$2:$K$2344, 6, FALSE)</f>
        <v>3201.25</v>
      </c>
      <c r="P2000" t="str">
        <f>VLOOKUP($A2000, 'Hospitalisation Details'!$A$2:$K$2344, 7, FALSE)</f>
        <v>tier - 2</v>
      </c>
      <c r="Q2000" t="str">
        <f>VLOOKUP($A2000, 'Hospitalisation Details'!$A$2:$K$2344, 8, FALSE)</f>
        <v>tier - 3</v>
      </c>
      <c r="R2000" t="str">
        <f>VLOOKUP($A2000, 'Hospitalisation Details'!$A$2:$K$2344, 9, FALSE)</f>
        <v>R1012</v>
      </c>
      <c r="S2000" t="str">
        <f>VLOOKUP($A2000, 'Hospitalisation Details'!$A$2:$K$2344, 10, FALSE)</f>
        <v>11Oct1996</v>
      </c>
      <c r="T2000">
        <f>VLOOKUP($A2000, 'Hospitalisation Details'!$A$2:$K$2344, 11, FALSE)</f>
        <v>26</v>
      </c>
    </row>
    <row r="2001" spans="1:20" ht="15.75" x14ac:dyDescent="0.25">
      <c r="A2001" s="1" t="s">
        <v>367</v>
      </c>
      <c r="B2001" t="str">
        <f>VLOOKUP($A2001, 'Customer Names'!$A$2:$D$2336, 2, FALSE)</f>
        <v>Klassen</v>
      </c>
      <c r="C2001" t="str">
        <f>VLOOKUP($A2001, 'Customer Names'!$A$2:$D$2336, 3, FALSE)</f>
        <v xml:space="preserve"> Ms</v>
      </c>
      <c r="D2001" t="str">
        <f>VLOOKUP($A2001, 'Customer Names'!$A$2:$D$2336, 4, FALSE)</f>
        <v xml:space="preserve">  Tara D</v>
      </c>
      <c r="E2001">
        <f>VLOOKUP($A2001, 'Medical Examinations'!$A$2:$J$2336, 2, FALSE)</f>
        <v>21.89</v>
      </c>
      <c r="F2001">
        <f>VLOOKUP($A2001, 'Medical Examinations'!$A$2:$J$2336, 3, FALSE)</f>
        <v>5.72</v>
      </c>
      <c r="G2001" t="str">
        <f>VLOOKUP($A2001, 'Medical Examinations'!$A$2:$J$2336, 4, FALSE)</f>
        <v>No</v>
      </c>
      <c r="H2001" t="str">
        <f>VLOOKUP($A2001, 'Medical Examinations'!$A$2:$J$2336, 5, FALSE)</f>
        <v>No</v>
      </c>
      <c r="I2001" t="str">
        <f>VLOOKUP($A2001, 'Medical Examinations'!$A$2:$J$2336, 6, FALSE)</f>
        <v>No</v>
      </c>
      <c r="J2001">
        <f>VLOOKUP($A2001, 'Medical Examinations'!$A$2:$J$2336, 7, FALSE)</f>
        <v>0</v>
      </c>
      <c r="K2001" t="str">
        <f>VLOOKUP($A2001, 'Medical Examinations'!$A$2:$J$2336, 8, FALSE)</f>
        <v>No</v>
      </c>
      <c r="L2001" t="str">
        <f>VLOOKUP($A2001, 'Medical Examinations'!$A$2:$J$2336, 9, FALSE)</f>
        <v>Obesity</v>
      </c>
      <c r="M2001" t="str">
        <f>VLOOKUP($A2001, 'Medical Examinations'!$A$2:$J$2336, 10, FALSE)</f>
        <v>Diabetes</v>
      </c>
      <c r="N2001">
        <f>VLOOKUP($A2001, 'Hospitalisation Details'!$A$2:$K$2344, 5, FALSE)</f>
        <v>2</v>
      </c>
      <c r="O2001">
        <f>VLOOKUP($A2001, 'Hospitalisation Details'!$A$2:$K$2344, 6, FALSE)</f>
        <v>3180.51</v>
      </c>
      <c r="P2001" t="str">
        <f>VLOOKUP($A2001, 'Hospitalisation Details'!$A$2:$K$2344, 7, FALSE)</f>
        <v>tier - 2</v>
      </c>
      <c r="Q2001" t="str">
        <f>VLOOKUP($A2001, 'Hospitalisation Details'!$A$2:$K$2344, 8, FALSE)</f>
        <v>tier - 2</v>
      </c>
      <c r="R2001" t="str">
        <f>VLOOKUP($A2001, 'Hospitalisation Details'!$A$2:$K$2344, 9, FALSE)</f>
        <v>R1013</v>
      </c>
      <c r="S2001" t="str">
        <f>VLOOKUP($A2001, 'Hospitalisation Details'!$A$2:$K$2344, 10, FALSE)</f>
        <v>2Sep2001</v>
      </c>
      <c r="T2001">
        <f>VLOOKUP($A2001, 'Hospitalisation Details'!$A$2:$K$2344, 11, FALSE)</f>
        <v>21</v>
      </c>
    </row>
    <row r="2002" spans="1:20" ht="15.75" x14ac:dyDescent="0.25">
      <c r="A2002" s="1" t="s">
        <v>366</v>
      </c>
      <c r="B2002" t="str">
        <f>VLOOKUP($A2002, 'Customer Names'!$A$2:$D$2336, 2, FALSE)</f>
        <v>Musal</v>
      </c>
      <c r="C2002" t="str">
        <f>VLOOKUP($A2002, 'Customer Names'!$A$2:$D$2336, 3, FALSE)</f>
        <v xml:space="preserve"> Mr</v>
      </c>
      <c r="D2002" t="str">
        <f>VLOOKUP($A2002, 'Customer Names'!$A$2:$D$2336, 4, FALSE)</f>
        <v xml:space="preserve">  Rasim M</v>
      </c>
      <c r="E2002">
        <f>VLOOKUP($A2002, 'Medical Examinations'!$A$2:$J$2336, 2, FALSE)</f>
        <v>29.34</v>
      </c>
      <c r="F2002">
        <f>VLOOKUP($A2002, 'Medical Examinations'!$A$2:$J$2336, 3, FALSE)</f>
        <v>6.09</v>
      </c>
      <c r="G2002" t="str">
        <f>VLOOKUP($A2002, 'Medical Examinations'!$A$2:$J$2336, 4, FALSE)</f>
        <v>No</v>
      </c>
      <c r="H2002" t="str">
        <f>VLOOKUP($A2002, 'Medical Examinations'!$A$2:$J$2336, 5, FALSE)</f>
        <v>No</v>
      </c>
      <c r="I2002" t="str">
        <f>VLOOKUP($A2002, 'Medical Examinations'!$A$2:$J$2336, 6, FALSE)</f>
        <v>No</v>
      </c>
      <c r="J2002">
        <f>VLOOKUP($A2002, 'Medical Examinations'!$A$2:$J$2336, 7, FALSE)</f>
        <v>0</v>
      </c>
      <c r="K2002" t="str">
        <f>VLOOKUP($A2002, 'Medical Examinations'!$A$2:$J$2336, 8, FALSE)</f>
        <v>No</v>
      </c>
      <c r="L2002" t="str">
        <f>VLOOKUP($A2002, 'Medical Examinations'!$A$2:$J$2336, 9, FALSE)</f>
        <v>Obesity</v>
      </c>
      <c r="M2002" t="str">
        <f>VLOOKUP($A2002, 'Medical Examinations'!$A$2:$J$2336, 10, FALSE)</f>
        <v>Diabetes</v>
      </c>
      <c r="N2002">
        <f>VLOOKUP($A2002, 'Hospitalisation Details'!$A$2:$K$2344, 5, FALSE)</f>
        <v>0</v>
      </c>
      <c r="O2002">
        <f>VLOOKUP($A2002, 'Hospitalisation Details'!$A$2:$K$2344, 6, FALSE)</f>
        <v>3179.96</v>
      </c>
      <c r="P2002" t="str">
        <f>VLOOKUP($A2002, 'Hospitalisation Details'!$A$2:$K$2344, 7, FALSE)</f>
        <v>tier - 2</v>
      </c>
      <c r="Q2002" t="str">
        <f>VLOOKUP($A2002, 'Hospitalisation Details'!$A$2:$K$2344, 8, FALSE)</f>
        <v>tier - 2</v>
      </c>
      <c r="R2002" t="str">
        <f>VLOOKUP($A2002, 'Hospitalisation Details'!$A$2:$K$2344, 9, FALSE)</f>
        <v>R1012</v>
      </c>
      <c r="S2002" t="str">
        <f>VLOOKUP($A2002, 'Hospitalisation Details'!$A$2:$K$2344, 10, FALSE)</f>
        <v>23Sep2000</v>
      </c>
      <c r="T2002">
        <f>VLOOKUP($A2002, 'Hospitalisation Details'!$A$2:$K$2344, 11, FALSE)</f>
        <v>22</v>
      </c>
    </row>
    <row r="2003" spans="1:20" ht="15.75" x14ac:dyDescent="0.25">
      <c r="A2003" s="1" t="s">
        <v>365</v>
      </c>
      <c r="B2003" t="str">
        <f>VLOOKUP($A2003, 'Customer Names'!$A$2:$D$2336, 2, FALSE)</f>
        <v>Kitayama</v>
      </c>
      <c r="C2003" t="str">
        <f>VLOOKUP($A2003, 'Customer Names'!$A$2:$D$2336, 3, FALSE)</f>
        <v xml:space="preserve"> Ms</v>
      </c>
      <c r="D2003" t="str">
        <f>VLOOKUP($A2003, 'Customer Names'!$A$2:$D$2336, 4, FALSE)</f>
        <v xml:space="preserve">  Dina</v>
      </c>
      <c r="E2003">
        <f>VLOOKUP($A2003, 'Medical Examinations'!$A$2:$J$2336, 2, FALSE)</f>
        <v>22.61</v>
      </c>
      <c r="F2003">
        <f>VLOOKUP($A2003, 'Medical Examinations'!$A$2:$J$2336, 3, FALSE)</f>
        <v>4.25</v>
      </c>
      <c r="G2003" t="str">
        <f>VLOOKUP($A2003, 'Medical Examinations'!$A$2:$J$2336, 4, FALSE)</f>
        <v>No</v>
      </c>
      <c r="H2003" t="str">
        <f>VLOOKUP($A2003, 'Medical Examinations'!$A$2:$J$2336, 5, FALSE)</f>
        <v>No</v>
      </c>
      <c r="I2003" t="str">
        <f>VLOOKUP($A2003, 'Medical Examinations'!$A$2:$J$2336, 6, FALSE)</f>
        <v>No</v>
      </c>
      <c r="J2003">
        <f>VLOOKUP($A2003, 'Medical Examinations'!$A$2:$J$2336, 7, FALSE)</f>
        <v>0</v>
      </c>
      <c r="K2003" t="str">
        <f>VLOOKUP($A2003, 'Medical Examinations'!$A$2:$J$2336, 8, FALSE)</f>
        <v>No</v>
      </c>
      <c r="L2003" t="str">
        <f>VLOOKUP($A2003, 'Medical Examinations'!$A$2:$J$2336, 9, FALSE)</f>
        <v>Obesity</v>
      </c>
      <c r="M2003" t="str">
        <f>VLOOKUP($A2003, 'Medical Examinations'!$A$2:$J$2336, 10, FALSE)</f>
        <v>Normal</v>
      </c>
      <c r="N2003">
        <f>VLOOKUP($A2003, 'Hospitalisation Details'!$A$2:$K$2344, 5, FALSE)</f>
        <v>0</v>
      </c>
      <c r="O2003">
        <f>VLOOKUP($A2003, 'Hospitalisation Details'!$A$2:$K$2344, 6, FALSE)</f>
        <v>3176.82</v>
      </c>
      <c r="P2003" t="str">
        <f>VLOOKUP($A2003, 'Hospitalisation Details'!$A$2:$K$2344, 7, FALSE)</f>
        <v>tier - 2</v>
      </c>
      <c r="Q2003" t="str">
        <f>VLOOKUP($A2003, 'Hospitalisation Details'!$A$2:$K$2344, 8, FALSE)</f>
        <v>tier - 1</v>
      </c>
      <c r="R2003" t="str">
        <f>VLOOKUP($A2003, 'Hospitalisation Details'!$A$2:$K$2344, 9, FALSE)</f>
        <v>R1012</v>
      </c>
      <c r="S2003" t="str">
        <f>VLOOKUP($A2003, 'Hospitalisation Details'!$A$2:$K$2344, 10, FALSE)</f>
        <v>3Jul1996</v>
      </c>
      <c r="T2003">
        <f>VLOOKUP($A2003, 'Hospitalisation Details'!$A$2:$K$2344, 11, FALSE)</f>
        <v>26</v>
      </c>
    </row>
    <row r="2004" spans="1:20" ht="15.75" x14ac:dyDescent="0.25">
      <c r="A2004" s="1" t="s">
        <v>364</v>
      </c>
      <c r="B2004" t="str">
        <f>VLOOKUP($A2004, 'Customer Names'!$A$2:$D$2336, 2, FALSE)</f>
        <v>Altman</v>
      </c>
      <c r="C2004" t="str">
        <f>VLOOKUP($A2004, 'Customer Names'!$A$2:$D$2336, 3, FALSE)</f>
        <v xml:space="preserve"> Ms</v>
      </c>
      <c r="D2004" t="str">
        <f>VLOOKUP($A2004, 'Customer Names'!$A$2:$D$2336, 4, FALSE)</f>
        <v xml:space="preserve">  Lisa</v>
      </c>
      <c r="E2004">
        <f>VLOOKUP($A2004, 'Medical Examinations'!$A$2:$J$2336, 2, FALSE)</f>
        <v>22.23</v>
      </c>
      <c r="F2004">
        <f>VLOOKUP($A2004, 'Medical Examinations'!$A$2:$J$2336, 3, FALSE)</f>
        <v>6.09</v>
      </c>
      <c r="G2004" t="str">
        <f>VLOOKUP($A2004, 'Medical Examinations'!$A$2:$J$2336, 4, FALSE)</f>
        <v>No</v>
      </c>
      <c r="H2004" t="str">
        <f>VLOOKUP($A2004, 'Medical Examinations'!$A$2:$J$2336, 5, FALSE)</f>
        <v>No</v>
      </c>
      <c r="I2004" t="str">
        <f>VLOOKUP($A2004, 'Medical Examinations'!$A$2:$J$2336, 6, FALSE)</f>
        <v>No</v>
      </c>
      <c r="J2004">
        <f>VLOOKUP($A2004, 'Medical Examinations'!$A$2:$J$2336, 7, FALSE)</f>
        <v>0</v>
      </c>
      <c r="K2004" t="str">
        <f>VLOOKUP($A2004, 'Medical Examinations'!$A$2:$J$2336, 8, FALSE)</f>
        <v>No</v>
      </c>
      <c r="L2004" t="str">
        <f>VLOOKUP($A2004, 'Medical Examinations'!$A$2:$J$2336, 9, FALSE)</f>
        <v>Obesity</v>
      </c>
      <c r="M2004" t="str">
        <f>VLOOKUP($A2004, 'Medical Examinations'!$A$2:$J$2336, 10, FALSE)</f>
        <v>Diabetes</v>
      </c>
      <c r="N2004">
        <f>VLOOKUP($A2004, 'Hospitalisation Details'!$A$2:$K$2344, 5, FALSE)</f>
        <v>0</v>
      </c>
      <c r="O2004">
        <f>VLOOKUP($A2004, 'Hospitalisation Details'!$A$2:$K$2344, 6, FALSE)</f>
        <v>3176.29</v>
      </c>
      <c r="P2004" t="str">
        <f>VLOOKUP($A2004, 'Hospitalisation Details'!$A$2:$K$2344, 7, FALSE)</f>
        <v>tier - 2</v>
      </c>
      <c r="Q2004" t="str">
        <f>VLOOKUP($A2004, 'Hospitalisation Details'!$A$2:$K$2344, 8, FALSE)</f>
        <v>tier - 2</v>
      </c>
      <c r="R2004" t="str">
        <f>VLOOKUP($A2004, 'Hospitalisation Details'!$A$2:$K$2344, 9, FALSE)</f>
        <v>R1012</v>
      </c>
      <c r="S2004" t="str">
        <f>VLOOKUP($A2004, 'Hospitalisation Details'!$A$2:$K$2344, 10, FALSE)</f>
        <v>14Aug1996</v>
      </c>
      <c r="T2004">
        <f>VLOOKUP($A2004, 'Hospitalisation Details'!$A$2:$K$2344, 11, FALSE)</f>
        <v>26</v>
      </c>
    </row>
    <row r="2005" spans="1:20" ht="15.75" x14ac:dyDescent="0.25">
      <c r="A2005" s="1" t="s">
        <v>363</v>
      </c>
      <c r="B2005" t="str">
        <f>VLOOKUP($A2005, 'Customer Names'!$A$2:$D$2336, 2, FALSE)</f>
        <v>Demchko</v>
      </c>
      <c r="C2005" t="str">
        <f>VLOOKUP($A2005, 'Customer Names'!$A$2:$D$2336, 3, FALSE)</f>
        <v xml:space="preserve"> Ms</v>
      </c>
      <c r="D2005" t="str">
        <f>VLOOKUP($A2005, 'Customer Names'!$A$2:$D$2336, 4, FALSE)</f>
        <v xml:space="preserve">  Caitrin</v>
      </c>
      <c r="E2005">
        <f>VLOOKUP($A2005, 'Medical Examinations'!$A$2:$J$2336, 2, FALSE)</f>
        <v>33.4</v>
      </c>
      <c r="F2005">
        <f>VLOOKUP($A2005, 'Medical Examinations'!$A$2:$J$2336, 3, FALSE)</f>
        <v>5.51</v>
      </c>
      <c r="G2005" t="str">
        <f>VLOOKUP($A2005, 'Medical Examinations'!$A$2:$J$2336, 4, FALSE)</f>
        <v>Yes</v>
      </c>
      <c r="H2005" t="str">
        <f>VLOOKUP($A2005, 'Medical Examinations'!$A$2:$J$2336, 5, FALSE)</f>
        <v>No</v>
      </c>
      <c r="I2005" t="str">
        <f>VLOOKUP($A2005, 'Medical Examinations'!$A$2:$J$2336, 6, FALSE)</f>
        <v>No</v>
      </c>
      <c r="J2005">
        <f>VLOOKUP($A2005, 'Medical Examinations'!$A$2:$J$2336, 7, FALSE)</f>
        <v>1</v>
      </c>
      <c r="K2005" t="str">
        <f>VLOOKUP($A2005, 'Medical Examinations'!$A$2:$J$2336, 8, FALSE)</f>
        <v>No</v>
      </c>
      <c r="L2005" t="str">
        <f>VLOOKUP($A2005, 'Medical Examinations'!$A$2:$J$2336, 9, FALSE)</f>
        <v>Obesity</v>
      </c>
      <c r="M2005" t="str">
        <f>VLOOKUP($A2005, 'Medical Examinations'!$A$2:$J$2336, 10, FALSE)</f>
        <v>Normal</v>
      </c>
      <c r="N2005">
        <f>VLOOKUP($A2005, 'Hospitalisation Details'!$A$2:$K$2344, 5, FALSE)</f>
        <v>0</v>
      </c>
      <c r="O2005">
        <f>VLOOKUP($A2005, 'Hospitalisation Details'!$A$2:$K$2344, 6, FALSE)</f>
        <v>3172.02</v>
      </c>
      <c r="P2005" t="str">
        <f>VLOOKUP($A2005, 'Hospitalisation Details'!$A$2:$K$2344, 7, FALSE)</f>
        <v>tier - 2</v>
      </c>
      <c r="Q2005" t="str">
        <f>VLOOKUP($A2005, 'Hospitalisation Details'!$A$2:$K$2344, 8, FALSE)</f>
        <v>tier - 1</v>
      </c>
      <c r="R2005" t="str">
        <f>VLOOKUP($A2005, 'Hospitalisation Details'!$A$2:$K$2344, 9, FALSE)</f>
        <v>R1011</v>
      </c>
      <c r="S2005" t="str">
        <f>VLOOKUP($A2005, 'Hospitalisation Details'!$A$2:$K$2344, 10, FALSE)</f>
        <v>6Jul1994</v>
      </c>
      <c r="T2005">
        <f>VLOOKUP($A2005, 'Hospitalisation Details'!$A$2:$K$2344, 11, FALSE)</f>
        <v>28</v>
      </c>
    </row>
    <row r="2006" spans="1:20" ht="15.75" x14ac:dyDescent="0.25">
      <c r="A2006" s="1" t="s">
        <v>362</v>
      </c>
      <c r="B2006" t="str">
        <f>VLOOKUP($A2006, 'Customer Names'!$A$2:$D$2336, 2, FALSE)</f>
        <v>Wild</v>
      </c>
      <c r="C2006" t="str">
        <f>VLOOKUP($A2006, 'Customer Names'!$A$2:$D$2336, 3, FALSE)</f>
        <v xml:space="preserve"> Ms</v>
      </c>
      <c r="D2006" t="str">
        <f>VLOOKUP($A2006, 'Customer Names'!$A$2:$D$2336, 4, FALSE)</f>
        <v xml:space="preserve">  Adriana S</v>
      </c>
      <c r="E2006">
        <f>VLOOKUP($A2006, 'Medical Examinations'!$A$2:$J$2336, 2, FALSE)</f>
        <v>33.11</v>
      </c>
      <c r="F2006">
        <f>VLOOKUP($A2006, 'Medical Examinations'!$A$2:$J$2336, 3, FALSE)</f>
        <v>5.63</v>
      </c>
      <c r="G2006" t="str">
        <f>VLOOKUP($A2006, 'Medical Examinations'!$A$2:$J$2336, 4, FALSE)</f>
        <v>Yes</v>
      </c>
      <c r="H2006" t="str">
        <f>VLOOKUP($A2006, 'Medical Examinations'!$A$2:$J$2336, 5, FALSE)</f>
        <v>No</v>
      </c>
      <c r="I2006" t="str">
        <f>VLOOKUP($A2006, 'Medical Examinations'!$A$2:$J$2336, 6, FALSE)</f>
        <v>No</v>
      </c>
      <c r="J2006">
        <f>VLOOKUP($A2006, 'Medical Examinations'!$A$2:$J$2336, 7, FALSE)</f>
        <v>1</v>
      </c>
      <c r="K2006" t="str">
        <f>VLOOKUP($A2006, 'Medical Examinations'!$A$2:$J$2336, 8, FALSE)</f>
        <v>No</v>
      </c>
      <c r="L2006" t="str">
        <f>VLOOKUP($A2006, 'Medical Examinations'!$A$2:$J$2336, 9, FALSE)</f>
        <v>Obesity</v>
      </c>
      <c r="M2006" t="str">
        <f>VLOOKUP($A2006, 'Medical Examinations'!$A$2:$J$2336, 10, FALSE)</f>
        <v>Normal</v>
      </c>
      <c r="N2006">
        <f>VLOOKUP($A2006, 'Hospitalisation Details'!$A$2:$K$2344, 5, FALSE)</f>
        <v>0</v>
      </c>
      <c r="O2006">
        <f>VLOOKUP($A2006, 'Hospitalisation Details'!$A$2:$K$2344, 6, FALSE)</f>
        <v>3171.61</v>
      </c>
      <c r="P2006" t="str">
        <f>VLOOKUP($A2006, 'Hospitalisation Details'!$A$2:$K$2344, 7, FALSE)</f>
        <v>tier - 2</v>
      </c>
      <c r="Q2006" t="str">
        <f>VLOOKUP($A2006, 'Hospitalisation Details'!$A$2:$K$2344, 8, FALSE)</f>
        <v>tier - 3</v>
      </c>
      <c r="R2006" t="str">
        <f>VLOOKUP($A2006, 'Hospitalisation Details'!$A$2:$K$2344, 9, FALSE)</f>
        <v>R1013</v>
      </c>
      <c r="S2006" t="str">
        <f>VLOOKUP($A2006, 'Hospitalisation Details'!$A$2:$K$2344, 10, FALSE)</f>
        <v>25Oct1994</v>
      </c>
      <c r="T2006">
        <f>VLOOKUP($A2006, 'Hospitalisation Details'!$A$2:$K$2344, 11, FALSE)</f>
        <v>28</v>
      </c>
    </row>
    <row r="2007" spans="1:20" ht="15.75" x14ac:dyDescent="0.25">
      <c r="A2007" s="1" t="s">
        <v>361</v>
      </c>
      <c r="B2007" t="str">
        <f>VLOOKUP($A2007, 'Customer Names'!$A$2:$D$2336, 2, FALSE)</f>
        <v>Betts</v>
      </c>
      <c r="C2007" t="str">
        <f>VLOOKUP($A2007, 'Customer Names'!$A$2:$D$2336, 3, FALSE)</f>
        <v xml:space="preserve"> Ms</v>
      </c>
      <c r="D2007" t="str">
        <f>VLOOKUP($A2007, 'Customer Names'!$A$2:$D$2336, 4, FALSE)</f>
        <v xml:space="preserve">  Megan</v>
      </c>
      <c r="E2007">
        <f>VLOOKUP($A2007, 'Medical Examinations'!$A$2:$J$2336, 2, FALSE)</f>
        <v>16.815000000000001</v>
      </c>
      <c r="F2007">
        <f>VLOOKUP($A2007, 'Medical Examinations'!$A$2:$J$2336, 3, FALSE)</f>
        <v>5.29</v>
      </c>
      <c r="G2007" t="str">
        <f>VLOOKUP($A2007, 'Medical Examinations'!$A$2:$J$2336, 4, FALSE)</f>
        <v>No</v>
      </c>
      <c r="H2007" t="str">
        <f>VLOOKUP($A2007, 'Medical Examinations'!$A$2:$J$2336, 5, FALSE)</f>
        <v>No</v>
      </c>
      <c r="I2007" t="str">
        <f>VLOOKUP($A2007, 'Medical Examinations'!$A$2:$J$2336, 6, FALSE)</f>
        <v>No</v>
      </c>
      <c r="J2007">
        <f>VLOOKUP($A2007, 'Medical Examinations'!$A$2:$J$2336, 7, FALSE)</f>
        <v>0</v>
      </c>
      <c r="K2007" t="str">
        <f>VLOOKUP($A2007, 'Medical Examinations'!$A$2:$J$2336, 8, FALSE)</f>
        <v>No</v>
      </c>
      <c r="L2007" t="str">
        <f>VLOOKUP($A2007, 'Medical Examinations'!$A$2:$J$2336, 9, FALSE)</f>
        <v>Underweight</v>
      </c>
      <c r="M2007" t="str">
        <f>VLOOKUP($A2007, 'Medical Examinations'!$A$2:$J$2336, 10, FALSE)</f>
        <v>Normal</v>
      </c>
      <c r="N2007">
        <f>VLOOKUP($A2007, 'Hospitalisation Details'!$A$2:$K$2344, 5, FALSE)</f>
        <v>1</v>
      </c>
      <c r="O2007">
        <f>VLOOKUP($A2007, 'Hospitalisation Details'!$A$2:$K$2344, 6, FALSE)</f>
        <v>3167.46</v>
      </c>
      <c r="P2007" t="str">
        <f>VLOOKUP($A2007, 'Hospitalisation Details'!$A$2:$K$2344, 7, FALSE)</f>
        <v>tier - 2</v>
      </c>
      <c r="Q2007" t="str">
        <f>VLOOKUP($A2007, 'Hospitalisation Details'!$A$2:$K$2344, 8, FALSE)</f>
        <v>tier - 3</v>
      </c>
      <c r="R2007" t="str">
        <f>VLOOKUP($A2007, 'Hospitalisation Details'!$A$2:$K$2344, 9, FALSE)</f>
        <v>R1024</v>
      </c>
      <c r="S2007" t="str">
        <f>VLOOKUP($A2007, 'Hospitalisation Details'!$A$2:$K$2344, 10, FALSE)</f>
        <v>29Aug2001</v>
      </c>
      <c r="T2007">
        <f>VLOOKUP($A2007, 'Hospitalisation Details'!$A$2:$K$2344, 11, FALSE)</f>
        <v>21</v>
      </c>
    </row>
    <row r="2008" spans="1:20" ht="15.75" x14ac:dyDescent="0.25">
      <c r="A2008" s="1" t="s">
        <v>360</v>
      </c>
      <c r="B2008" t="str">
        <f>VLOOKUP($A2008, 'Customer Names'!$A$2:$D$2336, 2, FALSE)</f>
        <v>Martin</v>
      </c>
      <c r="C2008" t="str">
        <f>VLOOKUP($A2008, 'Customer Names'!$A$2:$D$2336, 3, FALSE)</f>
        <v xml:space="preserve"> Mrs</v>
      </c>
      <c r="D2008" t="str">
        <f>VLOOKUP($A2008, 'Customer Names'!$A$2:$D$2336, 4, FALSE)</f>
        <v xml:space="preserve">  Kristen M</v>
      </c>
      <c r="E2008">
        <f>VLOOKUP($A2008, 'Medical Examinations'!$A$2:$J$2336, 2, FALSE)</f>
        <v>25.61</v>
      </c>
      <c r="F2008">
        <f>VLOOKUP($A2008, 'Medical Examinations'!$A$2:$J$2336, 3, FALSE)</f>
        <v>4</v>
      </c>
      <c r="G2008" t="str">
        <f>VLOOKUP($A2008, 'Medical Examinations'!$A$2:$J$2336, 4, FALSE)</f>
        <v>No</v>
      </c>
      <c r="H2008" t="str">
        <f>VLOOKUP($A2008, 'Medical Examinations'!$A$2:$J$2336, 5, FALSE)</f>
        <v>No</v>
      </c>
      <c r="I2008" t="str">
        <f>VLOOKUP($A2008, 'Medical Examinations'!$A$2:$J$2336, 6, FALSE)</f>
        <v>Yes</v>
      </c>
      <c r="J2008">
        <f>VLOOKUP($A2008, 'Medical Examinations'!$A$2:$J$2336, 7, FALSE)</f>
        <v>0</v>
      </c>
      <c r="K2008" t="str">
        <f>VLOOKUP($A2008, 'Medical Examinations'!$A$2:$J$2336, 8, FALSE)</f>
        <v>No</v>
      </c>
      <c r="L2008" t="str">
        <f>VLOOKUP($A2008, 'Medical Examinations'!$A$2:$J$2336, 9, FALSE)</f>
        <v>Obesity</v>
      </c>
      <c r="M2008" t="str">
        <f>VLOOKUP($A2008, 'Medical Examinations'!$A$2:$J$2336, 10, FALSE)</f>
        <v>Normal</v>
      </c>
      <c r="N2008">
        <f>VLOOKUP($A2008, 'Hospitalisation Details'!$A$2:$K$2344, 5, FALSE)</f>
        <v>0</v>
      </c>
      <c r="O2008">
        <f>VLOOKUP($A2008, 'Hospitalisation Details'!$A$2:$K$2344, 6, FALSE)</f>
        <v>3162.02</v>
      </c>
      <c r="P2008" t="str">
        <f>VLOOKUP($A2008, 'Hospitalisation Details'!$A$2:$K$2344, 7, FALSE)</f>
        <v>tier - 2</v>
      </c>
      <c r="Q2008" t="str">
        <f>VLOOKUP($A2008, 'Hospitalisation Details'!$A$2:$K$2344, 8, FALSE)</f>
        <v>tier - 3</v>
      </c>
      <c r="R2008" t="str">
        <f>VLOOKUP($A2008, 'Hospitalisation Details'!$A$2:$K$2344, 9, FALSE)</f>
        <v>R1013</v>
      </c>
      <c r="S2008" t="str">
        <f>VLOOKUP($A2008, 'Hospitalisation Details'!$A$2:$K$2344, 10, FALSE)</f>
        <v>25Sep1993</v>
      </c>
      <c r="T2008">
        <f>VLOOKUP($A2008, 'Hospitalisation Details'!$A$2:$K$2344, 11, FALSE)</f>
        <v>29</v>
      </c>
    </row>
    <row r="2009" spans="1:20" ht="15.75" x14ac:dyDescent="0.25">
      <c r="A2009" s="1" t="s">
        <v>359</v>
      </c>
      <c r="B2009" t="str">
        <f>VLOOKUP($A2009, 'Customer Names'!$A$2:$D$2336, 2, FALSE)</f>
        <v>Vandeventer</v>
      </c>
      <c r="C2009" t="str">
        <f>VLOOKUP($A2009, 'Customer Names'!$A$2:$D$2336, 3, FALSE)</f>
        <v xml:space="preserve"> Ms</v>
      </c>
      <c r="D2009" t="str">
        <f>VLOOKUP($A2009, 'Customer Names'!$A$2:$D$2336, 4, FALSE)</f>
        <v xml:space="preserve">  Alix</v>
      </c>
      <c r="E2009">
        <f>VLOOKUP($A2009, 'Medical Examinations'!$A$2:$J$2336, 2, FALSE)</f>
        <v>25.8</v>
      </c>
      <c r="F2009">
        <f>VLOOKUP($A2009, 'Medical Examinations'!$A$2:$J$2336, 3, FALSE)</f>
        <v>5.49</v>
      </c>
      <c r="G2009" t="str">
        <f>VLOOKUP($A2009, 'Medical Examinations'!$A$2:$J$2336, 4, FALSE)</f>
        <v>No</v>
      </c>
      <c r="H2009" t="str">
        <f>VLOOKUP($A2009, 'Medical Examinations'!$A$2:$J$2336, 5, FALSE)</f>
        <v>No</v>
      </c>
      <c r="I2009" t="str">
        <f>VLOOKUP($A2009, 'Medical Examinations'!$A$2:$J$2336, 6, FALSE)</f>
        <v>No</v>
      </c>
      <c r="J2009">
        <f>VLOOKUP($A2009, 'Medical Examinations'!$A$2:$J$2336, 7, FALSE)</f>
        <v>0</v>
      </c>
      <c r="K2009" t="str">
        <f>VLOOKUP($A2009, 'Medical Examinations'!$A$2:$J$2336, 8, FALSE)</f>
        <v>No</v>
      </c>
      <c r="L2009" t="str">
        <f>VLOOKUP($A2009, 'Medical Examinations'!$A$2:$J$2336, 9, FALSE)</f>
        <v>Obesity</v>
      </c>
      <c r="M2009" t="str">
        <f>VLOOKUP($A2009, 'Medical Examinations'!$A$2:$J$2336, 10, FALSE)</f>
        <v>Normal</v>
      </c>
      <c r="N2009">
        <f>VLOOKUP($A2009, 'Hospitalisation Details'!$A$2:$K$2344, 5, FALSE)</f>
        <v>0</v>
      </c>
      <c r="O2009">
        <f>VLOOKUP($A2009, 'Hospitalisation Details'!$A$2:$K$2344, 6, FALSE)</f>
        <v>3161.45</v>
      </c>
      <c r="P2009" t="str">
        <f>VLOOKUP($A2009, 'Hospitalisation Details'!$A$2:$K$2344, 7, FALSE)</f>
        <v>tier - 2</v>
      </c>
      <c r="Q2009" t="str">
        <f>VLOOKUP($A2009, 'Hospitalisation Details'!$A$2:$K$2344, 8, FALSE)</f>
        <v>tier - 1</v>
      </c>
      <c r="R2009" t="str">
        <f>VLOOKUP($A2009, 'Hospitalisation Details'!$A$2:$K$2344, 9, FALSE)</f>
        <v>R1011</v>
      </c>
      <c r="S2009" t="str">
        <f>VLOOKUP($A2009, 'Hospitalisation Details'!$A$2:$K$2344, 10, FALSE)</f>
        <v>10Jul1994</v>
      </c>
      <c r="T2009">
        <f>VLOOKUP($A2009, 'Hospitalisation Details'!$A$2:$K$2344, 11, FALSE)</f>
        <v>28</v>
      </c>
    </row>
    <row r="2010" spans="1:20" ht="15.75" x14ac:dyDescent="0.25">
      <c r="A2010" s="1" t="s">
        <v>358</v>
      </c>
      <c r="B2010" t="str">
        <f>VLOOKUP($A2010, 'Customer Names'!$A$2:$D$2336, 2, FALSE)</f>
        <v>Hirano</v>
      </c>
      <c r="C2010" t="str">
        <f>VLOOKUP($A2010, 'Customer Names'!$A$2:$D$2336, 3, FALSE)</f>
        <v xml:space="preserve"> Mr</v>
      </c>
      <c r="D2010" t="str">
        <f>VLOOKUP($A2010, 'Customer Names'!$A$2:$D$2336, 4, FALSE)</f>
        <v xml:space="preserve">  Kakushin</v>
      </c>
      <c r="E2010">
        <f>VLOOKUP($A2010, 'Medical Examinations'!$A$2:$J$2336, 2, FALSE)</f>
        <v>27.39</v>
      </c>
      <c r="F2010">
        <f>VLOOKUP($A2010, 'Medical Examinations'!$A$2:$J$2336, 3, FALSE)</f>
        <v>5.34</v>
      </c>
      <c r="G2010" t="str">
        <f>VLOOKUP($A2010, 'Medical Examinations'!$A$2:$J$2336, 4, FALSE)</f>
        <v>No</v>
      </c>
      <c r="H2010" t="str">
        <f>VLOOKUP($A2010, 'Medical Examinations'!$A$2:$J$2336, 5, FALSE)</f>
        <v>No</v>
      </c>
      <c r="I2010" t="str">
        <f>VLOOKUP($A2010, 'Medical Examinations'!$A$2:$J$2336, 6, FALSE)</f>
        <v>No</v>
      </c>
      <c r="J2010">
        <f>VLOOKUP($A2010, 'Medical Examinations'!$A$2:$J$2336, 7, FALSE)</f>
        <v>0</v>
      </c>
      <c r="K2010" t="str">
        <f>VLOOKUP($A2010, 'Medical Examinations'!$A$2:$J$2336, 8, FALSE)</f>
        <v>No</v>
      </c>
      <c r="L2010" t="str">
        <f>VLOOKUP($A2010, 'Medical Examinations'!$A$2:$J$2336, 9, FALSE)</f>
        <v>Obesity</v>
      </c>
      <c r="M2010" t="str">
        <f>VLOOKUP($A2010, 'Medical Examinations'!$A$2:$J$2336, 10, FALSE)</f>
        <v>Normal</v>
      </c>
      <c r="N2010">
        <f>VLOOKUP($A2010, 'Hospitalisation Details'!$A$2:$K$2344, 5, FALSE)</f>
        <v>0</v>
      </c>
      <c r="O2010">
        <f>VLOOKUP($A2010, 'Hospitalisation Details'!$A$2:$K$2344, 6, FALSE)</f>
        <v>3128.35</v>
      </c>
      <c r="P2010" t="str">
        <f>VLOOKUP($A2010, 'Hospitalisation Details'!$A$2:$K$2344, 7, FALSE)</f>
        <v>tier - 2</v>
      </c>
      <c r="Q2010" t="str">
        <f>VLOOKUP($A2010, 'Hospitalisation Details'!$A$2:$K$2344, 8, FALSE)</f>
        <v>tier - 3</v>
      </c>
      <c r="R2010" t="str">
        <f>VLOOKUP($A2010, 'Hospitalisation Details'!$A$2:$K$2344, 9, FALSE)</f>
        <v>R1021</v>
      </c>
      <c r="S2010" t="str">
        <f>VLOOKUP($A2010, 'Hospitalisation Details'!$A$2:$K$2344, 10, FALSE)</f>
        <v>25Jun1999</v>
      </c>
      <c r="T2010">
        <f>VLOOKUP($A2010, 'Hospitalisation Details'!$A$2:$K$2344, 11, FALSE)</f>
        <v>23</v>
      </c>
    </row>
    <row r="2011" spans="1:20" ht="15.75" x14ac:dyDescent="0.25">
      <c r="A2011" s="1" t="s">
        <v>357</v>
      </c>
      <c r="B2011" t="str">
        <f>VLOOKUP($A2011, 'Customer Names'!$A$2:$D$2336, 2, FALSE)</f>
        <v>Davi</v>
      </c>
      <c r="C2011" t="str">
        <f>VLOOKUP($A2011, 'Customer Names'!$A$2:$D$2336, 3, FALSE)</f>
        <v xml:space="preserve"> Mr</v>
      </c>
      <c r="D2011" t="str">
        <f>VLOOKUP($A2011, 'Customer Names'!$A$2:$D$2336, 4, FALSE)</f>
        <v xml:space="preserve">  Michael J</v>
      </c>
      <c r="E2011">
        <f>VLOOKUP($A2011, 'Medical Examinations'!$A$2:$J$2336, 2, FALSE)</f>
        <v>17.03</v>
      </c>
      <c r="F2011">
        <f>VLOOKUP($A2011, 'Medical Examinations'!$A$2:$J$2336, 3, FALSE)</f>
        <v>4.12</v>
      </c>
      <c r="G2011" t="str">
        <f>VLOOKUP($A2011, 'Medical Examinations'!$A$2:$J$2336, 4, FALSE)</f>
        <v>No</v>
      </c>
      <c r="H2011" t="str">
        <f>VLOOKUP($A2011, 'Medical Examinations'!$A$2:$J$2336, 5, FALSE)</f>
        <v>No</v>
      </c>
      <c r="I2011" t="str">
        <f>VLOOKUP($A2011, 'Medical Examinations'!$A$2:$J$2336, 6, FALSE)</f>
        <v>No</v>
      </c>
      <c r="J2011">
        <f>VLOOKUP($A2011, 'Medical Examinations'!$A$2:$J$2336, 7, FALSE)</f>
        <v>0</v>
      </c>
      <c r="K2011" t="str">
        <f>VLOOKUP($A2011, 'Medical Examinations'!$A$2:$J$2336, 8, FALSE)</f>
        <v>No</v>
      </c>
      <c r="L2011" t="str">
        <f>VLOOKUP($A2011, 'Medical Examinations'!$A$2:$J$2336, 9, FALSE)</f>
        <v>Underweight</v>
      </c>
      <c r="M2011" t="str">
        <f>VLOOKUP($A2011, 'Medical Examinations'!$A$2:$J$2336, 10, FALSE)</f>
        <v>Normal</v>
      </c>
      <c r="N2011">
        <f>VLOOKUP($A2011, 'Hospitalisation Details'!$A$2:$K$2344, 5, FALSE)</f>
        <v>3</v>
      </c>
      <c r="O2011">
        <f>VLOOKUP($A2011, 'Hospitalisation Details'!$A$2:$K$2344, 6, FALSE)</f>
        <v>3088.06</v>
      </c>
      <c r="P2011" t="str">
        <f>VLOOKUP($A2011, 'Hospitalisation Details'!$A$2:$K$2344, 7, FALSE)</f>
        <v>tier - 2</v>
      </c>
      <c r="Q2011" t="str">
        <f>VLOOKUP($A2011, 'Hospitalisation Details'!$A$2:$K$2344, 8, FALSE)</f>
        <v>tier - 2</v>
      </c>
      <c r="R2011" t="str">
        <f>VLOOKUP($A2011, 'Hospitalisation Details'!$A$2:$K$2344, 9, FALSE)</f>
        <v>R1013</v>
      </c>
      <c r="S2011" t="str">
        <f>VLOOKUP($A2011, 'Hospitalisation Details'!$A$2:$K$2344, 10, FALSE)</f>
        <v>1Aug1987</v>
      </c>
      <c r="T2011">
        <f>VLOOKUP($A2011, 'Hospitalisation Details'!$A$2:$K$2344, 11, FALSE)</f>
        <v>35</v>
      </c>
    </row>
    <row r="2012" spans="1:20" ht="15.75" x14ac:dyDescent="0.25">
      <c r="A2012" s="1" t="s">
        <v>356</v>
      </c>
      <c r="B2012" t="str">
        <f>VLOOKUP($A2012, 'Customer Names'!$A$2:$D$2336, 2, FALSE)</f>
        <v>Sloan</v>
      </c>
      <c r="C2012" t="str">
        <f>VLOOKUP($A2012, 'Customer Names'!$A$2:$D$2336, 3, FALSE)</f>
        <v xml:space="preserve"> Mr</v>
      </c>
      <c r="D2012" t="str">
        <f>VLOOKUP($A2012, 'Customer Names'!$A$2:$D$2336, 4, FALSE)</f>
        <v xml:space="preserve">  Bradley</v>
      </c>
      <c r="E2012">
        <f>VLOOKUP($A2012, 'Medical Examinations'!$A$2:$J$2336, 2, FALSE)</f>
        <v>23.75</v>
      </c>
      <c r="F2012">
        <f>VLOOKUP($A2012, 'Medical Examinations'!$A$2:$J$2336, 3, FALSE)</f>
        <v>5.49</v>
      </c>
      <c r="G2012" t="str">
        <f>VLOOKUP($A2012, 'Medical Examinations'!$A$2:$J$2336, 4, FALSE)</f>
        <v>No</v>
      </c>
      <c r="H2012" t="str">
        <f>VLOOKUP($A2012, 'Medical Examinations'!$A$2:$J$2336, 5, FALSE)</f>
        <v>No</v>
      </c>
      <c r="I2012" t="str">
        <f>VLOOKUP($A2012, 'Medical Examinations'!$A$2:$J$2336, 6, FALSE)</f>
        <v>No</v>
      </c>
      <c r="J2012">
        <f>VLOOKUP($A2012, 'Medical Examinations'!$A$2:$J$2336, 7, FALSE)</f>
        <v>0</v>
      </c>
      <c r="K2012" t="str">
        <f>VLOOKUP($A2012, 'Medical Examinations'!$A$2:$J$2336, 8, FALSE)</f>
        <v>No</v>
      </c>
      <c r="L2012" t="str">
        <f>VLOOKUP($A2012, 'Medical Examinations'!$A$2:$J$2336, 9, FALSE)</f>
        <v>Obesity</v>
      </c>
      <c r="M2012" t="str">
        <f>VLOOKUP($A2012, 'Medical Examinations'!$A$2:$J$2336, 10, FALSE)</f>
        <v>Normal</v>
      </c>
      <c r="N2012">
        <f>VLOOKUP($A2012, 'Hospitalisation Details'!$A$2:$K$2344, 5, FALSE)</f>
        <v>2</v>
      </c>
      <c r="O2012">
        <f>VLOOKUP($A2012, 'Hospitalisation Details'!$A$2:$K$2344, 6, FALSE)</f>
        <v>3077.1</v>
      </c>
      <c r="P2012" t="str">
        <f>VLOOKUP($A2012, 'Hospitalisation Details'!$A$2:$K$2344, 7, FALSE)</f>
        <v>tier - 2</v>
      </c>
      <c r="Q2012" t="str">
        <f>VLOOKUP($A2012, 'Hospitalisation Details'!$A$2:$K$2344, 8, FALSE)</f>
        <v>tier - 1</v>
      </c>
      <c r="R2012" t="str">
        <f>VLOOKUP($A2012, 'Hospitalisation Details'!$A$2:$K$2344, 9, FALSE)</f>
        <v>R1012</v>
      </c>
      <c r="S2012" t="str">
        <f>VLOOKUP($A2012, 'Hospitalisation Details'!$A$2:$K$2344, 10, FALSE)</f>
        <v>13Oct2001</v>
      </c>
      <c r="T2012">
        <f>VLOOKUP($A2012, 'Hospitalisation Details'!$A$2:$K$2344, 11, FALSE)</f>
        <v>21</v>
      </c>
    </row>
    <row r="2013" spans="1:20" ht="15.75" x14ac:dyDescent="0.25">
      <c r="A2013" s="1" t="s">
        <v>354</v>
      </c>
      <c r="B2013" t="str">
        <f>VLOOKUP($A2013, 'Customer Names'!$A$2:$D$2336, 2, FALSE)</f>
        <v>Homich</v>
      </c>
      <c r="C2013" t="str">
        <f>VLOOKUP($A2013, 'Customer Names'!$A$2:$D$2336, 3, FALSE)</f>
        <v xml:space="preserve"> Mr</v>
      </c>
      <c r="D2013" t="str">
        <f>VLOOKUP($A2013, 'Customer Names'!$A$2:$D$2336, 4, FALSE)</f>
        <v xml:space="preserve">  Matt</v>
      </c>
      <c r="E2013">
        <f>VLOOKUP($A2013, 'Medical Examinations'!$A$2:$J$2336, 2, FALSE)</f>
        <v>26.03</v>
      </c>
      <c r="F2013">
        <f>VLOOKUP($A2013, 'Medical Examinations'!$A$2:$J$2336, 3, FALSE)</f>
        <v>5.1100000000000003</v>
      </c>
      <c r="G2013" t="str">
        <f>VLOOKUP($A2013, 'Medical Examinations'!$A$2:$J$2336, 4, FALSE)</f>
        <v>No</v>
      </c>
      <c r="H2013" t="str">
        <f>VLOOKUP($A2013, 'Medical Examinations'!$A$2:$J$2336, 5, FALSE)</f>
        <v>No</v>
      </c>
      <c r="I2013" t="str">
        <f>VLOOKUP($A2013, 'Medical Examinations'!$A$2:$J$2336, 6, FALSE)</f>
        <v>No</v>
      </c>
      <c r="J2013">
        <f>VLOOKUP($A2013, 'Medical Examinations'!$A$2:$J$2336, 7, FALSE)</f>
        <v>0</v>
      </c>
      <c r="K2013" t="str">
        <f>VLOOKUP($A2013, 'Medical Examinations'!$A$2:$J$2336, 8, FALSE)</f>
        <v>No</v>
      </c>
      <c r="L2013" t="str">
        <f>VLOOKUP($A2013, 'Medical Examinations'!$A$2:$J$2336, 9, FALSE)</f>
        <v>Obesity</v>
      </c>
      <c r="M2013" t="str">
        <f>VLOOKUP($A2013, 'Medical Examinations'!$A$2:$J$2336, 10, FALSE)</f>
        <v>Normal</v>
      </c>
      <c r="N2013">
        <f>VLOOKUP($A2013, 'Hospitalisation Details'!$A$2:$K$2344, 5, FALSE)</f>
        <v>0</v>
      </c>
      <c r="O2013">
        <f>VLOOKUP($A2013, 'Hospitalisation Details'!$A$2:$K$2344, 6, FALSE)</f>
        <v>3070.81</v>
      </c>
      <c r="P2013" t="str">
        <f>VLOOKUP($A2013, 'Hospitalisation Details'!$A$2:$K$2344, 7, FALSE)</f>
        <v>tier - 3</v>
      </c>
      <c r="Q2013" t="str">
        <f>VLOOKUP($A2013, 'Hospitalisation Details'!$A$2:$K$2344, 8, FALSE)</f>
        <v>tier - 1</v>
      </c>
      <c r="R2013" t="str">
        <f>VLOOKUP($A2013, 'Hospitalisation Details'!$A$2:$K$2344, 9, FALSE)</f>
        <v>R1017</v>
      </c>
      <c r="S2013" t="str">
        <f>VLOOKUP($A2013, 'Hospitalisation Details'!$A$2:$K$2344, 10, FALSE)</f>
        <v>10Sep1995</v>
      </c>
      <c r="T2013">
        <f>VLOOKUP($A2013, 'Hospitalisation Details'!$A$2:$K$2344, 11, FALSE)</f>
        <v>27</v>
      </c>
    </row>
    <row r="2014" spans="1:20" ht="15.75" x14ac:dyDescent="0.25">
      <c r="A2014" s="1" t="s">
        <v>353</v>
      </c>
      <c r="B2014" t="str">
        <f>VLOOKUP($A2014, 'Customer Names'!$A$2:$D$2336, 2, FALSE)</f>
        <v>Bell</v>
      </c>
      <c r="C2014" t="str">
        <f>VLOOKUP($A2014, 'Customer Names'!$A$2:$D$2336, 3, FALSE)</f>
        <v xml:space="preserve"> Ms</v>
      </c>
      <c r="D2014" t="str">
        <f>VLOOKUP($A2014, 'Customer Names'!$A$2:$D$2336, 4, FALSE)</f>
        <v xml:space="preserve">  Amanda C</v>
      </c>
      <c r="E2014">
        <f>VLOOKUP($A2014, 'Medical Examinations'!$A$2:$J$2336, 2, FALSE)</f>
        <v>16.079999999999998</v>
      </c>
      <c r="F2014">
        <f>VLOOKUP($A2014, 'Medical Examinations'!$A$2:$J$2336, 3, FALSE)</f>
        <v>5.94</v>
      </c>
      <c r="G2014" t="str">
        <f>VLOOKUP($A2014, 'Medical Examinations'!$A$2:$J$2336, 4, FALSE)</f>
        <v>No</v>
      </c>
      <c r="H2014" t="str">
        <f>VLOOKUP($A2014, 'Medical Examinations'!$A$2:$J$2336, 5, FALSE)</f>
        <v>No</v>
      </c>
      <c r="I2014" t="str">
        <f>VLOOKUP($A2014, 'Medical Examinations'!$A$2:$J$2336, 6, FALSE)</f>
        <v>No</v>
      </c>
      <c r="J2014">
        <f>VLOOKUP($A2014, 'Medical Examinations'!$A$2:$J$2336, 7, FALSE)</f>
        <v>0</v>
      </c>
      <c r="K2014" t="str">
        <f>VLOOKUP($A2014, 'Medical Examinations'!$A$2:$J$2336, 8, FALSE)</f>
        <v>No</v>
      </c>
      <c r="L2014" t="str">
        <f>VLOOKUP($A2014, 'Medical Examinations'!$A$2:$J$2336, 9, FALSE)</f>
        <v>Underweight</v>
      </c>
      <c r="M2014" t="str">
        <f>VLOOKUP($A2014, 'Medical Examinations'!$A$2:$J$2336, 10, FALSE)</f>
        <v>Diabetes</v>
      </c>
      <c r="N2014">
        <f>VLOOKUP($A2014, 'Hospitalisation Details'!$A$2:$K$2344, 5, FALSE)</f>
        <v>3</v>
      </c>
      <c r="O2014">
        <f>VLOOKUP($A2014, 'Hospitalisation Details'!$A$2:$K$2344, 6, FALSE)</f>
        <v>3065.49</v>
      </c>
      <c r="P2014" t="str">
        <f>VLOOKUP($A2014, 'Hospitalisation Details'!$A$2:$K$2344, 7, FALSE)</f>
        <v>tier - 2</v>
      </c>
      <c r="Q2014" t="str">
        <f>VLOOKUP($A2014, 'Hospitalisation Details'!$A$2:$K$2344, 8, FALSE)</f>
        <v>tier - 1</v>
      </c>
      <c r="R2014" t="str">
        <f>VLOOKUP($A2014, 'Hospitalisation Details'!$A$2:$K$2344, 9, FALSE)</f>
        <v>R1012</v>
      </c>
      <c r="S2014" t="str">
        <f>VLOOKUP($A2014, 'Hospitalisation Details'!$A$2:$K$2344, 10, FALSE)</f>
        <v>1Oct1989</v>
      </c>
      <c r="T2014">
        <f>VLOOKUP($A2014, 'Hospitalisation Details'!$A$2:$K$2344, 11, FALSE)</f>
        <v>33</v>
      </c>
    </row>
    <row r="2015" spans="1:20" ht="15.75" x14ac:dyDescent="0.25">
      <c r="A2015" s="1" t="s">
        <v>352</v>
      </c>
      <c r="B2015" t="str">
        <f>VLOOKUP($A2015, 'Customer Names'!$A$2:$D$2336, 2, FALSE)</f>
        <v>Kristjansson</v>
      </c>
      <c r="C2015" t="str">
        <f>VLOOKUP($A2015, 'Customer Names'!$A$2:$D$2336, 3, FALSE)</f>
        <v xml:space="preserve"> Mr</v>
      </c>
      <c r="D2015" t="str">
        <f>VLOOKUP($A2015, 'Customer Names'!$A$2:$D$2336, 4, FALSE)</f>
        <v xml:space="preserve">  Valur</v>
      </c>
      <c r="E2015">
        <f>VLOOKUP($A2015, 'Medical Examinations'!$A$2:$J$2336, 2, FALSE)</f>
        <v>30.875</v>
      </c>
      <c r="F2015">
        <f>VLOOKUP($A2015, 'Medical Examinations'!$A$2:$J$2336, 3, FALSE)</f>
        <v>5.54</v>
      </c>
      <c r="G2015" t="str">
        <f>VLOOKUP($A2015, 'Medical Examinations'!$A$2:$J$2336, 4, FALSE)</f>
        <v>No</v>
      </c>
      <c r="H2015" t="str">
        <f>VLOOKUP($A2015, 'Medical Examinations'!$A$2:$J$2336, 5, FALSE)</f>
        <v>No</v>
      </c>
      <c r="I2015" t="str">
        <f>VLOOKUP($A2015, 'Medical Examinations'!$A$2:$J$2336, 6, FALSE)</f>
        <v>No</v>
      </c>
      <c r="J2015">
        <f>VLOOKUP($A2015, 'Medical Examinations'!$A$2:$J$2336, 7, FALSE)</f>
        <v>1</v>
      </c>
      <c r="K2015" t="str">
        <f>VLOOKUP($A2015, 'Medical Examinations'!$A$2:$J$2336, 8, FALSE)</f>
        <v>No</v>
      </c>
      <c r="L2015" t="str">
        <f>VLOOKUP($A2015, 'Medical Examinations'!$A$2:$J$2336, 9, FALSE)</f>
        <v>Obesity</v>
      </c>
      <c r="M2015" t="str">
        <f>VLOOKUP($A2015, 'Medical Examinations'!$A$2:$J$2336, 10, FALSE)</f>
        <v>Normal</v>
      </c>
      <c r="N2015">
        <f>VLOOKUP($A2015, 'Hospitalisation Details'!$A$2:$K$2344, 5, FALSE)</f>
        <v>0</v>
      </c>
      <c r="O2015">
        <f>VLOOKUP($A2015, 'Hospitalisation Details'!$A$2:$K$2344, 6, FALSE)</f>
        <v>3062.51</v>
      </c>
      <c r="P2015" t="str">
        <f>VLOOKUP($A2015, 'Hospitalisation Details'!$A$2:$K$2344, 7, FALSE)</f>
        <v>tier - 3</v>
      </c>
      <c r="Q2015" t="str">
        <f>VLOOKUP($A2015, 'Hospitalisation Details'!$A$2:$K$2344, 8, FALSE)</f>
        <v>tier - 1</v>
      </c>
      <c r="R2015" t="str">
        <f>VLOOKUP($A2015, 'Hospitalisation Details'!$A$2:$K$2344, 9, FALSE)</f>
        <v>R1012</v>
      </c>
      <c r="S2015" t="str">
        <f>VLOOKUP($A2015, 'Hospitalisation Details'!$A$2:$K$2344, 10, FALSE)</f>
        <v>26Sep1994</v>
      </c>
      <c r="T2015">
        <f>VLOOKUP($A2015, 'Hospitalisation Details'!$A$2:$K$2344, 11, FALSE)</f>
        <v>28</v>
      </c>
    </row>
    <row r="2016" spans="1:20" ht="15.75" x14ac:dyDescent="0.25">
      <c r="A2016" s="1" t="s">
        <v>351</v>
      </c>
      <c r="B2016" t="str">
        <f>VLOOKUP($A2016, 'Customer Names'!$A$2:$D$2336, 2, FALSE)</f>
        <v>Pitman</v>
      </c>
      <c r="C2016" t="str">
        <f>VLOOKUP($A2016, 'Customer Names'!$A$2:$D$2336, 3, FALSE)</f>
        <v xml:space="preserve"> Ms</v>
      </c>
      <c r="D2016" t="str">
        <f>VLOOKUP($A2016, 'Customer Names'!$A$2:$D$2336, 4, FALSE)</f>
        <v xml:space="preserve">  Erica J</v>
      </c>
      <c r="E2016">
        <f>VLOOKUP($A2016, 'Medical Examinations'!$A$2:$J$2336, 2, FALSE)</f>
        <v>31.79</v>
      </c>
      <c r="F2016">
        <f>VLOOKUP($A2016, 'Medical Examinations'!$A$2:$J$2336, 3, FALSE)</f>
        <v>7.09</v>
      </c>
      <c r="G2016" t="str">
        <f>VLOOKUP($A2016, 'Medical Examinations'!$A$2:$J$2336, 4, FALSE)</f>
        <v>No</v>
      </c>
      <c r="H2016" t="str">
        <f>VLOOKUP($A2016, 'Medical Examinations'!$A$2:$J$2336, 5, FALSE)</f>
        <v>No</v>
      </c>
      <c r="I2016" t="str">
        <f>VLOOKUP($A2016, 'Medical Examinations'!$A$2:$J$2336, 6, FALSE)</f>
        <v>No</v>
      </c>
      <c r="J2016">
        <f>VLOOKUP($A2016, 'Medical Examinations'!$A$2:$J$2336, 7, FALSE)</f>
        <v>1</v>
      </c>
      <c r="K2016" t="str">
        <f>VLOOKUP($A2016, 'Medical Examinations'!$A$2:$J$2336, 8, FALSE)</f>
        <v>No</v>
      </c>
      <c r="L2016" t="str">
        <f>VLOOKUP($A2016, 'Medical Examinations'!$A$2:$J$2336, 9, FALSE)</f>
        <v>Obesity</v>
      </c>
      <c r="M2016" t="str">
        <f>VLOOKUP($A2016, 'Medical Examinations'!$A$2:$J$2336, 10, FALSE)</f>
        <v>Diabetes</v>
      </c>
      <c r="N2016">
        <f>VLOOKUP($A2016, 'Hospitalisation Details'!$A$2:$K$2344, 5, FALSE)</f>
        <v>2</v>
      </c>
      <c r="O2016">
        <f>VLOOKUP($A2016, 'Hospitalisation Details'!$A$2:$K$2344, 6, FALSE)</f>
        <v>3056.39</v>
      </c>
      <c r="P2016" t="str">
        <f>VLOOKUP($A2016, 'Hospitalisation Details'!$A$2:$K$2344, 7, FALSE)</f>
        <v>tier - 2</v>
      </c>
      <c r="Q2016" t="str">
        <f>VLOOKUP($A2016, 'Hospitalisation Details'!$A$2:$K$2344, 8, FALSE)</f>
        <v>tier - 3</v>
      </c>
      <c r="R2016" t="str">
        <f>VLOOKUP($A2016, 'Hospitalisation Details'!$A$2:$K$2344, 9, FALSE)</f>
        <v>R1013</v>
      </c>
      <c r="S2016" t="str">
        <f>VLOOKUP($A2016, 'Hospitalisation Details'!$A$2:$K$2344, 10, FALSE)</f>
        <v>21Jun2002</v>
      </c>
      <c r="T2016">
        <f>VLOOKUP($A2016, 'Hospitalisation Details'!$A$2:$K$2344, 11, FALSE)</f>
        <v>20</v>
      </c>
    </row>
    <row r="2017" spans="1:20" ht="15.75" x14ac:dyDescent="0.25">
      <c r="A2017" s="1" t="s">
        <v>350</v>
      </c>
      <c r="B2017" t="str">
        <f>VLOOKUP($A2017, 'Customer Names'!$A$2:$D$2336, 2, FALSE)</f>
        <v>Curley</v>
      </c>
      <c r="C2017" t="str">
        <f>VLOOKUP($A2017, 'Customer Names'!$A$2:$D$2336, 3, FALSE)</f>
        <v xml:space="preserve"> Mr</v>
      </c>
      <c r="D2017" t="str">
        <f>VLOOKUP($A2017, 'Customer Names'!$A$2:$D$2336, 4, FALSE)</f>
        <v xml:space="preserve">  Stephen F</v>
      </c>
      <c r="E2017">
        <f>VLOOKUP($A2017, 'Medical Examinations'!$A$2:$J$2336, 2, FALSE)</f>
        <v>28.48</v>
      </c>
      <c r="F2017">
        <f>VLOOKUP($A2017, 'Medical Examinations'!$A$2:$J$2336, 3, FALSE)</f>
        <v>6.22</v>
      </c>
      <c r="G2017" t="str">
        <f>VLOOKUP($A2017, 'Medical Examinations'!$A$2:$J$2336, 4, FALSE)</f>
        <v>No</v>
      </c>
      <c r="H2017" t="str">
        <f>VLOOKUP($A2017, 'Medical Examinations'!$A$2:$J$2336, 5, FALSE)</f>
        <v>No</v>
      </c>
      <c r="I2017" t="str">
        <f>VLOOKUP($A2017, 'Medical Examinations'!$A$2:$J$2336, 6, FALSE)</f>
        <v>Yes</v>
      </c>
      <c r="J2017">
        <f>VLOOKUP($A2017, 'Medical Examinations'!$A$2:$J$2336, 7, FALSE)</f>
        <v>0</v>
      </c>
      <c r="K2017" t="str">
        <f>VLOOKUP($A2017, 'Medical Examinations'!$A$2:$J$2336, 8, FALSE)</f>
        <v>No</v>
      </c>
      <c r="L2017" t="str">
        <f>VLOOKUP($A2017, 'Medical Examinations'!$A$2:$J$2336, 9, FALSE)</f>
        <v>Obesity</v>
      </c>
      <c r="M2017" t="str">
        <f>VLOOKUP($A2017, 'Medical Examinations'!$A$2:$J$2336, 10, FALSE)</f>
        <v>Diabetes</v>
      </c>
      <c r="N2017">
        <f>VLOOKUP($A2017, 'Hospitalisation Details'!$A$2:$K$2344, 5, FALSE)</f>
        <v>0</v>
      </c>
      <c r="O2017">
        <f>VLOOKUP($A2017, 'Hospitalisation Details'!$A$2:$K$2344, 6, FALSE)</f>
        <v>3051.73</v>
      </c>
      <c r="P2017" t="str">
        <f>VLOOKUP($A2017, 'Hospitalisation Details'!$A$2:$K$2344, 7, FALSE)</f>
        <v>tier - 2</v>
      </c>
      <c r="Q2017" t="str">
        <f>VLOOKUP($A2017, 'Hospitalisation Details'!$A$2:$K$2344, 8, FALSE)</f>
        <v>tier - 2</v>
      </c>
      <c r="R2017" t="str">
        <f>VLOOKUP($A2017, 'Hospitalisation Details'!$A$2:$K$2344, 9, FALSE)</f>
        <v>R1011</v>
      </c>
      <c r="S2017" t="str">
        <f>VLOOKUP($A2017, 'Hospitalisation Details'!$A$2:$K$2344, 10, FALSE)</f>
        <v>22Dec1997</v>
      </c>
      <c r="T2017">
        <f>VLOOKUP($A2017, 'Hospitalisation Details'!$A$2:$K$2344, 11, FALSE)</f>
        <v>25</v>
      </c>
    </row>
    <row r="2018" spans="1:20" ht="15.75" x14ac:dyDescent="0.25">
      <c r="A2018" s="1" t="s">
        <v>349</v>
      </c>
      <c r="B2018" t="str">
        <f>VLOOKUP($A2018, 'Customer Names'!$A$2:$D$2336, 2, FALSE)</f>
        <v>Zimmer</v>
      </c>
      <c r="C2018" t="str">
        <f>VLOOKUP($A2018, 'Customer Names'!$A$2:$D$2336, 3, FALSE)</f>
        <v xml:space="preserve"> Ms</v>
      </c>
      <c r="D2018" t="str">
        <f>VLOOKUP($A2018, 'Customer Names'!$A$2:$D$2336, 4, FALSE)</f>
        <v xml:space="preserve">  Lissa</v>
      </c>
      <c r="E2018">
        <f>VLOOKUP($A2018, 'Medical Examinations'!$A$2:$J$2336, 2, FALSE)</f>
        <v>26.6</v>
      </c>
      <c r="F2018">
        <f>VLOOKUP($A2018, 'Medical Examinations'!$A$2:$J$2336, 3, FALSE)</f>
        <v>4.33</v>
      </c>
      <c r="G2018" t="str">
        <f>VLOOKUP($A2018, 'Medical Examinations'!$A$2:$J$2336, 4, FALSE)</f>
        <v>No</v>
      </c>
      <c r="H2018" t="str">
        <f>VLOOKUP($A2018, 'Medical Examinations'!$A$2:$J$2336, 5, FALSE)</f>
        <v>No</v>
      </c>
      <c r="I2018" t="str">
        <f>VLOOKUP($A2018, 'Medical Examinations'!$A$2:$J$2336, 6, FALSE)</f>
        <v>No</v>
      </c>
      <c r="J2018">
        <f>VLOOKUP($A2018, 'Medical Examinations'!$A$2:$J$2336, 7, FALSE)</f>
        <v>0</v>
      </c>
      <c r="K2018" t="str">
        <f>VLOOKUP($A2018, 'Medical Examinations'!$A$2:$J$2336, 8, FALSE)</f>
        <v>No</v>
      </c>
      <c r="L2018" t="str">
        <f>VLOOKUP($A2018, 'Medical Examinations'!$A$2:$J$2336, 9, FALSE)</f>
        <v>Obesity</v>
      </c>
      <c r="M2018" t="str">
        <f>VLOOKUP($A2018, 'Medical Examinations'!$A$2:$J$2336, 10, FALSE)</f>
        <v>Normal</v>
      </c>
      <c r="N2018">
        <f>VLOOKUP($A2018, 'Hospitalisation Details'!$A$2:$K$2344, 5, FALSE)</f>
        <v>0</v>
      </c>
      <c r="O2018">
        <f>VLOOKUP($A2018, 'Hospitalisation Details'!$A$2:$K$2344, 6, FALSE)</f>
        <v>3046.06</v>
      </c>
      <c r="P2018" t="str">
        <f>VLOOKUP($A2018, 'Hospitalisation Details'!$A$2:$K$2344, 7, FALSE)</f>
        <v>tier - 2</v>
      </c>
      <c r="Q2018" t="str">
        <f>VLOOKUP($A2018, 'Hospitalisation Details'!$A$2:$K$2344, 8, FALSE)</f>
        <v>tier - 1</v>
      </c>
      <c r="R2018" t="str">
        <f>VLOOKUP($A2018, 'Hospitalisation Details'!$A$2:$K$2344, 9, FALSE)</f>
        <v>R1023</v>
      </c>
      <c r="S2018" t="str">
        <f>VLOOKUP($A2018, 'Hospitalisation Details'!$A$2:$K$2344, 10, FALSE)</f>
        <v>9Aug1998</v>
      </c>
      <c r="T2018">
        <f>VLOOKUP($A2018, 'Hospitalisation Details'!$A$2:$K$2344, 11, FALSE)</f>
        <v>24</v>
      </c>
    </row>
    <row r="2019" spans="1:20" ht="15.75" x14ac:dyDescent="0.25">
      <c r="A2019" s="1" t="s">
        <v>348</v>
      </c>
      <c r="B2019" t="str">
        <f>VLOOKUP($A2019, 'Customer Names'!$A$2:$D$2336, 2, FALSE)</f>
        <v>Granski</v>
      </c>
      <c r="C2019" t="str">
        <f>VLOOKUP($A2019, 'Customer Names'!$A$2:$D$2336, 3, FALSE)</f>
        <v xml:space="preserve"> Ms</v>
      </c>
      <c r="D2019" t="str">
        <f>VLOOKUP($A2019, 'Customer Names'!$A$2:$D$2336, 4, FALSE)</f>
        <v xml:space="preserve">  Megan</v>
      </c>
      <c r="E2019">
        <f>VLOOKUP($A2019, 'Medical Examinations'!$A$2:$J$2336, 2, FALSE)</f>
        <v>25.27</v>
      </c>
      <c r="F2019">
        <f>VLOOKUP($A2019, 'Medical Examinations'!$A$2:$J$2336, 3, FALSE)</f>
        <v>5.83</v>
      </c>
      <c r="G2019" t="str">
        <f>VLOOKUP($A2019, 'Medical Examinations'!$A$2:$J$2336, 4, FALSE)</f>
        <v>No</v>
      </c>
      <c r="H2019" t="str">
        <f>VLOOKUP($A2019, 'Medical Examinations'!$A$2:$J$2336, 5, FALSE)</f>
        <v>No</v>
      </c>
      <c r="I2019" t="str">
        <f>VLOOKUP($A2019, 'Medical Examinations'!$A$2:$J$2336, 6, FALSE)</f>
        <v>No</v>
      </c>
      <c r="J2019">
        <f>VLOOKUP($A2019, 'Medical Examinations'!$A$2:$J$2336, 7, FALSE)</f>
        <v>0</v>
      </c>
      <c r="K2019" t="str">
        <f>VLOOKUP($A2019, 'Medical Examinations'!$A$2:$J$2336, 8, FALSE)</f>
        <v>No</v>
      </c>
      <c r="L2019" t="str">
        <f>VLOOKUP($A2019, 'Medical Examinations'!$A$2:$J$2336, 9, FALSE)</f>
        <v>Obesity</v>
      </c>
      <c r="M2019" t="str">
        <f>VLOOKUP($A2019, 'Medical Examinations'!$A$2:$J$2336, 10, FALSE)</f>
        <v>Diabetes</v>
      </c>
      <c r="N2019">
        <f>VLOOKUP($A2019, 'Hospitalisation Details'!$A$2:$K$2344, 5, FALSE)</f>
        <v>0</v>
      </c>
      <c r="O2019">
        <f>VLOOKUP($A2019, 'Hospitalisation Details'!$A$2:$K$2344, 6, FALSE)</f>
        <v>3044.21</v>
      </c>
      <c r="P2019" t="str">
        <f>VLOOKUP($A2019, 'Hospitalisation Details'!$A$2:$K$2344, 7, FALSE)</f>
        <v>tier - 2</v>
      </c>
      <c r="Q2019" t="str">
        <f>VLOOKUP($A2019, 'Hospitalisation Details'!$A$2:$K$2344, 8, FALSE)</f>
        <v>tier - 3</v>
      </c>
      <c r="R2019" t="str">
        <f>VLOOKUP($A2019, 'Hospitalisation Details'!$A$2:$K$2344, 9, FALSE)</f>
        <v>R1024</v>
      </c>
      <c r="S2019" t="str">
        <f>VLOOKUP($A2019, 'Hospitalisation Details'!$A$2:$K$2344, 10, FALSE)</f>
        <v>15Sep1998</v>
      </c>
      <c r="T2019">
        <f>VLOOKUP($A2019, 'Hospitalisation Details'!$A$2:$K$2344, 11, FALSE)</f>
        <v>24</v>
      </c>
    </row>
    <row r="2020" spans="1:20" ht="15.75" x14ac:dyDescent="0.25">
      <c r="A2020" s="1" t="s">
        <v>347</v>
      </c>
      <c r="B2020" t="str">
        <f>VLOOKUP($A2020, 'Customer Names'!$A$2:$D$2336, 2, FALSE)</f>
        <v>Dunn</v>
      </c>
      <c r="C2020" t="str">
        <f>VLOOKUP($A2020, 'Customer Names'!$A$2:$D$2336, 3, FALSE)</f>
        <v xml:space="preserve"> Ms</v>
      </c>
      <c r="D2020" t="str">
        <f>VLOOKUP($A2020, 'Customer Names'!$A$2:$D$2336, 4, FALSE)</f>
        <v xml:space="preserve">  Alyson</v>
      </c>
      <c r="E2020">
        <f>VLOOKUP($A2020, 'Medical Examinations'!$A$2:$J$2336, 2, FALSE)</f>
        <v>34.484999999999999</v>
      </c>
      <c r="F2020">
        <f>VLOOKUP($A2020, 'Medical Examinations'!$A$2:$J$2336, 3, FALSE)</f>
        <v>4.7</v>
      </c>
      <c r="G2020" t="str">
        <f>VLOOKUP($A2020, 'Medical Examinations'!$A$2:$J$2336, 4, FALSE)</f>
        <v>Yes</v>
      </c>
      <c r="H2020" t="str">
        <f>VLOOKUP($A2020, 'Medical Examinations'!$A$2:$J$2336, 5, FALSE)</f>
        <v>No</v>
      </c>
      <c r="I2020" t="str">
        <f>VLOOKUP($A2020, 'Medical Examinations'!$A$2:$J$2336, 6, FALSE)</f>
        <v>Yes</v>
      </c>
      <c r="J2020">
        <f>VLOOKUP($A2020, 'Medical Examinations'!$A$2:$J$2336, 7, FALSE)</f>
        <v>1</v>
      </c>
      <c r="K2020" t="str">
        <f>VLOOKUP($A2020, 'Medical Examinations'!$A$2:$J$2336, 8, FALSE)</f>
        <v>No</v>
      </c>
      <c r="L2020" t="str">
        <f>VLOOKUP($A2020, 'Medical Examinations'!$A$2:$J$2336, 9, FALSE)</f>
        <v>Obesity</v>
      </c>
      <c r="M2020" t="str">
        <f>VLOOKUP($A2020, 'Medical Examinations'!$A$2:$J$2336, 10, FALSE)</f>
        <v>Normal</v>
      </c>
      <c r="N2020">
        <f>VLOOKUP($A2020, 'Hospitalisation Details'!$A$2:$K$2344, 5, FALSE)</f>
        <v>0</v>
      </c>
      <c r="O2020">
        <f>VLOOKUP($A2020, 'Hospitalisation Details'!$A$2:$K$2344, 6, FALSE)</f>
        <v>3021.81</v>
      </c>
      <c r="P2020" t="str">
        <f>VLOOKUP($A2020, 'Hospitalisation Details'!$A$2:$K$2344, 7, FALSE)</f>
        <v>tier - 2</v>
      </c>
      <c r="Q2020" t="str">
        <f>VLOOKUP($A2020, 'Hospitalisation Details'!$A$2:$K$2344, 8, FALSE)</f>
        <v>tier - 3</v>
      </c>
      <c r="R2020" t="str">
        <f>VLOOKUP($A2020, 'Hospitalisation Details'!$A$2:$K$2344, 9, FALSE)</f>
        <v>R1012</v>
      </c>
      <c r="S2020" t="str">
        <f>VLOOKUP($A2020, 'Hospitalisation Details'!$A$2:$K$2344, 10, FALSE)</f>
        <v>19Dec1997</v>
      </c>
      <c r="T2020">
        <f>VLOOKUP($A2020, 'Hospitalisation Details'!$A$2:$K$2344, 11, FALSE)</f>
        <v>25</v>
      </c>
    </row>
    <row r="2021" spans="1:20" ht="15.75" x14ac:dyDescent="0.25">
      <c r="A2021" s="1" t="s">
        <v>346</v>
      </c>
      <c r="B2021" t="str">
        <f>VLOOKUP($A2021, 'Customer Names'!$A$2:$D$2336, 2, FALSE)</f>
        <v>Regina</v>
      </c>
      <c r="C2021" t="str">
        <f>VLOOKUP($A2021, 'Customer Names'!$A$2:$D$2336, 3, FALSE)</f>
        <v xml:space="preserve"> Mr</v>
      </c>
      <c r="D2021" t="str">
        <f>VLOOKUP($A2021, 'Customer Names'!$A$2:$D$2336, 4, FALSE)</f>
        <v xml:space="preserve">  Chance B</v>
      </c>
      <c r="E2021">
        <f>VLOOKUP($A2021, 'Medical Examinations'!$A$2:$J$2336, 2, FALSE)</f>
        <v>15.57</v>
      </c>
      <c r="F2021">
        <f>VLOOKUP($A2021, 'Medical Examinations'!$A$2:$J$2336, 3, FALSE)</f>
        <v>4.07</v>
      </c>
      <c r="G2021" t="str">
        <f>VLOOKUP($A2021, 'Medical Examinations'!$A$2:$J$2336, 4, FALSE)</f>
        <v>No</v>
      </c>
      <c r="H2021" t="str">
        <f>VLOOKUP($A2021, 'Medical Examinations'!$A$2:$J$2336, 5, FALSE)</f>
        <v>No</v>
      </c>
      <c r="I2021" t="str">
        <f>VLOOKUP($A2021, 'Medical Examinations'!$A$2:$J$2336, 6, FALSE)</f>
        <v>No</v>
      </c>
      <c r="J2021">
        <f>VLOOKUP($A2021, 'Medical Examinations'!$A$2:$J$2336, 7, FALSE)</f>
        <v>0</v>
      </c>
      <c r="K2021" t="str">
        <f>VLOOKUP($A2021, 'Medical Examinations'!$A$2:$J$2336, 8, FALSE)</f>
        <v>No</v>
      </c>
      <c r="L2021" t="str">
        <f>VLOOKUP($A2021, 'Medical Examinations'!$A$2:$J$2336, 9, FALSE)</f>
        <v>Underweight</v>
      </c>
      <c r="M2021" t="str">
        <f>VLOOKUP($A2021, 'Medical Examinations'!$A$2:$J$2336, 10, FALSE)</f>
        <v>Normal</v>
      </c>
      <c r="N2021">
        <f>VLOOKUP($A2021, 'Hospitalisation Details'!$A$2:$K$2344, 5, FALSE)</f>
        <v>3</v>
      </c>
      <c r="O2021">
        <f>VLOOKUP($A2021, 'Hospitalisation Details'!$A$2:$K$2344, 6, FALSE)</f>
        <v>3018.04</v>
      </c>
      <c r="P2021" t="str">
        <f>VLOOKUP($A2021, 'Hospitalisation Details'!$A$2:$K$2344, 7, FALSE)</f>
        <v>tier - 2</v>
      </c>
      <c r="Q2021" t="str">
        <f>VLOOKUP($A2021, 'Hospitalisation Details'!$A$2:$K$2344, 8, FALSE)</f>
        <v>tier - 2</v>
      </c>
      <c r="R2021" t="str">
        <f>VLOOKUP($A2021, 'Hospitalisation Details'!$A$2:$K$2344, 9, FALSE)</f>
        <v>R1012</v>
      </c>
      <c r="S2021" t="str">
        <f>VLOOKUP($A2021, 'Hospitalisation Details'!$A$2:$K$2344, 10, FALSE)</f>
        <v>28Sep1988</v>
      </c>
      <c r="T2021">
        <f>VLOOKUP($A2021, 'Hospitalisation Details'!$A$2:$K$2344, 11, FALSE)</f>
        <v>34</v>
      </c>
    </row>
    <row r="2022" spans="1:20" ht="15.75" x14ac:dyDescent="0.25">
      <c r="A2022" s="1" t="s">
        <v>345</v>
      </c>
      <c r="B2022" t="str">
        <f>VLOOKUP($A2022, 'Customer Names'!$A$2:$D$2336, 2, FALSE)</f>
        <v>O'Connor</v>
      </c>
      <c r="C2022" t="str">
        <f>VLOOKUP($A2022, 'Customer Names'!$A$2:$D$2336, 3, FALSE)</f>
        <v xml:space="preserve"> Mr</v>
      </c>
      <c r="D2022" t="str">
        <f>VLOOKUP($A2022, 'Customer Names'!$A$2:$D$2336, 4, FALSE)</f>
        <v xml:space="preserve">  Sean P</v>
      </c>
      <c r="E2022">
        <f>VLOOKUP($A2022, 'Medical Examinations'!$A$2:$J$2336, 2, FALSE)</f>
        <v>30.36</v>
      </c>
      <c r="F2022">
        <f>VLOOKUP($A2022, 'Medical Examinations'!$A$2:$J$2336, 3, FALSE)</f>
        <v>9.39</v>
      </c>
      <c r="G2022" t="str">
        <f>VLOOKUP($A2022, 'Medical Examinations'!$A$2:$J$2336, 4, FALSE)</f>
        <v>No</v>
      </c>
      <c r="H2022" t="str">
        <f>VLOOKUP($A2022, 'Medical Examinations'!$A$2:$J$2336, 5, FALSE)</f>
        <v>No</v>
      </c>
      <c r="I2022" t="str">
        <f>VLOOKUP($A2022, 'Medical Examinations'!$A$2:$J$2336, 6, FALSE)</f>
        <v>No</v>
      </c>
      <c r="J2022">
        <f>VLOOKUP($A2022, 'Medical Examinations'!$A$2:$J$2336, 7, FALSE)</f>
        <v>1</v>
      </c>
      <c r="K2022" t="str">
        <f>VLOOKUP($A2022, 'Medical Examinations'!$A$2:$J$2336, 8, FALSE)</f>
        <v>No</v>
      </c>
      <c r="L2022" t="str">
        <f>VLOOKUP($A2022, 'Medical Examinations'!$A$2:$J$2336, 9, FALSE)</f>
        <v>Obesity</v>
      </c>
      <c r="M2022" t="str">
        <f>VLOOKUP($A2022, 'Medical Examinations'!$A$2:$J$2336, 10, FALSE)</f>
        <v>Diabetes</v>
      </c>
      <c r="N2022">
        <f>VLOOKUP($A2022, 'Hospitalisation Details'!$A$2:$K$2344, 5, FALSE)</f>
        <v>0</v>
      </c>
      <c r="O2022">
        <f>VLOOKUP($A2022, 'Hospitalisation Details'!$A$2:$K$2344, 6, FALSE)</f>
        <v>3012.22</v>
      </c>
      <c r="P2022" t="str">
        <f>VLOOKUP($A2022, 'Hospitalisation Details'!$A$2:$K$2344, 7, FALSE)</f>
        <v>tier - 2</v>
      </c>
      <c r="Q2022" t="str">
        <f>VLOOKUP($A2022, 'Hospitalisation Details'!$A$2:$K$2344, 8, FALSE)</f>
        <v>tier - 3</v>
      </c>
      <c r="R2022" t="str">
        <f>VLOOKUP($A2022, 'Hospitalisation Details'!$A$2:$K$2344, 9, FALSE)</f>
        <v>R1012</v>
      </c>
      <c r="S2022" t="str">
        <f>VLOOKUP($A2022, 'Hospitalisation Details'!$A$2:$K$2344, 10, FALSE)</f>
        <v>15Dec2002</v>
      </c>
      <c r="T2022">
        <f>VLOOKUP($A2022, 'Hospitalisation Details'!$A$2:$K$2344, 11, FALSE)</f>
        <v>20</v>
      </c>
    </row>
    <row r="2023" spans="1:20" ht="15.75" x14ac:dyDescent="0.25">
      <c r="A2023" s="1" t="s">
        <v>344</v>
      </c>
      <c r="B2023" t="str">
        <f>VLOOKUP($A2023, 'Customer Names'!$A$2:$D$2336, 2, FALSE)</f>
        <v>Howe</v>
      </c>
      <c r="C2023" t="str">
        <f>VLOOKUP($A2023, 'Customer Names'!$A$2:$D$2336, 3, FALSE)</f>
        <v xml:space="preserve"> Ms</v>
      </c>
      <c r="D2023" t="str">
        <f>VLOOKUP($A2023, 'Customer Names'!$A$2:$D$2336, 4, FALSE)</f>
        <v xml:space="preserve">  Therese</v>
      </c>
      <c r="E2023">
        <f>VLOOKUP($A2023, 'Medical Examinations'!$A$2:$J$2336, 2, FALSE)</f>
        <v>19.37</v>
      </c>
      <c r="F2023">
        <f>VLOOKUP($A2023, 'Medical Examinations'!$A$2:$J$2336, 3, FALSE)</f>
        <v>4.18</v>
      </c>
      <c r="G2023" t="str">
        <f>VLOOKUP($A2023, 'Medical Examinations'!$A$2:$J$2336, 4, FALSE)</f>
        <v>No</v>
      </c>
      <c r="H2023" t="str">
        <f>VLOOKUP($A2023, 'Medical Examinations'!$A$2:$J$2336, 5, FALSE)</f>
        <v>No</v>
      </c>
      <c r="I2023" t="str">
        <f>VLOOKUP($A2023, 'Medical Examinations'!$A$2:$J$2336, 6, FALSE)</f>
        <v>No</v>
      </c>
      <c r="J2023">
        <f>VLOOKUP($A2023, 'Medical Examinations'!$A$2:$J$2336, 7, FALSE)</f>
        <v>0</v>
      </c>
      <c r="K2023" t="str">
        <f>VLOOKUP($A2023, 'Medical Examinations'!$A$2:$J$2336, 8, FALSE)</f>
        <v>No</v>
      </c>
      <c r="L2023" t="str">
        <f>VLOOKUP($A2023, 'Medical Examinations'!$A$2:$J$2336, 9, FALSE)</f>
        <v>Obesity</v>
      </c>
      <c r="M2023" t="str">
        <f>VLOOKUP($A2023, 'Medical Examinations'!$A$2:$J$2336, 10, FALSE)</f>
        <v>Normal</v>
      </c>
      <c r="N2023">
        <f>VLOOKUP($A2023, 'Hospitalisation Details'!$A$2:$K$2344, 5, FALSE)</f>
        <v>3</v>
      </c>
      <c r="O2023">
        <f>VLOOKUP($A2023, 'Hospitalisation Details'!$A$2:$K$2344, 6, FALSE)</f>
        <v>2985.67</v>
      </c>
      <c r="P2023" t="str">
        <f>VLOOKUP($A2023, 'Hospitalisation Details'!$A$2:$K$2344, 7, FALSE)</f>
        <v>tier - 2</v>
      </c>
      <c r="Q2023" t="str">
        <f>VLOOKUP($A2023, 'Hospitalisation Details'!$A$2:$K$2344, 8, FALSE)</f>
        <v>tier - 2</v>
      </c>
      <c r="R2023" t="str">
        <f>VLOOKUP($A2023, 'Hospitalisation Details'!$A$2:$K$2344, 9, FALSE)</f>
        <v>R1013</v>
      </c>
      <c r="S2023" t="str">
        <f>VLOOKUP($A2023, 'Hospitalisation Details'!$A$2:$K$2344, 10, FALSE)</f>
        <v>20Nov1991</v>
      </c>
      <c r="T2023">
        <f>VLOOKUP($A2023, 'Hospitalisation Details'!$A$2:$K$2344, 11, FALSE)</f>
        <v>31</v>
      </c>
    </row>
    <row r="2024" spans="1:20" ht="15.75" x14ac:dyDescent="0.25">
      <c r="A2024" s="1" t="s">
        <v>343</v>
      </c>
      <c r="B2024" t="str">
        <f>VLOOKUP($A2024, 'Customer Names'!$A$2:$D$2336, 2, FALSE)</f>
        <v>Atwater</v>
      </c>
      <c r="C2024" t="str">
        <f>VLOOKUP($A2024, 'Customer Names'!$A$2:$D$2336, 3, FALSE)</f>
        <v xml:space="preserve"> Mr</v>
      </c>
      <c r="D2024" t="str">
        <f>VLOOKUP($A2024, 'Customer Names'!$A$2:$D$2336, 4, FALSE)</f>
        <v xml:space="preserve">  Beau</v>
      </c>
      <c r="E2024">
        <f>VLOOKUP($A2024, 'Medical Examinations'!$A$2:$J$2336, 2, FALSE)</f>
        <v>16.71</v>
      </c>
      <c r="F2024">
        <f>VLOOKUP($A2024, 'Medical Examinations'!$A$2:$J$2336, 3, FALSE)</f>
        <v>4.18</v>
      </c>
      <c r="G2024" t="str">
        <f>VLOOKUP($A2024, 'Medical Examinations'!$A$2:$J$2336, 4, FALSE)</f>
        <v>No</v>
      </c>
      <c r="H2024" t="str">
        <f>VLOOKUP($A2024, 'Medical Examinations'!$A$2:$J$2336, 5, FALSE)</f>
        <v>No</v>
      </c>
      <c r="I2024" t="str">
        <f>VLOOKUP($A2024, 'Medical Examinations'!$A$2:$J$2336, 6, FALSE)</f>
        <v>No</v>
      </c>
      <c r="J2024">
        <f>VLOOKUP($A2024, 'Medical Examinations'!$A$2:$J$2336, 7, FALSE)</f>
        <v>0</v>
      </c>
      <c r="K2024" t="str">
        <f>VLOOKUP($A2024, 'Medical Examinations'!$A$2:$J$2336, 8, FALSE)</f>
        <v>No</v>
      </c>
      <c r="L2024" t="str">
        <f>VLOOKUP($A2024, 'Medical Examinations'!$A$2:$J$2336, 9, FALSE)</f>
        <v>Underweight</v>
      </c>
      <c r="M2024" t="str">
        <f>VLOOKUP($A2024, 'Medical Examinations'!$A$2:$J$2336, 10, FALSE)</f>
        <v>Normal</v>
      </c>
      <c r="N2024">
        <f>VLOOKUP($A2024, 'Hospitalisation Details'!$A$2:$K$2344, 5, FALSE)</f>
        <v>3</v>
      </c>
      <c r="O2024">
        <f>VLOOKUP($A2024, 'Hospitalisation Details'!$A$2:$K$2344, 6, FALSE)</f>
        <v>2979.52</v>
      </c>
      <c r="P2024" t="str">
        <f>VLOOKUP($A2024, 'Hospitalisation Details'!$A$2:$K$2344, 7, FALSE)</f>
        <v>tier - 2</v>
      </c>
      <c r="Q2024" t="str">
        <f>VLOOKUP($A2024, 'Hospitalisation Details'!$A$2:$K$2344, 8, FALSE)</f>
        <v>tier - 3</v>
      </c>
      <c r="R2024" t="str">
        <f>VLOOKUP($A2024, 'Hospitalisation Details'!$A$2:$K$2344, 9, FALSE)</f>
        <v>R1013</v>
      </c>
      <c r="S2024" t="str">
        <f>VLOOKUP($A2024, 'Hospitalisation Details'!$A$2:$K$2344, 10, FALSE)</f>
        <v>18Jun1987</v>
      </c>
      <c r="T2024">
        <f>VLOOKUP($A2024, 'Hospitalisation Details'!$A$2:$K$2344, 11, FALSE)</f>
        <v>35</v>
      </c>
    </row>
    <row r="2025" spans="1:20" ht="15.75" x14ac:dyDescent="0.25">
      <c r="A2025" s="1" t="s">
        <v>342</v>
      </c>
      <c r="B2025" t="str">
        <f>VLOOKUP($A2025, 'Customer Names'!$A$2:$D$2336, 2, FALSE)</f>
        <v>Gurganus</v>
      </c>
      <c r="C2025" t="str">
        <f>VLOOKUP($A2025, 'Customer Names'!$A$2:$D$2336, 3, FALSE)</f>
        <v xml:space="preserve"> Ms</v>
      </c>
      <c r="D2025" t="str">
        <f>VLOOKUP($A2025, 'Customer Names'!$A$2:$D$2336, 4, FALSE)</f>
        <v xml:space="preserve">  Kelsey M</v>
      </c>
      <c r="E2025">
        <f>VLOOKUP($A2025, 'Medical Examinations'!$A$2:$J$2336, 2, FALSE)</f>
        <v>24.1</v>
      </c>
      <c r="F2025">
        <f>VLOOKUP($A2025, 'Medical Examinations'!$A$2:$J$2336, 3, FALSE)</f>
        <v>4.4000000000000004</v>
      </c>
      <c r="G2025" t="str">
        <f>VLOOKUP($A2025, 'Medical Examinations'!$A$2:$J$2336, 4, FALSE)</f>
        <v>No</v>
      </c>
      <c r="H2025" t="str">
        <f>VLOOKUP($A2025, 'Medical Examinations'!$A$2:$J$2336, 5, FALSE)</f>
        <v>No</v>
      </c>
      <c r="I2025" t="str">
        <f>VLOOKUP($A2025, 'Medical Examinations'!$A$2:$J$2336, 6, FALSE)</f>
        <v>No</v>
      </c>
      <c r="J2025">
        <f>VLOOKUP($A2025, 'Medical Examinations'!$A$2:$J$2336, 7, FALSE)</f>
        <v>0</v>
      </c>
      <c r="K2025" t="str">
        <f>VLOOKUP($A2025, 'Medical Examinations'!$A$2:$J$2336, 8, FALSE)</f>
        <v>No</v>
      </c>
      <c r="L2025" t="str">
        <f>VLOOKUP($A2025, 'Medical Examinations'!$A$2:$J$2336, 9, FALSE)</f>
        <v>Obesity</v>
      </c>
      <c r="M2025" t="str">
        <f>VLOOKUP($A2025, 'Medical Examinations'!$A$2:$J$2336, 10, FALSE)</f>
        <v>Normal</v>
      </c>
      <c r="N2025">
        <f>VLOOKUP($A2025, 'Hospitalisation Details'!$A$2:$K$2344, 5, FALSE)</f>
        <v>0</v>
      </c>
      <c r="O2025">
        <f>VLOOKUP($A2025, 'Hospitalisation Details'!$A$2:$K$2344, 6, FALSE)</f>
        <v>2974.13</v>
      </c>
      <c r="P2025" t="str">
        <f>VLOOKUP($A2025, 'Hospitalisation Details'!$A$2:$K$2344, 7, FALSE)</f>
        <v>tier - 2</v>
      </c>
      <c r="Q2025" t="str">
        <f>VLOOKUP($A2025, 'Hospitalisation Details'!$A$2:$K$2344, 8, FALSE)</f>
        <v>tier - 1</v>
      </c>
      <c r="R2025" t="str">
        <f>VLOOKUP($A2025, 'Hospitalisation Details'!$A$2:$K$2344, 9, FALSE)</f>
        <v>R1011</v>
      </c>
      <c r="S2025" t="str">
        <f>VLOOKUP($A2025, 'Hospitalisation Details'!$A$2:$K$2344, 10, FALSE)</f>
        <v>24Sep1995</v>
      </c>
      <c r="T2025">
        <f>VLOOKUP($A2025, 'Hospitalisation Details'!$A$2:$K$2344, 11, FALSE)</f>
        <v>27</v>
      </c>
    </row>
    <row r="2026" spans="1:20" ht="15.75" x14ac:dyDescent="0.25">
      <c r="A2026" s="1" t="s">
        <v>341</v>
      </c>
      <c r="B2026" t="str">
        <f>VLOOKUP($A2026, 'Customer Names'!$A$2:$D$2336, 2, FALSE)</f>
        <v>Holden</v>
      </c>
      <c r="C2026" t="str">
        <f>VLOOKUP($A2026, 'Customer Names'!$A$2:$D$2336, 3, FALSE)</f>
        <v xml:space="preserve"> Ms</v>
      </c>
      <c r="D2026" t="str">
        <f>VLOOKUP($A2026, 'Customer Names'!$A$2:$D$2336, 4, FALSE)</f>
        <v xml:space="preserve">  Gretchen</v>
      </c>
      <c r="E2026">
        <f>VLOOKUP($A2026, 'Medical Examinations'!$A$2:$J$2336, 2, FALSE)</f>
        <v>29.77</v>
      </c>
      <c r="F2026">
        <f>VLOOKUP($A2026, 'Medical Examinations'!$A$2:$J$2336, 3, FALSE)</f>
        <v>9.9</v>
      </c>
      <c r="G2026" t="str">
        <f>VLOOKUP($A2026, 'Medical Examinations'!$A$2:$J$2336, 4, FALSE)</f>
        <v>No</v>
      </c>
      <c r="H2026" t="str">
        <f>VLOOKUP($A2026, 'Medical Examinations'!$A$2:$J$2336, 5, FALSE)</f>
        <v>No</v>
      </c>
      <c r="I2026" t="str">
        <f>VLOOKUP($A2026, 'Medical Examinations'!$A$2:$J$2336, 6, FALSE)</f>
        <v>No</v>
      </c>
      <c r="J2026">
        <f>VLOOKUP($A2026, 'Medical Examinations'!$A$2:$J$2336, 7, FALSE)</f>
        <v>1</v>
      </c>
      <c r="K2026" t="str">
        <f>VLOOKUP($A2026, 'Medical Examinations'!$A$2:$J$2336, 8, FALSE)</f>
        <v>No</v>
      </c>
      <c r="L2026" t="str">
        <f>VLOOKUP($A2026, 'Medical Examinations'!$A$2:$J$2336, 9, FALSE)</f>
        <v>Obesity</v>
      </c>
      <c r="M2026" t="str">
        <f>VLOOKUP($A2026, 'Medical Examinations'!$A$2:$J$2336, 10, FALSE)</f>
        <v>Diabetes</v>
      </c>
      <c r="N2026">
        <f>VLOOKUP($A2026, 'Hospitalisation Details'!$A$2:$K$2344, 5, FALSE)</f>
        <v>0</v>
      </c>
      <c r="O2026">
        <f>VLOOKUP($A2026, 'Hospitalisation Details'!$A$2:$K$2344, 6, FALSE)</f>
        <v>2943.41</v>
      </c>
      <c r="P2026" t="str">
        <f>VLOOKUP($A2026, 'Hospitalisation Details'!$A$2:$K$2344, 7, FALSE)</f>
        <v>tier - 2</v>
      </c>
      <c r="Q2026" t="str">
        <f>VLOOKUP($A2026, 'Hospitalisation Details'!$A$2:$K$2344, 8, FALSE)</f>
        <v>tier - 3</v>
      </c>
      <c r="R2026" t="str">
        <f>VLOOKUP($A2026, 'Hospitalisation Details'!$A$2:$K$2344, 9, FALSE)</f>
        <v>R1012</v>
      </c>
      <c r="S2026" t="str">
        <f>VLOOKUP($A2026, 'Hospitalisation Details'!$A$2:$K$2344, 10, FALSE)</f>
        <v>30Sep2002</v>
      </c>
      <c r="T2026">
        <f>VLOOKUP($A2026, 'Hospitalisation Details'!$A$2:$K$2344, 11, FALSE)</f>
        <v>20</v>
      </c>
    </row>
    <row r="2027" spans="1:20" ht="15.75" x14ac:dyDescent="0.25">
      <c r="A2027" s="1" t="s">
        <v>340</v>
      </c>
      <c r="B2027" t="str">
        <f>VLOOKUP($A2027, 'Customer Names'!$A$2:$D$2336, 2, FALSE)</f>
        <v>Parton</v>
      </c>
      <c r="C2027" t="str">
        <f>VLOOKUP($A2027, 'Customer Names'!$A$2:$D$2336, 3, FALSE)</f>
        <v xml:space="preserve"> Mr</v>
      </c>
      <c r="D2027" t="str">
        <f>VLOOKUP($A2027, 'Customer Names'!$A$2:$D$2336, 4, FALSE)</f>
        <v xml:space="preserve">  Nicholas E</v>
      </c>
      <c r="E2027">
        <f>VLOOKUP($A2027, 'Medical Examinations'!$A$2:$J$2336, 2, FALSE)</f>
        <v>46.53</v>
      </c>
      <c r="F2027">
        <f>VLOOKUP($A2027, 'Medical Examinations'!$A$2:$J$2336, 3, FALSE)</f>
        <v>4.84</v>
      </c>
      <c r="G2027" t="str">
        <f>VLOOKUP($A2027, 'Medical Examinations'!$A$2:$J$2336, 4, FALSE)</f>
        <v>Yes</v>
      </c>
      <c r="H2027" t="str">
        <f>VLOOKUP($A2027, 'Medical Examinations'!$A$2:$J$2336, 5, FALSE)</f>
        <v>Yes</v>
      </c>
      <c r="I2027" t="str">
        <f>VLOOKUP($A2027, 'Medical Examinations'!$A$2:$J$2336, 6, FALSE)</f>
        <v>No</v>
      </c>
      <c r="J2027">
        <f>VLOOKUP($A2027, 'Medical Examinations'!$A$2:$J$2336, 7, FALSE)</f>
        <v>2</v>
      </c>
      <c r="K2027" t="str">
        <f>VLOOKUP($A2027, 'Medical Examinations'!$A$2:$J$2336, 8, FALSE)</f>
        <v>Yes</v>
      </c>
      <c r="L2027" t="str">
        <f>VLOOKUP($A2027, 'Medical Examinations'!$A$2:$J$2336, 9, FALSE)</f>
        <v>Obesity</v>
      </c>
      <c r="M2027" t="str">
        <f>VLOOKUP($A2027, 'Medical Examinations'!$A$2:$J$2336, 10, FALSE)</f>
        <v>Normal</v>
      </c>
      <c r="N2027">
        <f>VLOOKUP($A2027, 'Hospitalisation Details'!$A$2:$K$2344, 5, FALSE)</f>
        <v>1</v>
      </c>
      <c r="O2027">
        <f>VLOOKUP($A2027, 'Hospitalisation Details'!$A$2:$K$2344, 6, FALSE)</f>
        <v>2927.06</v>
      </c>
      <c r="P2027" t="str">
        <f>VLOOKUP($A2027, 'Hospitalisation Details'!$A$2:$K$2344, 7, FALSE)</f>
        <v>tier - 2</v>
      </c>
      <c r="Q2027" t="str">
        <f>VLOOKUP($A2027, 'Hospitalisation Details'!$A$2:$K$2344, 8, FALSE)</f>
        <v>tier - 2</v>
      </c>
      <c r="R2027" t="str">
        <f>VLOOKUP($A2027, 'Hospitalisation Details'!$A$2:$K$2344, 9, FALSE)</f>
        <v>R1013</v>
      </c>
      <c r="S2027" t="str">
        <f>VLOOKUP($A2027, 'Hospitalisation Details'!$A$2:$K$2344, 10, FALSE)</f>
        <v>30Jun1996</v>
      </c>
      <c r="T2027">
        <f>VLOOKUP($A2027, 'Hospitalisation Details'!$A$2:$K$2344, 11, FALSE)</f>
        <v>26</v>
      </c>
    </row>
    <row r="2028" spans="1:20" ht="15.75" x14ac:dyDescent="0.25">
      <c r="A2028" s="1" t="s">
        <v>339</v>
      </c>
      <c r="B2028" t="str">
        <f>VLOOKUP($A2028, 'Customer Names'!$A$2:$D$2336, 2, FALSE)</f>
        <v>Downs</v>
      </c>
      <c r="C2028" t="str">
        <f>VLOOKUP($A2028, 'Customer Names'!$A$2:$D$2336, 3, FALSE)</f>
        <v xml:space="preserve"> Ms</v>
      </c>
      <c r="D2028" t="str">
        <f>VLOOKUP($A2028, 'Customer Names'!$A$2:$D$2336, 4, FALSE)</f>
        <v xml:space="preserve">  Deborah</v>
      </c>
      <c r="E2028">
        <f>VLOOKUP($A2028, 'Medical Examinations'!$A$2:$J$2336, 2, FALSE)</f>
        <v>23.4</v>
      </c>
      <c r="F2028">
        <f>VLOOKUP($A2028, 'Medical Examinations'!$A$2:$J$2336, 3, FALSE)</f>
        <v>5.53</v>
      </c>
      <c r="G2028" t="str">
        <f>VLOOKUP($A2028, 'Medical Examinations'!$A$2:$J$2336, 4, FALSE)</f>
        <v>No</v>
      </c>
      <c r="H2028" t="str">
        <f>VLOOKUP($A2028, 'Medical Examinations'!$A$2:$J$2336, 5, FALSE)</f>
        <v>No</v>
      </c>
      <c r="I2028" t="str">
        <f>VLOOKUP($A2028, 'Medical Examinations'!$A$2:$J$2336, 6, FALSE)</f>
        <v>Yes</v>
      </c>
      <c r="J2028">
        <f>VLOOKUP($A2028, 'Medical Examinations'!$A$2:$J$2336, 7, FALSE)</f>
        <v>0</v>
      </c>
      <c r="K2028" t="str">
        <f>VLOOKUP($A2028, 'Medical Examinations'!$A$2:$J$2336, 8, FALSE)</f>
        <v>No</v>
      </c>
      <c r="L2028" t="str">
        <f>VLOOKUP($A2028, 'Medical Examinations'!$A$2:$J$2336, 9, FALSE)</f>
        <v>Obesity</v>
      </c>
      <c r="M2028" t="str">
        <f>VLOOKUP($A2028, 'Medical Examinations'!$A$2:$J$2336, 10, FALSE)</f>
        <v>Normal</v>
      </c>
      <c r="N2028">
        <f>VLOOKUP($A2028, 'Hospitalisation Details'!$A$2:$K$2344, 5, FALSE)</f>
        <v>2</v>
      </c>
      <c r="O2028">
        <f>VLOOKUP($A2028, 'Hospitalisation Details'!$A$2:$K$2344, 6, FALSE)</f>
        <v>2913.57</v>
      </c>
      <c r="P2028" t="str">
        <f>VLOOKUP($A2028, 'Hospitalisation Details'!$A$2:$K$2344, 7, FALSE)</f>
        <v>tier - 2</v>
      </c>
      <c r="Q2028" t="str">
        <f>VLOOKUP($A2028, 'Hospitalisation Details'!$A$2:$K$2344, 8, FALSE)</f>
        <v>tier - 2</v>
      </c>
      <c r="R2028" t="str">
        <f>VLOOKUP($A2028, 'Hospitalisation Details'!$A$2:$K$2344, 9, FALSE)</f>
        <v>R1011</v>
      </c>
      <c r="S2028" t="str">
        <f>VLOOKUP($A2028, 'Hospitalisation Details'!$A$2:$K$2344, 10, FALSE)</f>
        <v>5Jun2003</v>
      </c>
      <c r="T2028">
        <f>VLOOKUP($A2028, 'Hospitalisation Details'!$A$2:$K$2344, 11, FALSE)</f>
        <v>20</v>
      </c>
    </row>
    <row r="2029" spans="1:20" ht="15.75" x14ac:dyDescent="0.25">
      <c r="A2029" s="1" t="s">
        <v>338</v>
      </c>
      <c r="B2029" t="str">
        <f>VLOOKUP($A2029, 'Customer Names'!$A$2:$D$2336, 2, FALSE)</f>
        <v>Dent</v>
      </c>
      <c r="C2029" t="str">
        <f>VLOOKUP($A2029, 'Customer Names'!$A$2:$D$2336, 3, FALSE)</f>
        <v xml:space="preserve"> Mr</v>
      </c>
      <c r="D2029" t="str">
        <f>VLOOKUP($A2029, 'Customer Names'!$A$2:$D$2336, 4, FALSE)</f>
        <v xml:space="preserve">  Chuck W Jr</v>
      </c>
      <c r="E2029">
        <f>VLOOKUP($A2029, 'Medical Examinations'!$A$2:$J$2336, 2, FALSE)</f>
        <v>30</v>
      </c>
      <c r="F2029">
        <f>VLOOKUP($A2029, 'Medical Examinations'!$A$2:$J$2336, 3, FALSE)</f>
        <v>4.33</v>
      </c>
      <c r="G2029" t="str">
        <f>VLOOKUP($A2029, 'Medical Examinations'!$A$2:$J$2336, 4, FALSE)</f>
        <v>No</v>
      </c>
      <c r="H2029" t="str">
        <f>VLOOKUP($A2029, 'Medical Examinations'!$A$2:$J$2336, 5, FALSE)</f>
        <v>No</v>
      </c>
      <c r="I2029" t="str">
        <f>VLOOKUP($A2029, 'Medical Examinations'!$A$2:$J$2336, 6, FALSE)</f>
        <v>No</v>
      </c>
      <c r="J2029">
        <f>VLOOKUP($A2029, 'Medical Examinations'!$A$2:$J$2336, 7, FALSE)</f>
        <v>1</v>
      </c>
      <c r="K2029" t="str">
        <f>VLOOKUP($A2029, 'Medical Examinations'!$A$2:$J$2336, 8, FALSE)</f>
        <v>No</v>
      </c>
      <c r="L2029" t="str">
        <f>VLOOKUP($A2029, 'Medical Examinations'!$A$2:$J$2336, 9, FALSE)</f>
        <v>Obesity</v>
      </c>
      <c r="M2029" t="str">
        <f>VLOOKUP($A2029, 'Medical Examinations'!$A$2:$J$2336, 10, FALSE)</f>
        <v>Normal</v>
      </c>
      <c r="N2029">
        <f>VLOOKUP($A2029, 'Hospitalisation Details'!$A$2:$K$2344, 5, FALSE)</f>
        <v>1</v>
      </c>
      <c r="O2029">
        <f>VLOOKUP($A2029, 'Hospitalisation Details'!$A$2:$K$2344, 6, FALSE)</f>
        <v>2904.09</v>
      </c>
      <c r="P2029" t="str">
        <f>VLOOKUP($A2029, 'Hospitalisation Details'!$A$2:$K$2344, 7, FALSE)</f>
        <v>tier - 2</v>
      </c>
      <c r="Q2029" t="str">
        <f>VLOOKUP($A2029, 'Hospitalisation Details'!$A$2:$K$2344, 8, FALSE)</f>
        <v>tier - 2</v>
      </c>
      <c r="R2029" t="str">
        <f>VLOOKUP($A2029, 'Hospitalisation Details'!$A$2:$K$2344, 9, FALSE)</f>
        <v>R1011</v>
      </c>
      <c r="S2029" t="str">
        <f>VLOOKUP($A2029, 'Hospitalisation Details'!$A$2:$K$2344, 10, FALSE)</f>
        <v>13Jun1996</v>
      </c>
      <c r="T2029">
        <f>VLOOKUP($A2029, 'Hospitalisation Details'!$A$2:$K$2344, 11, FALSE)</f>
        <v>26</v>
      </c>
    </row>
    <row r="2030" spans="1:20" ht="15.75" x14ac:dyDescent="0.25">
      <c r="A2030" s="1" t="s">
        <v>337</v>
      </c>
      <c r="B2030" t="str">
        <f>VLOOKUP($A2030, 'Customer Names'!$A$2:$D$2336, 2, FALSE)</f>
        <v>Ranti</v>
      </c>
      <c r="C2030" t="str">
        <f>VLOOKUP($A2030, 'Customer Names'!$A$2:$D$2336, 3, FALSE)</f>
        <v xml:space="preserve"> Mr</v>
      </c>
      <c r="D2030" t="str">
        <f>VLOOKUP($A2030, 'Customer Names'!$A$2:$D$2336, 4, FALSE)</f>
        <v xml:space="preserve">  Daniel</v>
      </c>
      <c r="E2030">
        <f>VLOOKUP($A2030, 'Medical Examinations'!$A$2:$J$2336, 2, FALSE)</f>
        <v>29.15</v>
      </c>
      <c r="F2030">
        <f>VLOOKUP($A2030, 'Medical Examinations'!$A$2:$J$2336, 3, FALSE)</f>
        <v>4.91</v>
      </c>
      <c r="G2030" t="str">
        <f>VLOOKUP($A2030, 'Medical Examinations'!$A$2:$J$2336, 4, FALSE)</f>
        <v>No</v>
      </c>
      <c r="H2030" t="str">
        <f>VLOOKUP($A2030, 'Medical Examinations'!$A$2:$J$2336, 5, FALSE)</f>
        <v>No</v>
      </c>
      <c r="I2030" t="str">
        <f>VLOOKUP($A2030, 'Medical Examinations'!$A$2:$J$2336, 6, FALSE)</f>
        <v>No</v>
      </c>
      <c r="J2030">
        <f>VLOOKUP($A2030, 'Medical Examinations'!$A$2:$J$2336, 7, FALSE)</f>
        <v>0</v>
      </c>
      <c r="K2030" t="str">
        <f>VLOOKUP($A2030, 'Medical Examinations'!$A$2:$J$2336, 8, FALSE)</f>
        <v>No</v>
      </c>
      <c r="L2030" t="str">
        <f>VLOOKUP($A2030, 'Medical Examinations'!$A$2:$J$2336, 9, FALSE)</f>
        <v>Obesity</v>
      </c>
      <c r="M2030" t="str">
        <f>VLOOKUP($A2030, 'Medical Examinations'!$A$2:$J$2336, 10, FALSE)</f>
        <v>Normal</v>
      </c>
      <c r="N2030">
        <f>VLOOKUP($A2030, 'Hospitalisation Details'!$A$2:$K$2344, 5, FALSE)</f>
        <v>1</v>
      </c>
      <c r="O2030">
        <f>VLOOKUP($A2030, 'Hospitalisation Details'!$A$2:$K$2344, 6, FALSE)</f>
        <v>2902.91</v>
      </c>
      <c r="P2030" t="str">
        <f>VLOOKUP($A2030, 'Hospitalisation Details'!$A$2:$K$2344, 7, FALSE)</f>
        <v>tier - 2</v>
      </c>
      <c r="Q2030" t="str">
        <f>VLOOKUP($A2030, 'Hospitalisation Details'!$A$2:$K$2344, 8, FALSE)</f>
        <v>tier - 2</v>
      </c>
      <c r="R2030" t="str">
        <f>VLOOKUP($A2030, 'Hospitalisation Details'!$A$2:$K$2344, 9, FALSE)</f>
        <v>R1013</v>
      </c>
      <c r="S2030" t="str">
        <f>VLOOKUP($A2030, 'Hospitalisation Details'!$A$2:$K$2344, 10, FALSE)</f>
        <v>24Oct1996</v>
      </c>
      <c r="T2030">
        <f>VLOOKUP($A2030, 'Hospitalisation Details'!$A$2:$K$2344, 11, FALSE)</f>
        <v>26</v>
      </c>
    </row>
    <row r="2031" spans="1:20" ht="15.75" x14ac:dyDescent="0.25">
      <c r="A2031" s="1" t="s">
        <v>336</v>
      </c>
      <c r="B2031" t="str">
        <f>VLOOKUP($A2031, 'Customer Names'!$A$2:$D$2336, 2, FALSE)</f>
        <v>Ishaq</v>
      </c>
      <c r="C2031" t="str">
        <f>VLOOKUP($A2031, 'Customer Names'!$A$2:$D$2336, 3, FALSE)</f>
        <v xml:space="preserve"> Ms</v>
      </c>
      <c r="D2031" t="str">
        <f>VLOOKUP($A2031, 'Customer Names'!$A$2:$D$2336, 4, FALSE)</f>
        <v xml:space="preserve">  Amany</v>
      </c>
      <c r="E2031">
        <f>VLOOKUP($A2031, 'Medical Examinations'!$A$2:$J$2336, 2, FALSE)</f>
        <v>34.865000000000002</v>
      </c>
      <c r="F2031">
        <f>VLOOKUP($A2031, 'Medical Examinations'!$A$2:$J$2336, 3, FALSE)</f>
        <v>4.8</v>
      </c>
      <c r="G2031" t="str">
        <f>VLOOKUP($A2031, 'Medical Examinations'!$A$2:$J$2336, 4, FALSE)</f>
        <v>Yes</v>
      </c>
      <c r="H2031" t="str">
        <f>VLOOKUP($A2031, 'Medical Examinations'!$A$2:$J$2336, 5, FALSE)</f>
        <v>No</v>
      </c>
      <c r="I2031" t="str">
        <f>VLOOKUP($A2031, 'Medical Examinations'!$A$2:$J$2336, 6, FALSE)</f>
        <v>No</v>
      </c>
      <c r="J2031">
        <f>VLOOKUP($A2031, 'Medical Examinations'!$A$2:$J$2336, 7, FALSE)</f>
        <v>1</v>
      </c>
      <c r="K2031" t="str">
        <f>VLOOKUP($A2031, 'Medical Examinations'!$A$2:$J$2336, 8, FALSE)</f>
        <v>No</v>
      </c>
      <c r="L2031" t="str">
        <f>VLOOKUP($A2031, 'Medical Examinations'!$A$2:$J$2336, 9, FALSE)</f>
        <v>Obesity</v>
      </c>
      <c r="M2031" t="str">
        <f>VLOOKUP($A2031, 'Medical Examinations'!$A$2:$J$2336, 10, FALSE)</f>
        <v>Normal</v>
      </c>
      <c r="N2031">
        <f>VLOOKUP($A2031, 'Hospitalisation Details'!$A$2:$K$2344, 5, FALSE)</f>
        <v>0</v>
      </c>
      <c r="O2031">
        <f>VLOOKUP($A2031, 'Hospitalisation Details'!$A$2:$K$2344, 6, FALSE)</f>
        <v>2899.49</v>
      </c>
      <c r="P2031" t="str">
        <f>VLOOKUP($A2031, 'Hospitalisation Details'!$A$2:$K$2344, 7, FALSE)</f>
        <v>tier - 2</v>
      </c>
      <c r="Q2031" t="str">
        <f>VLOOKUP($A2031, 'Hospitalisation Details'!$A$2:$K$2344, 8, FALSE)</f>
        <v>tier - 2</v>
      </c>
      <c r="R2031" t="str">
        <f>VLOOKUP($A2031, 'Hospitalisation Details'!$A$2:$K$2344, 9, FALSE)</f>
        <v>R1024</v>
      </c>
      <c r="S2031" t="str">
        <f>VLOOKUP($A2031, 'Hospitalisation Details'!$A$2:$K$2344, 10, FALSE)</f>
        <v>1Nov1999</v>
      </c>
      <c r="T2031">
        <f>VLOOKUP($A2031, 'Hospitalisation Details'!$A$2:$K$2344, 11, FALSE)</f>
        <v>23</v>
      </c>
    </row>
    <row r="2032" spans="1:20" ht="15.75" x14ac:dyDescent="0.25">
      <c r="A2032" s="1" t="s">
        <v>335</v>
      </c>
      <c r="B2032" t="str">
        <f>VLOOKUP($A2032, 'Customer Names'!$A$2:$D$2336, 2, FALSE)</f>
        <v>Wiles</v>
      </c>
      <c r="C2032" t="str">
        <f>VLOOKUP($A2032, 'Customer Names'!$A$2:$D$2336, 3, FALSE)</f>
        <v xml:space="preserve"> Ms</v>
      </c>
      <c r="D2032" t="str">
        <f>VLOOKUP($A2032, 'Customer Names'!$A$2:$D$2336, 4, FALSE)</f>
        <v xml:space="preserve">  Kipling</v>
      </c>
      <c r="E2032">
        <f>VLOOKUP($A2032, 'Medical Examinations'!$A$2:$J$2336, 2, FALSE)</f>
        <v>28.12</v>
      </c>
      <c r="F2032">
        <f>VLOOKUP($A2032, 'Medical Examinations'!$A$2:$J$2336, 3, FALSE)</f>
        <v>5.55</v>
      </c>
      <c r="G2032" t="str">
        <f>VLOOKUP($A2032, 'Medical Examinations'!$A$2:$J$2336, 4, FALSE)</f>
        <v>No</v>
      </c>
      <c r="H2032" t="str">
        <f>VLOOKUP($A2032, 'Medical Examinations'!$A$2:$J$2336, 5, FALSE)</f>
        <v>No</v>
      </c>
      <c r="I2032" t="str">
        <f>VLOOKUP($A2032, 'Medical Examinations'!$A$2:$J$2336, 6, FALSE)</f>
        <v>No</v>
      </c>
      <c r="J2032">
        <f>VLOOKUP($A2032, 'Medical Examinations'!$A$2:$J$2336, 7, FALSE)</f>
        <v>0</v>
      </c>
      <c r="K2032" t="str">
        <f>VLOOKUP($A2032, 'Medical Examinations'!$A$2:$J$2336, 8, FALSE)</f>
        <v>No</v>
      </c>
      <c r="L2032" t="str">
        <f>VLOOKUP($A2032, 'Medical Examinations'!$A$2:$J$2336, 9, FALSE)</f>
        <v>Obesity</v>
      </c>
      <c r="M2032" t="str">
        <f>VLOOKUP($A2032, 'Medical Examinations'!$A$2:$J$2336, 10, FALSE)</f>
        <v>Normal</v>
      </c>
      <c r="N2032">
        <f>VLOOKUP($A2032, 'Hospitalisation Details'!$A$2:$K$2344, 5, FALSE)</f>
        <v>0</v>
      </c>
      <c r="O2032">
        <f>VLOOKUP($A2032, 'Hospitalisation Details'!$A$2:$K$2344, 6, FALSE)</f>
        <v>2897.46</v>
      </c>
      <c r="P2032" t="str">
        <f>VLOOKUP($A2032, 'Hospitalisation Details'!$A$2:$K$2344, 7, FALSE)</f>
        <v>tier - 2</v>
      </c>
      <c r="Q2032" t="str">
        <f>VLOOKUP($A2032, 'Hospitalisation Details'!$A$2:$K$2344, 8, FALSE)</f>
        <v>tier - 1</v>
      </c>
      <c r="R2032" t="str">
        <f>VLOOKUP($A2032, 'Hospitalisation Details'!$A$2:$K$2344, 9, FALSE)</f>
        <v>R1012</v>
      </c>
      <c r="S2032" t="str">
        <f>VLOOKUP($A2032, 'Hospitalisation Details'!$A$2:$K$2344, 10, FALSE)</f>
        <v>14Jul2000</v>
      </c>
      <c r="T2032">
        <f>VLOOKUP($A2032, 'Hospitalisation Details'!$A$2:$K$2344, 11, FALSE)</f>
        <v>22</v>
      </c>
    </row>
    <row r="2033" spans="1:20" ht="15.75" x14ac:dyDescent="0.25">
      <c r="A2033" s="1" t="s">
        <v>334</v>
      </c>
      <c r="B2033" t="str">
        <f>VLOOKUP($A2033, 'Customer Names'!$A$2:$D$2336, 2, FALSE)</f>
        <v>Roberts</v>
      </c>
      <c r="C2033" t="str">
        <f>VLOOKUP($A2033, 'Customer Names'!$A$2:$D$2336, 3, FALSE)</f>
        <v xml:space="preserve"> Mr</v>
      </c>
      <c r="D2033" t="str">
        <f>VLOOKUP($A2033, 'Customer Names'!$A$2:$D$2336, 4, FALSE)</f>
        <v xml:space="preserve">  Duncan</v>
      </c>
      <c r="E2033">
        <f>VLOOKUP($A2033, 'Medical Examinations'!$A$2:$J$2336, 2, FALSE)</f>
        <v>29.45</v>
      </c>
      <c r="F2033">
        <f>VLOOKUP($A2033, 'Medical Examinations'!$A$2:$J$2336, 3, FALSE)</f>
        <v>5.24</v>
      </c>
      <c r="G2033" t="str">
        <f>VLOOKUP($A2033, 'Medical Examinations'!$A$2:$J$2336, 4, FALSE)</f>
        <v>No</v>
      </c>
      <c r="H2033" t="str">
        <f>VLOOKUP($A2033, 'Medical Examinations'!$A$2:$J$2336, 5, FALSE)</f>
        <v>No</v>
      </c>
      <c r="I2033" t="str">
        <f>VLOOKUP($A2033, 'Medical Examinations'!$A$2:$J$2336, 6, FALSE)</f>
        <v>No</v>
      </c>
      <c r="J2033">
        <f>VLOOKUP($A2033, 'Medical Examinations'!$A$2:$J$2336, 7, FALSE)</f>
        <v>0</v>
      </c>
      <c r="K2033" t="str">
        <f>VLOOKUP($A2033, 'Medical Examinations'!$A$2:$J$2336, 8, FALSE)</f>
        <v>No</v>
      </c>
      <c r="L2033" t="str">
        <f>VLOOKUP($A2033, 'Medical Examinations'!$A$2:$J$2336, 9, FALSE)</f>
        <v>Obesity</v>
      </c>
      <c r="M2033" t="str">
        <f>VLOOKUP($A2033, 'Medical Examinations'!$A$2:$J$2336, 10, FALSE)</f>
        <v>Normal</v>
      </c>
      <c r="N2033">
        <f>VLOOKUP($A2033, 'Hospitalisation Details'!$A$2:$K$2344, 5, FALSE)</f>
        <v>0</v>
      </c>
      <c r="O2033">
        <f>VLOOKUP($A2033, 'Hospitalisation Details'!$A$2:$K$2344, 6, FALSE)</f>
        <v>2897.32</v>
      </c>
      <c r="P2033" t="str">
        <f>VLOOKUP($A2033, 'Hospitalisation Details'!$A$2:$K$2344, 7, FALSE)</f>
        <v>tier - 3</v>
      </c>
      <c r="Q2033" t="str">
        <f>VLOOKUP($A2033, 'Hospitalisation Details'!$A$2:$K$2344, 8, FALSE)</f>
        <v>tier - 3</v>
      </c>
      <c r="R2033" t="str">
        <f>VLOOKUP($A2033, 'Hospitalisation Details'!$A$2:$K$2344, 9, FALSE)</f>
        <v>R1016</v>
      </c>
      <c r="S2033" t="str">
        <f>VLOOKUP($A2033, 'Hospitalisation Details'!$A$2:$K$2344, 10, FALSE)</f>
        <v>21Jun1996</v>
      </c>
      <c r="T2033">
        <f>VLOOKUP($A2033, 'Hospitalisation Details'!$A$2:$K$2344, 11, FALSE)</f>
        <v>26</v>
      </c>
    </row>
    <row r="2034" spans="1:20" ht="15.75" x14ac:dyDescent="0.25">
      <c r="A2034" s="1" t="s">
        <v>333</v>
      </c>
      <c r="B2034" t="str">
        <f>VLOOKUP($A2034, 'Customer Names'!$A$2:$D$2336, 2, FALSE)</f>
        <v>Serafini</v>
      </c>
      <c r="C2034" t="str">
        <f>VLOOKUP($A2034, 'Customer Names'!$A$2:$D$2336, 3, FALSE)</f>
        <v xml:space="preserve"> Mr</v>
      </c>
      <c r="D2034" t="str">
        <f>VLOOKUP($A2034, 'Customer Names'!$A$2:$D$2336, 4, FALSE)</f>
        <v xml:space="preserve">  Louis C</v>
      </c>
      <c r="E2034">
        <f>VLOOKUP($A2034, 'Medical Examinations'!$A$2:$J$2336, 2, FALSE)</f>
        <v>27.94</v>
      </c>
      <c r="F2034">
        <f>VLOOKUP($A2034, 'Medical Examinations'!$A$2:$J$2336, 3, FALSE)</f>
        <v>6.08</v>
      </c>
      <c r="G2034" t="str">
        <f>VLOOKUP($A2034, 'Medical Examinations'!$A$2:$J$2336, 4, FALSE)</f>
        <v>No</v>
      </c>
      <c r="H2034" t="str">
        <f>VLOOKUP($A2034, 'Medical Examinations'!$A$2:$J$2336, 5, FALSE)</f>
        <v>No</v>
      </c>
      <c r="I2034" t="str">
        <f>VLOOKUP($A2034, 'Medical Examinations'!$A$2:$J$2336, 6, FALSE)</f>
        <v>Yes</v>
      </c>
      <c r="J2034">
        <f>VLOOKUP($A2034, 'Medical Examinations'!$A$2:$J$2336, 7, FALSE)</f>
        <v>0</v>
      </c>
      <c r="K2034" t="str">
        <f>VLOOKUP($A2034, 'Medical Examinations'!$A$2:$J$2336, 8, FALSE)</f>
        <v>No</v>
      </c>
      <c r="L2034" t="str">
        <f>VLOOKUP($A2034, 'Medical Examinations'!$A$2:$J$2336, 9, FALSE)</f>
        <v>Obesity</v>
      </c>
      <c r="M2034" t="str">
        <f>VLOOKUP($A2034, 'Medical Examinations'!$A$2:$J$2336, 10, FALSE)</f>
        <v>Diabetes</v>
      </c>
      <c r="N2034">
        <f>VLOOKUP($A2034, 'Hospitalisation Details'!$A$2:$K$2344, 5, FALSE)</f>
        <v>0</v>
      </c>
      <c r="O2034">
        <f>VLOOKUP($A2034, 'Hospitalisation Details'!$A$2:$K$2344, 6, FALSE)</f>
        <v>2867.12</v>
      </c>
      <c r="P2034" t="str">
        <f>VLOOKUP($A2034, 'Hospitalisation Details'!$A$2:$K$2344, 7, FALSE)</f>
        <v>tier - 1</v>
      </c>
      <c r="Q2034" t="str">
        <f>VLOOKUP($A2034, 'Hospitalisation Details'!$A$2:$K$2344, 8, FALSE)</f>
        <v>tier - 3</v>
      </c>
      <c r="R2034" t="str">
        <f>VLOOKUP($A2034, 'Hospitalisation Details'!$A$2:$K$2344, 9, FALSE)</f>
        <v>R1013</v>
      </c>
      <c r="S2034" t="str">
        <f>VLOOKUP($A2034, 'Hospitalisation Details'!$A$2:$K$2344, 10, FALSE)</f>
        <v>12Aug1993</v>
      </c>
      <c r="T2034">
        <f>VLOOKUP($A2034, 'Hospitalisation Details'!$A$2:$K$2344, 11, FALSE)</f>
        <v>29</v>
      </c>
    </row>
    <row r="2035" spans="1:20" ht="15.75" x14ac:dyDescent="0.25">
      <c r="A2035" s="1" t="s">
        <v>332</v>
      </c>
      <c r="B2035" t="str">
        <f>VLOOKUP($A2035, 'Customer Names'!$A$2:$D$2336, 2, FALSE)</f>
        <v>Button</v>
      </c>
      <c r="C2035" t="str">
        <f>VLOOKUP($A2035, 'Customer Names'!$A$2:$D$2336, 3, FALSE)</f>
        <v xml:space="preserve"> Mr</v>
      </c>
      <c r="D2035" t="str">
        <f>VLOOKUP($A2035, 'Customer Names'!$A$2:$D$2336, 4, FALSE)</f>
        <v xml:space="preserve">  Daniel J</v>
      </c>
      <c r="E2035">
        <f>VLOOKUP($A2035, 'Medical Examinations'!$A$2:$J$2336, 2, FALSE)</f>
        <v>27.2</v>
      </c>
      <c r="F2035">
        <f>VLOOKUP($A2035, 'Medical Examinations'!$A$2:$J$2336, 3, FALSE)</f>
        <v>5.83</v>
      </c>
      <c r="G2035" t="str">
        <f>VLOOKUP($A2035, 'Medical Examinations'!$A$2:$J$2336, 4, FALSE)</f>
        <v>No</v>
      </c>
      <c r="H2035" t="str">
        <f>VLOOKUP($A2035, 'Medical Examinations'!$A$2:$J$2336, 5, FALSE)</f>
        <v>No</v>
      </c>
      <c r="I2035" t="str">
        <f>VLOOKUP($A2035, 'Medical Examinations'!$A$2:$J$2336, 6, FALSE)</f>
        <v>Yes</v>
      </c>
      <c r="J2035">
        <f>VLOOKUP($A2035, 'Medical Examinations'!$A$2:$J$2336, 7, FALSE)</f>
        <v>0</v>
      </c>
      <c r="K2035" t="str">
        <f>VLOOKUP($A2035, 'Medical Examinations'!$A$2:$J$2336, 8, FALSE)</f>
        <v>No</v>
      </c>
      <c r="L2035" t="str">
        <f>VLOOKUP($A2035, 'Medical Examinations'!$A$2:$J$2336, 9, FALSE)</f>
        <v>Obesity</v>
      </c>
      <c r="M2035" t="str">
        <f>VLOOKUP($A2035, 'Medical Examinations'!$A$2:$J$2336, 10, FALSE)</f>
        <v>Diabetes</v>
      </c>
      <c r="N2035">
        <f>VLOOKUP($A2035, 'Hospitalisation Details'!$A$2:$K$2344, 5, FALSE)</f>
        <v>0</v>
      </c>
      <c r="O2035">
        <f>VLOOKUP($A2035, 'Hospitalisation Details'!$A$2:$K$2344, 6, FALSE)</f>
        <v>2866.09</v>
      </c>
      <c r="P2035" t="str">
        <f>VLOOKUP($A2035, 'Hospitalisation Details'!$A$2:$K$2344, 7, FALSE)</f>
        <v>tier - 3</v>
      </c>
      <c r="Q2035" t="str">
        <f>VLOOKUP($A2035, 'Hospitalisation Details'!$A$2:$K$2344, 8, FALSE)</f>
        <v>tier - 3</v>
      </c>
      <c r="R2035" t="str">
        <f>VLOOKUP($A2035, 'Hospitalisation Details'!$A$2:$K$2344, 9, FALSE)</f>
        <v>R1011</v>
      </c>
      <c r="S2035" t="str">
        <f>VLOOKUP($A2035, 'Hospitalisation Details'!$A$2:$K$2344, 10, FALSE)</f>
        <v>1Nov1993</v>
      </c>
      <c r="T2035">
        <f>VLOOKUP($A2035, 'Hospitalisation Details'!$A$2:$K$2344, 11, FALSE)</f>
        <v>29</v>
      </c>
    </row>
    <row r="2036" spans="1:20" ht="15.75" x14ac:dyDescent="0.25">
      <c r="A2036" s="1" t="s">
        <v>331</v>
      </c>
      <c r="B2036" t="str">
        <f>VLOOKUP($A2036, 'Customer Names'!$A$2:$D$2336, 2, FALSE)</f>
        <v>Gaal</v>
      </c>
      <c r="C2036" t="str">
        <f>VLOOKUP($A2036, 'Customer Names'!$A$2:$D$2336, 3, FALSE)</f>
        <v xml:space="preserve"> Ms</v>
      </c>
      <c r="D2036" t="str">
        <f>VLOOKUP($A2036, 'Customer Names'!$A$2:$D$2336, 4, FALSE)</f>
        <v xml:space="preserve">  Ildiko M</v>
      </c>
      <c r="E2036">
        <f>VLOOKUP($A2036, 'Medical Examinations'!$A$2:$J$2336, 2, FALSE)</f>
        <v>33.344999999999999</v>
      </c>
      <c r="F2036">
        <f>VLOOKUP($A2036, 'Medical Examinations'!$A$2:$J$2336, 3, FALSE)</f>
        <v>4.29</v>
      </c>
      <c r="G2036" t="str">
        <f>VLOOKUP($A2036, 'Medical Examinations'!$A$2:$J$2336, 4, FALSE)</f>
        <v>Yes</v>
      </c>
      <c r="H2036" t="str">
        <f>VLOOKUP($A2036, 'Medical Examinations'!$A$2:$J$2336, 5, FALSE)</f>
        <v>No</v>
      </c>
      <c r="I2036" t="str">
        <f>VLOOKUP($A2036, 'Medical Examinations'!$A$2:$J$2336, 6, FALSE)</f>
        <v>No</v>
      </c>
      <c r="J2036">
        <f>VLOOKUP($A2036, 'Medical Examinations'!$A$2:$J$2336, 7, FALSE)</f>
        <v>1</v>
      </c>
      <c r="K2036" t="str">
        <f>VLOOKUP($A2036, 'Medical Examinations'!$A$2:$J$2336, 8, FALSE)</f>
        <v>No</v>
      </c>
      <c r="L2036" t="str">
        <f>VLOOKUP($A2036, 'Medical Examinations'!$A$2:$J$2336, 9, FALSE)</f>
        <v>Obesity</v>
      </c>
      <c r="M2036" t="str">
        <f>VLOOKUP($A2036, 'Medical Examinations'!$A$2:$J$2336, 10, FALSE)</f>
        <v>Normal</v>
      </c>
      <c r="N2036">
        <f>VLOOKUP($A2036, 'Hospitalisation Details'!$A$2:$K$2344, 5, FALSE)</f>
        <v>0</v>
      </c>
      <c r="O2036">
        <f>VLOOKUP($A2036, 'Hospitalisation Details'!$A$2:$K$2344, 6, FALSE)</f>
        <v>2855.44</v>
      </c>
      <c r="P2036" t="str">
        <f>VLOOKUP($A2036, 'Hospitalisation Details'!$A$2:$K$2344, 7, FALSE)</f>
        <v>tier - 2</v>
      </c>
      <c r="Q2036" t="str">
        <f>VLOOKUP($A2036, 'Hospitalisation Details'!$A$2:$K$2344, 8, FALSE)</f>
        <v>tier - 3</v>
      </c>
      <c r="R2036" t="str">
        <f>VLOOKUP($A2036, 'Hospitalisation Details'!$A$2:$K$2344, 9, FALSE)</f>
        <v>R1012</v>
      </c>
      <c r="S2036" t="str">
        <f>VLOOKUP($A2036, 'Hospitalisation Details'!$A$2:$K$2344, 10, FALSE)</f>
        <v>4Sep1998</v>
      </c>
      <c r="T2036">
        <f>VLOOKUP($A2036, 'Hospitalisation Details'!$A$2:$K$2344, 11, FALSE)</f>
        <v>24</v>
      </c>
    </row>
    <row r="2037" spans="1:20" ht="15.75" x14ac:dyDescent="0.25">
      <c r="A2037" s="1" t="s">
        <v>330</v>
      </c>
      <c r="B2037" t="str">
        <f>VLOOKUP($A2037, 'Customer Names'!$A$2:$D$2336, 2, FALSE)</f>
        <v>Liptak</v>
      </c>
      <c r="C2037" t="str">
        <f>VLOOKUP($A2037, 'Customer Names'!$A$2:$D$2336, 3, FALSE)</f>
        <v xml:space="preserve"> Ms</v>
      </c>
      <c r="D2037" t="str">
        <f>VLOOKUP($A2037, 'Customer Names'!$A$2:$D$2336, 4, FALSE)</f>
        <v xml:space="preserve">  Melinda E</v>
      </c>
      <c r="E2037">
        <f>VLOOKUP($A2037, 'Medical Examinations'!$A$2:$J$2336, 2, FALSE)</f>
        <v>29.925000000000001</v>
      </c>
      <c r="F2037">
        <f>VLOOKUP($A2037, 'Medical Examinations'!$A$2:$J$2336, 3, FALSE)</f>
        <v>5.3</v>
      </c>
      <c r="G2037" t="str">
        <f>VLOOKUP($A2037, 'Medical Examinations'!$A$2:$J$2336, 4, FALSE)</f>
        <v>No</v>
      </c>
      <c r="H2037" t="str">
        <f>VLOOKUP($A2037, 'Medical Examinations'!$A$2:$J$2336, 5, FALSE)</f>
        <v>No</v>
      </c>
      <c r="I2037" t="str">
        <f>VLOOKUP($A2037, 'Medical Examinations'!$A$2:$J$2336, 6, FALSE)</f>
        <v>No</v>
      </c>
      <c r="J2037">
        <f>VLOOKUP($A2037, 'Medical Examinations'!$A$2:$J$2336, 7, FALSE)</f>
        <v>1</v>
      </c>
      <c r="K2037" t="str">
        <f>VLOOKUP($A2037, 'Medical Examinations'!$A$2:$J$2336, 8, FALSE)</f>
        <v>No</v>
      </c>
      <c r="L2037" t="str">
        <f>VLOOKUP($A2037, 'Medical Examinations'!$A$2:$J$2336, 9, FALSE)</f>
        <v>Obesity</v>
      </c>
      <c r="M2037" t="str">
        <f>VLOOKUP($A2037, 'Medical Examinations'!$A$2:$J$2336, 10, FALSE)</f>
        <v>Normal</v>
      </c>
      <c r="N2037">
        <f>VLOOKUP($A2037, 'Hospitalisation Details'!$A$2:$K$2344, 5, FALSE)</f>
        <v>0</v>
      </c>
      <c r="O2037">
        <f>VLOOKUP($A2037, 'Hospitalisation Details'!$A$2:$K$2344, 6, FALSE)</f>
        <v>2850.68</v>
      </c>
      <c r="P2037" t="str">
        <f>VLOOKUP($A2037, 'Hospitalisation Details'!$A$2:$K$2344, 7, FALSE)</f>
        <v>tier - 2</v>
      </c>
      <c r="Q2037" t="str">
        <f>VLOOKUP($A2037, 'Hospitalisation Details'!$A$2:$K$2344, 8, FALSE)</f>
        <v>tier - 3</v>
      </c>
      <c r="R2037" t="str">
        <f>VLOOKUP($A2037, 'Hospitalisation Details'!$A$2:$K$2344, 9, FALSE)</f>
        <v>R1012</v>
      </c>
      <c r="S2037" t="str">
        <f>VLOOKUP($A2037, 'Hospitalisation Details'!$A$2:$K$2344, 10, FALSE)</f>
        <v>17Jun1998</v>
      </c>
      <c r="T2037">
        <f>VLOOKUP($A2037, 'Hospitalisation Details'!$A$2:$K$2344, 11, FALSE)</f>
        <v>24</v>
      </c>
    </row>
    <row r="2038" spans="1:20" ht="15.75" x14ac:dyDescent="0.25">
      <c r="A2038" s="1" t="s">
        <v>329</v>
      </c>
      <c r="B2038" t="str">
        <f>VLOOKUP($A2038, 'Customer Names'!$A$2:$D$2336, 2, FALSE)</f>
        <v>Kellam</v>
      </c>
      <c r="C2038" t="str">
        <f>VLOOKUP($A2038, 'Customer Names'!$A$2:$D$2336, 3, FALSE)</f>
        <v xml:space="preserve"> Ms</v>
      </c>
      <c r="D2038" t="str">
        <f>VLOOKUP($A2038, 'Customer Names'!$A$2:$D$2336, 4, FALSE)</f>
        <v xml:space="preserve">  Ashley M</v>
      </c>
      <c r="E2038">
        <f>VLOOKUP($A2038, 'Medical Examinations'!$A$2:$J$2336, 2, FALSE)</f>
        <v>24.225000000000001</v>
      </c>
      <c r="F2038">
        <f>VLOOKUP($A2038, 'Medical Examinations'!$A$2:$J$2336, 3, FALSE)</f>
        <v>4.42</v>
      </c>
      <c r="G2038" t="str">
        <f>VLOOKUP($A2038, 'Medical Examinations'!$A$2:$J$2336, 4, FALSE)</f>
        <v>No</v>
      </c>
      <c r="H2038" t="str">
        <f>VLOOKUP($A2038, 'Medical Examinations'!$A$2:$J$2336, 5, FALSE)</f>
        <v>No</v>
      </c>
      <c r="I2038" t="str">
        <f>VLOOKUP($A2038, 'Medical Examinations'!$A$2:$J$2336, 6, FALSE)</f>
        <v>No</v>
      </c>
      <c r="J2038">
        <f>VLOOKUP($A2038, 'Medical Examinations'!$A$2:$J$2336, 7, FALSE)</f>
        <v>0</v>
      </c>
      <c r="K2038" t="str">
        <f>VLOOKUP($A2038, 'Medical Examinations'!$A$2:$J$2336, 8, FALSE)</f>
        <v>No</v>
      </c>
      <c r="L2038" t="str">
        <f>VLOOKUP($A2038, 'Medical Examinations'!$A$2:$J$2336, 9, FALSE)</f>
        <v>Obesity</v>
      </c>
      <c r="M2038" t="str">
        <f>VLOOKUP($A2038, 'Medical Examinations'!$A$2:$J$2336, 10, FALSE)</f>
        <v>Normal</v>
      </c>
      <c r="N2038">
        <f>VLOOKUP($A2038, 'Hospitalisation Details'!$A$2:$K$2344, 5, FALSE)</f>
        <v>0</v>
      </c>
      <c r="O2038">
        <f>VLOOKUP($A2038, 'Hospitalisation Details'!$A$2:$K$2344, 6, FALSE)</f>
        <v>2842.76</v>
      </c>
      <c r="P2038" t="str">
        <f>VLOOKUP($A2038, 'Hospitalisation Details'!$A$2:$K$2344, 7, FALSE)</f>
        <v>tier - 2</v>
      </c>
      <c r="Q2038" t="str">
        <f>VLOOKUP($A2038, 'Hospitalisation Details'!$A$2:$K$2344, 8, FALSE)</f>
        <v>tier - 3</v>
      </c>
      <c r="R2038" t="str">
        <f>VLOOKUP($A2038, 'Hospitalisation Details'!$A$2:$K$2344, 9, FALSE)</f>
        <v>R1012</v>
      </c>
      <c r="S2038" t="str">
        <f>VLOOKUP($A2038, 'Hospitalisation Details'!$A$2:$K$2344, 10, FALSE)</f>
        <v>15Nov1998</v>
      </c>
      <c r="T2038">
        <f>VLOOKUP($A2038, 'Hospitalisation Details'!$A$2:$K$2344, 11, FALSE)</f>
        <v>24</v>
      </c>
    </row>
    <row r="2039" spans="1:20" ht="15.75" x14ac:dyDescent="0.25">
      <c r="A2039" s="1" t="s">
        <v>328</v>
      </c>
      <c r="B2039" t="str">
        <f>VLOOKUP($A2039, 'Customer Names'!$A$2:$D$2336, 2, FALSE)</f>
        <v>Gordon</v>
      </c>
      <c r="C2039" t="str">
        <f>VLOOKUP($A2039, 'Customer Names'!$A$2:$D$2336, 3, FALSE)</f>
        <v xml:space="preserve"> Ms</v>
      </c>
      <c r="D2039" t="str">
        <f>VLOOKUP($A2039, 'Customer Names'!$A$2:$D$2336, 4, FALSE)</f>
        <v xml:space="preserve">  Stephanie</v>
      </c>
      <c r="E2039">
        <f>VLOOKUP($A2039, 'Medical Examinations'!$A$2:$J$2336, 2, FALSE)</f>
        <v>29.68</v>
      </c>
      <c r="F2039">
        <f>VLOOKUP($A2039, 'Medical Examinations'!$A$2:$J$2336, 3, FALSE)</f>
        <v>5.68</v>
      </c>
      <c r="G2039" t="str">
        <f>VLOOKUP($A2039, 'Medical Examinations'!$A$2:$J$2336, 4, FALSE)</f>
        <v>No</v>
      </c>
      <c r="H2039" t="str">
        <f>VLOOKUP($A2039, 'Medical Examinations'!$A$2:$J$2336, 5, FALSE)</f>
        <v>No</v>
      </c>
      <c r="I2039" t="str">
        <f>VLOOKUP($A2039, 'Medical Examinations'!$A$2:$J$2336, 6, FALSE)</f>
        <v>No</v>
      </c>
      <c r="J2039">
        <f>VLOOKUP($A2039, 'Medical Examinations'!$A$2:$J$2336, 7, FALSE)</f>
        <v>0</v>
      </c>
      <c r="K2039" t="str">
        <f>VLOOKUP($A2039, 'Medical Examinations'!$A$2:$J$2336, 8, FALSE)</f>
        <v>No</v>
      </c>
      <c r="L2039" t="str">
        <f>VLOOKUP($A2039, 'Medical Examinations'!$A$2:$J$2336, 9, FALSE)</f>
        <v>Obesity</v>
      </c>
      <c r="M2039" t="str">
        <f>VLOOKUP($A2039, 'Medical Examinations'!$A$2:$J$2336, 10, FALSE)</f>
        <v>Normal</v>
      </c>
      <c r="N2039">
        <f>VLOOKUP($A2039, 'Hospitalisation Details'!$A$2:$K$2344, 5, FALSE)</f>
        <v>0</v>
      </c>
      <c r="O2039">
        <f>VLOOKUP($A2039, 'Hospitalisation Details'!$A$2:$K$2344, 6, FALSE)</f>
        <v>2819.51</v>
      </c>
      <c r="P2039" t="str">
        <f>VLOOKUP($A2039, 'Hospitalisation Details'!$A$2:$K$2344, 7, FALSE)</f>
        <v>tier - 2</v>
      </c>
      <c r="Q2039" t="str">
        <f>VLOOKUP($A2039, 'Hospitalisation Details'!$A$2:$K$2344, 8, FALSE)</f>
        <v>tier - 3</v>
      </c>
      <c r="R2039" t="str">
        <f>VLOOKUP($A2039, 'Hospitalisation Details'!$A$2:$K$2344, 9, FALSE)</f>
        <v>R1011</v>
      </c>
      <c r="S2039" t="str">
        <f>VLOOKUP($A2039, 'Hospitalisation Details'!$A$2:$K$2344, 10, FALSE)</f>
        <v>1Oct2000</v>
      </c>
      <c r="T2039">
        <f>VLOOKUP($A2039, 'Hospitalisation Details'!$A$2:$K$2344, 11, FALSE)</f>
        <v>22</v>
      </c>
    </row>
    <row r="2040" spans="1:20" ht="15.75" x14ac:dyDescent="0.25">
      <c r="A2040" s="1" t="s">
        <v>327</v>
      </c>
      <c r="B2040" t="str">
        <f>VLOOKUP($A2040, 'Customer Names'!$A$2:$D$2336, 2, FALSE)</f>
        <v>Hyland</v>
      </c>
      <c r="C2040" t="str">
        <f>VLOOKUP($A2040, 'Customer Names'!$A$2:$D$2336, 3, FALSE)</f>
        <v xml:space="preserve"> Mr</v>
      </c>
      <c r="D2040" t="str">
        <f>VLOOKUP($A2040, 'Customer Names'!$A$2:$D$2336, 4, FALSE)</f>
        <v xml:space="preserve">  Sean P</v>
      </c>
      <c r="E2040">
        <f>VLOOKUP($A2040, 'Medical Examinations'!$A$2:$J$2336, 2, FALSE)</f>
        <v>20.614999999999998</v>
      </c>
      <c r="F2040">
        <f>VLOOKUP($A2040, 'Medical Examinations'!$A$2:$J$2336, 3, FALSE)</f>
        <v>6.05</v>
      </c>
      <c r="G2040" t="str">
        <f>VLOOKUP($A2040, 'Medical Examinations'!$A$2:$J$2336, 4, FALSE)</f>
        <v>No</v>
      </c>
      <c r="H2040" t="str">
        <f>VLOOKUP($A2040, 'Medical Examinations'!$A$2:$J$2336, 5, FALSE)</f>
        <v>No</v>
      </c>
      <c r="I2040" t="str">
        <f>VLOOKUP($A2040, 'Medical Examinations'!$A$2:$J$2336, 6, FALSE)</f>
        <v>Yes</v>
      </c>
      <c r="J2040">
        <f>VLOOKUP($A2040, 'Medical Examinations'!$A$2:$J$2336, 7, FALSE)</f>
        <v>0</v>
      </c>
      <c r="K2040" t="str">
        <f>VLOOKUP($A2040, 'Medical Examinations'!$A$2:$J$2336, 8, FALSE)</f>
        <v>No</v>
      </c>
      <c r="L2040" t="str">
        <f>VLOOKUP($A2040, 'Medical Examinations'!$A$2:$J$2336, 9, FALSE)</f>
        <v>Obesity</v>
      </c>
      <c r="M2040" t="str">
        <f>VLOOKUP($A2040, 'Medical Examinations'!$A$2:$J$2336, 10, FALSE)</f>
        <v>Diabetes</v>
      </c>
      <c r="N2040">
        <f>VLOOKUP($A2040, 'Hospitalisation Details'!$A$2:$K$2344, 5, FALSE)</f>
        <v>2</v>
      </c>
      <c r="O2040">
        <f>VLOOKUP($A2040, 'Hospitalisation Details'!$A$2:$K$2344, 6, FALSE)</f>
        <v>2803.7</v>
      </c>
      <c r="P2040" t="str">
        <f>VLOOKUP($A2040, 'Hospitalisation Details'!$A$2:$K$2344, 7, FALSE)</f>
        <v>tier - 2</v>
      </c>
      <c r="Q2040" t="str">
        <f>VLOOKUP($A2040, 'Hospitalisation Details'!$A$2:$K$2344, 8, FALSE)</f>
        <v>tier - 1</v>
      </c>
      <c r="R2040" t="str">
        <f>VLOOKUP($A2040, 'Hospitalisation Details'!$A$2:$K$2344, 9, FALSE)</f>
        <v>R1012</v>
      </c>
      <c r="S2040" t="str">
        <f>VLOOKUP($A2040, 'Hospitalisation Details'!$A$2:$K$2344, 10, FALSE)</f>
        <v>23Sep2003</v>
      </c>
      <c r="T2040">
        <f>VLOOKUP($A2040, 'Hospitalisation Details'!$A$2:$K$2344, 11, FALSE)</f>
        <v>19</v>
      </c>
    </row>
    <row r="2041" spans="1:20" ht="15.75" x14ac:dyDescent="0.25">
      <c r="A2041" s="1" t="s">
        <v>326</v>
      </c>
      <c r="B2041" t="str">
        <f>VLOOKUP($A2041, 'Customer Names'!$A$2:$D$2336, 2, FALSE)</f>
        <v>Wagoner</v>
      </c>
      <c r="C2041" t="str">
        <f>VLOOKUP($A2041, 'Customer Names'!$A$2:$D$2336, 3, FALSE)</f>
        <v xml:space="preserve"> Ms</v>
      </c>
      <c r="D2041" t="str">
        <f>VLOOKUP($A2041, 'Customer Names'!$A$2:$D$2336, 4, FALSE)</f>
        <v xml:space="preserve">  Emily G</v>
      </c>
      <c r="E2041">
        <f>VLOOKUP($A2041, 'Medical Examinations'!$A$2:$J$2336, 2, FALSE)</f>
        <v>32.119999999999997</v>
      </c>
      <c r="F2041">
        <f>VLOOKUP($A2041, 'Medical Examinations'!$A$2:$J$2336, 3, FALSE)</f>
        <v>5.33</v>
      </c>
      <c r="G2041" t="str">
        <f>VLOOKUP($A2041, 'Medical Examinations'!$A$2:$J$2336, 4, FALSE)</f>
        <v>No</v>
      </c>
      <c r="H2041" t="str">
        <f>VLOOKUP($A2041, 'Medical Examinations'!$A$2:$J$2336, 5, FALSE)</f>
        <v>No</v>
      </c>
      <c r="I2041" t="str">
        <f>VLOOKUP($A2041, 'Medical Examinations'!$A$2:$J$2336, 6, FALSE)</f>
        <v>No</v>
      </c>
      <c r="J2041">
        <f>VLOOKUP($A2041, 'Medical Examinations'!$A$2:$J$2336, 7, FALSE)</f>
        <v>1</v>
      </c>
      <c r="K2041" t="str">
        <f>VLOOKUP($A2041, 'Medical Examinations'!$A$2:$J$2336, 8, FALSE)</f>
        <v>No</v>
      </c>
      <c r="L2041" t="str">
        <f>VLOOKUP($A2041, 'Medical Examinations'!$A$2:$J$2336, 9, FALSE)</f>
        <v>Obesity</v>
      </c>
      <c r="M2041" t="str">
        <f>VLOOKUP($A2041, 'Medical Examinations'!$A$2:$J$2336, 10, FALSE)</f>
        <v>Normal</v>
      </c>
      <c r="N2041">
        <f>VLOOKUP($A2041, 'Hospitalisation Details'!$A$2:$K$2344, 5, FALSE)</f>
        <v>2</v>
      </c>
      <c r="O2041">
        <f>VLOOKUP($A2041, 'Hospitalisation Details'!$A$2:$K$2344, 6, FALSE)</f>
        <v>2801.26</v>
      </c>
      <c r="P2041" t="str">
        <f>VLOOKUP($A2041, 'Hospitalisation Details'!$A$2:$K$2344, 7, FALSE)</f>
        <v>tier - 2</v>
      </c>
      <c r="Q2041" t="str">
        <f>VLOOKUP($A2041, 'Hospitalisation Details'!$A$2:$K$2344, 8, FALSE)</f>
        <v>tier - 3</v>
      </c>
      <c r="R2041" t="str">
        <f>VLOOKUP($A2041, 'Hospitalisation Details'!$A$2:$K$2344, 9, FALSE)</f>
        <v>R1013</v>
      </c>
      <c r="S2041" t="str">
        <f>VLOOKUP($A2041, 'Hospitalisation Details'!$A$2:$K$2344, 10, FALSE)</f>
        <v>4Aug2004</v>
      </c>
      <c r="T2041">
        <f>VLOOKUP($A2041, 'Hospitalisation Details'!$A$2:$K$2344, 11, FALSE)</f>
        <v>18</v>
      </c>
    </row>
    <row r="2042" spans="1:20" ht="15.75" x14ac:dyDescent="0.25">
      <c r="A2042" s="1" t="s">
        <v>325</v>
      </c>
      <c r="B2042" t="str">
        <f>VLOOKUP($A2042, 'Customer Names'!$A$2:$D$2336, 2, FALSE)</f>
        <v>Thomas</v>
      </c>
      <c r="C2042" t="str">
        <f>VLOOKUP($A2042, 'Customer Names'!$A$2:$D$2336, 3, FALSE)</f>
        <v xml:space="preserve"> Mr</v>
      </c>
      <c r="D2042" t="str">
        <f>VLOOKUP($A2042, 'Customer Names'!$A$2:$D$2336, 4, FALSE)</f>
        <v xml:space="preserve">  Malcolm</v>
      </c>
      <c r="E2042">
        <f>VLOOKUP($A2042, 'Medical Examinations'!$A$2:$J$2336, 2, FALSE)</f>
        <v>27.36</v>
      </c>
      <c r="F2042">
        <f>VLOOKUP($A2042, 'Medical Examinations'!$A$2:$J$2336, 3, FALSE)</f>
        <v>6.22</v>
      </c>
      <c r="G2042" t="str">
        <f>VLOOKUP($A2042, 'Medical Examinations'!$A$2:$J$2336, 4, FALSE)</f>
        <v>No</v>
      </c>
      <c r="H2042" t="str">
        <f>VLOOKUP($A2042, 'Medical Examinations'!$A$2:$J$2336, 5, FALSE)</f>
        <v>No</v>
      </c>
      <c r="I2042" t="str">
        <f>VLOOKUP($A2042, 'Medical Examinations'!$A$2:$J$2336, 6, FALSE)</f>
        <v>No</v>
      </c>
      <c r="J2042">
        <f>VLOOKUP($A2042, 'Medical Examinations'!$A$2:$J$2336, 7, FALSE)</f>
        <v>0</v>
      </c>
      <c r="K2042" t="str">
        <f>VLOOKUP($A2042, 'Medical Examinations'!$A$2:$J$2336, 8, FALSE)</f>
        <v>No</v>
      </c>
      <c r="L2042" t="str">
        <f>VLOOKUP($A2042, 'Medical Examinations'!$A$2:$J$2336, 9, FALSE)</f>
        <v>Obesity</v>
      </c>
      <c r="M2042" t="str">
        <f>VLOOKUP($A2042, 'Medical Examinations'!$A$2:$J$2336, 10, FALSE)</f>
        <v>Diabetes</v>
      </c>
      <c r="N2042">
        <f>VLOOKUP($A2042, 'Hospitalisation Details'!$A$2:$K$2344, 5, FALSE)</f>
        <v>1</v>
      </c>
      <c r="O2042">
        <f>VLOOKUP($A2042, 'Hospitalisation Details'!$A$2:$K$2344, 6, FALSE)</f>
        <v>2789.06</v>
      </c>
      <c r="P2042" t="str">
        <f>VLOOKUP($A2042, 'Hospitalisation Details'!$A$2:$K$2344, 7, FALSE)</f>
        <v>tier - 2</v>
      </c>
      <c r="Q2042" t="str">
        <f>VLOOKUP($A2042, 'Hospitalisation Details'!$A$2:$K$2344, 8, FALSE)</f>
        <v>tier - 3</v>
      </c>
      <c r="R2042" t="str">
        <f>VLOOKUP($A2042, 'Hospitalisation Details'!$A$2:$K$2344, 9, FALSE)</f>
        <v>R1012</v>
      </c>
      <c r="S2042" t="str">
        <f>VLOOKUP($A2042, 'Hospitalisation Details'!$A$2:$K$2344, 10, FALSE)</f>
        <v>24Dec1999</v>
      </c>
      <c r="T2042">
        <f>VLOOKUP($A2042, 'Hospitalisation Details'!$A$2:$K$2344, 11, FALSE)</f>
        <v>23</v>
      </c>
    </row>
    <row r="2043" spans="1:20" ht="15.75" x14ac:dyDescent="0.25">
      <c r="A2043" s="1" t="s">
        <v>324</v>
      </c>
      <c r="B2043" t="str">
        <f>VLOOKUP($A2043, 'Customer Names'!$A$2:$D$2336, 2, FALSE)</f>
        <v>Goffi</v>
      </c>
      <c r="C2043" t="str">
        <f>VLOOKUP($A2043, 'Customer Names'!$A$2:$D$2336, 3, FALSE)</f>
        <v xml:space="preserve"> Mr</v>
      </c>
      <c r="D2043" t="str">
        <f>VLOOKUP($A2043, 'Customer Names'!$A$2:$D$2336, 4, FALSE)</f>
        <v xml:space="preserve">  Danilo</v>
      </c>
      <c r="E2043">
        <f>VLOOKUP($A2043, 'Medical Examinations'!$A$2:$J$2336, 2, FALSE)</f>
        <v>17.385000000000002</v>
      </c>
      <c r="F2043">
        <f>VLOOKUP($A2043, 'Medical Examinations'!$A$2:$J$2336, 3, FALSE)</f>
        <v>5.84</v>
      </c>
      <c r="G2043" t="str">
        <f>VLOOKUP($A2043, 'Medical Examinations'!$A$2:$J$2336, 4, FALSE)</f>
        <v>No</v>
      </c>
      <c r="H2043" t="str">
        <f>VLOOKUP($A2043, 'Medical Examinations'!$A$2:$J$2336, 5, FALSE)</f>
        <v>No</v>
      </c>
      <c r="I2043" t="str">
        <f>VLOOKUP($A2043, 'Medical Examinations'!$A$2:$J$2336, 6, FALSE)</f>
        <v>No</v>
      </c>
      <c r="J2043">
        <f>VLOOKUP($A2043, 'Medical Examinations'!$A$2:$J$2336, 7, FALSE)</f>
        <v>0</v>
      </c>
      <c r="K2043" t="str">
        <f>VLOOKUP($A2043, 'Medical Examinations'!$A$2:$J$2336, 8, FALSE)</f>
        <v>No</v>
      </c>
      <c r="L2043" t="str">
        <f>VLOOKUP($A2043, 'Medical Examinations'!$A$2:$J$2336, 9, FALSE)</f>
        <v>Underweight</v>
      </c>
      <c r="M2043" t="str">
        <f>VLOOKUP($A2043, 'Medical Examinations'!$A$2:$J$2336, 10, FALSE)</f>
        <v>Diabetes</v>
      </c>
      <c r="N2043">
        <f>VLOOKUP($A2043, 'Hospitalisation Details'!$A$2:$K$2344, 5, FALSE)</f>
        <v>1</v>
      </c>
      <c r="O2043">
        <f>VLOOKUP($A2043, 'Hospitalisation Details'!$A$2:$K$2344, 6, FALSE)</f>
        <v>2775.19</v>
      </c>
      <c r="P2043" t="str">
        <f>VLOOKUP($A2043, 'Hospitalisation Details'!$A$2:$K$2344, 7, FALSE)</f>
        <v>tier - 2</v>
      </c>
      <c r="Q2043" t="str">
        <f>VLOOKUP($A2043, 'Hospitalisation Details'!$A$2:$K$2344, 8, FALSE)</f>
        <v>tier - 1</v>
      </c>
      <c r="R2043" t="str">
        <f>VLOOKUP($A2043, 'Hospitalisation Details'!$A$2:$K$2344, 9, FALSE)</f>
        <v>R1012</v>
      </c>
      <c r="S2043" t="str">
        <f>VLOOKUP($A2043, 'Hospitalisation Details'!$A$2:$K$2344, 10, FALSE)</f>
        <v>29Aug1999</v>
      </c>
      <c r="T2043">
        <f>VLOOKUP($A2043, 'Hospitalisation Details'!$A$2:$K$2344, 11, FALSE)</f>
        <v>23</v>
      </c>
    </row>
    <row r="2044" spans="1:20" ht="15.75" x14ac:dyDescent="0.25">
      <c r="A2044" s="1" t="s">
        <v>323</v>
      </c>
      <c r="B2044" t="str">
        <f>VLOOKUP($A2044, 'Customer Names'!$A$2:$D$2336, 2, FALSE)</f>
        <v>Salovaara</v>
      </c>
      <c r="C2044" t="str">
        <f>VLOOKUP($A2044, 'Customer Names'!$A$2:$D$2336, 3, FALSE)</f>
        <v xml:space="preserve"> Mr</v>
      </c>
      <c r="D2044" t="str">
        <f>VLOOKUP($A2044, 'Customer Names'!$A$2:$D$2336, 4, FALSE)</f>
        <v xml:space="preserve">  Mikko</v>
      </c>
      <c r="E2044">
        <f>VLOOKUP($A2044, 'Medical Examinations'!$A$2:$J$2336, 2, FALSE)</f>
        <v>30.13</v>
      </c>
      <c r="F2044">
        <f>VLOOKUP($A2044, 'Medical Examinations'!$A$2:$J$2336, 3, FALSE)</f>
        <v>5.71</v>
      </c>
      <c r="G2044" t="str">
        <f>VLOOKUP($A2044, 'Medical Examinations'!$A$2:$J$2336, 4, FALSE)</f>
        <v>No</v>
      </c>
      <c r="H2044" t="str">
        <f>VLOOKUP($A2044, 'Medical Examinations'!$A$2:$J$2336, 5, FALSE)</f>
        <v>No</v>
      </c>
      <c r="I2044" t="str">
        <f>VLOOKUP($A2044, 'Medical Examinations'!$A$2:$J$2336, 6, FALSE)</f>
        <v>No</v>
      </c>
      <c r="J2044">
        <f>VLOOKUP($A2044, 'Medical Examinations'!$A$2:$J$2336, 7, FALSE)</f>
        <v>1</v>
      </c>
      <c r="K2044" t="str">
        <f>VLOOKUP($A2044, 'Medical Examinations'!$A$2:$J$2336, 8, FALSE)</f>
        <v>No</v>
      </c>
      <c r="L2044" t="str">
        <f>VLOOKUP($A2044, 'Medical Examinations'!$A$2:$J$2336, 9, FALSE)</f>
        <v>Obesity</v>
      </c>
      <c r="M2044" t="str">
        <f>VLOOKUP($A2044, 'Medical Examinations'!$A$2:$J$2336, 10, FALSE)</f>
        <v>Diabetes</v>
      </c>
      <c r="N2044">
        <f>VLOOKUP($A2044, 'Hospitalisation Details'!$A$2:$K$2344, 5, FALSE)</f>
        <v>0</v>
      </c>
      <c r="O2044">
        <f>VLOOKUP($A2044, 'Hospitalisation Details'!$A$2:$K$2344, 6, FALSE)</f>
        <v>2773.46</v>
      </c>
      <c r="P2044" t="str">
        <f>VLOOKUP($A2044, 'Hospitalisation Details'!$A$2:$K$2344, 7, FALSE)</f>
        <v>tier - 2</v>
      </c>
      <c r="Q2044" t="str">
        <f>VLOOKUP($A2044, 'Hospitalisation Details'!$A$2:$K$2344, 8, FALSE)</f>
        <v>tier - 1</v>
      </c>
      <c r="R2044" t="str">
        <f>VLOOKUP($A2044, 'Hospitalisation Details'!$A$2:$K$2344, 9, FALSE)</f>
        <v>R1021</v>
      </c>
      <c r="S2044" t="str">
        <f>VLOOKUP($A2044, 'Hospitalisation Details'!$A$2:$K$2344, 10, FALSE)</f>
        <v>14Nov2004</v>
      </c>
      <c r="T2044">
        <f>VLOOKUP($A2044, 'Hospitalisation Details'!$A$2:$K$2344, 11, FALSE)</f>
        <v>18</v>
      </c>
    </row>
    <row r="2045" spans="1:20" ht="15.75" x14ac:dyDescent="0.25">
      <c r="A2045" s="1" t="s">
        <v>322</v>
      </c>
      <c r="B2045" t="str">
        <f>VLOOKUP($A2045, 'Customer Names'!$A$2:$D$2336, 2, FALSE)</f>
        <v>Reid</v>
      </c>
      <c r="C2045" t="str">
        <f>VLOOKUP($A2045, 'Customer Names'!$A$2:$D$2336, 3, FALSE)</f>
        <v xml:space="preserve"> Ms</v>
      </c>
      <c r="D2045" t="str">
        <f>VLOOKUP($A2045, 'Customer Names'!$A$2:$D$2336, 4, FALSE)</f>
        <v xml:space="preserve">  Paula C</v>
      </c>
      <c r="E2045">
        <f>VLOOKUP($A2045, 'Medical Examinations'!$A$2:$J$2336, 2, FALSE)</f>
        <v>25.44</v>
      </c>
      <c r="F2045">
        <f>VLOOKUP($A2045, 'Medical Examinations'!$A$2:$J$2336, 3, FALSE)</f>
        <v>6.04</v>
      </c>
      <c r="G2045" t="str">
        <f>VLOOKUP($A2045, 'Medical Examinations'!$A$2:$J$2336, 4, FALSE)</f>
        <v>No</v>
      </c>
      <c r="H2045" t="str">
        <f>VLOOKUP($A2045, 'Medical Examinations'!$A$2:$J$2336, 5, FALSE)</f>
        <v>No</v>
      </c>
      <c r="I2045" t="str">
        <f>VLOOKUP($A2045, 'Medical Examinations'!$A$2:$J$2336, 6, FALSE)</f>
        <v>Yes</v>
      </c>
      <c r="J2045">
        <f>VLOOKUP($A2045, 'Medical Examinations'!$A$2:$J$2336, 7, FALSE)</f>
        <v>0</v>
      </c>
      <c r="K2045" t="str">
        <f>VLOOKUP($A2045, 'Medical Examinations'!$A$2:$J$2336, 8, FALSE)</f>
        <v>No</v>
      </c>
      <c r="L2045" t="str">
        <f>VLOOKUP($A2045, 'Medical Examinations'!$A$2:$J$2336, 9, FALSE)</f>
        <v>Obesity</v>
      </c>
      <c r="M2045" t="str">
        <f>VLOOKUP($A2045, 'Medical Examinations'!$A$2:$J$2336, 10, FALSE)</f>
        <v>Diabetes</v>
      </c>
      <c r="N2045">
        <f>VLOOKUP($A2045, 'Hospitalisation Details'!$A$2:$K$2344, 5, FALSE)</f>
        <v>0</v>
      </c>
      <c r="O2045">
        <f>VLOOKUP($A2045, 'Hospitalisation Details'!$A$2:$K$2344, 6, FALSE)</f>
        <v>2758.99</v>
      </c>
      <c r="P2045" t="str">
        <f>VLOOKUP($A2045, 'Hospitalisation Details'!$A$2:$K$2344, 7, FALSE)</f>
        <v>tier - 2</v>
      </c>
      <c r="Q2045" t="str">
        <f>VLOOKUP($A2045, 'Hospitalisation Details'!$A$2:$K$2344, 8, FALSE)</f>
        <v>tier - 1</v>
      </c>
      <c r="R2045" t="str">
        <f>VLOOKUP($A2045, 'Hospitalisation Details'!$A$2:$K$2344, 9, FALSE)</f>
        <v>R1012</v>
      </c>
      <c r="S2045" t="str">
        <f>VLOOKUP($A2045, 'Hospitalisation Details'!$A$2:$K$2344, 10, FALSE)</f>
        <v>10Aug1997</v>
      </c>
      <c r="T2045">
        <f>VLOOKUP($A2045, 'Hospitalisation Details'!$A$2:$K$2344, 11, FALSE)</f>
        <v>25</v>
      </c>
    </row>
    <row r="2046" spans="1:20" ht="15.75" x14ac:dyDescent="0.25">
      <c r="A2046" s="1" t="s">
        <v>321</v>
      </c>
      <c r="B2046" t="str">
        <f>VLOOKUP($A2046, 'Customer Names'!$A$2:$D$2336, 2, FALSE)</f>
        <v>Allan</v>
      </c>
      <c r="C2046" t="str">
        <f>VLOOKUP($A2046, 'Customer Names'!$A$2:$D$2336, 3, FALSE)</f>
        <v xml:space="preserve"> Ms</v>
      </c>
      <c r="D2046" t="str">
        <f>VLOOKUP($A2046, 'Customer Names'!$A$2:$D$2336, 4, FALSE)</f>
        <v xml:space="preserve">  Kirsten N</v>
      </c>
      <c r="E2046">
        <f>VLOOKUP($A2046, 'Medical Examinations'!$A$2:$J$2336, 2, FALSE)</f>
        <v>39.805</v>
      </c>
      <c r="F2046">
        <f>VLOOKUP($A2046, 'Medical Examinations'!$A$2:$J$2336, 3, FALSE)</f>
        <v>4.38</v>
      </c>
      <c r="G2046" t="str">
        <f>VLOOKUP($A2046, 'Medical Examinations'!$A$2:$J$2336, 4, FALSE)</f>
        <v>Yes</v>
      </c>
      <c r="H2046" t="str">
        <f>VLOOKUP($A2046, 'Medical Examinations'!$A$2:$J$2336, 5, FALSE)</f>
        <v>No</v>
      </c>
      <c r="I2046" t="str">
        <f>VLOOKUP($A2046, 'Medical Examinations'!$A$2:$J$2336, 6, FALSE)</f>
        <v>No</v>
      </c>
      <c r="J2046">
        <f>VLOOKUP($A2046, 'Medical Examinations'!$A$2:$J$2336, 7, FALSE)</f>
        <v>1</v>
      </c>
      <c r="K2046" t="str">
        <f>VLOOKUP($A2046, 'Medical Examinations'!$A$2:$J$2336, 8, FALSE)</f>
        <v>Yes</v>
      </c>
      <c r="L2046" t="str">
        <f>VLOOKUP($A2046, 'Medical Examinations'!$A$2:$J$2336, 9, FALSE)</f>
        <v>Obesity</v>
      </c>
      <c r="M2046" t="str">
        <f>VLOOKUP($A2046, 'Medical Examinations'!$A$2:$J$2336, 10, FALSE)</f>
        <v>Normal</v>
      </c>
      <c r="N2046">
        <f>VLOOKUP($A2046, 'Hospitalisation Details'!$A$2:$K$2344, 5, FALSE)</f>
        <v>0</v>
      </c>
      <c r="O2046">
        <f>VLOOKUP($A2046, 'Hospitalisation Details'!$A$2:$K$2344, 6, FALSE)</f>
        <v>2755.02</v>
      </c>
      <c r="P2046" t="str">
        <f>VLOOKUP($A2046, 'Hospitalisation Details'!$A$2:$K$2344, 7, FALSE)</f>
        <v>tier - 2</v>
      </c>
      <c r="Q2046" t="str">
        <f>VLOOKUP($A2046, 'Hospitalisation Details'!$A$2:$K$2344, 8, FALSE)</f>
        <v>tier - 1</v>
      </c>
      <c r="R2046" t="str">
        <f>VLOOKUP($A2046, 'Hospitalisation Details'!$A$2:$K$2344, 9, FALSE)</f>
        <v>R1024</v>
      </c>
      <c r="S2046" t="str">
        <f>VLOOKUP($A2046, 'Hospitalisation Details'!$A$2:$K$2344, 10, FALSE)</f>
        <v>11Oct2000</v>
      </c>
      <c r="T2046">
        <f>VLOOKUP($A2046, 'Hospitalisation Details'!$A$2:$K$2344, 11, FALSE)</f>
        <v>22</v>
      </c>
    </row>
    <row r="2047" spans="1:20" ht="15.75" x14ac:dyDescent="0.25">
      <c r="A2047" s="1" t="s">
        <v>320</v>
      </c>
      <c r="B2047" t="str">
        <f>VLOOKUP($A2047, 'Customer Names'!$A$2:$D$2336, 2, FALSE)</f>
        <v>McLaughlin</v>
      </c>
      <c r="C2047" t="str">
        <f>VLOOKUP($A2047, 'Customer Names'!$A$2:$D$2336, 3, FALSE)</f>
        <v xml:space="preserve"> Ms</v>
      </c>
      <c r="D2047" t="str">
        <f>VLOOKUP($A2047, 'Customer Names'!$A$2:$D$2336, 4, FALSE)</f>
        <v xml:space="preserve">  Christy</v>
      </c>
      <c r="E2047">
        <f>VLOOKUP($A2047, 'Medical Examinations'!$A$2:$J$2336, 2, FALSE)</f>
        <v>30.4</v>
      </c>
      <c r="F2047">
        <f>VLOOKUP($A2047, 'Medical Examinations'!$A$2:$J$2336, 3, FALSE)</f>
        <v>5.56</v>
      </c>
      <c r="G2047" t="str">
        <f>VLOOKUP($A2047, 'Medical Examinations'!$A$2:$J$2336, 4, FALSE)</f>
        <v>No</v>
      </c>
      <c r="H2047" t="str">
        <f>VLOOKUP($A2047, 'Medical Examinations'!$A$2:$J$2336, 5, FALSE)</f>
        <v>No</v>
      </c>
      <c r="I2047" t="str">
        <f>VLOOKUP($A2047, 'Medical Examinations'!$A$2:$J$2336, 6, FALSE)</f>
        <v>No</v>
      </c>
      <c r="J2047">
        <f>VLOOKUP($A2047, 'Medical Examinations'!$A$2:$J$2336, 7, FALSE)</f>
        <v>1</v>
      </c>
      <c r="K2047" t="str">
        <f>VLOOKUP($A2047, 'Medical Examinations'!$A$2:$J$2336, 8, FALSE)</f>
        <v>No</v>
      </c>
      <c r="L2047" t="str">
        <f>VLOOKUP($A2047, 'Medical Examinations'!$A$2:$J$2336, 9, FALSE)</f>
        <v>Obesity</v>
      </c>
      <c r="M2047" t="str">
        <f>VLOOKUP($A2047, 'Medical Examinations'!$A$2:$J$2336, 10, FALSE)</f>
        <v>Normal</v>
      </c>
      <c r="N2047">
        <f>VLOOKUP($A2047, 'Hospitalisation Details'!$A$2:$K$2344, 5, FALSE)</f>
        <v>0</v>
      </c>
      <c r="O2047">
        <f>VLOOKUP($A2047, 'Hospitalisation Details'!$A$2:$K$2344, 6, FALSE)</f>
        <v>2741.95</v>
      </c>
      <c r="P2047" t="str">
        <f>VLOOKUP($A2047, 'Hospitalisation Details'!$A$2:$K$2344, 7, FALSE)</f>
        <v>tier - 2</v>
      </c>
      <c r="Q2047" t="str">
        <f>VLOOKUP($A2047, 'Hospitalisation Details'!$A$2:$K$2344, 8, FALSE)</f>
        <v>tier - 3</v>
      </c>
      <c r="R2047" t="str">
        <f>VLOOKUP($A2047, 'Hospitalisation Details'!$A$2:$K$2344, 9, FALSE)</f>
        <v>R1024</v>
      </c>
      <c r="S2047" t="str">
        <f>VLOOKUP($A2047, 'Hospitalisation Details'!$A$2:$K$2344, 10, FALSE)</f>
        <v>3Oct2000</v>
      </c>
      <c r="T2047">
        <f>VLOOKUP($A2047, 'Hospitalisation Details'!$A$2:$K$2344, 11, FALSE)</f>
        <v>22</v>
      </c>
    </row>
    <row r="2048" spans="1:20" ht="15.75" x14ac:dyDescent="0.25">
      <c r="A2048" s="1" t="s">
        <v>319</v>
      </c>
      <c r="B2048" t="str">
        <f>VLOOKUP($A2048, 'Customer Names'!$A$2:$D$2336, 2, FALSE)</f>
        <v>Lee</v>
      </c>
      <c r="C2048" t="str">
        <f>VLOOKUP($A2048, 'Customer Names'!$A$2:$D$2336, 3, FALSE)</f>
        <v xml:space="preserve"> Ms</v>
      </c>
      <c r="D2048" t="str">
        <f>VLOOKUP($A2048, 'Customer Names'!$A$2:$D$2336, 4, FALSE)</f>
        <v xml:space="preserve">  Jennifer</v>
      </c>
      <c r="E2048">
        <f>VLOOKUP($A2048, 'Medical Examinations'!$A$2:$J$2336, 2, FALSE)</f>
        <v>23.18</v>
      </c>
      <c r="F2048">
        <f>VLOOKUP($A2048, 'Medical Examinations'!$A$2:$J$2336, 3, FALSE)</f>
        <v>4.24</v>
      </c>
      <c r="G2048" t="str">
        <f>VLOOKUP($A2048, 'Medical Examinations'!$A$2:$J$2336, 4, FALSE)</f>
        <v>No</v>
      </c>
      <c r="H2048" t="str">
        <f>VLOOKUP($A2048, 'Medical Examinations'!$A$2:$J$2336, 5, FALSE)</f>
        <v>No</v>
      </c>
      <c r="I2048" t="str">
        <f>VLOOKUP($A2048, 'Medical Examinations'!$A$2:$J$2336, 6, FALSE)</f>
        <v>No</v>
      </c>
      <c r="J2048">
        <f>VLOOKUP($A2048, 'Medical Examinations'!$A$2:$J$2336, 7, FALSE)</f>
        <v>0</v>
      </c>
      <c r="K2048" t="str">
        <f>VLOOKUP($A2048, 'Medical Examinations'!$A$2:$J$2336, 8, FALSE)</f>
        <v>No</v>
      </c>
      <c r="L2048" t="str">
        <f>VLOOKUP($A2048, 'Medical Examinations'!$A$2:$J$2336, 9, FALSE)</f>
        <v>Obesity</v>
      </c>
      <c r="M2048" t="str">
        <f>VLOOKUP($A2048, 'Medical Examinations'!$A$2:$J$2336, 10, FALSE)</f>
        <v>Normal</v>
      </c>
      <c r="N2048">
        <f>VLOOKUP($A2048, 'Hospitalisation Details'!$A$2:$K$2344, 5, FALSE)</f>
        <v>0</v>
      </c>
      <c r="O2048">
        <f>VLOOKUP($A2048, 'Hospitalisation Details'!$A$2:$K$2344, 6, FALSE)</f>
        <v>2731.91</v>
      </c>
      <c r="P2048" t="str">
        <f>VLOOKUP($A2048, 'Hospitalisation Details'!$A$2:$K$2344, 7, FALSE)</f>
        <v>tier - 2</v>
      </c>
      <c r="Q2048" t="str">
        <f>VLOOKUP($A2048, 'Hospitalisation Details'!$A$2:$K$2344, 8, FALSE)</f>
        <v>tier - 3</v>
      </c>
      <c r="R2048" t="str">
        <f>VLOOKUP($A2048, 'Hospitalisation Details'!$A$2:$K$2344, 9, FALSE)</f>
        <v>R1024</v>
      </c>
      <c r="S2048" t="str">
        <f>VLOOKUP($A2048, 'Hospitalisation Details'!$A$2:$K$2344, 10, FALSE)</f>
        <v>17Dec2000</v>
      </c>
      <c r="T2048">
        <f>VLOOKUP($A2048, 'Hospitalisation Details'!$A$2:$K$2344, 11, FALSE)</f>
        <v>22</v>
      </c>
    </row>
    <row r="2049" spans="1:20" ht="15.75" x14ac:dyDescent="0.25">
      <c r="A2049" s="1" t="s">
        <v>318</v>
      </c>
      <c r="B2049" t="str">
        <f>VLOOKUP($A2049, 'Customer Names'!$A$2:$D$2336, 2, FALSE)</f>
        <v>Tang</v>
      </c>
      <c r="C2049" t="str">
        <f>VLOOKUP($A2049, 'Customer Names'!$A$2:$D$2336, 3, FALSE)</f>
        <v xml:space="preserve"> Ms</v>
      </c>
      <c r="D2049" t="str">
        <f>VLOOKUP($A2049, 'Customer Names'!$A$2:$D$2336, 4, FALSE)</f>
        <v xml:space="preserve">  Jingjing</v>
      </c>
      <c r="E2049">
        <f>VLOOKUP($A2049, 'Medical Examinations'!$A$2:$J$2336, 2, FALSE)</f>
        <v>39.615000000000002</v>
      </c>
      <c r="F2049">
        <f>VLOOKUP($A2049, 'Medical Examinations'!$A$2:$J$2336, 3, FALSE)</f>
        <v>6.32</v>
      </c>
      <c r="G2049" t="str">
        <f>VLOOKUP($A2049, 'Medical Examinations'!$A$2:$J$2336, 4, FALSE)</f>
        <v>Yes</v>
      </c>
      <c r="H2049" t="str">
        <f>VLOOKUP($A2049, 'Medical Examinations'!$A$2:$J$2336, 5, FALSE)</f>
        <v>No</v>
      </c>
      <c r="I2049" t="str">
        <f>VLOOKUP($A2049, 'Medical Examinations'!$A$2:$J$2336, 6, FALSE)</f>
        <v>Yes</v>
      </c>
      <c r="J2049">
        <f>VLOOKUP($A2049, 'Medical Examinations'!$A$2:$J$2336, 7, FALSE)</f>
        <v>1</v>
      </c>
      <c r="K2049" t="str">
        <f>VLOOKUP($A2049, 'Medical Examinations'!$A$2:$J$2336, 8, FALSE)</f>
        <v>Yes</v>
      </c>
      <c r="L2049" t="str">
        <f>VLOOKUP($A2049, 'Medical Examinations'!$A$2:$J$2336, 9, FALSE)</f>
        <v>Obesity</v>
      </c>
      <c r="M2049" t="str">
        <f>VLOOKUP($A2049, 'Medical Examinations'!$A$2:$J$2336, 10, FALSE)</f>
        <v>Diabetes</v>
      </c>
      <c r="N2049">
        <f>VLOOKUP($A2049, 'Hospitalisation Details'!$A$2:$K$2344, 5, FALSE)</f>
        <v>1</v>
      </c>
      <c r="O2049">
        <f>VLOOKUP($A2049, 'Hospitalisation Details'!$A$2:$K$2344, 6, FALSE)</f>
        <v>2730.11</v>
      </c>
      <c r="P2049" t="str">
        <f>VLOOKUP($A2049, 'Hospitalisation Details'!$A$2:$K$2344, 7, FALSE)</f>
        <v>tier - 2</v>
      </c>
      <c r="Q2049" t="str">
        <f>VLOOKUP($A2049, 'Hospitalisation Details'!$A$2:$K$2344, 8, FALSE)</f>
        <v>tier - 3</v>
      </c>
      <c r="R2049" t="str">
        <f>VLOOKUP($A2049, 'Hospitalisation Details'!$A$2:$K$2344, 9, FALSE)</f>
        <v>R1012</v>
      </c>
      <c r="S2049" t="str">
        <f>VLOOKUP($A2049, 'Hospitalisation Details'!$A$2:$K$2344, 10, FALSE)</f>
        <v>3Dec2003</v>
      </c>
      <c r="T2049">
        <f>VLOOKUP($A2049, 'Hospitalisation Details'!$A$2:$K$2344, 11, FALSE)</f>
        <v>19</v>
      </c>
    </row>
    <row r="2050" spans="1:20" ht="15.75" x14ac:dyDescent="0.25">
      <c r="A2050" s="1" t="s">
        <v>317</v>
      </c>
      <c r="B2050" t="str">
        <f>VLOOKUP($A2050, 'Customer Names'!$A$2:$D$2336, 2, FALSE)</f>
        <v>Kennedy</v>
      </c>
      <c r="C2050" t="str">
        <f>VLOOKUP($A2050, 'Customer Names'!$A$2:$D$2336, 3, FALSE)</f>
        <v xml:space="preserve"> Mr</v>
      </c>
      <c r="D2050" t="str">
        <f>VLOOKUP($A2050, 'Customer Names'!$A$2:$D$2336, 4, FALSE)</f>
        <v xml:space="preserve">  Morgan</v>
      </c>
      <c r="E2050">
        <f>VLOOKUP($A2050, 'Medical Examinations'!$A$2:$J$2336, 2, FALSE)</f>
        <v>30.59</v>
      </c>
      <c r="F2050">
        <f>VLOOKUP($A2050, 'Medical Examinations'!$A$2:$J$2336, 3, FALSE)</f>
        <v>6.3</v>
      </c>
      <c r="G2050" t="str">
        <f>VLOOKUP($A2050, 'Medical Examinations'!$A$2:$J$2336, 4, FALSE)</f>
        <v>No</v>
      </c>
      <c r="H2050" t="str">
        <f>VLOOKUP($A2050, 'Medical Examinations'!$A$2:$J$2336, 5, FALSE)</f>
        <v>No</v>
      </c>
      <c r="I2050" t="str">
        <f>VLOOKUP($A2050, 'Medical Examinations'!$A$2:$J$2336, 6, FALSE)</f>
        <v>Yes</v>
      </c>
      <c r="J2050">
        <f>VLOOKUP($A2050, 'Medical Examinations'!$A$2:$J$2336, 7, FALSE)</f>
        <v>1</v>
      </c>
      <c r="K2050" t="str">
        <f>VLOOKUP($A2050, 'Medical Examinations'!$A$2:$J$2336, 8, FALSE)</f>
        <v>No</v>
      </c>
      <c r="L2050" t="str">
        <f>VLOOKUP($A2050, 'Medical Examinations'!$A$2:$J$2336, 9, FALSE)</f>
        <v>Obesity</v>
      </c>
      <c r="M2050" t="str">
        <f>VLOOKUP($A2050, 'Medical Examinations'!$A$2:$J$2336, 10, FALSE)</f>
        <v>Diabetes</v>
      </c>
      <c r="N2050">
        <f>VLOOKUP($A2050, 'Hospitalisation Details'!$A$2:$K$2344, 5, FALSE)</f>
        <v>0</v>
      </c>
      <c r="O2050">
        <f>VLOOKUP($A2050, 'Hospitalisation Details'!$A$2:$K$2344, 6, FALSE)</f>
        <v>2727.4</v>
      </c>
      <c r="P2050" t="str">
        <f>VLOOKUP($A2050, 'Hospitalisation Details'!$A$2:$K$2344, 7, FALSE)</f>
        <v>tier - 3</v>
      </c>
      <c r="Q2050" t="str">
        <f>VLOOKUP($A2050, 'Hospitalisation Details'!$A$2:$K$2344, 8, FALSE)</f>
        <v>tier - 3</v>
      </c>
      <c r="R2050" t="str">
        <f>VLOOKUP($A2050, 'Hospitalisation Details'!$A$2:$K$2344, 9, FALSE)</f>
        <v>R1016</v>
      </c>
      <c r="S2050" t="str">
        <f>VLOOKUP($A2050, 'Hospitalisation Details'!$A$2:$K$2344, 10, FALSE)</f>
        <v>6Oct1997</v>
      </c>
      <c r="T2050">
        <f>VLOOKUP($A2050, 'Hospitalisation Details'!$A$2:$K$2344, 11, FALSE)</f>
        <v>25</v>
      </c>
    </row>
    <row r="2051" spans="1:20" ht="15.75" x14ac:dyDescent="0.25">
      <c r="A2051" s="1" t="s">
        <v>316</v>
      </c>
      <c r="B2051" t="str">
        <f>VLOOKUP($A2051, 'Customer Names'!$A$2:$D$2336, 2, FALSE)</f>
        <v>Condon</v>
      </c>
      <c r="C2051" t="str">
        <f>VLOOKUP($A2051, 'Customer Names'!$A$2:$D$2336, 3, FALSE)</f>
        <v xml:space="preserve"> Mr</v>
      </c>
      <c r="D2051" t="str">
        <f>VLOOKUP($A2051, 'Customer Names'!$A$2:$D$2336, 4, FALSE)</f>
        <v xml:space="preserve">  Patrick J</v>
      </c>
      <c r="E2051">
        <f>VLOOKUP($A2051, 'Medical Examinations'!$A$2:$J$2336, 2, FALSE)</f>
        <v>16.72</v>
      </c>
      <c r="F2051">
        <f>VLOOKUP($A2051, 'Medical Examinations'!$A$2:$J$2336, 3, FALSE)</f>
        <v>4.38</v>
      </c>
      <c r="G2051" t="str">
        <f>VLOOKUP($A2051, 'Medical Examinations'!$A$2:$J$2336, 4, FALSE)</f>
        <v>No</v>
      </c>
      <c r="H2051" t="str">
        <f>VLOOKUP($A2051, 'Medical Examinations'!$A$2:$J$2336, 5, FALSE)</f>
        <v>No</v>
      </c>
      <c r="I2051" t="str">
        <f>VLOOKUP($A2051, 'Medical Examinations'!$A$2:$J$2336, 6, FALSE)</f>
        <v>No</v>
      </c>
      <c r="J2051">
        <f>VLOOKUP($A2051, 'Medical Examinations'!$A$2:$J$2336, 7, FALSE)</f>
        <v>0</v>
      </c>
      <c r="K2051" t="str">
        <f>VLOOKUP($A2051, 'Medical Examinations'!$A$2:$J$2336, 8, FALSE)</f>
        <v>No</v>
      </c>
      <c r="L2051" t="str">
        <f>VLOOKUP($A2051, 'Medical Examinations'!$A$2:$J$2336, 9, FALSE)</f>
        <v>Underweight</v>
      </c>
      <c r="M2051" t="str">
        <f>VLOOKUP($A2051, 'Medical Examinations'!$A$2:$J$2336, 10, FALSE)</f>
        <v>Normal</v>
      </c>
      <c r="N2051">
        <f>VLOOKUP($A2051, 'Hospitalisation Details'!$A$2:$K$2344, 5, FALSE)</f>
        <v>3</v>
      </c>
      <c r="O2051">
        <f>VLOOKUP($A2051, 'Hospitalisation Details'!$A$2:$K$2344, 6, FALSE)</f>
        <v>2726.06</v>
      </c>
      <c r="P2051" t="str">
        <f>VLOOKUP($A2051, 'Hospitalisation Details'!$A$2:$K$2344, 7, FALSE)</f>
        <v>tier - 2</v>
      </c>
      <c r="Q2051" t="str">
        <f>VLOOKUP($A2051, 'Hospitalisation Details'!$A$2:$K$2344, 8, FALSE)</f>
        <v>tier - 2</v>
      </c>
      <c r="R2051" t="str">
        <f>VLOOKUP($A2051, 'Hospitalisation Details'!$A$2:$K$2344, 9, FALSE)</f>
        <v>R1013</v>
      </c>
      <c r="S2051" t="str">
        <f>VLOOKUP($A2051, 'Hospitalisation Details'!$A$2:$K$2344, 10, FALSE)</f>
        <v>20Aug1988</v>
      </c>
      <c r="T2051">
        <f>VLOOKUP($A2051, 'Hospitalisation Details'!$A$2:$K$2344, 11, FALSE)</f>
        <v>34</v>
      </c>
    </row>
    <row r="2052" spans="1:20" ht="15.75" x14ac:dyDescent="0.25">
      <c r="A2052" s="1" t="s">
        <v>315</v>
      </c>
      <c r="B2052" t="str">
        <f>VLOOKUP($A2052, 'Customer Names'!$A$2:$D$2336, 2, FALSE)</f>
        <v>Chepkwony</v>
      </c>
      <c r="C2052" t="str">
        <f>VLOOKUP($A2052, 'Customer Names'!$A$2:$D$2336, 3, FALSE)</f>
        <v xml:space="preserve"> Mr</v>
      </c>
      <c r="D2052" t="str">
        <f>VLOOKUP($A2052, 'Customer Names'!$A$2:$D$2336, 4, FALSE)</f>
        <v xml:space="preserve">  Frankline</v>
      </c>
      <c r="E2052">
        <f>VLOOKUP($A2052, 'Medical Examinations'!$A$2:$J$2336, 2, FALSE)</f>
        <v>26.22</v>
      </c>
      <c r="F2052">
        <f>VLOOKUP($A2052, 'Medical Examinations'!$A$2:$J$2336, 3, FALSE)</f>
        <v>4.6500000000000004</v>
      </c>
      <c r="G2052" t="str">
        <f>VLOOKUP($A2052, 'Medical Examinations'!$A$2:$J$2336, 4, FALSE)</f>
        <v>No</v>
      </c>
      <c r="H2052" t="str">
        <f>VLOOKUP($A2052, 'Medical Examinations'!$A$2:$J$2336, 5, FALSE)</f>
        <v>No</v>
      </c>
      <c r="I2052" t="str">
        <f>VLOOKUP($A2052, 'Medical Examinations'!$A$2:$J$2336, 6, FALSE)</f>
        <v>Yes</v>
      </c>
      <c r="J2052">
        <f>VLOOKUP($A2052, 'Medical Examinations'!$A$2:$J$2336, 7, FALSE)</f>
        <v>0</v>
      </c>
      <c r="K2052" t="str">
        <f>VLOOKUP($A2052, 'Medical Examinations'!$A$2:$J$2336, 8, FALSE)</f>
        <v>No</v>
      </c>
      <c r="L2052" t="str">
        <f>VLOOKUP($A2052, 'Medical Examinations'!$A$2:$J$2336, 9, FALSE)</f>
        <v>Obesity</v>
      </c>
      <c r="M2052" t="str">
        <f>VLOOKUP($A2052, 'Medical Examinations'!$A$2:$J$2336, 10, FALSE)</f>
        <v>Normal</v>
      </c>
      <c r="N2052">
        <f>VLOOKUP($A2052, 'Hospitalisation Details'!$A$2:$K$2344, 5, FALSE)</f>
        <v>0</v>
      </c>
      <c r="O2052">
        <f>VLOOKUP($A2052, 'Hospitalisation Details'!$A$2:$K$2344, 6, FALSE)</f>
        <v>2721.32</v>
      </c>
      <c r="P2052" t="str">
        <f>VLOOKUP($A2052, 'Hospitalisation Details'!$A$2:$K$2344, 7, FALSE)</f>
        <v>tier - 1</v>
      </c>
      <c r="Q2052" t="str">
        <f>VLOOKUP($A2052, 'Hospitalisation Details'!$A$2:$K$2344, 8, FALSE)</f>
        <v>tier - 3</v>
      </c>
      <c r="R2052" t="str">
        <f>VLOOKUP($A2052, 'Hospitalisation Details'!$A$2:$K$2344, 9, FALSE)</f>
        <v>R1014</v>
      </c>
      <c r="S2052" t="str">
        <f>VLOOKUP($A2052, 'Hospitalisation Details'!$A$2:$K$2344, 10, FALSE)</f>
        <v>30Oct1997</v>
      </c>
      <c r="T2052">
        <f>VLOOKUP($A2052, 'Hospitalisation Details'!$A$2:$K$2344, 11, FALSE)</f>
        <v>25</v>
      </c>
    </row>
    <row r="2053" spans="1:20" ht="15.75" x14ac:dyDescent="0.25">
      <c r="A2053" s="1" t="s">
        <v>314</v>
      </c>
      <c r="B2053" t="str">
        <f>VLOOKUP($A2053, 'Customer Names'!$A$2:$D$2336, 2, FALSE)</f>
        <v>Rodriguez</v>
      </c>
      <c r="C2053" t="str">
        <f>VLOOKUP($A2053, 'Customer Names'!$A$2:$D$2336, 3, FALSE)</f>
        <v xml:space="preserve"> Ms</v>
      </c>
      <c r="D2053" t="str">
        <f>VLOOKUP($A2053, 'Customer Names'!$A$2:$D$2336, 4, FALSE)</f>
        <v xml:space="preserve">  Laura T</v>
      </c>
      <c r="E2053">
        <f>VLOOKUP($A2053, 'Medical Examinations'!$A$2:$J$2336, 2, FALSE)</f>
        <v>31.824999999999999</v>
      </c>
      <c r="F2053">
        <f>VLOOKUP($A2053, 'Medical Examinations'!$A$2:$J$2336, 3, FALSE)</f>
        <v>4.7</v>
      </c>
      <c r="G2053" t="str">
        <f>VLOOKUP($A2053, 'Medical Examinations'!$A$2:$J$2336, 4, FALSE)</f>
        <v>No</v>
      </c>
      <c r="H2053" t="str">
        <f>VLOOKUP($A2053, 'Medical Examinations'!$A$2:$J$2336, 5, FALSE)</f>
        <v>No</v>
      </c>
      <c r="I2053" t="str">
        <f>VLOOKUP($A2053, 'Medical Examinations'!$A$2:$J$2336, 6, FALSE)</f>
        <v>Yes</v>
      </c>
      <c r="J2053">
        <f>VLOOKUP($A2053, 'Medical Examinations'!$A$2:$J$2336, 7, FALSE)</f>
        <v>1</v>
      </c>
      <c r="K2053" t="str">
        <f>VLOOKUP($A2053, 'Medical Examinations'!$A$2:$J$2336, 8, FALSE)</f>
        <v>No</v>
      </c>
      <c r="L2053" t="str">
        <f>VLOOKUP($A2053, 'Medical Examinations'!$A$2:$J$2336, 9, FALSE)</f>
        <v>Obesity</v>
      </c>
      <c r="M2053" t="str">
        <f>VLOOKUP($A2053, 'Medical Examinations'!$A$2:$J$2336, 10, FALSE)</f>
        <v>Normal</v>
      </c>
      <c r="N2053">
        <f>VLOOKUP($A2053, 'Hospitalisation Details'!$A$2:$K$2344, 5, FALSE)</f>
        <v>1</v>
      </c>
      <c r="O2053">
        <f>VLOOKUP($A2053, 'Hospitalisation Details'!$A$2:$K$2344, 6, FALSE)</f>
        <v>2719.28</v>
      </c>
      <c r="P2053" t="str">
        <f>VLOOKUP($A2053, 'Hospitalisation Details'!$A$2:$K$2344, 7, FALSE)</f>
        <v>tier - 2</v>
      </c>
      <c r="Q2053" t="str">
        <f>VLOOKUP($A2053, 'Hospitalisation Details'!$A$2:$K$2344, 8, FALSE)</f>
        <v>tier - 2</v>
      </c>
      <c r="R2053" t="str">
        <f>VLOOKUP($A2053, 'Hospitalisation Details'!$A$2:$K$2344, 9, FALSE)</f>
        <v>R1012</v>
      </c>
      <c r="S2053" t="str">
        <f>VLOOKUP($A2053, 'Hospitalisation Details'!$A$2:$K$2344, 10, FALSE)</f>
        <v>6Aug2003</v>
      </c>
      <c r="T2053">
        <f>VLOOKUP($A2053, 'Hospitalisation Details'!$A$2:$K$2344, 11, FALSE)</f>
        <v>19</v>
      </c>
    </row>
    <row r="2054" spans="1:20" ht="15.75" x14ac:dyDescent="0.25">
      <c r="A2054" s="1" t="s">
        <v>313</v>
      </c>
      <c r="B2054" t="str">
        <f>VLOOKUP($A2054, 'Customer Names'!$A$2:$D$2336, 2, FALSE)</f>
        <v>Szynkarczuk</v>
      </c>
      <c r="C2054" t="str">
        <f>VLOOKUP($A2054, 'Customer Names'!$A$2:$D$2336, 3, FALSE)</f>
        <v xml:space="preserve"> Ms</v>
      </c>
      <c r="D2054" t="str">
        <f>VLOOKUP($A2054, 'Customer Names'!$A$2:$D$2336, 4, FALSE)</f>
        <v xml:space="preserve">  Natalia</v>
      </c>
      <c r="E2054">
        <f>VLOOKUP($A2054, 'Medical Examinations'!$A$2:$J$2336, 2, FALSE)</f>
        <v>25.745000000000001</v>
      </c>
      <c r="F2054">
        <f>VLOOKUP($A2054, 'Medical Examinations'!$A$2:$J$2336, 3, FALSE)</f>
        <v>4.34</v>
      </c>
      <c r="G2054" t="str">
        <f>VLOOKUP($A2054, 'Medical Examinations'!$A$2:$J$2336, 4, FALSE)</f>
        <v>No</v>
      </c>
      <c r="H2054" t="str">
        <f>VLOOKUP($A2054, 'Medical Examinations'!$A$2:$J$2336, 5, FALSE)</f>
        <v>No</v>
      </c>
      <c r="I2054" t="str">
        <f>VLOOKUP($A2054, 'Medical Examinations'!$A$2:$J$2336, 6, FALSE)</f>
        <v>Yes</v>
      </c>
      <c r="J2054">
        <f>VLOOKUP($A2054, 'Medical Examinations'!$A$2:$J$2336, 7, FALSE)</f>
        <v>0</v>
      </c>
      <c r="K2054" t="str">
        <f>VLOOKUP($A2054, 'Medical Examinations'!$A$2:$J$2336, 8, FALSE)</f>
        <v>No</v>
      </c>
      <c r="L2054" t="str">
        <f>VLOOKUP($A2054, 'Medical Examinations'!$A$2:$J$2336, 9, FALSE)</f>
        <v>Obesity</v>
      </c>
      <c r="M2054" t="str">
        <f>VLOOKUP($A2054, 'Medical Examinations'!$A$2:$J$2336, 10, FALSE)</f>
        <v>Normal</v>
      </c>
      <c r="N2054">
        <f>VLOOKUP($A2054, 'Hospitalisation Details'!$A$2:$K$2344, 5, FALSE)</f>
        <v>1</v>
      </c>
      <c r="O2054">
        <f>VLOOKUP($A2054, 'Hospitalisation Details'!$A$2:$K$2344, 6, FALSE)</f>
        <v>2710.83</v>
      </c>
      <c r="P2054" t="str">
        <f>VLOOKUP($A2054, 'Hospitalisation Details'!$A$2:$K$2344, 7, FALSE)</f>
        <v>tier - 2</v>
      </c>
      <c r="Q2054" t="str">
        <f>VLOOKUP($A2054, 'Hospitalisation Details'!$A$2:$K$2344, 8, FALSE)</f>
        <v>tier - 3</v>
      </c>
      <c r="R2054" t="str">
        <f>VLOOKUP($A2054, 'Hospitalisation Details'!$A$2:$K$2344, 9, FALSE)</f>
        <v>R1012</v>
      </c>
      <c r="S2054" t="str">
        <f>VLOOKUP($A2054, 'Hospitalisation Details'!$A$2:$K$2344, 10, FALSE)</f>
        <v>1Dec2003</v>
      </c>
      <c r="T2054">
        <f>VLOOKUP($A2054, 'Hospitalisation Details'!$A$2:$K$2344, 11, FALSE)</f>
        <v>19</v>
      </c>
    </row>
    <row r="2055" spans="1:20" ht="15.75" x14ac:dyDescent="0.25">
      <c r="A2055" s="1" t="s">
        <v>312</v>
      </c>
      <c r="B2055" t="str">
        <f>VLOOKUP($A2055, 'Customer Names'!$A$2:$D$2336, 2, FALSE)</f>
        <v>Brill</v>
      </c>
      <c r="C2055" t="str">
        <f>VLOOKUP($A2055, 'Customer Names'!$A$2:$D$2336, 3, FALSE)</f>
        <v xml:space="preserve"> Ms</v>
      </c>
      <c r="D2055" t="str">
        <f>VLOOKUP($A2055, 'Customer Names'!$A$2:$D$2336, 4, FALSE)</f>
        <v xml:space="preserve">  Jennifer L</v>
      </c>
      <c r="E2055">
        <f>VLOOKUP($A2055, 'Medical Examinations'!$A$2:$J$2336, 2, FALSE)</f>
        <v>24.605</v>
      </c>
      <c r="F2055">
        <f>VLOOKUP($A2055, 'Medical Examinations'!$A$2:$J$2336, 3, FALSE)</f>
        <v>5.62</v>
      </c>
      <c r="G2055" t="str">
        <f>VLOOKUP($A2055, 'Medical Examinations'!$A$2:$J$2336, 4, FALSE)</f>
        <v>No</v>
      </c>
      <c r="H2055" t="str">
        <f>VLOOKUP($A2055, 'Medical Examinations'!$A$2:$J$2336, 5, FALSE)</f>
        <v>No</v>
      </c>
      <c r="I2055" t="str">
        <f>VLOOKUP($A2055, 'Medical Examinations'!$A$2:$J$2336, 6, FALSE)</f>
        <v>Yes</v>
      </c>
      <c r="J2055">
        <f>VLOOKUP($A2055, 'Medical Examinations'!$A$2:$J$2336, 7, FALSE)</f>
        <v>0</v>
      </c>
      <c r="K2055" t="str">
        <f>VLOOKUP($A2055, 'Medical Examinations'!$A$2:$J$2336, 8, FALSE)</f>
        <v>No</v>
      </c>
      <c r="L2055" t="str">
        <f>VLOOKUP($A2055, 'Medical Examinations'!$A$2:$J$2336, 9, FALSE)</f>
        <v>Obesity</v>
      </c>
      <c r="M2055" t="str">
        <f>VLOOKUP($A2055, 'Medical Examinations'!$A$2:$J$2336, 10, FALSE)</f>
        <v>Normal</v>
      </c>
      <c r="N2055">
        <f>VLOOKUP($A2055, 'Hospitalisation Details'!$A$2:$K$2344, 5, FALSE)</f>
        <v>1</v>
      </c>
      <c r="O2055">
        <f>VLOOKUP($A2055, 'Hospitalisation Details'!$A$2:$K$2344, 6, FALSE)</f>
        <v>2709.24</v>
      </c>
      <c r="P2055" t="str">
        <f>VLOOKUP($A2055, 'Hospitalisation Details'!$A$2:$K$2344, 7, FALSE)</f>
        <v>tier - 2</v>
      </c>
      <c r="Q2055" t="str">
        <f>VLOOKUP($A2055, 'Hospitalisation Details'!$A$2:$K$2344, 8, FALSE)</f>
        <v>tier - 2</v>
      </c>
      <c r="R2055" t="str">
        <f>VLOOKUP($A2055, 'Hospitalisation Details'!$A$2:$K$2344, 9, FALSE)</f>
        <v>R1012</v>
      </c>
      <c r="S2055" t="str">
        <f>VLOOKUP($A2055, 'Hospitalisation Details'!$A$2:$K$2344, 10, FALSE)</f>
        <v>21Nov2003</v>
      </c>
      <c r="T2055">
        <f>VLOOKUP($A2055, 'Hospitalisation Details'!$A$2:$K$2344, 11, FALSE)</f>
        <v>19</v>
      </c>
    </row>
    <row r="2056" spans="1:20" ht="15.75" x14ac:dyDescent="0.25">
      <c r="A2056" s="1" t="s">
        <v>311</v>
      </c>
      <c r="B2056" t="str">
        <f>VLOOKUP($A2056, 'Customer Names'!$A$2:$D$2336, 2, FALSE)</f>
        <v>Adams</v>
      </c>
      <c r="C2056" t="str">
        <f>VLOOKUP($A2056, 'Customer Names'!$A$2:$D$2336, 3, FALSE)</f>
        <v xml:space="preserve"> Ms</v>
      </c>
      <c r="D2056" t="str">
        <f>VLOOKUP($A2056, 'Customer Names'!$A$2:$D$2336, 4, FALSE)</f>
        <v xml:space="preserve">  Brooke</v>
      </c>
      <c r="E2056">
        <f>VLOOKUP($A2056, 'Medical Examinations'!$A$2:$J$2336, 2, FALSE)</f>
        <v>24.51</v>
      </c>
      <c r="F2056">
        <f>VLOOKUP($A2056, 'Medical Examinations'!$A$2:$J$2336, 3, FALSE)</f>
        <v>4.24</v>
      </c>
      <c r="G2056" t="str">
        <f>VLOOKUP($A2056, 'Medical Examinations'!$A$2:$J$2336, 4, FALSE)</f>
        <v>No</v>
      </c>
      <c r="H2056" t="str">
        <f>VLOOKUP($A2056, 'Medical Examinations'!$A$2:$J$2336, 5, FALSE)</f>
        <v>No</v>
      </c>
      <c r="I2056" t="str">
        <f>VLOOKUP($A2056, 'Medical Examinations'!$A$2:$J$2336, 6, FALSE)</f>
        <v>Yes</v>
      </c>
      <c r="J2056">
        <f>VLOOKUP($A2056, 'Medical Examinations'!$A$2:$J$2336, 7, FALSE)</f>
        <v>0</v>
      </c>
      <c r="K2056" t="str">
        <f>VLOOKUP($A2056, 'Medical Examinations'!$A$2:$J$2336, 8, FALSE)</f>
        <v>No</v>
      </c>
      <c r="L2056" t="str">
        <f>VLOOKUP($A2056, 'Medical Examinations'!$A$2:$J$2336, 9, FALSE)</f>
        <v>Obesity</v>
      </c>
      <c r="M2056" t="str">
        <f>VLOOKUP($A2056, 'Medical Examinations'!$A$2:$J$2336, 10, FALSE)</f>
        <v>Normal</v>
      </c>
      <c r="N2056">
        <f>VLOOKUP($A2056, 'Hospitalisation Details'!$A$2:$K$2344, 5, FALSE)</f>
        <v>1</v>
      </c>
      <c r="O2056">
        <f>VLOOKUP($A2056, 'Hospitalisation Details'!$A$2:$K$2344, 6, FALSE)</f>
        <v>2709.11</v>
      </c>
      <c r="P2056" t="str">
        <f>VLOOKUP($A2056, 'Hospitalisation Details'!$A$2:$K$2344, 7, FALSE)</f>
        <v>tier - 2</v>
      </c>
      <c r="Q2056" t="str">
        <f>VLOOKUP($A2056, 'Hospitalisation Details'!$A$2:$K$2344, 8, FALSE)</f>
        <v>tier - 2</v>
      </c>
      <c r="R2056" t="str">
        <f>VLOOKUP($A2056, 'Hospitalisation Details'!$A$2:$K$2344, 9, FALSE)</f>
        <v>R1012</v>
      </c>
      <c r="S2056" t="str">
        <f>VLOOKUP($A2056, 'Hospitalisation Details'!$A$2:$K$2344, 10, FALSE)</f>
        <v>17Jul2003</v>
      </c>
      <c r="T2056">
        <f>VLOOKUP($A2056, 'Hospitalisation Details'!$A$2:$K$2344, 11, FALSE)</f>
        <v>19</v>
      </c>
    </row>
    <row r="2057" spans="1:20" ht="15.75" x14ac:dyDescent="0.25">
      <c r="A2057" s="1" t="s">
        <v>310</v>
      </c>
      <c r="B2057" t="str">
        <f>VLOOKUP($A2057, 'Customer Names'!$A$2:$D$2336, 2, FALSE)</f>
        <v>Nunn</v>
      </c>
      <c r="C2057" t="str">
        <f>VLOOKUP($A2057, 'Customer Names'!$A$2:$D$2336, 3, FALSE)</f>
        <v xml:space="preserve"> Mr</v>
      </c>
      <c r="D2057" t="str">
        <f>VLOOKUP($A2057, 'Customer Names'!$A$2:$D$2336, 4, FALSE)</f>
        <v xml:space="preserve">  Jeremy M</v>
      </c>
      <c r="E2057">
        <f>VLOOKUP($A2057, 'Medical Examinations'!$A$2:$J$2336, 2, FALSE)</f>
        <v>31.065000000000001</v>
      </c>
      <c r="F2057">
        <f>VLOOKUP($A2057, 'Medical Examinations'!$A$2:$J$2336, 3, FALSE)</f>
        <v>4.57</v>
      </c>
      <c r="G2057" t="str">
        <f>VLOOKUP($A2057, 'Medical Examinations'!$A$2:$J$2336, 4, FALSE)</f>
        <v>No</v>
      </c>
      <c r="H2057" t="str">
        <f>VLOOKUP($A2057, 'Medical Examinations'!$A$2:$J$2336, 5, FALSE)</f>
        <v>No</v>
      </c>
      <c r="I2057" t="str">
        <f>VLOOKUP($A2057, 'Medical Examinations'!$A$2:$J$2336, 6, FALSE)</f>
        <v>No</v>
      </c>
      <c r="J2057">
        <f>VLOOKUP($A2057, 'Medical Examinations'!$A$2:$J$2336, 7, FALSE)</f>
        <v>1</v>
      </c>
      <c r="K2057" t="str">
        <f>VLOOKUP($A2057, 'Medical Examinations'!$A$2:$J$2336, 8, FALSE)</f>
        <v>No</v>
      </c>
      <c r="L2057" t="str">
        <f>VLOOKUP($A2057, 'Medical Examinations'!$A$2:$J$2336, 9, FALSE)</f>
        <v>Obesity</v>
      </c>
      <c r="M2057" t="str">
        <f>VLOOKUP($A2057, 'Medical Examinations'!$A$2:$J$2336, 10, FALSE)</f>
        <v>Normal</v>
      </c>
      <c r="N2057">
        <f>VLOOKUP($A2057, 'Hospitalisation Details'!$A$2:$K$2344, 5, FALSE)</f>
        <v>0</v>
      </c>
      <c r="O2057">
        <f>VLOOKUP($A2057, 'Hospitalisation Details'!$A$2:$K$2344, 6, FALSE)</f>
        <v>2699.57</v>
      </c>
      <c r="P2057" t="str">
        <f>VLOOKUP($A2057, 'Hospitalisation Details'!$A$2:$K$2344, 7, FALSE)</f>
        <v>tier - 2</v>
      </c>
      <c r="Q2057" t="str">
        <f>VLOOKUP($A2057, 'Hospitalisation Details'!$A$2:$K$2344, 8, FALSE)</f>
        <v>tier - 1</v>
      </c>
      <c r="R2057" t="str">
        <f>VLOOKUP($A2057, 'Hospitalisation Details'!$A$2:$K$2344, 9, FALSE)</f>
        <v>R1012</v>
      </c>
      <c r="S2057" t="str">
        <f>VLOOKUP($A2057, 'Hospitalisation Details'!$A$2:$K$2344, 10, FALSE)</f>
        <v>13Jun1996</v>
      </c>
      <c r="T2057">
        <f>VLOOKUP($A2057, 'Hospitalisation Details'!$A$2:$K$2344, 11, FALSE)</f>
        <v>26</v>
      </c>
    </row>
    <row r="2058" spans="1:20" ht="15.75" x14ac:dyDescent="0.25">
      <c r="A2058" s="1" t="s">
        <v>309</v>
      </c>
      <c r="B2058" t="str">
        <f>VLOOKUP($A2058, 'Customer Names'!$A$2:$D$2336, 2, FALSE)</f>
        <v>Blair</v>
      </c>
      <c r="C2058" t="str">
        <f>VLOOKUP($A2058, 'Customer Names'!$A$2:$D$2336, 3, FALSE)</f>
        <v xml:space="preserve"> Ms</v>
      </c>
      <c r="D2058" t="str">
        <f>VLOOKUP($A2058, 'Customer Names'!$A$2:$D$2336, 4, FALSE)</f>
        <v xml:space="preserve">  Megan L</v>
      </c>
      <c r="E2058">
        <f>VLOOKUP($A2058, 'Medical Examinations'!$A$2:$J$2336, 2, FALSE)</f>
        <v>28.12</v>
      </c>
      <c r="F2058">
        <f>VLOOKUP($A2058, 'Medical Examinations'!$A$2:$J$2336, 3, FALSE)</f>
        <v>5.05</v>
      </c>
      <c r="G2058" t="str">
        <f>VLOOKUP($A2058, 'Medical Examinations'!$A$2:$J$2336, 4, FALSE)</f>
        <v>No</v>
      </c>
      <c r="H2058" t="str">
        <f>VLOOKUP($A2058, 'Medical Examinations'!$A$2:$J$2336, 5, FALSE)</f>
        <v>No</v>
      </c>
      <c r="I2058" t="str">
        <f>VLOOKUP($A2058, 'Medical Examinations'!$A$2:$J$2336, 6, FALSE)</f>
        <v>No</v>
      </c>
      <c r="J2058">
        <f>VLOOKUP($A2058, 'Medical Examinations'!$A$2:$J$2336, 7, FALSE)</f>
        <v>0</v>
      </c>
      <c r="K2058" t="str">
        <f>VLOOKUP($A2058, 'Medical Examinations'!$A$2:$J$2336, 8, FALSE)</f>
        <v>No</v>
      </c>
      <c r="L2058" t="str">
        <f>VLOOKUP($A2058, 'Medical Examinations'!$A$2:$J$2336, 9, FALSE)</f>
        <v>Obesity</v>
      </c>
      <c r="M2058" t="str">
        <f>VLOOKUP($A2058, 'Medical Examinations'!$A$2:$J$2336, 10, FALSE)</f>
        <v>Normal</v>
      </c>
      <c r="N2058">
        <f>VLOOKUP($A2058, 'Hospitalisation Details'!$A$2:$K$2344, 5, FALSE)</f>
        <v>0</v>
      </c>
      <c r="O2058">
        <f>VLOOKUP($A2058, 'Hospitalisation Details'!$A$2:$K$2344, 6, FALSE)</f>
        <v>2690.11</v>
      </c>
      <c r="P2058" t="str">
        <f>VLOOKUP($A2058, 'Hospitalisation Details'!$A$2:$K$2344, 7, FALSE)</f>
        <v>tier - 2</v>
      </c>
      <c r="Q2058" t="str">
        <f>VLOOKUP($A2058, 'Hospitalisation Details'!$A$2:$K$2344, 8, FALSE)</f>
        <v>tier - 2</v>
      </c>
      <c r="R2058" t="str">
        <f>VLOOKUP($A2058, 'Hospitalisation Details'!$A$2:$K$2344, 9, FALSE)</f>
        <v>R1012</v>
      </c>
      <c r="S2058" t="str">
        <f>VLOOKUP($A2058, 'Hospitalisation Details'!$A$2:$K$2344, 10, FALSE)</f>
        <v>11Jun1999</v>
      </c>
      <c r="T2058">
        <f>VLOOKUP($A2058, 'Hospitalisation Details'!$A$2:$K$2344, 11, FALSE)</f>
        <v>23</v>
      </c>
    </row>
    <row r="2059" spans="1:20" ht="15.75" x14ac:dyDescent="0.25">
      <c r="A2059" s="1" t="s">
        <v>308</v>
      </c>
      <c r="B2059" t="str">
        <f>VLOOKUP($A2059, 'Customer Names'!$A$2:$D$2336, 2, FALSE)</f>
        <v>Sharkey</v>
      </c>
      <c r="C2059" t="str">
        <f>VLOOKUP($A2059, 'Customer Names'!$A$2:$D$2336, 3, FALSE)</f>
        <v xml:space="preserve"> Mr</v>
      </c>
      <c r="D2059" t="str">
        <f>VLOOKUP($A2059, 'Customer Names'!$A$2:$D$2336, 4, FALSE)</f>
        <v xml:space="preserve">  Bryan</v>
      </c>
      <c r="E2059">
        <f>VLOOKUP($A2059, 'Medical Examinations'!$A$2:$J$2336, 2, FALSE)</f>
        <v>38.06</v>
      </c>
      <c r="F2059">
        <f>VLOOKUP($A2059, 'Medical Examinations'!$A$2:$J$2336, 3, FALSE)</f>
        <v>6.16</v>
      </c>
      <c r="G2059" t="str">
        <f>VLOOKUP($A2059, 'Medical Examinations'!$A$2:$J$2336, 4, FALSE)</f>
        <v>Yes</v>
      </c>
      <c r="H2059" t="str">
        <f>VLOOKUP($A2059, 'Medical Examinations'!$A$2:$J$2336, 5, FALSE)</f>
        <v>No</v>
      </c>
      <c r="I2059" t="str">
        <f>VLOOKUP($A2059, 'Medical Examinations'!$A$2:$J$2336, 6, FALSE)</f>
        <v>No</v>
      </c>
      <c r="J2059">
        <f>VLOOKUP($A2059, 'Medical Examinations'!$A$2:$J$2336, 7, FALSE)</f>
        <v>1</v>
      </c>
      <c r="K2059" t="str">
        <f>VLOOKUP($A2059, 'Medical Examinations'!$A$2:$J$2336, 8, FALSE)</f>
        <v>Yes</v>
      </c>
      <c r="L2059" t="str">
        <f>VLOOKUP($A2059, 'Medical Examinations'!$A$2:$J$2336, 9, FALSE)</f>
        <v>Obesity</v>
      </c>
      <c r="M2059" t="str">
        <f>VLOOKUP($A2059, 'Medical Examinations'!$A$2:$J$2336, 10, FALSE)</f>
        <v>Diabetes</v>
      </c>
      <c r="N2059">
        <f>VLOOKUP($A2059, 'Hospitalisation Details'!$A$2:$K$2344, 5, FALSE)</f>
        <v>0</v>
      </c>
      <c r="O2059">
        <f>VLOOKUP($A2059, 'Hospitalisation Details'!$A$2:$K$2344, 6, FALSE)</f>
        <v>2689.5</v>
      </c>
      <c r="P2059" t="str">
        <f>VLOOKUP($A2059, 'Hospitalisation Details'!$A$2:$K$2344, 7, FALSE)</f>
        <v>tier - 3</v>
      </c>
      <c r="Q2059" t="str">
        <f>VLOOKUP($A2059, 'Hospitalisation Details'!$A$2:$K$2344, 8, FALSE)</f>
        <v>tier - 2</v>
      </c>
      <c r="R2059" t="str">
        <f>VLOOKUP($A2059, 'Hospitalisation Details'!$A$2:$K$2344, 9, FALSE)</f>
        <v>R1013</v>
      </c>
      <c r="S2059" t="str">
        <f>VLOOKUP($A2059, 'Hospitalisation Details'!$A$2:$K$2344, 10, FALSE)</f>
        <v>2Oct1994</v>
      </c>
      <c r="T2059">
        <f>VLOOKUP($A2059, 'Hospitalisation Details'!$A$2:$K$2344, 11, FALSE)</f>
        <v>28</v>
      </c>
    </row>
    <row r="2060" spans="1:20" ht="15.75" x14ac:dyDescent="0.25">
      <c r="A2060" s="1" t="s">
        <v>307</v>
      </c>
      <c r="B2060" t="str">
        <f>VLOOKUP($A2060, 'Customer Names'!$A$2:$D$2336, 2, FALSE)</f>
        <v>Scalard</v>
      </c>
      <c r="C2060" t="str">
        <f>VLOOKUP($A2060, 'Customer Names'!$A$2:$D$2336, 3, FALSE)</f>
        <v xml:space="preserve"> Ms</v>
      </c>
      <c r="D2060" t="str">
        <f>VLOOKUP($A2060, 'Customer Names'!$A$2:$D$2336, 4, FALSE)</f>
        <v xml:space="preserve">  Marny</v>
      </c>
      <c r="E2060">
        <f>VLOOKUP($A2060, 'Medical Examinations'!$A$2:$J$2336, 2, FALSE)</f>
        <v>24.96</v>
      </c>
      <c r="F2060">
        <f>VLOOKUP($A2060, 'Medical Examinations'!$A$2:$J$2336, 3, FALSE)</f>
        <v>4.57</v>
      </c>
      <c r="G2060" t="str">
        <f>VLOOKUP($A2060, 'Medical Examinations'!$A$2:$J$2336, 4, FALSE)</f>
        <v>No</v>
      </c>
      <c r="H2060" t="str">
        <f>VLOOKUP($A2060, 'Medical Examinations'!$A$2:$J$2336, 5, FALSE)</f>
        <v>No</v>
      </c>
      <c r="I2060" t="str">
        <f>VLOOKUP($A2060, 'Medical Examinations'!$A$2:$J$2336, 6, FALSE)</f>
        <v>No</v>
      </c>
      <c r="J2060">
        <f>VLOOKUP($A2060, 'Medical Examinations'!$A$2:$J$2336, 7, FALSE)</f>
        <v>0</v>
      </c>
      <c r="K2060" t="str">
        <f>VLOOKUP($A2060, 'Medical Examinations'!$A$2:$J$2336, 8, FALSE)</f>
        <v>No</v>
      </c>
      <c r="L2060" t="str">
        <f>VLOOKUP($A2060, 'Medical Examinations'!$A$2:$J$2336, 9, FALSE)</f>
        <v>Obesity</v>
      </c>
      <c r="M2060" t="str">
        <f>VLOOKUP($A2060, 'Medical Examinations'!$A$2:$J$2336, 10, FALSE)</f>
        <v>Normal</v>
      </c>
      <c r="N2060">
        <f>VLOOKUP($A2060, 'Hospitalisation Details'!$A$2:$K$2344, 5, FALSE)</f>
        <v>0</v>
      </c>
      <c r="O2060">
        <f>VLOOKUP($A2060, 'Hospitalisation Details'!$A$2:$K$2344, 6, FALSE)</f>
        <v>2684.69</v>
      </c>
      <c r="P2060" t="str">
        <f>VLOOKUP($A2060, 'Hospitalisation Details'!$A$2:$K$2344, 7, FALSE)</f>
        <v>tier - 2</v>
      </c>
      <c r="Q2060" t="str">
        <f>VLOOKUP($A2060, 'Hospitalisation Details'!$A$2:$K$2344, 8, FALSE)</f>
        <v>tier - 2</v>
      </c>
      <c r="R2060" t="str">
        <f>VLOOKUP($A2060, 'Hospitalisation Details'!$A$2:$K$2344, 9, FALSE)</f>
        <v>R1013</v>
      </c>
      <c r="S2060" t="str">
        <f>VLOOKUP($A2060, 'Hospitalisation Details'!$A$2:$K$2344, 10, FALSE)</f>
        <v>17Sep1994</v>
      </c>
      <c r="T2060">
        <f>VLOOKUP($A2060, 'Hospitalisation Details'!$A$2:$K$2344, 11, FALSE)</f>
        <v>28</v>
      </c>
    </row>
    <row r="2061" spans="1:20" ht="15.75" x14ac:dyDescent="0.25">
      <c r="A2061" s="1" t="s">
        <v>306</v>
      </c>
      <c r="B2061" t="str">
        <f>VLOOKUP($A2061, 'Customer Names'!$A$2:$D$2336, 2, FALSE)</f>
        <v>Burget</v>
      </c>
      <c r="C2061" t="str">
        <f>VLOOKUP($A2061, 'Customer Names'!$A$2:$D$2336, 3, FALSE)</f>
        <v xml:space="preserve"> Mr</v>
      </c>
      <c r="D2061" t="str">
        <f>VLOOKUP($A2061, 'Customer Names'!$A$2:$D$2336, 4, FALSE)</f>
        <v xml:space="preserve">  Marc</v>
      </c>
      <c r="E2061">
        <f>VLOOKUP($A2061, 'Medical Examinations'!$A$2:$J$2336, 2, FALSE)</f>
        <v>17.670000000000002</v>
      </c>
      <c r="F2061">
        <f>VLOOKUP($A2061, 'Medical Examinations'!$A$2:$J$2336, 3, FALSE)</f>
        <v>5.53</v>
      </c>
      <c r="G2061" t="str">
        <f>VLOOKUP($A2061, 'Medical Examinations'!$A$2:$J$2336, 4, FALSE)</f>
        <v>No</v>
      </c>
      <c r="H2061" t="str">
        <f>VLOOKUP($A2061, 'Medical Examinations'!$A$2:$J$2336, 5, FALSE)</f>
        <v>No</v>
      </c>
      <c r="I2061" t="str">
        <f>VLOOKUP($A2061, 'Medical Examinations'!$A$2:$J$2336, 6, FALSE)</f>
        <v>No</v>
      </c>
      <c r="J2061">
        <f>VLOOKUP($A2061, 'Medical Examinations'!$A$2:$J$2336, 7, FALSE)</f>
        <v>0</v>
      </c>
      <c r="K2061" t="str">
        <f>VLOOKUP($A2061, 'Medical Examinations'!$A$2:$J$2336, 8, FALSE)</f>
        <v>No</v>
      </c>
      <c r="L2061" t="str">
        <f>VLOOKUP($A2061, 'Medical Examinations'!$A$2:$J$2336, 9, FALSE)</f>
        <v>Underweight</v>
      </c>
      <c r="M2061" t="str">
        <f>VLOOKUP($A2061, 'Medical Examinations'!$A$2:$J$2336, 10, FALSE)</f>
        <v>Normal</v>
      </c>
      <c r="N2061">
        <f>VLOOKUP($A2061, 'Hospitalisation Details'!$A$2:$K$2344, 5, FALSE)</f>
        <v>0</v>
      </c>
      <c r="O2061">
        <f>VLOOKUP($A2061, 'Hospitalisation Details'!$A$2:$K$2344, 6, FALSE)</f>
        <v>2680.95</v>
      </c>
      <c r="P2061" t="str">
        <f>VLOOKUP($A2061, 'Hospitalisation Details'!$A$2:$K$2344, 7, FALSE)</f>
        <v>tier - 3</v>
      </c>
      <c r="Q2061" t="str">
        <f>VLOOKUP($A2061, 'Hospitalisation Details'!$A$2:$K$2344, 8, FALSE)</f>
        <v>tier - 2</v>
      </c>
      <c r="R2061" t="str">
        <f>VLOOKUP($A2061, 'Hospitalisation Details'!$A$2:$K$2344, 9, FALSE)</f>
        <v>R1012</v>
      </c>
      <c r="S2061" t="str">
        <f>VLOOKUP($A2061, 'Hospitalisation Details'!$A$2:$K$2344, 10, FALSE)</f>
        <v>5Aug1996</v>
      </c>
      <c r="T2061">
        <f>VLOOKUP($A2061, 'Hospitalisation Details'!$A$2:$K$2344, 11, FALSE)</f>
        <v>26</v>
      </c>
    </row>
    <row r="2062" spans="1:20" ht="15.75" x14ac:dyDescent="0.25">
      <c r="A2062" s="1" t="s">
        <v>305</v>
      </c>
      <c r="B2062" t="str">
        <f>VLOOKUP($A2062, 'Customer Names'!$A$2:$D$2336, 2, FALSE)</f>
        <v>English</v>
      </c>
      <c r="C2062" t="str">
        <f>VLOOKUP($A2062, 'Customer Names'!$A$2:$D$2336, 3, FALSE)</f>
        <v xml:space="preserve"> Mr</v>
      </c>
      <c r="D2062" t="str">
        <f>VLOOKUP($A2062, 'Customer Names'!$A$2:$D$2336, 4, FALSE)</f>
        <v xml:space="preserve">  Benjamin L</v>
      </c>
      <c r="E2062">
        <f>VLOOKUP($A2062, 'Medical Examinations'!$A$2:$J$2336, 2, FALSE)</f>
        <v>31.35</v>
      </c>
      <c r="F2062">
        <f>VLOOKUP($A2062, 'Medical Examinations'!$A$2:$J$2336, 3, FALSE)</f>
        <v>5.84</v>
      </c>
      <c r="G2062" t="str">
        <f>VLOOKUP($A2062, 'Medical Examinations'!$A$2:$J$2336, 4, FALSE)</f>
        <v>No</v>
      </c>
      <c r="H2062" t="str">
        <f>VLOOKUP($A2062, 'Medical Examinations'!$A$2:$J$2336, 5, FALSE)</f>
        <v>No</v>
      </c>
      <c r="I2062" t="str">
        <f>VLOOKUP($A2062, 'Medical Examinations'!$A$2:$J$2336, 6, FALSE)</f>
        <v>No</v>
      </c>
      <c r="J2062">
        <f>VLOOKUP($A2062, 'Medical Examinations'!$A$2:$J$2336, 7, FALSE)</f>
        <v>1</v>
      </c>
      <c r="K2062" t="str">
        <f>VLOOKUP($A2062, 'Medical Examinations'!$A$2:$J$2336, 8, FALSE)</f>
        <v>No</v>
      </c>
      <c r="L2062" t="str">
        <f>VLOOKUP($A2062, 'Medical Examinations'!$A$2:$J$2336, 9, FALSE)</f>
        <v>Obesity</v>
      </c>
      <c r="M2062" t="str">
        <f>VLOOKUP($A2062, 'Medical Examinations'!$A$2:$J$2336, 10, FALSE)</f>
        <v>Diabetes</v>
      </c>
      <c r="N2062">
        <f>VLOOKUP($A2062, 'Hospitalisation Details'!$A$2:$K$2344, 5, FALSE)</f>
        <v>1</v>
      </c>
      <c r="O2062">
        <f>VLOOKUP($A2062, 'Hospitalisation Details'!$A$2:$K$2344, 6, FALSE)</f>
        <v>2643.27</v>
      </c>
      <c r="P2062" t="str">
        <f>VLOOKUP($A2062, 'Hospitalisation Details'!$A$2:$K$2344, 7, FALSE)</f>
        <v>tier - 2</v>
      </c>
      <c r="Q2062" t="str">
        <f>VLOOKUP($A2062, 'Hospitalisation Details'!$A$2:$K$2344, 8, FALSE)</f>
        <v>tier - 1</v>
      </c>
      <c r="R2062" t="str">
        <f>VLOOKUP($A2062, 'Hospitalisation Details'!$A$2:$K$2344, 9, FALSE)</f>
        <v>R1012</v>
      </c>
      <c r="S2062" t="str">
        <f>VLOOKUP($A2062, 'Hospitalisation Details'!$A$2:$K$2344, 10, FALSE)</f>
        <v>9Dec2000</v>
      </c>
      <c r="T2062">
        <f>VLOOKUP($A2062, 'Hospitalisation Details'!$A$2:$K$2344, 11, FALSE)</f>
        <v>22</v>
      </c>
    </row>
    <row r="2063" spans="1:20" ht="15.75" x14ac:dyDescent="0.25">
      <c r="A2063" s="1" t="s">
        <v>304</v>
      </c>
      <c r="B2063" t="str">
        <f>VLOOKUP($A2063, 'Customer Names'!$A$2:$D$2336, 2, FALSE)</f>
        <v>Hampton</v>
      </c>
      <c r="C2063" t="str">
        <f>VLOOKUP($A2063, 'Customer Names'!$A$2:$D$2336, 3, FALSE)</f>
        <v xml:space="preserve"> Mr</v>
      </c>
      <c r="D2063" t="str">
        <f>VLOOKUP($A2063, 'Customer Names'!$A$2:$D$2336, 4, FALSE)</f>
        <v xml:space="preserve">  Rob G</v>
      </c>
      <c r="E2063">
        <f>VLOOKUP($A2063, 'Medical Examinations'!$A$2:$J$2336, 2, FALSE)</f>
        <v>28.31</v>
      </c>
      <c r="F2063">
        <f>VLOOKUP($A2063, 'Medical Examinations'!$A$2:$J$2336, 3, FALSE)</f>
        <v>6.41</v>
      </c>
      <c r="G2063" t="str">
        <f>VLOOKUP($A2063, 'Medical Examinations'!$A$2:$J$2336, 4, FALSE)</f>
        <v>No</v>
      </c>
      <c r="H2063" t="str">
        <f>VLOOKUP($A2063, 'Medical Examinations'!$A$2:$J$2336, 5, FALSE)</f>
        <v>No</v>
      </c>
      <c r="I2063" t="str">
        <f>VLOOKUP($A2063, 'Medical Examinations'!$A$2:$J$2336, 6, FALSE)</f>
        <v>No</v>
      </c>
      <c r="J2063">
        <f>VLOOKUP($A2063, 'Medical Examinations'!$A$2:$J$2336, 7, FALSE)</f>
        <v>0</v>
      </c>
      <c r="K2063" t="str">
        <f>VLOOKUP($A2063, 'Medical Examinations'!$A$2:$J$2336, 8, FALSE)</f>
        <v>No</v>
      </c>
      <c r="L2063" t="str">
        <f>VLOOKUP($A2063, 'Medical Examinations'!$A$2:$J$2336, 9, FALSE)</f>
        <v>Obesity</v>
      </c>
      <c r="M2063" t="str">
        <f>VLOOKUP($A2063, 'Medical Examinations'!$A$2:$J$2336, 10, FALSE)</f>
        <v>Diabetes</v>
      </c>
      <c r="N2063">
        <f>VLOOKUP($A2063, 'Hospitalisation Details'!$A$2:$K$2344, 5, FALSE)</f>
        <v>1</v>
      </c>
      <c r="O2063">
        <f>VLOOKUP($A2063, 'Hospitalisation Details'!$A$2:$K$2344, 6, FALSE)</f>
        <v>2639.04</v>
      </c>
      <c r="P2063" t="str">
        <f>VLOOKUP($A2063, 'Hospitalisation Details'!$A$2:$K$2344, 7, FALSE)</f>
        <v>tier - 2</v>
      </c>
      <c r="Q2063" t="str">
        <f>VLOOKUP($A2063, 'Hospitalisation Details'!$A$2:$K$2344, 8, FALSE)</f>
        <v>tier - 2</v>
      </c>
      <c r="R2063" t="str">
        <f>VLOOKUP($A2063, 'Hospitalisation Details'!$A$2:$K$2344, 9, FALSE)</f>
        <v>R1012</v>
      </c>
      <c r="S2063" t="str">
        <f>VLOOKUP($A2063, 'Hospitalisation Details'!$A$2:$K$2344, 10, FALSE)</f>
        <v>24Jun2000</v>
      </c>
      <c r="T2063">
        <f>VLOOKUP($A2063, 'Hospitalisation Details'!$A$2:$K$2344, 11, FALSE)</f>
        <v>22</v>
      </c>
    </row>
    <row r="2064" spans="1:20" ht="15.75" x14ac:dyDescent="0.25">
      <c r="A2064" s="1" t="s">
        <v>303</v>
      </c>
      <c r="B2064" t="str">
        <f>VLOOKUP($A2064, 'Customer Names'!$A$2:$D$2336, 2, FALSE)</f>
        <v>Flynn</v>
      </c>
      <c r="C2064" t="str">
        <f>VLOOKUP($A2064, 'Customer Names'!$A$2:$D$2336, 3, FALSE)</f>
        <v xml:space="preserve"> Ms</v>
      </c>
      <c r="D2064" t="str">
        <f>VLOOKUP($A2064, 'Customer Names'!$A$2:$D$2336, 4, FALSE)</f>
        <v xml:space="preserve">  Stefanie A</v>
      </c>
      <c r="E2064">
        <f>VLOOKUP($A2064, 'Medical Examinations'!$A$2:$J$2336, 2, FALSE)</f>
        <v>30.3</v>
      </c>
      <c r="F2064">
        <f>VLOOKUP($A2064, 'Medical Examinations'!$A$2:$J$2336, 3, FALSE)</f>
        <v>4.7300000000000004</v>
      </c>
      <c r="G2064" t="str">
        <f>VLOOKUP($A2064, 'Medical Examinations'!$A$2:$J$2336, 4, FALSE)</f>
        <v>No</v>
      </c>
      <c r="H2064" t="str">
        <f>VLOOKUP($A2064, 'Medical Examinations'!$A$2:$J$2336, 5, FALSE)</f>
        <v>No</v>
      </c>
      <c r="I2064" t="str">
        <f>VLOOKUP($A2064, 'Medical Examinations'!$A$2:$J$2336, 6, FALSE)</f>
        <v>Yes</v>
      </c>
      <c r="J2064">
        <f>VLOOKUP($A2064, 'Medical Examinations'!$A$2:$J$2336, 7, FALSE)</f>
        <v>1</v>
      </c>
      <c r="K2064" t="str">
        <f>VLOOKUP($A2064, 'Medical Examinations'!$A$2:$J$2336, 8, FALSE)</f>
        <v>No</v>
      </c>
      <c r="L2064" t="str">
        <f>VLOOKUP($A2064, 'Medical Examinations'!$A$2:$J$2336, 9, FALSE)</f>
        <v>Obesity</v>
      </c>
      <c r="M2064" t="str">
        <f>VLOOKUP($A2064, 'Medical Examinations'!$A$2:$J$2336, 10, FALSE)</f>
        <v>Normal</v>
      </c>
      <c r="N2064">
        <f>VLOOKUP($A2064, 'Hospitalisation Details'!$A$2:$K$2344, 5, FALSE)</f>
        <v>0</v>
      </c>
      <c r="O2064">
        <f>VLOOKUP($A2064, 'Hospitalisation Details'!$A$2:$K$2344, 6, FALSE)</f>
        <v>2632.99</v>
      </c>
      <c r="P2064" t="str">
        <f>VLOOKUP($A2064, 'Hospitalisation Details'!$A$2:$K$2344, 7, FALSE)</f>
        <v>tier - 2</v>
      </c>
      <c r="Q2064" t="str">
        <f>VLOOKUP($A2064, 'Hospitalisation Details'!$A$2:$K$2344, 8, FALSE)</f>
        <v>tier - 1</v>
      </c>
      <c r="R2064" t="str">
        <f>VLOOKUP($A2064, 'Hospitalisation Details'!$A$2:$K$2344, 9, FALSE)</f>
        <v>R1011</v>
      </c>
      <c r="S2064" t="str">
        <f>VLOOKUP($A2064, 'Hospitalisation Details'!$A$2:$K$2344, 10, FALSE)</f>
        <v>26Aug1997</v>
      </c>
      <c r="T2064">
        <f>VLOOKUP($A2064, 'Hospitalisation Details'!$A$2:$K$2344, 11, FALSE)</f>
        <v>25</v>
      </c>
    </row>
    <row r="2065" spans="1:20" ht="15.75" x14ac:dyDescent="0.25">
      <c r="A2065" s="1" t="s">
        <v>302</v>
      </c>
      <c r="B2065" t="str">
        <f>VLOOKUP($A2065, 'Customer Names'!$A$2:$D$2336, 2, FALSE)</f>
        <v>Knast</v>
      </c>
      <c r="C2065" t="str">
        <f>VLOOKUP($A2065, 'Customer Names'!$A$2:$D$2336, 3, FALSE)</f>
        <v xml:space="preserve"> Ms</v>
      </c>
      <c r="D2065" t="str">
        <f>VLOOKUP($A2065, 'Customer Names'!$A$2:$D$2336, 4, FALSE)</f>
        <v xml:space="preserve">  Stephanie</v>
      </c>
      <c r="E2065">
        <f>VLOOKUP($A2065, 'Medical Examinations'!$A$2:$J$2336, 2, FALSE)</f>
        <v>26.4</v>
      </c>
      <c r="F2065">
        <f>VLOOKUP($A2065, 'Medical Examinations'!$A$2:$J$2336, 3, FALSE)</f>
        <v>6.22</v>
      </c>
      <c r="G2065" t="str">
        <f>VLOOKUP($A2065, 'Medical Examinations'!$A$2:$J$2336, 4, FALSE)</f>
        <v>No</v>
      </c>
      <c r="H2065" t="str">
        <f>VLOOKUP($A2065, 'Medical Examinations'!$A$2:$J$2336, 5, FALSE)</f>
        <v>No</v>
      </c>
      <c r="I2065" t="str">
        <f>VLOOKUP($A2065, 'Medical Examinations'!$A$2:$J$2336, 6, FALSE)</f>
        <v>No</v>
      </c>
      <c r="J2065">
        <f>VLOOKUP($A2065, 'Medical Examinations'!$A$2:$J$2336, 7, FALSE)</f>
        <v>0</v>
      </c>
      <c r="K2065" t="str">
        <f>VLOOKUP($A2065, 'Medical Examinations'!$A$2:$J$2336, 8, FALSE)</f>
        <v>No</v>
      </c>
      <c r="L2065" t="str">
        <f>VLOOKUP($A2065, 'Medical Examinations'!$A$2:$J$2336, 9, FALSE)</f>
        <v>Obesity</v>
      </c>
      <c r="M2065" t="str">
        <f>VLOOKUP($A2065, 'Medical Examinations'!$A$2:$J$2336, 10, FALSE)</f>
        <v>Diabetes</v>
      </c>
      <c r="N2065">
        <f>VLOOKUP($A2065, 'Hospitalisation Details'!$A$2:$K$2344, 5, FALSE)</f>
        <v>1</v>
      </c>
      <c r="O2065">
        <f>VLOOKUP($A2065, 'Hospitalisation Details'!$A$2:$K$2344, 6, FALSE)</f>
        <v>2597.7800000000002</v>
      </c>
      <c r="P2065" t="str">
        <f>VLOOKUP($A2065, 'Hospitalisation Details'!$A$2:$K$2344, 7, FALSE)</f>
        <v>tier - 2</v>
      </c>
      <c r="Q2065" t="str">
        <f>VLOOKUP($A2065, 'Hospitalisation Details'!$A$2:$K$2344, 8, FALSE)</f>
        <v>tier - 1</v>
      </c>
      <c r="R2065" t="str">
        <f>VLOOKUP($A2065, 'Hospitalisation Details'!$A$2:$K$2344, 9, FALSE)</f>
        <v>R1011</v>
      </c>
      <c r="S2065" t="str">
        <f>VLOOKUP($A2065, 'Hospitalisation Details'!$A$2:$K$2344, 10, FALSE)</f>
        <v>26Aug2001</v>
      </c>
      <c r="T2065">
        <f>VLOOKUP($A2065, 'Hospitalisation Details'!$A$2:$K$2344, 11, FALSE)</f>
        <v>21</v>
      </c>
    </row>
    <row r="2066" spans="1:20" ht="15.75" x14ac:dyDescent="0.25">
      <c r="A2066" s="1" t="s">
        <v>301</v>
      </c>
      <c r="B2066" t="str">
        <f>VLOOKUP($A2066, 'Customer Names'!$A$2:$D$2336, 2, FALSE)</f>
        <v>Lucas</v>
      </c>
      <c r="C2066" t="str">
        <f>VLOOKUP($A2066, 'Customer Names'!$A$2:$D$2336, 3, FALSE)</f>
        <v xml:space="preserve"> Ms</v>
      </c>
      <c r="D2066" t="str">
        <f>VLOOKUP($A2066, 'Customer Names'!$A$2:$D$2336, 4, FALSE)</f>
        <v xml:space="preserve">  Caroline F</v>
      </c>
      <c r="E2066">
        <f>VLOOKUP($A2066, 'Medical Examinations'!$A$2:$J$2336, 2, FALSE)</f>
        <v>22.135000000000002</v>
      </c>
      <c r="F2066">
        <f>VLOOKUP($A2066, 'Medical Examinations'!$A$2:$J$2336, 3, FALSE)</f>
        <v>4.46</v>
      </c>
      <c r="G2066" t="str">
        <f>VLOOKUP($A2066, 'Medical Examinations'!$A$2:$J$2336, 4, FALSE)</f>
        <v>No</v>
      </c>
      <c r="H2066" t="str">
        <f>VLOOKUP($A2066, 'Medical Examinations'!$A$2:$J$2336, 5, FALSE)</f>
        <v>No</v>
      </c>
      <c r="I2066" t="str">
        <f>VLOOKUP($A2066, 'Medical Examinations'!$A$2:$J$2336, 6, FALSE)</f>
        <v>No</v>
      </c>
      <c r="J2066">
        <f>VLOOKUP($A2066, 'Medical Examinations'!$A$2:$J$2336, 7, FALSE)</f>
        <v>0</v>
      </c>
      <c r="K2066" t="str">
        <f>VLOOKUP($A2066, 'Medical Examinations'!$A$2:$J$2336, 8, FALSE)</f>
        <v>No</v>
      </c>
      <c r="L2066" t="str">
        <f>VLOOKUP($A2066, 'Medical Examinations'!$A$2:$J$2336, 9, FALSE)</f>
        <v>Obesity</v>
      </c>
      <c r="M2066" t="str">
        <f>VLOOKUP($A2066, 'Medical Examinations'!$A$2:$J$2336, 10, FALSE)</f>
        <v>Normal</v>
      </c>
      <c r="N2066">
        <f>VLOOKUP($A2066, 'Hospitalisation Details'!$A$2:$K$2344, 5, FALSE)</f>
        <v>0</v>
      </c>
      <c r="O2066">
        <f>VLOOKUP($A2066, 'Hospitalisation Details'!$A$2:$K$2344, 6, FALSE)</f>
        <v>2585.85</v>
      </c>
      <c r="P2066" t="str">
        <f>VLOOKUP($A2066, 'Hospitalisation Details'!$A$2:$K$2344, 7, FALSE)</f>
        <v>tier - 2</v>
      </c>
      <c r="Q2066" t="str">
        <f>VLOOKUP($A2066, 'Hospitalisation Details'!$A$2:$K$2344, 8, FALSE)</f>
        <v>tier - 2</v>
      </c>
      <c r="R2066" t="str">
        <f>VLOOKUP($A2066, 'Hospitalisation Details'!$A$2:$K$2344, 9, FALSE)</f>
        <v>R1024</v>
      </c>
      <c r="S2066" t="str">
        <f>VLOOKUP($A2066, 'Hospitalisation Details'!$A$2:$K$2344, 10, FALSE)</f>
        <v>28Jul2001</v>
      </c>
      <c r="T2066">
        <f>VLOOKUP($A2066, 'Hospitalisation Details'!$A$2:$K$2344, 11, FALSE)</f>
        <v>21</v>
      </c>
    </row>
    <row r="2067" spans="1:20" ht="15.75" x14ac:dyDescent="0.25">
      <c r="A2067" s="1" t="s">
        <v>300</v>
      </c>
      <c r="B2067" t="str">
        <f>VLOOKUP($A2067, 'Customer Names'!$A$2:$D$2336, 2, FALSE)</f>
        <v>Thomas</v>
      </c>
      <c r="C2067" t="str">
        <f>VLOOKUP($A2067, 'Customer Names'!$A$2:$D$2336, 3, FALSE)</f>
        <v xml:space="preserve"> Ms</v>
      </c>
      <c r="D2067" t="str">
        <f>VLOOKUP($A2067, 'Customer Names'!$A$2:$D$2336, 4, FALSE)</f>
        <v xml:space="preserve">  Julia J</v>
      </c>
      <c r="E2067">
        <f>VLOOKUP($A2067, 'Medical Examinations'!$A$2:$J$2336, 2, FALSE)</f>
        <v>17.399999999999999</v>
      </c>
      <c r="F2067">
        <f>VLOOKUP($A2067, 'Medical Examinations'!$A$2:$J$2336, 3, FALSE)</f>
        <v>4.5</v>
      </c>
      <c r="G2067" t="str">
        <f>VLOOKUP($A2067, 'Medical Examinations'!$A$2:$J$2336, 4, FALSE)</f>
        <v>No</v>
      </c>
      <c r="H2067" t="str">
        <f>VLOOKUP($A2067, 'Medical Examinations'!$A$2:$J$2336, 5, FALSE)</f>
        <v>No</v>
      </c>
      <c r="I2067" t="str">
        <f>VLOOKUP($A2067, 'Medical Examinations'!$A$2:$J$2336, 6, FALSE)</f>
        <v>No</v>
      </c>
      <c r="J2067">
        <f>VLOOKUP($A2067, 'Medical Examinations'!$A$2:$J$2336, 7, FALSE)</f>
        <v>0</v>
      </c>
      <c r="K2067" t="str">
        <f>VLOOKUP($A2067, 'Medical Examinations'!$A$2:$J$2336, 8, FALSE)</f>
        <v>No</v>
      </c>
      <c r="L2067" t="str">
        <f>VLOOKUP($A2067, 'Medical Examinations'!$A$2:$J$2336, 9, FALSE)</f>
        <v>Underweight</v>
      </c>
      <c r="M2067" t="str">
        <f>VLOOKUP($A2067, 'Medical Examinations'!$A$2:$J$2336, 10, FALSE)</f>
        <v>Normal</v>
      </c>
      <c r="N2067">
        <f>VLOOKUP($A2067, 'Hospitalisation Details'!$A$2:$K$2344, 5, FALSE)</f>
        <v>1</v>
      </c>
      <c r="O2067">
        <f>VLOOKUP($A2067, 'Hospitalisation Details'!$A$2:$K$2344, 6, FALSE)</f>
        <v>2585.27</v>
      </c>
      <c r="P2067" t="str">
        <f>VLOOKUP($A2067, 'Hospitalisation Details'!$A$2:$K$2344, 7, FALSE)</f>
        <v>tier - 2</v>
      </c>
      <c r="Q2067" t="str">
        <f>VLOOKUP($A2067, 'Hospitalisation Details'!$A$2:$K$2344, 8, FALSE)</f>
        <v>tier - 3</v>
      </c>
      <c r="R2067" t="str">
        <f>VLOOKUP($A2067, 'Hospitalisation Details'!$A$2:$K$2344, 9, FALSE)</f>
        <v>R1011</v>
      </c>
      <c r="S2067" t="str">
        <f>VLOOKUP($A2067, 'Hospitalisation Details'!$A$2:$K$2344, 10, FALSE)</f>
        <v>15Oct2001</v>
      </c>
      <c r="T2067">
        <f>VLOOKUP($A2067, 'Hospitalisation Details'!$A$2:$K$2344, 11, FALSE)</f>
        <v>21</v>
      </c>
    </row>
    <row r="2068" spans="1:20" ht="15.75" x14ac:dyDescent="0.25">
      <c r="A2068" s="1" t="s">
        <v>298</v>
      </c>
      <c r="B2068" t="str">
        <f>VLOOKUP($A2068, 'Customer Names'!$A$2:$D$2336, 2, FALSE)</f>
        <v>Cherewatti</v>
      </c>
      <c r="C2068" t="str">
        <f>VLOOKUP($A2068, 'Customer Names'!$A$2:$D$2336, 3, FALSE)</f>
        <v xml:space="preserve"> Mr</v>
      </c>
      <c r="D2068" t="str">
        <f>VLOOKUP($A2068, 'Customer Names'!$A$2:$D$2336, 4, FALSE)</f>
        <v xml:space="preserve">  Jack</v>
      </c>
      <c r="E2068">
        <f>VLOOKUP($A2068, 'Medical Examinations'!$A$2:$J$2336, 2, FALSE)</f>
        <v>28.06</v>
      </c>
      <c r="F2068">
        <f>VLOOKUP($A2068, 'Medical Examinations'!$A$2:$J$2336, 3, FALSE)</f>
        <v>8.93</v>
      </c>
      <c r="G2068" t="str">
        <f>VLOOKUP($A2068, 'Medical Examinations'!$A$2:$J$2336, 4, FALSE)</f>
        <v>No</v>
      </c>
      <c r="H2068" t="str">
        <f>VLOOKUP($A2068, 'Medical Examinations'!$A$2:$J$2336, 5, FALSE)</f>
        <v>No</v>
      </c>
      <c r="I2068" t="str">
        <f>VLOOKUP($A2068, 'Medical Examinations'!$A$2:$J$2336, 6, FALSE)</f>
        <v>No</v>
      </c>
      <c r="J2068">
        <f>VLOOKUP($A2068, 'Medical Examinations'!$A$2:$J$2336, 7, FALSE)</f>
        <v>0</v>
      </c>
      <c r="K2068" t="str">
        <f>VLOOKUP($A2068, 'Medical Examinations'!$A$2:$J$2336, 8, FALSE)</f>
        <v>No</v>
      </c>
      <c r="L2068" t="str">
        <f>VLOOKUP($A2068, 'Medical Examinations'!$A$2:$J$2336, 9, FALSE)</f>
        <v>Obesity</v>
      </c>
      <c r="M2068" t="str">
        <f>VLOOKUP($A2068, 'Medical Examinations'!$A$2:$J$2336, 10, FALSE)</f>
        <v>Diabetes</v>
      </c>
      <c r="N2068">
        <f>VLOOKUP($A2068, 'Hospitalisation Details'!$A$2:$K$2344, 5, FALSE)</f>
        <v>0</v>
      </c>
      <c r="O2068">
        <f>VLOOKUP($A2068, 'Hospitalisation Details'!$A$2:$K$2344, 6, FALSE)</f>
        <v>2585.04</v>
      </c>
      <c r="P2068" t="str">
        <f>VLOOKUP($A2068, 'Hospitalisation Details'!$A$2:$K$2344, 7, FALSE)</f>
        <v>tier - 2</v>
      </c>
      <c r="Q2068" t="str">
        <f>VLOOKUP($A2068, 'Hospitalisation Details'!$A$2:$K$2344, 8, FALSE)</f>
        <v>tier - 2</v>
      </c>
      <c r="R2068" t="str">
        <f>VLOOKUP($A2068, 'Hospitalisation Details'!$A$2:$K$2344, 9, FALSE)</f>
        <v>R1021</v>
      </c>
      <c r="S2068" t="str">
        <f>VLOOKUP($A2068, 'Hospitalisation Details'!$A$2:$K$2344, 10, FALSE)</f>
        <v>20Jul2002</v>
      </c>
      <c r="T2068">
        <f>VLOOKUP($A2068, 'Hospitalisation Details'!$A$2:$K$2344, 11, FALSE)</f>
        <v>20</v>
      </c>
    </row>
    <row r="2069" spans="1:20" ht="15.75" x14ac:dyDescent="0.25">
      <c r="A2069" s="1" t="s">
        <v>297</v>
      </c>
      <c r="B2069" t="str">
        <f>VLOOKUP($A2069, 'Customer Names'!$A$2:$D$2336, 2, FALSE)</f>
        <v>Olle</v>
      </c>
      <c r="C2069" t="str">
        <f>VLOOKUP($A2069, 'Customer Names'!$A$2:$D$2336, 3, FALSE)</f>
        <v xml:space="preserve"> Mr</v>
      </c>
      <c r="D2069" t="str">
        <f>VLOOKUP($A2069, 'Customer Names'!$A$2:$D$2336, 4, FALSE)</f>
        <v xml:space="preserve">  Bernat</v>
      </c>
      <c r="E2069">
        <f>VLOOKUP($A2069, 'Medical Examinations'!$A$2:$J$2336, 2, FALSE)</f>
        <v>31.13</v>
      </c>
      <c r="F2069">
        <f>VLOOKUP($A2069, 'Medical Examinations'!$A$2:$J$2336, 3, FALSE)</f>
        <v>11.02</v>
      </c>
      <c r="G2069" t="str">
        <f>VLOOKUP($A2069, 'Medical Examinations'!$A$2:$J$2336, 4, FALSE)</f>
        <v>No</v>
      </c>
      <c r="H2069" t="str">
        <f>VLOOKUP($A2069, 'Medical Examinations'!$A$2:$J$2336, 5, FALSE)</f>
        <v>No</v>
      </c>
      <c r="I2069" t="str">
        <f>VLOOKUP($A2069, 'Medical Examinations'!$A$2:$J$2336, 6, FALSE)</f>
        <v>No</v>
      </c>
      <c r="J2069">
        <f>VLOOKUP($A2069, 'Medical Examinations'!$A$2:$J$2336, 7, FALSE)</f>
        <v>1</v>
      </c>
      <c r="K2069" t="str">
        <f>VLOOKUP($A2069, 'Medical Examinations'!$A$2:$J$2336, 8, FALSE)</f>
        <v>No</v>
      </c>
      <c r="L2069" t="str">
        <f>VLOOKUP($A2069, 'Medical Examinations'!$A$2:$J$2336, 9, FALSE)</f>
        <v>Obesity</v>
      </c>
      <c r="M2069" t="str">
        <f>VLOOKUP($A2069, 'Medical Examinations'!$A$2:$J$2336, 10, FALSE)</f>
        <v>Diabetes</v>
      </c>
      <c r="N2069">
        <f>VLOOKUP($A2069, 'Hospitalisation Details'!$A$2:$K$2344, 5, FALSE)</f>
        <v>2</v>
      </c>
      <c r="O2069">
        <f>VLOOKUP($A2069, 'Hospitalisation Details'!$A$2:$K$2344, 6, FALSE)</f>
        <v>2566.4699999999998</v>
      </c>
      <c r="P2069" t="str">
        <f>VLOOKUP($A2069, 'Hospitalisation Details'!$A$2:$K$2344, 7, FALSE)</f>
        <v>tier - 2</v>
      </c>
      <c r="Q2069" t="str">
        <f>VLOOKUP($A2069, 'Hospitalisation Details'!$A$2:$K$2344, 8, FALSE)</f>
        <v>tier - 3</v>
      </c>
      <c r="R2069" t="str">
        <f>VLOOKUP($A2069, 'Hospitalisation Details'!$A$2:$K$2344, 9, FALSE)</f>
        <v>R1013</v>
      </c>
      <c r="S2069" t="str">
        <f>VLOOKUP($A2069, 'Hospitalisation Details'!$A$2:$K$2344, 10, FALSE)</f>
        <v>11Oct2002</v>
      </c>
      <c r="T2069">
        <f>VLOOKUP($A2069, 'Hospitalisation Details'!$A$2:$K$2344, 11, FALSE)</f>
        <v>20</v>
      </c>
    </row>
    <row r="2070" spans="1:20" ht="15.75" x14ac:dyDescent="0.25">
      <c r="A2070" s="1" t="s">
        <v>296</v>
      </c>
      <c r="B2070" t="str">
        <f>VLOOKUP($A2070, 'Customer Names'!$A$2:$D$2336, 2, FALSE)</f>
        <v>Hamsi</v>
      </c>
      <c r="C2070" t="str">
        <f>VLOOKUP($A2070, 'Customer Names'!$A$2:$D$2336, 3, FALSE)</f>
        <v xml:space="preserve"> Mr</v>
      </c>
      <c r="D2070" t="str">
        <f>VLOOKUP($A2070, 'Customer Names'!$A$2:$D$2336, 4, FALSE)</f>
        <v xml:space="preserve">  Hicham</v>
      </c>
      <c r="E2070">
        <f>VLOOKUP($A2070, 'Medical Examinations'!$A$2:$J$2336, 2, FALSE)</f>
        <v>18.46</v>
      </c>
      <c r="F2070">
        <f>VLOOKUP($A2070, 'Medical Examinations'!$A$2:$J$2336, 3, FALSE)</f>
        <v>5.25</v>
      </c>
      <c r="G2070" t="str">
        <f>VLOOKUP($A2070, 'Medical Examinations'!$A$2:$J$2336, 4, FALSE)</f>
        <v>No</v>
      </c>
      <c r="H2070" t="str">
        <f>VLOOKUP($A2070, 'Medical Examinations'!$A$2:$J$2336, 5, FALSE)</f>
        <v>No</v>
      </c>
      <c r="I2070" t="str">
        <f>VLOOKUP($A2070, 'Medical Examinations'!$A$2:$J$2336, 6, FALSE)</f>
        <v>No</v>
      </c>
      <c r="J2070">
        <f>VLOOKUP($A2070, 'Medical Examinations'!$A$2:$J$2336, 7, FALSE)</f>
        <v>0</v>
      </c>
      <c r="K2070" t="str">
        <f>VLOOKUP($A2070, 'Medical Examinations'!$A$2:$J$2336, 8, FALSE)</f>
        <v>No</v>
      </c>
      <c r="L2070" t="str">
        <f>VLOOKUP($A2070, 'Medical Examinations'!$A$2:$J$2336, 9, FALSE)</f>
        <v>Underweight</v>
      </c>
      <c r="M2070" t="str">
        <f>VLOOKUP($A2070, 'Medical Examinations'!$A$2:$J$2336, 10, FALSE)</f>
        <v>Normal</v>
      </c>
      <c r="N2070">
        <f>VLOOKUP($A2070, 'Hospitalisation Details'!$A$2:$K$2344, 5, FALSE)</f>
        <v>3</v>
      </c>
      <c r="O2070">
        <f>VLOOKUP($A2070, 'Hospitalisation Details'!$A$2:$K$2344, 6, FALSE)</f>
        <v>2545.6799999999998</v>
      </c>
      <c r="P2070" t="str">
        <f>VLOOKUP($A2070, 'Hospitalisation Details'!$A$2:$K$2344, 7, FALSE)</f>
        <v>tier - 2</v>
      </c>
      <c r="Q2070" t="str">
        <f>VLOOKUP($A2070, 'Hospitalisation Details'!$A$2:$K$2344, 8, FALSE)</f>
        <v>tier - 1</v>
      </c>
      <c r="R2070" t="str">
        <f>VLOOKUP($A2070, 'Hospitalisation Details'!$A$2:$K$2344, 9, FALSE)</f>
        <v>R1013</v>
      </c>
      <c r="S2070" t="str">
        <f>VLOOKUP($A2070, 'Hospitalisation Details'!$A$2:$K$2344, 10, FALSE)</f>
        <v>17Nov1991</v>
      </c>
      <c r="T2070">
        <f>VLOOKUP($A2070, 'Hospitalisation Details'!$A$2:$K$2344, 11, FALSE)</f>
        <v>31</v>
      </c>
    </row>
    <row r="2071" spans="1:20" ht="15.75" x14ac:dyDescent="0.25">
      <c r="A2071" s="1" t="s">
        <v>295</v>
      </c>
      <c r="B2071" t="str">
        <f>VLOOKUP($A2071, 'Customer Names'!$A$2:$D$2336, 2, FALSE)</f>
        <v>Finnegan</v>
      </c>
      <c r="C2071" t="str">
        <f>VLOOKUP($A2071, 'Customer Names'!$A$2:$D$2336, 3, FALSE)</f>
        <v xml:space="preserve"> Ms</v>
      </c>
      <c r="D2071" t="str">
        <f>VLOOKUP($A2071, 'Customer Names'!$A$2:$D$2336, 4, FALSE)</f>
        <v xml:space="preserve">  Sarah</v>
      </c>
      <c r="E2071">
        <f>VLOOKUP($A2071, 'Medical Examinations'!$A$2:$J$2336, 2, FALSE)</f>
        <v>17.3</v>
      </c>
      <c r="F2071">
        <f>VLOOKUP($A2071, 'Medical Examinations'!$A$2:$J$2336, 3, FALSE)</f>
        <v>4.75</v>
      </c>
      <c r="G2071" t="str">
        <f>VLOOKUP($A2071, 'Medical Examinations'!$A$2:$J$2336, 4, FALSE)</f>
        <v>No</v>
      </c>
      <c r="H2071" t="str">
        <f>VLOOKUP($A2071, 'Medical Examinations'!$A$2:$J$2336, 5, FALSE)</f>
        <v>No</v>
      </c>
      <c r="I2071" t="str">
        <f>VLOOKUP($A2071, 'Medical Examinations'!$A$2:$J$2336, 6, FALSE)</f>
        <v>No</v>
      </c>
      <c r="J2071">
        <f>VLOOKUP($A2071, 'Medical Examinations'!$A$2:$J$2336, 7, FALSE)</f>
        <v>0</v>
      </c>
      <c r="K2071" t="str">
        <f>VLOOKUP($A2071, 'Medical Examinations'!$A$2:$J$2336, 8, FALSE)</f>
        <v>No</v>
      </c>
      <c r="L2071" t="str">
        <f>VLOOKUP($A2071, 'Medical Examinations'!$A$2:$J$2336, 9, FALSE)</f>
        <v>Underweight</v>
      </c>
      <c r="M2071" t="str">
        <f>VLOOKUP($A2071, 'Medical Examinations'!$A$2:$J$2336, 10, FALSE)</f>
        <v>Normal</v>
      </c>
      <c r="N2071">
        <f>VLOOKUP($A2071, 'Hospitalisation Details'!$A$2:$K$2344, 5, FALSE)</f>
        <v>3</v>
      </c>
      <c r="O2071">
        <f>VLOOKUP($A2071, 'Hospitalisation Details'!$A$2:$K$2344, 6, FALSE)</f>
        <v>2540.39</v>
      </c>
      <c r="P2071" t="str">
        <f>VLOOKUP($A2071, 'Hospitalisation Details'!$A$2:$K$2344, 7, FALSE)</f>
        <v>tier - 2</v>
      </c>
      <c r="Q2071" t="str">
        <f>VLOOKUP($A2071, 'Hospitalisation Details'!$A$2:$K$2344, 8, FALSE)</f>
        <v>tier - 2</v>
      </c>
      <c r="R2071" t="str">
        <f>VLOOKUP($A2071, 'Hospitalisation Details'!$A$2:$K$2344, 9, FALSE)</f>
        <v>R1013</v>
      </c>
      <c r="S2071" t="str">
        <f>VLOOKUP($A2071, 'Hospitalisation Details'!$A$2:$K$2344, 10, FALSE)</f>
        <v>1Oct1990</v>
      </c>
      <c r="T2071">
        <f>VLOOKUP($A2071, 'Hospitalisation Details'!$A$2:$K$2344, 11, FALSE)</f>
        <v>32</v>
      </c>
    </row>
    <row r="2072" spans="1:20" ht="15.75" x14ac:dyDescent="0.25">
      <c r="A2072" s="1" t="s">
        <v>294</v>
      </c>
      <c r="B2072" t="str">
        <f>VLOOKUP($A2072, 'Customer Names'!$A$2:$D$2336, 2, FALSE)</f>
        <v>Walsh</v>
      </c>
      <c r="C2072" t="str">
        <f>VLOOKUP($A2072, 'Customer Names'!$A$2:$D$2336, 3, FALSE)</f>
        <v xml:space="preserve"> Mr</v>
      </c>
      <c r="D2072" t="str">
        <f>VLOOKUP($A2072, 'Customer Names'!$A$2:$D$2336, 4, FALSE)</f>
        <v xml:space="preserve">  Anthony S</v>
      </c>
      <c r="E2072">
        <f>VLOOKUP($A2072, 'Medical Examinations'!$A$2:$J$2336, 2, FALSE)</f>
        <v>35.625</v>
      </c>
      <c r="F2072">
        <f>VLOOKUP($A2072, 'Medical Examinations'!$A$2:$J$2336, 3, FALSE)</f>
        <v>4.68</v>
      </c>
      <c r="G2072" t="str">
        <f>VLOOKUP($A2072, 'Medical Examinations'!$A$2:$J$2336, 4, FALSE)</f>
        <v>Yes</v>
      </c>
      <c r="H2072" t="str">
        <f>VLOOKUP($A2072, 'Medical Examinations'!$A$2:$J$2336, 5, FALSE)</f>
        <v>No</v>
      </c>
      <c r="I2072" t="str">
        <f>VLOOKUP($A2072, 'Medical Examinations'!$A$2:$J$2336, 6, FALSE)</f>
        <v>Yes</v>
      </c>
      <c r="J2072">
        <f>VLOOKUP($A2072, 'Medical Examinations'!$A$2:$J$2336, 7, FALSE)</f>
        <v>1</v>
      </c>
      <c r="K2072" t="str">
        <f>VLOOKUP($A2072, 'Medical Examinations'!$A$2:$J$2336, 8, FALSE)</f>
        <v>No</v>
      </c>
      <c r="L2072" t="str">
        <f>VLOOKUP($A2072, 'Medical Examinations'!$A$2:$J$2336, 9, FALSE)</f>
        <v>Obesity</v>
      </c>
      <c r="M2072" t="str">
        <f>VLOOKUP($A2072, 'Medical Examinations'!$A$2:$J$2336, 10, FALSE)</f>
        <v>Normal</v>
      </c>
      <c r="N2072">
        <f>VLOOKUP($A2072, 'Hospitalisation Details'!$A$2:$K$2344, 5, FALSE)</f>
        <v>0</v>
      </c>
      <c r="O2072">
        <f>VLOOKUP($A2072, 'Hospitalisation Details'!$A$2:$K$2344, 6, FALSE)</f>
        <v>2534.39</v>
      </c>
      <c r="P2072" t="str">
        <f>VLOOKUP($A2072, 'Hospitalisation Details'!$A$2:$K$2344, 7, FALSE)</f>
        <v>tier - 3</v>
      </c>
      <c r="Q2072" t="str">
        <f>VLOOKUP($A2072, 'Hospitalisation Details'!$A$2:$K$2344, 8, FALSE)</f>
        <v>tier - 3</v>
      </c>
      <c r="R2072" t="str">
        <f>VLOOKUP($A2072, 'Hospitalisation Details'!$A$2:$K$2344, 9, FALSE)</f>
        <v>R1012</v>
      </c>
      <c r="S2072" t="str">
        <f>VLOOKUP($A2072, 'Hospitalisation Details'!$A$2:$K$2344, 10, FALSE)</f>
        <v>28Jul1997</v>
      </c>
      <c r="T2072">
        <f>VLOOKUP($A2072, 'Hospitalisation Details'!$A$2:$K$2344, 11, FALSE)</f>
        <v>25</v>
      </c>
    </row>
    <row r="2073" spans="1:20" ht="15.75" x14ac:dyDescent="0.25">
      <c r="A2073" s="1" t="s">
        <v>293</v>
      </c>
      <c r="B2073" t="str">
        <f>VLOOKUP($A2073, 'Customer Names'!$A$2:$D$2336, 2, FALSE)</f>
        <v>Villa</v>
      </c>
      <c r="C2073" t="str">
        <f>VLOOKUP($A2073, 'Customer Names'!$A$2:$D$2336, 3, FALSE)</f>
        <v xml:space="preserve"> Ms</v>
      </c>
      <c r="D2073" t="str">
        <f>VLOOKUP($A2073, 'Customer Names'!$A$2:$D$2336, 4, FALSE)</f>
        <v xml:space="preserve">  Elisabetta</v>
      </c>
      <c r="E2073">
        <f>VLOOKUP($A2073, 'Medical Examinations'!$A$2:$J$2336, 2, FALSE)</f>
        <v>20.234999999999999</v>
      </c>
      <c r="F2073">
        <f>VLOOKUP($A2073, 'Medical Examinations'!$A$2:$J$2336, 3, FALSE)</f>
        <v>6.17</v>
      </c>
      <c r="G2073" t="str">
        <f>VLOOKUP($A2073, 'Medical Examinations'!$A$2:$J$2336, 4, FALSE)</f>
        <v>No</v>
      </c>
      <c r="H2073" t="str">
        <f>VLOOKUP($A2073, 'Medical Examinations'!$A$2:$J$2336, 5, FALSE)</f>
        <v>No</v>
      </c>
      <c r="I2073" t="str">
        <f>VLOOKUP($A2073, 'Medical Examinations'!$A$2:$J$2336, 6, FALSE)</f>
        <v>No</v>
      </c>
      <c r="J2073">
        <f>VLOOKUP($A2073, 'Medical Examinations'!$A$2:$J$2336, 7, FALSE)</f>
        <v>0</v>
      </c>
      <c r="K2073" t="str">
        <f>VLOOKUP($A2073, 'Medical Examinations'!$A$2:$J$2336, 8, FALSE)</f>
        <v>No</v>
      </c>
      <c r="L2073" t="str">
        <f>VLOOKUP($A2073, 'Medical Examinations'!$A$2:$J$2336, 9, FALSE)</f>
        <v>Obesity</v>
      </c>
      <c r="M2073" t="str">
        <f>VLOOKUP($A2073, 'Medical Examinations'!$A$2:$J$2336, 10, FALSE)</f>
        <v>Diabetes</v>
      </c>
      <c r="N2073">
        <f>VLOOKUP($A2073, 'Hospitalisation Details'!$A$2:$K$2344, 5, FALSE)</f>
        <v>0</v>
      </c>
      <c r="O2073">
        <f>VLOOKUP($A2073, 'Hospitalisation Details'!$A$2:$K$2344, 6, FALSE)</f>
        <v>2527.8200000000002</v>
      </c>
      <c r="P2073" t="str">
        <f>VLOOKUP($A2073, 'Hospitalisation Details'!$A$2:$K$2344, 7, FALSE)</f>
        <v>tier - 2</v>
      </c>
      <c r="Q2073" t="str">
        <f>VLOOKUP($A2073, 'Hospitalisation Details'!$A$2:$K$2344, 8, FALSE)</f>
        <v>tier - 3</v>
      </c>
      <c r="R2073" t="str">
        <f>VLOOKUP($A2073, 'Hospitalisation Details'!$A$2:$K$2344, 9, FALSE)</f>
        <v>R1012</v>
      </c>
      <c r="S2073" t="str">
        <f>VLOOKUP($A2073, 'Hospitalisation Details'!$A$2:$K$2344, 10, FALSE)</f>
        <v>25Aug2000</v>
      </c>
      <c r="T2073">
        <f>VLOOKUP($A2073, 'Hospitalisation Details'!$A$2:$K$2344, 11, FALSE)</f>
        <v>22</v>
      </c>
    </row>
    <row r="2074" spans="1:20" ht="15.75" x14ac:dyDescent="0.25">
      <c r="A2074" s="1" t="s">
        <v>292</v>
      </c>
      <c r="B2074" t="str">
        <f>VLOOKUP($A2074, 'Customer Names'!$A$2:$D$2336, 2, FALSE)</f>
        <v>Cable</v>
      </c>
      <c r="C2074" t="str">
        <f>VLOOKUP($A2074, 'Customer Names'!$A$2:$D$2336, 3, FALSE)</f>
        <v xml:space="preserve"> Mr</v>
      </c>
      <c r="D2074" t="str">
        <f>VLOOKUP($A2074, 'Customer Names'!$A$2:$D$2336, 4, FALSE)</f>
        <v xml:space="preserve">  Trevor N</v>
      </c>
      <c r="E2074">
        <f>VLOOKUP($A2074, 'Medical Examinations'!$A$2:$J$2336, 2, FALSE)</f>
        <v>27.55</v>
      </c>
      <c r="F2074">
        <f>VLOOKUP($A2074, 'Medical Examinations'!$A$2:$J$2336, 3, FALSE)</f>
        <v>4.5599999999999996</v>
      </c>
      <c r="G2074" t="str">
        <f>VLOOKUP($A2074, 'Medical Examinations'!$A$2:$J$2336, 4, FALSE)</f>
        <v>No</v>
      </c>
      <c r="H2074" t="str">
        <f>VLOOKUP($A2074, 'Medical Examinations'!$A$2:$J$2336, 5, FALSE)</f>
        <v>No</v>
      </c>
      <c r="I2074" t="str">
        <f>VLOOKUP($A2074, 'Medical Examinations'!$A$2:$J$2336, 6, FALSE)</f>
        <v>Yes</v>
      </c>
      <c r="J2074">
        <f>VLOOKUP($A2074, 'Medical Examinations'!$A$2:$J$2336, 7, FALSE)</f>
        <v>0</v>
      </c>
      <c r="K2074" t="str">
        <f>VLOOKUP($A2074, 'Medical Examinations'!$A$2:$J$2336, 8, FALSE)</f>
        <v>No</v>
      </c>
      <c r="L2074" t="str">
        <f>VLOOKUP($A2074, 'Medical Examinations'!$A$2:$J$2336, 9, FALSE)</f>
        <v>Obesity</v>
      </c>
      <c r="M2074" t="str">
        <f>VLOOKUP($A2074, 'Medical Examinations'!$A$2:$J$2336, 10, FALSE)</f>
        <v>Normal</v>
      </c>
      <c r="N2074">
        <f>VLOOKUP($A2074, 'Hospitalisation Details'!$A$2:$K$2344, 5, FALSE)</f>
        <v>0</v>
      </c>
      <c r="O2074">
        <f>VLOOKUP($A2074, 'Hospitalisation Details'!$A$2:$K$2344, 6, FALSE)</f>
        <v>2523.17</v>
      </c>
      <c r="P2074" t="str">
        <f>VLOOKUP($A2074, 'Hospitalisation Details'!$A$2:$K$2344, 7, FALSE)</f>
        <v>tier - 3</v>
      </c>
      <c r="Q2074" t="str">
        <f>VLOOKUP($A2074, 'Hospitalisation Details'!$A$2:$K$2344, 8, FALSE)</f>
        <v>tier - 1</v>
      </c>
      <c r="R2074" t="str">
        <f>VLOOKUP($A2074, 'Hospitalisation Details'!$A$2:$K$2344, 9, FALSE)</f>
        <v>R1012</v>
      </c>
      <c r="S2074" t="str">
        <f>VLOOKUP($A2074, 'Hospitalisation Details'!$A$2:$K$2344, 10, FALSE)</f>
        <v>2Nov1997</v>
      </c>
      <c r="T2074">
        <f>VLOOKUP($A2074, 'Hospitalisation Details'!$A$2:$K$2344, 11, FALSE)</f>
        <v>25</v>
      </c>
    </row>
    <row r="2075" spans="1:20" ht="15.75" x14ac:dyDescent="0.25">
      <c r="A2075" s="1" t="s">
        <v>291</v>
      </c>
      <c r="B2075" t="str">
        <f>VLOOKUP($A2075, 'Customer Names'!$A$2:$D$2336, 2, FALSE)</f>
        <v>Eiring</v>
      </c>
      <c r="C2075" t="str">
        <f>VLOOKUP($A2075, 'Customer Names'!$A$2:$D$2336, 3, FALSE)</f>
        <v xml:space="preserve"> Ms</v>
      </c>
      <c r="D2075" t="str">
        <f>VLOOKUP($A2075, 'Customer Names'!$A$2:$D$2336, 4, FALSE)</f>
        <v xml:space="preserve">  Nancy</v>
      </c>
      <c r="E2075">
        <f>VLOOKUP($A2075, 'Medical Examinations'!$A$2:$J$2336, 2, FALSE)</f>
        <v>17.97</v>
      </c>
      <c r="F2075">
        <f>VLOOKUP($A2075, 'Medical Examinations'!$A$2:$J$2336, 3, FALSE)</f>
        <v>6.3</v>
      </c>
      <c r="G2075" t="str">
        <f>VLOOKUP($A2075, 'Medical Examinations'!$A$2:$J$2336, 4, FALSE)</f>
        <v>No</v>
      </c>
      <c r="H2075" t="str">
        <f>VLOOKUP($A2075, 'Medical Examinations'!$A$2:$J$2336, 5, FALSE)</f>
        <v>No</v>
      </c>
      <c r="I2075" t="str">
        <f>VLOOKUP($A2075, 'Medical Examinations'!$A$2:$J$2336, 6, FALSE)</f>
        <v>No</v>
      </c>
      <c r="J2075">
        <f>VLOOKUP($A2075, 'Medical Examinations'!$A$2:$J$2336, 7, FALSE)</f>
        <v>0</v>
      </c>
      <c r="K2075" t="str">
        <f>VLOOKUP($A2075, 'Medical Examinations'!$A$2:$J$2336, 8, FALSE)</f>
        <v>No</v>
      </c>
      <c r="L2075" t="str">
        <f>VLOOKUP($A2075, 'Medical Examinations'!$A$2:$J$2336, 9, FALSE)</f>
        <v>Underweight</v>
      </c>
      <c r="M2075" t="str">
        <f>VLOOKUP($A2075, 'Medical Examinations'!$A$2:$J$2336, 10, FALSE)</f>
        <v>Diabetes</v>
      </c>
      <c r="N2075">
        <f>VLOOKUP($A2075, 'Hospitalisation Details'!$A$2:$K$2344, 5, FALSE)</f>
        <v>3</v>
      </c>
      <c r="O2075">
        <f>VLOOKUP($A2075, 'Hospitalisation Details'!$A$2:$K$2344, 6, FALSE)</f>
        <v>2510.79</v>
      </c>
      <c r="P2075" t="str">
        <f>VLOOKUP($A2075, 'Hospitalisation Details'!$A$2:$K$2344, 7, FALSE)</f>
        <v>tier - 2</v>
      </c>
      <c r="Q2075" t="str">
        <f>VLOOKUP($A2075, 'Hospitalisation Details'!$A$2:$K$2344, 8, FALSE)</f>
        <v>tier - 1</v>
      </c>
      <c r="R2075" t="str">
        <f>VLOOKUP($A2075, 'Hospitalisation Details'!$A$2:$K$2344, 9, FALSE)</f>
        <v>R1013</v>
      </c>
      <c r="S2075" t="str">
        <f>VLOOKUP($A2075, 'Hospitalisation Details'!$A$2:$K$2344, 10, FALSE)</f>
        <v>5Aug1991</v>
      </c>
      <c r="T2075">
        <f>VLOOKUP($A2075, 'Hospitalisation Details'!$A$2:$K$2344, 11, FALSE)</f>
        <v>31</v>
      </c>
    </row>
    <row r="2076" spans="1:20" ht="15.75" x14ac:dyDescent="0.25">
      <c r="A2076" s="1" t="s">
        <v>290</v>
      </c>
      <c r="B2076" t="str">
        <f>VLOOKUP($A2076, 'Customer Names'!$A$2:$D$2336, 2, FALSE)</f>
        <v>Connor</v>
      </c>
      <c r="C2076" t="str">
        <f>VLOOKUP($A2076, 'Customer Names'!$A$2:$D$2336, 3, FALSE)</f>
        <v xml:space="preserve"> Ms</v>
      </c>
      <c r="D2076" t="str">
        <f>VLOOKUP($A2076, 'Customer Names'!$A$2:$D$2336, 4, FALSE)</f>
        <v xml:space="preserve">  Allison R</v>
      </c>
      <c r="E2076">
        <f>VLOOKUP($A2076, 'Medical Examinations'!$A$2:$J$2336, 2, FALSE)</f>
        <v>29.98</v>
      </c>
      <c r="F2076">
        <f>VLOOKUP($A2076, 'Medical Examinations'!$A$2:$J$2336, 3, FALSE)</f>
        <v>6.03</v>
      </c>
      <c r="G2076" t="str">
        <f>VLOOKUP($A2076, 'Medical Examinations'!$A$2:$J$2336, 4, FALSE)</f>
        <v>No</v>
      </c>
      <c r="H2076" t="str">
        <f>VLOOKUP($A2076, 'Medical Examinations'!$A$2:$J$2336, 5, FALSE)</f>
        <v>No</v>
      </c>
      <c r="I2076" t="str">
        <f>VLOOKUP($A2076, 'Medical Examinations'!$A$2:$J$2336, 6, FALSE)</f>
        <v>No</v>
      </c>
      <c r="J2076">
        <f>VLOOKUP($A2076, 'Medical Examinations'!$A$2:$J$2336, 7, FALSE)</f>
        <v>1</v>
      </c>
      <c r="K2076" t="str">
        <f>VLOOKUP($A2076, 'Medical Examinations'!$A$2:$J$2336, 8, FALSE)</f>
        <v>No</v>
      </c>
      <c r="L2076" t="str">
        <f>VLOOKUP($A2076, 'Medical Examinations'!$A$2:$J$2336, 9, FALSE)</f>
        <v>Obesity</v>
      </c>
      <c r="M2076" t="str">
        <f>VLOOKUP($A2076, 'Medical Examinations'!$A$2:$J$2336, 10, FALSE)</f>
        <v>Diabetes</v>
      </c>
      <c r="N2076">
        <f>VLOOKUP($A2076, 'Hospitalisation Details'!$A$2:$K$2344, 5, FALSE)</f>
        <v>0</v>
      </c>
      <c r="O2076">
        <f>VLOOKUP($A2076, 'Hospitalisation Details'!$A$2:$K$2344, 6, FALSE)</f>
        <v>2500.9299999999998</v>
      </c>
      <c r="P2076" t="str">
        <f>VLOOKUP($A2076, 'Hospitalisation Details'!$A$2:$K$2344, 7, FALSE)</f>
        <v>tier - 2</v>
      </c>
      <c r="Q2076" t="str">
        <f>VLOOKUP($A2076, 'Hospitalisation Details'!$A$2:$K$2344, 8, FALSE)</f>
        <v>tier - 2</v>
      </c>
      <c r="R2076" t="str">
        <f>VLOOKUP($A2076, 'Hospitalisation Details'!$A$2:$K$2344, 9, FALSE)</f>
        <v>R1012</v>
      </c>
      <c r="S2076" t="str">
        <f>VLOOKUP($A2076, 'Hospitalisation Details'!$A$2:$K$2344, 10, FALSE)</f>
        <v>6Sep2004</v>
      </c>
      <c r="T2076">
        <f>VLOOKUP($A2076, 'Hospitalisation Details'!$A$2:$K$2344, 11, FALSE)</f>
        <v>18</v>
      </c>
    </row>
    <row r="2077" spans="1:20" ht="15.75" x14ac:dyDescent="0.25">
      <c r="A2077" s="1" t="s">
        <v>289</v>
      </c>
      <c r="B2077" t="str">
        <f>VLOOKUP($A2077, 'Customer Names'!$A$2:$D$2336, 2, FALSE)</f>
        <v>Friedman</v>
      </c>
      <c r="C2077" t="str">
        <f>VLOOKUP($A2077, 'Customer Names'!$A$2:$D$2336, 3, FALSE)</f>
        <v xml:space="preserve"> Mr</v>
      </c>
      <c r="D2077" t="str">
        <f>VLOOKUP($A2077, 'Customer Names'!$A$2:$D$2336, 4, FALSE)</f>
        <v xml:space="preserve">  Robert J</v>
      </c>
      <c r="E2077">
        <f>VLOOKUP($A2077, 'Medical Examinations'!$A$2:$J$2336, 2, FALSE)</f>
        <v>33.659999999999997</v>
      </c>
      <c r="F2077">
        <f>VLOOKUP($A2077, 'Medical Examinations'!$A$2:$J$2336, 3, FALSE)</f>
        <v>4.2</v>
      </c>
      <c r="G2077" t="str">
        <f>VLOOKUP($A2077, 'Medical Examinations'!$A$2:$J$2336, 4, FALSE)</f>
        <v>Yes</v>
      </c>
      <c r="H2077" t="str">
        <f>VLOOKUP($A2077, 'Medical Examinations'!$A$2:$J$2336, 5, FALSE)</f>
        <v>No</v>
      </c>
      <c r="I2077" t="str">
        <f>VLOOKUP($A2077, 'Medical Examinations'!$A$2:$J$2336, 6, FALSE)</f>
        <v>No</v>
      </c>
      <c r="J2077">
        <f>VLOOKUP($A2077, 'Medical Examinations'!$A$2:$J$2336, 7, FALSE)</f>
        <v>1</v>
      </c>
      <c r="K2077" t="str">
        <f>VLOOKUP($A2077, 'Medical Examinations'!$A$2:$J$2336, 8, FALSE)</f>
        <v>No</v>
      </c>
      <c r="L2077" t="str">
        <f>VLOOKUP($A2077, 'Medical Examinations'!$A$2:$J$2336, 9, FALSE)</f>
        <v>Obesity</v>
      </c>
      <c r="M2077" t="str">
        <f>VLOOKUP($A2077, 'Medical Examinations'!$A$2:$J$2336, 10, FALSE)</f>
        <v>Normal</v>
      </c>
      <c r="N2077">
        <f>VLOOKUP($A2077, 'Hospitalisation Details'!$A$2:$K$2344, 5, FALSE)</f>
        <v>0</v>
      </c>
      <c r="O2077">
        <f>VLOOKUP($A2077, 'Hospitalisation Details'!$A$2:$K$2344, 6, FALSE)</f>
        <v>2498.41</v>
      </c>
      <c r="P2077" t="str">
        <f>VLOOKUP($A2077, 'Hospitalisation Details'!$A$2:$K$2344, 7, FALSE)</f>
        <v>tier - 3</v>
      </c>
      <c r="Q2077" t="str">
        <f>VLOOKUP($A2077, 'Hospitalisation Details'!$A$2:$K$2344, 8, FALSE)</f>
        <v>tier - 3</v>
      </c>
      <c r="R2077" t="str">
        <f>VLOOKUP($A2077, 'Hospitalisation Details'!$A$2:$K$2344, 9, FALSE)</f>
        <v>R1013</v>
      </c>
      <c r="S2077" t="str">
        <f>VLOOKUP($A2077, 'Hospitalisation Details'!$A$2:$K$2344, 10, FALSE)</f>
        <v>15Oct1995</v>
      </c>
      <c r="T2077">
        <f>VLOOKUP($A2077, 'Hospitalisation Details'!$A$2:$K$2344, 11, FALSE)</f>
        <v>27</v>
      </c>
    </row>
    <row r="2078" spans="1:20" ht="15.75" x14ac:dyDescent="0.25">
      <c r="A2078" s="1" t="s">
        <v>288</v>
      </c>
      <c r="B2078" t="str">
        <f>VLOOKUP($A2078, 'Customer Names'!$A$2:$D$2336, 2, FALSE)</f>
        <v>Croker</v>
      </c>
      <c r="C2078" t="str">
        <f>VLOOKUP($A2078, 'Customer Names'!$A$2:$D$2336, 3, FALSE)</f>
        <v xml:space="preserve"> Mr</v>
      </c>
      <c r="D2078" t="str">
        <f>VLOOKUP($A2078, 'Customer Names'!$A$2:$D$2336, 4, FALSE)</f>
        <v xml:space="preserve">  Nicholas</v>
      </c>
      <c r="E2078">
        <f>VLOOKUP($A2078, 'Medical Examinations'!$A$2:$J$2336, 2, FALSE)</f>
        <v>32.67</v>
      </c>
      <c r="F2078">
        <f>VLOOKUP($A2078, 'Medical Examinations'!$A$2:$J$2336, 3, FALSE)</f>
        <v>5.61</v>
      </c>
      <c r="G2078" t="str">
        <f>VLOOKUP($A2078, 'Medical Examinations'!$A$2:$J$2336, 4, FALSE)</f>
        <v>No</v>
      </c>
      <c r="H2078" t="str">
        <f>VLOOKUP($A2078, 'Medical Examinations'!$A$2:$J$2336, 5, FALSE)</f>
        <v>No</v>
      </c>
      <c r="I2078" t="str">
        <f>VLOOKUP($A2078, 'Medical Examinations'!$A$2:$J$2336, 6, FALSE)</f>
        <v>No</v>
      </c>
      <c r="J2078">
        <f>VLOOKUP($A2078, 'Medical Examinations'!$A$2:$J$2336, 7, FALSE)</f>
        <v>1</v>
      </c>
      <c r="K2078" t="str">
        <f>VLOOKUP($A2078, 'Medical Examinations'!$A$2:$J$2336, 8, FALSE)</f>
        <v>No</v>
      </c>
      <c r="L2078" t="str">
        <f>VLOOKUP($A2078, 'Medical Examinations'!$A$2:$J$2336, 9, FALSE)</f>
        <v>Obesity</v>
      </c>
      <c r="M2078" t="str">
        <f>VLOOKUP($A2078, 'Medical Examinations'!$A$2:$J$2336, 10, FALSE)</f>
        <v>Normal</v>
      </c>
      <c r="N2078">
        <f>VLOOKUP($A2078, 'Hospitalisation Details'!$A$2:$K$2344, 5, FALSE)</f>
        <v>0</v>
      </c>
      <c r="O2078">
        <f>VLOOKUP($A2078, 'Hospitalisation Details'!$A$2:$K$2344, 6, FALSE)</f>
        <v>2497.04</v>
      </c>
      <c r="P2078" t="str">
        <f>VLOOKUP($A2078, 'Hospitalisation Details'!$A$2:$K$2344, 7, FALSE)</f>
        <v>tier - 3</v>
      </c>
      <c r="Q2078" t="str">
        <f>VLOOKUP($A2078, 'Hospitalisation Details'!$A$2:$K$2344, 8, FALSE)</f>
        <v>tier - 3</v>
      </c>
      <c r="R2078" t="str">
        <f>VLOOKUP($A2078, 'Hospitalisation Details'!$A$2:$K$2344, 9, FALSE)</f>
        <v>R1013</v>
      </c>
      <c r="S2078" t="str">
        <f>VLOOKUP($A2078, 'Hospitalisation Details'!$A$2:$K$2344, 10, FALSE)</f>
        <v>9Jul1995</v>
      </c>
      <c r="T2078">
        <f>VLOOKUP($A2078, 'Hospitalisation Details'!$A$2:$K$2344, 11, FALSE)</f>
        <v>27</v>
      </c>
    </row>
    <row r="2079" spans="1:20" ht="15.75" x14ac:dyDescent="0.25">
      <c r="A2079" s="1" t="s">
        <v>287</v>
      </c>
      <c r="B2079" t="str">
        <f>VLOOKUP($A2079, 'Customer Names'!$A$2:$D$2336, 2, FALSE)</f>
        <v>Beganics</v>
      </c>
      <c r="C2079" t="str">
        <f>VLOOKUP($A2079, 'Customer Names'!$A$2:$D$2336, 3, FALSE)</f>
        <v xml:space="preserve"> Mr</v>
      </c>
      <c r="D2079" t="str">
        <f>VLOOKUP($A2079, 'Customer Names'!$A$2:$D$2336, 4, FALSE)</f>
        <v xml:space="preserve">  Kevin L</v>
      </c>
      <c r="E2079">
        <f>VLOOKUP($A2079, 'Medical Examinations'!$A$2:$J$2336, 2, FALSE)</f>
        <v>30.5</v>
      </c>
      <c r="F2079">
        <f>VLOOKUP($A2079, 'Medical Examinations'!$A$2:$J$2336, 3, FALSE)</f>
        <v>5.88</v>
      </c>
      <c r="G2079" t="str">
        <f>VLOOKUP($A2079, 'Medical Examinations'!$A$2:$J$2336, 4, FALSE)</f>
        <v>No</v>
      </c>
      <c r="H2079" t="str">
        <f>VLOOKUP($A2079, 'Medical Examinations'!$A$2:$J$2336, 5, FALSE)</f>
        <v>No</v>
      </c>
      <c r="I2079" t="str">
        <f>VLOOKUP($A2079, 'Medical Examinations'!$A$2:$J$2336, 6, FALSE)</f>
        <v>No</v>
      </c>
      <c r="J2079">
        <f>VLOOKUP($A2079, 'Medical Examinations'!$A$2:$J$2336, 7, FALSE)</f>
        <v>1</v>
      </c>
      <c r="K2079" t="str">
        <f>VLOOKUP($A2079, 'Medical Examinations'!$A$2:$J$2336, 8, FALSE)</f>
        <v>No</v>
      </c>
      <c r="L2079" t="str">
        <f>VLOOKUP($A2079, 'Medical Examinations'!$A$2:$J$2336, 9, FALSE)</f>
        <v>Obesity</v>
      </c>
      <c r="M2079" t="str">
        <f>VLOOKUP($A2079, 'Medical Examinations'!$A$2:$J$2336, 10, FALSE)</f>
        <v>Diabetes</v>
      </c>
      <c r="N2079">
        <f>VLOOKUP($A2079, 'Hospitalisation Details'!$A$2:$K$2344, 5, FALSE)</f>
        <v>0</v>
      </c>
      <c r="O2079">
        <f>VLOOKUP($A2079, 'Hospitalisation Details'!$A$2:$K$2344, 6, FALSE)</f>
        <v>2494.02</v>
      </c>
      <c r="P2079" t="str">
        <f>VLOOKUP($A2079, 'Hospitalisation Details'!$A$2:$K$2344, 7, FALSE)</f>
        <v>tier - 3</v>
      </c>
      <c r="Q2079" t="str">
        <f>VLOOKUP($A2079, 'Hospitalisation Details'!$A$2:$K$2344, 8, FALSE)</f>
        <v>tier - 1</v>
      </c>
      <c r="R2079" t="str">
        <f>VLOOKUP($A2079, 'Hospitalisation Details'!$A$2:$K$2344, 9, FALSE)</f>
        <v>R1011</v>
      </c>
      <c r="S2079" t="str">
        <f>VLOOKUP($A2079, 'Hospitalisation Details'!$A$2:$K$2344, 10, FALSE)</f>
        <v>14Oct1995</v>
      </c>
      <c r="T2079">
        <f>VLOOKUP($A2079, 'Hospitalisation Details'!$A$2:$K$2344, 11, FALSE)</f>
        <v>27</v>
      </c>
    </row>
    <row r="2080" spans="1:20" ht="15.75" x14ac:dyDescent="0.25">
      <c r="A2080" s="1" t="s">
        <v>286</v>
      </c>
      <c r="B2080" t="str">
        <f>VLOOKUP($A2080, 'Customer Names'!$A$2:$D$2336, 2, FALSE)</f>
        <v>Huberty</v>
      </c>
      <c r="C2080" t="str">
        <f>VLOOKUP($A2080, 'Customer Names'!$A$2:$D$2336, 3, FALSE)</f>
        <v xml:space="preserve"> Mr</v>
      </c>
      <c r="D2080" t="str">
        <f>VLOOKUP($A2080, 'Customer Names'!$A$2:$D$2336, 4, FALSE)</f>
        <v xml:space="preserve">  Bryan</v>
      </c>
      <c r="E2080">
        <f>VLOOKUP($A2080, 'Medical Examinations'!$A$2:$J$2336, 2, FALSE)</f>
        <v>23.1</v>
      </c>
      <c r="F2080">
        <f>VLOOKUP($A2080, 'Medical Examinations'!$A$2:$J$2336, 3, FALSE)</f>
        <v>5.92</v>
      </c>
      <c r="G2080" t="str">
        <f>VLOOKUP($A2080, 'Medical Examinations'!$A$2:$J$2336, 4, FALSE)</f>
        <v>No</v>
      </c>
      <c r="H2080" t="str">
        <f>VLOOKUP($A2080, 'Medical Examinations'!$A$2:$J$2336, 5, FALSE)</f>
        <v>No</v>
      </c>
      <c r="I2080" t="str">
        <f>VLOOKUP($A2080, 'Medical Examinations'!$A$2:$J$2336, 6, FALSE)</f>
        <v>No</v>
      </c>
      <c r="J2080">
        <f>VLOOKUP($A2080, 'Medical Examinations'!$A$2:$J$2336, 7, FALSE)</f>
        <v>0</v>
      </c>
      <c r="K2080" t="str">
        <f>VLOOKUP($A2080, 'Medical Examinations'!$A$2:$J$2336, 8, FALSE)</f>
        <v>No</v>
      </c>
      <c r="L2080" t="str">
        <f>VLOOKUP($A2080, 'Medical Examinations'!$A$2:$J$2336, 9, FALSE)</f>
        <v>Obesity</v>
      </c>
      <c r="M2080" t="str">
        <f>VLOOKUP($A2080, 'Medical Examinations'!$A$2:$J$2336, 10, FALSE)</f>
        <v>Diabetes</v>
      </c>
      <c r="N2080">
        <f>VLOOKUP($A2080, 'Hospitalisation Details'!$A$2:$K$2344, 5, FALSE)</f>
        <v>0</v>
      </c>
      <c r="O2080">
        <f>VLOOKUP($A2080, 'Hospitalisation Details'!$A$2:$K$2344, 6, FALSE)</f>
        <v>2483.7399999999998</v>
      </c>
      <c r="P2080" t="str">
        <f>VLOOKUP($A2080, 'Hospitalisation Details'!$A$2:$K$2344, 7, FALSE)</f>
        <v>tier - 3</v>
      </c>
      <c r="Q2080" t="str">
        <f>VLOOKUP($A2080, 'Hospitalisation Details'!$A$2:$K$2344, 8, FALSE)</f>
        <v>tier - 2</v>
      </c>
      <c r="R2080" t="str">
        <f>VLOOKUP($A2080, 'Hospitalisation Details'!$A$2:$K$2344, 9, FALSE)</f>
        <v>R1013</v>
      </c>
      <c r="S2080" t="str">
        <f>VLOOKUP($A2080, 'Hospitalisation Details'!$A$2:$K$2344, 10, FALSE)</f>
        <v>6Nov1995</v>
      </c>
      <c r="T2080">
        <f>VLOOKUP($A2080, 'Hospitalisation Details'!$A$2:$K$2344, 11, FALSE)</f>
        <v>27</v>
      </c>
    </row>
    <row r="2081" spans="1:20" ht="15.75" x14ac:dyDescent="0.25">
      <c r="A2081" s="1" t="s">
        <v>285</v>
      </c>
      <c r="B2081" t="str">
        <f>VLOOKUP($A2081, 'Customer Names'!$A$2:$D$2336, 2, FALSE)</f>
        <v>Jacobs</v>
      </c>
      <c r="C2081" t="str">
        <f>VLOOKUP($A2081, 'Customer Names'!$A$2:$D$2336, 3, FALSE)</f>
        <v xml:space="preserve"> Ms</v>
      </c>
      <c r="D2081" t="str">
        <f>VLOOKUP($A2081, 'Customer Names'!$A$2:$D$2336, 4, FALSE)</f>
        <v xml:space="preserve">  Janae N</v>
      </c>
      <c r="E2081">
        <f>VLOOKUP($A2081, 'Medical Examinations'!$A$2:$J$2336, 2, FALSE)</f>
        <v>39.49</v>
      </c>
      <c r="F2081">
        <f>VLOOKUP($A2081, 'Medical Examinations'!$A$2:$J$2336, 3, FALSE)</f>
        <v>4.8099999999999996</v>
      </c>
      <c r="G2081" t="str">
        <f>VLOOKUP($A2081, 'Medical Examinations'!$A$2:$J$2336, 4, FALSE)</f>
        <v>Yes</v>
      </c>
      <c r="H2081" t="str">
        <f>VLOOKUP($A2081, 'Medical Examinations'!$A$2:$J$2336, 5, FALSE)</f>
        <v>No</v>
      </c>
      <c r="I2081" t="str">
        <f>VLOOKUP($A2081, 'Medical Examinations'!$A$2:$J$2336, 6, FALSE)</f>
        <v>No</v>
      </c>
      <c r="J2081">
        <f>VLOOKUP($A2081, 'Medical Examinations'!$A$2:$J$2336, 7, FALSE)</f>
        <v>1</v>
      </c>
      <c r="K2081" t="str">
        <f>VLOOKUP($A2081, 'Medical Examinations'!$A$2:$J$2336, 8, FALSE)</f>
        <v>Yes</v>
      </c>
      <c r="L2081" t="str">
        <f>VLOOKUP($A2081, 'Medical Examinations'!$A$2:$J$2336, 9, FALSE)</f>
        <v>Obesity</v>
      </c>
      <c r="M2081" t="str">
        <f>VLOOKUP($A2081, 'Medical Examinations'!$A$2:$J$2336, 10, FALSE)</f>
        <v>Normal</v>
      </c>
      <c r="N2081">
        <f>VLOOKUP($A2081, 'Hospitalisation Details'!$A$2:$K$2344, 5, FALSE)</f>
        <v>0</v>
      </c>
      <c r="O2081">
        <f>VLOOKUP($A2081, 'Hospitalisation Details'!$A$2:$K$2344, 6, FALSE)</f>
        <v>2480.98</v>
      </c>
      <c r="P2081" t="str">
        <f>VLOOKUP($A2081, 'Hospitalisation Details'!$A$2:$K$2344, 7, FALSE)</f>
        <v>tier - 2</v>
      </c>
      <c r="Q2081" t="str">
        <f>VLOOKUP($A2081, 'Hospitalisation Details'!$A$2:$K$2344, 8, FALSE)</f>
        <v>tier - 2</v>
      </c>
      <c r="R2081" t="str">
        <f>VLOOKUP($A2081, 'Hospitalisation Details'!$A$2:$K$2344, 9, FALSE)</f>
        <v>R1013</v>
      </c>
      <c r="S2081" t="str">
        <f>VLOOKUP($A2081, 'Hospitalisation Details'!$A$2:$K$2344, 10, FALSE)</f>
        <v>20Jun1998</v>
      </c>
      <c r="T2081">
        <f>VLOOKUP($A2081, 'Hospitalisation Details'!$A$2:$K$2344, 11, FALSE)</f>
        <v>24</v>
      </c>
    </row>
    <row r="2082" spans="1:20" ht="15.75" x14ac:dyDescent="0.25">
      <c r="A2082" s="1" t="s">
        <v>284</v>
      </c>
      <c r="B2082" t="str">
        <f>VLOOKUP($A2082, 'Customer Names'!$A$2:$D$2336, 2, FALSE)</f>
        <v>Hazlehurst</v>
      </c>
      <c r="C2082" t="str">
        <f>VLOOKUP($A2082, 'Customer Names'!$A$2:$D$2336, 3, FALSE)</f>
        <v xml:space="preserve"> Ms</v>
      </c>
      <c r="D2082" t="str">
        <f>VLOOKUP($A2082, 'Customer Names'!$A$2:$D$2336, 4, FALSE)</f>
        <v xml:space="preserve">  Audrey</v>
      </c>
      <c r="E2082">
        <f>VLOOKUP($A2082, 'Medical Examinations'!$A$2:$J$2336, 2, FALSE)</f>
        <v>33.99</v>
      </c>
      <c r="F2082">
        <f>VLOOKUP($A2082, 'Medical Examinations'!$A$2:$J$2336, 3, FALSE)</f>
        <v>4.55</v>
      </c>
      <c r="G2082" t="str">
        <f>VLOOKUP($A2082, 'Medical Examinations'!$A$2:$J$2336, 4, FALSE)</f>
        <v>Yes</v>
      </c>
      <c r="H2082" t="str">
        <f>VLOOKUP($A2082, 'Medical Examinations'!$A$2:$J$2336, 5, FALSE)</f>
        <v>No</v>
      </c>
      <c r="I2082" t="str">
        <f>VLOOKUP($A2082, 'Medical Examinations'!$A$2:$J$2336, 6, FALSE)</f>
        <v>No</v>
      </c>
      <c r="J2082">
        <f>VLOOKUP($A2082, 'Medical Examinations'!$A$2:$J$2336, 7, FALSE)</f>
        <v>1</v>
      </c>
      <c r="K2082" t="str">
        <f>VLOOKUP($A2082, 'Medical Examinations'!$A$2:$J$2336, 8, FALSE)</f>
        <v>No</v>
      </c>
      <c r="L2082" t="str">
        <f>VLOOKUP($A2082, 'Medical Examinations'!$A$2:$J$2336, 9, FALSE)</f>
        <v>Obesity</v>
      </c>
      <c r="M2082" t="str">
        <f>VLOOKUP($A2082, 'Medical Examinations'!$A$2:$J$2336, 10, FALSE)</f>
        <v>Normal</v>
      </c>
      <c r="N2082">
        <f>VLOOKUP($A2082, 'Hospitalisation Details'!$A$2:$K$2344, 5, FALSE)</f>
        <v>0</v>
      </c>
      <c r="O2082">
        <f>VLOOKUP($A2082, 'Hospitalisation Details'!$A$2:$K$2344, 6, FALSE)</f>
        <v>2473.33</v>
      </c>
      <c r="P2082" t="str">
        <f>VLOOKUP($A2082, 'Hospitalisation Details'!$A$2:$K$2344, 7, FALSE)</f>
        <v>tier - 2</v>
      </c>
      <c r="Q2082" t="str">
        <f>VLOOKUP($A2082, 'Hospitalisation Details'!$A$2:$K$2344, 8, FALSE)</f>
        <v>tier - 3</v>
      </c>
      <c r="R2082" t="str">
        <f>VLOOKUP($A2082, 'Hospitalisation Details'!$A$2:$K$2344, 9, FALSE)</f>
        <v>R1013</v>
      </c>
      <c r="S2082" t="str">
        <f>VLOOKUP($A2082, 'Hospitalisation Details'!$A$2:$K$2344, 10, FALSE)</f>
        <v>2Jul1998</v>
      </c>
      <c r="T2082">
        <f>VLOOKUP($A2082, 'Hospitalisation Details'!$A$2:$K$2344, 11, FALSE)</f>
        <v>24</v>
      </c>
    </row>
    <row r="2083" spans="1:20" ht="15.75" x14ac:dyDescent="0.25">
      <c r="A2083" s="1" t="s">
        <v>283</v>
      </c>
      <c r="B2083" t="str">
        <f>VLOOKUP($A2083, 'Customer Names'!$A$2:$D$2336, 2, FALSE)</f>
        <v>Marin</v>
      </c>
      <c r="C2083" t="str">
        <f>VLOOKUP($A2083, 'Customer Names'!$A$2:$D$2336, 3, FALSE)</f>
        <v xml:space="preserve"> Ms</v>
      </c>
      <c r="D2083" t="str">
        <f>VLOOKUP($A2083, 'Customer Names'!$A$2:$D$2336, 4, FALSE)</f>
        <v xml:space="preserve">  Laura</v>
      </c>
      <c r="E2083">
        <f>VLOOKUP($A2083, 'Medical Examinations'!$A$2:$J$2336, 2, FALSE)</f>
        <v>27.72</v>
      </c>
      <c r="F2083">
        <f>VLOOKUP($A2083, 'Medical Examinations'!$A$2:$J$2336, 3, FALSE)</f>
        <v>6.43</v>
      </c>
      <c r="G2083" t="str">
        <f>VLOOKUP($A2083, 'Medical Examinations'!$A$2:$J$2336, 4, FALSE)</f>
        <v>No</v>
      </c>
      <c r="H2083" t="str">
        <f>VLOOKUP($A2083, 'Medical Examinations'!$A$2:$J$2336, 5, FALSE)</f>
        <v>No</v>
      </c>
      <c r="I2083" t="str">
        <f>VLOOKUP($A2083, 'Medical Examinations'!$A$2:$J$2336, 6, FALSE)</f>
        <v>No</v>
      </c>
      <c r="J2083">
        <f>VLOOKUP($A2083, 'Medical Examinations'!$A$2:$J$2336, 7, FALSE)</f>
        <v>0</v>
      </c>
      <c r="K2083" t="str">
        <f>VLOOKUP($A2083, 'Medical Examinations'!$A$2:$J$2336, 8, FALSE)</f>
        <v>No</v>
      </c>
      <c r="L2083" t="str">
        <f>VLOOKUP($A2083, 'Medical Examinations'!$A$2:$J$2336, 9, FALSE)</f>
        <v>Obesity</v>
      </c>
      <c r="M2083" t="str">
        <f>VLOOKUP($A2083, 'Medical Examinations'!$A$2:$J$2336, 10, FALSE)</f>
        <v>Diabetes</v>
      </c>
      <c r="N2083">
        <f>VLOOKUP($A2083, 'Hospitalisation Details'!$A$2:$K$2344, 5, FALSE)</f>
        <v>0</v>
      </c>
      <c r="O2083">
        <f>VLOOKUP($A2083, 'Hospitalisation Details'!$A$2:$K$2344, 6, FALSE)</f>
        <v>2464.62</v>
      </c>
      <c r="P2083" t="str">
        <f>VLOOKUP($A2083, 'Hospitalisation Details'!$A$2:$K$2344, 7, FALSE)</f>
        <v>tier - 2</v>
      </c>
      <c r="Q2083" t="str">
        <f>VLOOKUP($A2083, 'Hospitalisation Details'!$A$2:$K$2344, 8, FALSE)</f>
        <v>tier - 3</v>
      </c>
      <c r="R2083" t="str">
        <f>VLOOKUP($A2083, 'Hospitalisation Details'!$A$2:$K$2344, 9, FALSE)</f>
        <v>R1013</v>
      </c>
      <c r="S2083" t="str">
        <f>VLOOKUP($A2083, 'Hospitalisation Details'!$A$2:$K$2344, 10, FALSE)</f>
        <v>17Aug1998</v>
      </c>
      <c r="T2083">
        <f>VLOOKUP($A2083, 'Hospitalisation Details'!$A$2:$K$2344, 11, FALSE)</f>
        <v>24</v>
      </c>
    </row>
    <row r="2084" spans="1:20" ht="15.75" x14ac:dyDescent="0.25">
      <c r="A2084" s="1" t="s">
        <v>282</v>
      </c>
      <c r="B2084" t="str">
        <f>VLOOKUP($A2084, 'Customer Names'!$A$2:$D$2336, 2, FALSE)</f>
        <v>Dear</v>
      </c>
      <c r="C2084" t="str">
        <f>VLOOKUP($A2084, 'Customer Names'!$A$2:$D$2336, 3, FALSE)</f>
        <v xml:space="preserve"> Ms</v>
      </c>
      <c r="D2084" t="str">
        <f>VLOOKUP($A2084, 'Customer Names'!$A$2:$D$2336, 4, FALSE)</f>
        <v xml:space="preserve">  Nicole F</v>
      </c>
      <c r="E2084">
        <f>VLOOKUP($A2084, 'Medical Examinations'!$A$2:$J$2336, 2, FALSE)</f>
        <v>30.59</v>
      </c>
      <c r="F2084">
        <f>VLOOKUP($A2084, 'Medical Examinations'!$A$2:$J$2336, 3, FALSE)</f>
        <v>11.62</v>
      </c>
      <c r="G2084" t="str">
        <f>VLOOKUP($A2084, 'Medical Examinations'!$A$2:$J$2336, 4, FALSE)</f>
        <v>No</v>
      </c>
      <c r="H2084" t="str">
        <f>VLOOKUP($A2084, 'Medical Examinations'!$A$2:$J$2336, 5, FALSE)</f>
        <v>No</v>
      </c>
      <c r="I2084" t="str">
        <f>VLOOKUP($A2084, 'Medical Examinations'!$A$2:$J$2336, 6, FALSE)</f>
        <v>No</v>
      </c>
      <c r="J2084">
        <f>VLOOKUP($A2084, 'Medical Examinations'!$A$2:$J$2336, 7, FALSE)</f>
        <v>1</v>
      </c>
      <c r="K2084" t="str">
        <f>VLOOKUP($A2084, 'Medical Examinations'!$A$2:$J$2336, 8, FALSE)</f>
        <v>No</v>
      </c>
      <c r="L2084" t="str">
        <f>VLOOKUP($A2084, 'Medical Examinations'!$A$2:$J$2336, 9, FALSE)</f>
        <v>Obesity</v>
      </c>
      <c r="M2084" t="str">
        <f>VLOOKUP($A2084, 'Medical Examinations'!$A$2:$J$2336, 10, FALSE)</f>
        <v>Diabetes</v>
      </c>
      <c r="N2084">
        <f>VLOOKUP($A2084, 'Hospitalisation Details'!$A$2:$K$2344, 5, FALSE)</f>
        <v>0</v>
      </c>
      <c r="O2084">
        <f>VLOOKUP($A2084, 'Hospitalisation Details'!$A$2:$K$2344, 6, FALSE)</f>
        <v>2459.7199999999998</v>
      </c>
      <c r="P2084" t="str">
        <f>VLOOKUP($A2084, 'Hospitalisation Details'!$A$2:$K$2344, 7, FALSE)</f>
        <v>tier - 2</v>
      </c>
      <c r="Q2084" t="str">
        <f>VLOOKUP($A2084, 'Hospitalisation Details'!$A$2:$K$2344, 8, FALSE)</f>
        <v>tier - 2</v>
      </c>
      <c r="R2084" t="str">
        <f>VLOOKUP($A2084, 'Hospitalisation Details'!$A$2:$K$2344, 9, FALSE)</f>
        <v>R1024</v>
      </c>
      <c r="S2084" t="str">
        <f>VLOOKUP($A2084, 'Hospitalisation Details'!$A$2:$K$2344, 10, FALSE)</f>
        <v>11Jul2002</v>
      </c>
      <c r="T2084">
        <f>VLOOKUP($A2084, 'Hospitalisation Details'!$A$2:$K$2344, 11, FALSE)</f>
        <v>20</v>
      </c>
    </row>
    <row r="2085" spans="1:20" ht="15.75" x14ac:dyDescent="0.25">
      <c r="A2085" s="1" t="s">
        <v>281</v>
      </c>
      <c r="B2085" t="str">
        <f>VLOOKUP($A2085, 'Customer Names'!$A$2:$D$2336, 2, FALSE)</f>
        <v>Lederer</v>
      </c>
      <c r="C2085" t="str">
        <f>VLOOKUP($A2085, 'Customer Names'!$A$2:$D$2336, 3, FALSE)</f>
        <v xml:space="preserve"> Ms</v>
      </c>
      <c r="D2085" t="str">
        <f>VLOOKUP($A2085, 'Customer Names'!$A$2:$D$2336, 4, FALSE)</f>
        <v xml:space="preserve">  Krista L</v>
      </c>
      <c r="E2085">
        <f>VLOOKUP($A2085, 'Medical Examinations'!$A$2:$J$2336, 2, FALSE)</f>
        <v>22.6</v>
      </c>
      <c r="F2085">
        <f>VLOOKUP($A2085, 'Medical Examinations'!$A$2:$J$2336, 3, FALSE)</f>
        <v>6.04</v>
      </c>
      <c r="G2085" t="str">
        <f>VLOOKUP($A2085, 'Medical Examinations'!$A$2:$J$2336, 4, FALSE)</f>
        <v>No</v>
      </c>
      <c r="H2085" t="str">
        <f>VLOOKUP($A2085, 'Medical Examinations'!$A$2:$J$2336, 5, FALSE)</f>
        <v>No</v>
      </c>
      <c r="I2085" t="str">
        <f>VLOOKUP($A2085, 'Medical Examinations'!$A$2:$J$2336, 6, FALSE)</f>
        <v>No</v>
      </c>
      <c r="J2085">
        <f>VLOOKUP($A2085, 'Medical Examinations'!$A$2:$J$2336, 7, FALSE)</f>
        <v>0</v>
      </c>
      <c r="K2085" t="str">
        <f>VLOOKUP($A2085, 'Medical Examinations'!$A$2:$J$2336, 8, FALSE)</f>
        <v>No</v>
      </c>
      <c r="L2085" t="str">
        <f>VLOOKUP($A2085, 'Medical Examinations'!$A$2:$J$2336, 9, FALSE)</f>
        <v>Obesity</v>
      </c>
      <c r="M2085" t="str">
        <f>VLOOKUP($A2085, 'Medical Examinations'!$A$2:$J$2336, 10, FALSE)</f>
        <v>Diabetes</v>
      </c>
      <c r="N2085">
        <f>VLOOKUP($A2085, 'Hospitalisation Details'!$A$2:$K$2344, 5, FALSE)</f>
        <v>0</v>
      </c>
      <c r="O2085">
        <f>VLOOKUP($A2085, 'Hospitalisation Details'!$A$2:$K$2344, 6, FALSE)</f>
        <v>2457.5</v>
      </c>
      <c r="P2085" t="str">
        <f>VLOOKUP($A2085, 'Hospitalisation Details'!$A$2:$K$2344, 7, FALSE)</f>
        <v>tier - 2</v>
      </c>
      <c r="Q2085" t="str">
        <f>VLOOKUP($A2085, 'Hospitalisation Details'!$A$2:$K$2344, 8, FALSE)</f>
        <v>tier - 1</v>
      </c>
      <c r="R2085" t="str">
        <f>VLOOKUP($A2085, 'Hospitalisation Details'!$A$2:$K$2344, 9, FALSE)</f>
        <v>R1011</v>
      </c>
      <c r="S2085" t="str">
        <f>VLOOKUP($A2085, 'Hospitalisation Details'!$A$2:$K$2344, 10, FALSE)</f>
        <v>19Nov1998</v>
      </c>
      <c r="T2085">
        <f>VLOOKUP($A2085, 'Hospitalisation Details'!$A$2:$K$2344, 11, FALSE)</f>
        <v>24</v>
      </c>
    </row>
    <row r="2086" spans="1:20" ht="15.75" x14ac:dyDescent="0.25">
      <c r="A2086" s="1" t="s">
        <v>280</v>
      </c>
      <c r="B2086" t="str">
        <f>VLOOKUP($A2086, 'Customer Names'!$A$2:$D$2336, 2, FALSE)</f>
        <v>Robson</v>
      </c>
      <c r="C2086" t="str">
        <f>VLOOKUP($A2086, 'Customer Names'!$A$2:$D$2336, 3, FALSE)</f>
        <v xml:space="preserve"> Ms</v>
      </c>
      <c r="D2086" t="str">
        <f>VLOOKUP($A2086, 'Customer Names'!$A$2:$D$2336, 4, FALSE)</f>
        <v xml:space="preserve">  Denise</v>
      </c>
      <c r="E2086">
        <f>VLOOKUP($A2086, 'Medical Examinations'!$A$2:$J$2336, 2, FALSE)</f>
        <v>28.785</v>
      </c>
      <c r="F2086">
        <f>VLOOKUP($A2086, 'Medical Examinations'!$A$2:$J$2336, 3, FALSE)</f>
        <v>8.82</v>
      </c>
      <c r="G2086" t="str">
        <f>VLOOKUP($A2086, 'Medical Examinations'!$A$2:$J$2336, 4, FALSE)</f>
        <v>No</v>
      </c>
      <c r="H2086" t="str">
        <f>VLOOKUP($A2086, 'Medical Examinations'!$A$2:$J$2336, 5, FALSE)</f>
        <v>No</v>
      </c>
      <c r="I2086" t="str">
        <f>VLOOKUP($A2086, 'Medical Examinations'!$A$2:$J$2336, 6, FALSE)</f>
        <v>No</v>
      </c>
      <c r="J2086">
        <f>VLOOKUP($A2086, 'Medical Examinations'!$A$2:$J$2336, 7, FALSE)</f>
        <v>0</v>
      </c>
      <c r="K2086" t="str">
        <f>VLOOKUP($A2086, 'Medical Examinations'!$A$2:$J$2336, 8, FALSE)</f>
        <v>No</v>
      </c>
      <c r="L2086" t="str">
        <f>VLOOKUP($A2086, 'Medical Examinations'!$A$2:$J$2336, 9, FALSE)</f>
        <v>Obesity</v>
      </c>
      <c r="M2086" t="str">
        <f>VLOOKUP($A2086, 'Medical Examinations'!$A$2:$J$2336, 10, FALSE)</f>
        <v>Diabetes</v>
      </c>
      <c r="N2086">
        <f>VLOOKUP($A2086, 'Hospitalisation Details'!$A$2:$K$2344, 5, FALSE)</f>
        <v>0</v>
      </c>
      <c r="O2086">
        <f>VLOOKUP($A2086, 'Hospitalisation Details'!$A$2:$K$2344, 6, FALSE)</f>
        <v>2457.21</v>
      </c>
      <c r="P2086" t="str">
        <f>VLOOKUP($A2086, 'Hospitalisation Details'!$A$2:$K$2344, 7, FALSE)</f>
        <v>tier - 2</v>
      </c>
      <c r="Q2086" t="str">
        <f>VLOOKUP($A2086, 'Hospitalisation Details'!$A$2:$K$2344, 8, FALSE)</f>
        <v>tier - 1</v>
      </c>
      <c r="R2086" t="str">
        <f>VLOOKUP($A2086, 'Hospitalisation Details'!$A$2:$K$2344, 9, FALSE)</f>
        <v>R1024</v>
      </c>
      <c r="S2086" t="str">
        <f>VLOOKUP($A2086, 'Hospitalisation Details'!$A$2:$K$2344, 10, FALSE)</f>
        <v>29Jul2002</v>
      </c>
      <c r="T2086">
        <f>VLOOKUP($A2086, 'Hospitalisation Details'!$A$2:$K$2344, 11, FALSE)</f>
        <v>20</v>
      </c>
    </row>
    <row r="2087" spans="1:20" ht="15.75" x14ac:dyDescent="0.25">
      <c r="A2087" s="1" t="s">
        <v>279</v>
      </c>
      <c r="B2087" t="str">
        <f>VLOOKUP($A2087, 'Customer Names'!$A$2:$D$2336, 2, FALSE)</f>
        <v>Galvan</v>
      </c>
      <c r="C2087" t="str">
        <f>VLOOKUP($A2087, 'Customer Names'!$A$2:$D$2336, 3, FALSE)</f>
        <v xml:space="preserve"> Mr</v>
      </c>
      <c r="D2087" t="str">
        <f>VLOOKUP($A2087, 'Customer Names'!$A$2:$D$2336, 4, FALSE)</f>
        <v xml:space="preserve">  Ariel</v>
      </c>
      <c r="E2087">
        <f>VLOOKUP($A2087, 'Medical Examinations'!$A$2:$J$2336, 2, FALSE)</f>
        <v>50.38</v>
      </c>
      <c r="F2087">
        <f>VLOOKUP($A2087, 'Medical Examinations'!$A$2:$J$2336, 3, FALSE)</f>
        <v>5.8</v>
      </c>
      <c r="G2087" t="str">
        <f>VLOOKUP($A2087, 'Medical Examinations'!$A$2:$J$2336, 4, FALSE)</f>
        <v>Yes</v>
      </c>
      <c r="H2087" t="str">
        <f>VLOOKUP($A2087, 'Medical Examinations'!$A$2:$J$2336, 5, FALSE)</f>
        <v>Yes</v>
      </c>
      <c r="I2087" t="str">
        <f>VLOOKUP($A2087, 'Medical Examinations'!$A$2:$J$2336, 6, FALSE)</f>
        <v>No</v>
      </c>
      <c r="J2087">
        <f>VLOOKUP($A2087, 'Medical Examinations'!$A$2:$J$2336, 7, FALSE)</f>
        <v>2</v>
      </c>
      <c r="K2087" t="str">
        <f>VLOOKUP($A2087, 'Medical Examinations'!$A$2:$J$2336, 8, FALSE)</f>
        <v>Yes</v>
      </c>
      <c r="L2087" t="str">
        <f>VLOOKUP($A2087, 'Medical Examinations'!$A$2:$J$2336, 9, FALSE)</f>
        <v>Obesity</v>
      </c>
      <c r="M2087" t="str">
        <f>VLOOKUP($A2087, 'Medical Examinations'!$A$2:$J$2336, 10, FALSE)</f>
        <v>Diabetes</v>
      </c>
      <c r="N2087">
        <f>VLOOKUP($A2087, 'Hospitalisation Details'!$A$2:$K$2344, 5, FALSE)</f>
        <v>1</v>
      </c>
      <c r="O2087">
        <f>VLOOKUP($A2087, 'Hospitalisation Details'!$A$2:$K$2344, 6, FALSE)</f>
        <v>2438.06</v>
      </c>
      <c r="P2087" t="str">
        <f>VLOOKUP($A2087, 'Hospitalisation Details'!$A$2:$K$2344, 7, FALSE)</f>
        <v>tier - 2</v>
      </c>
      <c r="Q2087" t="str">
        <f>VLOOKUP($A2087, 'Hospitalisation Details'!$A$2:$K$2344, 8, FALSE)</f>
        <v>tier - 2</v>
      </c>
      <c r="R2087" t="str">
        <f>VLOOKUP($A2087, 'Hospitalisation Details'!$A$2:$K$2344, 9, FALSE)</f>
        <v>R1013</v>
      </c>
      <c r="S2087" t="str">
        <f>VLOOKUP($A2087, 'Hospitalisation Details'!$A$2:$K$2344, 10, FALSE)</f>
        <v>21Nov1999</v>
      </c>
      <c r="T2087">
        <f>VLOOKUP($A2087, 'Hospitalisation Details'!$A$2:$K$2344, 11, FALSE)</f>
        <v>23</v>
      </c>
    </row>
    <row r="2088" spans="1:20" ht="15.75" x14ac:dyDescent="0.25">
      <c r="A2088" s="1" t="s">
        <v>278</v>
      </c>
      <c r="B2088" t="str">
        <f>VLOOKUP($A2088, 'Customer Names'!$A$2:$D$2336, 2, FALSE)</f>
        <v>Walsh</v>
      </c>
      <c r="C2088" t="str">
        <f>VLOOKUP($A2088, 'Customer Names'!$A$2:$D$2336, 3, FALSE)</f>
        <v xml:space="preserve"> Mr</v>
      </c>
      <c r="D2088" t="str">
        <f>VLOOKUP($A2088, 'Customer Names'!$A$2:$D$2336, 4, FALSE)</f>
        <v xml:space="preserve">  Jeremy</v>
      </c>
      <c r="E2088">
        <f>VLOOKUP($A2088, 'Medical Examinations'!$A$2:$J$2336, 2, FALSE)</f>
        <v>35.200000000000003</v>
      </c>
      <c r="F2088">
        <f>VLOOKUP($A2088, 'Medical Examinations'!$A$2:$J$2336, 3, FALSE)</f>
        <v>4.28</v>
      </c>
      <c r="G2088" t="str">
        <f>VLOOKUP($A2088, 'Medical Examinations'!$A$2:$J$2336, 4, FALSE)</f>
        <v>Yes</v>
      </c>
      <c r="H2088" t="str">
        <f>VLOOKUP($A2088, 'Medical Examinations'!$A$2:$J$2336, 5, FALSE)</f>
        <v>No</v>
      </c>
      <c r="I2088" t="str">
        <f>VLOOKUP($A2088, 'Medical Examinations'!$A$2:$J$2336, 6, FALSE)</f>
        <v>No</v>
      </c>
      <c r="J2088">
        <f>VLOOKUP($A2088, 'Medical Examinations'!$A$2:$J$2336, 7, FALSE)</f>
        <v>1</v>
      </c>
      <c r="K2088" t="str">
        <f>VLOOKUP($A2088, 'Medical Examinations'!$A$2:$J$2336, 8, FALSE)</f>
        <v>No</v>
      </c>
      <c r="L2088" t="str">
        <f>VLOOKUP($A2088, 'Medical Examinations'!$A$2:$J$2336, 9, FALSE)</f>
        <v>Obesity</v>
      </c>
      <c r="M2088" t="str">
        <f>VLOOKUP($A2088, 'Medical Examinations'!$A$2:$J$2336, 10, FALSE)</f>
        <v>Normal</v>
      </c>
      <c r="N2088">
        <f>VLOOKUP($A2088, 'Hospitalisation Details'!$A$2:$K$2344, 5, FALSE)</f>
        <v>1</v>
      </c>
      <c r="O2088">
        <f>VLOOKUP($A2088, 'Hospitalisation Details'!$A$2:$K$2344, 6, FALSE)</f>
        <v>2416.96</v>
      </c>
      <c r="P2088" t="str">
        <f>VLOOKUP($A2088, 'Hospitalisation Details'!$A$2:$K$2344, 7, FALSE)</f>
        <v>tier - 2</v>
      </c>
      <c r="Q2088" t="str">
        <f>VLOOKUP($A2088, 'Hospitalisation Details'!$A$2:$K$2344, 8, FALSE)</f>
        <v>tier - 2</v>
      </c>
      <c r="R2088" t="str">
        <f>VLOOKUP($A2088, 'Hospitalisation Details'!$A$2:$K$2344, 9, FALSE)</f>
        <v>R1011</v>
      </c>
      <c r="S2088" t="str">
        <f>VLOOKUP($A2088, 'Hospitalisation Details'!$A$2:$K$2344, 10, FALSE)</f>
        <v>12Nov1999</v>
      </c>
      <c r="T2088">
        <f>VLOOKUP($A2088, 'Hospitalisation Details'!$A$2:$K$2344, 11, FALSE)</f>
        <v>23</v>
      </c>
    </row>
    <row r="2089" spans="1:20" ht="15.75" x14ac:dyDescent="0.25">
      <c r="A2089" s="1" t="s">
        <v>277</v>
      </c>
      <c r="B2089" t="str">
        <f>VLOOKUP($A2089, 'Customer Names'!$A$2:$D$2336, 2, FALSE)</f>
        <v>Teeuwen</v>
      </c>
      <c r="C2089" t="str">
        <f>VLOOKUP($A2089, 'Customer Names'!$A$2:$D$2336, 3, FALSE)</f>
        <v xml:space="preserve"> Ms</v>
      </c>
      <c r="D2089" t="str">
        <f>VLOOKUP($A2089, 'Customer Names'!$A$2:$D$2336, 4, FALSE)</f>
        <v xml:space="preserve">  Rosalie</v>
      </c>
      <c r="E2089">
        <f>VLOOKUP($A2089, 'Medical Examinations'!$A$2:$J$2336, 2, FALSE)</f>
        <v>35.72</v>
      </c>
      <c r="F2089">
        <f>VLOOKUP($A2089, 'Medical Examinations'!$A$2:$J$2336, 3, FALSE)</f>
        <v>5.5</v>
      </c>
      <c r="G2089" t="str">
        <f>VLOOKUP($A2089, 'Medical Examinations'!$A$2:$J$2336, 4, FALSE)</f>
        <v>Yes</v>
      </c>
      <c r="H2089" t="str">
        <f>VLOOKUP($A2089, 'Medical Examinations'!$A$2:$J$2336, 5, FALSE)</f>
        <v>No</v>
      </c>
      <c r="I2089" t="str">
        <f>VLOOKUP($A2089, 'Medical Examinations'!$A$2:$J$2336, 6, FALSE)</f>
        <v>No</v>
      </c>
      <c r="J2089">
        <f>VLOOKUP($A2089, 'Medical Examinations'!$A$2:$J$2336, 7, FALSE)</f>
        <v>1</v>
      </c>
      <c r="K2089" t="str">
        <f>VLOOKUP($A2089, 'Medical Examinations'!$A$2:$J$2336, 8, FALSE)</f>
        <v>No</v>
      </c>
      <c r="L2089" t="str">
        <f>VLOOKUP($A2089, 'Medical Examinations'!$A$2:$J$2336, 9, FALSE)</f>
        <v>Obesity</v>
      </c>
      <c r="M2089" t="str">
        <f>VLOOKUP($A2089, 'Medical Examinations'!$A$2:$J$2336, 10, FALSE)</f>
        <v>Normal</v>
      </c>
      <c r="N2089">
        <f>VLOOKUP($A2089, 'Hospitalisation Details'!$A$2:$K$2344, 5, FALSE)</f>
        <v>0</v>
      </c>
      <c r="O2089">
        <f>VLOOKUP($A2089, 'Hospitalisation Details'!$A$2:$K$2344, 6, FALSE)</f>
        <v>2404.73</v>
      </c>
      <c r="P2089" t="str">
        <f>VLOOKUP($A2089, 'Hospitalisation Details'!$A$2:$K$2344, 7, FALSE)</f>
        <v>tier - 2</v>
      </c>
      <c r="Q2089" t="str">
        <f>VLOOKUP($A2089, 'Hospitalisation Details'!$A$2:$K$2344, 8, FALSE)</f>
        <v>tier - 3</v>
      </c>
      <c r="R2089" t="str">
        <f>VLOOKUP($A2089, 'Hospitalisation Details'!$A$2:$K$2344, 9, FALSE)</f>
        <v>R1012</v>
      </c>
      <c r="S2089" t="str">
        <f>VLOOKUP($A2089, 'Hospitalisation Details'!$A$2:$K$2344, 10, FALSE)</f>
        <v>3Jun2001</v>
      </c>
      <c r="T2089">
        <f>VLOOKUP($A2089, 'Hospitalisation Details'!$A$2:$K$2344, 11, FALSE)</f>
        <v>22</v>
      </c>
    </row>
    <row r="2090" spans="1:20" ht="15.75" x14ac:dyDescent="0.25">
      <c r="A2090" s="1" t="s">
        <v>276</v>
      </c>
      <c r="B2090" t="str">
        <f>VLOOKUP($A2090, 'Customer Names'!$A$2:$D$2336, 2, FALSE)</f>
        <v>List</v>
      </c>
      <c r="C2090" t="str">
        <f>VLOOKUP($A2090, 'Customer Names'!$A$2:$D$2336, 3, FALSE)</f>
        <v xml:space="preserve"> Mr</v>
      </c>
      <c r="D2090" t="str">
        <f>VLOOKUP($A2090, 'Customer Names'!$A$2:$D$2336, 4, FALSE)</f>
        <v xml:space="preserve">  Jay</v>
      </c>
      <c r="E2090">
        <f>VLOOKUP($A2090, 'Medical Examinations'!$A$2:$J$2336, 2, FALSE)</f>
        <v>24.51</v>
      </c>
      <c r="F2090">
        <f>VLOOKUP($A2090, 'Medical Examinations'!$A$2:$J$2336, 3, FALSE)</f>
        <v>4.6900000000000004</v>
      </c>
      <c r="G2090" t="str">
        <f>VLOOKUP($A2090, 'Medical Examinations'!$A$2:$J$2336, 4, FALSE)</f>
        <v>No</v>
      </c>
      <c r="H2090" t="str">
        <f>VLOOKUP($A2090, 'Medical Examinations'!$A$2:$J$2336, 5, FALSE)</f>
        <v>No</v>
      </c>
      <c r="I2090" t="str">
        <f>VLOOKUP($A2090, 'Medical Examinations'!$A$2:$J$2336, 6, FALSE)</f>
        <v>No</v>
      </c>
      <c r="J2090">
        <f>VLOOKUP($A2090, 'Medical Examinations'!$A$2:$J$2336, 7, FALSE)</f>
        <v>0</v>
      </c>
      <c r="K2090" t="str">
        <f>VLOOKUP($A2090, 'Medical Examinations'!$A$2:$J$2336, 8, FALSE)</f>
        <v>No</v>
      </c>
      <c r="L2090" t="str">
        <f>VLOOKUP($A2090, 'Medical Examinations'!$A$2:$J$2336, 9, FALSE)</f>
        <v>Obesity</v>
      </c>
      <c r="M2090" t="str">
        <f>VLOOKUP($A2090, 'Medical Examinations'!$A$2:$J$2336, 10, FALSE)</f>
        <v>Normal</v>
      </c>
      <c r="N2090">
        <f>VLOOKUP($A2090, 'Hospitalisation Details'!$A$2:$K$2344, 5, FALSE)</f>
        <v>0</v>
      </c>
      <c r="O2090">
        <f>VLOOKUP($A2090, 'Hospitalisation Details'!$A$2:$K$2344, 6, FALSE)</f>
        <v>2396.1</v>
      </c>
      <c r="P2090" t="str">
        <f>VLOOKUP($A2090, 'Hospitalisation Details'!$A$2:$K$2344, 7, FALSE)</f>
        <v>tier - 2</v>
      </c>
      <c r="Q2090" t="str">
        <f>VLOOKUP($A2090, 'Hospitalisation Details'!$A$2:$K$2344, 8, FALSE)</f>
        <v>tier - 1</v>
      </c>
      <c r="R2090" t="str">
        <f>VLOOKUP($A2090, 'Hospitalisation Details'!$A$2:$K$2344, 9, FALSE)</f>
        <v>R1019</v>
      </c>
      <c r="S2090" t="str">
        <f>VLOOKUP($A2090, 'Hospitalisation Details'!$A$2:$K$2344, 10, FALSE)</f>
        <v>10Aug1999</v>
      </c>
      <c r="T2090">
        <f>VLOOKUP($A2090, 'Hospitalisation Details'!$A$2:$K$2344, 11, FALSE)</f>
        <v>23</v>
      </c>
    </row>
    <row r="2091" spans="1:20" ht="15.75" x14ac:dyDescent="0.25">
      <c r="A2091" s="1" t="s">
        <v>274</v>
      </c>
      <c r="B2091" t="str">
        <f>VLOOKUP($A2091, 'Customer Names'!$A$2:$D$2336, 2, FALSE)</f>
        <v>Shafar</v>
      </c>
      <c r="C2091" t="str">
        <f>VLOOKUP($A2091, 'Customer Names'!$A$2:$D$2336, 3, FALSE)</f>
        <v xml:space="preserve"> Mr</v>
      </c>
      <c r="D2091" t="str">
        <f>VLOOKUP($A2091, 'Customer Names'!$A$2:$D$2336, 4, FALSE)</f>
        <v xml:space="preserve">  Vitaliy</v>
      </c>
      <c r="E2091">
        <f>VLOOKUP($A2091, 'Medical Examinations'!$A$2:$J$2336, 2, FALSE)</f>
        <v>23.844999999999999</v>
      </c>
      <c r="F2091">
        <f>VLOOKUP($A2091, 'Medical Examinations'!$A$2:$J$2336, 3, FALSE)</f>
        <v>4.43</v>
      </c>
      <c r="G2091" t="str">
        <f>VLOOKUP($A2091, 'Medical Examinations'!$A$2:$J$2336, 4, FALSE)</f>
        <v>No</v>
      </c>
      <c r="H2091" t="str">
        <f>VLOOKUP($A2091, 'Medical Examinations'!$A$2:$J$2336, 5, FALSE)</f>
        <v>No</v>
      </c>
      <c r="I2091" t="str">
        <f>VLOOKUP($A2091, 'Medical Examinations'!$A$2:$J$2336, 6, FALSE)</f>
        <v>No</v>
      </c>
      <c r="J2091">
        <f>VLOOKUP($A2091, 'Medical Examinations'!$A$2:$J$2336, 7, FALSE)</f>
        <v>0</v>
      </c>
      <c r="K2091" t="str">
        <f>VLOOKUP($A2091, 'Medical Examinations'!$A$2:$J$2336, 8, FALSE)</f>
        <v>No</v>
      </c>
      <c r="L2091" t="str">
        <f>VLOOKUP($A2091, 'Medical Examinations'!$A$2:$J$2336, 9, FALSE)</f>
        <v>Obesity</v>
      </c>
      <c r="M2091" t="str">
        <f>VLOOKUP($A2091, 'Medical Examinations'!$A$2:$J$2336, 10, FALSE)</f>
        <v>Normal</v>
      </c>
      <c r="N2091">
        <f>VLOOKUP($A2091, 'Hospitalisation Details'!$A$2:$K$2344, 5, FALSE)</f>
        <v>0</v>
      </c>
      <c r="O2091">
        <f>VLOOKUP($A2091, 'Hospitalisation Details'!$A$2:$K$2344, 6, FALSE)</f>
        <v>2395.17</v>
      </c>
      <c r="P2091" t="str">
        <f>VLOOKUP($A2091, 'Hospitalisation Details'!$A$2:$K$2344, 7, FALSE)</f>
        <v>tier - 2</v>
      </c>
      <c r="Q2091" t="str">
        <f>VLOOKUP($A2091, 'Hospitalisation Details'!$A$2:$K$2344, 8, FALSE)</f>
        <v>tier - 1</v>
      </c>
      <c r="R2091" t="str">
        <f>VLOOKUP($A2091, 'Hospitalisation Details'!$A$2:$K$2344, 9, FALSE)</f>
        <v>R1014</v>
      </c>
      <c r="S2091" t="str">
        <f>VLOOKUP($A2091, 'Hospitalisation Details'!$A$2:$K$2344, 10, FALSE)</f>
        <v>17Dec1999</v>
      </c>
      <c r="T2091">
        <f>VLOOKUP($A2091, 'Hospitalisation Details'!$A$2:$K$2344, 11, FALSE)</f>
        <v>23</v>
      </c>
    </row>
    <row r="2092" spans="1:20" ht="15.75" x14ac:dyDescent="0.25">
      <c r="A2092" s="1" t="s">
        <v>273</v>
      </c>
      <c r="B2092" t="str">
        <f>VLOOKUP($A2092, 'Customer Names'!$A$2:$D$2336, 2, FALSE)</f>
        <v>Copenhaver</v>
      </c>
      <c r="C2092" t="str">
        <f>VLOOKUP($A2092, 'Customer Names'!$A$2:$D$2336, 3, FALSE)</f>
        <v xml:space="preserve"> Mr</v>
      </c>
      <c r="D2092" t="str">
        <f>VLOOKUP($A2092, 'Customer Names'!$A$2:$D$2336, 4, FALSE)</f>
        <v xml:space="preserve">  Benjamin W</v>
      </c>
      <c r="E2092">
        <f>VLOOKUP($A2092, 'Medical Examinations'!$A$2:$J$2336, 2, FALSE)</f>
        <v>15.68</v>
      </c>
      <c r="F2092">
        <f>VLOOKUP($A2092, 'Medical Examinations'!$A$2:$J$2336, 3, FALSE)</f>
        <v>6.16</v>
      </c>
      <c r="G2092" t="str">
        <f>VLOOKUP($A2092, 'Medical Examinations'!$A$2:$J$2336, 4, FALSE)</f>
        <v>No</v>
      </c>
      <c r="H2092" t="str">
        <f>VLOOKUP($A2092, 'Medical Examinations'!$A$2:$J$2336, 5, FALSE)</f>
        <v>No</v>
      </c>
      <c r="I2092" t="str">
        <f>VLOOKUP($A2092, 'Medical Examinations'!$A$2:$J$2336, 6, FALSE)</f>
        <v>No</v>
      </c>
      <c r="J2092">
        <f>VLOOKUP($A2092, 'Medical Examinations'!$A$2:$J$2336, 7, FALSE)</f>
        <v>0</v>
      </c>
      <c r="K2092" t="str">
        <f>VLOOKUP($A2092, 'Medical Examinations'!$A$2:$J$2336, 8, FALSE)</f>
        <v>No</v>
      </c>
      <c r="L2092" t="str">
        <f>VLOOKUP($A2092, 'Medical Examinations'!$A$2:$J$2336, 9, FALSE)</f>
        <v>Underweight</v>
      </c>
      <c r="M2092" t="str">
        <f>VLOOKUP($A2092, 'Medical Examinations'!$A$2:$J$2336, 10, FALSE)</f>
        <v>Diabetes</v>
      </c>
      <c r="N2092">
        <f>VLOOKUP($A2092, 'Hospitalisation Details'!$A$2:$K$2344, 5, FALSE)</f>
        <v>3</v>
      </c>
      <c r="O2092">
        <f>VLOOKUP($A2092, 'Hospitalisation Details'!$A$2:$K$2344, 6, FALSE)</f>
        <v>2373.3000000000002</v>
      </c>
      <c r="P2092" t="str">
        <f>VLOOKUP($A2092, 'Hospitalisation Details'!$A$2:$K$2344, 7, FALSE)</f>
        <v>tier - 2</v>
      </c>
      <c r="Q2092" t="str">
        <f>VLOOKUP($A2092, 'Hospitalisation Details'!$A$2:$K$2344, 8, FALSE)</f>
        <v>tier - 2</v>
      </c>
      <c r="R2092" t="str">
        <f>VLOOKUP($A2092, 'Hospitalisation Details'!$A$2:$K$2344, 9, FALSE)</f>
        <v>R1013</v>
      </c>
      <c r="S2092" t="str">
        <f>VLOOKUP($A2092, 'Hospitalisation Details'!$A$2:$K$2344, 10, FALSE)</f>
        <v>12Dec1988</v>
      </c>
      <c r="T2092">
        <f>VLOOKUP($A2092, 'Hospitalisation Details'!$A$2:$K$2344, 11, FALSE)</f>
        <v>34</v>
      </c>
    </row>
    <row r="2093" spans="1:20" ht="15.75" x14ac:dyDescent="0.25">
      <c r="A2093" s="1" t="s">
        <v>272</v>
      </c>
      <c r="B2093" t="str">
        <f>VLOOKUP($A2093, 'Customer Names'!$A$2:$D$2336, 2, FALSE)</f>
        <v>Stump</v>
      </c>
      <c r="C2093" t="str">
        <f>VLOOKUP($A2093, 'Customer Names'!$A$2:$D$2336, 3, FALSE)</f>
        <v xml:space="preserve"> Mr</v>
      </c>
      <c r="D2093" t="str">
        <f>VLOOKUP($A2093, 'Customer Names'!$A$2:$D$2336, 4, FALSE)</f>
        <v xml:space="preserve">  Jesse</v>
      </c>
      <c r="E2093">
        <f>VLOOKUP($A2093, 'Medical Examinations'!$A$2:$J$2336, 2, FALSE)</f>
        <v>32.395000000000003</v>
      </c>
      <c r="F2093">
        <f>VLOOKUP($A2093, 'Medical Examinations'!$A$2:$J$2336, 3, FALSE)</f>
        <v>6.66</v>
      </c>
      <c r="G2093" t="str">
        <f>VLOOKUP($A2093, 'Medical Examinations'!$A$2:$J$2336, 4, FALSE)</f>
        <v>No</v>
      </c>
      <c r="H2093" t="str">
        <f>VLOOKUP($A2093, 'Medical Examinations'!$A$2:$J$2336, 5, FALSE)</f>
        <v>No</v>
      </c>
      <c r="I2093" t="str">
        <f>VLOOKUP($A2093, 'Medical Examinations'!$A$2:$J$2336, 6, FALSE)</f>
        <v>No</v>
      </c>
      <c r="J2093">
        <f>VLOOKUP($A2093, 'Medical Examinations'!$A$2:$J$2336, 7, FALSE)</f>
        <v>1</v>
      </c>
      <c r="K2093" t="str">
        <f>VLOOKUP($A2093, 'Medical Examinations'!$A$2:$J$2336, 8, FALSE)</f>
        <v>No</v>
      </c>
      <c r="L2093" t="str">
        <f>VLOOKUP($A2093, 'Medical Examinations'!$A$2:$J$2336, 9, FALSE)</f>
        <v>Obesity</v>
      </c>
      <c r="M2093" t="str">
        <f>VLOOKUP($A2093, 'Medical Examinations'!$A$2:$J$2336, 10, FALSE)</f>
        <v>Diabetes</v>
      </c>
      <c r="N2093">
        <f>VLOOKUP($A2093, 'Hospitalisation Details'!$A$2:$K$2344, 5, FALSE)</f>
        <v>1</v>
      </c>
      <c r="O2093">
        <f>VLOOKUP($A2093, 'Hospitalisation Details'!$A$2:$K$2344, 6, FALSE)</f>
        <v>2362.23</v>
      </c>
      <c r="P2093" t="str">
        <f>VLOOKUP($A2093, 'Hospitalisation Details'!$A$2:$K$2344, 7, FALSE)</f>
        <v>tier - 2</v>
      </c>
      <c r="Q2093" t="str">
        <f>VLOOKUP($A2093, 'Hospitalisation Details'!$A$2:$K$2344, 8, FALSE)</f>
        <v>tier - 1</v>
      </c>
      <c r="R2093" t="str">
        <f>VLOOKUP($A2093, 'Hospitalisation Details'!$A$2:$K$2344, 9, FALSE)</f>
        <v>R1012</v>
      </c>
      <c r="S2093" t="str">
        <f>VLOOKUP($A2093, 'Hospitalisation Details'!$A$2:$K$2344, 10, FALSE)</f>
        <v>5Nov2002</v>
      </c>
      <c r="T2093">
        <f>VLOOKUP($A2093, 'Hospitalisation Details'!$A$2:$K$2344, 11, FALSE)</f>
        <v>20</v>
      </c>
    </row>
    <row r="2094" spans="1:20" ht="15.75" x14ac:dyDescent="0.25">
      <c r="A2094" s="1" t="s">
        <v>271</v>
      </c>
      <c r="B2094" t="str">
        <f>VLOOKUP($A2094, 'Customer Names'!$A$2:$D$2336, 2, FALSE)</f>
        <v>Wehrman</v>
      </c>
      <c r="C2094" t="str">
        <f>VLOOKUP($A2094, 'Customer Names'!$A$2:$D$2336, 3, FALSE)</f>
        <v xml:space="preserve"> Mr</v>
      </c>
      <c r="D2094" t="str">
        <f>VLOOKUP($A2094, 'Customer Names'!$A$2:$D$2336, 4, FALSE)</f>
        <v xml:space="preserve">  Mark</v>
      </c>
      <c r="E2094">
        <f>VLOOKUP($A2094, 'Medical Examinations'!$A$2:$J$2336, 2, FALSE)</f>
        <v>23.655000000000001</v>
      </c>
      <c r="F2094">
        <f>VLOOKUP($A2094, 'Medical Examinations'!$A$2:$J$2336, 3, FALSE)</f>
        <v>5.92</v>
      </c>
      <c r="G2094" t="str">
        <f>VLOOKUP($A2094, 'Medical Examinations'!$A$2:$J$2336, 4, FALSE)</f>
        <v>No</v>
      </c>
      <c r="H2094" t="str">
        <f>VLOOKUP($A2094, 'Medical Examinations'!$A$2:$J$2336, 5, FALSE)</f>
        <v>No</v>
      </c>
      <c r="I2094" t="str">
        <f>VLOOKUP($A2094, 'Medical Examinations'!$A$2:$J$2336, 6, FALSE)</f>
        <v>No</v>
      </c>
      <c r="J2094">
        <f>VLOOKUP($A2094, 'Medical Examinations'!$A$2:$J$2336, 7, FALSE)</f>
        <v>0</v>
      </c>
      <c r="K2094" t="str">
        <f>VLOOKUP($A2094, 'Medical Examinations'!$A$2:$J$2336, 8, FALSE)</f>
        <v>No</v>
      </c>
      <c r="L2094" t="str">
        <f>VLOOKUP($A2094, 'Medical Examinations'!$A$2:$J$2336, 9, FALSE)</f>
        <v>Obesity</v>
      </c>
      <c r="M2094" t="str">
        <f>VLOOKUP($A2094, 'Medical Examinations'!$A$2:$J$2336, 10, FALSE)</f>
        <v>Diabetes</v>
      </c>
      <c r="N2094">
        <f>VLOOKUP($A2094, 'Hospitalisation Details'!$A$2:$K$2344, 5, FALSE)</f>
        <v>0</v>
      </c>
      <c r="O2094">
        <f>VLOOKUP($A2094, 'Hospitalisation Details'!$A$2:$K$2344, 6, FALSE)</f>
        <v>2352.9699999999998</v>
      </c>
      <c r="P2094" t="str">
        <f>VLOOKUP($A2094, 'Hospitalisation Details'!$A$2:$K$2344, 7, FALSE)</f>
        <v>tier - 3</v>
      </c>
      <c r="Q2094" t="str">
        <f>VLOOKUP($A2094, 'Hospitalisation Details'!$A$2:$K$2344, 8, FALSE)</f>
        <v>tier - 3</v>
      </c>
      <c r="R2094" t="str">
        <f>VLOOKUP($A2094, 'Hospitalisation Details'!$A$2:$K$2344, 9, FALSE)</f>
        <v>R1012</v>
      </c>
      <c r="S2094" t="str">
        <f>VLOOKUP($A2094, 'Hospitalisation Details'!$A$2:$K$2344, 10, FALSE)</f>
        <v>21Oct1998</v>
      </c>
      <c r="T2094">
        <f>VLOOKUP($A2094, 'Hospitalisation Details'!$A$2:$K$2344, 11, FALSE)</f>
        <v>24</v>
      </c>
    </row>
    <row r="2095" spans="1:20" ht="15.75" x14ac:dyDescent="0.25">
      <c r="A2095" s="1" t="s">
        <v>270</v>
      </c>
      <c r="B2095" t="str">
        <f>VLOOKUP($A2095, 'Customer Names'!$A$2:$D$2336, 2, FALSE)</f>
        <v>Sischo</v>
      </c>
      <c r="C2095" t="str">
        <f>VLOOKUP($A2095, 'Customer Names'!$A$2:$D$2336, 3, FALSE)</f>
        <v xml:space="preserve"> Ms</v>
      </c>
      <c r="D2095" t="str">
        <f>VLOOKUP($A2095, 'Customer Names'!$A$2:$D$2336, 4, FALSE)</f>
        <v xml:space="preserve">  Lauren</v>
      </c>
      <c r="E2095">
        <f>VLOOKUP($A2095, 'Medical Examinations'!$A$2:$J$2336, 2, FALSE)</f>
        <v>28.4</v>
      </c>
      <c r="F2095">
        <f>VLOOKUP($A2095, 'Medical Examinations'!$A$2:$J$2336, 3, FALSE)</f>
        <v>5.97</v>
      </c>
      <c r="G2095" t="str">
        <f>VLOOKUP($A2095, 'Medical Examinations'!$A$2:$J$2336, 4, FALSE)</f>
        <v>No</v>
      </c>
      <c r="H2095" t="str">
        <f>VLOOKUP($A2095, 'Medical Examinations'!$A$2:$J$2336, 5, FALSE)</f>
        <v>No</v>
      </c>
      <c r="I2095" t="str">
        <f>VLOOKUP($A2095, 'Medical Examinations'!$A$2:$J$2336, 6, FALSE)</f>
        <v>Yes</v>
      </c>
      <c r="J2095">
        <f>VLOOKUP($A2095, 'Medical Examinations'!$A$2:$J$2336, 7, FALSE)</f>
        <v>0</v>
      </c>
      <c r="K2095" t="str">
        <f>VLOOKUP($A2095, 'Medical Examinations'!$A$2:$J$2336, 8, FALSE)</f>
        <v>No</v>
      </c>
      <c r="L2095" t="str">
        <f>VLOOKUP($A2095, 'Medical Examinations'!$A$2:$J$2336, 9, FALSE)</f>
        <v>Obesity</v>
      </c>
      <c r="M2095" t="str">
        <f>VLOOKUP($A2095, 'Medical Examinations'!$A$2:$J$2336, 10, FALSE)</f>
        <v>Diabetes</v>
      </c>
      <c r="N2095">
        <f>VLOOKUP($A2095, 'Hospitalisation Details'!$A$2:$K$2344, 5, FALSE)</f>
        <v>1</v>
      </c>
      <c r="O2095">
        <f>VLOOKUP($A2095, 'Hospitalisation Details'!$A$2:$K$2344, 6, FALSE)</f>
        <v>2331.52</v>
      </c>
      <c r="P2095" t="str">
        <f>VLOOKUP($A2095, 'Hospitalisation Details'!$A$2:$K$2344, 7, FALSE)</f>
        <v>tier - 2</v>
      </c>
      <c r="Q2095" t="str">
        <f>VLOOKUP($A2095, 'Hospitalisation Details'!$A$2:$K$2344, 8, FALSE)</f>
        <v>tier - 3</v>
      </c>
      <c r="R2095" t="str">
        <f>VLOOKUP($A2095, 'Hospitalisation Details'!$A$2:$K$2344, 9, FALSE)</f>
        <v>R1011</v>
      </c>
      <c r="S2095" t="str">
        <f>VLOOKUP($A2095, 'Hospitalisation Details'!$A$2:$K$2344, 10, FALSE)</f>
        <v>18Nov2003</v>
      </c>
      <c r="T2095">
        <f>VLOOKUP($A2095, 'Hospitalisation Details'!$A$2:$K$2344, 11, FALSE)</f>
        <v>19</v>
      </c>
    </row>
    <row r="2096" spans="1:20" ht="15.75" x14ac:dyDescent="0.25">
      <c r="A2096" s="1" t="s">
        <v>269</v>
      </c>
      <c r="B2096" t="str">
        <f>VLOOKUP($A2096, 'Customer Names'!$A$2:$D$2336, 2, FALSE)</f>
        <v>Fonti</v>
      </c>
      <c r="C2096" t="str">
        <f>VLOOKUP($A2096, 'Customer Names'!$A$2:$D$2336, 3, FALSE)</f>
        <v xml:space="preserve"> Mr</v>
      </c>
      <c r="D2096" t="str">
        <f>VLOOKUP($A2096, 'Customer Names'!$A$2:$D$2336, 4, FALSE)</f>
        <v xml:space="preserve">  Massimiliano</v>
      </c>
      <c r="E2096">
        <f>VLOOKUP($A2096, 'Medical Examinations'!$A$2:$J$2336, 2, FALSE)</f>
        <v>35.42</v>
      </c>
      <c r="F2096">
        <f>VLOOKUP($A2096, 'Medical Examinations'!$A$2:$J$2336, 3, FALSE)</f>
        <v>4.6399999999999997</v>
      </c>
      <c r="G2096" t="str">
        <f>VLOOKUP($A2096, 'Medical Examinations'!$A$2:$J$2336, 4, FALSE)</f>
        <v>Yes</v>
      </c>
      <c r="H2096" t="str">
        <f>VLOOKUP($A2096, 'Medical Examinations'!$A$2:$J$2336, 5, FALSE)</f>
        <v>No</v>
      </c>
      <c r="I2096" t="str">
        <f>VLOOKUP($A2096, 'Medical Examinations'!$A$2:$J$2336, 6, FALSE)</f>
        <v>No</v>
      </c>
      <c r="J2096">
        <f>VLOOKUP($A2096, 'Medical Examinations'!$A$2:$J$2336, 7, FALSE)</f>
        <v>1</v>
      </c>
      <c r="K2096" t="str">
        <f>VLOOKUP($A2096, 'Medical Examinations'!$A$2:$J$2336, 8, FALSE)</f>
        <v>No</v>
      </c>
      <c r="L2096" t="str">
        <f>VLOOKUP($A2096, 'Medical Examinations'!$A$2:$J$2336, 9, FALSE)</f>
        <v>Obesity</v>
      </c>
      <c r="M2096" t="str">
        <f>VLOOKUP($A2096, 'Medical Examinations'!$A$2:$J$2336, 10, FALSE)</f>
        <v>Normal</v>
      </c>
      <c r="N2096">
        <f>VLOOKUP($A2096, 'Hospitalisation Details'!$A$2:$K$2344, 5, FALSE)</f>
        <v>0</v>
      </c>
      <c r="O2096">
        <f>VLOOKUP($A2096, 'Hospitalisation Details'!$A$2:$K$2344, 6, FALSE)</f>
        <v>2322.62</v>
      </c>
      <c r="P2096" t="str">
        <f>VLOOKUP($A2096, 'Hospitalisation Details'!$A$2:$K$2344, 7, FALSE)</f>
        <v>tier - 2</v>
      </c>
      <c r="Q2096" t="str">
        <f>VLOOKUP($A2096, 'Hospitalisation Details'!$A$2:$K$2344, 8, FALSE)</f>
        <v>tier - 1</v>
      </c>
      <c r="R2096" t="str">
        <f>VLOOKUP($A2096, 'Hospitalisation Details'!$A$2:$K$2344, 9, FALSE)</f>
        <v>R1013</v>
      </c>
      <c r="S2096" t="str">
        <f>VLOOKUP($A2096, 'Hospitalisation Details'!$A$2:$K$2344, 10, FALSE)</f>
        <v>17Dec1996</v>
      </c>
      <c r="T2096">
        <f>VLOOKUP($A2096, 'Hospitalisation Details'!$A$2:$K$2344, 11, FALSE)</f>
        <v>26</v>
      </c>
    </row>
    <row r="2097" spans="1:20" ht="15.75" x14ac:dyDescent="0.25">
      <c r="A2097" s="1" t="s">
        <v>268</v>
      </c>
      <c r="B2097" t="str">
        <f>VLOOKUP($A2097, 'Customer Names'!$A$2:$D$2336, 2, FALSE)</f>
        <v>Merlis</v>
      </c>
      <c r="C2097" t="str">
        <f>VLOOKUP($A2097, 'Customer Names'!$A$2:$D$2336, 3, FALSE)</f>
        <v xml:space="preserve"> Mr</v>
      </c>
      <c r="D2097" t="str">
        <f>VLOOKUP($A2097, 'Customer Names'!$A$2:$D$2336, 4, FALSE)</f>
        <v xml:space="preserve">  Josh</v>
      </c>
      <c r="E2097">
        <f>VLOOKUP($A2097, 'Medical Examinations'!$A$2:$J$2336, 2, FALSE)</f>
        <v>26.18</v>
      </c>
      <c r="F2097">
        <f>VLOOKUP($A2097, 'Medical Examinations'!$A$2:$J$2336, 3, FALSE)</f>
        <v>6.12</v>
      </c>
      <c r="G2097" t="str">
        <f>VLOOKUP($A2097, 'Medical Examinations'!$A$2:$J$2336, 4, FALSE)</f>
        <v>No</v>
      </c>
      <c r="H2097" t="str">
        <f>VLOOKUP($A2097, 'Medical Examinations'!$A$2:$J$2336, 5, FALSE)</f>
        <v>No</v>
      </c>
      <c r="I2097" t="str">
        <f>VLOOKUP($A2097, 'Medical Examinations'!$A$2:$J$2336, 6, FALSE)</f>
        <v>No</v>
      </c>
      <c r="J2097">
        <f>VLOOKUP($A2097, 'Medical Examinations'!$A$2:$J$2336, 7, FALSE)</f>
        <v>0</v>
      </c>
      <c r="K2097" t="str">
        <f>VLOOKUP($A2097, 'Medical Examinations'!$A$2:$J$2336, 8, FALSE)</f>
        <v>No</v>
      </c>
      <c r="L2097" t="str">
        <f>VLOOKUP($A2097, 'Medical Examinations'!$A$2:$J$2336, 9, FALSE)</f>
        <v>Obesity</v>
      </c>
      <c r="M2097" t="str">
        <f>VLOOKUP($A2097, 'Medical Examinations'!$A$2:$J$2336, 10, FALSE)</f>
        <v>Diabetes</v>
      </c>
      <c r="N2097">
        <f>VLOOKUP($A2097, 'Hospitalisation Details'!$A$2:$K$2344, 5, FALSE)</f>
        <v>2</v>
      </c>
      <c r="O2097">
        <f>VLOOKUP($A2097, 'Hospitalisation Details'!$A$2:$K$2344, 6, FALSE)</f>
        <v>2304</v>
      </c>
      <c r="P2097" t="str">
        <f>VLOOKUP($A2097, 'Hospitalisation Details'!$A$2:$K$2344, 7, FALSE)</f>
        <v>tier - 2</v>
      </c>
      <c r="Q2097" t="str">
        <f>VLOOKUP($A2097, 'Hospitalisation Details'!$A$2:$K$2344, 8, FALSE)</f>
        <v>tier - 3</v>
      </c>
      <c r="R2097" t="str">
        <f>VLOOKUP($A2097, 'Hospitalisation Details'!$A$2:$K$2344, 9, FALSE)</f>
        <v>R1013</v>
      </c>
      <c r="S2097" t="str">
        <f>VLOOKUP($A2097, 'Hospitalisation Details'!$A$2:$K$2344, 10, FALSE)</f>
        <v>6Sep2004</v>
      </c>
      <c r="T2097">
        <f>VLOOKUP($A2097, 'Hospitalisation Details'!$A$2:$K$2344, 11, FALSE)</f>
        <v>18</v>
      </c>
    </row>
    <row r="2098" spans="1:20" ht="15.75" x14ac:dyDescent="0.25">
      <c r="A2098" s="1" t="s">
        <v>267</v>
      </c>
      <c r="B2098" t="str">
        <f>VLOOKUP($A2098, 'Customer Names'!$A$2:$D$2336, 2, FALSE)</f>
        <v>Hasegawa</v>
      </c>
      <c r="C2098" t="str">
        <f>VLOOKUP($A2098, 'Customer Names'!$A$2:$D$2336, 3, FALSE)</f>
        <v xml:space="preserve"> Mr</v>
      </c>
      <c r="D2098" t="str">
        <f>VLOOKUP($A2098, 'Customer Names'!$A$2:$D$2336, 4, FALSE)</f>
        <v xml:space="preserve">  Kiyokatsu</v>
      </c>
      <c r="E2098">
        <f>VLOOKUP($A2098, 'Medical Examinations'!$A$2:$J$2336, 2, FALSE)</f>
        <v>20.8</v>
      </c>
      <c r="F2098">
        <f>VLOOKUP($A2098, 'Medical Examinations'!$A$2:$J$2336, 3, FALSE)</f>
        <v>4.87</v>
      </c>
      <c r="G2098" t="str">
        <f>VLOOKUP($A2098, 'Medical Examinations'!$A$2:$J$2336, 4, FALSE)</f>
        <v>No</v>
      </c>
      <c r="H2098" t="str">
        <f>VLOOKUP($A2098, 'Medical Examinations'!$A$2:$J$2336, 5, FALSE)</f>
        <v>No</v>
      </c>
      <c r="I2098" t="str">
        <f>VLOOKUP($A2098, 'Medical Examinations'!$A$2:$J$2336, 6, FALSE)</f>
        <v>No</v>
      </c>
      <c r="J2098">
        <f>VLOOKUP($A2098, 'Medical Examinations'!$A$2:$J$2336, 7, FALSE)</f>
        <v>0</v>
      </c>
      <c r="K2098" t="str">
        <f>VLOOKUP($A2098, 'Medical Examinations'!$A$2:$J$2336, 8, FALSE)</f>
        <v>No</v>
      </c>
      <c r="L2098" t="str">
        <f>VLOOKUP($A2098, 'Medical Examinations'!$A$2:$J$2336, 9, FALSE)</f>
        <v>Obesity</v>
      </c>
      <c r="M2098" t="str">
        <f>VLOOKUP($A2098, 'Medical Examinations'!$A$2:$J$2336, 10, FALSE)</f>
        <v>Normal</v>
      </c>
      <c r="N2098">
        <f>VLOOKUP($A2098, 'Hospitalisation Details'!$A$2:$K$2344, 5, FALSE)</f>
        <v>0</v>
      </c>
      <c r="O2098">
        <f>VLOOKUP($A2098, 'Hospitalisation Details'!$A$2:$K$2344, 6, FALSE)</f>
        <v>2302.3000000000002</v>
      </c>
      <c r="P2098" t="str">
        <f>VLOOKUP($A2098, 'Hospitalisation Details'!$A$2:$K$2344, 7, FALSE)</f>
        <v>tier - 1</v>
      </c>
      <c r="Q2098" t="str">
        <f>VLOOKUP($A2098, 'Hospitalisation Details'!$A$2:$K$2344, 8, FALSE)</f>
        <v>tier - 2</v>
      </c>
      <c r="R2098" t="str">
        <f>VLOOKUP($A2098, 'Hospitalisation Details'!$A$2:$K$2344, 9, FALSE)</f>
        <v>R1011</v>
      </c>
      <c r="S2098" t="str">
        <f>VLOOKUP($A2098, 'Hospitalisation Details'!$A$2:$K$2344, 10, FALSE)</f>
        <v>28Nov1996</v>
      </c>
      <c r="T2098">
        <f>VLOOKUP($A2098, 'Hospitalisation Details'!$A$2:$K$2344, 11, FALSE)</f>
        <v>26</v>
      </c>
    </row>
    <row r="2099" spans="1:20" ht="15.75" x14ac:dyDescent="0.25">
      <c r="A2099" s="1" t="s">
        <v>266</v>
      </c>
      <c r="B2099" t="str">
        <f>VLOOKUP($A2099, 'Customer Names'!$A$2:$D$2336, 2, FALSE)</f>
        <v>Haselden</v>
      </c>
      <c r="C2099" t="str">
        <f>VLOOKUP($A2099, 'Customer Names'!$A$2:$D$2336, 3, FALSE)</f>
        <v xml:space="preserve"> Ms</v>
      </c>
      <c r="D2099" t="str">
        <f>VLOOKUP($A2099, 'Customer Names'!$A$2:$D$2336, 4, FALSE)</f>
        <v xml:space="preserve">  Amanda L</v>
      </c>
      <c r="E2099">
        <f>VLOOKUP($A2099, 'Medical Examinations'!$A$2:$J$2336, 2, FALSE)</f>
        <v>15.82</v>
      </c>
      <c r="F2099">
        <f>VLOOKUP($A2099, 'Medical Examinations'!$A$2:$J$2336, 3, FALSE)</f>
        <v>4.5999999999999996</v>
      </c>
      <c r="G2099" t="str">
        <f>VLOOKUP($A2099, 'Medical Examinations'!$A$2:$J$2336, 4, FALSE)</f>
        <v>No</v>
      </c>
      <c r="H2099" t="str">
        <f>VLOOKUP($A2099, 'Medical Examinations'!$A$2:$J$2336, 5, FALSE)</f>
        <v>No</v>
      </c>
      <c r="I2099" t="str">
        <f>VLOOKUP($A2099, 'Medical Examinations'!$A$2:$J$2336, 6, FALSE)</f>
        <v>No</v>
      </c>
      <c r="J2099">
        <f>VLOOKUP($A2099, 'Medical Examinations'!$A$2:$J$2336, 7, FALSE)</f>
        <v>0</v>
      </c>
      <c r="K2099" t="str">
        <f>VLOOKUP($A2099, 'Medical Examinations'!$A$2:$J$2336, 8, FALSE)</f>
        <v>No</v>
      </c>
      <c r="L2099" t="str">
        <f>VLOOKUP($A2099, 'Medical Examinations'!$A$2:$J$2336, 9, FALSE)</f>
        <v>Underweight</v>
      </c>
      <c r="M2099" t="str">
        <f>VLOOKUP($A2099, 'Medical Examinations'!$A$2:$J$2336, 10, FALSE)</f>
        <v>Normal</v>
      </c>
      <c r="N2099">
        <f>VLOOKUP($A2099, 'Hospitalisation Details'!$A$2:$K$2344, 5, FALSE)</f>
        <v>3</v>
      </c>
      <c r="O2099">
        <f>VLOOKUP($A2099, 'Hospitalisation Details'!$A$2:$K$2344, 6, FALSE)</f>
        <v>2295.2399999999998</v>
      </c>
      <c r="P2099" t="str">
        <f>VLOOKUP($A2099, 'Hospitalisation Details'!$A$2:$K$2344, 7, FALSE)</f>
        <v>tier - 2</v>
      </c>
      <c r="Q2099" t="str">
        <f>VLOOKUP($A2099, 'Hospitalisation Details'!$A$2:$K$2344, 8, FALSE)</f>
        <v>tier - 1</v>
      </c>
      <c r="R2099" t="str">
        <f>VLOOKUP($A2099, 'Hospitalisation Details'!$A$2:$K$2344, 9, FALSE)</f>
        <v>R1013</v>
      </c>
      <c r="S2099" t="str">
        <f>VLOOKUP($A2099, 'Hospitalisation Details'!$A$2:$K$2344, 10, FALSE)</f>
        <v>5Oct1989</v>
      </c>
      <c r="T2099">
        <f>VLOOKUP($A2099, 'Hospitalisation Details'!$A$2:$K$2344, 11, FALSE)</f>
        <v>33</v>
      </c>
    </row>
    <row r="2100" spans="1:20" ht="15.75" x14ac:dyDescent="0.25">
      <c r="A2100" s="1" t="s">
        <v>265</v>
      </c>
      <c r="B2100" t="str">
        <f>VLOOKUP($A2100, 'Customer Names'!$A$2:$D$2336, 2, FALSE)</f>
        <v>Simonson</v>
      </c>
      <c r="C2100" t="str">
        <f>VLOOKUP($A2100, 'Customer Names'!$A$2:$D$2336, 3, FALSE)</f>
        <v xml:space="preserve"> Mr</v>
      </c>
      <c r="D2100" t="str">
        <f>VLOOKUP($A2100, 'Customer Names'!$A$2:$D$2336, 4, FALSE)</f>
        <v xml:space="preserve">  Matthew</v>
      </c>
      <c r="E2100">
        <f>VLOOKUP($A2100, 'Medical Examinations'!$A$2:$J$2336, 2, FALSE)</f>
        <v>17.670000000000002</v>
      </c>
      <c r="F2100">
        <f>VLOOKUP($A2100, 'Medical Examinations'!$A$2:$J$2336, 3, FALSE)</f>
        <v>4.78</v>
      </c>
      <c r="G2100" t="str">
        <f>VLOOKUP($A2100, 'Medical Examinations'!$A$2:$J$2336, 4, FALSE)</f>
        <v>No</v>
      </c>
      <c r="H2100" t="str">
        <f>VLOOKUP($A2100, 'Medical Examinations'!$A$2:$J$2336, 5, FALSE)</f>
        <v>No</v>
      </c>
      <c r="I2100" t="str">
        <f>VLOOKUP($A2100, 'Medical Examinations'!$A$2:$J$2336, 6, FALSE)</f>
        <v>No</v>
      </c>
      <c r="J2100">
        <f>VLOOKUP($A2100, 'Medical Examinations'!$A$2:$J$2336, 7, FALSE)</f>
        <v>0</v>
      </c>
      <c r="K2100" t="str">
        <f>VLOOKUP($A2100, 'Medical Examinations'!$A$2:$J$2336, 8, FALSE)</f>
        <v>No</v>
      </c>
      <c r="L2100" t="str">
        <f>VLOOKUP($A2100, 'Medical Examinations'!$A$2:$J$2336, 9, FALSE)</f>
        <v>Underweight</v>
      </c>
      <c r="M2100" t="str">
        <f>VLOOKUP($A2100, 'Medical Examinations'!$A$2:$J$2336, 10, FALSE)</f>
        <v>Normal</v>
      </c>
      <c r="N2100">
        <f>VLOOKUP($A2100, 'Hospitalisation Details'!$A$2:$K$2344, 5, FALSE)</f>
        <v>3</v>
      </c>
      <c r="O2100">
        <f>VLOOKUP($A2100, 'Hospitalisation Details'!$A$2:$K$2344, 6, FALSE)</f>
        <v>2277.7199999999998</v>
      </c>
      <c r="P2100" t="str">
        <f>VLOOKUP($A2100, 'Hospitalisation Details'!$A$2:$K$2344, 7, FALSE)</f>
        <v>tier - 2</v>
      </c>
      <c r="Q2100" t="str">
        <f>VLOOKUP($A2100, 'Hospitalisation Details'!$A$2:$K$2344, 8, FALSE)</f>
        <v>tier - 1</v>
      </c>
      <c r="R2100" t="str">
        <f>VLOOKUP($A2100, 'Hospitalisation Details'!$A$2:$K$2344, 9, FALSE)</f>
        <v>R1013</v>
      </c>
      <c r="S2100" t="str">
        <f>VLOOKUP($A2100, 'Hospitalisation Details'!$A$2:$K$2344, 10, FALSE)</f>
        <v>16Jun1991</v>
      </c>
      <c r="T2100">
        <f>VLOOKUP($A2100, 'Hospitalisation Details'!$A$2:$K$2344, 11, FALSE)</f>
        <v>31</v>
      </c>
    </row>
    <row r="2101" spans="1:20" ht="15.75" x14ac:dyDescent="0.25">
      <c r="A2101" s="1" t="s">
        <v>264</v>
      </c>
      <c r="B2101" t="str">
        <f>VLOOKUP($A2101, 'Customer Names'!$A$2:$D$2336, 2, FALSE)</f>
        <v>Montag</v>
      </c>
      <c r="C2101" t="str">
        <f>VLOOKUP($A2101, 'Customer Names'!$A$2:$D$2336, 3, FALSE)</f>
        <v xml:space="preserve"> Ms</v>
      </c>
      <c r="D2101" t="str">
        <f>VLOOKUP($A2101, 'Customer Names'!$A$2:$D$2336, 4, FALSE)</f>
        <v xml:space="preserve">  Julia M</v>
      </c>
      <c r="E2101">
        <f>VLOOKUP($A2101, 'Medical Examinations'!$A$2:$J$2336, 2, FALSE)</f>
        <v>31.92</v>
      </c>
      <c r="F2101">
        <f>VLOOKUP($A2101, 'Medical Examinations'!$A$2:$J$2336, 3, FALSE)</f>
        <v>11.05</v>
      </c>
      <c r="G2101" t="str">
        <f>VLOOKUP($A2101, 'Medical Examinations'!$A$2:$J$2336, 4, FALSE)</f>
        <v>No</v>
      </c>
      <c r="H2101" t="str">
        <f>VLOOKUP($A2101, 'Medical Examinations'!$A$2:$J$2336, 5, FALSE)</f>
        <v>No</v>
      </c>
      <c r="I2101" t="str">
        <f>VLOOKUP($A2101, 'Medical Examinations'!$A$2:$J$2336, 6, FALSE)</f>
        <v>No</v>
      </c>
      <c r="J2101">
        <f>VLOOKUP($A2101, 'Medical Examinations'!$A$2:$J$2336, 7, FALSE)</f>
        <v>1</v>
      </c>
      <c r="K2101" t="str">
        <f>VLOOKUP($A2101, 'Medical Examinations'!$A$2:$J$2336, 8, FALSE)</f>
        <v>No</v>
      </c>
      <c r="L2101" t="str">
        <f>VLOOKUP($A2101, 'Medical Examinations'!$A$2:$J$2336, 9, FALSE)</f>
        <v>Obesity</v>
      </c>
      <c r="M2101" t="str">
        <f>VLOOKUP($A2101, 'Medical Examinations'!$A$2:$J$2336, 10, FALSE)</f>
        <v>Diabetes</v>
      </c>
      <c r="N2101">
        <f>VLOOKUP($A2101, 'Hospitalisation Details'!$A$2:$K$2344, 5, FALSE)</f>
        <v>0</v>
      </c>
      <c r="O2101">
        <f>VLOOKUP($A2101, 'Hospitalisation Details'!$A$2:$K$2344, 6, FALSE)</f>
        <v>2261.5700000000002</v>
      </c>
      <c r="P2101" t="str">
        <f>VLOOKUP($A2101, 'Hospitalisation Details'!$A$2:$K$2344, 7, FALSE)</f>
        <v>tier - 2</v>
      </c>
      <c r="Q2101" t="str">
        <f>VLOOKUP($A2101, 'Hospitalisation Details'!$A$2:$K$2344, 8, FALSE)</f>
        <v>tier - 1</v>
      </c>
      <c r="R2101" t="str">
        <f>VLOOKUP($A2101, 'Hospitalisation Details'!$A$2:$K$2344, 9, FALSE)</f>
        <v>R1012</v>
      </c>
      <c r="S2101" t="str">
        <f>VLOOKUP($A2101, 'Hospitalisation Details'!$A$2:$K$2344, 10, FALSE)</f>
        <v>12Nov2002</v>
      </c>
      <c r="T2101">
        <f>VLOOKUP($A2101, 'Hospitalisation Details'!$A$2:$K$2344, 11, FALSE)</f>
        <v>20</v>
      </c>
    </row>
    <row r="2102" spans="1:20" ht="15.75" x14ac:dyDescent="0.25">
      <c r="A2102" s="1" t="s">
        <v>263</v>
      </c>
      <c r="B2102" t="str">
        <f>VLOOKUP($A2102, 'Customer Names'!$A$2:$D$2336, 2, FALSE)</f>
        <v>Deroian</v>
      </c>
      <c r="C2102" t="str">
        <f>VLOOKUP($A2102, 'Customer Names'!$A$2:$D$2336, 3, FALSE)</f>
        <v xml:space="preserve"> Ms</v>
      </c>
      <c r="D2102" t="str">
        <f>VLOOKUP($A2102, 'Customer Names'!$A$2:$D$2336, 4, FALSE)</f>
        <v xml:space="preserve">  Rhea</v>
      </c>
      <c r="E2102">
        <f>VLOOKUP($A2102, 'Medical Examinations'!$A$2:$J$2336, 2, FALSE)</f>
        <v>28.975000000000001</v>
      </c>
      <c r="F2102">
        <f>VLOOKUP($A2102, 'Medical Examinations'!$A$2:$J$2336, 3, FALSE)</f>
        <v>7.62</v>
      </c>
      <c r="G2102" t="str">
        <f>VLOOKUP($A2102, 'Medical Examinations'!$A$2:$J$2336, 4, FALSE)</f>
        <v>No</v>
      </c>
      <c r="H2102" t="str">
        <f>VLOOKUP($A2102, 'Medical Examinations'!$A$2:$J$2336, 5, FALSE)</f>
        <v>No</v>
      </c>
      <c r="I2102" t="str">
        <f>VLOOKUP($A2102, 'Medical Examinations'!$A$2:$J$2336, 6, FALSE)</f>
        <v>No</v>
      </c>
      <c r="J2102">
        <f>VLOOKUP($A2102, 'Medical Examinations'!$A$2:$J$2336, 7, FALSE)</f>
        <v>0</v>
      </c>
      <c r="K2102" t="str">
        <f>VLOOKUP($A2102, 'Medical Examinations'!$A$2:$J$2336, 8, FALSE)</f>
        <v>No</v>
      </c>
      <c r="L2102" t="str">
        <f>VLOOKUP($A2102, 'Medical Examinations'!$A$2:$J$2336, 9, FALSE)</f>
        <v>Obesity</v>
      </c>
      <c r="M2102" t="str">
        <f>VLOOKUP($A2102, 'Medical Examinations'!$A$2:$J$2336, 10, FALSE)</f>
        <v>Diabetes</v>
      </c>
      <c r="N2102">
        <f>VLOOKUP($A2102, 'Hospitalisation Details'!$A$2:$K$2344, 5, FALSE)</f>
        <v>0</v>
      </c>
      <c r="O2102">
        <f>VLOOKUP($A2102, 'Hospitalisation Details'!$A$2:$K$2344, 6, FALSE)</f>
        <v>2257.48</v>
      </c>
      <c r="P2102" t="str">
        <f>VLOOKUP($A2102, 'Hospitalisation Details'!$A$2:$K$2344, 7, FALSE)</f>
        <v>tier - 2</v>
      </c>
      <c r="Q2102" t="str">
        <f>VLOOKUP($A2102, 'Hospitalisation Details'!$A$2:$K$2344, 8, FALSE)</f>
        <v>tier - 1</v>
      </c>
      <c r="R2102" t="str">
        <f>VLOOKUP($A2102, 'Hospitalisation Details'!$A$2:$K$2344, 9, FALSE)</f>
        <v>R1012</v>
      </c>
      <c r="S2102" t="str">
        <f>VLOOKUP($A2102, 'Hospitalisation Details'!$A$2:$K$2344, 10, FALSE)</f>
        <v>15Jul2002</v>
      </c>
      <c r="T2102">
        <f>VLOOKUP($A2102, 'Hospitalisation Details'!$A$2:$K$2344, 11, FALSE)</f>
        <v>20</v>
      </c>
    </row>
    <row r="2103" spans="1:20" ht="15.75" x14ac:dyDescent="0.25">
      <c r="A2103" s="1" t="s">
        <v>262</v>
      </c>
      <c r="B2103" t="str">
        <f>VLOOKUP($A2103, 'Customer Names'!$A$2:$D$2336, 2, FALSE)</f>
        <v>Goetz</v>
      </c>
      <c r="C2103" t="str">
        <f>VLOOKUP($A2103, 'Customer Names'!$A$2:$D$2336, 3, FALSE)</f>
        <v xml:space="preserve"> Mr</v>
      </c>
      <c r="D2103" t="str">
        <f>VLOOKUP($A2103, 'Customer Names'!$A$2:$D$2336, 4, FALSE)</f>
        <v xml:space="preserve">  Justin</v>
      </c>
      <c r="E2103">
        <f>VLOOKUP($A2103, 'Medical Examinations'!$A$2:$J$2336, 2, FALSE)</f>
        <v>31.73</v>
      </c>
      <c r="F2103">
        <f>VLOOKUP($A2103, 'Medical Examinations'!$A$2:$J$2336, 3, FALSE)</f>
        <v>4.78</v>
      </c>
      <c r="G2103" t="str">
        <f>VLOOKUP($A2103, 'Medical Examinations'!$A$2:$J$2336, 4, FALSE)</f>
        <v>No</v>
      </c>
      <c r="H2103" t="str">
        <f>VLOOKUP($A2103, 'Medical Examinations'!$A$2:$J$2336, 5, FALSE)</f>
        <v>No</v>
      </c>
      <c r="I2103" t="str">
        <f>VLOOKUP($A2103, 'Medical Examinations'!$A$2:$J$2336, 6, FALSE)</f>
        <v>No</v>
      </c>
      <c r="J2103">
        <f>VLOOKUP($A2103, 'Medical Examinations'!$A$2:$J$2336, 7, FALSE)</f>
        <v>1</v>
      </c>
      <c r="K2103" t="str">
        <f>VLOOKUP($A2103, 'Medical Examinations'!$A$2:$J$2336, 8, FALSE)</f>
        <v>No</v>
      </c>
      <c r="L2103" t="str">
        <f>VLOOKUP($A2103, 'Medical Examinations'!$A$2:$J$2336, 9, FALSE)</f>
        <v>Obesity</v>
      </c>
      <c r="M2103" t="str">
        <f>VLOOKUP($A2103, 'Medical Examinations'!$A$2:$J$2336, 10, FALSE)</f>
        <v>Normal</v>
      </c>
      <c r="N2103">
        <f>VLOOKUP($A2103, 'Hospitalisation Details'!$A$2:$K$2344, 5, FALSE)</f>
        <v>0</v>
      </c>
      <c r="O2103">
        <f>VLOOKUP($A2103, 'Hospitalisation Details'!$A$2:$K$2344, 6, FALSE)</f>
        <v>2254.8000000000002</v>
      </c>
      <c r="P2103" t="str">
        <f>VLOOKUP($A2103, 'Hospitalisation Details'!$A$2:$K$2344, 7, FALSE)</f>
        <v>tier - 2</v>
      </c>
      <c r="Q2103" t="str">
        <f>VLOOKUP($A2103, 'Hospitalisation Details'!$A$2:$K$2344, 8, FALSE)</f>
        <v>tier - 3</v>
      </c>
      <c r="R2103" t="str">
        <f>VLOOKUP($A2103, 'Hospitalisation Details'!$A$2:$K$2344, 9, FALSE)</f>
        <v>R1016</v>
      </c>
      <c r="S2103" t="str">
        <f>VLOOKUP($A2103, 'Hospitalisation Details'!$A$2:$K$2344, 10, FALSE)</f>
        <v>11Dec2000</v>
      </c>
      <c r="T2103">
        <f>VLOOKUP($A2103, 'Hospitalisation Details'!$A$2:$K$2344, 11, FALSE)</f>
        <v>22</v>
      </c>
    </row>
    <row r="2104" spans="1:20" ht="15.75" x14ac:dyDescent="0.25">
      <c r="A2104" s="1" t="s">
        <v>261</v>
      </c>
      <c r="B2104" t="str">
        <f>VLOOKUP($A2104, 'Customer Names'!$A$2:$D$2336, 2, FALSE)</f>
        <v>Brady</v>
      </c>
      <c r="C2104" t="str">
        <f>VLOOKUP($A2104, 'Customer Names'!$A$2:$D$2336, 3, FALSE)</f>
        <v xml:space="preserve"> Mr</v>
      </c>
      <c r="D2104" t="str">
        <f>VLOOKUP($A2104, 'Customer Names'!$A$2:$D$2336, 4, FALSE)</f>
        <v xml:space="preserve">  Shamus M</v>
      </c>
      <c r="E2104">
        <f>VLOOKUP($A2104, 'Medical Examinations'!$A$2:$J$2336, 2, FALSE)</f>
        <v>28.88</v>
      </c>
      <c r="F2104">
        <f>VLOOKUP($A2104, 'Medical Examinations'!$A$2:$J$2336, 3, FALSE)</f>
        <v>6.09</v>
      </c>
      <c r="G2104" t="str">
        <f>VLOOKUP($A2104, 'Medical Examinations'!$A$2:$J$2336, 4, FALSE)</f>
        <v>No</v>
      </c>
      <c r="H2104" t="str">
        <f>VLOOKUP($A2104, 'Medical Examinations'!$A$2:$J$2336, 5, FALSE)</f>
        <v>No</v>
      </c>
      <c r="I2104" t="str">
        <f>VLOOKUP($A2104, 'Medical Examinations'!$A$2:$J$2336, 6, FALSE)</f>
        <v>No</v>
      </c>
      <c r="J2104">
        <f>VLOOKUP($A2104, 'Medical Examinations'!$A$2:$J$2336, 7, FALSE)</f>
        <v>0</v>
      </c>
      <c r="K2104" t="str">
        <f>VLOOKUP($A2104, 'Medical Examinations'!$A$2:$J$2336, 8, FALSE)</f>
        <v>No</v>
      </c>
      <c r="L2104" t="str">
        <f>VLOOKUP($A2104, 'Medical Examinations'!$A$2:$J$2336, 9, FALSE)</f>
        <v>Obesity</v>
      </c>
      <c r="M2104" t="str">
        <f>VLOOKUP($A2104, 'Medical Examinations'!$A$2:$J$2336, 10, FALSE)</f>
        <v>Diabetes</v>
      </c>
      <c r="N2104">
        <f>VLOOKUP($A2104, 'Hospitalisation Details'!$A$2:$K$2344, 5, FALSE)</f>
        <v>0</v>
      </c>
      <c r="O2104">
        <f>VLOOKUP($A2104, 'Hospitalisation Details'!$A$2:$K$2344, 6, FALSE)</f>
        <v>2250.84</v>
      </c>
      <c r="P2104" t="str">
        <f>VLOOKUP($A2104, 'Hospitalisation Details'!$A$2:$K$2344, 7, FALSE)</f>
        <v>tier - 2</v>
      </c>
      <c r="Q2104" t="str">
        <f>VLOOKUP($A2104, 'Hospitalisation Details'!$A$2:$K$2344, 8, FALSE)</f>
        <v>tier - 2</v>
      </c>
      <c r="R2104" t="str">
        <f>VLOOKUP($A2104, 'Hospitalisation Details'!$A$2:$K$2344, 9, FALSE)</f>
        <v>R1018</v>
      </c>
      <c r="S2104" t="str">
        <f>VLOOKUP($A2104, 'Hospitalisation Details'!$A$2:$K$2344, 10, FALSE)</f>
        <v>30Jun2000</v>
      </c>
      <c r="T2104">
        <f>VLOOKUP($A2104, 'Hospitalisation Details'!$A$2:$K$2344, 11, FALSE)</f>
        <v>22</v>
      </c>
    </row>
    <row r="2105" spans="1:20" ht="15.75" x14ac:dyDescent="0.25">
      <c r="A2105" s="1" t="s">
        <v>260</v>
      </c>
      <c r="B2105" t="str">
        <f>VLOOKUP($A2105, 'Customer Names'!$A$2:$D$2336, 2, FALSE)</f>
        <v>Moran</v>
      </c>
      <c r="C2105" t="str">
        <f>VLOOKUP($A2105, 'Customer Names'!$A$2:$D$2336, 3, FALSE)</f>
        <v xml:space="preserve"> Mr</v>
      </c>
      <c r="D2105" t="str">
        <f>VLOOKUP($A2105, 'Customer Names'!$A$2:$D$2336, 4, FALSE)</f>
        <v xml:space="preserve">  Mike</v>
      </c>
      <c r="E2105">
        <f>VLOOKUP($A2105, 'Medical Examinations'!$A$2:$J$2336, 2, FALSE)</f>
        <v>25.555</v>
      </c>
      <c r="F2105">
        <f>VLOOKUP($A2105, 'Medical Examinations'!$A$2:$J$2336, 3, FALSE)</f>
        <v>5.1100000000000003</v>
      </c>
      <c r="G2105" t="str">
        <f>VLOOKUP($A2105, 'Medical Examinations'!$A$2:$J$2336, 4, FALSE)</f>
        <v>No</v>
      </c>
      <c r="H2105" t="str">
        <f>VLOOKUP($A2105, 'Medical Examinations'!$A$2:$J$2336, 5, FALSE)</f>
        <v>No</v>
      </c>
      <c r="I2105" t="str">
        <f>VLOOKUP($A2105, 'Medical Examinations'!$A$2:$J$2336, 6, FALSE)</f>
        <v>Yes</v>
      </c>
      <c r="J2105">
        <f>VLOOKUP($A2105, 'Medical Examinations'!$A$2:$J$2336, 7, FALSE)</f>
        <v>0</v>
      </c>
      <c r="K2105" t="str">
        <f>VLOOKUP($A2105, 'Medical Examinations'!$A$2:$J$2336, 8, FALSE)</f>
        <v>No</v>
      </c>
      <c r="L2105" t="str">
        <f>VLOOKUP($A2105, 'Medical Examinations'!$A$2:$J$2336, 9, FALSE)</f>
        <v>Obesity</v>
      </c>
      <c r="M2105" t="str">
        <f>VLOOKUP($A2105, 'Medical Examinations'!$A$2:$J$2336, 10, FALSE)</f>
        <v>Normal</v>
      </c>
      <c r="N2105">
        <f>VLOOKUP($A2105, 'Hospitalisation Details'!$A$2:$K$2344, 5, FALSE)</f>
        <v>1</v>
      </c>
      <c r="O2105">
        <f>VLOOKUP($A2105, 'Hospitalisation Details'!$A$2:$K$2344, 6, FALSE)</f>
        <v>2221.56</v>
      </c>
      <c r="P2105" t="str">
        <f>VLOOKUP($A2105, 'Hospitalisation Details'!$A$2:$K$2344, 7, FALSE)</f>
        <v>tier - 2</v>
      </c>
      <c r="Q2105" t="str">
        <f>VLOOKUP($A2105, 'Hospitalisation Details'!$A$2:$K$2344, 8, FALSE)</f>
        <v>tier - 3</v>
      </c>
      <c r="R2105" t="str">
        <f>VLOOKUP($A2105, 'Hospitalisation Details'!$A$2:$K$2344, 9, FALSE)</f>
        <v>R1012</v>
      </c>
      <c r="S2105" t="str">
        <f>VLOOKUP($A2105, 'Hospitalisation Details'!$A$2:$K$2344, 10, FALSE)</f>
        <v>10Dec2003</v>
      </c>
      <c r="T2105">
        <f>VLOOKUP($A2105, 'Hospitalisation Details'!$A$2:$K$2344, 11, FALSE)</f>
        <v>19</v>
      </c>
    </row>
    <row r="2106" spans="1:20" ht="15.75" x14ac:dyDescent="0.25">
      <c r="A2106" s="1" t="s">
        <v>259</v>
      </c>
      <c r="B2106" t="str">
        <f>VLOOKUP($A2106, 'Customer Names'!$A$2:$D$2336, 2, FALSE)</f>
        <v>Strickler</v>
      </c>
      <c r="C2106" t="str">
        <f>VLOOKUP($A2106, 'Customer Names'!$A$2:$D$2336, 3, FALSE)</f>
        <v xml:space="preserve"> Ms</v>
      </c>
      <c r="D2106" t="str">
        <f>VLOOKUP($A2106, 'Customer Names'!$A$2:$D$2336, 4, FALSE)</f>
        <v xml:space="preserve">  Mary Beth</v>
      </c>
      <c r="E2106">
        <f>VLOOKUP($A2106, 'Medical Examinations'!$A$2:$J$2336, 2, FALSE)</f>
        <v>37.29</v>
      </c>
      <c r="F2106">
        <f>VLOOKUP($A2106, 'Medical Examinations'!$A$2:$J$2336, 3, FALSE)</f>
        <v>4.46</v>
      </c>
      <c r="G2106" t="str">
        <f>VLOOKUP($A2106, 'Medical Examinations'!$A$2:$J$2336, 4, FALSE)</f>
        <v>Yes</v>
      </c>
      <c r="H2106" t="str">
        <f>VLOOKUP($A2106, 'Medical Examinations'!$A$2:$J$2336, 5, FALSE)</f>
        <v>No</v>
      </c>
      <c r="I2106" t="str">
        <f>VLOOKUP($A2106, 'Medical Examinations'!$A$2:$J$2336, 6, FALSE)</f>
        <v>No</v>
      </c>
      <c r="J2106">
        <f>VLOOKUP($A2106, 'Medical Examinations'!$A$2:$J$2336, 7, FALSE)</f>
        <v>1</v>
      </c>
      <c r="K2106" t="str">
        <f>VLOOKUP($A2106, 'Medical Examinations'!$A$2:$J$2336, 8, FALSE)</f>
        <v>No</v>
      </c>
      <c r="L2106" t="str">
        <f>VLOOKUP($A2106, 'Medical Examinations'!$A$2:$J$2336, 9, FALSE)</f>
        <v>Obesity</v>
      </c>
      <c r="M2106" t="str">
        <f>VLOOKUP($A2106, 'Medical Examinations'!$A$2:$J$2336, 10, FALSE)</f>
        <v>Normal</v>
      </c>
      <c r="N2106">
        <f>VLOOKUP($A2106, 'Hospitalisation Details'!$A$2:$K$2344, 5, FALSE)</f>
        <v>1</v>
      </c>
      <c r="O2106">
        <f>VLOOKUP($A2106, 'Hospitalisation Details'!$A$2:$K$2344, 6, FALSE)</f>
        <v>2219.4499999999998</v>
      </c>
      <c r="P2106" t="str">
        <f>VLOOKUP($A2106, 'Hospitalisation Details'!$A$2:$K$2344, 7, FALSE)</f>
        <v>tier - 2</v>
      </c>
      <c r="Q2106" t="str">
        <f>VLOOKUP($A2106, 'Hospitalisation Details'!$A$2:$K$2344, 8, FALSE)</f>
        <v>tier - 1</v>
      </c>
      <c r="R2106" t="str">
        <f>VLOOKUP($A2106, 'Hospitalisation Details'!$A$2:$K$2344, 9, FALSE)</f>
        <v>R1013</v>
      </c>
      <c r="S2106" t="str">
        <f>VLOOKUP($A2106, 'Hospitalisation Details'!$A$2:$K$2344, 10, FALSE)</f>
        <v>12Dec2004</v>
      </c>
      <c r="T2106">
        <f>VLOOKUP($A2106, 'Hospitalisation Details'!$A$2:$K$2344, 11, FALSE)</f>
        <v>18</v>
      </c>
    </row>
    <row r="2107" spans="1:20" ht="15.75" x14ac:dyDescent="0.25">
      <c r="A2107" s="1" t="s">
        <v>258</v>
      </c>
      <c r="B2107" t="str">
        <f>VLOOKUP($A2107, 'Customer Names'!$A$2:$D$2336, 2, FALSE)</f>
        <v>Simone</v>
      </c>
      <c r="C2107" t="str">
        <f>VLOOKUP($A2107, 'Customer Names'!$A$2:$D$2336, 3, FALSE)</f>
        <v xml:space="preserve"> Ms</v>
      </c>
      <c r="D2107" t="str">
        <f>VLOOKUP($A2107, 'Customer Names'!$A$2:$D$2336, 4, FALSE)</f>
        <v xml:space="preserve">  Erin</v>
      </c>
      <c r="E2107">
        <f>VLOOKUP($A2107, 'Medical Examinations'!$A$2:$J$2336, 2, FALSE)</f>
        <v>40.28</v>
      </c>
      <c r="F2107">
        <f>VLOOKUP($A2107, 'Medical Examinations'!$A$2:$J$2336, 3, FALSE)</f>
        <v>6.11</v>
      </c>
      <c r="G2107" t="str">
        <f>VLOOKUP($A2107, 'Medical Examinations'!$A$2:$J$2336, 4, FALSE)</f>
        <v>Yes</v>
      </c>
      <c r="H2107" t="str">
        <f>VLOOKUP($A2107, 'Medical Examinations'!$A$2:$J$2336, 5, FALSE)</f>
        <v>No</v>
      </c>
      <c r="I2107" t="str">
        <f>VLOOKUP($A2107, 'Medical Examinations'!$A$2:$J$2336, 6, FALSE)</f>
        <v>No</v>
      </c>
      <c r="J2107">
        <f>VLOOKUP($A2107, 'Medical Examinations'!$A$2:$J$2336, 7, FALSE)</f>
        <v>1</v>
      </c>
      <c r="K2107" t="str">
        <f>VLOOKUP($A2107, 'Medical Examinations'!$A$2:$J$2336, 8, FALSE)</f>
        <v>Yes</v>
      </c>
      <c r="L2107" t="str">
        <f>VLOOKUP($A2107, 'Medical Examinations'!$A$2:$J$2336, 9, FALSE)</f>
        <v>Obesity</v>
      </c>
      <c r="M2107" t="str">
        <f>VLOOKUP($A2107, 'Medical Examinations'!$A$2:$J$2336, 10, FALSE)</f>
        <v>Diabetes</v>
      </c>
      <c r="N2107">
        <f>VLOOKUP($A2107, 'Hospitalisation Details'!$A$2:$K$2344, 5, FALSE)</f>
        <v>0</v>
      </c>
      <c r="O2107">
        <f>VLOOKUP($A2107, 'Hospitalisation Details'!$A$2:$K$2344, 6, FALSE)</f>
        <v>2217.6</v>
      </c>
      <c r="P2107" t="str">
        <f>VLOOKUP($A2107, 'Hospitalisation Details'!$A$2:$K$2344, 7, FALSE)</f>
        <v>tier - 2</v>
      </c>
      <c r="Q2107" t="str">
        <f>VLOOKUP($A2107, 'Hospitalisation Details'!$A$2:$K$2344, 8, FALSE)</f>
        <v>tier - 1</v>
      </c>
      <c r="R2107" t="str">
        <f>VLOOKUP($A2107, 'Hospitalisation Details'!$A$2:$K$2344, 9, FALSE)</f>
        <v>R1024</v>
      </c>
      <c r="S2107" t="str">
        <f>VLOOKUP($A2107, 'Hospitalisation Details'!$A$2:$K$2344, 10, FALSE)</f>
        <v>25Sep2004</v>
      </c>
      <c r="T2107">
        <f>VLOOKUP($A2107, 'Hospitalisation Details'!$A$2:$K$2344, 11, FALSE)</f>
        <v>18</v>
      </c>
    </row>
    <row r="2108" spans="1:20" ht="15.75" x14ac:dyDescent="0.25">
      <c r="A2108" s="1" t="s">
        <v>257</v>
      </c>
      <c r="B2108" t="str">
        <f>VLOOKUP($A2108, 'Customer Names'!$A$2:$D$2336, 2, FALSE)</f>
        <v>Von Rock</v>
      </c>
      <c r="C2108" t="str">
        <f>VLOOKUP($A2108, 'Customer Names'!$A$2:$D$2336, 3, FALSE)</f>
        <v xml:space="preserve"> Ms</v>
      </c>
      <c r="D2108" t="str">
        <f>VLOOKUP($A2108, 'Customer Names'!$A$2:$D$2336, 4, FALSE)</f>
        <v xml:space="preserve">  Hallie</v>
      </c>
      <c r="E2108">
        <f>VLOOKUP($A2108, 'Medical Examinations'!$A$2:$J$2336, 2, FALSE)</f>
        <v>40.185000000000002</v>
      </c>
      <c r="F2108">
        <f>VLOOKUP($A2108, 'Medical Examinations'!$A$2:$J$2336, 3, FALSE)</f>
        <v>4.66</v>
      </c>
      <c r="G2108" t="str">
        <f>VLOOKUP($A2108, 'Medical Examinations'!$A$2:$J$2336, 4, FALSE)</f>
        <v>Yes</v>
      </c>
      <c r="H2108" t="str">
        <f>VLOOKUP($A2108, 'Medical Examinations'!$A$2:$J$2336, 5, FALSE)</f>
        <v>No</v>
      </c>
      <c r="I2108" t="str">
        <f>VLOOKUP($A2108, 'Medical Examinations'!$A$2:$J$2336, 6, FALSE)</f>
        <v>No</v>
      </c>
      <c r="J2108">
        <f>VLOOKUP($A2108, 'Medical Examinations'!$A$2:$J$2336, 7, FALSE)</f>
        <v>1</v>
      </c>
      <c r="K2108" t="str">
        <f>VLOOKUP($A2108, 'Medical Examinations'!$A$2:$J$2336, 8, FALSE)</f>
        <v>Yes</v>
      </c>
      <c r="L2108" t="str">
        <f>VLOOKUP($A2108, 'Medical Examinations'!$A$2:$J$2336, 9, FALSE)</f>
        <v>Obesity</v>
      </c>
      <c r="M2108" t="str">
        <f>VLOOKUP($A2108, 'Medical Examinations'!$A$2:$J$2336, 10, FALSE)</f>
        <v>Normal</v>
      </c>
      <c r="N2108">
        <f>VLOOKUP($A2108, 'Hospitalisation Details'!$A$2:$K$2344, 5, FALSE)</f>
        <v>0</v>
      </c>
      <c r="O2108">
        <f>VLOOKUP($A2108, 'Hospitalisation Details'!$A$2:$K$2344, 6, FALSE)</f>
        <v>2217.4699999999998</v>
      </c>
      <c r="P2108" t="str">
        <f>VLOOKUP($A2108, 'Hospitalisation Details'!$A$2:$K$2344, 7, FALSE)</f>
        <v>tier - 2</v>
      </c>
      <c r="Q2108" t="str">
        <f>VLOOKUP($A2108, 'Hospitalisation Details'!$A$2:$K$2344, 8, FALSE)</f>
        <v>tier - 1</v>
      </c>
      <c r="R2108" t="str">
        <f>VLOOKUP($A2108, 'Hospitalisation Details'!$A$2:$K$2344, 9, FALSE)</f>
        <v>R1024</v>
      </c>
      <c r="S2108" t="str">
        <f>VLOOKUP($A2108, 'Hospitalisation Details'!$A$2:$K$2344, 10, FALSE)</f>
        <v>13Jun2004</v>
      </c>
      <c r="T2108">
        <f>VLOOKUP($A2108, 'Hospitalisation Details'!$A$2:$K$2344, 11, FALSE)</f>
        <v>18</v>
      </c>
    </row>
    <row r="2109" spans="1:20" ht="15.75" x14ac:dyDescent="0.25">
      <c r="A2109" s="1" t="s">
        <v>256</v>
      </c>
      <c r="B2109" t="str">
        <f>VLOOKUP($A2109, 'Customer Names'!$A$2:$D$2336, 2, FALSE)</f>
        <v>Woodard</v>
      </c>
      <c r="C2109" t="str">
        <f>VLOOKUP($A2109, 'Customer Names'!$A$2:$D$2336, 3, FALSE)</f>
        <v xml:space="preserve"> Ms</v>
      </c>
      <c r="D2109" t="str">
        <f>VLOOKUP($A2109, 'Customer Names'!$A$2:$D$2336, 4, FALSE)</f>
        <v xml:space="preserve">  Paige P</v>
      </c>
      <c r="E2109">
        <f>VLOOKUP($A2109, 'Medical Examinations'!$A$2:$J$2336, 2, FALSE)</f>
        <v>23.57</v>
      </c>
      <c r="F2109">
        <f>VLOOKUP($A2109, 'Medical Examinations'!$A$2:$J$2336, 3, FALSE)</f>
        <v>6.14</v>
      </c>
      <c r="G2109" t="str">
        <f>VLOOKUP($A2109, 'Medical Examinations'!$A$2:$J$2336, 4, FALSE)</f>
        <v>No</v>
      </c>
      <c r="H2109" t="str">
        <f>VLOOKUP($A2109, 'Medical Examinations'!$A$2:$J$2336, 5, FALSE)</f>
        <v>No</v>
      </c>
      <c r="I2109" t="str">
        <f>VLOOKUP($A2109, 'Medical Examinations'!$A$2:$J$2336, 6, FALSE)</f>
        <v>No</v>
      </c>
      <c r="J2109">
        <f>VLOOKUP($A2109, 'Medical Examinations'!$A$2:$J$2336, 7, FALSE)</f>
        <v>0</v>
      </c>
      <c r="K2109" t="str">
        <f>VLOOKUP($A2109, 'Medical Examinations'!$A$2:$J$2336, 8, FALSE)</f>
        <v>No</v>
      </c>
      <c r="L2109" t="str">
        <f>VLOOKUP($A2109, 'Medical Examinations'!$A$2:$J$2336, 9, FALSE)</f>
        <v>Obesity</v>
      </c>
      <c r="M2109" t="str">
        <f>VLOOKUP($A2109, 'Medical Examinations'!$A$2:$J$2336, 10, FALSE)</f>
        <v>Diabetes</v>
      </c>
      <c r="N2109">
        <f>VLOOKUP($A2109, 'Hospitalisation Details'!$A$2:$K$2344, 5, FALSE)</f>
        <v>0</v>
      </c>
      <c r="O2109">
        <f>VLOOKUP($A2109, 'Hospitalisation Details'!$A$2:$K$2344, 6, FALSE)</f>
        <v>2213.21</v>
      </c>
      <c r="P2109" t="str">
        <f>VLOOKUP($A2109, 'Hospitalisation Details'!$A$2:$K$2344, 7, FALSE)</f>
        <v>tier - 2</v>
      </c>
      <c r="Q2109" t="str">
        <f>VLOOKUP($A2109, 'Hospitalisation Details'!$A$2:$K$2344, 8, FALSE)</f>
        <v>tier - 2</v>
      </c>
      <c r="R2109" t="str">
        <f>VLOOKUP($A2109, 'Hospitalisation Details'!$A$2:$K$2344, 9, FALSE)</f>
        <v>R1013</v>
      </c>
      <c r="S2109" t="str">
        <f>VLOOKUP($A2109, 'Hospitalisation Details'!$A$2:$K$2344, 10, FALSE)</f>
        <v>17Nov1994</v>
      </c>
      <c r="T2109">
        <f>VLOOKUP($A2109, 'Hospitalisation Details'!$A$2:$K$2344, 11, FALSE)</f>
        <v>28</v>
      </c>
    </row>
    <row r="2110" spans="1:20" ht="15.75" x14ac:dyDescent="0.25">
      <c r="A2110" s="1" t="s">
        <v>255</v>
      </c>
      <c r="B2110" t="str">
        <f>VLOOKUP($A2110, 'Customer Names'!$A$2:$D$2336, 2, FALSE)</f>
        <v>Li</v>
      </c>
      <c r="C2110" t="str">
        <f>VLOOKUP($A2110, 'Customer Names'!$A$2:$D$2336, 3, FALSE)</f>
        <v xml:space="preserve"> Ms</v>
      </c>
      <c r="D2110" t="str">
        <f>VLOOKUP($A2110, 'Customer Names'!$A$2:$D$2336, 4, FALSE)</f>
        <v xml:space="preserve">  Ji</v>
      </c>
      <c r="E2110">
        <f>VLOOKUP($A2110, 'Medical Examinations'!$A$2:$J$2336, 2, FALSE)</f>
        <v>35.625</v>
      </c>
      <c r="F2110">
        <f>VLOOKUP($A2110, 'Medical Examinations'!$A$2:$J$2336, 3, FALSE)</f>
        <v>6.21</v>
      </c>
      <c r="G2110" t="str">
        <f>VLOOKUP($A2110, 'Medical Examinations'!$A$2:$J$2336, 4, FALSE)</f>
        <v>Yes</v>
      </c>
      <c r="H2110" t="str">
        <f>VLOOKUP($A2110, 'Medical Examinations'!$A$2:$J$2336, 5, FALSE)</f>
        <v>No</v>
      </c>
      <c r="I2110" t="str">
        <f>VLOOKUP($A2110, 'Medical Examinations'!$A$2:$J$2336, 6, FALSE)</f>
        <v>No</v>
      </c>
      <c r="J2110">
        <f>VLOOKUP($A2110, 'Medical Examinations'!$A$2:$J$2336, 7, FALSE)</f>
        <v>1</v>
      </c>
      <c r="K2110" t="str">
        <f>VLOOKUP($A2110, 'Medical Examinations'!$A$2:$J$2336, 8, FALSE)</f>
        <v>No</v>
      </c>
      <c r="L2110" t="str">
        <f>VLOOKUP($A2110, 'Medical Examinations'!$A$2:$J$2336, 9, FALSE)</f>
        <v>Obesity</v>
      </c>
      <c r="M2110" t="str">
        <f>VLOOKUP($A2110, 'Medical Examinations'!$A$2:$J$2336, 10, FALSE)</f>
        <v>Diabetes</v>
      </c>
      <c r="N2110">
        <f>VLOOKUP($A2110, 'Hospitalisation Details'!$A$2:$K$2344, 5, FALSE)</f>
        <v>0</v>
      </c>
      <c r="O2110">
        <f>VLOOKUP($A2110, 'Hospitalisation Details'!$A$2:$K$2344, 6, FALSE)</f>
        <v>2211.13</v>
      </c>
      <c r="P2110" t="str">
        <f>VLOOKUP($A2110, 'Hospitalisation Details'!$A$2:$K$2344, 7, FALSE)</f>
        <v>tier - 2</v>
      </c>
      <c r="Q2110" t="str">
        <f>VLOOKUP($A2110, 'Hospitalisation Details'!$A$2:$K$2344, 8, FALSE)</f>
        <v>tier - 2</v>
      </c>
      <c r="R2110" t="str">
        <f>VLOOKUP($A2110, 'Hospitalisation Details'!$A$2:$K$2344, 9, FALSE)</f>
        <v>R1024</v>
      </c>
      <c r="S2110" t="str">
        <f>VLOOKUP($A2110, 'Hospitalisation Details'!$A$2:$K$2344, 10, FALSE)</f>
        <v>27Jul2004</v>
      </c>
      <c r="T2110">
        <f>VLOOKUP($A2110, 'Hospitalisation Details'!$A$2:$K$2344, 11, FALSE)</f>
        <v>18</v>
      </c>
    </row>
    <row r="2111" spans="1:20" ht="15.75" x14ac:dyDescent="0.25">
      <c r="A2111" s="1" t="s">
        <v>254</v>
      </c>
      <c r="B2111" t="str">
        <f>VLOOKUP($A2111, 'Customer Names'!$A$2:$D$2336, 2, FALSE)</f>
        <v>Sinda</v>
      </c>
      <c r="C2111" t="str">
        <f>VLOOKUP($A2111, 'Customer Names'!$A$2:$D$2336, 3, FALSE)</f>
        <v xml:space="preserve"> Ms</v>
      </c>
      <c r="D2111" t="str">
        <f>VLOOKUP($A2111, 'Customer Names'!$A$2:$D$2336, 4, FALSE)</f>
        <v xml:space="preserve">  Carissa A</v>
      </c>
      <c r="E2111">
        <f>VLOOKUP($A2111, 'Medical Examinations'!$A$2:$J$2336, 2, FALSE)</f>
        <v>33.155000000000001</v>
      </c>
      <c r="F2111">
        <f>VLOOKUP($A2111, 'Medical Examinations'!$A$2:$J$2336, 3, FALSE)</f>
        <v>4.5999999999999996</v>
      </c>
      <c r="G2111" t="str">
        <f>VLOOKUP($A2111, 'Medical Examinations'!$A$2:$J$2336, 4, FALSE)</f>
        <v>Yes</v>
      </c>
      <c r="H2111" t="str">
        <f>VLOOKUP($A2111, 'Medical Examinations'!$A$2:$J$2336, 5, FALSE)</f>
        <v>No</v>
      </c>
      <c r="I2111" t="str">
        <f>VLOOKUP($A2111, 'Medical Examinations'!$A$2:$J$2336, 6, FALSE)</f>
        <v>No</v>
      </c>
      <c r="J2111">
        <f>VLOOKUP($A2111, 'Medical Examinations'!$A$2:$J$2336, 7, FALSE)</f>
        <v>1</v>
      </c>
      <c r="K2111" t="str">
        <f>VLOOKUP($A2111, 'Medical Examinations'!$A$2:$J$2336, 8, FALSE)</f>
        <v>No</v>
      </c>
      <c r="L2111" t="str">
        <f>VLOOKUP($A2111, 'Medical Examinations'!$A$2:$J$2336, 9, FALSE)</f>
        <v>Obesity</v>
      </c>
      <c r="M2111" t="str">
        <f>VLOOKUP($A2111, 'Medical Examinations'!$A$2:$J$2336, 10, FALSE)</f>
        <v>Normal</v>
      </c>
      <c r="N2111">
        <f>VLOOKUP($A2111, 'Hospitalisation Details'!$A$2:$K$2344, 5, FALSE)</f>
        <v>0</v>
      </c>
      <c r="O2111">
        <f>VLOOKUP($A2111, 'Hospitalisation Details'!$A$2:$K$2344, 6, FALSE)</f>
        <v>2207.6999999999998</v>
      </c>
      <c r="P2111" t="str">
        <f>VLOOKUP($A2111, 'Hospitalisation Details'!$A$2:$K$2344, 7, FALSE)</f>
        <v>tier - 2</v>
      </c>
      <c r="Q2111" t="str">
        <f>VLOOKUP($A2111, 'Hospitalisation Details'!$A$2:$K$2344, 8, FALSE)</f>
        <v>tier - 2</v>
      </c>
      <c r="R2111" t="str">
        <f>VLOOKUP($A2111, 'Hospitalisation Details'!$A$2:$K$2344, 9, FALSE)</f>
        <v>R1024</v>
      </c>
      <c r="S2111" t="str">
        <f>VLOOKUP($A2111, 'Hospitalisation Details'!$A$2:$K$2344, 10, FALSE)</f>
        <v>6Aug2004</v>
      </c>
      <c r="T2111">
        <f>VLOOKUP($A2111, 'Hospitalisation Details'!$A$2:$K$2344, 11, FALSE)</f>
        <v>18</v>
      </c>
    </row>
    <row r="2112" spans="1:20" ht="15.75" x14ac:dyDescent="0.25">
      <c r="A2112" s="1" t="s">
        <v>253</v>
      </c>
      <c r="B2112" t="str">
        <f>VLOOKUP($A2112, 'Customer Names'!$A$2:$D$2336, 2, FALSE)</f>
        <v>Rydland</v>
      </c>
      <c r="C2112" t="str">
        <f>VLOOKUP($A2112, 'Customer Names'!$A$2:$D$2336, 3, FALSE)</f>
        <v xml:space="preserve"> Ms</v>
      </c>
      <c r="D2112" t="str">
        <f>VLOOKUP($A2112, 'Customer Names'!$A$2:$D$2336, 4, FALSE)</f>
        <v xml:space="preserve">  Mona</v>
      </c>
      <c r="E2112">
        <f>VLOOKUP($A2112, 'Medical Examinations'!$A$2:$J$2336, 2, FALSE)</f>
        <v>31.92</v>
      </c>
      <c r="F2112">
        <f>VLOOKUP($A2112, 'Medical Examinations'!$A$2:$J$2336, 3, FALSE)</f>
        <v>5.04</v>
      </c>
      <c r="G2112" t="str">
        <f>VLOOKUP($A2112, 'Medical Examinations'!$A$2:$J$2336, 4, FALSE)</f>
        <v>No</v>
      </c>
      <c r="H2112" t="str">
        <f>VLOOKUP($A2112, 'Medical Examinations'!$A$2:$J$2336, 5, FALSE)</f>
        <v>No</v>
      </c>
      <c r="I2112" t="str">
        <f>VLOOKUP($A2112, 'Medical Examinations'!$A$2:$J$2336, 6, FALSE)</f>
        <v>No</v>
      </c>
      <c r="J2112">
        <f>VLOOKUP($A2112, 'Medical Examinations'!$A$2:$J$2336, 7, FALSE)</f>
        <v>1</v>
      </c>
      <c r="K2112" t="str">
        <f>VLOOKUP($A2112, 'Medical Examinations'!$A$2:$J$2336, 8, FALSE)</f>
        <v>No</v>
      </c>
      <c r="L2112" t="str">
        <f>VLOOKUP($A2112, 'Medical Examinations'!$A$2:$J$2336, 9, FALSE)</f>
        <v>Obesity</v>
      </c>
      <c r="M2112" t="str">
        <f>VLOOKUP($A2112, 'Medical Examinations'!$A$2:$J$2336, 10, FALSE)</f>
        <v>Normal</v>
      </c>
      <c r="N2112">
        <f>VLOOKUP($A2112, 'Hospitalisation Details'!$A$2:$K$2344, 5, FALSE)</f>
        <v>0</v>
      </c>
      <c r="O2112">
        <f>VLOOKUP($A2112, 'Hospitalisation Details'!$A$2:$K$2344, 6, FALSE)</f>
        <v>2205.98</v>
      </c>
      <c r="P2112" t="str">
        <f>VLOOKUP($A2112, 'Hospitalisation Details'!$A$2:$K$2344, 7, FALSE)</f>
        <v>tier - 2</v>
      </c>
      <c r="Q2112" t="str">
        <f>VLOOKUP($A2112, 'Hospitalisation Details'!$A$2:$K$2344, 8, FALSE)</f>
        <v>tier - 3</v>
      </c>
      <c r="R2112" t="str">
        <f>VLOOKUP($A2112, 'Hospitalisation Details'!$A$2:$K$2344, 9, FALSE)</f>
        <v>R1024</v>
      </c>
      <c r="S2112" t="str">
        <f>VLOOKUP($A2112, 'Hospitalisation Details'!$A$2:$K$2344, 10, FALSE)</f>
        <v>13Nov2004</v>
      </c>
      <c r="T2112">
        <f>VLOOKUP($A2112, 'Hospitalisation Details'!$A$2:$K$2344, 11, FALSE)</f>
        <v>18</v>
      </c>
    </row>
    <row r="2113" spans="1:20" ht="15.75" x14ac:dyDescent="0.25">
      <c r="A2113" s="1" t="s">
        <v>252</v>
      </c>
      <c r="B2113" t="str">
        <f>VLOOKUP($A2113, 'Customer Names'!$A$2:$D$2336, 2, FALSE)</f>
        <v>Vespa</v>
      </c>
      <c r="C2113" t="str">
        <f>VLOOKUP($A2113, 'Customer Names'!$A$2:$D$2336, 3, FALSE)</f>
        <v xml:space="preserve"> Ms</v>
      </c>
      <c r="D2113" t="str">
        <f>VLOOKUP($A2113, 'Customer Names'!$A$2:$D$2336, 4, FALSE)</f>
        <v xml:space="preserve">  Kristin R</v>
      </c>
      <c r="E2113">
        <f>VLOOKUP($A2113, 'Medical Examinations'!$A$2:$J$2336, 2, FALSE)</f>
        <v>30.305</v>
      </c>
      <c r="F2113">
        <f>VLOOKUP($A2113, 'Medical Examinations'!$A$2:$J$2336, 3, FALSE)</f>
        <v>5.08</v>
      </c>
      <c r="G2113" t="str">
        <f>VLOOKUP($A2113, 'Medical Examinations'!$A$2:$J$2336, 4, FALSE)</f>
        <v>No</v>
      </c>
      <c r="H2113" t="str">
        <f>VLOOKUP($A2113, 'Medical Examinations'!$A$2:$J$2336, 5, FALSE)</f>
        <v>No</v>
      </c>
      <c r="I2113" t="str">
        <f>VLOOKUP($A2113, 'Medical Examinations'!$A$2:$J$2336, 6, FALSE)</f>
        <v>No</v>
      </c>
      <c r="J2113">
        <f>VLOOKUP($A2113, 'Medical Examinations'!$A$2:$J$2336, 7, FALSE)</f>
        <v>1</v>
      </c>
      <c r="K2113" t="str">
        <f>VLOOKUP($A2113, 'Medical Examinations'!$A$2:$J$2336, 8, FALSE)</f>
        <v>No</v>
      </c>
      <c r="L2113" t="str">
        <f>VLOOKUP($A2113, 'Medical Examinations'!$A$2:$J$2336, 9, FALSE)</f>
        <v>Obesity</v>
      </c>
      <c r="M2113" t="str">
        <f>VLOOKUP($A2113, 'Medical Examinations'!$A$2:$J$2336, 10, FALSE)</f>
        <v>Normal</v>
      </c>
      <c r="N2113">
        <f>VLOOKUP($A2113, 'Hospitalisation Details'!$A$2:$K$2344, 5, FALSE)</f>
        <v>0</v>
      </c>
      <c r="O2113">
        <f>VLOOKUP($A2113, 'Hospitalisation Details'!$A$2:$K$2344, 6, FALSE)</f>
        <v>2203.7399999999998</v>
      </c>
      <c r="P2113" t="str">
        <f>VLOOKUP($A2113, 'Hospitalisation Details'!$A$2:$K$2344, 7, FALSE)</f>
        <v>tier - 2</v>
      </c>
      <c r="Q2113" t="str">
        <f>VLOOKUP($A2113, 'Hospitalisation Details'!$A$2:$K$2344, 8, FALSE)</f>
        <v>tier - 2</v>
      </c>
      <c r="R2113" t="str">
        <f>VLOOKUP($A2113, 'Hospitalisation Details'!$A$2:$K$2344, 9, FALSE)</f>
        <v>R1024</v>
      </c>
      <c r="S2113" t="str">
        <f>VLOOKUP($A2113, 'Hospitalisation Details'!$A$2:$K$2344, 10, FALSE)</f>
        <v>28Oct2004</v>
      </c>
      <c r="T2113">
        <f>VLOOKUP($A2113, 'Hospitalisation Details'!$A$2:$K$2344, 11, FALSE)</f>
        <v>18</v>
      </c>
    </row>
    <row r="2114" spans="1:20" ht="15.75" x14ac:dyDescent="0.25">
      <c r="A2114" s="1" t="s">
        <v>251</v>
      </c>
      <c r="B2114" t="str">
        <f>VLOOKUP($A2114, 'Customer Names'!$A$2:$D$2336, 2, FALSE)</f>
        <v>Meadows</v>
      </c>
      <c r="C2114" t="str">
        <f>VLOOKUP($A2114, 'Customer Names'!$A$2:$D$2336, 3, FALSE)</f>
        <v xml:space="preserve"> Ms</v>
      </c>
      <c r="D2114" t="str">
        <f>VLOOKUP($A2114, 'Customer Names'!$A$2:$D$2336, 4, FALSE)</f>
        <v xml:space="preserve">  Beth</v>
      </c>
      <c r="E2114">
        <f>VLOOKUP($A2114, 'Medical Examinations'!$A$2:$J$2336, 2, FALSE)</f>
        <v>30.114999999999998</v>
      </c>
      <c r="F2114">
        <f>VLOOKUP($A2114, 'Medical Examinations'!$A$2:$J$2336, 3, FALSE)</f>
        <v>4.38</v>
      </c>
      <c r="G2114" t="str">
        <f>VLOOKUP($A2114, 'Medical Examinations'!$A$2:$J$2336, 4, FALSE)</f>
        <v>No</v>
      </c>
      <c r="H2114" t="str">
        <f>VLOOKUP($A2114, 'Medical Examinations'!$A$2:$J$2336, 5, FALSE)</f>
        <v>No</v>
      </c>
      <c r="I2114" t="str">
        <f>VLOOKUP($A2114, 'Medical Examinations'!$A$2:$J$2336, 6, FALSE)</f>
        <v>No</v>
      </c>
      <c r="J2114">
        <f>VLOOKUP($A2114, 'Medical Examinations'!$A$2:$J$2336, 7, FALSE)</f>
        <v>1</v>
      </c>
      <c r="K2114" t="str">
        <f>VLOOKUP($A2114, 'Medical Examinations'!$A$2:$J$2336, 8, FALSE)</f>
        <v>No</v>
      </c>
      <c r="L2114" t="str">
        <f>VLOOKUP($A2114, 'Medical Examinations'!$A$2:$J$2336, 9, FALSE)</f>
        <v>Obesity</v>
      </c>
      <c r="M2114" t="str">
        <f>VLOOKUP($A2114, 'Medical Examinations'!$A$2:$J$2336, 10, FALSE)</f>
        <v>Normal</v>
      </c>
      <c r="N2114">
        <f>VLOOKUP($A2114, 'Hospitalisation Details'!$A$2:$K$2344, 5, FALSE)</f>
        <v>0</v>
      </c>
      <c r="O2114">
        <f>VLOOKUP($A2114, 'Hospitalisation Details'!$A$2:$K$2344, 6, FALSE)</f>
        <v>2203.4699999999998</v>
      </c>
      <c r="P2114" t="str">
        <f>VLOOKUP($A2114, 'Hospitalisation Details'!$A$2:$K$2344, 7, FALSE)</f>
        <v>tier - 2</v>
      </c>
      <c r="Q2114" t="str">
        <f>VLOOKUP($A2114, 'Hospitalisation Details'!$A$2:$K$2344, 8, FALSE)</f>
        <v>tier - 2</v>
      </c>
      <c r="R2114" t="str">
        <f>VLOOKUP($A2114, 'Hospitalisation Details'!$A$2:$K$2344, 9, FALSE)</f>
        <v>R1024</v>
      </c>
      <c r="S2114" t="str">
        <f>VLOOKUP($A2114, 'Hospitalisation Details'!$A$2:$K$2344, 10, FALSE)</f>
        <v>6Aug2004</v>
      </c>
      <c r="T2114">
        <f>VLOOKUP($A2114, 'Hospitalisation Details'!$A$2:$K$2344, 11, FALSE)</f>
        <v>18</v>
      </c>
    </row>
    <row r="2115" spans="1:20" ht="15.75" x14ac:dyDescent="0.25">
      <c r="A2115" s="1" t="s">
        <v>250</v>
      </c>
      <c r="B2115" t="str">
        <f>VLOOKUP($A2115, 'Customer Names'!$A$2:$D$2336, 2, FALSE)</f>
        <v>Toppen</v>
      </c>
      <c r="C2115" t="str">
        <f>VLOOKUP($A2115, 'Customer Names'!$A$2:$D$2336, 3, FALSE)</f>
        <v xml:space="preserve"> Ms</v>
      </c>
      <c r="D2115" t="str">
        <f>VLOOKUP($A2115, 'Customer Names'!$A$2:$D$2336, 4, FALSE)</f>
        <v xml:space="preserve">  Allison</v>
      </c>
      <c r="E2115">
        <f>VLOOKUP($A2115, 'Medical Examinations'!$A$2:$J$2336, 2, FALSE)</f>
        <v>24.09</v>
      </c>
      <c r="F2115">
        <f>VLOOKUP($A2115, 'Medical Examinations'!$A$2:$J$2336, 3, FALSE)</f>
        <v>4.79</v>
      </c>
      <c r="G2115" t="str">
        <f>VLOOKUP($A2115, 'Medical Examinations'!$A$2:$J$2336, 4, FALSE)</f>
        <v>No</v>
      </c>
      <c r="H2115" t="str">
        <f>VLOOKUP($A2115, 'Medical Examinations'!$A$2:$J$2336, 5, FALSE)</f>
        <v>No</v>
      </c>
      <c r="I2115" t="str">
        <f>VLOOKUP($A2115, 'Medical Examinations'!$A$2:$J$2336, 6, FALSE)</f>
        <v>No</v>
      </c>
      <c r="J2115">
        <f>VLOOKUP($A2115, 'Medical Examinations'!$A$2:$J$2336, 7, FALSE)</f>
        <v>0</v>
      </c>
      <c r="K2115" t="str">
        <f>VLOOKUP($A2115, 'Medical Examinations'!$A$2:$J$2336, 8, FALSE)</f>
        <v>No</v>
      </c>
      <c r="L2115" t="str">
        <f>VLOOKUP($A2115, 'Medical Examinations'!$A$2:$J$2336, 9, FALSE)</f>
        <v>Obesity</v>
      </c>
      <c r="M2115" t="str">
        <f>VLOOKUP($A2115, 'Medical Examinations'!$A$2:$J$2336, 10, FALSE)</f>
        <v>Normal</v>
      </c>
      <c r="N2115">
        <f>VLOOKUP($A2115, 'Hospitalisation Details'!$A$2:$K$2344, 5, FALSE)</f>
        <v>1</v>
      </c>
      <c r="O2115">
        <f>VLOOKUP($A2115, 'Hospitalisation Details'!$A$2:$K$2344, 6, FALSE)</f>
        <v>2201.1</v>
      </c>
      <c r="P2115" t="str">
        <f>VLOOKUP($A2115, 'Hospitalisation Details'!$A$2:$K$2344, 7, FALSE)</f>
        <v>tier - 2</v>
      </c>
      <c r="Q2115" t="str">
        <f>VLOOKUP($A2115, 'Hospitalisation Details'!$A$2:$K$2344, 8, FALSE)</f>
        <v>tier - 3</v>
      </c>
      <c r="R2115" t="str">
        <f>VLOOKUP($A2115, 'Hospitalisation Details'!$A$2:$K$2344, 9, FALSE)</f>
        <v>R1013</v>
      </c>
      <c r="S2115" t="str">
        <f>VLOOKUP($A2115, 'Hospitalisation Details'!$A$2:$K$2344, 10, FALSE)</f>
        <v>27Jul2004</v>
      </c>
      <c r="T2115">
        <f>VLOOKUP($A2115, 'Hospitalisation Details'!$A$2:$K$2344, 11, FALSE)</f>
        <v>18</v>
      </c>
    </row>
    <row r="2116" spans="1:20" ht="15.75" x14ac:dyDescent="0.25">
      <c r="A2116" s="1" t="s">
        <v>249</v>
      </c>
      <c r="B2116" t="str">
        <f>VLOOKUP($A2116, 'Customer Names'!$A$2:$D$2336, 2, FALSE)</f>
        <v>Ermer</v>
      </c>
      <c r="C2116" t="str">
        <f>VLOOKUP($A2116, 'Customer Names'!$A$2:$D$2336, 3, FALSE)</f>
        <v xml:space="preserve"> Ms</v>
      </c>
      <c r="D2116" t="str">
        <f>VLOOKUP($A2116, 'Customer Names'!$A$2:$D$2336, 4, FALSE)</f>
        <v xml:space="preserve">  Ashley E</v>
      </c>
      <c r="E2116">
        <f>VLOOKUP($A2116, 'Medical Examinations'!$A$2:$J$2336, 2, FALSE)</f>
        <v>28.215</v>
      </c>
      <c r="F2116">
        <f>VLOOKUP($A2116, 'Medical Examinations'!$A$2:$J$2336, 3, FALSE)</f>
        <v>4.21</v>
      </c>
      <c r="G2116" t="str">
        <f>VLOOKUP($A2116, 'Medical Examinations'!$A$2:$J$2336, 4, FALSE)</f>
        <v>No</v>
      </c>
      <c r="H2116" t="str">
        <f>VLOOKUP($A2116, 'Medical Examinations'!$A$2:$J$2336, 5, FALSE)</f>
        <v>No</v>
      </c>
      <c r="I2116" t="str">
        <f>VLOOKUP($A2116, 'Medical Examinations'!$A$2:$J$2336, 6, FALSE)</f>
        <v>No</v>
      </c>
      <c r="J2116">
        <f>VLOOKUP($A2116, 'Medical Examinations'!$A$2:$J$2336, 7, FALSE)</f>
        <v>0</v>
      </c>
      <c r="K2116" t="str">
        <f>VLOOKUP($A2116, 'Medical Examinations'!$A$2:$J$2336, 8, FALSE)</f>
        <v>No</v>
      </c>
      <c r="L2116" t="str">
        <f>VLOOKUP($A2116, 'Medical Examinations'!$A$2:$J$2336, 9, FALSE)</f>
        <v>Obesity</v>
      </c>
      <c r="M2116" t="str">
        <f>VLOOKUP($A2116, 'Medical Examinations'!$A$2:$J$2336, 10, FALSE)</f>
        <v>Normal</v>
      </c>
      <c r="N2116">
        <f>VLOOKUP($A2116, 'Hospitalisation Details'!$A$2:$K$2344, 5, FALSE)</f>
        <v>0</v>
      </c>
      <c r="O2116">
        <f>VLOOKUP($A2116, 'Hospitalisation Details'!$A$2:$K$2344, 6, FALSE)</f>
        <v>2200.83</v>
      </c>
      <c r="P2116" t="str">
        <f>VLOOKUP($A2116, 'Hospitalisation Details'!$A$2:$K$2344, 7, FALSE)</f>
        <v>tier - 2</v>
      </c>
      <c r="Q2116" t="str">
        <f>VLOOKUP($A2116, 'Hospitalisation Details'!$A$2:$K$2344, 8, FALSE)</f>
        <v>tier - 2</v>
      </c>
      <c r="R2116" t="str">
        <f>VLOOKUP($A2116, 'Hospitalisation Details'!$A$2:$K$2344, 9, FALSE)</f>
        <v>R1024</v>
      </c>
      <c r="S2116" t="str">
        <f>VLOOKUP($A2116, 'Hospitalisation Details'!$A$2:$K$2344, 10, FALSE)</f>
        <v>12Sep2004</v>
      </c>
      <c r="T2116">
        <f>VLOOKUP($A2116, 'Hospitalisation Details'!$A$2:$K$2344, 11, FALSE)</f>
        <v>18</v>
      </c>
    </row>
    <row r="2117" spans="1:20" ht="15.75" x14ac:dyDescent="0.25">
      <c r="A2117" s="1" t="s">
        <v>247</v>
      </c>
      <c r="B2117" t="str">
        <f>VLOOKUP($A2117, 'Customer Names'!$A$2:$D$2336, 2, FALSE)</f>
        <v>Dionne</v>
      </c>
      <c r="C2117" t="str">
        <f>VLOOKUP($A2117, 'Customer Names'!$A$2:$D$2336, 3, FALSE)</f>
        <v xml:space="preserve"> Ms</v>
      </c>
      <c r="D2117" t="str">
        <f>VLOOKUP($A2117, 'Customer Names'!$A$2:$D$2336, 4, FALSE)</f>
        <v xml:space="preserve">  Hilary K</v>
      </c>
      <c r="E2117">
        <f>VLOOKUP($A2117, 'Medical Examinations'!$A$2:$J$2336, 2, FALSE)</f>
        <v>26.315000000000001</v>
      </c>
      <c r="F2117">
        <f>VLOOKUP($A2117, 'Medical Examinations'!$A$2:$J$2336, 3, FALSE)</f>
        <v>5.47</v>
      </c>
      <c r="G2117" t="str">
        <f>VLOOKUP($A2117, 'Medical Examinations'!$A$2:$J$2336, 4, FALSE)</f>
        <v>No</v>
      </c>
      <c r="H2117" t="str">
        <f>VLOOKUP($A2117, 'Medical Examinations'!$A$2:$J$2336, 5, FALSE)</f>
        <v>No</v>
      </c>
      <c r="I2117" t="str">
        <f>VLOOKUP($A2117, 'Medical Examinations'!$A$2:$J$2336, 6, FALSE)</f>
        <v>No</v>
      </c>
      <c r="J2117">
        <f>VLOOKUP($A2117, 'Medical Examinations'!$A$2:$J$2336, 7, FALSE)</f>
        <v>0</v>
      </c>
      <c r="K2117" t="str">
        <f>VLOOKUP($A2117, 'Medical Examinations'!$A$2:$J$2336, 8, FALSE)</f>
        <v>No</v>
      </c>
      <c r="L2117" t="str">
        <f>VLOOKUP($A2117, 'Medical Examinations'!$A$2:$J$2336, 9, FALSE)</f>
        <v>Obesity</v>
      </c>
      <c r="M2117" t="str">
        <f>VLOOKUP($A2117, 'Medical Examinations'!$A$2:$J$2336, 10, FALSE)</f>
        <v>Normal</v>
      </c>
      <c r="N2117">
        <f>VLOOKUP($A2117, 'Hospitalisation Details'!$A$2:$K$2344, 5, FALSE)</f>
        <v>0</v>
      </c>
      <c r="O2117">
        <f>VLOOKUP($A2117, 'Hospitalisation Details'!$A$2:$K$2344, 6, FALSE)</f>
        <v>2198.19</v>
      </c>
      <c r="P2117" t="str">
        <f>VLOOKUP($A2117, 'Hospitalisation Details'!$A$2:$K$2344, 7, FALSE)</f>
        <v>tier - 2</v>
      </c>
      <c r="Q2117" t="str">
        <f>VLOOKUP($A2117, 'Hospitalisation Details'!$A$2:$K$2344, 8, FALSE)</f>
        <v>tier - 1</v>
      </c>
      <c r="R2117" t="str">
        <f>VLOOKUP($A2117, 'Hospitalisation Details'!$A$2:$K$2344, 9, FALSE)</f>
        <v>R1023</v>
      </c>
      <c r="S2117" t="str">
        <f>VLOOKUP($A2117, 'Hospitalisation Details'!$A$2:$K$2344, 10, FALSE)</f>
        <v>3Sep2004</v>
      </c>
      <c r="T2117">
        <f>VLOOKUP($A2117, 'Hospitalisation Details'!$A$2:$K$2344, 11, FALSE)</f>
        <v>18</v>
      </c>
    </row>
    <row r="2118" spans="1:20" ht="15.75" x14ac:dyDescent="0.25">
      <c r="A2118" s="1" t="s">
        <v>245</v>
      </c>
      <c r="B2118" t="str">
        <f>VLOOKUP($A2118, 'Customer Names'!$A$2:$D$2336, 2, FALSE)</f>
        <v>Stasulli</v>
      </c>
      <c r="C2118" t="str">
        <f>VLOOKUP($A2118, 'Customer Names'!$A$2:$D$2336, 3, FALSE)</f>
        <v xml:space="preserve"> Ms</v>
      </c>
      <c r="D2118" t="str">
        <f>VLOOKUP($A2118, 'Customer Names'!$A$2:$D$2336, 4, FALSE)</f>
        <v xml:space="preserve">  Dominique</v>
      </c>
      <c r="E2118">
        <f>VLOOKUP($A2118, 'Medical Examinations'!$A$2:$J$2336, 2, FALSE)</f>
        <v>25.08</v>
      </c>
      <c r="F2118">
        <f>VLOOKUP($A2118, 'Medical Examinations'!$A$2:$J$2336, 3, FALSE)</f>
        <v>5.09</v>
      </c>
      <c r="G2118" t="str">
        <f>VLOOKUP($A2118, 'Medical Examinations'!$A$2:$J$2336, 4, FALSE)</f>
        <v>No</v>
      </c>
      <c r="H2118" t="str">
        <f>VLOOKUP($A2118, 'Medical Examinations'!$A$2:$J$2336, 5, FALSE)</f>
        <v>No</v>
      </c>
      <c r="I2118" t="str">
        <f>VLOOKUP($A2118, 'Medical Examinations'!$A$2:$J$2336, 6, FALSE)</f>
        <v>No</v>
      </c>
      <c r="J2118">
        <f>VLOOKUP($A2118, 'Medical Examinations'!$A$2:$J$2336, 7, FALSE)</f>
        <v>0</v>
      </c>
      <c r="K2118" t="str">
        <f>VLOOKUP($A2118, 'Medical Examinations'!$A$2:$J$2336, 8, FALSE)</f>
        <v>No</v>
      </c>
      <c r="L2118" t="str">
        <f>VLOOKUP($A2118, 'Medical Examinations'!$A$2:$J$2336, 9, FALSE)</f>
        <v>Obesity</v>
      </c>
      <c r="M2118" t="str">
        <f>VLOOKUP($A2118, 'Medical Examinations'!$A$2:$J$2336, 10, FALSE)</f>
        <v>Normal</v>
      </c>
      <c r="N2118">
        <f>VLOOKUP($A2118, 'Hospitalisation Details'!$A$2:$K$2344, 5, FALSE)</f>
        <v>0</v>
      </c>
      <c r="O2118">
        <f>VLOOKUP($A2118, 'Hospitalisation Details'!$A$2:$K$2344, 6, FALSE)</f>
        <v>2196.4699999999998</v>
      </c>
      <c r="P2118" t="str">
        <f>VLOOKUP($A2118, 'Hospitalisation Details'!$A$2:$K$2344, 7, FALSE)</f>
        <v>tier - 2</v>
      </c>
      <c r="Q2118" t="str">
        <f>VLOOKUP($A2118, 'Hospitalisation Details'!$A$2:$K$2344, 8, FALSE)</f>
        <v>tier - 3</v>
      </c>
      <c r="R2118" t="str">
        <f>VLOOKUP($A2118, 'Hospitalisation Details'!$A$2:$K$2344, 9, FALSE)</f>
        <v>R1024</v>
      </c>
      <c r="S2118" t="str">
        <f>VLOOKUP($A2118, 'Hospitalisation Details'!$A$2:$K$2344, 10, FALSE)</f>
        <v>7Dec2004</v>
      </c>
      <c r="T2118">
        <f>VLOOKUP($A2118, 'Hospitalisation Details'!$A$2:$K$2344, 11, FALSE)</f>
        <v>18</v>
      </c>
    </row>
    <row r="2119" spans="1:20" ht="15.75" x14ac:dyDescent="0.25">
      <c r="A2119" s="1" t="s">
        <v>244</v>
      </c>
      <c r="B2119" t="str">
        <f>VLOOKUP($A2119, 'Customer Names'!$A$2:$D$2336, 2, FALSE)</f>
        <v>Duran</v>
      </c>
      <c r="C2119" t="str">
        <f>VLOOKUP($A2119, 'Customer Names'!$A$2:$D$2336, 3, FALSE)</f>
        <v xml:space="preserve"> Mr</v>
      </c>
      <c r="D2119" t="str">
        <f>VLOOKUP($A2119, 'Customer Names'!$A$2:$D$2336, 4, FALSE)</f>
        <v xml:space="preserve">  Carlos I</v>
      </c>
      <c r="E2119">
        <f>VLOOKUP($A2119, 'Medical Examinations'!$A$2:$J$2336, 2, FALSE)</f>
        <v>15.41</v>
      </c>
      <c r="F2119">
        <f>VLOOKUP($A2119, 'Medical Examinations'!$A$2:$J$2336, 3, FALSE)</f>
        <v>5.08</v>
      </c>
      <c r="G2119" t="str">
        <f>VLOOKUP($A2119, 'Medical Examinations'!$A$2:$J$2336, 4, FALSE)</f>
        <v>No</v>
      </c>
      <c r="H2119" t="str">
        <f>VLOOKUP($A2119, 'Medical Examinations'!$A$2:$J$2336, 5, FALSE)</f>
        <v>No</v>
      </c>
      <c r="I2119" t="str">
        <f>VLOOKUP($A2119, 'Medical Examinations'!$A$2:$J$2336, 6, FALSE)</f>
        <v>No</v>
      </c>
      <c r="J2119">
        <f>VLOOKUP($A2119, 'Medical Examinations'!$A$2:$J$2336, 7, FALSE)</f>
        <v>0</v>
      </c>
      <c r="K2119" t="str">
        <f>VLOOKUP($A2119, 'Medical Examinations'!$A$2:$J$2336, 8, FALSE)</f>
        <v>No</v>
      </c>
      <c r="L2119" t="str">
        <f>VLOOKUP($A2119, 'Medical Examinations'!$A$2:$J$2336, 9, FALSE)</f>
        <v>Underweight</v>
      </c>
      <c r="M2119" t="str">
        <f>VLOOKUP($A2119, 'Medical Examinations'!$A$2:$J$2336, 10, FALSE)</f>
        <v>Normal</v>
      </c>
      <c r="N2119">
        <f>VLOOKUP($A2119, 'Hospitalisation Details'!$A$2:$K$2344, 5, FALSE)</f>
        <v>3</v>
      </c>
      <c r="O2119">
        <f>VLOOKUP($A2119, 'Hospitalisation Details'!$A$2:$K$2344, 6, FALSE)</f>
        <v>2193.1999999999998</v>
      </c>
      <c r="P2119" t="str">
        <f>VLOOKUP($A2119, 'Hospitalisation Details'!$A$2:$K$2344, 7, FALSE)</f>
        <v>tier - 2</v>
      </c>
      <c r="Q2119" t="str">
        <f>VLOOKUP($A2119, 'Hospitalisation Details'!$A$2:$K$2344, 8, FALSE)</f>
        <v>tier - 2</v>
      </c>
      <c r="R2119" t="str">
        <f>VLOOKUP($A2119, 'Hospitalisation Details'!$A$2:$K$2344, 9, FALSE)</f>
        <v>R1012</v>
      </c>
      <c r="S2119" t="str">
        <f>VLOOKUP($A2119, 'Hospitalisation Details'!$A$2:$K$2344, 10, FALSE)</f>
        <v>16Dec1991</v>
      </c>
      <c r="T2119">
        <f>VLOOKUP($A2119, 'Hospitalisation Details'!$A$2:$K$2344, 11, FALSE)</f>
        <v>31</v>
      </c>
    </row>
    <row r="2120" spans="1:20" ht="15.75" x14ac:dyDescent="0.25">
      <c r="A2120" s="1" t="s">
        <v>243</v>
      </c>
      <c r="B2120" t="str">
        <f>VLOOKUP($A2120, 'Customer Names'!$A$2:$D$2336, 2, FALSE)</f>
        <v>Klundt</v>
      </c>
      <c r="C2120" t="str">
        <f>VLOOKUP($A2120, 'Customer Names'!$A$2:$D$2336, 3, FALSE)</f>
        <v xml:space="preserve"> Mr</v>
      </c>
      <c r="D2120" t="str">
        <f>VLOOKUP($A2120, 'Customer Names'!$A$2:$D$2336, 4, FALSE)</f>
        <v xml:space="preserve">  Matthew</v>
      </c>
      <c r="E2120">
        <f>VLOOKUP($A2120, 'Medical Examinations'!$A$2:$J$2336, 2, FALSE)</f>
        <v>23.83</v>
      </c>
      <c r="F2120">
        <f>VLOOKUP($A2120, 'Medical Examinations'!$A$2:$J$2336, 3, FALSE)</f>
        <v>5.68</v>
      </c>
      <c r="G2120" t="str">
        <f>VLOOKUP($A2120, 'Medical Examinations'!$A$2:$J$2336, 4, FALSE)</f>
        <v>No</v>
      </c>
      <c r="H2120" t="str">
        <f>VLOOKUP($A2120, 'Medical Examinations'!$A$2:$J$2336, 5, FALSE)</f>
        <v>No</v>
      </c>
      <c r="I2120" t="str">
        <f>VLOOKUP($A2120, 'Medical Examinations'!$A$2:$J$2336, 6, FALSE)</f>
        <v>No</v>
      </c>
      <c r="J2120">
        <f>VLOOKUP($A2120, 'Medical Examinations'!$A$2:$J$2336, 7, FALSE)</f>
        <v>0</v>
      </c>
      <c r="K2120" t="str">
        <f>VLOOKUP($A2120, 'Medical Examinations'!$A$2:$J$2336, 8, FALSE)</f>
        <v>No</v>
      </c>
      <c r="L2120" t="str">
        <f>VLOOKUP($A2120, 'Medical Examinations'!$A$2:$J$2336, 9, FALSE)</f>
        <v>Obesity</v>
      </c>
      <c r="M2120" t="str">
        <f>VLOOKUP($A2120, 'Medical Examinations'!$A$2:$J$2336, 10, FALSE)</f>
        <v>Normal</v>
      </c>
      <c r="N2120">
        <f>VLOOKUP($A2120, 'Hospitalisation Details'!$A$2:$K$2344, 5, FALSE)</f>
        <v>0</v>
      </c>
      <c r="O2120">
        <f>VLOOKUP($A2120, 'Hospitalisation Details'!$A$2:$K$2344, 6, FALSE)</f>
        <v>2170.08</v>
      </c>
      <c r="P2120" t="str">
        <f>VLOOKUP($A2120, 'Hospitalisation Details'!$A$2:$K$2344, 7, FALSE)</f>
        <v>tier - 2</v>
      </c>
      <c r="Q2120" t="str">
        <f>VLOOKUP($A2120, 'Hospitalisation Details'!$A$2:$K$2344, 8, FALSE)</f>
        <v>tier - 2</v>
      </c>
      <c r="R2120" t="str">
        <f>VLOOKUP($A2120, 'Hospitalisation Details'!$A$2:$K$2344, 9, FALSE)</f>
        <v>R1013</v>
      </c>
      <c r="S2120" t="str">
        <f>VLOOKUP($A2120, 'Hospitalisation Details'!$A$2:$K$2344, 10, FALSE)</f>
        <v>27Sep1994</v>
      </c>
      <c r="T2120">
        <f>VLOOKUP($A2120, 'Hospitalisation Details'!$A$2:$K$2344, 11, FALSE)</f>
        <v>28</v>
      </c>
    </row>
    <row r="2121" spans="1:20" ht="15.75" x14ac:dyDescent="0.25">
      <c r="A2121" s="1" t="s">
        <v>242</v>
      </c>
      <c r="B2121" t="str">
        <f>VLOOKUP($A2121, 'Customer Names'!$A$2:$D$2336, 2, FALSE)</f>
        <v>Waters</v>
      </c>
      <c r="C2121" t="str">
        <f>VLOOKUP($A2121, 'Customer Names'!$A$2:$D$2336, 3, FALSE)</f>
        <v xml:space="preserve"> Ms</v>
      </c>
      <c r="D2121" t="str">
        <f>VLOOKUP($A2121, 'Customer Names'!$A$2:$D$2336, 4, FALSE)</f>
        <v xml:space="preserve">  Kara</v>
      </c>
      <c r="E2121">
        <f>VLOOKUP($A2121, 'Medical Examinations'!$A$2:$J$2336, 2, FALSE)</f>
        <v>36</v>
      </c>
      <c r="F2121">
        <f>VLOOKUP($A2121, 'Medical Examinations'!$A$2:$J$2336, 3, FALSE)</f>
        <v>4.66</v>
      </c>
      <c r="G2121" t="str">
        <f>VLOOKUP($A2121, 'Medical Examinations'!$A$2:$J$2336, 4, FALSE)</f>
        <v>Yes</v>
      </c>
      <c r="H2121" t="str">
        <f>VLOOKUP($A2121, 'Medical Examinations'!$A$2:$J$2336, 5, FALSE)</f>
        <v>No</v>
      </c>
      <c r="I2121" t="str">
        <f>VLOOKUP($A2121, 'Medical Examinations'!$A$2:$J$2336, 6, FALSE)</f>
        <v>No</v>
      </c>
      <c r="J2121">
        <f>VLOOKUP($A2121, 'Medical Examinations'!$A$2:$J$2336, 7, FALSE)</f>
        <v>1</v>
      </c>
      <c r="K2121" t="str">
        <f>VLOOKUP($A2121, 'Medical Examinations'!$A$2:$J$2336, 8, FALSE)</f>
        <v>No</v>
      </c>
      <c r="L2121" t="str">
        <f>VLOOKUP($A2121, 'Medical Examinations'!$A$2:$J$2336, 9, FALSE)</f>
        <v>Obesity</v>
      </c>
      <c r="M2121" t="str">
        <f>VLOOKUP($A2121, 'Medical Examinations'!$A$2:$J$2336, 10, FALSE)</f>
        <v>Normal</v>
      </c>
      <c r="N2121">
        <f>VLOOKUP($A2121, 'Hospitalisation Details'!$A$2:$K$2344, 5, FALSE)</f>
        <v>0</v>
      </c>
      <c r="O2121">
        <f>VLOOKUP($A2121, 'Hospitalisation Details'!$A$2:$K$2344, 6, FALSE)</f>
        <v>2166.73</v>
      </c>
      <c r="P2121" t="str">
        <f>VLOOKUP($A2121, 'Hospitalisation Details'!$A$2:$K$2344, 7, FALSE)</f>
        <v>tier - 2</v>
      </c>
      <c r="Q2121" t="str">
        <f>VLOOKUP($A2121, 'Hospitalisation Details'!$A$2:$K$2344, 8, FALSE)</f>
        <v>tier - 2</v>
      </c>
      <c r="R2121" t="str">
        <f>VLOOKUP($A2121, 'Hospitalisation Details'!$A$2:$K$2344, 9, FALSE)</f>
        <v>R1011</v>
      </c>
      <c r="S2121" t="str">
        <f>VLOOKUP($A2121, 'Hospitalisation Details'!$A$2:$K$2344, 10, FALSE)</f>
        <v>23Aug2000</v>
      </c>
      <c r="T2121">
        <f>VLOOKUP($A2121, 'Hospitalisation Details'!$A$2:$K$2344, 11, FALSE)</f>
        <v>22</v>
      </c>
    </row>
    <row r="2122" spans="1:20" ht="15.75" x14ac:dyDescent="0.25">
      <c r="A2122" s="1" t="s">
        <v>241</v>
      </c>
      <c r="B2122" t="str">
        <f>VLOOKUP($A2122, 'Customer Names'!$A$2:$D$2336, 2, FALSE)</f>
        <v>Rusk</v>
      </c>
      <c r="C2122" t="str">
        <f>VLOOKUP($A2122, 'Customer Names'!$A$2:$D$2336, 3, FALSE)</f>
        <v xml:space="preserve"> Ms</v>
      </c>
      <c r="D2122" t="str">
        <f>VLOOKUP($A2122, 'Customer Names'!$A$2:$D$2336, 4, FALSE)</f>
        <v xml:space="preserve">  Sarah S</v>
      </c>
      <c r="E2122">
        <f>VLOOKUP($A2122, 'Medical Examinations'!$A$2:$J$2336, 2, FALSE)</f>
        <v>28.82</v>
      </c>
      <c r="F2122">
        <f>VLOOKUP($A2122, 'Medical Examinations'!$A$2:$J$2336, 3, FALSE)</f>
        <v>5.59</v>
      </c>
      <c r="G2122" t="str">
        <f>VLOOKUP($A2122, 'Medical Examinations'!$A$2:$J$2336, 4, FALSE)</f>
        <v>No</v>
      </c>
      <c r="H2122" t="str">
        <f>VLOOKUP($A2122, 'Medical Examinations'!$A$2:$J$2336, 5, FALSE)</f>
        <v>No</v>
      </c>
      <c r="I2122" t="str">
        <f>VLOOKUP($A2122, 'Medical Examinations'!$A$2:$J$2336, 6, FALSE)</f>
        <v>No</v>
      </c>
      <c r="J2122">
        <f>VLOOKUP($A2122, 'Medical Examinations'!$A$2:$J$2336, 7, FALSE)</f>
        <v>0</v>
      </c>
      <c r="K2122" t="str">
        <f>VLOOKUP($A2122, 'Medical Examinations'!$A$2:$J$2336, 8, FALSE)</f>
        <v>No</v>
      </c>
      <c r="L2122" t="str">
        <f>VLOOKUP($A2122, 'Medical Examinations'!$A$2:$J$2336, 9, FALSE)</f>
        <v>Obesity</v>
      </c>
      <c r="M2122" t="str">
        <f>VLOOKUP($A2122, 'Medical Examinations'!$A$2:$J$2336, 10, FALSE)</f>
        <v>Normal</v>
      </c>
      <c r="N2122">
        <f>VLOOKUP($A2122, 'Hospitalisation Details'!$A$2:$K$2344, 5, FALSE)</f>
        <v>0</v>
      </c>
      <c r="O2122">
        <f>VLOOKUP($A2122, 'Hospitalisation Details'!$A$2:$K$2344, 6, FALSE)</f>
        <v>2156.75</v>
      </c>
      <c r="P2122" t="str">
        <f>VLOOKUP($A2122, 'Hospitalisation Details'!$A$2:$K$2344, 7, FALSE)</f>
        <v>tier - 2</v>
      </c>
      <c r="Q2122" t="str">
        <f>VLOOKUP($A2122, 'Hospitalisation Details'!$A$2:$K$2344, 8, FALSE)</f>
        <v>tier - 2</v>
      </c>
      <c r="R2122" t="str">
        <f>VLOOKUP($A2122, 'Hospitalisation Details'!$A$2:$K$2344, 9, FALSE)</f>
        <v>R1013</v>
      </c>
      <c r="S2122" t="str">
        <f>VLOOKUP($A2122, 'Hospitalisation Details'!$A$2:$K$2344, 10, FALSE)</f>
        <v>10Dec2000</v>
      </c>
      <c r="T2122">
        <f>VLOOKUP($A2122, 'Hospitalisation Details'!$A$2:$K$2344, 11, FALSE)</f>
        <v>22</v>
      </c>
    </row>
    <row r="2123" spans="1:20" ht="15.75" x14ac:dyDescent="0.25">
      <c r="A2123" s="1" t="s">
        <v>240</v>
      </c>
      <c r="B2123" t="str">
        <f>VLOOKUP($A2123, 'Customer Names'!$A$2:$D$2336, 2, FALSE)</f>
        <v>Gersbach</v>
      </c>
      <c r="C2123" t="str">
        <f>VLOOKUP($A2123, 'Customer Names'!$A$2:$D$2336, 3, FALSE)</f>
        <v xml:space="preserve"> Ms</v>
      </c>
      <c r="D2123" t="str">
        <f>VLOOKUP($A2123, 'Customer Names'!$A$2:$D$2336, 4, FALSE)</f>
        <v xml:space="preserve">  Shauna R</v>
      </c>
      <c r="E2123">
        <f>VLOOKUP($A2123, 'Medical Examinations'!$A$2:$J$2336, 2, FALSE)</f>
        <v>28.05</v>
      </c>
      <c r="F2123">
        <f>VLOOKUP($A2123, 'Medical Examinations'!$A$2:$J$2336, 3, FALSE)</f>
        <v>6.2</v>
      </c>
      <c r="G2123" t="str">
        <f>VLOOKUP($A2123, 'Medical Examinations'!$A$2:$J$2336, 4, FALSE)</f>
        <v>No</v>
      </c>
      <c r="H2123" t="str">
        <f>VLOOKUP($A2123, 'Medical Examinations'!$A$2:$J$2336, 5, FALSE)</f>
        <v>No</v>
      </c>
      <c r="I2123" t="str">
        <f>VLOOKUP($A2123, 'Medical Examinations'!$A$2:$J$2336, 6, FALSE)</f>
        <v>No</v>
      </c>
      <c r="J2123">
        <f>VLOOKUP($A2123, 'Medical Examinations'!$A$2:$J$2336, 7, FALSE)</f>
        <v>0</v>
      </c>
      <c r="K2123" t="str">
        <f>VLOOKUP($A2123, 'Medical Examinations'!$A$2:$J$2336, 8, FALSE)</f>
        <v>No</v>
      </c>
      <c r="L2123" t="str">
        <f>VLOOKUP($A2123, 'Medical Examinations'!$A$2:$J$2336, 9, FALSE)</f>
        <v>Obesity</v>
      </c>
      <c r="M2123" t="str">
        <f>VLOOKUP($A2123, 'Medical Examinations'!$A$2:$J$2336, 10, FALSE)</f>
        <v>Diabetes</v>
      </c>
      <c r="N2123">
        <f>VLOOKUP($A2123, 'Hospitalisation Details'!$A$2:$K$2344, 5, FALSE)</f>
        <v>0</v>
      </c>
      <c r="O2123">
        <f>VLOOKUP($A2123, 'Hospitalisation Details'!$A$2:$K$2344, 6, FALSE)</f>
        <v>2155.6799999999998</v>
      </c>
      <c r="P2123" t="str">
        <f>VLOOKUP($A2123, 'Hospitalisation Details'!$A$2:$K$2344, 7, FALSE)</f>
        <v>tier - 2</v>
      </c>
      <c r="Q2123" t="str">
        <f>VLOOKUP($A2123, 'Hospitalisation Details'!$A$2:$K$2344, 8, FALSE)</f>
        <v>tier - 3</v>
      </c>
      <c r="R2123" t="str">
        <f>VLOOKUP($A2123, 'Hospitalisation Details'!$A$2:$K$2344, 9, FALSE)</f>
        <v>R1013</v>
      </c>
      <c r="S2123" t="str">
        <f>VLOOKUP($A2123, 'Hospitalisation Details'!$A$2:$K$2344, 10, FALSE)</f>
        <v>29Nov2000</v>
      </c>
      <c r="T2123">
        <f>VLOOKUP($A2123, 'Hospitalisation Details'!$A$2:$K$2344, 11, FALSE)</f>
        <v>22</v>
      </c>
    </row>
    <row r="2124" spans="1:20" ht="15.75" x14ac:dyDescent="0.25">
      <c r="A2124" s="1" t="s">
        <v>239</v>
      </c>
      <c r="B2124" t="str">
        <f>VLOOKUP($A2124, 'Customer Names'!$A$2:$D$2336, 2, FALSE)</f>
        <v>Taylor-Watson</v>
      </c>
      <c r="C2124" t="str">
        <f>VLOOKUP($A2124, 'Customer Names'!$A$2:$D$2336, 3, FALSE)</f>
        <v xml:space="preserve"> Ms</v>
      </c>
      <c r="D2124" t="str">
        <f>VLOOKUP($A2124, 'Customer Names'!$A$2:$D$2336, 4, FALSE)</f>
        <v xml:space="preserve">  Lindsay J</v>
      </c>
      <c r="E2124">
        <f>VLOOKUP($A2124, 'Medical Examinations'!$A$2:$J$2336, 2, FALSE)</f>
        <v>27.1</v>
      </c>
      <c r="F2124">
        <f>VLOOKUP($A2124, 'Medical Examinations'!$A$2:$J$2336, 3, FALSE)</f>
        <v>4.45</v>
      </c>
      <c r="G2124" t="str">
        <f>VLOOKUP($A2124, 'Medical Examinations'!$A$2:$J$2336, 4, FALSE)</f>
        <v>No</v>
      </c>
      <c r="H2124" t="str">
        <f>VLOOKUP($A2124, 'Medical Examinations'!$A$2:$J$2336, 5, FALSE)</f>
        <v>No</v>
      </c>
      <c r="I2124" t="str">
        <f>VLOOKUP($A2124, 'Medical Examinations'!$A$2:$J$2336, 6, FALSE)</f>
        <v>No</v>
      </c>
      <c r="J2124">
        <f>VLOOKUP($A2124, 'Medical Examinations'!$A$2:$J$2336, 7, FALSE)</f>
        <v>0</v>
      </c>
      <c r="K2124" t="str">
        <f>VLOOKUP($A2124, 'Medical Examinations'!$A$2:$J$2336, 8, FALSE)</f>
        <v>No</v>
      </c>
      <c r="L2124" t="str">
        <f>VLOOKUP($A2124, 'Medical Examinations'!$A$2:$J$2336, 9, FALSE)</f>
        <v>Obesity</v>
      </c>
      <c r="M2124" t="str">
        <f>VLOOKUP($A2124, 'Medical Examinations'!$A$2:$J$2336, 10, FALSE)</f>
        <v>Normal</v>
      </c>
      <c r="N2124">
        <f>VLOOKUP($A2124, 'Hospitalisation Details'!$A$2:$K$2344, 5, FALSE)</f>
        <v>0</v>
      </c>
      <c r="O2124">
        <f>VLOOKUP($A2124, 'Hospitalisation Details'!$A$2:$K$2344, 6, FALSE)</f>
        <v>2154.36</v>
      </c>
      <c r="P2124" t="str">
        <f>VLOOKUP($A2124, 'Hospitalisation Details'!$A$2:$K$2344, 7, FALSE)</f>
        <v>tier - 2</v>
      </c>
      <c r="Q2124" t="str">
        <f>VLOOKUP($A2124, 'Hospitalisation Details'!$A$2:$K$2344, 8, FALSE)</f>
        <v>tier - 2</v>
      </c>
      <c r="R2124" t="str">
        <f>VLOOKUP($A2124, 'Hospitalisation Details'!$A$2:$K$2344, 9, FALSE)</f>
        <v>R1011</v>
      </c>
      <c r="S2124" t="str">
        <f>VLOOKUP($A2124, 'Hospitalisation Details'!$A$2:$K$2344, 10, FALSE)</f>
        <v>22Oct2000</v>
      </c>
      <c r="T2124">
        <f>VLOOKUP($A2124, 'Hospitalisation Details'!$A$2:$K$2344, 11, FALSE)</f>
        <v>22</v>
      </c>
    </row>
    <row r="2125" spans="1:20" ht="15.75" x14ac:dyDescent="0.25">
      <c r="A2125" s="1" t="s">
        <v>238</v>
      </c>
      <c r="B2125" t="str">
        <f>VLOOKUP($A2125, 'Customer Names'!$A$2:$D$2336, 2, FALSE)</f>
        <v>Crawford</v>
      </c>
      <c r="C2125" t="str">
        <f>VLOOKUP($A2125, 'Customer Names'!$A$2:$D$2336, 3, FALSE)</f>
        <v xml:space="preserve"> Ms</v>
      </c>
      <c r="D2125" t="str">
        <f>VLOOKUP($A2125, 'Customer Names'!$A$2:$D$2336, 4, FALSE)</f>
        <v xml:space="preserve">  Danya A</v>
      </c>
      <c r="E2125">
        <f>VLOOKUP($A2125, 'Medical Examinations'!$A$2:$J$2336, 2, FALSE)</f>
        <v>24.3</v>
      </c>
      <c r="F2125">
        <f>VLOOKUP($A2125, 'Medical Examinations'!$A$2:$J$2336, 3, FALSE)</f>
        <v>6.1</v>
      </c>
      <c r="G2125" t="str">
        <f>VLOOKUP($A2125, 'Medical Examinations'!$A$2:$J$2336, 4, FALSE)</f>
        <v>No</v>
      </c>
      <c r="H2125" t="str">
        <f>VLOOKUP($A2125, 'Medical Examinations'!$A$2:$J$2336, 5, FALSE)</f>
        <v>No</v>
      </c>
      <c r="I2125" t="str">
        <f>VLOOKUP($A2125, 'Medical Examinations'!$A$2:$J$2336, 6, FALSE)</f>
        <v>No</v>
      </c>
      <c r="J2125">
        <f>VLOOKUP($A2125, 'Medical Examinations'!$A$2:$J$2336, 7, FALSE)</f>
        <v>0</v>
      </c>
      <c r="K2125" t="str">
        <f>VLOOKUP($A2125, 'Medical Examinations'!$A$2:$J$2336, 8, FALSE)</f>
        <v>No</v>
      </c>
      <c r="L2125" t="str">
        <f>VLOOKUP($A2125, 'Medical Examinations'!$A$2:$J$2336, 9, FALSE)</f>
        <v>Obesity</v>
      </c>
      <c r="M2125" t="str">
        <f>VLOOKUP($A2125, 'Medical Examinations'!$A$2:$J$2336, 10, FALSE)</f>
        <v>Diabetes</v>
      </c>
      <c r="N2125">
        <f>VLOOKUP($A2125, 'Hospitalisation Details'!$A$2:$K$2344, 5, FALSE)</f>
        <v>0</v>
      </c>
      <c r="O2125">
        <f>VLOOKUP($A2125, 'Hospitalisation Details'!$A$2:$K$2344, 6, FALSE)</f>
        <v>2150.4699999999998</v>
      </c>
      <c r="P2125" t="str">
        <f>VLOOKUP($A2125, 'Hospitalisation Details'!$A$2:$K$2344, 7, FALSE)</f>
        <v>tier - 2</v>
      </c>
      <c r="Q2125" t="str">
        <f>VLOOKUP($A2125, 'Hospitalisation Details'!$A$2:$K$2344, 8, FALSE)</f>
        <v>tier - 3</v>
      </c>
      <c r="R2125" t="str">
        <f>VLOOKUP($A2125, 'Hospitalisation Details'!$A$2:$K$2344, 9, FALSE)</f>
        <v>R1011</v>
      </c>
      <c r="S2125" t="str">
        <f>VLOOKUP($A2125, 'Hospitalisation Details'!$A$2:$K$2344, 10, FALSE)</f>
        <v>27Dec2000</v>
      </c>
      <c r="T2125">
        <f>VLOOKUP($A2125, 'Hospitalisation Details'!$A$2:$K$2344, 11, FALSE)</f>
        <v>22</v>
      </c>
    </row>
    <row r="2126" spans="1:20" ht="15.75" x14ac:dyDescent="0.25">
      <c r="A2126" s="1" t="s">
        <v>237</v>
      </c>
      <c r="B2126" t="str">
        <f>VLOOKUP($A2126, 'Customer Names'!$A$2:$D$2336, 2, FALSE)</f>
        <v>Levitsky</v>
      </c>
      <c r="C2126" t="str">
        <f>VLOOKUP($A2126, 'Customer Names'!$A$2:$D$2336, 3, FALSE)</f>
        <v xml:space="preserve"> Ms</v>
      </c>
      <c r="D2126" t="str">
        <f>VLOOKUP($A2126, 'Customer Names'!$A$2:$D$2336, 4, FALSE)</f>
        <v xml:space="preserve">  Lorraine</v>
      </c>
      <c r="E2126">
        <f>VLOOKUP($A2126, 'Medical Examinations'!$A$2:$J$2336, 2, FALSE)</f>
        <v>30.72</v>
      </c>
      <c r="F2126">
        <f>VLOOKUP($A2126, 'Medical Examinations'!$A$2:$J$2336, 3, FALSE)</f>
        <v>6.06</v>
      </c>
      <c r="G2126" t="str">
        <f>VLOOKUP($A2126, 'Medical Examinations'!$A$2:$J$2336, 4, FALSE)</f>
        <v>No</v>
      </c>
      <c r="H2126" t="str">
        <f>VLOOKUP($A2126, 'Medical Examinations'!$A$2:$J$2336, 5, FALSE)</f>
        <v>No</v>
      </c>
      <c r="I2126" t="str">
        <f>VLOOKUP($A2126, 'Medical Examinations'!$A$2:$J$2336, 6, FALSE)</f>
        <v>No</v>
      </c>
      <c r="J2126">
        <f>VLOOKUP($A2126, 'Medical Examinations'!$A$2:$J$2336, 7, FALSE)</f>
        <v>1</v>
      </c>
      <c r="K2126" t="str">
        <f>VLOOKUP($A2126, 'Medical Examinations'!$A$2:$J$2336, 8, FALSE)</f>
        <v>No</v>
      </c>
      <c r="L2126" t="str">
        <f>VLOOKUP($A2126, 'Medical Examinations'!$A$2:$J$2336, 9, FALSE)</f>
        <v>Obesity</v>
      </c>
      <c r="M2126" t="str">
        <f>VLOOKUP($A2126, 'Medical Examinations'!$A$2:$J$2336, 10, FALSE)</f>
        <v>Diabetes</v>
      </c>
      <c r="N2126">
        <f>VLOOKUP($A2126, 'Hospitalisation Details'!$A$2:$K$2344, 5, FALSE)</f>
        <v>0</v>
      </c>
      <c r="O2126">
        <f>VLOOKUP($A2126, 'Hospitalisation Details'!$A$2:$K$2344, 6, FALSE)</f>
        <v>2144.85</v>
      </c>
      <c r="P2126" t="str">
        <f>VLOOKUP($A2126, 'Hospitalisation Details'!$A$2:$K$2344, 7, FALSE)</f>
        <v>tier - 2</v>
      </c>
      <c r="Q2126" t="str">
        <f>VLOOKUP($A2126, 'Hospitalisation Details'!$A$2:$K$2344, 8, FALSE)</f>
        <v>tier - 1</v>
      </c>
      <c r="R2126" t="str">
        <f>VLOOKUP($A2126, 'Hospitalisation Details'!$A$2:$K$2344, 9, FALSE)</f>
        <v>R1011</v>
      </c>
      <c r="S2126" t="str">
        <f>VLOOKUP($A2126, 'Hospitalisation Details'!$A$2:$K$2344, 10, FALSE)</f>
        <v>4Oct2004</v>
      </c>
      <c r="T2126">
        <f>VLOOKUP($A2126, 'Hospitalisation Details'!$A$2:$K$2344, 11, FALSE)</f>
        <v>18</v>
      </c>
    </row>
    <row r="2127" spans="1:20" ht="15.75" x14ac:dyDescent="0.25">
      <c r="A2127" s="1" t="s">
        <v>236</v>
      </c>
      <c r="B2127" t="str">
        <f>VLOOKUP($A2127, 'Customer Names'!$A$2:$D$2336, 2, FALSE)</f>
        <v>Carroll</v>
      </c>
      <c r="C2127" t="str">
        <f>VLOOKUP($A2127, 'Customer Names'!$A$2:$D$2336, 3, FALSE)</f>
        <v xml:space="preserve"> Ms</v>
      </c>
      <c r="D2127" t="str">
        <f>VLOOKUP($A2127, 'Customer Names'!$A$2:$D$2336, 4, FALSE)</f>
        <v xml:space="preserve">  Jennifer L</v>
      </c>
      <c r="E2127">
        <f>VLOOKUP($A2127, 'Medical Examinations'!$A$2:$J$2336, 2, FALSE)</f>
        <v>37.43</v>
      </c>
      <c r="F2127">
        <f>VLOOKUP($A2127, 'Medical Examinations'!$A$2:$J$2336, 3, FALSE)</f>
        <v>4.5599999999999996</v>
      </c>
      <c r="G2127" t="str">
        <f>VLOOKUP($A2127, 'Medical Examinations'!$A$2:$J$2336, 4, FALSE)</f>
        <v>Yes</v>
      </c>
      <c r="H2127" t="str">
        <f>VLOOKUP($A2127, 'Medical Examinations'!$A$2:$J$2336, 5, FALSE)</f>
        <v>No</v>
      </c>
      <c r="I2127" t="str">
        <f>VLOOKUP($A2127, 'Medical Examinations'!$A$2:$J$2336, 6, FALSE)</f>
        <v>Yes</v>
      </c>
      <c r="J2127">
        <f>VLOOKUP($A2127, 'Medical Examinations'!$A$2:$J$2336, 7, FALSE)</f>
        <v>1</v>
      </c>
      <c r="K2127" t="str">
        <f>VLOOKUP($A2127, 'Medical Examinations'!$A$2:$J$2336, 8, FALSE)</f>
        <v>No</v>
      </c>
      <c r="L2127" t="str">
        <f>VLOOKUP($A2127, 'Medical Examinations'!$A$2:$J$2336, 9, FALSE)</f>
        <v>Obesity</v>
      </c>
      <c r="M2127" t="str">
        <f>VLOOKUP($A2127, 'Medical Examinations'!$A$2:$J$2336, 10, FALSE)</f>
        <v>Normal</v>
      </c>
      <c r="N2127">
        <f>VLOOKUP($A2127, 'Hospitalisation Details'!$A$2:$K$2344, 5, FALSE)</f>
        <v>0</v>
      </c>
      <c r="O2127">
        <f>VLOOKUP($A2127, 'Hospitalisation Details'!$A$2:$K$2344, 6, FALSE)</f>
        <v>2138.0700000000002</v>
      </c>
      <c r="P2127" t="str">
        <f>VLOOKUP($A2127, 'Hospitalisation Details'!$A$2:$K$2344, 7, FALSE)</f>
        <v>tier - 2</v>
      </c>
      <c r="Q2127" t="str">
        <f>VLOOKUP($A2127, 'Hospitalisation Details'!$A$2:$K$2344, 8, FALSE)</f>
        <v>tier - 1</v>
      </c>
      <c r="R2127" t="str">
        <f>VLOOKUP($A2127, 'Hospitalisation Details'!$A$2:$K$2344, 9, FALSE)</f>
        <v>R1012</v>
      </c>
      <c r="S2127" t="str">
        <f>VLOOKUP($A2127, 'Hospitalisation Details'!$A$2:$K$2344, 10, FALSE)</f>
        <v>19Aug2003</v>
      </c>
      <c r="T2127">
        <f>VLOOKUP($A2127, 'Hospitalisation Details'!$A$2:$K$2344, 11, FALSE)</f>
        <v>19</v>
      </c>
    </row>
    <row r="2128" spans="1:20" ht="15.75" x14ac:dyDescent="0.25">
      <c r="A2128" s="1" t="s">
        <v>235</v>
      </c>
      <c r="B2128" t="str">
        <f>VLOOKUP($A2128, 'Customer Names'!$A$2:$D$2336, 2, FALSE)</f>
        <v>Campos</v>
      </c>
      <c r="C2128" t="str">
        <f>VLOOKUP($A2128, 'Customer Names'!$A$2:$D$2336, 3, FALSE)</f>
        <v xml:space="preserve"> Mr</v>
      </c>
      <c r="D2128" t="str">
        <f>VLOOKUP($A2128, 'Customer Names'!$A$2:$D$2336, 4, FALSE)</f>
        <v xml:space="preserve">  Jesus Sr</v>
      </c>
      <c r="E2128">
        <f>VLOOKUP($A2128, 'Medical Examinations'!$A$2:$J$2336, 2, FALSE)</f>
        <v>25.74</v>
      </c>
      <c r="F2128">
        <f>VLOOKUP($A2128, 'Medical Examinations'!$A$2:$J$2336, 3, FALSE)</f>
        <v>6.41</v>
      </c>
      <c r="G2128" t="str">
        <f>VLOOKUP($A2128, 'Medical Examinations'!$A$2:$J$2336, 4, FALSE)</f>
        <v>No</v>
      </c>
      <c r="H2128" t="str">
        <f>VLOOKUP($A2128, 'Medical Examinations'!$A$2:$J$2336, 5, FALSE)</f>
        <v>No</v>
      </c>
      <c r="I2128" t="str">
        <f>VLOOKUP($A2128, 'Medical Examinations'!$A$2:$J$2336, 6, FALSE)</f>
        <v>Yes</v>
      </c>
      <c r="J2128">
        <f>VLOOKUP($A2128, 'Medical Examinations'!$A$2:$J$2336, 7, FALSE)</f>
        <v>0</v>
      </c>
      <c r="K2128" t="str">
        <f>VLOOKUP($A2128, 'Medical Examinations'!$A$2:$J$2336, 8, FALSE)</f>
        <v>No</v>
      </c>
      <c r="L2128" t="str">
        <f>VLOOKUP($A2128, 'Medical Examinations'!$A$2:$J$2336, 9, FALSE)</f>
        <v>Obesity</v>
      </c>
      <c r="M2128" t="str">
        <f>VLOOKUP($A2128, 'Medical Examinations'!$A$2:$J$2336, 10, FALSE)</f>
        <v>Diabetes</v>
      </c>
      <c r="N2128">
        <f>VLOOKUP($A2128, 'Hospitalisation Details'!$A$2:$K$2344, 5, FALSE)</f>
        <v>0</v>
      </c>
      <c r="O2128">
        <f>VLOOKUP($A2128, 'Hospitalisation Details'!$A$2:$K$2344, 6, FALSE)</f>
        <v>2137.65</v>
      </c>
      <c r="P2128" t="str">
        <f>VLOOKUP($A2128, 'Hospitalisation Details'!$A$2:$K$2344, 7, FALSE)</f>
        <v>tier - 3</v>
      </c>
      <c r="Q2128" t="str">
        <f>VLOOKUP($A2128, 'Hospitalisation Details'!$A$2:$K$2344, 8, FALSE)</f>
        <v>tier - 1</v>
      </c>
      <c r="R2128" t="str">
        <f>VLOOKUP($A2128, 'Hospitalisation Details'!$A$2:$K$2344, 9, FALSE)</f>
        <v>R1013</v>
      </c>
      <c r="S2128" t="str">
        <f>VLOOKUP($A2128, 'Hospitalisation Details'!$A$2:$K$2344, 10, FALSE)</f>
        <v>3Sep1997</v>
      </c>
      <c r="T2128">
        <f>VLOOKUP($A2128, 'Hospitalisation Details'!$A$2:$K$2344, 11, FALSE)</f>
        <v>25</v>
      </c>
    </row>
    <row r="2129" spans="1:20" ht="15.75" x14ac:dyDescent="0.25">
      <c r="A2129" s="1" t="s">
        <v>234</v>
      </c>
      <c r="B2129" t="str">
        <f>VLOOKUP($A2129, 'Customer Names'!$A$2:$D$2336, 2, FALSE)</f>
        <v>Flajslik</v>
      </c>
      <c r="C2129" t="str">
        <f>VLOOKUP($A2129, 'Customer Names'!$A$2:$D$2336, 3, FALSE)</f>
        <v xml:space="preserve"> Ms</v>
      </c>
      <c r="D2129" t="str">
        <f>VLOOKUP($A2129, 'Customer Names'!$A$2:$D$2336, 4, FALSE)</f>
        <v xml:space="preserve">  Kristen</v>
      </c>
      <c r="E2129">
        <f>VLOOKUP($A2129, 'Medical Examinations'!$A$2:$J$2336, 2, FALSE)</f>
        <v>36.575000000000003</v>
      </c>
      <c r="F2129">
        <f>VLOOKUP($A2129, 'Medical Examinations'!$A$2:$J$2336, 3, FALSE)</f>
        <v>5.57</v>
      </c>
      <c r="G2129" t="str">
        <f>VLOOKUP($A2129, 'Medical Examinations'!$A$2:$J$2336, 4, FALSE)</f>
        <v>Yes</v>
      </c>
      <c r="H2129" t="str">
        <f>VLOOKUP($A2129, 'Medical Examinations'!$A$2:$J$2336, 5, FALSE)</f>
        <v>No</v>
      </c>
      <c r="I2129" t="str">
        <f>VLOOKUP($A2129, 'Medical Examinations'!$A$2:$J$2336, 6, FALSE)</f>
        <v>Yes</v>
      </c>
      <c r="J2129">
        <f>VLOOKUP($A2129, 'Medical Examinations'!$A$2:$J$2336, 7, FALSE)</f>
        <v>1</v>
      </c>
      <c r="K2129" t="str">
        <f>VLOOKUP($A2129, 'Medical Examinations'!$A$2:$J$2336, 8, FALSE)</f>
        <v>No</v>
      </c>
      <c r="L2129" t="str">
        <f>VLOOKUP($A2129, 'Medical Examinations'!$A$2:$J$2336, 9, FALSE)</f>
        <v>Obesity</v>
      </c>
      <c r="M2129" t="str">
        <f>VLOOKUP($A2129, 'Medical Examinations'!$A$2:$J$2336, 10, FALSE)</f>
        <v>Normal</v>
      </c>
      <c r="N2129">
        <f>VLOOKUP($A2129, 'Hospitalisation Details'!$A$2:$K$2344, 5, FALSE)</f>
        <v>0</v>
      </c>
      <c r="O2129">
        <f>VLOOKUP($A2129, 'Hospitalisation Details'!$A$2:$K$2344, 6, FALSE)</f>
        <v>2136.88</v>
      </c>
      <c r="P2129" t="str">
        <f>VLOOKUP($A2129, 'Hospitalisation Details'!$A$2:$K$2344, 7, FALSE)</f>
        <v>tier - 2</v>
      </c>
      <c r="Q2129" t="str">
        <f>VLOOKUP($A2129, 'Hospitalisation Details'!$A$2:$K$2344, 8, FALSE)</f>
        <v>tier - 2</v>
      </c>
      <c r="R2129" t="str">
        <f>VLOOKUP($A2129, 'Hospitalisation Details'!$A$2:$K$2344, 9, FALSE)</f>
        <v>R1012</v>
      </c>
      <c r="S2129" t="str">
        <f>VLOOKUP($A2129, 'Hospitalisation Details'!$A$2:$K$2344, 10, FALSE)</f>
        <v>26Sep2003</v>
      </c>
      <c r="T2129">
        <f>VLOOKUP($A2129, 'Hospitalisation Details'!$A$2:$K$2344, 11, FALSE)</f>
        <v>19</v>
      </c>
    </row>
    <row r="2130" spans="1:20" ht="15.75" x14ac:dyDescent="0.25">
      <c r="A2130" s="1" t="s">
        <v>233</v>
      </c>
      <c r="B2130" t="str">
        <f>VLOOKUP($A2130, 'Customer Names'!$A$2:$D$2336, 2, FALSE)</f>
        <v>Chua</v>
      </c>
      <c r="C2130" t="str">
        <f>VLOOKUP($A2130, 'Customer Names'!$A$2:$D$2336, 3, FALSE)</f>
        <v xml:space="preserve"> Ms</v>
      </c>
      <c r="D2130" t="str">
        <f>VLOOKUP($A2130, 'Customer Names'!$A$2:$D$2336, 4, FALSE)</f>
        <v xml:space="preserve">  Catherine C</v>
      </c>
      <c r="E2130">
        <f>VLOOKUP($A2130, 'Medical Examinations'!$A$2:$J$2336, 2, FALSE)</f>
        <v>35.15</v>
      </c>
      <c r="F2130">
        <f>VLOOKUP($A2130, 'Medical Examinations'!$A$2:$J$2336, 3, FALSE)</f>
        <v>5.47</v>
      </c>
      <c r="G2130" t="str">
        <f>VLOOKUP($A2130, 'Medical Examinations'!$A$2:$J$2336, 4, FALSE)</f>
        <v>Yes</v>
      </c>
      <c r="H2130" t="str">
        <f>VLOOKUP($A2130, 'Medical Examinations'!$A$2:$J$2336, 5, FALSE)</f>
        <v>No</v>
      </c>
      <c r="I2130" t="str">
        <f>VLOOKUP($A2130, 'Medical Examinations'!$A$2:$J$2336, 6, FALSE)</f>
        <v>Yes</v>
      </c>
      <c r="J2130">
        <f>VLOOKUP($A2130, 'Medical Examinations'!$A$2:$J$2336, 7, FALSE)</f>
        <v>1</v>
      </c>
      <c r="K2130" t="str">
        <f>VLOOKUP($A2130, 'Medical Examinations'!$A$2:$J$2336, 8, FALSE)</f>
        <v>No</v>
      </c>
      <c r="L2130" t="str">
        <f>VLOOKUP($A2130, 'Medical Examinations'!$A$2:$J$2336, 9, FALSE)</f>
        <v>Obesity</v>
      </c>
      <c r="M2130" t="str">
        <f>VLOOKUP($A2130, 'Medical Examinations'!$A$2:$J$2336, 10, FALSE)</f>
        <v>Normal</v>
      </c>
      <c r="N2130">
        <f>VLOOKUP($A2130, 'Hospitalisation Details'!$A$2:$K$2344, 5, FALSE)</f>
        <v>0</v>
      </c>
      <c r="O2130">
        <f>VLOOKUP($A2130, 'Hospitalisation Details'!$A$2:$K$2344, 6, FALSE)</f>
        <v>2134.9</v>
      </c>
      <c r="P2130" t="str">
        <f>VLOOKUP($A2130, 'Hospitalisation Details'!$A$2:$K$2344, 7, FALSE)</f>
        <v>tier - 2</v>
      </c>
      <c r="Q2130" t="str">
        <f>VLOOKUP($A2130, 'Hospitalisation Details'!$A$2:$K$2344, 8, FALSE)</f>
        <v>tier - 3</v>
      </c>
      <c r="R2130" t="str">
        <f>VLOOKUP($A2130, 'Hospitalisation Details'!$A$2:$K$2344, 9, FALSE)</f>
        <v>R1012</v>
      </c>
      <c r="S2130" t="str">
        <f>VLOOKUP($A2130, 'Hospitalisation Details'!$A$2:$K$2344, 10, FALSE)</f>
        <v>1Sep2003</v>
      </c>
      <c r="T2130">
        <f>VLOOKUP($A2130, 'Hospitalisation Details'!$A$2:$K$2344, 11, FALSE)</f>
        <v>19</v>
      </c>
    </row>
    <row r="2131" spans="1:20" ht="15.75" x14ac:dyDescent="0.25">
      <c r="A2131" s="1" t="s">
        <v>232</v>
      </c>
      <c r="B2131" t="str">
        <f>VLOOKUP($A2131, 'Customer Names'!$A$2:$D$2336, 2, FALSE)</f>
        <v>Wiltse</v>
      </c>
      <c r="C2131" t="str">
        <f>VLOOKUP($A2131, 'Customer Names'!$A$2:$D$2336, 3, FALSE)</f>
        <v xml:space="preserve"> Ms</v>
      </c>
      <c r="D2131" t="str">
        <f>VLOOKUP($A2131, 'Customer Names'!$A$2:$D$2336, 4, FALSE)</f>
        <v xml:space="preserve">  Paula</v>
      </c>
      <c r="E2131">
        <f>VLOOKUP($A2131, 'Medical Examinations'!$A$2:$J$2336, 2, FALSE)</f>
        <v>32.11</v>
      </c>
      <c r="F2131">
        <f>VLOOKUP($A2131, 'Medical Examinations'!$A$2:$J$2336, 3, FALSE)</f>
        <v>4.43</v>
      </c>
      <c r="G2131" t="str">
        <f>VLOOKUP($A2131, 'Medical Examinations'!$A$2:$J$2336, 4, FALSE)</f>
        <v>No</v>
      </c>
      <c r="H2131" t="str">
        <f>VLOOKUP($A2131, 'Medical Examinations'!$A$2:$J$2336, 5, FALSE)</f>
        <v>No</v>
      </c>
      <c r="I2131" t="str">
        <f>VLOOKUP($A2131, 'Medical Examinations'!$A$2:$J$2336, 6, FALSE)</f>
        <v>Yes</v>
      </c>
      <c r="J2131">
        <f>VLOOKUP($A2131, 'Medical Examinations'!$A$2:$J$2336, 7, FALSE)</f>
        <v>1</v>
      </c>
      <c r="K2131" t="str">
        <f>VLOOKUP($A2131, 'Medical Examinations'!$A$2:$J$2336, 8, FALSE)</f>
        <v>No</v>
      </c>
      <c r="L2131" t="str">
        <f>VLOOKUP($A2131, 'Medical Examinations'!$A$2:$J$2336, 9, FALSE)</f>
        <v>Obesity</v>
      </c>
      <c r="M2131" t="str">
        <f>VLOOKUP($A2131, 'Medical Examinations'!$A$2:$J$2336, 10, FALSE)</f>
        <v>Normal</v>
      </c>
      <c r="N2131">
        <f>VLOOKUP($A2131, 'Hospitalisation Details'!$A$2:$K$2344, 5, FALSE)</f>
        <v>0</v>
      </c>
      <c r="O2131">
        <f>VLOOKUP($A2131, 'Hospitalisation Details'!$A$2:$K$2344, 6, FALSE)</f>
        <v>2130.6799999999998</v>
      </c>
      <c r="P2131" t="str">
        <f>VLOOKUP($A2131, 'Hospitalisation Details'!$A$2:$K$2344, 7, FALSE)</f>
        <v>tier - 2</v>
      </c>
      <c r="Q2131" t="str">
        <f>VLOOKUP($A2131, 'Hospitalisation Details'!$A$2:$K$2344, 8, FALSE)</f>
        <v>tier - 3</v>
      </c>
      <c r="R2131" t="str">
        <f>VLOOKUP($A2131, 'Hospitalisation Details'!$A$2:$K$2344, 9, FALSE)</f>
        <v>R1012</v>
      </c>
      <c r="S2131" t="str">
        <f>VLOOKUP($A2131, 'Hospitalisation Details'!$A$2:$K$2344, 10, FALSE)</f>
        <v>22Dec2003</v>
      </c>
      <c r="T2131">
        <f>VLOOKUP($A2131, 'Hospitalisation Details'!$A$2:$K$2344, 11, FALSE)</f>
        <v>19</v>
      </c>
    </row>
    <row r="2132" spans="1:20" ht="15.75" x14ac:dyDescent="0.25">
      <c r="A2132" s="1" t="s">
        <v>231</v>
      </c>
      <c r="B2132" t="str">
        <f>VLOOKUP($A2132, 'Customer Names'!$A$2:$D$2336, 2, FALSE)</f>
        <v>Fisher</v>
      </c>
      <c r="C2132" t="str">
        <f>VLOOKUP($A2132, 'Customer Names'!$A$2:$D$2336, 3, FALSE)</f>
        <v xml:space="preserve"> Ms</v>
      </c>
      <c r="D2132" t="str">
        <f>VLOOKUP($A2132, 'Customer Names'!$A$2:$D$2336, 4, FALSE)</f>
        <v xml:space="preserve">  Evan</v>
      </c>
      <c r="E2132">
        <f>VLOOKUP($A2132, 'Medical Examinations'!$A$2:$J$2336, 2, FALSE)</f>
        <v>30.495000000000001</v>
      </c>
      <c r="F2132">
        <f>VLOOKUP($A2132, 'Medical Examinations'!$A$2:$J$2336, 3, FALSE)</f>
        <v>4.95</v>
      </c>
      <c r="G2132" t="str">
        <f>VLOOKUP($A2132, 'Medical Examinations'!$A$2:$J$2336, 4, FALSE)</f>
        <v>No</v>
      </c>
      <c r="H2132" t="str">
        <f>VLOOKUP($A2132, 'Medical Examinations'!$A$2:$J$2336, 5, FALSE)</f>
        <v>No</v>
      </c>
      <c r="I2132" t="str">
        <f>VLOOKUP($A2132, 'Medical Examinations'!$A$2:$J$2336, 6, FALSE)</f>
        <v>Yes</v>
      </c>
      <c r="J2132">
        <f>VLOOKUP($A2132, 'Medical Examinations'!$A$2:$J$2336, 7, FALSE)</f>
        <v>1</v>
      </c>
      <c r="K2132" t="str">
        <f>VLOOKUP($A2132, 'Medical Examinations'!$A$2:$J$2336, 8, FALSE)</f>
        <v>No</v>
      </c>
      <c r="L2132" t="str">
        <f>VLOOKUP($A2132, 'Medical Examinations'!$A$2:$J$2336, 9, FALSE)</f>
        <v>Obesity</v>
      </c>
      <c r="M2132" t="str">
        <f>VLOOKUP($A2132, 'Medical Examinations'!$A$2:$J$2336, 10, FALSE)</f>
        <v>Normal</v>
      </c>
      <c r="N2132">
        <f>VLOOKUP($A2132, 'Hospitalisation Details'!$A$2:$K$2344, 5, FALSE)</f>
        <v>0</v>
      </c>
      <c r="O2132">
        <f>VLOOKUP($A2132, 'Hospitalisation Details'!$A$2:$K$2344, 6, FALSE)</f>
        <v>2128.4299999999998</v>
      </c>
      <c r="P2132" t="str">
        <f>VLOOKUP($A2132, 'Hospitalisation Details'!$A$2:$K$2344, 7, FALSE)</f>
        <v>tier - 2</v>
      </c>
      <c r="Q2132" t="str">
        <f>VLOOKUP($A2132, 'Hospitalisation Details'!$A$2:$K$2344, 8, FALSE)</f>
        <v>tier - 1</v>
      </c>
      <c r="R2132" t="str">
        <f>VLOOKUP($A2132, 'Hospitalisation Details'!$A$2:$K$2344, 9, FALSE)</f>
        <v>R1012</v>
      </c>
      <c r="S2132" t="str">
        <f>VLOOKUP($A2132, 'Hospitalisation Details'!$A$2:$K$2344, 10, FALSE)</f>
        <v>30Aug2003</v>
      </c>
      <c r="T2132">
        <f>VLOOKUP($A2132, 'Hospitalisation Details'!$A$2:$K$2344, 11, FALSE)</f>
        <v>19</v>
      </c>
    </row>
    <row r="2133" spans="1:20" ht="15.75" x14ac:dyDescent="0.25">
      <c r="A2133" s="1" t="s">
        <v>230</v>
      </c>
      <c r="B2133" t="str">
        <f>VLOOKUP($A2133, 'Customer Names'!$A$2:$D$2336, 2, FALSE)</f>
        <v>Wilzbacher</v>
      </c>
      <c r="C2133" t="str">
        <f>VLOOKUP($A2133, 'Customer Names'!$A$2:$D$2336, 3, FALSE)</f>
        <v xml:space="preserve"> Mr</v>
      </c>
      <c r="D2133" t="str">
        <f>VLOOKUP($A2133, 'Customer Names'!$A$2:$D$2336, 4, FALSE)</f>
        <v xml:space="preserve">  Nathan J</v>
      </c>
      <c r="E2133">
        <f>VLOOKUP($A2133, 'Medical Examinations'!$A$2:$J$2336, 2, FALSE)</f>
        <v>29.24</v>
      </c>
      <c r="F2133">
        <f>VLOOKUP($A2133, 'Medical Examinations'!$A$2:$J$2336, 3, FALSE)</f>
        <v>4.04</v>
      </c>
      <c r="G2133" t="str">
        <f>VLOOKUP($A2133, 'Medical Examinations'!$A$2:$J$2336, 4, FALSE)</f>
        <v>No</v>
      </c>
      <c r="H2133" t="str">
        <f>VLOOKUP($A2133, 'Medical Examinations'!$A$2:$J$2336, 5, FALSE)</f>
        <v>No</v>
      </c>
      <c r="I2133" t="str">
        <f>VLOOKUP($A2133, 'Medical Examinations'!$A$2:$J$2336, 6, FALSE)</f>
        <v>No</v>
      </c>
      <c r="J2133">
        <f>VLOOKUP($A2133, 'Medical Examinations'!$A$2:$J$2336, 7, FALSE)</f>
        <v>0</v>
      </c>
      <c r="K2133" t="str">
        <f>VLOOKUP($A2133, 'Medical Examinations'!$A$2:$J$2336, 8, FALSE)</f>
        <v>No</v>
      </c>
      <c r="L2133" t="str">
        <f>VLOOKUP($A2133, 'Medical Examinations'!$A$2:$J$2336, 9, FALSE)</f>
        <v>Obesity</v>
      </c>
      <c r="M2133" t="str">
        <f>VLOOKUP($A2133, 'Medical Examinations'!$A$2:$J$2336, 10, FALSE)</f>
        <v>Normal</v>
      </c>
      <c r="N2133">
        <f>VLOOKUP($A2133, 'Hospitalisation Details'!$A$2:$K$2344, 5, FALSE)</f>
        <v>0</v>
      </c>
      <c r="O2133">
        <f>VLOOKUP($A2133, 'Hospitalisation Details'!$A$2:$K$2344, 6, FALSE)</f>
        <v>2118.61</v>
      </c>
      <c r="P2133" t="str">
        <f>VLOOKUP($A2133, 'Hospitalisation Details'!$A$2:$K$2344, 7, FALSE)</f>
        <v>tier - 2</v>
      </c>
      <c r="Q2133" t="str">
        <f>VLOOKUP($A2133, 'Hospitalisation Details'!$A$2:$K$2344, 8, FALSE)</f>
        <v>tier - 1</v>
      </c>
      <c r="R2133" t="str">
        <f>VLOOKUP($A2133, 'Hospitalisation Details'!$A$2:$K$2344, 9, FALSE)</f>
        <v>R1012</v>
      </c>
      <c r="S2133" t="str">
        <f>VLOOKUP($A2133, 'Hospitalisation Details'!$A$2:$K$2344, 10, FALSE)</f>
        <v>4Nov2004</v>
      </c>
      <c r="T2133">
        <f>VLOOKUP($A2133, 'Hospitalisation Details'!$A$2:$K$2344, 11, FALSE)</f>
        <v>18</v>
      </c>
    </row>
    <row r="2134" spans="1:20" ht="15.75" x14ac:dyDescent="0.25">
      <c r="A2134" s="1" t="s">
        <v>229</v>
      </c>
      <c r="B2134" t="str">
        <f>VLOOKUP($A2134, 'Customer Names'!$A$2:$D$2336, 2, FALSE)</f>
        <v>Thayer</v>
      </c>
      <c r="C2134" t="str">
        <f>VLOOKUP($A2134, 'Customer Names'!$A$2:$D$2336, 3, FALSE)</f>
        <v xml:space="preserve"> Ms</v>
      </c>
      <c r="D2134" t="str">
        <f>VLOOKUP($A2134, 'Customer Names'!$A$2:$D$2336, 4, FALSE)</f>
        <v xml:space="preserve">  Ashley M</v>
      </c>
      <c r="E2134">
        <f>VLOOKUP($A2134, 'Medical Examinations'!$A$2:$J$2336, 2, FALSE)</f>
        <v>22.515000000000001</v>
      </c>
      <c r="F2134">
        <f>VLOOKUP($A2134, 'Medical Examinations'!$A$2:$J$2336, 3, FALSE)</f>
        <v>5.93</v>
      </c>
      <c r="G2134" t="str">
        <f>VLOOKUP($A2134, 'Medical Examinations'!$A$2:$J$2336, 4, FALSE)</f>
        <v>No</v>
      </c>
      <c r="H2134" t="str">
        <f>VLOOKUP($A2134, 'Medical Examinations'!$A$2:$J$2336, 5, FALSE)</f>
        <v>No</v>
      </c>
      <c r="I2134" t="str">
        <f>VLOOKUP($A2134, 'Medical Examinations'!$A$2:$J$2336, 6, FALSE)</f>
        <v>Yes</v>
      </c>
      <c r="J2134">
        <f>VLOOKUP($A2134, 'Medical Examinations'!$A$2:$J$2336, 7, FALSE)</f>
        <v>0</v>
      </c>
      <c r="K2134" t="str">
        <f>VLOOKUP($A2134, 'Medical Examinations'!$A$2:$J$2336, 8, FALSE)</f>
        <v>No</v>
      </c>
      <c r="L2134" t="str">
        <f>VLOOKUP($A2134, 'Medical Examinations'!$A$2:$J$2336, 9, FALSE)</f>
        <v>Obesity</v>
      </c>
      <c r="M2134" t="str">
        <f>VLOOKUP($A2134, 'Medical Examinations'!$A$2:$J$2336, 10, FALSE)</f>
        <v>Diabetes</v>
      </c>
      <c r="N2134">
        <f>VLOOKUP($A2134, 'Hospitalisation Details'!$A$2:$K$2344, 5, FALSE)</f>
        <v>0</v>
      </c>
      <c r="O2134">
        <f>VLOOKUP($A2134, 'Hospitalisation Details'!$A$2:$K$2344, 6, FALSE)</f>
        <v>2117.34</v>
      </c>
      <c r="P2134" t="str">
        <f>VLOOKUP($A2134, 'Hospitalisation Details'!$A$2:$K$2344, 7, FALSE)</f>
        <v>tier - 2</v>
      </c>
      <c r="Q2134" t="str">
        <f>VLOOKUP($A2134, 'Hospitalisation Details'!$A$2:$K$2344, 8, FALSE)</f>
        <v>tier - 3</v>
      </c>
      <c r="R2134" t="str">
        <f>VLOOKUP($A2134, 'Hospitalisation Details'!$A$2:$K$2344, 9, FALSE)</f>
        <v>R1012</v>
      </c>
      <c r="S2134" t="str">
        <f>VLOOKUP($A2134, 'Hospitalisation Details'!$A$2:$K$2344, 10, FALSE)</f>
        <v>30Sep2003</v>
      </c>
      <c r="T2134">
        <f>VLOOKUP($A2134, 'Hospitalisation Details'!$A$2:$K$2344, 11, FALSE)</f>
        <v>19</v>
      </c>
    </row>
    <row r="2135" spans="1:20" ht="15.75" x14ac:dyDescent="0.25">
      <c r="A2135" s="1" t="s">
        <v>228</v>
      </c>
      <c r="B2135" t="str">
        <f>VLOOKUP($A2135, 'Customer Names'!$A$2:$D$2336, 2, FALSE)</f>
        <v>Brosseau</v>
      </c>
      <c r="C2135" t="str">
        <f>VLOOKUP($A2135, 'Customer Names'!$A$2:$D$2336, 3, FALSE)</f>
        <v xml:space="preserve"> Mr</v>
      </c>
      <c r="D2135" t="str">
        <f>VLOOKUP($A2135, 'Customer Names'!$A$2:$D$2336, 4, FALSE)</f>
        <v xml:space="preserve">  Jason</v>
      </c>
      <c r="E2135">
        <f>VLOOKUP($A2135, 'Medical Examinations'!$A$2:$J$2336, 2, FALSE)</f>
        <v>15.65</v>
      </c>
      <c r="F2135">
        <f>VLOOKUP($A2135, 'Medical Examinations'!$A$2:$J$2336, 3, FALSE)</f>
        <v>4.2300000000000004</v>
      </c>
      <c r="G2135" t="str">
        <f>VLOOKUP($A2135, 'Medical Examinations'!$A$2:$J$2336, 4, FALSE)</f>
        <v>No</v>
      </c>
      <c r="H2135" t="str">
        <f>VLOOKUP($A2135, 'Medical Examinations'!$A$2:$J$2336, 5, FALSE)</f>
        <v>No</v>
      </c>
      <c r="I2135" t="str">
        <f>VLOOKUP($A2135, 'Medical Examinations'!$A$2:$J$2336, 6, FALSE)</f>
        <v>No</v>
      </c>
      <c r="J2135">
        <f>VLOOKUP($A2135, 'Medical Examinations'!$A$2:$J$2336, 7, FALSE)</f>
        <v>0</v>
      </c>
      <c r="K2135" t="str">
        <f>VLOOKUP($A2135, 'Medical Examinations'!$A$2:$J$2336, 8, FALSE)</f>
        <v>No</v>
      </c>
      <c r="L2135" t="str">
        <f>VLOOKUP($A2135, 'Medical Examinations'!$A$2:$J$2336, 9, FALSE)</f>
        <v>Underweight</v>
      </c>
      <c r="M2135" t="str">
        <f>VLOOKUP($A2135, 'Medical Examinations'!$A$2:$J$2336, 10, FALSE)</f>
        <v>Normal</v>
      </c>
      <c r="N2135">
        <f>VLOOKUP($A2135, 'Hospitalisation Details'!$A$2:$K$2344, 5, FALSE)</f>
        <v>3</v>
      </c>
      <c r="O2135">
        <f>VLOOKUP($A2135, 'Hospitalisation Details'!$A$2:$K$2344, 6, FALSE)</f>
        <v>2106.2600000000002</v>
      </c>
      <c r="P2135" t="str">
        <f>VLOOKUP($A2135, 'Hospitalisation Details'!$A$2:$K$2344, 7, FALSE)</f>
        <v>tier - 2</v>
      </c>
      <c r="Q2135" t="str">
        <f>VLOOKUP($A2135, 'Hospitalisation Details'!$A$2:$K$2344, 8, FALSE)</f>
        <v>tier - 2</v>
      </c>
      <c r="R2135" t="str">
        <f>VLOOKUP($A2135, 'Hospitalisation Details'!$A$2:$K$2344, 9, FALSE)</f>
        <v>R1013</v>
      </c>
      <c r="S2135" t="str">
        <f>VLOOKUP($A2135, 'Hospitalisation Details'!$A$2:$K$2344, 10, FALSE)</f>
        <v>21Jul1989</v>
      </c>
      <c r="T2135">
        <f>VLOOKUP($A2135, 'Hospitalisation Details'!$A$2:$K$2344, 11, FALSE)</f>
        <v>33</v>
      </c>
    </row>
    <row r="2136" spans="1:20" ht="15.75" x14ac:dyDescent="0.25">
      <c r="A2136" s="1" t="s">
        <v>227</v>
      </c>
      <c r="B2136" t="str">
        <f>VLOOKUP($A2136, 'Customer Names'!$A$2:$D$2336, 2, FALSE)</f>
        <v>Phares</v>
      </c>
      <c r="C2136" t="str">
        <f>VLOOKUP($A2136, 'Customer Names'!$A$2:$D$2336, 3, FALSE)</f>
        <v xml:space="preserve"> Mr</v>
      </c>
      <c r="D2136" t="str">
        <f>VLOOKUP($A2136, 'Customer Names'!$A$2:$D$2336, 4, FALSE)</f>
        <v xml:space="preserve">  Marshall</v>
      </c>
      <c r="E2136">
        <f>VLOOKUP($A2136, 'Medical Examinations'!$A$2:$J$2336, 2, FALSE)</f>
        <v>27.36</v>
      </c>
      <c r="F2136">
        <f>VLOOKUP($A2136, 'Medical Examinations'!$A$2:$J$2336, 3, FALSE)</f>
        <v>5.59</v>
      </c>
      <c r="G2136" t="str">
        <f>VLOOKUP($A2136, 'Medical Examinations'!$A$2:$J$2336, 4, FALSE)</f>
        <v>No</v>
      </c>
      <c r="H2136" t="str">
        <f>VLOOKUP($A2136, 'Medical Examinations'!$A$2:$J$2336, 5, FALSE)</f>
        <v>No</v>
      </c>
      <c r="I2136" t="str">
        <f>VLOOKUP($A2136, 'Medical Examinations'!$A$2:$J$2336, 6, FALSE)</f>
        <v>No</v>
      </c>
      <c r="J2136">
        <f>VLOOKUP($A2136, 'Medical Examinations'!$A$2:$J$2336, 7, FALSE)</f>
        <v>0</v>
      </c>
      <c r="K2136" t="str">
        <f>VLOOKUP($A2136, 'Medical Examinations'!$A$2:$J$2336, 8, FALSE)</f>
        <v>No</v>
      </c>
      <c r="L2136" t="str">
        <f>VLOOKUP($A2136, 'Medical Examinations'!$A$2:$J$2336, 9, FALSE)</f>
        <v>Obesity</v>
      </c>
      <c r="M2136" t="str">
        <f>VLOOKUP($A2136, 'Medical Examinations'!$A$2:$J$2336, 10, FALSE)</f>
        <v>Normal</v>
      </c>
      <c r="N2136">
        <f>VLOOKUP($A2136, 'Hospitalisation Details'!$A$2:$K$2344, 5, FALSE)</f>
        <v>0</v>
      </c>
      <c r="O2136">
        <f>VLOOKUP($A2136, 'Hospitalisation Details'!$A$2:$K$2344, 6, FALSE)</f>
        <v>2104.11</v>
      </c>
      <c r="P2136" t="str">
        <f>VLOOKUP($A2136, 'Hospitalisation Details'!$A$2:$K$2344, 7, FALSE)</f>
        <v>tier - 2</v>
      </c>
      <c r="Q2136" t="str">
        <f>VLOOKUP($A2136, 'Hospitalisation Details'!$A$2:$K$2344, 8, FALSE)</f>
        <v>tier - 1</v>
      </c>
      <c r="R2136" t="str">
        <f>VLOOKUP($A2136, 'Hospitalisation Details'!$A$2:$K$2344, 9, FALSE)</f>
        <v>R1016</v>
      </c>
      <c r="S2136" t="str">
        <f>VLOOKUP($A2136, 'Hospitalisation Details'!$A$2:$K$2344, 10, FALSE)</f>
        <v>28Nov2001</v>
      </c>
      <c r="T2136">
        <f>VLOOKUP($A2136, 'Hospitalisation Details'!$A$2:$K$2344, 11, FALSE)</f>
        <v>21</v>
      </c>
    </row>
    <row r="2137" spans="1:20" ht="15.75" x14ac:dyDescent="0.25">
      <c r="A2137" s="1" t="s">
        <v>226</v>
      </c>
      <c r="B2137" t="str">
        <f>VLOOKUP($A2137, 'Customer Names'!$A$2:$D$2336, 2, FALSE)</f>
        <v>Curley</v>
      </c>
      <c r="C2137" t="str">
        <f>VLOOKUP($A2137, 'Customer Names'!$A$2:$D$2336, 3, FALSE)</f>
        <v xml:space="preserve"> Mr</v>
      </c>
      <c r="D2137" t="str">
        <f>VLOOKUP($A2137, 'Customer Names'!$A$2:$D$2336, 4, FALSE)</f>
        <v xml:space="preserve">  Lavar</v>
      </c>
      <c r="E2137">
        <f>VLOOKUP($A2137, 'Medical Examinations'!$A$2:$J$2336, 2, FALSE)</f>
        <v>22.3</v>
      </c>
      <c r="F2137">
        <f>VLOOKUP($A2137, 'Medical Examinations'!$A$2:$J$2336, 3, FALSE)</f>
        <v>4.8899999999999997</v>
      </c>
      <c r="G2137" t="str">
        <f>VLOOKUP($A2137, 'Medical Examinations'!$A$2:$J$2336, 4, FALSE)</f>
        <v>No</v>
      </c>
      <c r="H2137" t="str">
        <f>VLOOKUP($A2137, 'Medical Examinations'!$A$2:$J$2336, 5, FALSE)</f>
        <v>No</v>
      </c>
      <c r="I2137" t="str">
        <f>VLOOKUP($A2137, 'Medical Examinations'!$A$2:$J$2336, 6, FALSE)</f>
        <v>No</v>
      </c>
      <c r="J2137">
        <f>VLOOKUP($A2137, 'Medical Examinations'!$A$2:$J$2336, 7, FALSE)</f>
        <v>0</v>
      </c>
      <c r="K2137" t="str">
        <f>VLOOKUP($A2137, 'Medical Examinations'!$A$2:$J$2336, 8, FALSE)</f>
        <v>No</v>
      </c>
      <c r="L2137" t="str">
        <f>VLOOKUP($A2137, 'Medical Examinations'!$A$2:$J$2336, 9, FALSE)</f>
        <v>Obesity</v>
      </c>
      <c r="M2137" t="str">
        <f>VLOOKUP($A2137, 'Medical Examinations'!$A$2:$J$2336, 10, FALSE)</f>
        <v>Normal</v>
      </c>
      <c r="N2137">
        <f>VLOOKUP($A2137, 'Hospitalisation Details'!$A$2:$K$2344, 5, FALSE)</f>
        <v>1</v>
      </c>
      <c r="O2137">
        <f>VLOOKUP($A2137, 'Hospitalisation Details'!$A$2:$K$2344, 6, FALSE)</f>
        <v>2103.08</v>
      </c>
      <c r="P2137" t="str">
        <f>VLOOKUP($A2137, 'Hospitalisation Details'!$A$2:$K$2344, 7, FALSE)</f>
        <v>tier - 3</v>
      </c>
      <c r="Q2137" t="str">
        <f>VLOOKUP($A2137, 'Hospitalisation Details'!$A$2:$K$2344, 8, FALSE)</f>
        <v>tier - 2</v>
      </c>
      <c r="R2137" t="str">
        <f>VLOOKUP($A2137, 'Hospitalisation Details'!$A$2:$K$2344, 9, FALSE)</f>
        <v>R1011</v>
      </c>
      <c r="S2137" t="str">
        <f>VLOOKUP($A2137, 'Hospitalisation Details'!$A$2:$K$2344, 10, FALSE)</f>
        <v>22Jun2001</v>
      </c>
      <c r="T2137">
        <f>VLOOKUP($A2137, 'Hospitalisation Details'!$A$2:$K$2344, 11, FALSE)</f>
        <v>21</v>
      </c>
    </row>
    <row r="2138" spans="1:20" ht="15.75" x14ac:dyDescent="0.25">
      <c r="A2138" s="1" t="s">
        <v>225</v>
      </c>
      <c r="B2138" t="str">
        <f>VLOOKUP($A2138, 'Customer Names'!$A$2:$D$2336, 2, FALSE)</f>
        <v>Johnston</v>
      </c>
      <c r="C2138" t="str">
        <f>VLOOKUP($A2138, 'Customer Names'!$A$2:$D$2336, 3, FALSE)</f>
        <v xml:space="preserve"> Mr</v>
      </c>
      <c r="D2138" t="str">
        <f>VLOOKUP($A2138, 'Customer Names'!$A$2:$D$2336, 4, FALSE)</f>
        <v xml:space="preserve">  Charlie T</v>
      </c>
      <c r="E2138">
        <f>VLOOKUP($A2138, 'Medical Examinations'!$A$2:$J$2336, 2, FALSE)</f>
        <v>26.03</v>
      </c>
      <c r="F2138">
        <f>VLOOKUP($A2138, 'Medical Examinations'!$A$2:$J$2336, 3, FALSE)</f>
        <v>5.81</v>
      </c>
      <c r="G2138" t="str">
        <f>VLOOKUP($A2138, 'Medical Examinations'!$A$2:$J$2336, 4, FALSE)</f>
        <v>No</v>
      </c>
      <c r="H2138" t="str">
        <f>VLOOKUP($A2138, 'Medical Examinations'!$A$2:$J$2336, 5, FALSE)</f>
        <v>No</v>
      </c>
      <c r="I2138" t="str">
        <f>VLOOKUP($A2138, 'Medical Examinations'!$A$2:$J$2336, 6, FALSE)</f>
        <v>No</v>
      </c>
      <c r="J2138">
        <f>VLOOKUP($A2138, 'Medical Examinations'!$A$2:$J$2336, 7, FALSE)</f>
        <v>0</v>
      </c>
      <c r="K2138" t="str">
        <f>VLOOKUP($A2138, 'Medical Examinations'!$A$2:$J$2336, 8, FALSE)</f>
        <v>No</v>
      </c>
      <c r="L2138" t="str">
        <f>VLOOKUP($A2138, 'Medical Examinations'!$A$2:$J$2336, 9, FALSE)</f>
        <v>Obesity</v>
      </c>
      <c r="M2138" t="str">
        <f>VLOOKUP($A2138, 'Medical Examinations'!$A$2:$J$2336, 10, FALSE)</f>
        <v>Diabetes</v>
      </c>
      <c r="N2138">
        <f>VLOOKUP($A2138, 'Hospitalisation Details'!$A$2:$K$2344, 5, FALSE)</f>
        <v>0</v>
      </c>
      <c r="O2138">
        <f>VLOOKUP($A2138, 'Hospitalisation Details'!$A$2:$K$2344, 6, FALSE)</f>
        <v>2102.2600000000002</v>
      </c>
      <c r="P2138" t="str">
        <f>VLOOKUP($A2138, 'Hospitalisation Details'!$A$2:$K$2344, 7, FALSE)</f>
        <v>tier - 3</v>
      </c>
      <c r="Q2138" t="str">
        <f>VLOOKUP($A2138, 'Hospitalisation Details'!$A$2:$K$2344, 8, FALSE)</f>
        <v>tier - 2</v>
      </c>
      <c r="R2138" t="str">
        <f>VLOOKUP($A2138, 'Hospitalisation Details'!$A$2:$K$2344, 9, FALSE)</f>
        <v>R1019</v>
      </c>
      <c r="S2138" t="str">
        <f>VLOOKUP($A2138, 'Hospitalisation Details'!$A$2:$K$2344, 10, FALSE)</f>
        <v>14Aug2001</v>
      </c>
      <c r="T2138">
        <f>VLOOKUP($A2138, 'Hospitalisation Details'!$A$2:$K$2344, 11, FALSE)</f>
        <v>21</v>
      </c>
    </row>
    <row r="2139" spans="1:20" ht="15.75" x14ac:dyDescent="0.25">
      <c r="A2139" s="1" t="s">
        <v>224</v>
      </c>
      <c r="B2139" t="str">
        <f>VLOOKUP($A2139, 'Customer Names'!$A$2:$D$2336, 2, FALSE)</f>
        <v>Padula</v>
      </c>
      <c r="C2139" t="str">
        <f>VLOOKUP($A2139, 'Customer Names'!$A$2:$D$2336, 3, FALSE)</f>
        <v xml:space="preserve"> Mrs</v>
      </c>
      <c r="D2139" t="str">
        <f>VLOOKUP($A2139, 'Customer Names'!$A$2:$D$2336, 4, FALSE)</f>
        <v xml:space="preserve">  Lauren</v>
      </c>
      <c r="E2139">
        <f>VLOOKUP($A2139, 'Medical Examinations'!$A$2:$J$2336, 2, FALSE)</f>
        <v>27.74</v>
      </c>
      <c r="F2139">
        <f>VLOOKUP($A2139, 'Medical Examinations'!$A$2:$J$2336, 3, FALSE)</f>
        <v>4.29</v>
      </c>
      <c r="G2139" t="str">
        <f>VLOOKUP($A2139, 'Medical Examinations'!$A$2:$J$2336, 4, FALSE)</f>
        <v>No</v>
      </c>
      <c r="H2139" t="str">
        <f>VLOOKUP($A2139, 'Medical Examinations'!$A$2:$J$2336, 5, FALSE)</f>
        <v>No</v>
      </c>
      <c r="I2139" t="str">
        <f>VLOOKUP($A2139, 'Medical Examinations'!$A$2:$J$2336, 6, FALSE)</f>
        <v>No</v>
      </c>
      <c r="J2139">
        <f>VLOOKUP($A2139, 'Medical Examinations'!$A$2:$J$2336, 7, FALSE)</f>
        <v>0</v>
      </c>
      <c r="K2139" t="str">
        <f>VLOOKUP($A2139, 'Medical Examinations'!$A$2:$J$2336, 8, FALSE)</f>
        <v>No</v>
      </c>
      <c r="L2139" t="str">
        <f>VLOOKUP($A2139, 'Medical Examinations'!$A$2:$J$2336, 9, FALSE)</f>
        <v>Obesity</v>
      </c>
      <c r="M2139" t="str">
        <f>VLOOKUP($A2139, 'Medical Examinations'!$A$2:$J$2336, 10, FALSE)</f>
        <v>Normal</v>
      </c>
      <c r="N2139">
        <f>VLOOKUP($A2139, 'Hospitalisation Details'!$A$2:$K$2344, 5, FALSE)</f>
        <v>0</v>
      </c>
      <c r="O2139">
        <f>VLOOKUP($A2139, 'Hospitalisation Details'!$A$2:$K$2344, 6, FALSE)</f>
        <v>2094.1</v>
      </c>
      <c r="P2139" t="str">
        <f>VLOOKUP($A2139, 'Hospitalisation Details'!$A$2:$K$2344, 7, FALSE)</f>
        <v>tier - 3</v>
      </c>
      <c r="Q2139" t="str">
        <f>VLOOKUP($A2139, 'Hospitalisation Details'!$A$2:$K$2344, 8, FALSE)</f>
        <v>tier - 2</v>
      </c>
      <c r="R2139" t="str">
        <f>VLOOKUP($A2139, 'Hospitalisation Details'!$A$2:$K$2344, 9, FALSE)</f>
        <v>R1025</v>
      </c>
      <c r="S2139" t="str">
        <f>VLOOKUP($A2139, 'Hospitalisation Details'!$A$2:$K$2344, 10, FALSE)</f>
        <v>12Jun2004</v>
      </c>
      <c r="T2139">
        <f>VLOOKUP($A2139, 'Hospitalisation Details'!$A$2:$K$2344, 11, FALSE)</f>
        <v>18</v>
      </c>
    </row>
    <row r="2140" spans="1:20" ht="15.75" x14ac:dyDescent="0.25">
      <c r="A2140" s="1" t="s">
        <v>223</v>
      </c>
      <c r="B2140" t="str">
        <f>VLOOKUP($A2140, 'Customer Names'!$A$2:$D$2336, 2, FALSE)</f>
        <v>Gamirov</v>
      </c>
      <c r="C2140" t="str">
        <f>VLOOKUP($A2140, 'Customer Names'!$A$2:$D$2336, 3, FALSE)</f>
        <v xml:space="preserve"> Mr</v>
      </c>
      <c r="D2140" t="str">
        <f>VLOOKUP($A2140, 'Customer Names'!$A$2:$D$2336, 4, FALSE)</f>
        <v xml:space="preserve">  Arthur</v>
      </c>
      <c r="E2140">
        <f>VLOOKUP($A2140, 'Medical Examinations'!$A$2:$J$2336, 2, FALSE)</f>
        <v>32.11</v>
      </c>
      <c r="F2140">
        <f>VLOOKUP($A2140, 'Medical Examinations'!$A$2:$J$2336, 3, FALSE)</f>
        <v>4.03</v>
      </c>
      <c r="G2140" t="str">
        <f>VLOOKUP($A2140, 'Medical Examinations'!$A$2:$J$2336, 4, FALSE)</f>
        <v>No</v>
      </c>
      <c r="H2140" t="str">
        <f>VLOOKUP($A2140, 'Medical Examinations'!$A$2:$J$2336, 5, FALSE)</f>
        <v>No</v>
      </c>
      <c r="I2140" t="str">
        <f>VLOOKUP($A2140, 'Medical Examinations'!$A$2:$J$2336, 6, FALSE)</f>
        <v>No</v>
      </c>
      <c r="J2140">
        <f>VLOOKUP($A2140, 'Medical Examinations'!$A$2:$J$2336, 7, FALSE)</f>
        <v>1</v>
      </c>
      <c r="K2140" t="str">
        <f>VLOOKUP($A2140, 'Medical Examinations'!$A$2:$J$2336, 8, FALSE)</f>
        <v>No</v>
      </c>
      <c r="L2140" t="str">
        <f>VLOOKUP($A2140, 'Medical Examinations'!$A$2:$J$2336, 9, FALSE)</f>
        <v>Obesity</v>
      </c>
      <c r="M2140" t="str">
        <f>VLOOKUP($A2140, 'Medical Examinations'!$A$2:$J$2336, 10, FALSE)</f>
        <v>Normal</v>
      </c>
      <c r="N2140">
        <f>VLOOKUP($A2140, 'Hospitalisation Details'!$A$2:$K$2344, 5, FALSE)</f>
        <v>0</v>
      </c>
      <c r="O2140">
        <f>VLOOKUP($A2140, 'Hospitalisation Details'!$A$2:$K$2344, 6, FALSE)</f>
        <v>2055.3200000000002</v>
      </c>
      <c r="P2140" t="str">
        <f>VLOOKUP($A2140, 'Hospitalisation Details'!$A$2:$K$2344, 7, FALSE)</f>
        <v>tier - 3</v>
      </c>
      <c r="Q2140" t="str">
        <f>VLOOKUP($A2140, 'Hospitalisation Details'!$A$2:$K$2344, 8, FALSE)</f>
        <v>tier - 3</v>
      </c>
      <c r="R2140" t="str">
        <f>VLOOKUP($A2140, 'Hospitalisation Details'!$A$2:$K$2344, 9, FALSE)</f>
        <v>R1012</v>
      </c>
      <c r="S2140" t="str">
        <f>VLOOKUP($A2140, 'Hospitalisation Details'!$A$2:$K$2344, 10, FALSE)</f>
        <v>26Jul2000</v>
      </c>
      <c r="T2140">
        <f>VLOOKUP($A2140, 'Hospitalisation Details'!$A$2:$K$2344, 11, FALSE)</f>
        <v>22</v>
      </c>
    </row>
    <row r="2141" spans="1:20" ht="15.75" x14ac:dyDescent="0.25">
      <c r="A2141" s="1" t="s">
        <v>222</v>
      </c>
      <c r="B2141" t="str">
        <f>VLOOKUP($A2141, 'Customer Names'!$A$2:$D$2336, 2, FALSE)</f>
        <v>Briot</v>
      </c>
      <c r="C2141" t="str">
        <f>VLOOKUP($A2141, 'Customer Names'!$A$2:$D$2336, 3, FALSE)</f>
        <v xml:space="preserve"> Mr</v>
      </c>
      <c r="D2141" t="str">
        <f>VLOOKUP($A2141, 'Customer Names'!$A$2:$D$2336, 4, FALSE)</f>
        <v xml:space="preserve">  Thomas</v>
      </c>
      <c r="E2141">
        <f>VLOOKUP($A2141, 'Medical Examinations'!$A$2:$J$2336, 2, FALSE)</f>
        <v>25.175000000000001</v>
      </c>
      <c r="F2141">
        <f>VLOOKUP($A2141, 'Medical Examinations'!$A$2:$J$2336, 3, FALSE)</f>
        <v>6.29</v>
      </c>
      <c r="G2141" t="str">
        <f>VLOOKUP($A2141, 'Medical Examinations'!$A$2:$J$2336, 4, FALSE)</f>
        <v>No</v>
      </c>
      <c r="H2141" t="str">
        <f>VLOOKUP($A2141, 'Medical Examinations'!$A$2:$J$2336, 5, FALSE)</f>
        <v>No</v>
      </c>
      <c r="I2141" t="str">
        <f>VLOOKUP($A2141, 'Medical Examinations'!$A$2:$J$2336, 6, FALSE)</f>
        <v>No</v>
      </c>
      <c r="J2141">
        <f>VLOOKUP($A2141, 'Medical Examinations'!$A$2:$J$2336, 7, FALSE)</f>
        <v>0</v>
      </c>
      <c r="K2141" t="str">
        <f>VLOOKUP($A2141, 'Medical Examinations'!$A$2:$J$2336, 8, FALSE)</f>
        <v>No</v>
      </c>
      <c r="L2141" t="str">
        <f>VLOOKUP($A2141, 'Medical Examinations'!$A$2:$J$2336, 9, FALSE)</f>
        <v>Obesity</v>
      </c>
      <c r="M2141" t="str">
        <f>VLOOKUP($A2141, 'Medical Examinations'!$A$2:$J$2336, 10, FALSE)</f>
        <v>Diabetes</v>
      </c>
      <c r="N2141">
        <f>VLOOKUP($A2141, 'Hospitalisation Details'!$A$2:$K$2344, 5, FALSE)</f>
        <v>0</v>
      </c>
      <c r="O2141">
        <f>VLOOKUP($A2141, 'Hospitalisation Details'!$A$2:$K$2344, 6, FALSE)</f>
        <v>2045.69</v>
      </c>
      <c r="P2141" t="str">
        <f>VLOOKUP($A2141, 'Hospitalisation Details'!$A$2:$K$2344, 7, FALSE)</f>
        <v>tier - 3</v>
      </c>
      <c r="Q2141" t="str">
        <f>VLOOKUP($A2141, 'Hospitalisation Details'!$A$2:$K$2344, 8, FALSE)</f>
        <v>tier - 3</v>
      </c>
      <c r="R2141" t="str">
        <f>VLOOKUP($A2141, 'Hospitalisation Details'!$A$2:$K$2344, 9, FALSE)</f>
        <v>R1012</v>
      </c>
      <c r="S2141" t="str">
        <f>VLOOKUP($A2141, 'Hospitalisation Details'!$A$2:$K$2344, 10, FALSE)</f>
        <v>2Sep2000</v>
      </c>
      <c r="T2141">
        <f>VLOOKUP($A2141, 'Hospitalisation Details'!$A$2:$K$2344, 11, FALSE)</f>
        <v>22</v>
      </c>
    </row>
    <row r="2142" spans="1:20" ht="15.75" x14ac:dyDescent="0.25">
      <c r="A2142" s="1" t="s">
        <v>221</v>
      </c>
      <c r="B2142" t="str">
        <f>VLOOKUP($A2142, 'Customer Names'!$A$2:$D$2336, 2, FALSE)</f>
        <v>De Hueck</v>
      </c>
      <c r="C2142" t="str">
        <f>VLOOKUP($A2142, 'Customer Names'!$A$2:$D$2336, 3, FALSE)</f>
        <v xml:space="preserve"> Ms</v>
      </c>
      <c r="D2142" t="str">
        <f>VLOOKUP($A2142, 'Customer Names'!$A$2:$D$2336, 4, FALSE)</f>
        <v xml:space="preserve">  Jennifer</v>
      </c>
      <c r="E2142">
        <f>VLOOKUP($A2142, 'Medical Examinations'!$A$2:$J$2336, 2, FALSE)</f>
        <v>39.49</v>
      </c>
      <c r="F2142">
        <f>VLOOKUP($A2142, 'Medical Examinations'!$A$2:$J$2336, 3, FALSE)</f>
        <v>4.4800000000000004</v>
      </c>
      <c r="G2142" t="str">
        <f>VLOOKUP($A2142, 'Medical Examinations'!$A$2:$J$2336, 4, FALSE)</f>
        <v>Yes</v>
      </c>
      <c r="H2142" t="str">
        <f>VLOOKUP($A2142, 'Medical Examinations'!$A$2:$J$2336, 5, FALSE)</f>
        <v>No</v>
      </c>
      <c r="I2142" t="str">
        <f>VLOOKUP($A2142, 'Medical Examinations'!$A$2:$J$2336, 6, FALSE)</f>
        <v>No</v>
      </c>
      <c r="J2142">
        <f>VLOOKUP($A2142, 'Medical Examinations'!$A$2:$J$2336, 7, FALSE)</f>
        <v>1</v>
      </c>
      <c r="K2142" t="str">
        <f>VLOOKUP($A2142, 'Medical Examinations'!$A$2:$J$2336, 8, FALSE)</f>
        <v>Yes</v>
      </c>
      <c r="L2142" t="str">
        <f>VLOOKUP($A2142, 'Medical Examinations'!$A$2:$J$2336, 9, FALSE)</f>
        <v>Obesity</v>
      </c>
      <c r="M2142" t="str">
        <f>VLOOKUP($A2142, 'Medical Examinations'!$A$2:$J$2336, 10, FALSE)</f>
        <v>Normal</v>
      </c>
      <c r="N2142">
        <f>VLOOKUP($A2142, 'Hospitalisation Details'!$A$2:$K$2344, 5, FALSE)</f>
        <v>0</v>
      </c>
      <c r="O2142">
        <f>VLOOKUP($A2142, 'Hospitalisation Details'!$A$2:$K$2344, 6, FALSE)</f>
        <v>2026.97</v>
      </c>
      <c r="P2142" t="str">
        <f>VLOOKUP($A2142, 'Hospitalisation Details'!$A$2:$K$2344, 7, FALSE)</f>
        <v>tier - 3</v>
      </c>
      <c r="Q2142" t="str">
        <f>VLOOKUP($A2142, 'Hospitalisation Details'!$A$2:$K$2344, 8, FALSE)</f>
        <v>tier - 2</v>
      </c>
      <c r="R2142" t="str">
        <f>VLOOKUP($A2142, 'Hospitalisation Details'!$A$2:$K$2344, 9, FALSE)</f>
        <v>R1013</v>
      </c>
      <c r="S2142" t="str">
        <f>VLOOKUP($A2142, 'Hospitalisation Details'!$A$2:$K$2344, 10, FALSE)</f>
        <v>4Aug2001</v>
      </c>
      <c r="T2142">
        <f>VLOOKUP($A2142, 'Hospitalisation Details'!$A$2:$K$2344, 11, FALSE)</f>
        <v>21</v>
      </c>
    </row>
    <row r="2143" spans="1:20" ht="15.75" x14ac:dyDescent="0.25">
      <c r="A2143" s="1" t="s">
        <v>220</v>
      </c>
      <c r="B2143" t="str">
        <f>VLOOKUP($A2143, 'Customer Names'!$A$2:$D$2336, 2, FALSE)</f>
        <v>Putt</v>
      </c>
      <c r="C2143" t="str">
        <f>VLOOKUP($A2143, 'Customer Names'!$A$2:$D$2336, 3, FALSE)</f>
        <v xml:space="preserve"> Ms</v>
      </c>
      <c r="D2143" t="str">
        <f>VLOOKUP($A2143, 'Customer Names'!$A$2:$D$2336, 4, FALSE)</f>
        <v xml:space="preserve">  Tammy</v>
      </c>
      <c r="E2143">
        <f>VLOOKUP($A2143, 'Medical Examinations'!$A$2:$J$2336, 2, FALSE)</f>
        <v>34.869999999999997</v>
      </c>
      <c r="F2143">
        <f>VLOOKUP($A2143, 'Medical Examinations'!$A$2:$J$2336, 3, FALSE)</f>
        <v>5.51</v>
      </c>
      <c r="G2143" t="str">
        <f>VLOOKUP($A2143, 'Medical Examinations'!$A$2:$J$2336, 4, FALSE)</f>
        <v>Yes</v>
      </c>
      <c r="H2143" t="str">
        <f>VLOOKUP($A2143, 'Medical Examinations'!$A$2:$J$2336, 5, FALSE)</f>
        <v>No</v>
      </c>
      <c r="I2143" t="str">
        <f>VLOOKUP($A2143, 'Medical Examinations'!$A$2:$J$2336, 6, FALSE)</f>
        <v>No</v>
      </c>
      <c r="J2143">
        <f>VLOOKUP($A2143, 'Medical Examinations'!$A$2:$J$2336, 7, FALSE)</f>
        <v>1</v>
      </c>
      <c r="K2143" t="str">
        <f>VLOOKUP($A2143, 'Medical Examinations'!$A$2:$J$2336, 8, FALSE)</f>
        <v>No</v>
      </c>
      <c r="L2143" t="str">
        <f>VLOOKUP($A2143, 'Medical Examinations'!$A$2:$J$2336, 9, FALSE)</f>
        <v>Obesity</v>
      </c>
      <c r="M2143" t="str">
        <f>VLOOKUP($A2143, 'Medical Examinations'!$A$2:$J$2336, 10, FALSE)</f>
        <v>Normal</v>
      </c>
      <c r="N2143">
        <f>VLOOKUP($A2143, 'Hospitalisation Details'!$A$2:$K$2344, 5, FALSE)</f>
        <v>0</v>
      </c>
      <c r="O2143">
        <f>VLOOKUP($A2143, 'Hospitalisation Details'!$A$2:$K$2344, 6, FALSE)</f>
        <v>2020.55</v>
      </c>
      <c r="P2143" t="str">
        <f>VLOOKUP($A2143, 'Hospitalisation Details'!$A$2:$K$2344, 7, FALSE)</f>
        <v>tier - 3</v>
      </c>
      <c r="Q2143" t="str">
        <f>VLOOKUP($A2143, 'Hospitalisation Details'!$A$2:$K$2344, 8, FALSE)</f>
        <v>tier - 2</v>
      </c>
      <c r="R2143" t="str">
        <f>VLOOKUP($A2143, 'Hospitalisation Details'!$A$2:$K$2344, 9, FALSE)</f>
        <v>R1013</v>
      </c>
      <c r="S2143" t="str">
        <f>VLOOKUP($A2143, 'Hospitalisation Details'!$A$2:$K$2344, 10, FALSE)</f>
        <v>6Sep2001</v>
      </c>
      <c r="T2143">
        <f>VLOOKUP($A2143, 'Hospitalisation Details'!$A$2:$K$2344, 11, FALSE)</f>
        <v>21</v>
      </c>
    </row>
    <row r="2144" spans="1:20" ht="15.75" x14ac:dyDescent="0.25">
      <c r="A2144" s="1" t="s">
        <v>219</v>
      </c>
      <c r="B2144" t="str">
        <f>VLOOKUP($A2144, 'Customer Names'!$A$2:$D$2336, 2, FALSE)</f>
        <v>Deiman</v>
      </c>
      <c r="C2144" t="str">
        <f>VLOOKUP($A2144, 'Customer Names'!$A$2:$D$2336, 3, FALSE)</f>
        <v xml:space="preserve"> Ms</v>
      </c>
      <c r="D2144" t="str">
        <f>VLOOKUP($A2144, 'Customer Names'!$A$2:$D$2336, 4, FALSE)</f>
        <v xml:space="preserve">  Lena</v>
      </c>
      <c r="E2144">
        <f>VLOOKUP($A2144, 'Medical Examinations'!$A$2:$J$2336, 2, FALSE)</f>
        <v>34.6</v>
      </c>
      <c r="F2144">
        <f>VLOOKUP($A2144, 'Medical Examinations'!$A$2:$J$2336, 3, FALSE)</f>
        <v>4.5</v>
      </c>
      <c r="G2144" t="str">
        <f>VLOOKUP($A2144, 'Medical Examinations'!$A$2:$J$2336, 4, FALSE)</f>
        <v>Yes</v>
      </c>
      <c r="H2144" t="str">
        <f>VLOOKUP($A2144, 'Medical Examinations'!$A$2:$J$2336, 5, FALSE)</f>
        <v>No</v>
      </c>
      <c r="I2144" t="str">
        <f>VLOOKUP($A2144, 'Medical Examinations'!$A$2:$J$2336, 6, FALSE)</f>
        <v>No</v>
      </c>
      <c r="J2144">
        <f>VLOOKUP($A2144, 'Medical Examinations'!$A$2:$J$2336, 7, FALSE)</f>
        <v>1</v>
      </c>
      <c r="K2144" t="str">
        <f>VLOOKUP($A2144, 'Medical Examinations'!$A$2:$J$2336, 8, FALSE)</f>
        <v>No</v>
      </c>
      <c r="L2144" t="str">
        <f>VLOOKUP($A2144, 'Medical Examinations'!$A$2:$J$2336, 9, FALSE)</f>
        <v>Obesity</v>
      </c>
      <c r="M2144" t="str">
        <f>VLOOKUP($A2144, 'Medical Examinations'!$A$2:$J$2336, 10, FALSE)</f>
        <v>Normal</v>
      </c>
      <c r="N2144">
        <f>VLOOKUP($A2144, 'Hospitalisation Details'!$A$2:$K$2344, 5, FALSE)</f>
        <v>0</v>
      </c>
      <c r="O2144">
        <f>VLOOKUP($A2144, 'Hospitalisation Details'!$A$2:$K$2344, 6, FALSE)</f>
        <v>2020.18</v>
      </c>
      <c r="P2144" t="str">
        <f>VLOOKUP($A2144, 'Hospitalisation Details'!$A$2:$K$2344, 7, FALSE)</f>
        <v>tier - 3</v>
      </c>
      <c r="Q2144" t="str">
        <f>VLOOKUP($A2144, 'Hospitalisation Details'!$A$2:$K$2344, 8, FALSE)</f>
        <v>tier - 1</v>
      </c>
      <c r="R2144" t="str">
        <f>VLOOKUP($A2144, 'Hospitalisation Details'!$A$2:$K$2344, 9, FALSE)</f>
        <v>R1011</v>
      </c>
      <c r="S2144" t="str">
        <f>VLOOKUP($A2144, 'Hospitalisation Details'!$A$2:$K$2344, 10, FALSE)</f>
        <v>1Jul2001</v>
      </c>
      <c r="T2144">
        <f>VLOOKUP($A2144, 'Hospitalisation Details'!$A$2:$K$2344, 11, FALSE)</f>
        <v>21</v>
      </c>
    </row>
    <row r="2145" spans="1:20" ht="15.75" x14ac:dyDescent="0.25">
      <c r="A2145" s="1" t="s">
        <v>218</v>
      </c>
      <c r="B2145" t="str">
        <f>VLOOKUP($A2145, 'Customer Names'!$A$2:$D$2336, 2, FALSE)</f>
        <v>Bonanni</v>
      </c>
      <c r="C2145" t="str">
        <f>VLOOKUP($A2145, 'Customer Names'!$A$2:$D$2336, 3, FALSE)</f>
        <v xml:space="preserve"> Ms</v>
      </c>
      <c r="D2145" t="str">
        <f>VLOOKUP($A2145, 'Customer Names'!$A$2:$D$2336, 4, FALSE)</f>
        <v xml:space="preserve">  Valentina</v>
      </c>
      <c r="E2145">
        <f>VLOOKUP($A2145, 'Medical Examinations'!$A$2:$J$2336, 2, FALSE)</f>
        <v>25.8</v>
      </c>
      <c r="F2145">
        <f>VLOOKUP($A2145, 'Medical Examinations'!$A$2:$J$2336, 3, FALSE)</f>
        <v>6.29</v>
      </c>
      <c r="G2145" t="str">
        <f>VLOOKUP($A2145, 'Medical Examinations'!$A$2:$J$2336, 4, FALSE)</f>
        <v>No</v>
      </c>
      <c r="H2145" t="str">
        <f>VLOOKUP($A2145, 'Medical Examinations'!$A$2:$J$2336, 5, FALSE)</f>
        <v>No</v>
      </c>
      <c r="I2145" t="str">
        <f>VLOOKUP($A2145, 'Medical Examinations'!$A$2:$J$2336, 6, FALSE)</f>
        <v>No</v>
      </c>
      <c r="J2145">
        <f>VLOOKUP($A2145, 'Medical Examinations'!$A$2:$J$2336, 7, FALSE)</f>
        <v>0</v>
      </c>
      <c r="K2145" t="str">
        <f>VLOOKUP($A2145, 'Medical Examinations'!$A$2:$J$2336, 8, FALSE)</f>
        <v>No</v>
      </c>
      <c r="L2145" t="str">
        <f>VLOOKUP($A2145, 'Medical Examinations'!$A$2:$J$2336, 9, FALSE)</f>
        <v>Obesity</v>
      </c>
      <c r="M2145" t="str">
        <f>VLOOKUP($A2145, 'Medical Examinations'!$A$2:$J$2336, 10, FALSE)</f>
        <v>Diabetes</v>
      </c>
      <c r="N2145">
        <f>VLOOKUP($A2145, 'Hospitalisation Details'!$A$2:$K$2344, 5, FALSE)</f>
        <v>0</v>
      </c>
      <c r="O2145">
        <f>VLOOKUP($A2145, 'Hospitalisation Details'!$A$2:$K$2344, 6, FALSE)</f>
        <v>2007.95</v>
      </c>
      <c r="P2145" t="str">
        <f>VLOOKUP($A2145, 'Hospitalisation Details'!$A$2:$K$2344, 7, FALSE)</f>
        <v>tier - 3</v>
      </c>
      <c r="Q2145" t="str">
        <f>VLOOKUP($A2145, 'Hospitalisation Details'!$A$2:$K$2344, 8, FALSE)</f>
        <v>tier - 2</v>
      </c>
      <c r="R2145" t="str">
        <f>VLOOKUP($A2145, 'Hospitalisation Details'!$A$2:$K$2344, 9, FALSE)</f>
        <v>R1011</v>
      </c>
      <c r="S2145" t="str">
        <f>VLOOKUP($A2145, 'Hospitalisation Details'!$A$2:$K$2344, 10, FALSE)</f>
        <v>14Aug2001</v>
      </c>
      <c r="T2145">
        <f>VLOOKUP($A2145, 'Hospitalisation Details'!$A$2:$K$2344, 11, FALSE)</f>
        <v>21</v>
      </c>
    </row>
    <row r="2146" spans="1:20" ht="15.75" x14ac:dyDescent="0.25">
      <c r="A2146" s="1" t="s">
        <v>217</v>
      </c>
      <c r="B2146" t="str">
        <f>VLOOKUP($A2146, 'Customer Names'!$A$2:$D$2336, 2, FALSE)</f>
        <v>Stein</v>
      </c>
      <c r="C2146" t="str">
        <f>VLOOKUP($A2146, 'Customer Names'!$A$2:$D$2336, 3, FALSE)</f>
        <v xml:space="preserve"> Mr</v>
      </c>
      <c r="D2146" t="str">
        <f>VLOOKUP($A2146, 'Customer Names'!$A$2:$D$2336, 4, FALSE)</f>
        <v xml:space="preserve">  Russell N</v>
      </c>
      <c r="E2146">
        <f>VLOOKUP($A2146, 'Medical Examinations'!$A$2:$J$2336, 2, FALSE)</f>
        <v>35.86</v>
      </c>
      <c r="F2146">
        <f>VLOOKUP($A2146, 'Medical Examinations'!$A$2:$J$2336, 3, FALSE)</f>
        <v>4.33</v>
      </c>
      <c r="G2146" t="str">
        <f>VLOOKUP($A2146, 'Medical Examinations'!$A$2:$J$2336, 4, FALSE)</f>
        <v>Yes</v>
      </c>
      <c r="H2146" t="str">
        <f>VLOOKUP($A2146, 'Medical Examinations'!$A$2:$J$2336, 5, FALSE)</f>
        <v>No</v>
      </c>
      <c r="I2146" t="str">
        <f>VLOOKUP($A2146, 'Medical Examinations'!$A$2:$J$2336, 6, FALSE)</f>
        <v>No</v>
      </c>
      <c r="J2146">
        <f>VLOOKUP($A2146, 'Medical Examinations'!$A$2:$J$2336, 7, FALSE)</f>
        <v>1</v>
      </c>
      <c r="K2146" t="str">
        <f>VLOOKUP($A2146, 'Medical Examinations'!$A$2:$J$2336, 8, FALSE)</f>
        <v>No</v>
      </c>
      <c r="L2146" t="str">
        <f>VLOOKUP($A2146, 'Medical Examinations'!$A$2:$J$2336, 9, FALSE)</f>
        <v>Obesity</v>
      </c>
      <c r="M2146" t="str">
        <f>VLOOKUP($A2146, 'Medical Examinations'!$A$2:$J$2336, 10, FALSE)</f>
        <v>Normal</v>
      </c>
      <c r="N2146">
        <f>VLOOKUP($A2146, 'Hospitalisation Details'!$A$2:$K$2344, 5, FALSE)</f>
        <v>0</v>
      </c>
      <c r="O2146">
        <f>VLOOKUP($A2146, 'Hospitalisation Details'!$A$2:$K$2344, 6, FALSE)</f>
        <v>1986.93</v>
      </c>
      <c r="P2146" t="str">
        <f>VLOOKUP($A2146, 'Hospitalisation Details'!$A$2:$K$2344, 7, FALSE)</f>
        <v>tier - 3</v>
      </c>
      <c r="Q2146" t="str">
        <f>VLOOKUP($A2146, 'Hospitalisation Details'!$A$2:$K$2344, 8, FALSE)</f>
        <v>tier - 2</v>
      </c>
      <c r="R2146" t="str">
        <f>VLOOKUP($A2146, 'Hospitalisation Details'!$A$2:$K$2344, 9, FALSE)</f>
        <v>R1013</v>
      </c>
      <c r="S2146" t="str">
        <f>VLOOKUP($A2146, 'Hospitalisation Details'!$A$2:$K$2344, 10, FALSE)</f>
        <v>14Sep1998</v>
      </c>
      <c r="T2146">
        <f>VLOOKUP($A2146, 'Hospitalisation Details'!$A$2:$K$2344, 11, FALSE)</f>
        <v>24</v>
      </c>
    </row>
    <row r="2147" spans="1:20" ht="15.75" x14ac:dyDescent="0.25">
      <c r="A2147" s="1" t="s">
        <v>216</v>
      </c>
      <c r="B2147" t="str">
        <f>VLOOKUP($A2147, 'Customer Names'!$A$2:$D$2336, 2, FALSE)</f>
        <v>Laumann</v>
      </c>
      <c r="C2147" t="str">
        <f>VLOOKUP($A2147, 'Customer Names'!$A$2:$D$2336, 3, FALSE)</f>
        <v xml:space="preserve"> Mr</v>
      </c>
      <c r="D2147" t="str">
        <f>VLOOKUP($A2147, 'Customer Names'!$A$2:$D$2336, 4, FALSE)</f>
        <v xml:space="preserve">  Scott R</v>
      </c>
      <c r="E2147">
        <f>VLOOKUP($A2147, 'Medical Examinations'!$A$2:$J$2336, 2, FALSE)</f>
        <v>40.47</v>
      </c>
      <c r="F2147">
        <f>VLOOKUP($A2147, 'Medical Examinations'!$A$2:$J$2336, 3, FALSE)</f>
        <v>11.15</v>
      </c>
      <c r="G2147" t="str">
        <f>VLOOKUP($A2147, 'Medical Examinations'!$A$2:$J$2336, 4, FALSE)</f>
        <v>Yes</v>
      </c>
      <c r="H2147" t="str">
        <f>VLOOKUP($A2147, 'Medical Examinations'!$A$2:$J$2336, 5, FALSE)</f>
        <v>No</v>
      </c>
      <c r="I2147" t="str">
        <f>VLOOKUP($A2147, 'Medical Examinations'!$A$2:$J$2336, 6, FALSE)</f>
        <v>No</v>
      </c>
      <c r="J2147">
        <f>VLOOKUP($A2147, 'Medical Examinations'!$A$2:$J$2336, 7, FALSE)</f>
        <v>1</v>
      </c>
      <c r="K2147" t="str">
        <f>VLOOKUP($A2147, 'Medical Examinations'!$A$2:$J$2336, 8, FALSE)</f>
        <v>Yes</v>
      </c>
      <c r="L2147" t="str">
        <f>VLOOKUP($A2147, 'Medical Examinations'!$A$2:$J$2336, 9, FALSE)</f>
        <v>Obesity</v>
      </c>
      <c r="M2147" t="str">
        <f>VLOOKUP($A2147, 'Medical Examinations'!$A$2:$J$2336, 10, FALSE)</f>
        <v>Diabetes</v>
      </c>
      <c r="N2147">
        <f>VLOOKUP($A2147, 'Hospitalisation Details'!$A$2:$K$2344, 5, FALSE)</f>
        <v>0</v>
      </c>
      <c r="O2147">
        <f>VLOOKUP($A2147, 'Hospitalisation Details'!$A$2:$K$2344, 6, FALSE)</f>
        <v>1984.45</v>
      </c>
      <c r="P2147" t="str">
        <f>VLOOKUP($A2147, 'Hospitalisation Details'!$A$2:$K$2344, 7, FALSE)</f>
        <v>tier - 3</v>
      </c>
      <c r="Q2147" t="str">
        <f>VLOOKUP($A2147, 'Hospitalisation Details'!$A$2:$K$2344, 8, FALSE)</f>
        <v>tier - 3</v>
      </c>
      <c r="R2147" t="str">
        <f>VLOOKUP($A2147, 'Hospitalisation Details'!$A$2:$K$2344, 9, FALSE)</f>
        <v>R1016</v>
      </c>
      <c r="S2147" t="str">
        <f>VLOOKUP($A2147, 'Hospitalisation Details'!$A$2:$K$2344, 10, FALSE)</f>
        <v>29Sep2002</v>
      </c>
      <c r="T2147">
        <f>VLOOKUP($A2147, 'Hospitalisation Details'!$A$2:$K$2344, 11, FALSE)</f>
        <v>20</v>
      </c>
    </row>
    <row r="2148" spans="1:20" ht="15.75" x14ac:dyDescent="0.25">
      <c r="A2148" s="1" t="s">
        <v>215</v>
      </c>
      <c r="B2148" t="str">
        <f>VLOOKUP($A2148, 'Customer Names'!$A$2:$D$2336, 2, FALSE)</f>
        <v>Galaviz</v>
      </c>
      <c r="C2148" t="str">
        <f>VLOOKUP($A2148, 'Customer Names'!$A$2:$D$2336, 3, FALSE)</f>
        <v xml:space="preserve"> Mr</v>
      </c>
      <c r="D2148" t="str">
        <f>VLOOKUP($A2148, 'Customer Names'!$A$2:$D$2336, 4, FALSE)</f>
        <v xml:space="preserve">  Jose Francisco Sr</v>
      </c>
      <c r="E2148">
        <f>VLOOKUP($A2148, 'Medical Examinations'!$A$2:$J$2336, 2, FALSE)</f>
        <v>32.01</v>
      </c>
      <c r="F2148">
        <f>VLOOKUP($A2148, 'Medical Examinations'!$A$2:$J$2336, 3, FALSE)</f>
        <v>6.45</v>
      </c>
      <c r="G2148" t="str">
        <f>VLOOKUP($A2148, 'Medical Examinations'!$A$2:$J$2336, 4, FALSE)</f>
        <v>No</v>
      </c>
      <c r="H2148" t="str">
        <f>VLOOKUP($A2148, 'Medical Examinations'!$A$2:$J$2336, 5, FALSE)</f>
        <v>No</v>
      </c>
      <c r="I2148" t="str">
        <f>VLOOKUP($A2148, 'Medical Examinations'!$A$2:$J$2336, 6, FALSE)</f>
        <v>No</v>
      </c>
      <c r="J2148">
        <f>VLOOKUP($A2148, 'Medical Examinations'!$A$2:$J$2336, 7, FALSE)</f>
        <v>1</v>
      </c>
      <c r="K2148" t="str">
        <f>VLOOKUP($A2148, 'Medical Examinations'!$A$2:$J$2336, 8, FALSE)</f>
        <v>No</v>
      </c>
      <c r="L2148" t="str">
        <f>VLOOKUP($A2148, 'Medical Examinations'!$A$2:$J$2336, 9, FALSE)</f>
        <v>Obesity</v>
      </c>
      <c r="M2148" t="str">
        <f>VLOOKUP($A2148, 'Medical Examinations'!$A$2:$J$2336, 10, FALSE)</f>
        <v>Diabetes</v>
      </c>
      <c r="N2148">
        <f>VLOOKUP($A2148, 'Hospitalisation Details'!$A$2:$K$2344, 5, FALSE)</f>
        <v>0</v>
      </c>
      <c r="O2148">
        <f>VLOOKUP($A2148, 'Hospitalisation Details'!$A$2:$K$2344, 6, FALSE)</f>
        <v>1981.58</v>
      </c>
      <c r="P2148" t="str">
        <f>VLOOKUP($A2148, 'Hospitalisation Details'!$A$2:$K$2344, 7, FALSE)</f>
        <v>tier - 3</v>
      </c>
      <c r="Q2148" t="str">
        <f>VLOOKUP($A2148, 'Hospitalisation Details'!$A$2:$K$2344, 8, FALSE)</f>
        <v>tier - 1</v>
      </c>
      <c r="R2148" t="str">
        <f>VLOOKUP($A2148, 'Hospitalisation Details'!$A$2:$K$2344, 9, FALSE)</f>
        <v>R1013</v>
      </c>
      <c r="S2148" t="str">
        <f>VLOOKUP($A2148, 'Hospitalisation Details'!$A$2:$K$2344, 10, FALSE)</f>
        <v>29Dec1998</v>
      </c>
      <c r="T2148">
        <f>VLOOKUP($A2148, 'Hospitalisation Details'!$A$2:$K$2344, 11, FALSE)</f>
        <v>24</v>
      </c>
    </row>
    <row r="2149" spans="1:20" ht="15.75" x14ac:dyDescent="0.25">
      <c r="A2149" s="1" t="s">
        <v>214</v>
      </c>
      <c r="B2149" t="str">
        <f>VLOOKUP($A2149, 'Customer Names'!$A$2:$D$2336, 2, FALSE)</f>
        <v>Piper</v>
      </c>
      <c r="C2149" t="str">
        <f>VLOOKUP($A2149, 'Customer Names'!$A$2:$D$2336, 3, FALSE)</f>
        <v xml:space="preserve"> Mr</v>
      </c>
      <c r="D2149" t="str">
        <f>VLOOKUP($A2149, 'Customer Names'!$A$2:$D$2336, 4, FALSE)</f>
        <v xml:space="preserve">  Paul J</v>
      </c>
      <c r="E2149">
        <f>VLOOKUP($A2149, 'Medical Examinations'!$A$2:$J$2336, 2, FALSE)</f>
        <v>33</v>
      </c>
      <c r="F2149">
        <f>VLOOKUP($A2149, 'Medical Examinations'!$A$2:$J$2336, 3, FALSE)</f>
        <v>9.27</v>
      </c>
      <c r="G2149" t="str">
        <f>VLOOKUP($A2149, 'Medical Examinations'!$A$2:$J$2336, 4, FALSE)</f>
        <v>Yes</v>
      </c>
      <c r="H2149" t="str">
        <f>VLOOKUP($A2149, 'Medical Examinations'!$A$2:$J$2336, 5, FALSE)</f>
        <v>No</v>
      </c>
      <c r="I2149" t="str">
        <f>VLOOKUP($A2149, 'Medical Examinations'!$A$2:$J$2336, 6, FALSE)</f>
        <v>No</v>
      </c>
      <c r="J2149">
        <f>VLOOKUP($A2149, 'Medical Examinations'!$A$2:$J$2336, 7, FALSE)</f>
        <v>1</v>
      </c>
      <c r="K2149" t="str">
        <f>VLOOKUP($A2149, 'Medical Examinations'!$A$2:$J$2336, 8, FALSE)</f>
        <v>No</v>
      </c>
      <c r="L2149" t="str">
        <f>VLOOKUP($A2149, 'Medical Examinations'!$A$2:$J$2336, 9, FALSE)</f>
        <v>Obesity</v>
      </c>
      <c r="M2149" t="str">
        <f>VLOOKUP($A2149, 'Medical Examinations'!$A$2:$J$2336, 10, FALSE)</f>
        <v>Diabetes</v>
      </c>
      <c r="N2149">
        <f>VLOOKUP($A2149, 'Hospitalisation Details'!$A$2:$K$2344, 5, FALSE)</f>
        <v>1</v>
      </c>
      <c r="O2149">
        <f>VLOOKUP($A2149, 'Hospitalisation Details'!$A$2:$K$2344, 6, FALSE)</f>
        <v>1980.07</v>
      </c>
      <c r="P2149" t="str">
        <f>VLOOKUP($A2149, 'Hospitalisation Details'!$A$2:$K$2344, 7, FALSE)</f>
        <v>tier - 3</v>
      </c>
      <c r="Q2149" t="str">
        <f>VLOOKUP($A2149, 'Hospitalisation Details'!$A$2:$K$2344, 8, FALSE)</f>
        <v>tier - 3</v>
      </c>
      <c r="R2149" t="str">
        <f>VLOOKUP($A2149, 'Hospitalisation Details'!$A$2:$K$2344, 9, FALSE)</f>
        <v>R1011</v>
      </c>
      <c r="S2149" t="str">
        <f>VLOOKUP($A2149, 'Hospitalisation Details'!$A$2:$K$2344, 10, FALSE)</f>
        <v>16Jul2002</v>
      </c>
      <c r="T2149">
        <f>VLOOKUP($A2149, 'Hospitalisation Details'!$A$2:$K$2344, 11, FALSE)</f>
        <v>20</v>
      </c>
    </row>
    <row r="2150" spans="1:20" ht="15.75" x14ac:dyDescent="0.25">
      <c r="A2150" s="1" t="s">
        <v>213</v>
      </c>
      <c r="B2150" t="str">
        <f>VLOOKUP($A2150, 'Customer Names'!$A$2:$D$2336, 2, FALSE)</f>
        <v>Cantini</v>
      </c>
      <c r="C2150" t="str">
        <f>VLOOKUP($A2150, 'Customer Names'!$A$2:$D$2336, 3, FALSE)</f>
        <v xml:space="preserve"> Mr</v>
      </c>
      <c r="D2150" t="str">
        <f>VLOOKUP($A2150, 'Customer Names'!$A$2:$D$2336, 4, FALSE)</f>
        <v xml:space="preserve">  Adam</v>
      </c>
      <c r="E2150">
        <f>VLOOKUP($A2150, 'Medical Examinations'!$A$2:$J$2336, 2, FALSE)</f>
        <v>29.3</v>
      </c>
      <c r="F2150">
        <f>VLOOKUP($A2150, 'Medical Examinations'!$A$2:$J$2336, 3, FALSE)</f>
        <v>6.15</v>
      </c>
      <c r="G2150" t="str">
        <f>VLOOKUP($A2150, 'Medical Examinations'!$A$2:$J$2336, 4, FALSE)</f>
        <v>No</v>
      </c>
      <c r="H2150" t="str">
        <f>VLOOKUP($A2150, 'Medical Examinations'!$A$2:$J$2336, 5, FALSE)</f>
        <v>No</v>
      </c>
      <c r="I2150" t="str">
        <f>VLOOKUP($A2150, 'Medical Examinations'!$A$2:$J$2336, 6, FALSE)</f>
        <v>No</v>
      </c>
      <c r="J2150">
        <f>VLOOKUP($A2150, 'Medical Examinations'!$A$2:$J$2336, 7, FALSE)</f>
        <v>0</v>
      </c>
      <c r="K2150" t="str">
        <f>VLOOKUP($A2150, 'Medical Examinations'!$A$2:$J$2336, 8, FALSE)</f>
        <v>No</v>
      </c>
      <c r="L2150" t="str">
        <f>VLOOKUP($A2150, 'Medical Examinations'!$A$2:$J$2336, 9, FALSE)</f>
        <v>Obesity</v>
      </c>
      <c r="M2150" t="str">
        <f>VLOOKUP($A2150, 'Medical Examinations'!$A$2:$J$2336, 10, FALSE)</f>
        <v>Diabetes</v>
      </c>
      <c r="N2150">
        <f>VLOOKUP($A2150, 'Hospitalisation Details'!$A$2:$K$2344, 5, FALSE)</f>
        <v>0</v>
      </c>
      <c r="O2150">
        <f>VLOOKUP($A2150, 'Hospitalisation Details'!$A$2:$K$2344, 6, FALSE)</f>
        <v>1977.82</v>
      </c>
      <c r="P2150" t="str">
        <f>VLOOKUP($A2150, 'Hospitalisation Details'!$A$2:$K$2344, 7, FALSE)</f>
        <v>tier - 3</v>
      </c>
      <c r="Q2150" t="str">
        <f>VLOOKUP($A2150, 'Hospitalisation Details'!$A$2:$K$2344, 8, FALSE)</f>
        <v>tier - 1</v>
      </c>
      <c r="R2150" t="str">
        <f>VLOOKUP($A2150, 'Hospitalisation Details'!$A$2:$K$2344, 9, FALSE)</f>
        <v>R1011</v>
      </c>
      <c r="S2150" t="str">
        <f>VLOOKUP($A2150, 'Hospitalisation Details'!$A$2:$K$2344, 10, FALSE)</f>
        <v>29Sep1998</v>
      </c>
      <c r="T2150">
        <f>VLOOKUP($A2150, 'Hospitalisation Details'!$A$2:$K$2344, 11, FALSE)</f>
        <v>24</v>
      </c>
    </row>
    <row r="2151" spans="1:20" ht="15.75" x14ac:dyDescent="0.25">
      <c r="A2151" s="1" t="s">
        <v>212</v>
      </c>
      <c r="B2151" t="str">
        <f>VLOOKUP($A2151, 'Customer Names'!$A$2:$D$2336, 2, FALSE)</f>
        <v>Hartman</v>
      </c>
      <c r="C2151" t="str">
        <f>VLOOKUP($A2151, 'Customer Names'!$A$2:$D$2336, 3, FALSE)</f>
        <v xml:space="preserve"> Mr</v>
      </c>
      <c r="D2151" t="str">
        <f>VLOOKUP($A2151, 'Customer Names'!$A$2:$D$2336, 4, FALSE)</f>
        <v xml:space="preserve">  Edward J</v>
      </c>
      <c r="E2151">
        <f>VLOOKUP($A2151, 'Medical Examinations'!$A$2:$J$2336, 2, FALSE)</f>
        <v>25.8</v>
      </c>
      <c r="F2151">
        <f>VLOOKUP($A2151, 'Medical Examinations'!$A$2:$J$2336, 3, FALSE)</f>
        <v>4.13</v>
      </c>
      <c r="G2151" t="str">
        <f>VLOOKUP($A2151, 'Medical Examinations'!$A$2:$J$2336, 4, FALSE)</f>
        <v>No</v>
      </c>
      <c r="H2151" t="str">
        <f>VLOOKUP($A2151, 'Medical Examinations'!$A$2:$J$2336, 5, FALSE)</f>
        <v>No</v>
      </c>
      <c r="I2151" t="str">
        <f>VLOOKUP($A2151, 'Medical Examinations'!$A$2:$J$2336, 6, FALSE)</f>
        <v>No</v>
      </c>
      <c r="J2151">
        <f>VLOOKUP($A2151, 'Medical Examinations'!$A$2:$J$2336, 7, FALSE)</f>
        <v>0</v>
      </c>
      <c r="K2151" t="str">
        <f>VLOOKUP($A2151, 'Medical Examinations'!$A$2:$J$2336, 8, FALSE)</f>
        <v>No</v>
      </c>
      <c r="L2151" t="str">
        <f>VLOOKUP($A2151, 'Medical Examinations'!$A$2:$J$2336, 9, FALSE)</f>
        <v>Obesity</v>
      </c>
      <c r="M2151" t="str">
        <f>VLOOKUP($A2151, 'Medical Examinations'!$A$2:$J$2336, 10, FALSE)</f>
        <v>Normal</v>
      </c>
      <c r="N2151">
        <f>VLOOKUP($A2151, 'Hospitalisation Details'!$A$2:$K$2344, 5, FALSE)</f>
        <v>0</v>
      </c>
      <c r="O2151">
        <f>VLOOKUP($A2151, 'Hospitalisation Details'!$A$2:$K$2344, 6, FALSE)</f>
        <v>1972.95</v>
      </c>
      <c r="P2151" t="str">
        <f>VLOOKUP($A2151, 'Hospitalisation Details'!$A$2:$K$2344, 7, FALSE)</f>
        <v>tier - 3</v>
      </c>
      <c r="Q2151" t="str">
        <f>VLOOKUP($A2151, 'Hospitalisation Details'!$A$2:$K$2344, 8, FALSE)</f>
        <v>tier - 1</v>
      </c>
      <c r="R2151" t="str">
        <f>VLOOKUP($A2151, 'Hospitalisation Details'!$A$2:$K$2344, 9, FALSE)</f>
        <v>R1011</v>
      </c>
      <c r="S2151" t="str">
        <f>VLOOKUP($A2151, 'Hospitalisation Details'!$A$2:$K$2344, 10, FALSE)</f>
        <v>5Oct1998</v>
      </c>
      <c r="T2151">
        <f>VLOOKUP($A2151, 'Hospitalisation Details'!$A$2:$K$2344, 11, FALSE)</f>
        <v>24</v>
      </c>
    </row>
    <row r="2152" spans="1:20" ht="15.75" x14ac:dyDescent="0.25">
      <c r="A2152" s="1" t="s">
        <v>211</v>
      </c>
      <c r="B2152" t="str">
        <f>VLOOKUP($A2152, 'Customer Names'!$A$2:$D$2336, 2, FALSE)</f>
        <v>Werhane</v>
      </c>
      <c r="C2152" t="str">
        <f>VLOOKUP($A2152, 'Customer Names'!$A$2:$D$2336, 3, FALSE)</f>
        <v xml:space="preserve"> Mr</v>
      </c>
      <c r="D2152" t="str">
        <f>VLOOKUP($A2152, 'Customer Names'!$A$2:$D$2336, 4, FALSE)</f>
        <v xml:space="preserve">  Patrick A</v>
      </c>
      <c r="E2152">
        <f>VLOOKUP($A2152, 'Medical Examinations'!$A$2:$J$2336, 2, FALSE)</f>
        <v>23.4</v>
      </c>
      <c r="F2152">
        <f>VLOOKUP($A2152, 'Medical Examinations'!$A$2:$J$2336, 3, FALSE)</f>
        <v>4.24</v>
      </c>
      <c r="G2152" t="str">
        <f>VLOOKUP($A2152, 'Medical Examinations'!$A$2:$J$2336, 4, FALSE)</f>
        <v>No</v>
      </c>
      <c r="H2152" t="str">
        <f>VLOOKUP($A2152, 'Medical Examinations'!$A$2:$J$2336, 5, FALSE)</f>
        <v>No</v>
      </c>
      <c r="I2152" t="str">
        <f>VLOOKUP($A2152, 'Medical Examinations'!$A$2:$J$2336, 6, FALSE)</f>
        <v>No</v>
      </c>
      <c r="J2152">
        <f>VLOOKUP($A2152, 'Medical Examinations'!$A$2:$J$2336, 7, FALSE)</f>
        <v>0</v>
      </c>
      <c r="K2152" t="str">
        <f>VLOOKUP($A2152, 'Medical Examinations'!$A$2:$J$2336, 8, FALSE)</f>
        <v>No</v>
      </c>
      <c r="L2152" t="str">
        <f>VLOOKUP($A2152, 'Medical Examinations'!$A$2:$J$2336, 9, FALSE)</f>
        <v>Obesity</v>
      </c>
      <c r="M2152" t="str">
        <f>VLOOKUP($A2152, 'Medical Examinations'!$A$2:$J$2336, 10, FALSE)</f>
        <v>Normal</v>
      </c>
      <c r="N2152">
        <f>VLOOKUP($A2152, 'Hospitalisation Details'!$A$2:$K$2344, 5, FALSE)</f>
        <v>0</v>
      </c>
      <c r="O2152">
        <f>VLOOKUP($A2152, 'Hospitalisation Details'!$A$2:$K$2344, 6, FALSE)</f>
        <v>1969.61</v>
      </c>
      <c r="P2152" t="str">
        <f>VLOOKUP($A2152, 'Hospitalisation Details'!$A$2:$K$2344, 7, FALSE)</f>
        <v>tier - 3</v>
      </c>
      <c r="Q2152" t="str">
        <f>VLOOKUP($A2152, 'Hospitalisation Details'!$A$2:$K$2344, 8, FALSE)</f>
        <v>tier - 3</v>
      </c>
      <c r="R2152" t="str">
        <f>VLOOKUP($A2152, 'Hospitalisation Details'!$A$2:$K$2344, 9, FALSE)</f>
        <v>R1011</v>
      </c>
      <c r="S2152" t="str">
        <f>VLOOKUP($A2152, 'Hospitalisation Details'!$A$2:$K$2344, 10, FALSE)</f>
        <v>28Sep1998</v>
      </c>
      <c r="T2152">
        <f>VLOOKUP($A2152, 'Hospitalisation Details'!$A$2:$K$2344, 11, FALSE)</f>
        <v>24</v>
      </c>
    </row>
    <row r="2153" spans="1:20" ht="15.75" x14ac:dyDescent="0.25">
      <c r="A2153" s="1" t="s">
        <v>210</v>
      </c>
      <c r="B2153" t="str">
        <f>VLOOKUP($A2153, 'Customer Names'!$A$2:$D$2336, 2, FALSE)</f>
        <v>Davies</v>
      </c>
      <c r="C2153" t="str">
        <f>VLOOKUP($A2153, 'Customer Names'!$A$2:$D$2336, 3, FALSE)</f>
        <v xml:space="preserve"> Mr</v>
      </c>
      <c r="D2153" t="str">
        <f>VLOOKUP($A2153, 'Customer Names'!$A$2:$D$2336, 4, FALSE)</f>
        <v xml:space="preserve">  Geraint H</v>
      </c>
      <c r="E2153">
        <f>VLOOKUP($A2153, 'Medical Examinations'!$A$2:$J$2336, 2, FALSE)</f>
        <v>27.93</v>
      </c>
      <c r="F2153">
        <f>VLOOKUP($A2153, 'Medical Examinations'!$A$2:$J$2336, 3, FALSE)</f>
        <v>9.8800000000000008</v>
      </c>
      <c r="G2153" t="str">
        <f>VLOOKUP($A2153, 'Medical Examinations'!$A$2:$J$2336, 4, FALSE)</f>
        <v>No</v>
      </c>
      <c r="H2153" t="str">
        <f>VLOOKUP($A2153, 'Medical Examinations'!$A$2:$J$2336, 5, FALSE)</f>
        <v>No</v>
      </c>
      <c r="I2153" t="str">
        <f>VLOOKUP($A2153, 'Medical Examinations'!$A$2:$J$2336, 6, FALSE)</f>
        <v>No</v>
      </c>
      <c r="J2153">
        <f>VLOOKUP($A2153, 'Medical Examinations'!$A$2:$J$2336, 7, FALSE)</f>
        <v>0</v>
      </c>
      <c r="K2153" t="str">
        <f>VLOOKUP($A2153, 'Medical Examinations'!$A$2:$J$2336, 8, FALSE)</f>
        <v>No</v>
      </c>
      <c r="L2153" t="str">
        <f>VLOOKUP($A2153, 'Medical Examinations'!$A$2:$J$2336, 9, FALSE)</f>
        <v>Obesity</v>
      </c>
      <c r="M2153" t="str">
        <f>VLOOKUP($A2153, 'Medical Examinations'!$A$2:$J$2336, 10, FALSE)</f>
        <v>Diabetes</v>
      </c>
      <c r="N2153">
        <f>VLOOKUP($A2153, 'Hospitalisation Details'!$A$2:$K$2344, 5, FALSE)</f>
        <v>0</v>
      </c>
      <c r="O2153">
        <f>VLOOKUP($A2153, 'Hospitalisation Details'!$A$2:$K$2344, 6, FALSE)</f>
        <v>1967.02</v>
      </c>
      <c r="P2153" t="str">
        <f>VLOOKUP($A2153, 'Hospitalisation Details'!$A$2:$K$2344, 7, FALSE)</f>
        <v>tier - 3</v>
      </c>
      <c r="Q2153" t="str">
        <f>VLOOKUP($A2153, 'Hospitalisation Details'!$A$2:$K$2344, 8, FALSE)</f>
        <v>tier - 2</v>
      </c>
      <c r="R2153" t="str">
        <f>VLOOKUP($A2153, 'Hospitalisation Details'!$A$2:$K$2344, 9, FALSE)</f>
        <v>R1016</v>
      </c>
      <c r="S2153" t="str">
        <f>VLOOKUP($A2153, 'Hospitalisation Details'!$A$2:$K$2344, 10, FALSE)</f>
        <v>29Jul2002</v>
      </c>
      <c r="T2153">
        <f>VLOOKUP($A2153, 'Hospitalisation Details'!$A$2:$K$2344, 11, FALSE)</f>
        <v>20</v>
      </c>
    </row>
    <row r="2154" spans="1:20" ht="15.75" x14ac:dyDescent="0.25">
      <c r="A2154" s="1" t="s">
        <v>209</v>
      </c>
      <c r="B2154" t="str">
        <f>VLOOKUP($A2154, 'Customer Names'!$A$2:$D$2336, 2, FALSE)</f>
        <v>Hummel</v>
      </c>
      <c r="C2154" t="str">
        <f>VLOOKUP($A2154, 'Customer Names'!$A$2:$D$2336, 3, FALSE)</f>
        <v xml:space="preserve"> Mr</v>
      </c>
      <c r="D2154" t="str">
        <f>VLOOKUP($A2154, 'Customer Names'!$A$2:$D$2336, 4, FALSE)</f>
        <v xml:space="preserve">  Dj</v>
      </c>
      <c r="E2154">
        <f>VLOOKUP($A2154, 'Medical Examinations'!$A$2:$J$2336, 2, FALSE)</f>
        <v>22</v>
      </c>
      <c r="F2154">
        <f>VLOOKUP($A2154, 'Medical Examinations'!$A$2:$J$2336, 3, FALSE)</f>
        <v>9.5</v>
      </c>
      <c r="G2154" t="str">
        <f>VLOOKUP($A2154, 'Medical Examinations'!$A$2:$J$2336, 4, FALSE)</f>
        <v>No</v>
      </c>
      <c r="H2154" t="str">
        <f>VLOOKUP($A2154, 'Medical Examinations'!$A$2:$J$2336, 5, FALSE)</f>
        <v>No</v>
      </c>
      <c r="I2154" t="str">
        <f>VLOOKUP($A2154, 'Medical Examinations'!$A$2:$J$2336, 6, FALSE)</f>
        <v>No</v>
      </c>
      <c r="J2154">
        <f>VLOOKUP($A2154, 'Medical Examinations'!$A$2:$J$2336, 7, FALSE)</f>
        <v>0</v>
      </c>
      <c r="K2154" t="str">
        <f>VLOOKUP($A2154, 'Medical Examinations'!$A$2:$J$2336, 8, FALSE)</f>
        <v>No</v>
      </c>
      <c r="L2154" t="str">
        <f>VLOOKUP($A2154, 'Medical Examinations'!$A$2:$J$2336, 9, FALSE)</f>
        <v>Obesity</v>
      </c>
      <c r="M2154" t="str">
        <f>VLOOKUP($A2154, 'Medical Examinations'!$A$2:$J$2336, 10, FALSE)</f>
        <v>Diabetes</v>
      </c>
      <c r="N2154">
        <f>VLOOKUP($A2154, 'Hospitalisation Details'!$A$2:$K$2344, 5, FALSE)</f>
        <v>1</v>
      </c>
      <c r="O2154">
        <f>VLOOKUP($A2154, 'Hospitalisation Details'!$A$2:$K$2344, 6, FALSE)</f>
        <v>1964.78</v>
      </c>
      <c r="P2154" t="str">
        <f>VLOOKUP($A2154, 'Hospitalisation Details'!$A$2:$K$2344, 7, FALSE)</f>
        <v>tier - 3</v>
      </c>
      <c r="Q2154" t="str">
        <f>VLOOKUP($A2154, 'Hospitalisation Details'!$A$2:$K$2344, 8, FALSE)</f>
        <v>tier - 1</v>
      </c>
      <c r="R2154" t="str">
        <f>VLOOKUP($A2154, 'Hospitalisation Details'!$A$2:$K$2344, 9, FALSE)</f>
        <v>R1011</v>
      </c>
      <c r="S2154" t="str">
        <f>VLOOKUP($A2154, 'Hospitalisation Details'!$A$2:$K$2344, 10, FALSE)</f>
        <v>7Sep2002</v>
      </c>
      <c r="T2154">
        <f>VLOOKUP($A2154, 'Hospitalisation Details'!$A$2:$K$2344, 11, FALSE)</f>
        <v>20</v>
      </c>
    </row>
    <row r="2155" spans="1:20" ht="15.75" x14ac:dyDescent="0.25">
      <c r="A2155" s="1" t="s">
        <v>208</v>
      </c>
      <c r="B2155" t="str">
        <f>VLOOKUP($A2155, 'Customer Names'!$A$2:$D$2336, 2, FALSE)</f>
        <v>Lutz</v>
      </c>
      <c r="C2155" t="str">
        <f>VLOOKUP($A2155, 'Customer Names'!$A$2:$D$2336, 3, FALSE)</f>
        <v xml:space="preserve"> Mr</v>
      </c>
      <c r="D2155" t="str">
        <f>VLOOKUP($A2155, 'Customer Names'!$A$2:$D$2336, 4, FALSE)</f>
        <v xml:space="preserve">  Zachary A</v>
      </c>
      <c r="E2155">
        <f>VLOOKUP($A2155, 'Medical Examinations'!$A$2:$J$2336, 2, FALSE)</f>
        <v>36.86</v>
      </c>
      <c r="F2155">
        <f>VLOOKUP($A2155, 'Medical Examinations'!$A$2:$J$2336, 3, FALSE)</f>
        <v>4.97</v>
      </c>
      <c r="G2155" t="str">
        <f>VLOOKUP($A2155, 'Medical Examinations'!$A$2:$J$2336, 4, FALSE)</f>
        <v>Yes</v>
      </c>
      <c r="H2155" t="str">
        <f>VLOOKUP($A2155, 'Medical Examinations'!$A$2:$J$2336, 5, FALSE)</f>
        <v>No</v>
      </c>
      <c r="I2155" t="str">
        <f>VLOOKUP($A2155, 'Medical Examinations'!$A$2:$J$2336, 6, FALSE)</f>
        <v>No</v>
      </c>
      <c r="J2155">
        <f>VLOOKUP($A2155, 'Medical Examinations'!$A$2:$J$2336, 7, FALSE)</f>
        <v>1</v>
      </c>
      <c r="K2155" t="str">
        <f>VLOOKUP($A2155, 'Medical Examinations'!$A$2:$J$2336, 8, FALSE)</f>
        <v>No</v>
      </c>
      <c r="L2155" t="str">
        <f>VLOOKUP($A2155, 'Medical Examinations'!$A$2:$J$2336, 9, FALSE)</f>
        <v>Obesity</v>
      </c>
      <c r="M2155" t="str">
        <f>VLOOKUP($A2155, 'Medical Examinations'!$A$2:$J$2336, 10, FALSE)</f>
        <v>Normal</v>
      </c>
      <c r="N2155">
        <f>VLOOKUP($A2155, 'Hospitalisation Details'!$A$2:$K$2344, 5, FALSE)</f>
        <v>0</v>
      </c>
      <c r="O2155">
        <f>VLOOKUP($A2155, 'Hospitalisation Details'!$A$2:$K$2344, 6, FALSE)</f>
        <v>1917.32</v>
      </c>
      <c r="P2155" t="str">
        <f>VLOOKUP($A2155, 'Hospitalisation Details'!$A$2:$K$2344, 7, FALSE)</f>
        <v>tier - 3</v>
      </c>
      <c r="Q2155" t="str">
        <f>VLOOKUP($A2155, 'Hospitalisation Details'!$A$2:$K$2344, 8, FALSE)</f>
        <v>tier - 2</v>
      </c>
      <c r="R2155" t="str">
        <f>VLOOKUP($A2155, 'Hospitalisation Details'!$A$2:$K$2344, 9, FALSE)</f>
        <v>R1012</v>
      </c>
      <c r="S2155" t="str">
        <f>VLOOKUP($A2155, 'Hospitalisation Details'!$A$2:$K$2344, 10, FALSE)</f>
        <v>9Dec2001</v>
      </c>
      <c r="T2155">
        <f>VLOOKUP($A2155, 'Hospitalisation Details'!$A$2:$K$2344, 11, FALSE)</f>
        <v>21</v>
      </c>
    </row>
    <row r="2156" spans="1:20" ht="15.75" x14ac:dyDescent="0.25">
      <c r="A2156" s="1" t="s">
        <v>207</v>
      </c>
      <c r="B2156" t="str">
        <f>VLOOKUP($A2156, 'Customer Names'!$A$2:$D$2336, 2, FALSE)</f>
        <v>Waters</v>
      </c>
      <c r="C2156" t="str">
        <f>VLOOKUP($A2156, 'Customer Names'!$A$2:$D$2336, 3, FALSE)</f>
        <v xml:space="preserve"> Mr</v>
      </c>
      <c r="D2156" t="str">
        <f>VLOOKUP($A2156, 'Customer Names'!$A$2:$D$2336, 4, FALSE)</f>
        <v xml:space="preserve">  Brian W</v>
      </c>
      <c r="E2156">
        <f>VLOOKUP($A2156, 'Medical Examinations'!$A$2:$J$2336, 2, FALSE)</f>
        <v>31.254999999999999</v>
      </c>
      <c r="F2156">
        <f>VLOOKUP($A2156, 'Medical Examinations'!$A$2:$J$2336, 3, FALSE)</f>
        <v>5.49</v>
      </c>
      <c r="G2156" t="str">
        <f>VLOOKUP($A2156, 'Medical Examinations'!$A$2:$J$2336, 4, FALSE)</f>
        <v>No</v>
      </c>
      <c r="H2156" t="str">
        <f>VLOOKUP($A2156, 'Medical Examinations'!$A$2:$J$2336, 5, FALSE)</f>
        <v>No</v>
      </c>
      <c r="I2156" t="str">
        <f>VLOOKUP($A2156, 'Medical Examinations'!$A$2:$J$2336, 6, FALSE)</f>
        <v>No</v>
      </c>
      <c r="J2156">
        <f>VLOOKUP($A2156, 'Medical Examinations'!$A$2:$J$2336, 7, FALSE)</f>
        <v>1</v>
      </c>
      <c r="K2156" t="str">
        <f>VLOOKUP($A2156, 'Medical Examinations'!$A$2:$J$2336, 8, FALSE)</f>
        <v>No</v>
      </c>
      <c r="L2156" t="str">
        <f>VLOOKUP($A2156, 'Medical Examinations'!$A$2:$J$2336, 9, FALSE)</f>
        <v>Obesity</v>
      </c>
      <c r="M2156" t="str">
        <f>VLOOKUP($A2156, 'Medical Examinations'!$A$2:$J$2336, 10, FALSE)</f>
        <v>Normal</v>
      </c>
      <c r="N2156">
        <f>VLOOKUP($A2156, 'Hospitalisation Details'!$A$2:$K$2344, 5, FALSE)</f>
        <v>0</v>
      </c>
      <c r="O2156">
        <f>VLOOKUP($A2156, 'Hospitalisation Details'!$A$2:$K$2344, 6, FALSE)</f>
        <v>1909.53</v>
      </c>
      <c r="P2156" t="str">
        <f>VLOOKUP($A2156, 'Hospitalisation Details'!$A$2:$K$2344, 7, FALSE)</f>
        <v>tier - 3</v>
      </c>
      <c r="Q2156" t="str">
        <f>VLOOKUP($A2156, 'Hospitalisation Details'!$A$2:$K$2344, 8, FALSE)</f>
        <v>tier - 3</v>
      </c>
      <c r="R2156" t="str">
        <f>VLOOKUP($A2156, 'Hospitalisation Details'!$A$2:$K$2344, 9, FALSE)</f>
        <v>R1012</v>
      </c>
      <c r="S2156" t="str">
        <f>VLOOKUP($A2156, 'Hospitalisation Details'!$A$2:$K$2344, 10, FALSE)</f>
        <v>3Aug2001</v>
      </c>
      <c r="T2156">
        <f>VLOOKUP($A2156, 'Hospitalisation Details'!$A$2:$K$2344, 11, FALSE)</f>
        <v>21</v>
      </c>
    </row>
    <row r="2157" spans="1:20" ht="15.75" x14ac:dyDescent="0.25">
      <c r="A2157" s="1" t="s">
        <v>206</v>
      </c>
      <c r="B2157" t="str">
        <f>VLOOKUP($A2157, 'Customer Names'!$A$2:$D$2336, 2, FALSE)</f>
        <v>Viglienzoni</v>
      </c>
      <c r="C2157" t="str">
        <f>VLOOKUP($A2157, 'Customer Names'!$A$2:$D$2336, 3, FALSE)</f>
        <v xml:space="preserve"> Mr</v>
      </c>
      <c r="D2157" t="str">
        <f>VLOOKUP($A2157, 'Customer Names'!$A$2:$D$2336, 4, FALSE)</f>
        <v xml:space="preserve">  Joe</v>
      </c>
      <c r="E2157">
        <f>VLOOKUP($A2157, 'Medical Examinations'!$A$2:$J$2336, 2, FALSE)</f>
        <v>23.06</v>
      </c>
      <c r="F2157">
        <f>VLOOKUP($A2157, 'Medical Examinations'!$A$2:$J$2336, 3, FALSE)</f>
        <v>4.47</v>
      </c>
      <c r="G2157" t="str">
        <f>VLOOKUP($A2157, 'Medical Examinations'!$A$2:$J$2336, 4, FALSE)</f>
        <v>No</v>
      </c>
      <c r="H2157" t="str">
        <f>VLOOKUP($A2157, 'Medical Examinations'!$A$2:$J$2336, 5, FALSE)</f>
        <v>No</v>
      </c>
      <c r="I2157" t="str">
        <f>VLOOKUP($A2157, 'Medical Examinations'!$A$2:$J$2336, 6, FALSE)</f>
        <v>No</v>
      </c>
      <c r="J2157">
        <f>VLOOKUP($A2157, 'Medical Examinations'!$A$2:$J$2336, 7, FALSE)</f>
        <v>0</v>
      </c>
      <c r="K2157" t="str">
        <f>VLOOKUP($A2157, 'Medical Examinations'!$A$2:$J$2336, 8, FALSE)</f>
        <v>No</v>
      </c>
      <c r="L2157" t="str">
        <f>VLOOKUP($A2157, 'Medical Examinations'!$A$2:$J$2336, 9, FALSE)</f>
        <v>Obesity</v>
      </c>
      <c r="M2157" t="str">
        <f>VLOOKUP($A2157, 'Medical Examinations'!$A$2:$J$2336, 10, FALSE)</f>
        <v>Normal</v>
      </c>
      <c r="N2157">
        <f>VLOOKUP($A2157, 'Hospitalisation Details'!$A$2:$K$2344, 5, FALSE)</f>
        <v>0</v>
      </c>
      <c r="O2157">
        <f>VLOOKUP($A2157, 'Hospitalisation Details'!$A$2:$K$2344, 6, FALSE)</f>
        <v>1908.9</v>
      </c>
      <c r="P2157" t="str">
        <f>VLOOKUP($A2157, 'Hospitalisation Details'!$A$2:$K$2344, 7, FALSE)</f>
        <v>tier - 3</v>
      </c>
      <c r="Q2157" t="str">
        <f>VLOOKUP($A2157, 'Hospitalisation Details'!$A$2:$K$2344, 8, FALSE)</f>
        <v>tier - 3</v>
      </c>
      <c r="R2157" t="str">
        <f>VLOOKUP($A2157, 'Hospitalisation Details'!$A$2:$K$2344, 9, FALSE)</f>
        <v>R1013</v>
      </c>
      <c r="S2157" t="str">
        <f>VLOOKUP($A2157, 'Hospitalisation Details'!$A$2:$K$2344, 10, FALSE)</f>
        <v>6Oct1994</v>
      </c>
      <c r="T2157">
        <f>VLOOKUP($A2157, 'Hospitalisation Details'!$A$2:$K$2344, 11, FALSE)</f>
        <v>28</v>
      </c>
    </row>
    <row r="2158" spans="1:20" ht="15.75" x14ac:dyDescent="0.25">
      <c r="A2158" s="1" t="s">
        <v>205</v>
      </c>
      <c r="B2158" t="str">
        <f>VLOOKUP($A2158, 'Customer Names'!$A$2:$D$2336, 2, FALSE)</f>
        <v>Rathbun</v>
      </c>
      <c r="C2158" t="str">
        <f>VLOOKUP($A2158, 'Customer Names'!$A$2:$D$2336, 3, FALSE)</f>
        <v xml:space="preserve"> Mr</v>
      </c>
      <c r="D2158" t="str">
        <f>VLOOKUP($A2158, 'Customer Names'!$A$2:$D$2336, 4, FALSE)</f>
        <v xml:space="preserve">  Stephen</v>
      </c>
      <c r="E2158">
        <f>VLOOKUP($A2158, 'Medical Examinations'!$A$2:$J$2336, 2, FALSE)</f>
        <v>28.975000000000001</v>
      </c>
      <c r="F2158">
        <f>VLOOKUP($A2158, 'Medical Examinations'!$A$2:$J$2336, 3, FALSE)</f>
        <v>4.34</v>
      </c>
      <c r="G2158" t="str">
        <f>VLOOKUP($A2158, 'Medical Examinations'!$A$2:$J$2336, 4, FALSE)</f>
        <v>No</v>
      </c>
      <c r="H2158" t="str">
        <f>VLOOKUP($A2158, 'Medical Examinations'!$A$2:$J$2336, 5, FALSE)</f>
        <v>No</v>
      </c>
      <c r="I2158" t="str">
        <f>VLOOKUP($A2158, 'Medical Examinations'!$A$2:$J$2336, 6, FALSE)</f>
        <v>No</v>
      </c>
      <c r="J2158">
        <f>VLOOKUP($A2158, 'Medical Examinations'!$A$2:$J$2336, 7, FALSE)</f>
        <v>0</v>
      </c>
      <c r="K2158" t="str">
        <f>VLOOKUP($A2158, 'Medical Examinations'!$A$2:$J$2336, 8, FALSE)</f>
        <v>No</v>
      </c>
      <c r="L2158" t="str">
        <f>VLOOKUP($A2158, 'Medical Examinations'!$A$2:$J$2336, 9, FALSE)</f>
        <v>Obesity</v>
      </c>
      <c r="M2158" t="str">
        <f>VLOOKUP($A2158, 'Medical Examinations'!$A$2:$J$2336, 10, FALSE)</f>
        <v>Normal</v>
      </c>
      <c r="N2158">
        <f>VLOOKUP($A2158, 'Hospitalisation Details'!$A$2:$K$2344, 5, FALSE)</f>
        <v>0</v>
      </c>
      <c r="O2158">
        <f>VLOOKUP($A2158, 'Hospitalisation Details'!$A$2:$K$2344, 6, FALSE)</f>
        <v>1906.36</v>
      </c>
      <c r="P2158" t="str">
        <f>VLOOKUP($A2158, 'Hospitalisation Details'!$A$2:$K$2344, 7, FALSE)</f>
        <v>tier - 3</v>
      </c>
      <c r="Q2158" t="str">
        <f>VLOOKUP($A2158, 'Hospitalisation Details'!$A$2:$K$2344, 8, FALSE)</f>
        <v>tier - 1</v>
      </c>
      <c r="R2158" t="str">
        <f>VLOOKUP($A2158, 'Hospitalisation Details'!$A$2:$K$2344, 9, FALSE)</f>
        <v>R1012</v>
      </c>
      <c r="S2158" t="str">
        <f>VLOOKUP($A2158, 'Hospitalisation Details'!$A$2:$K$2344, 10, FALSE)</f>
        <v>10Aug2001</v>
      </c>
      <c r="T2158">
        <f>VLOOKUP($A2158, 'Hospitalisation Details'!$A$2:$K$2344, 11, FALSE)</f>
        <v>21</v>
      </c>
    </row>
    <row r="2159" spans="1:20" ht="15.75" x14ac:dyDescent="0.25">
      <c r="A2159" s="1" t="s">
        <v>204</v>
      </c>
      <c r="B2159" t="str">
        <f>VLOOKUP($A2159, 'Customer Names'!$A$2:$D$2336, 2, FALSE)</f>
        <v>crane</v>
      </c>
      <c r="C2159" t="str">
        <f>VLOOKUP($A2159, 'Customer Names'!$A$2:$D$2336, 3, FALSE)</f>
        <v xml:space="preserve"> Ms</v>
      </c>
      <c r="D2159" t="str">
        <f>VLOOKUP($A2159, 'Customer Names'!$A$2:$D$2336, 4, FALSE)</f>
        <v xml:space="preserve">  Ellen L</v>
      </c>
      <c r="E2159">
        <f>VLOOKUP($A2159, 'Medical Examinations'!$A$2:$J$2336, 2, FALSE)</f>
        <v>33.299999999999997</v>
      </c>
      <c r="F2159">
        <f>VLOOKUP($A2159, 'Medical Examinations'!$A$2:$J$2336, 3, FALSE)</f>
        <v>9.49</v>
      </c>
      <c r="G2159" t="str">
        <f>VLOOKUP($A2159, 'Medical Examinations'!$A$2:$J$2336, 4, FALSE)</f>
        <v>Yes</v>
      </c>
      <c r="H2159" t="str">
        <f>VLOOKUP($A2159, 'Medical Examinations'!$A$2:$J$2336, 5, FALSE)</f>
        <v>No</v>
      </c>
      <c r="I2159" t="str">
        <f>VLOOKUP($A2159, 'Medical Examinations'!$A$2:$J$2336, 6, FALSE)</f>
        <v>No</v>
      </c>
      <c r="J2159">
        <f>VLOOKUP($A2159, 'Medical Examinations'!$A$2:$J$2336, 7, FALSE)</f>
        <v>1</v>
      </c>
      <c r="K2159" t="str">
        <f>VLOOKUP($A2159, 'Medical Examinations'!$A$2:$J$2336, 8, FALSE)</f>
        <v>No</v>
      </c>
      <c r="L2159" t="str">
        <f>VLOOKUP($A2159, 'Medical Examinations'!$A$2:$J$2336, 9, FALSE)</f>
        <v>Obesity</v>
      </c>
      <c r="M2159" t="str">
        <f>VLOOKUP($A2159, 'Medical Examinations'!$A$2:$J$2336, 10, FALSE)</f>
        <v>Diabetes</v>
      </c>
      <c r="N2159">
        <f>VLOOKUP($A2159, 'Hospitalisation Details'!$A$2:$K$2344, 5, FALSE)</f>
        <v>0</v>
      </c>
      <c r="O2159">
        <f>VLOOKUP($A2159, 'Hospitalisation Details'!$A$2:$K$2344, 6, FALSE)</f>
        <v>1880.49</v>
      </c>
      <c r="P2159" t="str">
        <f>VLOOKUP($A2159, 'Hospitalisation Details'!$A$2:$K$2344, 7, FALSE)</f>
        <v>tier - 3</v>
      </c>
      <c r="Q2159" t="str">
        <f>VLOOKUP($A2159, 'Hospitalisation Details'!$A$2:$K$2344, 8, FALSE)</f>
        <v>tier - 1</v>
      </c>
      <c r="R2159" t="str">
        <f>VLOOKUP($A2159, 'Hospitalisation Details'!$A$2:$K$2344, 9, FALSE)</f>
        <v>R1011</v>
      </c>
      <c r="S2159" t="str">
        <f>VLOOKUP($A2159, 'Hospitalisation Details'!$A$2:$K$2344, 10, FALSE)</f>
        <v>21Aug2002</v>
      </c>
      <c r="T2159">
        <f>VLOOKUP($A2159, 'Hospitalisation Details'!$A$2:$K$2344, 11, FALSE)</f>
        <v>20</v>
      </c>
    </row>
    <row r="2160" spans="1:20" ht="15.75" x14ac:dyDescent="0.25">
      <c r="A2160" s="1" t="s">
        <v>203</v>
      </c>
      <c r="B2160" t="str">
        <f>VLOOKUP($A2160, 'Customer Names'!$A$2:$D$2336, 2, FALSE)</f>
        <v>Conant</v>
      </c>
      <c r="C2160" t="str">
        <f>VLOOKUP($A2160, 'Customer Names'!$A$2:$D$2336, 3, FALSE)</f>
        <v xml:space="preserve"> Ms</v>
      </c>
      <c r="D2160" t="str">
        <f>VLOOKUP($A2160, 'Customer Names'!$A$2:$D$2336, 4, FALSE)</f>
        <v xml:space="preserve">  Cindy</v>
      </c>
      <c r="E2160">
        <f>VLOOKUP($A2160, 'Medical Examinations'!$A$2:$J$2336, 2, FALSE)</f>
        <v>33</v>
      </c>
      <c r="F2160">
        <f>VLOOKUP($A2160, 'Medical Examinations'!$A$2:$J$2336, 3, FALSE)</f>
        <v>10.16</v>
      </c>
      <c r="G2160" t="str">
        <f>VLOOKUP($A2160, 'Medical Examinations'!$A$2:$J$2336, 4, FALSE)</f>
        <v>Yes</v>
      </c>
      <c r="H2160" t="str">
        <f>VLOOKUP($A2160, 'Medical Examinations'!$A$2:$J$2336, 5, FALSE)</f>
        <v>No</v>
      </c>
      <c r="I2160" t="str">
        <f>VLOOKUP($A2160, 'Medical Examinations'!$A$2:$J$2336, 6, FALSE)</f>
        <v>No</v>
      </c>
      <c r="J2160">
        <f>VLOOKUP($A2160, 'Medical Examinations'!$A$2:$J$2336, 7, FALSE)</f>
        <v>1</v>
      </c>
      <c r="K2160" t="str">
        <f>VLOOKUP($A2160, 'Medical Examinations'!$A$2:$J$2336, 8, FALSE)</f>
        <v>No</v>
      </c>
      <c r="L2160" t="str">
        <f>VLOOKUP($A2160, 'Medical Examinations'!$A$2:$J$2336, 9, FALSE)</f>
        <v>Obesity</v>
      </c>
      <c r="M2160" t="str">
        <f>VLOOKUP($A2160, 'Medical Examinations'!$A$2:$J$2336, 10, FALSE)</f>
        <v>Diabetes</v>
      </c>
      <c r="N2160">
        <f>VLOOKUP($A2160, 'Hospitalisation Details'!$A$2:$K$2344, 5, FALSE)</f>
        <v>0</v>
      </c>
      <c r="O2160">
        <f>VLOOKUP($A2160, 'Hospitalisation Details'!$A$2:$K$2344, 6, FALSE)</f>
        <v>1880.07</v>
      </c>
      <c r="P2160" t="str">
        <f>VLOOKUP($A2160, 'Hospitalisation Details'!$A$2:$K$2344, 7, FALSE)</f>
        <v>tier - 3</v>
      </c>
      <c r="Q2160" t="str">
        <f>VLOOKUP($A2160, 'Hospitalisation Details'!$A$2:$K$2344, 8, FALSE)</f>
        <v>tier - 2</v>
      </c>
      <c r="R2160" t="str">
        <f>VLOOKUP($A2160, 'Hospitalisation Details'!$A$2:$K$2344, 9, FALSE)</f>
        <v>R1013</v>
      </c>
      <c r="S2160" t="str">
        <f>VLOOKUP($A2160, 'Hospitalisation Details'!$A$2:$K$2344, 10, FALSE)</f>
        <v>29Aug2002</v>
      </c>
      <c r="T2160">
        <f>VLOOKUP($A2160, 'Hospitalisation Details'!$A$2:$K$2344, 11, FALSE)</f>
        <v>20</v>
      </c>
    </row>
    <row r="2161" spans="1:20" ht="15.75" x14ac:dyDescent="0.25">
      <c r="A2161" s="1" t="s">
        <v>202</v>
      </c>
      <c r="B2161" t="str">
        <f>VLOOKUP($A2161, 'Customer Names'!$A$2:$D$2336, 2, FALSE)</f>
        <v>Huyser-Wierenga</v>
      </c>
      <c r="C2161" t="str">
        <f>VLOOKUP($A2161, 'Customer Names'!$A$2:$D$2336, 3, FALSE)</f>
        <v xml:space="preserve"> Ms</v>
      </c>
      <c r="D2161" t="str">
        <f>VLOOKUP($A2161, 'Customer Names'!$A$2:$D$2336, 4, FALSE)</f>
        <v xml:space="preserve">  Abigail R</v>
      </c>
      <c r="E2161">
        <f>VLOOKUP($A2161, 'Medical Examinations'!$A$2:$J$2336, 2, FALSE)</f>
        <v>31.46</v>
      </c>
      <c r="F2161">
        <f>VLOOKUP($A2161, 'Medical Examinations'!$A$2:$J$2336, 3, FALSE)</f>
        <v>11.19</v>
      </c>
      <c r="G2161" t="str">
        <f>VLOOKUP($A2161, 'Medical Examinations'!$A$2:$J$2336, 4, FALSE)</f>
        <v>No</v>
      </c>
      <c r="H2161" t="str">
        <f>VLOOKUP($A2161, 'Medical Examinations'!$A$2:$J$2336, 5, FALSE)</f>
        <v>No</v>
      </c>
      <c r="I2161" t="str">
        <f>VLOOKUP($A2161, 'Medical Examinations'!$A$2:$J$2336, 6, FALSE)</f>
        <v>No</v>
      </c>
      <c r="J2161">
        <f>VLOOKUP($A2161, 'Medical Examinations'!$A$2:$J$2336, 7, FALSE)</f>
        <v>1</v>
      </c>
      <c r="K2161" t="str">
        <f>VLOOKUP($A2161, 'Medical Examinations'!$A$2:$J$2336, 8, FALSE)</f>
        <v>No</v>
      </c>
      <c r="L2161" t="str">
        <f>VLOOKUP($A2161, 'Medical Examinations'!$A$2:$J$2336, 9, FALSE)</f>
        <v>Obesity</v>
      </c>
      <c r="M2161" t="str">
        <f>VLOOKUP($A2161, 'Medical Examinations'!$A$2:$J$2336, 10, FALSE)</f>
        <v>Diabetes</v>
      </c>
      <c r="N2161">
        <f>VLOOKUP($A2161, 'Hospitalisation Details'!$A$2:$K$2344, 5, FALSE)</f>
        <v>0</v>
      </c>
      <c r="O2161">
        <f>VLOOKUP($A2161, 'Hospitalisation Details'!$A$2:$K$2344, 6, FALSE)</f>
        <v>1877.93</v>
      </c>
      <c r="P2161" t="str">
        <f>VLOOKUP($A2161, 'Hospitalisation Details'!$A$2:$K$2344, 7, FALSE)</f>
        <v>tier - 3</v>
      </c>
      <c r="Q2161" t="str">
        <f>VLOOKUP($A2161, 'Hospitalisation Details'!$A$2:$K$2344, 8, FALSE)</f>
        <v>tier - 1</v>
      </c>
      <c r="R2161" t="str">
        <f>VLOOKUP($A2161, 'Hospitalisation Details'!$A$2:$K$2344, 9, FALSE)</f>
        <v>R1013</v>
      </c>
      <c r="S2161" t="str">
        <f>VLOOKUP($A2161, 'Hospitalisation Details'!$A$2:$K$2344, 10, FALSE)</f>
        <v>29Oct2002</v>
      </c>
      <c r="T2161">
        <f>VLOOKUP($A2161, 'Hospitalisation Details'!$A$2:$K$2344, 11, FALSE)</f>
        <v>20</v>
      </c>
    </row>
    <row r="2162" spans="1:20" ht="15.75" x14ac:dyDescent="0.25">
      <c r="A2162" s="1" t="s">
        <v>201</v>
      </c>
      <c r="B2162" t="str">
        <f>VLOOKUP($A2162, 'Customer Names'!$A$2:$D$2336, 2, FALSE)</f>
        <v>Natalini</v>
      </c>
      <c r="C2162" t="str">
        <f>VLOOKUP($A2162, 'Customer Names'!$A$2:$D$2336, 3, FALSE)</f>
        <v xml:space="preserve"> Ms</v>
      </c>
      <c r="D2162" t="str">
        <f>VLOOKUP($A2162, 'Customer Names'!$A$2:$D$2336, 4, FALSE)</f>
        <v xml:space="preserve">  Amy L</v>
      </c>
      <c r="E2162">
        <f>VLOOKUP($A2162, 'Medical Examinations'!$A$2:$J$2336, 2, FALSE)</f>
        <v>29.6</v>
      </c>
      <c r="F2162">
        <f>VLOOKUP($A2162, 'Medical Examinations'!$A$2:$J$2336, 3, FALSE)</f>
        <v>11.03</v>
      </c>
      <c r="G2162" t="str">
        <f>VLOOKUP($A2162, 'Medical Examinations'!$A$2:$J$2336, 4, FALSE)</f>
        <v>No</v>
      </c>
      <c r="H2162" t="str">
        <f>VLOOKUP($A2162, 'Medical Examinations'!$A$2:$J$2336, 5, FALSE)</f>
        <v>No</v>
      </c>
      <c r="I2162" t="str">
        <f>VLOOKUP($A2162, 'Medical Examinations'!$A$2:$J$2336, 6, FALSE)</f>
        <v>No</v>
      </c>
      <c r="J2162">
        <f>VLOOKUP($A2162, 'Medical Examinations'!$A$2:$J$2336, 7, FALSE)</f>
        <v>0</v>
      </c>
      <c r="K2162" t="str">
        <f>VLOOKUP($A2162, 'Medical Examinations'!$A$2:$J$2336, 8, FALSE)</f>
        <v>No</v>
      </c>
      <c r="L2162" t="str">
        <f>VLOOKUP($A2162, 'Medical Examinations'!$A$2:$J$2336, 9, FALSE)</f>
        <v>Obesity</v>
      </c>
      <c r="M2162" t="str">
        <f>VLOOKUP($A2162, 'Medical Examinations'!$A$2:$J$2336, 10, FALSE)</f>
        <v>Diabetes</v>
      </c>
      <c r="N2162">
        <f>VLOOKUP($A2162, 'Hospitalisation Details'!$A$2:$K$2344, 5, FALSE)</f>
        <v>0</v>
      </c>
      <c r="O2162">
        <f>VLOOKUP($A2162, 'Hospitalisation Details'!$A$2:$K$2344, 6, FALSE)</f>
        <v>1875.34</v>
      </c>
      <c r="P2162" t="str">
        <f>VLOOKUP($A2162, 'Hospitalisation Details'!$A$2:$K$2344, 7, FALSE)</f>
        <v>tier - 3</v>
      </c>
      <c r="Q2162" t="str">
        <f>VLOOKUP($A2162, 'Hospitalisation Details'!$A$2:$K$2344, 8, FALSE)</f>
        <v>tier - 2</v>
      </c>
      <c r="R2162" t="str">
        <f>VLOOKUP($A2162, 'Hospitalisation Details'!$A$2:$K$2344, 9, FALSE)</f>
        <v>R1011</v>
      </c>
      <c r="S2162" t="str">
        <f>VLOOKUP($A2162, 'Hospitalisation Details'!$A$2:$K$2344, 10, FALSE)</f>
        <v>22Sep2002</v>
      </c>
      <c r="T2162">
        <f>VLOOKUP($A2162, 'Hospitalisation Details'!$A$2:$K$2344, 11, FALSE)</f>
        <v>20</v>
      </c>
    </row>
    <row r="2163" spans="1:20" ht="15.75" x14ac:dyDescent="0.25">
      <c r="A2163" s="1" t="s">
        <v>200</v>
      </c>
      <c r="B2163" t="str">
        <f>VLOOKUP($A2163, 'Customer Names'!$A$2:$D$2336, 2, FALSE)</f>
        <v>Robbins</v>
      </c>
      <c r="C2163" t="str">
        <f>VLOOKUP($A2163, 'Customer Names'!$A$2:$D$2336, 3, FALSE)</f>
        <v xml:space="preserve"> Ms</v>
      </c>
      <c r="D2163" t="str">
        <f>VLOOKUP($A2163, 'Customer Names'!$A$2:$D$2336, 4, FALSE)</f>
        <v xml:space="preserve">  Amy</v>
      </c>
      <c r="E2163">
        <f>VLOOKUP($A2163, 'Medical Examinations'!$A$2:$J$2336, 2, FALSE)</f>
        <v>22.05</v>
      </c>
      <c r="F2163">
        <f>VLOOKUP($A2163, 'Medical Examinations'!$A$2:$J$2336, 3, FALSE)</f>
        <v>4.43</v>
      </c>
      <c r="G2163" t="str">
        <f>VLOOKUP($A2163, 'Medical Examinations'!$A$2:$J$2336, 4, FALSE)</f>
        <v>No</v>
      </c>
      <c r="H2163" t="str">
        <f>VLOOKUP($A2163, 'Medical Examinations'!$A$2:$J$2336, 5, FALSE)</f>
        <v>No</v>
      </c>
      <c r="I2163" t="str">
        <f>VLOOKUP($A2163, 'Medical Examinations'!$A$2:$J$2336, 6, FALSE)</f>
        <v>No</v>
      </c>
      <c r="J2163">
        <f>VLOOKUP($A2163, 'Medical Examinations'!$A$2:$J$2336, 7, FALSE)</f>
        <v>0</v>
      </c>
      <c r="K2163" t="str">
        <f>VLOOKUP($A2163, 'Medical Examinations'!$A$2:$J$2336, 8, FALSE)</f>
        <v>No</v>
      </c>
      <c r="L2163" t="str">
        <f>VLOOKUP($A2163, 'Medical Examinations'!$A$2:$J$2336, 9, FALSE)</f>
        <v>Obesity</v>
      </c>
      <c r="M2163" t="str">
        <f>VLOOKUP($A2163, 'Medical Examinations'!$A$2:$J$2336, 10, FALSE)</f>
        <v>Normal</v>
      </c>
      <c r="N2163">
        <f>VLOOKUP($A2163, 'Hospitalisation Details'!$A$2:$K$2344, 5, FALSE)</f>
        <v>0</v>
      </c>
      <c r="O2163">
        <f>VLOOKUP($A2163, 'Hospitalisation Details'!$A$2:$K$2344, 6, FALSE)</f>
        <v>1865.98</v>
      </c>
      <c r="P2163" t="str">
        <f>VLOOKUP($A2163, 'Hospitalisation Details'!$A$2:$K$2344, 7, FALSE)</f>
        <v>tier - 3</v>
      </c>
      <c r="Q2163" t="str">
        <f>VLOOKUP($A2163, 'Hospitalisation Details'!$A$2:$K$2344, 8, FALSE)</f>
        <v>tier - 3</v>
      </c>
      <c r="R2163" t="str">
        <f>VLOOKUP($A2163, 'Hospitalisation Details'!$A$2:$K$2344, 9, FALSE)</f>
        <v>R1012</v>
      </c>
      <c r="S2163" t="str">
        <f>VLOOKUP($A2163, 'Hospitalisation Details'!$A$2:$K$2344, 10, FALSE)</f>
        <v>2Jul1996</v>
      </c>
      <c r="T2163">
        <f>VLOOKUP($A2163, 'Hospitalisation Details'!$A$2:$K$2344, 11, FALSE)</f>
        <v>26</v>
      </c>
    </row>
    <row r="2164" spans="1:20" ht="15.75" x14ac:dyDescent="0.25">
      <c r="A2164" s="1" t="s">
        <v>198</v>
      </c>
      <c r="B2164" t="str">
        <f>VLOOKUP($A2164, 'Customer Names'!$A$2:$D$2336, 2, FALSE)</f>
        <v>Stanislav</v>
      </c>
      <c r="C2164" t="str">
        <f>VLOOKUP($A2164, 'Customer Names'!$A$2:$D$2336, 3, FALSE)</f>
        <v xml:space="preserve"> Mrs</v>
      </c>
      <c r="D2164" t="str">
        <f>VLOOKUP($A2164, 'Customer Names'!$A$2:$D$2336, 4, FALSE)</f>
        <v xml:space="preserve">  Grace H</v>
      </c>
      <c r="E2164">
        <f>VLOOKUP($A2164, 'Medical Examinations'!$A$2:$J$2336, 2, FALSE)</f>
        <v>27.06</v>
      </c>
      <c r="F2164">
        <f>VLOOKUP($A2164, 'Medical Examinations'!$A$2:$J$2336, 3, FALSE)</f>
        <v>6.14</v>
      </c>
      <c r="G2164" t="str">
        <f>VLOOKUP($A2164, 'Medical Examinations'!$A$2:$J$2336, 4, FALSE)</f>
        <v>No</v>
      </c>
      <c r="H2164" t="str">
        <f>VLOOKUP($A2164, 'Medical Examinations'!$A$2:$J$2336, 5, FALSE)</f>
        <v>No</v>
      </c>
      <c r="I2164" t="str">
        <f>VLOOKUP($A2164, 'Medical Examinations'!$A$2:$J$2336, 6, FALSE)</f>
        <v>No</v>
      </c>
      <c r="J2164">
        <f>VLOOKUP($A2164, 'Medical Examinations'!$A$2:$J$2336, 7, FALSE)</f>
        <v>0</v>
      </c>
      <c r="K2164" t="str">
        <f>VLOOKUP($A2164, 'Medical Examinations'!$A$2:$J$2336, 8, FALSE)</f>
        <v>No</v>
      </c>
      <c r="L2164" t="str">
        <f>VLOOKUP($A2164, 'Medical Examinations'!$A$2:$J$2336, 9, FALSE)</f>
        <v>Obesity</v>
      </c>
      <c r="M2164" t="str">
        <f>VLOOKUP($A2164, 'Medical Examinations'!$A$2:$J$2336, 10, FALSE)</f>
        <v>Diabetes</v>
      </c>
      <c r="N2164">
        <f>VLOOKUP($A2164, 'Hospitalisation Details'!$A$2:$K$2344, 5, FALSE)</f>
        <v>0</v>
      </c>
      <c r="O2164">
        <f>VLOOKUP($A2164, 'Hospitalisation Details'!$A$2:$K$2344, 6, FALSE)</f>
        <v>1863.45</v>
      </c>
      <c r="P2164" t="str">
        <f>VLOOKUP($A2164, 'Hospitalisation Details'!$A$2:$K$2344, 7, FALSE)</f>
        <v>tier - 3</v>
      </c>
      <c r="Q2164" t="str">
        <f>VLOOKUP($A2164, 'Hospitalisation Details'!$A$2:$K$2344, 8, FALSE)</f>
        <v>tier - 1</v>
      </c>
      <c r="R2164" t="str">
        <f>VLOOKUP($A2164, 'Hospitalisation Details'!$A$2:$K$2344, 9, FALSE)</f>
        <v>R1025</v>
      </c>
      <c r="S2164" t="str">
        <f>VLOOKUP($A2164, 'Hospitalisation Details'!$A$2:$K$2344, 10, FALSE)</f>
        <v>27Dec2004</v>
      </c>
      <c r="T2164">
        <f>VLOOKUP($A2164, 'Hospitalisation Details'!$A$2:$K$2344, 11, FALSE)</f>
        <v>18</v>
      </c>
    </row>
    <row r="2165" spans="1:20" ht="15.75" x14ac:dyDescent="0.25">
      <c r="A2165" s="1" t="s">
        <v>197</v>
      </c>
      <c r="B2165" t="str">
        <f>VLOOKUP($A2165, 'Customer Names'!$A$2:$D$2336, 2, FALSE)</f>
        <v>Meyer</v>
      </c>
      <c r="C2165" t="str">
        <f>VLOOKUP($A2165, 'Customer Names'!$A$2:$D$2336, 3, FALSE)</f>
        <v xml:space="preserve"> Ms</v>
      </c>
      <c r="D2165" t="str">
        <f>VLOOKUP($A2165, 'Customer Names'!$A$2:$D$2336, 4, FALSE)</f>
        <v xml:space="preserve">  Caitie J</v>
      </c>
      <c r="E2165">
        <f>VLOOKUP($A2165, 'Medical Examinations'!$A$2:$J$2336, 2, FALSE)</f>
        <v>20.49</v>
      </c>
      <c r="F2165">
        <f>VLOOKUP($A2165, 'Medical Examinations'!$A$2:$J$2336, 3, FALSE)</f>
        <v>4.87</v>
      </c>
      <c r="G2165" t="str">
        <f>VLOOKUP($A2165, 'Medical Examinations'!$A$2:$J$2336, 4, FALSE)</f>
        <v>No</v>
      </c>
      <c r="H2165" t="str">
        <f>VLOOKUP($A2165, 'Medical Examinations'!$A$2:$J$2336, 5, FALSE)</f>
        <v>No</v>
      </c>
      <c r="I2165" t="str">
        <f>VLOOKUP($A2165, 'Medical Examinations'!$A$2:$J$2336, 6, FALSE)</f>
        <v>No</v>
      </c>
      <c r="J2165">
        <f>VLOOKUP($A2165, 'Medical Examinations'!$A$2:$J$2336, 7, FALSE)</f>
        <v>0</v>
      </c>
      <c r="K2165" t="str">
        <f>VLOOKUP($A2165, 'Medical Examinations'!$A$2:$J$2336, 8, FALSE)</f>
        <v>No</v>
      </c>
      <c r="L2165" t="str">
        <f>VLOOKUP($A2165, 'Medical Examinations'!$A$2:$J$2336, 9, FALSE)</f>
        <v>Obesity</v>
      </c>
      <c r="M2165" t="str">
        <f>VLOOKUP($A2165, 'Medical Examinations'!$A$2:$J$2336, 10, FALSE)</f>
        <v>Normal</v>
      </c>
      <c r="N2165">
        <f>VLOOKUP($A2165, 'Hospitalisation Details'!$A$2:$K$2344, 5, FALSE)</f>
        <v>0</v>
      </c>
      <c r="O2165">
        <f>VLOOKUP($A2165, 'Hospitalisation Details'!$A$2:$K$2344, 6, FALSE)</f>
        <v>1850.55</v>
      </c>
      <c r="P2165" t="str">
        <f>VLOOKUP($A2165, 'Hospitalisation Details'!$A$2:$K$2344, 7, FALSE)</f>
        <v>tier - 3</v>
      </c>
      <c r="Q2165" t="str">
        <f>VLOOKUP($A2165, 'Hospitalisation Details'!$A$2:$K$2344, 8, FALSE)</f>
        <v>tier - 2</v>
      </c>
      <c r="R2165" t="str">
        <f>VLOOKUP($A2165, 'Hospitalisation Details'!$A$2:$K$2344, 9, FALSE)</f>
        <v>R1012</v>
      </c>
      <c r="S2165" t="str">
        <f>VLOOKUP($A2165, 'Hospitalisation Details'!$A$2:$K$2344, 10, FALSE)</f>
        <v>6Dec1994</v>
      </c>
      <c r="T2165">
        <f>VLOOKUP($A2165, 'Hospitalisation Details'!$A$2:$K$2344, 11, FALSE)</f>
        <v>28</v>
      </c>
    </row>
    <row r="2166" spans="1:20" ht="15.75" x14ac:dyDescent="0.25">
      <c r="A2166" s="1" t="s">
        <v>196</v>
      </c>
      <c r="B2166" t="str">
        <f>VLOOKUP($A2166, 'Customer Names'!$A$2:$D$2336, 2, FALSE)</f>
        <v>Mears</v>
      </c>
      <c r="C2166" t="str">
        <f>VLOOKUP($A2166, 'Customer Names'!$A$2:$D$2336, 3, FALSE)</f>
        <v xml:space="preserve"> Mr</v>
      </c>
      <c r="D2166" t="str">
        <f>VLOOKUP($A2166, 'Customer Names'!$A$2:$D$2336, 4, FALSE)</f>
        <v xml:space="preserve">  Benjamin</v>
      </c>
      <c r="E2166">
        <f>VLOOKUP($A2166, 'Medical Examinations'!$A$2:$J$2336, 2, FALSE)</f>
        <v>28.4</v>
      </c>
      <c r="F2166">
        <f>VLOOKUP($A2166, 'Medical Examinations'!$A$2:$J$2336, 3, FALSE)</f>
        <v>4.3</v>
      </c>
      <c r="G2166" t="str">
        <f>VLOOKUP($A2166, 'Medical Examinations'!$A$2:$J$2336, 4, FALSE)</f>
        <v>No</v>
      </c>
      <c r="H2166" t="str">
        <f>VLOOKUP($A2166, 'Medical Examinations'!$A$2:$J$2336, 5, FALSE)</f>
        <v>No</v>
      </c>
      <c r="I2166" t="str">
        <f>VLOOKUP($A2166, 'Medical Examinations'!$A$2:$J$2336, 6, FALSE)</f>
        <v>Yes</v>
      </c>
      <c r="J2166">
        <f>VLOOKUP($A2166, 'Medical Examinations'!$A$2:$J$2336, 7, FALSE)</f>
        <v>0</v>
      </c>
      <c r="K2166" t="str">
        <f>VLOOKUP($A2166, 'Medical Examinations'!$A$2:$J$2336, 8, FALSE)</f>
        <v>No</v>
      </c>
      <c r="L2166" t="str">
        <f>VLOOKUP($A2166, 'Medical Examinations'!$A$2:$J$2336, 9, FALSE)</f>
        <v>Obesity</v>
      </c>
      <c r="M2166" t="str">
        <f>VLOOKUP($A2166, 'Medical Examinations'!$A$2:$J$2336, 10, FALSE)</f>
        <v>Normal</v>
      </c>
      <c r="N2166">
        <f>VLOOKUP($A2166, 'Hospitalisation Details'!$A$2:$K$2344, 5, FALSE)</f>
        <v>1</v>
      </c>
      <c r="O2166">
        <f>VLOOKUP($A2166, 'Hospitalisation Details'!$A$2:$K$2344, 6, FALSE)</f>
        <v>1842.52</v>
      </c>
      <c r="P2166" t="str">
        <f>VLOOKUP($A2166, 'Hospitalisation Details'!$A$2:$K$2344, 7, FALSE)</f>
        <v>tier - 3</v>
      </c>
      <c r="Q2166" t="str">
        <f>VLOOKUP($A2166, 'Hospitalisation Details'!$A$2:$K$2344, 8, FALSE)</f>
        <v>tier - 2</v>
      </c>
      <c r="R2166" t="str">
        <f>VLOOKUP($A2166, 'Hospitalisation Details'!$A$2:$K$2344, 9, FALSE)</f>
        <v>R1011</v>
      </c>
      <c r="S2166" t="str">
        <f>VLOOKUP($A2166, 'Hospitalisation Details'!$A$2:$K$2344, 10, FALSE)</f>
        <v>20Jul2003</v>
      </c>
      <c r="T2166">
        <f>VLOOKUP($A2166, 'Hospitalisation Details'!$A$2:$K$2344, 11, FALSE)</f>
        <v>19</v>
      </c>
    </row>
    <row r="2167" spans="1:20" ht="15.75" x14ac:dyDescent="0.25">
      <c r="A2167" s="1" t="s">
        <v>195</v>
      </c>
      <c r="B2167" t="str">
        <f>VLOOKUP($A2167, 'Customer Names'!$A$2:$D$2336, 2, FALSE)</f>
        <v>Neill</v>
      </c>
      <c r="C2167" t="str">
        <f>VLOOKUP($A2167, 'Customer Names'!$A$2:$D$2336, 3, FALSE)</f>
        <v xml:space="preserve"> Mr</v>
      </c>
      <c r="D2167" t="str">
        <f>VLOOKUP($A2167, 'Customer Names'!$A$2:$D$2336, 4, FALSE)</f>
        <v xml:space="preserve">  Ian T</v>
      </c>
      <c r="E2167">
        <f>VLOOKUP($A2167, 'Medical Examinations'!$A$2:$J$2336, 2, FALSE)</f>
        <v>41.91</v>
      </c>
      <c r="F2167">
        <f>VLOOKUP($A2167, 'Medical Examinations'!$A$2:$J$2336, 3, FALSE)</f>
        <v>6.19</v>
      </c>
      <c r="G2167" t="str">
        <f>VLOOKUP($A2167, 'Medical Examinations'!$A$2:$J$2336, 4, FALSE)</f>
        <v>Yes</v>
      </c>
      <c r="H2167" t="str">
        <f>VLOOKUP($A2167, 'Medical Examinations'!$A$2:$J$2336, 5, FALSE)</f>
        <v>No</v>
      </c>
      <c r="I2167" t="str">
        <f>VLOOKUP($A2167, 'Medical Examinations'!$A$2:$J$2336, 6, FALSE)</f>
        <v>No</v>
      </c>
      <c r="J2167">
        <f>VLOOKUP($A2167, 'Medical Examinations'!$A$2:$J$2336, 7, FALSE)</f>
        <v>2</v>
      </c>
      <c r="K2167" t="str">
        <f>VLOOKUP($A2167, 'Medical Examinations'!$A$2:$J$2336, 8, FALSE)</f>
        <v>Yes</v>
      </c>
      <c r="L2167" t="str">
        <f>VLOOKUP($A2167, 'Medical Examinations'!$A$2:$J$2336, 9, FALSE)</f>
        <v>Obesity</v>
      </c>
      <c r="M2167" t="str">
        <f>VLOOKUP($A2167, 'Medical Examinations'!$A$2:$J$2336, 10, FALSE)</f>
        <v>Diabetes</v>
      </c>
      <c r="N2167">
        <f>VLOOKUP($A2167, 'Hospitalisation Details'!$A$2:$K$2344, 5, FALSE)</f>
        <v>0</v>
      </c>
      <c r="O2167">
        <f>VLOOKUP($A2167, 'Hospitalisation Details'!$A$2:$K$2344, 6, FALSE)</f>
        <v>1837.28</v>
      </c>
      <c r="P2167" t="str">
        <f>VLOOKUP($A2167, 'Hospitalisation Details'!$A$2:$K$2344, 7, FALSE)</f>
        <v>tier - 3</v>
      </c>
      <c r="Q2167" t="str">
        <f>VLOOKUP($A2167, 'Hospitalisation Details'!$A$2:$K$2344, 8, FALSE)</f>
        <v>tier - 2</v>
      </c>
      <c r="R2167" t="str">
        <f>VLOOKUP($A2167, 'Hospitalisation Details'!$A$2:$K$2344, 9, FALSE)</f>
        <v>R1013</v>
      </c>
      <c r="S2167" t="str">
        <f>VLOOKUP($A2167, 'Hospitalisation Details'!$A$2:$K$2344, 10, FALSE)</f>
        <v>12Dec1999</v>
      </c>
      <c r="T2167">
        <f>VLOOKUP($A2167, 'Hospitalisation Details'!$A$2:$K$2344, 11, FALSE)</f>
        <v>23</v>
      </c>
    </row>
    <row r="2168" spans="1:20" ht="15.75" x14ac:dyDescent="0.25">
      <c r="A2168" s="1" t="s">
        <v>194</v>
      </c>
      <c r="B2168" t="str">
        <f>VLOOKUP($A2168, 'Customer Names'!$A$2:$D$2336, 2, FALSE)</f>
        <v>Tola</v>
      </c>
      <c r="C2168" t="str">
        <f>VLOOKUP($A2168, 'Customer Names'!$A$2:$D$2336, 3, FALSE)</f>
        <v xml:space="preserve"> Mr</v>
      </c>
      <c r="D2168" t="str">
        <f>VLOOKUP($A2168, 'Customer Names'!$A$2:$D$2336, 4, FALSE)</f>
        <v xml:space="preserve">  Tadese</v>
      </c>
      <c r="E2168">
        <f>VLOOKUP($A2168, 'Medical Examinations'!$A$2:$J$2336, 2, FALSE)</f>
        <v>24.6</v>
      </c>
      <c r="F2168">
        <f>VLOOKUP($A2168, 'Medical Examinations'!$A$2:$J$2336, 3, FALSE)</f>
        <v>6.19</v>
      </c>
      <c r="G2168" t="str">
        <f>VLOOKUP($A2168, 'Medical Examinations'!$A$2:$J$2336, 4, FALSE)</f>
        <v>No</v>
      </c>
      <c r="H2168" t="str">
        <f>VLOOKUP($A2168, 'Medical Examinations'!$A$2:$J$2336, 5, FALSE)</f>
        <v>No</v>
      </c>
      <c r="I2168" t="str">
        <f>VLOOKUP($A2168, 'Medical Examinations'!$A$2:$J$2336, 6, FALSE)</f>
        <v>Yes</v>
      </c>
      <c r="J2168">
        <f>VLOOKUP($A2168, 'Medical Examinations'!$A$2:$J$2336, 7, FALSE)</f>
        <v>0</v>
      </c>
      <c r="K2168" t="str">
        <f>VLOOKUP($A2168, 'Medical Examinations'!$A$2:$J$2336, 8, FALSE)</f>
        <v>No</v>
      </c>
      <c r="L2168" t="str">
        <f>VLOOKUP($A2168, 'Medical Examinations'!$A$2:$J$2336, 9, FALSE)</f>
        <v>Obesity</v>
      </c>
      <c r="M2168" t="str">
        <f>VLOOKUP($A2168, 'Medical Examinations'!$A$2:$J$2336, 10, FALSE)</f>
        <v>Diabetes</v>
      </c>
      <c r="N2168">
        <f>VLOOKUP($A2168, 'Hospitalisation Details'!$A$2:$K$2344, 5, FALSE)</f>
        <v>1</v>
      </c>
      <c r="O2168">
        <f>VLOOKUP($A2168, 'Hospitalisation Details'!$A$2:$K$2344, 6, FALSE)</f>
        <v>1837.24</v>
      </c>
      <c r="P2168" t="str">
        <f>VLOOKUP($A2168, 'Hospitalisation Details'!$A$2:$K$2344, 7, FALSE)</f>
        <v>tier - 3</v>
      </c>
      <c r="Q2168" t="str">
        <f>VLOOKUP($A2168, 'Hospitalisation Details'!$A$2:$K$2344, 8, FALSE)</f>
        <v>tier - 2</v>
      </c>
      <c r="R2168" t="str">
        <f>VLOOKUP($A2168, 'Hospitalisation Details'!$A$2:$K$2344, 9, FALSE)</f>
        <v>R1011</v>
      </c>
      <c r="S2168" t="str">
        <f>VLOOKUP($A2168, 'Hospitalisation Details'!$A$2:$K$2344, 10, FALSE)</f>
        <v>4Aug2003</v>
      </c>
      <c r="T2168">
        <f>VLOOKUP($A2168, 'Hospitalisation Details'!$A$2:$K$2344, 11, FALSE)</f>
        <v>19</v>
      </c>
    </row>
    <row r="2169" spans="1:20" ht="15.75" x14ac:dyDescent="0.25">
      <c r="A2169" s="1" t="s">
        <v>193</v>
      </c>
      <c r="B2169" t="str">
        <f>VLOOKUP($A2169, 'Customer Names'!$A$2:$D$2336, 2, FALSE)</f>
        <v>Briskman</v>
      </c>
      <c r="C2169" t="str">
        <f>VLOOKUP($A2169, 'Customer Names'!$A$2:$D$2336, 3, FALSE)</f>
        <v xml:space="preserve"> Mr</v>
      </c>
      <c r="D2169" t="str">
        <f>VLOOKUP($A2169, 'Customer Names'!$A$2:$D$2336, 4, FALSE)</f>
        <v xml:space="preserve">  Jonathan</v>
      </c>
      <c r="E2169">
        <f>VLOOKUP($A2169, 'Medical Examinations'!$A$2:$J$2336, 2, FALSE)</f>
        <v>20.9</v>
      </c>
      <c r="F2169">
        <f>VLOOKUP($A2169, 'Medical Examinations'!$A$2:$J$2336, 3, FALSE)</f>
        <v>5.12</v>
      </c>
      <c r="G2169" t="str">
        <f>VLOOKUP($A2169, 'Medical Examinations'!$A$2:$J$2336, 4, FALSE)</f>
        <v>No</v>
      </c>
      <c r="H2169" t="str">
        <f>VLOOKUP($A2169, 'Medical Examinations'!$A$2:$J$2336, 5, FALSE)</f>
        <v>No</v>
      </c>
      <c r="I2169" t="str">
        <f>VLOOKUP($A2169, 'Medical Examinations'!$A$2:$J$2336, 6, FALSE)</f>
        <v>Yes</v>
      </c>
      <c r="J2169">
        <f>VLOOKUP($A2169, 'Medical Examinations'!$A$2:$J$2336, 7, FALSE)</f>
        <v>0</v>
      </c>
      <c r="K2169" t="str">
        <f>VLOOKUP($A2169, 'Medical Examinations'!$A$2:$J$2336, 8, FALSE)</f>
        <v>No</v>
      </c>
      <c r="L2169" t="str">
        <f>VLOOKUP($A2169, 'Medical Examinations'!$A$2:$J$2336, 9, FALSE)</f>
        <v>Obesity</v>
      </c>
      <c r="M2169" t="str">
        <f>VLOOKUP($A2169, 'Medical Examinations'!$A$2:$J$2336, 10, FALSE)</f>
        <v>Normal</v>
      </c>
      <c r="N2169">
        <f>VLOOKUP($A2169, 'Hospitalisation Details'!$A$2:$K$2344, 5, FALSE)</f>
        <v>1</v>
      </c>
      <c r="O2169">
        <f>VLOOKUP($A2169, 'Hospitalisation Details'!$A$2:$K$2344, 6, FALSE)</f>
        <v>1832.09</v>
      </c>
      <c r="P2169" t="str">
        <f>VLOOKUP($A2169, 'Hospitalisation Details'!$A$2:$K$2344, 7, FALSE)</f>
        <v>tier - 3</v>
      </c>
      <c r="Q2169" t="str">
        <f>VLOOKUP($A2169, 'Hospitalisation Details'!$A$2:$K$2344, 8, FALSE)</f>
        <v>tier - 3</v>
      </c>
      <c r="R2169" t="str">
        <f>VLOOKUP($A2169, 'Hospitalisation Details'!$A$2:$K$2344, 9, FALSE)</f>
        <v>R1011</v>
      </c>
      <c r="S2169" t="str">
        <f>VLOOKUP($A2169, 'Hospitalisation Details'!$A$2:$K$2344, 10, FALSE)</f>
        <v>11Aug2003</v>
      </c>
      <c r="T2169">
        <f>VLOOKUP($A2169, 'Hospitalisation Details'!$A$2:$K$2344, 11, FALSE)</f>
        <v>19</v>
      </c>
    </row>
    <row r="2170" spans="1:20" ht="15.75" x14ac:dyDescent="0.25">
      <c r="A2170" s="1" t="s">
        <v>192</v>
      </c>
      <c r="B2170" t="str">
        <f>VLOOKUP($A2170, 'Customer Names'!$A$2:$D$2336, 2, FALSE)</f>
        <v>Ritzenhein</v>
      </c>
      <c r="C2170" t="str">
        <f>VLOOKUP($A2170, 'Customer Names'!$A$2:$D$2336, 3, FALSE)</f>
        <v xml:space="preserve"> Mr</v>
      </c>
      <c r="D2170" t="str">
        <f>VLOOKUP($A2170, 'Customer Names'!$A$2:$D$2336, 4, FALSE)</f>
        <v xml:space="preserve">  Dathan</v>
      </c>
      <c r="E2170">
        <f>VLOOKUP($A2170, 'Medical Examinations'!$A$2:$J$2336, 2, FALSE)</f>
        <v>34.4</v>
      </c>
      <c r="F2170">
        <f>VLOOKUP($A2170, 'Medical Examinations'!$A$2:$J$2336, 3, FALSE)</f>
        <v>4.04</v>
      </c>
      <c r="G2170" t="str">
        <f>VLOOKUP($A2170, 'Medical Examinations'!$A$2:$J$2336, 4, FALSE)</f>
        <v>Yes</v>
      </c>
      <c r="H2170" t="str">
        <f>VLOOKUP($A2170, 'Medical Examinations'!$A$2:$J$2336, 5, FALSE)</f>
        <v>No</v>
      </c>
      <c r="I2170" t="str">
        <f>VLOOKUP($A2170, 'Medical Examinations'!$A$2:$J$2336, 6, FALSE)</f>
        <v>No</v>
      </c>
      <c r="J2170">
        <f>VLOOKUP($A2170, 'Medical Examinations'!$A$2:$J$2336, 7, FALSE)</f>
        <v>1</v>
      </c>
      <c r="K2170" t="str">
        <f>VLOOKUP($A2170, 'Medical Examinations'!$A$2:$J$2336, 8, FALSE)</f>
        <v>No</v>
      </c>
      <c r="L2170" t="str">
        <f>VLOOKUP($A2170, 'Medical Examinations'!$A$2:$J$2336, 9, FALSE)</f>
        <v>Obesity</v>
      </c>
      <c r="M2170" t="str">
        <f>VLOOKUP($A2170, 'Medical Examinations'!$A$2:$J$2336, 10, FALSE)</f>
        <v>Normal</v>
      </c>
      <c r="N2170">
        <f>VLOOKUP($A2170, 'Hospitalisation Details'!$A$2:$K$2344, 5, FALSE)</f>
        <v>0</v>
      </c>
      <c r="O2170">
        <f>VLOOKUP($A2170, 'Hospitalisation Details'!$A$2:$K$2344, 6, FALSE)</f>
        <v>1826.84</v>
      </c>
      <c r="P2170" t="str">
        <f>VLOOKUP($A2170, 'Hospitalisation Details'!$A$2:$K$2344, 7, FALSE)</f>
        <v>tier - 3</v>
      </c>
      <c r="Q2170" t="str">
        <f>VLOOKUP($A2170, 'Hospitalisation Details'!$A$2:$K$2344, 8, FALSE)</f>
        <v>tier - 2</v>
      </c>
      <c r="R2170" t="str">
        <f>VLOOKUP($A2170, 'Hospitalisation Details'!$A$2:$K$2344, 9, FALSE)</f>
        <v>R1011</v>
      </c>
      <c r="S2170" t="str">
        <f>VLOOKUP($A2170, 'Hospitalisation Details'!$A$2:$K$2344, 10, FALSE)</f>
        <v>1Oct1999</v>
      </c>
      <c r="T2170">
        <f>VLOOKUP($A2170, 'Hospitalisation Details'!$A$2:$K$2344, 11, FALSE)</f>
        <v>23</v>
      </c>
    </row>
    <row r="2171" spans="1:20" ht="15.75" x14ac:dyDescent="0.25">
      <c r="A2171" s="1" t="s">
        <v>191</v>
      </c>
      <c r="B2171" t="str">
        <f>VLOOKUP($A2171, 'Customer Names'!$A$2:$D$2336, 2, FALSE)</f>
        <v>Malkowski</v>
      </c>
      <c r="C2171" t="str">
        <f>VLOOKUP($A2171, 'Customer Names'!$A$2:$D$2336, 3, FALSE)</f>
        <v xml:space="preserve"> Mr</v>
      </c>
      <c r="D2171" t="str">
        <f>VLOOKUP($A2171, 'Customer Names'!$A$2:$D$2336, 4, FALSE)</f>
        <v xml:space="preserve">  Eric</v>
      </c>
      <c r="E2171">
        <f>VLOOKUP($A2171, 'Medical Examinations'!$A$2:$J$2336, 2, FALSE)</f>
        <v>32.56</v>
      </c>
      <c r="F2171">
        <f>VLOOKUP($A2171, 'Medical Examinations'!$A$2:$J$2336, 3, FALSE)</f>
        <v>5.36</v>
      </c>
      <c r="G2171" t="str">
        <f>VLOOKUP($A2171, 'Medical Examinations'!$A$2:$J$2336, 4, FALSE)</f>
        <v>No</v>
      </c>
      <c r="H2171" t="str">
        <f>VLOOKUP($A2171, 'Medical Examinations'!$A$2:$J$2336, 5, FALSE)</f>
        <v>No</v>
      </c>
      <c r="I2171" t="str">
        <f>VLOOKUP($A2171, 'Medical Examinations'!$A$2:$J$2336, 6, FALSE)</f>
        <v>No</v>
      </c>
      <c r="J2171">
        <f>VLOOKUP($A2171, 'Medical Examinations'!$A$2:$J$2336, 7, FALSE)</f>
        <v>1</v>
      </c>
      <c r="K2171" t="str">
        <f>VLOOKUP($A2171, 'Medical Examinations'!$A$2:$J$2336, 8, FALSE)</f>
        <v>No</v>
      </c>
      <c r="L2171" t="str">
        <f>VLOOKUP($A2171, 'Medical Examinations'!$A$2:$J$2336, 9, FALSE)</f>
        <v>Obesity</v>
      </c>
      <c r="M2171" t="str">
        <f>VLOOKUP($A2171, 'Medical Examinations'!$A$2:$J$2336, 10, FALSE)</f>
        <v>Normal</v>
      </c>
      <c r="N2171">
        <f>VLOOKUP($A2171, 'Hospitalisation Details'!$A$2:$K$2344, 5, FALSE)</f>
        <v>0</v>
      </c>
      <c r="O2171">
        <f>VLOOKUP($A2171, 'Hospitalisation Details'!$A$2:$K$2344, 6, FALSE)</f>
        <v>1824.29</v>
      </c>
      <c r="P2171" t="str">
        <f>VLOOKUP($A2171, 'Hospitalisation Details'!$A$2:$K$2344, 7, FALSE)</f>
        <v>tier - 3</v>
      </c>
      <c r="Q2171" t="str">
        <f>VLOOKUP($A2171, 'Hospitalisation Details'!$A$2:$K$2344, 8, FALSE)</f>
        <v>tier - 3</v>
      </c>
      <c r="R2171" t="str">
        <f>VLOOKUP($A2171, 'Hospitalisation Details'!$A$2:$K$2344, 9, FALSE)</f>
        <v>R1013</v>
      </c>
      <c r="S2171" t="str">
        <f>VLOOKUP($A2171, 'Hospitalisation Details'!$A$2:$K$2344, 10, FALSE)</f>
        <v>17Nov1999</v>
      </c>
      <c r="T2171">
        <f>VLOOKUP($A2171, 'Hospitalisation Details'!$A$2:$K$2344, 11, FALSE)</f>
        <v>23</v>
      </c>
    </row>
    <row r="2172" spans="1:20" ht="15.75" x14ac:dyDescent="0.25">
      <c r="A2172" s="1" t="s">
        <v>190</v>
      </c>
      <c r="B2172" t="str">
        <f>VLOOKUP($A2172, 'Customer Names'!$A$2:$D$2336, 2, FALSE)</f>
        <v>Andreyko</v>
      </c>
      <c r="C2172" t="str">
        <f>VLOOKUP($A2172, 'Customer Names'!$A$2:$D$2336, 3, FALSE)</f>
        <v xml:space="preserve"> Ms</v>
      </c>
      <c r="D2172" t="str">
        <f>VLOOKUP($A2172, 'Customer Names'!$A$2:$D$2336, 4, FALSE)</f>
        <v xml:space="preserve">  Allison M</v>
      </c>
      <c r="E2172">
        <f>VLOOKUP($A2172, 'Medical Examinations'!$A$2:$J$2336, 2, FALSE)</f>
        <v>27.98</v>
      </c>
      <c r="F2172">
        <f>VLOOKUP($A2172, 'Medical Examinations'!$A$2:$J$2336, 3, FALSE)</f>
        <v>4.38</v>
      </c>
      <c r="G2172" t="str">
        <f>VLOOKUP($A2172, 'Medical Examinations'!$A$2:$J$2336, 4, FALSE)</f>
        <v>No</v>
      </c>
      <c r="H2172" t="str">
        <f>VLOOKUP($A2172, 'Medical Examinations'!$A$2:$J$2336, 5, FALSE)</f>
        <v>No</v>
      </c>
      <c r="I2172" t="str">
        <f>VLOOKUP($A2172, 'Medical Examinations'!$A$2:$J$2336, 6, FALSE)</f>
        <v>No</v>
      </c>
      <c r="J2172">
        <f>VLOOKUP($A2172, 'Medical Examinations'!$A$2:$J$2336, 7, FALSE)</f>
        <v>0</v>
      </c>
      <c r="K2172" t="str">
        <f>VLOOKUP($A2172, 'Medical Examinations'!$A$2:$J$2336, 8, FALSE)</f>
        <v>No</v>
      </c>
      <c r="L2172" t="str">
        <f>VLOOKUP($A2172, 'Medical Examinations'!$A$2:$J$2336, 9, FALSE)</f>
        <v>Obesity</v>
      </c>
      <c r="M2172" t="str">
        <f>VLOOKUP($A2172, 'Medical Examinations'!$A$2:$J$2336, 10, FALSE)</f>
        <v>Normal</v>
      </c>
      <c r="N2172">
        <f>VLOOKUP($A2172, 'Hospitalisation Details'!$A$2:$K$2344, 5, FALSE)</f>
        <v>0</v>
      </c>
      <c r="O2172">
        <f>VLOOKUP($A2172, 'Hospitalisation Details'!$A$2:$K$2344, 6, FALSE)</f>
        <v>1822.54</v>
      </c>
      <c r="P2172" t="str">
        <f>VLOOKUP($A2172, 'Hospitalisation Details'!$A$2:$K$2344, 7, FALSE)</f>
        <v>tier - 3</v>
      </c>
      <c r="Q2172" t="str">
        <f>VLOOKUP($A2172, 'Hospitalisation Details'!$A$2:$K$2344, 8, FALSE)</f>
        <v>tier - 1</v>
      </c>
      <c r="R2172" t="str">
        <f>VLOOKUP($A2172, 'Hospitalisation Details'!$A$2:$K$2344, 9, FALSE)</f>
        <v>R1012</v>
      </c>
      <c r="S2172" t="str">
        <f>VLOOKUP($A2172, 'Hospitalisation Details'!$A$2:$K$2344, 10, FALSE)</f>
        <v>19Aug2004</v>
      </c>
      <c r="T2172">
        <f>VLOOKUP($A2172, 'Hospitalisation Details'!$A$2:$K$2344, 11, FALSE)</f>
        <v>18</v>
      </c>
    </row>
    <row r="2173" spans="1:20" ht="15.75" x14ac:dyDescent="0.25">
      <c r="A2173" s="1" t="s">
        <v>189</v>
      </c>
      <c r="B2173" t="str">
        <f>VLOOKUP($A2173, 'Customer Names'!$A$2:$D$2336, 2, FALSE)</f>
        <v>Landry</v>
      </c>
      <c r="C2173" t="str">
        <f>VLOOKUP($A2173, 'Customer Names'!$A$2:$D$2336, 3, FALSE)</f>
        <v xml:space="preserve"> Mr</v>
      </c>
      <c r="D2173" t="str">
        <f>VLOOKUP($A2173, 'Customer Names'!$A$2:$D$2336, 4, FALSE)</f>
        <v xml:space="preserve">  Paul</v>
      </c>
      <c r="E2173">
        <f>VLOOKUP($A2173, 'Medical Examinations'!$A$2:$J$2336, 2, FALSE)</f>
        <v>26.51</v>
      </c>
      <c r="F2173">
        <f>VLOOKUP($A2173, 'Medical Examinations'!$A$2:$J$2336, 3, FALSE)</f>
        <v>4.58</v>
      </c>
      <c r="G2173" t="str">
        <f>VLOOKUP($A2173, 'Medical Examinations'!$A$2:$J$2336, 4, FALSE)</f>
        <v>No</v>
      </c>
      <c r="H2173" t="str">
        <f>VLOOKUP($A2173, 'Medical Examinations'!$A$2:$J$2336, 5, FALSE)</f>
        <v>No</v>
      </c>
      <c r="I2173" t="str">
        <f>VLOOKUP($A2173, 'Medical Examinations'!$A$2:$J$2336, 6, FALSE)</f>
        <v>No</v>
      </c>
      <c r="J2173">
        <f>VLOOKUP($A2173, 'Medical Examinations'!$A$2:$J$2336, 7, FALSE)</f>
        <v>0</v>
      </c>
      <c r="K2173" t="str">
        <f>VLOOKUP($A2173, 'Medical Examinations'!$A$2:$J$2336, 8, FALSE)</f>
        <v>No</v>
      </c>
      <c r="L2173" t="str">
        <f>VLOOKUP($A2173, 'Medical Examinations'!$A$2:$J$2336, 9, FALSE)</f>
        <v>Obesity</v>
      </c>
      <c r="M2173" t="str">
        <f>VLOOKUP($A2173, 'Medical Examinations'!$A$2:$J$2336, 10, FALSE)</f>
        <v>Normal</v>
      </c>
      <c r="N2173">
        <f>VLOOKUP($A2173, 'Hospitalisation Details'!$A$2:$K$2344, 5, FALSE)</f>
        <v>0</v>
      </c>
      <c r="O2173">
        <f>VLOOKUP($A2173, 'Hospitalisation Details'!$A$2:$K$2344, 6, FALSE)</f>
        <v>1815.88</v>
      </c>
      <c r="P2173" t="str">
        <f>VLOOKUP($A2173, 'Hospitalisation Details'!$A$2:$K$2344, 7, FALSE)</f>
        <v>tier - 3</v>
      </c>
      <c r="Q2173" t="str">
        <f>VLOOKUP($A2173, 'Hospitalisation Details'!$A$2:$K$2344, 8, FALSE)</f>
        <v>tier - 3</v>
      </c>
      <c r="R2173" t="str">
        <f>VLOOKUP($A2173, 'Hospitalisation Details'!$A$2:$K$2344, 9, FALSE)</f>
        <v>R1013</v>
      </c>
      <c r="S2173" t="str">
        <f>VLOOKUP($A2173, 'Hospitalisation Details'!$A$2:$K$2344, 10, FALSE)</f>
        <v>25Sep1999</v>
      </c>
      <c r="T2173">
        <f>VLOOKUP($A2173, 'Hospitalisation Details'!$A$2:$K$2344, 11, FALSE)</f>
        <v>23</v>
      </c>
    </row>
    <row r="2174" spans="1:20" ht="15.75" x14ac:dyDescent="0.25">
      <c r="A2174" s="1" t="s">
        <v>188</v>
      </c>
      <c r="B2174" t="str">
        <f>VLOOKUP($A2174, 'Customer Names'!$A$2:$D$2336, 2, FALSE)</f>
        <v>Lozier</v>
      </c>
      <c r="C2174" t="str">
        <f>VLOOKUP($A2174, 'Customer Names'!$A$2:$D$2336, 3, FALSE)</f>
        <v xml:space="preserve"> Mr</v>
      </c>
      <c r="D2174" t="str">
        <f>VLOOKUP($A2174, 'Customer Names'!$A$2:$D$2336, 4, FALSE)</f>
        <v xml:space="preserve">  Aaron R</v>
      </c>
      <c r="E2174">
        <f>VLOOKUP($A2174, 'Medical Examinations'!$A$2:$J$2336, 2, FALSE)</f>
        <v>29.734999999999999</v>
      </c>
      <c r="F2174">
        <f>VLOOKUP($A2174, 'Medical Examinations'!$A$2:$J$2336, 3, FALSE)</f>
        <v>11.92</v>
      </c>
      <c r="G2174" t="str">
        <f>VLOOKUP($A2174, 'Medical Examinations'!$A$2:$J$2336, 4, FALSE)</f>
        <v>No</v>
      </c>
      <c r="H2174" t="str">
        <f>VLOOKUP($A2174, 'Medical Examinations'!$A$2:$J$2336, 5, FALSE)</f>
        <v>No</v>
      </c>
      <c r="I2174" t="str">
        <f>VLOOKUP($A2174, 'Medical Examinations'!$A$2:$J$2336, 6, FALSE)</f>
        <v>No</v>
      </c>
      <c r="J2174">
        <f>VLOOKUP($A2174, 'Medical Examinations'!$A$2:$J$2336, 7, FALSE)</f>
        <v>1</v>
      </c>
      <c r="K2174" t="str">
        <f>VLOOKUP($A2174, 'Medical Examinations'!$A$2:$J$2336, 8, FALSE)</f>
        <v>No</v>
      </c>
      <c r="L2174" t="str">
        <f>VLOOKUP($A2174, 'Medical Examinations'!$A$2:$J$2336, 9, FALSE)</f>
        <v>Obesity</v>
      </c>
      <c r="M2174" t="str">
        <f>VLOOKUP($A2174, 'Medical Examinations'!$A$2:$J$2336, 10, FALSE)</f>
        <v>Diabetes</v>
      </c>
      <c r="N2174">
        <f>VLOOKUP($A2174, 'Hospitalisation Details'!$A$2:$K$2344, 5, FALSE)</f>
        <v>0</v>
      </c>
      <c r="O2174">
        <f>VLOOKUP($A2174, 'Hospitalisation Details'!$A$2:$K$2344, 6, FALSE)</f>
        <v>1769.53</v>
      </c>
      <c r="P2174" t="str">
        <f>VLOOKUP($A2174, 'Hospitalisation Details'!$A$2:$K$2344, 7, FALSE)</f>
        <v>tier - 3</v>
      </c>
      <c r="Q2174" t="str">
        <f>VLOOKUP($A2174, 'Hospitalisation Details'!$A$2:$K$2344, 8, FALSE)</f>
        <v>tier - 3</v>
      </c>
      <c r="R2174" t="str">
        <f>VLOOKUP($A2174, 'Hospitalisation Details'!$A$2:$K$2344, 9, FALSE)</f>
        <v>R1012</v>
      </c>
      <c r="S2174" t="str">
        <f>VLOOKUP($A2174, 'Hospitalisation Details'!$A$2:$K$2344, 10, FALSE)</f>
        <v>13Dec2002</v>
      </c>
      <c r="T2174">
        <f>VLOOKUP($A2174, 'Hospitalisation Details'!$A$2:$K$2344, 11, FALSE)</f>
        <v>20</v>
      </c>
    </row>
    <row r="2175" spans="1:20" ht="15.75" x14ac:dyDescent="0.25">
      <c r="A2175" s="1" t="s">
        <v>187</v>
      </c>
      <c r="B2175" t="str">
        <f>VLOOKUP($A2175, 'Customer Names'!$A$2:$D$2336, 2, FALSE)</f>
        <v>O'Brien</v>
      </c>
      <c r="C2175" t="str">
        <f>VLOOKUP($A2175, 'Customer Names'!$A$2:$D$2336, 3, FALSE)</f>
        <v xml:space="preserve"> Ms</v>
      </c>
      <c r="D2175" t="str">
        <f>VLOOKUP($A2175, 'Customer Names'!$A$2:$D$2336, 4, FALSE)</f>
        <v xml:space="preserve">  Caitlin H</v>
      </c>
      <c r="E2175">
        <f>VLOOKUP($A2175, 'Medical Examinations'!$A$2:$J$2336, 2, FALSE)</f>
        <v>40.5</v>
      </c>
      <c r="F2175">
        <f>VLOOKUP($A2175, 'Medical Examinations'!$A$2:$J$2336, 3, FALSE)</f>
        <v>5.4</v>
      </c>
      <c r="G2175" t="str">
        <f>VLOOKUP($A2175, 'Medical Examinations'!$A$2:$J$2336, 4, FALSE)</f>
        <v>Yes</v>
      </c>
      <c r="H2175" t="str">
        <f>VLOOKUP($A2175, 'Medical Examinations'!$A$2:$J$2336, 5, FALSE)</f>
        <v>No</v>
      </c>
      <c r="I2175" t="str">
        <f>VLOOKUP($A2175, 'Medical Examinations'!$A$2:$J$2336, 6, FALSE)</f>
        <v>Yes</v>
      </c>
      <c r="J2175">
        <f>VLOOKUP($A2175, 'Medical Examinations'!$A$2:$J$2336, 7, FALSE)</f>
        <v>1</v>
      </c>
      <c r="K2175" t="str">
        <f>VLOOKUP($A2175, 'Medical Examinations'!$A$2:$J$2336, 8, FALSE)</f>
        <v>Yes</v>
      </c>
      <c r="L2175" t="str">
        <f>VLOOKUP($A2175, 'Medical Examinations'!$A$2:$J$2336, 9, FALSE)</f>
        <v>Obesity</v>
      </c>
      <c r="M2175" t="str">
        <f>VLOOKUP($A2175, 'Medical Examinations'!$A$2:$J$2336, 10, FALSE)</f>
        <v>Normal</v>
      </c>
      <c r="N2175">
        <f>VLOOKUP($A2175, 'Hospitalisation Details'!$A$2:$K$2344, 5, FALSE)</f>
        <v>0</v>
      </c>
      <c r="O2175">
        <f>VLOOKUP($A2175, 'Hospitalisation Details'!$A$2:$K$2344, 6, FALSE)</f>
        <v>1759.34</v>
      </c>
      <c r="P2175" t="str">
        <f>VLOOKUP($A2175, 'Hospitalisation Details'!$A$2:$K$2344, 7, FALSE)</f>
        <v>tier - 3</v>
      </c>
      <c r="Q2175" t="str">
        <f>VLOOKUP($A2175, 'Hospitalisation Details'!$A$2:$K$2344, 8, FALSE)</f>
        <v>tier - 1</v>
      </c>
      <c r="R2175" t="str">
        <f>VLOOKUP($A2175, 'Hospitalisation Details'!$A$2:$K$2344, 9, FALSE)</f>
        <v>R1011</v>
      </c>
      <c r="S2175" t="str">
        <f>VLOOKUP($A2175, 'Hospitalisation Details'!$A$2:$K$2344, 10, FALSE)</f>
        <v>19Nov2003</v>
      </c>
      <c r="T2175">
        <f>VLOOKUP($A2175, 'Hospitalisation Details'!$A$2:$K$2344, 11, FALSE)</f>
        <v>19</v>
      </c>
    </row>
    <row r="2176" spans="1:20" ht="15.75" x14ac:dyDescent="0.25">
      <c r="A2176" s="1" t="s">
        <v>186</v>
      </c>
      <c r="B2176" t="str">
        <f>VLOOKUP($A2176, 'Customer Names'!$A$2:$D$2336, 2, FALSE)</f>
        <v>Rodas</v>
      </c>
      <c r="C2176" t="str">
        <f>VLOOKUP($A2176, 'Customer Names'!$A$2:$D$2336, 3, FALSE)</f>
        <v xml:space="preserve"> Mr</v>
      </c>
      <c r="D2176" t="str">
        <f>VLOOKUP($A2176, 'Customer Names'!$A$2:$D$2336, 4, FALSE)</f>
        <v xml:space="preserve">  Harald E</v>
      </c>
      <c r="E2176">
        <f>VLOOKUP($A2176, 'Medical Examinations'!$A$2:$J$2336, 2, FALSE)</f>
        <v>25.64</v>
      </c>
      <c r="F2176">
        <f>VLOOKUP($A2176, 'Medical Examinations'!$A$2:$J$2336, 3, FALSE)</f>
        <v>4.76</v>
      </c>
      <c r="G2176" t="str">
        <f>VLOOKUP($A2176, 'Medical Examinations'!$A$2:$J$2336, 4, FALSE)</f>
        <v>No</v>
      </c>
      <c r="H2176" t="str">
        <f>VLOOKUP($A2176, 'Medical Examinations'!$A$2:$J$2336, 5, FALSE)</f>
        <v>No</v>
      </c>
      <c r="I2176" t="str">
        <f>VLOOKUP($A2176, 'Medical Examinations'!$A$2:$J$2336, 6, FALSE)</f>
        <v>No</v>
      </c>
      <c r="J2176">
        <f>VLOOKUP($A2176, 'Medical Examinations'!$A$2:$J$2336, 7, FALSE)</f>
        <v>0</v>
      </c>
      <c r="K2176" t="str">
        <f>VLOOKUP($A2176, 'Medical Examinations'!$A$2:$J$2336, 8, FALSE)</f>
        <v>No</v>
      </c>
      <c r="L2176" t="str">
        <f>VLOOKUP($A2176, 'Medical Examinations'!$A$2:$J$2336, 9, FALSE)</f>
        <v>Obesity</v>
      </c>
      <c r="M2176" t="str">
        <f>VLOOKUP($A2176, 'Medical Examinations'!$A$2:$J$2336, 10, FALSE)</f>
        <v>Normal</v>
      </c>
      <c r="N2176">
        <f>VLOOKUP($A2176, 'Hospitalisation Details'!$A$2:$K$2344, 5, FALSE)</f>
        <v>0</v>
      </c>
      <c r="O2176">
        <f>VLOOKUP($A2176, 'Hospitalisation Details'!$A$2:$K$2344, 6, FALSE)</f>
        <v>1756.6</v>
      </c>
      <c r="P2176" t="str">
        <f>VLOOKUP($A2176, 'Hospitalisation Details'!$A$2:$K$2344, 7, FALSE)</f>
        <v>tier - 3</v>
      </c>
      <c r="Q2176" t="str">
        <f>VLOOKUP($A2176, 'Hospitalisation Details'!$A$2:$K$2344, 8, FALSE)</f>
        <v>tier - 3</v>
      </c>
      <c r="R2176" t="str">
        <f>VLOOKUP($A2176, 'Hospitalisation Details'!$A$2:$K$2344, 9, FALSE)</f>
        <v>R1013</v>
      </c>
      <c r="S2176" t="str">
        <f>VLOOKUP($A2176, 'Hospitalisation Details'!$A$2:$K$2344, 10, FALSE)</f>
        <v>7Oct1998</v>
      </c>
      <c r="T2176">
        <f>VLOOKUP($A2176, 'Hospitalisation Details'!$A$2:$K$2344, 11, FALSE)</f>
        <v>24</v>
      </c>
    </row>
    <row r="2177" spans="1:20" ht="15.75" x14ac:dyDescent="0.25">
      <c r="A2177" s="1" t="s">
        <v>185</v>
      </c>
      <c r="B2177" t="str">
        <f>VLOOKUP($A2177, 'Customer Names'!$A$2:$D$2336, 2, FALSE)</f>
        <v>O'Connor</v>
      </c>
      <c r="C2177" t="str">
        <f>VLOOKUP($A2177, 'Customer Names'!$A$2:$D$2336, 3, FALSE)</f>
        <v xml:space="preserve"> Ms</v>
      </c>
      <c r="D2177" t="str">
        <f>VLOOKUP($A2177, 'Customer Names'!$A$2:$D$2336, 4, FALSE)</f>
        <v xml:space="preserve">  Siobhan A</v>
      </c>
      <c r="E2177">
        <f>VLOOKUP($A2177, 'Medical Examinations'!$A$2:$J$2336, 2, FALSE)</f>
        <v>32.9</v>
      </c>
      <c r="F2177">
        <f>VLOOKUP($A2177, 'Medical Examinations'!$A$2:$J$2336, 3, FALSE)</f>
        <v>4.78</v>
      </c>
      <c r="G2177" t="str">
        <f>VLOOKUP($A2177, 'Medical Examinations'!$A$2:$J$2336, 4, FALSE)</f>
        <v>Yes</v>
      </c>
      <c r="H2177" t="str">
        <f>VLOOKUP($A2177, 'Medical Examinations'!$A$2:$J$2336, 5, FALSE)</f>
        <v>No</v>
      </c>
      <c r="I2177" t="str">
        <f>VLOOKUP($A2177, 'Medical Examinations'!$A$2:$J$2336, 6, FALSE)</f>
        <v>Yes</v>
      </c>
      <c r="J2177">
        <f>VLOOKUP($A2177, 'Medical Examinations'!$A$2:$J$2336, 7, FALSE)</f>
        <v>1</v>
      </c>
      <c r="K2177" t="str">
        <f>VLOOKUP($A2177, 'Medical Examinations'!$A$2:$J$2336, 8, FALSE)</f>
        <v>No</v>
      </c>
      <c r="L2177" t="str">
        <f>VLOOKUP($A2177, 'Medical Examinations'!$A$2:$J$2336, 9, FALSE)</f>
        <v>Obesity</v>
      </c>
      <c r="M2177" t="str">
        <f>VLOOKUP($A2177, 'Medical Examinations'!$A$2:$J$2336, 10, FALSE)</f>
        <v>Normal</v>
      </c>
      <c r="N2177">
        <f>VLOOKUP($A2177, 'Hospitalisation Details'!$A$2:$K$2344, 5, FALSE)</f>
        <v>0</v>
      </c>
      <c r="O2177">
        <f>VLOOKUP($A2177, 'Hospitalisation Details'!$A$2:$K$2344, 6, FALSE)</f>
        <v>1748.77</v>
      </c>
      <c r="P2177" t="str">
        <f>VLOOKUP($A2177, 'Hospitalisation Details'!$A$2:$K$2344, 7, FALSE)</f>
        <v>tier - 3</v>
      </c>
      <c r="Q2177" t="str">
        <f>VLOOKUP($A2177, 'Hospitalisation Details'!$A$2:$K$2344, 8, FALSE)</f>
        <v>tier - 1</v>
      </c>
      <c r="R2177" t="str">
        <f>VLOOKUP($A2177, 'Hospitalisation Details'!$A$2:$K$2344, 9, FALSE)</f>
        <v>R1011</v>
      </c>
      <c r="S2177" t="str">
        <f>VLOOKUP($A2177, 'Hospitalisation Details'!$A$2:$K$2344, 10, FALSE)</f>
        <v>26Sep2003</v>
      </c>
      <c r="T2177">
        <f>VLOOKUP($A2177, 'Hospitalisation Details'!$A$2:$K$2344, 11, FALSE)</f>
        <v>19</v>
      </c>
    </row>
    <row r="2178" spans="1:20" ht="15.75" x14ac:dyDescent="0.25">
      <c r="A2178" s="1" t="s">
        <v>184</v>
      </c>
      <c r="B2178" t="str">
        <f>VLOOKUP($A2178, 'Customer Names'!$A$2:$D$2336, 2, FALSE)</f>
        <v>White</v>
      </c>
      <c r="C2178" t="str">
        <f>VLOOKUP($A2178, 'Customer Names'!$A$2:$D$2336, 3, FALSE)</f>
        <v xml:space="preserve"> Ms</v>
      </c>
      <c r="D2178" t="str">
        <f>VLOOKUP($A2178, 'Customer Names'!$A$2:$D$2336, 4, FALSE)</f>
        <v xml:space="preserve">  Andrea J</v>
      </c>
      <c r="E2178">
        <f>VLOOKUP($A2178, 'Medical Examinations'!$A$2:$J$2336, 2, FALSE)</f>
        <v>29.8</v>
      </c>
      <c r="F2178">
        <f>VLOOKUP($A2178, 'Medical Examinations'!$A$2:$J$2336, 3, FALSE)</f>
        <v>4.26</v>
      </c>
      <c r="G2178" t="str">
        <f>VLOOKUP($A2178, 'Medical Examinations'!$A$2:$J$2336, 4, FALSE)</f>
        <v>No</v>
      </c>
      <c r="H2178" t="str">
        <f>VLOOKUP($A2178, 'Medical Examinations'!$A$2:$J$2336, 5, FALSE)</f>
        <v>No</v>
      </c>
      <c r="I2178" t="str">
        <f>VLOOKUP($A2178, 'Medical Examinations'!$A$2:$J$2336, 6, FALSE)</f>
        <v>Yes</v>
      </c>
      <c r="J2178">
        <f>VLOOKUP($A2178, 'Medical Examinations'!$A$2:$J$2336, 7, FALSE)</f>
        <v>1</v>
      </c>
      <c r="K2178" t="str">
        <f>VLOOKUP($A2178, 'Medical Examinations'!$A$2:$J$2336, 8, FALSE)</f>
        <v>No</v>
      </c>
      <c r="L2178" t="str">
        <f>VLOOKUP($A2178, 'Medical Examinations'!$A$2:$J$2336, 9, FALSE)</f>
        <v>Obesity</v>
      </c>
      <c r="M2178" t="str">
        <f>VLOOKUP($A2178, 'Medical Examinations'!$A$2:$J$2336, 10, FALSE)</f>
        <v>Normal</v>
      </c>
      <c r="N2178">
        <f>VLOOKUP($A2178, 'Hospitalisation Details'!$A$2:$K$2344, 5, FALSE)</f>
        <v>0</v>
      </c>
      <c r="O2178">
        <f>VLOOKUP($A2178, 'Hospitalisation Details'!$A$2:$K$2344, 6, FALSE)</f>
        <v>1744.47</v>
      </c>
      <c r="P2178" t="str">
        <f>VLOOKUP($A2178, 'Hospitalisation Details'!$A$2:$K$2344, 7, FALSE)</f>
        <v>tier - 3</v>
      </c>
      <c r="Q2178" t="str">
        <f>VLOOKUP($A2178, 'Hospitalisation Details'!$A$2:$K$2344, 8, FALSE)</f>
        <v>tier - 1</v>
      </c>
      <c r="R2178" t="str">
        <f>VLOOKUP($A2178, 'Hospitalisation Details'!$A$2:$K$2344, 9, FALSE)</f>
        <v>R1011</v>
      </c>
      <c r="S2178" t="str">
        <f>VLOOKUP($A2178, 'Hospitalisation Details'!$A$2:$K$2344, 10, FALSE)</f>
        <v>28Jul2003</v>
      </c>
      <c r="T2178">
        <f>VLOOKUP($A2178, 'Hospitalisation Details'!$A$2:$K$2344, 11, FALSE)</f>
        <v>19</v>
      </c>
    </row>
    <row r="2179" spans="1:20" ht="15.75" x14ac:dyDescent="0.25">
      <c r="A2179" s="1" t="s">
        <v>183</v>
      </c>
      <c r="B2179" t="str">
        <f>VLOOKUP($A2179, 'Customer Names'!$A$2:$D$2336, 2, FALSE)</f>
        <v>Davenport</v>
      </c>
      <c r="C2179" t="str">
        <f>VLOOKUP($A2179, 'Customer Names'!$A$2:$D$2336, 3, FALSE)</f>
        <v xml:space="preserve"> Ms</v>
      </c>
      <c r="D2179" t="str">
        <f>VLOOKUP($A2179, 'Customer Names'!$A$2:$D$2336, 4, FALSE)</f>
        <v xml:space="preserve">  Marie</v>
      </c>
      <c r="E2179">
        <f>VLOOKUP($A2179, 'Medical Examinations'!$A$2:$J$2336, 2, FALSE)</f>
        <v>28.9</v>
      </c>
      <c r="F2179">
        <f>VLOOKUP($A2179, 'Medical Examinations'!$A$2:$J$2336, 3, FALSE)</f>
        <v>5.85</v>
      </c>
      <c r="G2179" t="str">
        <f>VLOOKUP($A2179, 'Medical Examinations'!$A$2:$J$2336, 4, FALSE)</f>
        <v>No</v>
      </c>
      <c r="H2179" t="str">
        <f>VLOOKUP($A2179, 'Medical Examinations'!$A$2:$J$2336, 5, FALSE)</f>
        <v>No</v>
      </c>
      <c r="I2179" t="str">
        <f>VLOOKUP($A2179, 'Medical Examinations'!$A$2:$J$2336, 6, FALSE)</f>
        <v>Yes</v>
      </c>
      <c r="J2179">
        <f>VLOOKUP($A2179, 'Medical Examinations'!$A$2:$J$2336, 7, FALSE)</f>
        <v>0</v>
      </c>
      <c r="K2179" t="str">
        <f>VLOOKUP($A2179, 'Medical Examinations'!$A$2:$J$2336, 8, FALSE)</f>
        <v>No</v>
      </c>
      <c r="L2179" t="str">
        <f>VLOOKUP($A2179, 'Medical Examinations'!$A$2:$J$2336, 9, FALSE)</f>
        <v>Obesity</v>
      </c>
      <c r="M2179" t="str">
        <f>VLOOKUP($A2179, 'Medical Examinations'!$A$2:$J$2336, 10, FALSE)</f>
        <v>Diabetes</v>
      </c>
      <c r="N2179">
        <f>VLOOKUP($A2179, 'Hospitalisation Details'!$A$2:$K$2344, 5, FALSE)</f>
        <v>0</v>
      </c>
      <c r="O2179">
        <f>VLOOKUP($A2179, 'Hospitalisation Details'!$A$2:$K$2344, 6, FALSE)</f>
        <v>1743.21</v>
      </c>
      <c r="P2179" t="str">
        <f>VLOOKUP($A2179, 'Hospitalisation Details'!$A$2:$K$2344, 7, FALSE)</f>
        <v>tier - 3</v>
      </c>
      <c r="Q2179" t="str">
        <f>VLOOKUP($A2179, 'Hospitalisation Details'!$A$2:$K$2344, 8, FALSE)</f>
        <v>tier - 1</v>
      </c>
      <c r="R2179" t="str">
        <f>VLOOKUP($A2179, 'Hospitalisation Details'!$A$2:$K$2344, 9, FALSE)</f>
        <v>R1011</v>
      </c>
      <c r="S2179" t="str">
        <f>VLOOKUP($A2179, 'Hospitalisation Details'!$A$2:$K$2344, 10, FALSE)</f>
        <v>25Jul2003</v>
      </c>
      <c r="T2179">
        <f>VLOOKUP($A2179, 'Hospitalisation Details'!$A$2:$K$2344, 11, FALSE)</f>
        <v>19</v>
      </c>
    </row>
    <row r="2180" spans="1:20" ht="15.75" x14ac:dyDescent="0.25">
      <c r="A2180" s="1" t="s">
        <v>182</v>
      </c>
      <c r="B2180" t="str">
        <f>VLOOKUP($A2180, 'Customer Names'!$A$2:$D$2336, 2, FALSE)</f>
        <v>Karmen</v>
      </c>
      <c r="C2180" t="str">
        <f>VLOOKUP($A2180, 'Customer Names'!$A$2:$D$2336, 3, FALSE)</f>
        <v xml:space="preserve"> Ms</v>
      </c>
      <c r="D2180" t="str">
        <f>VLOOKUP($A2180, 'Customer Names'!$A$2:$D$2336, 4, FALSE)</f>
        <v xml:space="preserve">  Rachel A</v>
      </c>
      <c r="E2180">
        <f>VLOOKUP($A2180, 'Medical Examinations'!$A$2:$J$2336, 2, FALSE)</f>
        <v>24.7</v>
      </c>
      <c r="F2180">
        <f>VLOOKUP($A2180, 'Medical Examinations'!$A$2:$J$2336, 3, FALSE)</f>
        <v>5.32</v>
      </c>
      <c r="G2180" t="str">
        <f>VLOOKUP($A2180, 'Medical Examinations'!$A$2:$J$2336, 4, FALSE)</f>
        <v>No</v>
      </c>
      <c r="H2180" t="str">
        <f>VLOOKUP($A2180, 'Medical Examinations'!$A$2:$J$2336, 5, FALSE)</f>
        <v>No</v>
      </c>
      <c r="I2180" t="str">
        <f>VLOOKUP($A2180, 'Medical Examinations'!$A$2:$J$2336, 6, FALSE)</f>
        <v>Yes</v>
      </c>
      <c r="J2180">
        <f>VLOOKUP($A2180, 'Medical Examinations'!$A$2:$J$2336, 7, FALSE)</f>
        <v>0</v>
      </c>
      <c r="K2180" t="str">
        <f>VLOOKUP($A2180, 'Medical Examinations'!$A$2:$J$2336, 8, FALSE)</f>
        <v>No</v>
      </c>
      <c r="L2180" t="str">
        <f>VLOOKUP($A2180, 'Medical Examinations'!$A$2:$J$2336, 9, FALSE)</f>
        <v>Obesity</v>
      </c>
      <c r="M2180" t="str">
        <f>VLOOKUP($A2180, 'Medical Examinations'!$A$2:$J$2336, 10, FALSE)</f>
        <v>Normal</v>
      </c>
      <c r="N2180">
        <f>VLOOKUP($A2180, 'Hospitalisation Details'!$A$2:$K$2344, 5, FALSE)</f>
        <v>0</v>
      </c>
      <c r="O2180">
        <f>VLOOKUP($A2180, 'Hospitalisation Details'!$A$2:$K$2344, 6, FALSE)</f>
        <v>1737.38</v>
      </c>
      <c r="P2180" t="str">
        <f>VLOOKUP($A2180, 'Hospitalisation Details'!$A$2:$K$2344, 7, FALSE)</f>
        <v>tier - 3</v>
      </c>
      <c r="Q2180" t="str">
        <f>VLOOKUP($A2180, 'Hospitalisation Details'!$A$2:$K$2344, 8, FALSE)</f>
        <v>tier - 2</v>
      </c>
      <c r="R2180" t="str">
        <f>VLOOKUP($A2180, 'Hospitalisation Details'!$A$2:$K$2344, 9, FALSE)</f>
        <v>R1011</v>
      </c>
      <c r="S2180" t="str">
        <f>VLOOKUP($A2180, 'Hospitalisation Details'!$A$2:$K$2344, 10, FALSE)</f>
        <v>14Nov2003</v>
      </c>
      <c r="T2180">
        <f>VLOOKUP($A2180, 'Hospitalisation Details'!$A$2:$K$2344, 11, FALSE)</f>
        <v>19</v>
      </c>
    </row>
    <row r="2181" spans="1:20" ht="15.75" x14ac:dyDescent="0.25">
      <c r="A2181" s="1" t="s">
        <v>181</v>
      </c>
      <c r="B2181" t="str">
        <f>VLOOKUP($A2181, 'Customer Names'!$A$2:$D$2336, 2, FALSE)</f>
        <v>Miller</v>
      </c>
      <c r="C2181" t="str">
        <f>VLOOKUP($A2181, 'Customer Names'!$A$2:$D$2336, 3, FALSE)</f>
        <v xml:space="preserve"> Ms</v>
      </c>
      <c r="D2181" t="str">
        <f>VLOOKUP($A2181, 'Customer Names'!$A$2:$D$2336, 4, FALSE)</f>
        <v xml:space="preserve">  Emma</v>
      </c>
      <c r="E2181">
        <f>VLOOKUP($A2181, 'Medical Examinations'!$A$2:$J$2336, 2, FALSE)</f>
        <v>20.6</v>
      </c>
      <c r="F2181">
        <f>VLOOKUP($A2181, 'Medical Examinations'!$A$2:$J$2336, 3, FALSE)</f>
        <v>5.14</v>
      </c>
      <c r="G2181" t="str">
        <f>VLOOKUP($A2181, 'Medical Examinations'!$A$2:$J$2336, 4, FALSE)</f>
        <v>No</v>
      </c>
      <c r="H2181" t="str">
        <f>VLOOKUP($A2181, 'Medical Examinations'!$A$2:$J$2336, 5, FALSE)</f>
        <v>No</v>
      </c>
      <c r="I2181" t="str">
        <f>VLOOKUP($A2181, 'Medical Examinations'!$A$2:$J$2336, 6, FALSE)</f>
        <v>Yes</v>
      </c>
      <c r="J2181">
        <f>VLOOKUP($A2181, 'Medical Examinations'!$A$2:$J$2336, 7, FALSE)</f>
        <v>0</v>
      </c>
      <c r="K2181" t="str">
        <f>VLOOKUP($A2181, 'Medical Examinations'!$A$2:$J$2336, 8, FALSE)</f>
        <v>No</v>
      </c>
      <c r="L2181" t="str">
        <f>VLOOKUP($A2181, 'Medical Examinations'!$A$2:$J$2336, 9, FALSE)</f>
        <v>Obesity</v>
      </c>
      <c r="M2181" t="str">
        <f>VLOOKUP($A2181, 'Medical Examinations'!$A$2:$J$2336, 10, FALSE)</f>
        <v>Normal</v>
      </c>
      <c r="N2181">
        <f>VLOOKUP($A2181, 'Hospitalisation Details'!$A$2:$K$2344, 5, FALSE)</f>
        <v>0</v>
      </c>
      <c r="O2181">
        <f>VLOOKUP($A2181, 'Hospitalisation Details'!$A$2:$K$2344, 6, FALSE)</f>
        <v>1731.68</v>
      </c>
      <c r="P2181" t="str">
        <f>VLOOKUP($A2181, 'Hospitalisation Details'!$A$2:$K$2344, 7, FALSE)</f>
        <v>tier - 3</v>
      </c>
      <c r="Q2181" t="str">
        <f>VLOOKUP($A2181, 'Hospitalisation Details'!$A$2:$K$2344, 8, FALSE)</f>
        <v>tier - 2</v>
      </c>
      <c r="R2181" t="str">
        <f>VLOOKUP($A2181, 'Hospitalisation Details'!$A$2:$K$2344, 9, FALSE)</f>
        <v>R1011</v>
      </c>
      <c r="S2181" t="str">
        <f>VLOOKUP($A2181, 'Hospitalisation Details'!$A$2:$K$2344, 10, FALSE)</f>
        <v>9Nov2003</v>
      </c>
      <c r="T2181">
        <f>VLOOKUP($A2181, 'Hospitalisation Details'!$A$2:$K$2344, 11, FALSE)</f>
        <v>19</v>
      </c>
    </row>
    <row r="2182" spans="1:20" ht="15.75" x14ac:dyDescent="0.25">
      <c r="A2182" s="1" t="s">
        <v>180</v>
      </c>
      <c r="B2182" t="str">
        <f>VLOOKUP($A2182, 'Customer Names'!$A$2:$D$2336, 2, FALSE)</f>
        <v>Lippmann</v>
      </c>
      <c r="C2182" t="str">
        <f>VLOOKUP($A2182, 'Customer Names'!$A$2:$D$2336, 3, FALSE)</f>
        <v xml:space="preserve"> Ms</v>
      </c>
      <c r="D2182" t="str">
        <f>VLOOKUP($A2182, 'Customer Names'!$A$2:$D$2336, 4, FALSE)</f>
        <v xml:space="preserve">  Kiersten</v>
      </c>
      <c r="E2182">
        <f>VLOOKUP($A2182, 'Medical Examinations'!$A$2:$J$2336, 2, FALSE)</f>
        <v>18.600000000000001</v>
      </c>
      <c r="F2182">
        <f>VLOOKUP($A2182, 'Medical Examinations'!$A$2:$J$2336, 3, FALSE)</f>
        <v>5</v>
      </c>
      <c r="G2182" t="str">
        <f>VLOOKUP($A2182, 'Medical Examinations'!$A$2:$J$2336, 4, FALSE)</f>
        <v>No</v>
      </c>
      <c r="H2182" t="str">
        <f>VLOOKUP($A2182, 'Medical Examinations'!$A$2:$J$2336, 5, FALSE)</f>
        <v>No</v>
      </c>
      <c r="I2182" t="str">
        <f>VLOOKUP($A2182, 'Medical Examinations'!$A$2:$J$2336, 6, FALSE)</f>
        <v>Yes</v>
      </c>
      <c r="J2182">
        <f>VLOOKUP($A2182, 'Medical Examinations'!$A$2:$J$2336, 7, FALSE)</f>
        <v>0</v>
      </c>
      <c r="K2182" t="str">
        <f>VLOOKUP($A2182, 'Medical Examinations'!$A$2:$J$2336, 8, FALSE)</f>
        <v>No</v>
      </c>
      <c r="L2182" t="str">
        <f>VLOOKUP($A2182, 'Medical Examinations'!$A$2:$J$2336, 9, FALSE)</f>
        <v>Obesity</v>
      </c>
      <c r="M2182" t="str">
        <f>VLOOKUP($A2182, 'Medical Examinations'!$A$2:$J$2336, 10, FALSE)</f>
        <v>Normal</v>
      </c>
      <c r="N2182">
        <f>VLOOKUP($A2182, 'Hospitalisation Details'!$A$2:$K$2344, 5, FALSE)</f>
        <v>0</v>
      </c>
      <c r="O2182">
        <f>VLOOKUP($A2182, 'Hospitalisation Details'!$A$2:$K$2344, 6, FALSE)</f>
        <v>1728.9</v>
      </c>
      <c r="P2182" t="str">
        <f>VLOOKUP($A2182, 'Hospitalisation Details'!$A$2:$K$2344, 7, FALSE)</f>
        <v>tier - 3</v>
      </c>
      <c r="Q2182" t="str">
        <f>VLOOKUP($A2182, 'Hospitalisation Details'!$A$2:$K$2344, 8, FALSE)</f>
        <v>tier - 2</v>
      </c>
      <c r="R2182" t="str">
        <f>VLOOKUP($A2182, 'Hospitalisation Details'!$A$2:$K$2344, 9, FALSE)</f>
        <v>R1011</v>
      </c>
      <c r="S2182" t="str">
        <f>VLOOKUP($A2182, 'Hospitalisation Details'!$A$2:$K$2344, 10, FALSE)</f>
        <v>1Sep2003</v>
      </c>
      <c r="T2182">
        <f>VLOOKUP($A2182, 'Hospitalisation Details'!$A$2:$K$2344, 11, FALSE)</f>
        <v>19</v>
      </c>
    </row>
    <row r="2183" spans="1:20" ht="15.75" x14ac:dyDescent="0.25">
      <c r="A2183" s="1" t="s">
        <v>179</v>
      </c>
      <c r="B2183" t="str">
        <f>VLOOKUP($A2183, 'Customer Names'!$A$2:$D$2336, 2, FALSE)</f>
        <v>Klehm</v>
      </c>
      <c r="C2183" t="str">
        <f>VLOOKUP($A2183, 'Customer Names'!$A$2:$D$2336, 3, FALSE)</f>
        <v xml:space="preserve"> Ms</v>
      </c>
      <c r="D2183" t="str">
        <f>VLOOKUP($A2183, 'Customer Names'!$A$2:$D$2336, 4, FALSE)</f>
        <v xml:space="preserve">  Rachael</v>
      </c>
      <c r="E2183">
        <f>VLOOKUP($A2183, 'Medical Examinations'!$A$2:$J$2336, 2, FALSE)</f>
        <v>17.8</v>
      </c>
      <c r="F2183">
        <f>VLOOKUP($A2183, 'Medical Examinations'!$A$2:$J$2336, 3, FALSE)</f>
        <v>4.55</v>
      </c>
      <c r="G2183" t="str">
        <f>VLOOKUP($A2183, 'Medical Examinations'!$A$2:$J$2336, 4, FALSE)</f>
        <v>No</v>
      </c>
      <c r="H2183" t="str">
        <f>VLOOKUP($A2183, 'Medical Examinations'!$A$2:$J$2336, 5, FALSE)</f>
        <v>No</v>
      </c>
      <c r="I2183" t="str">
        <f>VLOOKUP($A2183, 'Medical Examinations'!$A$2:$J$2336, 6, FALSE)</f>
        <v>Yes</v>
      </c>
      <c r="J2183">
        <f>VLOOKUP($A2183, 'Medical Examinations'!$A$2:$J$2336, 7, FALSE)</f>
        <v>0</v>
      </c>
      <c r="K2183" t="str">
        <f>VLOOKUP($A2183, 'Medical Examinations'!$A$2:$J$2336, 8, FALSE)</f>
        <v>No</v>
      </c>
      <c r="L2183" t="str">
        <f>VLOOKUP($A2183, 'Medical Examinations'!$A$2:$J$2336, 9, FALSE)</f>
        <v>Underweight</v>
      </c>
      <c r="M2183" t="str">
        <f>VLOOKUP($A2183, 'Medical Examinations'!$A$2:$J$2336, 10, FALSE)</f>
        <v>Normal</v>
      </c>
      <c r="N2183">
        <f>VLOOKUP($A2183, 'Hospitalisation Details'!$A$2:$K$2344, 5, FALSE)</f>
        <v>0</v>
      </c>
      <c r="O2183">
        <f>VLOOKUP($A2183, 'Hospitalisation Details'!$A$2:$K$2344, 6, FALSE)</f>
        <v>1727.79</v>
      </c>
      <c r="P2183" t="str">
        <f>VLOOKUP($A2183, 'Hospitalisation Details'!$A$2:$K$2344, 7, FALSE)</f>
        <v>tier - 3</v>
      </c>
      <c r="Q2183" t="str">
        <f>VLOOKUP($A2183, 'Hospitalisation Details'!$A$2:$K$2344, 8, FALSE)</f>
        <v>tier - 3</v>
      </c>
      <c r="R2183" t="str">
        <f>VLOOKUP($A2183, 'Hospitalisation Details'!$A$2:$K$2344, 9, FALSE)</f>
        <v>R1011</v>
      </c>
      <c r="S2183" t="str">
        <f>VLOOKUP($A2183, 'Hospitalisation Details'!$A$2:$K$2344, 10, FALSE)</f>
        <v>21Nov2003</v>
      </c>
      <c r="T2183">
        <f>VLOOKUP($A2183, 'Hospitalisation Details'!$A$2:$K$2344, 11, FALSE)</f>
        <v>19</v>
      </c>
    </row>
    <row r="2184" spans="1:20" ht="15.75" x14ac:dyDescent="0.25">
      <c r="A2184" s="1" t="s">
        <v>178</v>
      </c>
      <c r="B2184" t="str">
        <f>VLOOKUP($A2184, 'Customer Names'!$A$2:$D$2336, 2, FALSE)</f>
        <v>Murphy</v>
      </c>
      <c r="C2184" t="str">
        <f>VLOOKUP($A2184, 'Customer Names'!$A$2:$D$2336, 3, FALSE)</f>
        <v xml:space="preserve"> Mr</v>
      </c>
      <c r="D2184" t="str">
        <f>VLOOKUP($A2184, 'Customer Names'!$A$2:$D$2336, 4, FALSE)</f>
        <v xml:space="preserve">  Timothy P</v>
      </c>
      <c r="E2184">
        <f>VLOOKUP($A2184, 'Medical Examinations'!$A$2:$J$2336, 2, FALSE)</f>
        <v>35.200000000000003</v>
      </c>
      <c r="F2184">
        <f>VLOOKUP($A2184, 'Medical Examinations'!$A$2:$J$2336, 3, FALSE)</f>
        <v>5.97</v>
      </c>
      <c r="G2184" t="str">
        <f>VLOOKUP($A2184, 'Medical Examinations'!$A$2:$J$2336, 4, FALSE)</f>
        <v>Yes</v>
      </c>
      <c r="H2184" t="str">
        <f>VLOOKUP($A2184, 'Medical Examinations'!$A$2:$J$2336, 5, FALSE)</f>
        <v>No</v>
      </c>
      <c r="I2184" t="str">
        <f>VLOOKUP($A2184, 'Medical Examinations'!$A$2:$J$2336, 6, FALSE)</f>
        <v>No</v>
      </c>
      <c r="J2184">
        <f>VLOOKUP($A2184, 'Medical Examinations'!$A$2:$J$2336, 7, FALSE)</f>
        <v>1</v>
      </c>
      <c r="K2184" t="str">
        <f>VLOOKUP($A2184, 'Medical Examinations'!$A$2:$J$2336, 8, FALSE)</f>
        <v>No</v>
      </c>
      <c r="L2184" t="str">
        <f>VLOOKUP($A2184, 'Medical Examinations'!$A$2:$J$2336, 9, FALSE)</f>
        <v>Obesity</v>
      </c>
      <c r="M2184" t="str">
        <f>VLOOKUP($A2184, 'Medical Examinations'!$A$2:$J$2336, 10, FALSE)</f>
        <v>Diabetes</v>
      </c>
      <c r="N2184">
        <f>VLOOKUP($A2184, 'Hospitalisation Details'!$A$2:$K$2344, 5, FALSE)</f>
        <v>1</v>
      </c>
      <c r="O2184">
        <f>VLOOKUP($A2184, 'Hospitalisation Details'!$A$2:$K$2344, 6, FALSE)</f>
        <v>1727.54</v>
      </c>
      <c r="P2184" t="str">
        <f>VLOOKUP($A2184, 'Hospitalisation Details'!$A$2:$K$2344, 7, FALSE)</f>
        <v>tier - 3</v>
      </c>
      <c r="Q2184" t="str">
        <f>VLOOKUP($A2184, 'Hospitalisation Details'!$A$2:$K$2344, 8, FALSE)</f>
        <v>tier - 1</v>
      </c>
      <c r="R2184" t="str">
        <f>VLOOKUP($A2184, 'Hospitalisation Details'!$A$2:$K$2344, 9, FALSE)</f>
        <v>R1013</v>
      </c>
      <c r="S2184" t="str">
        <f>VLOOKUP($A2184, 'Hospitalisation Details'!$A$2:$K$2344, 10, FALSE)</f>
        <v>9Sep2004</v>
      </c>
      <c r="T2184">
        <f>VLOOKUP($A2184, 'Hospitalisation Details'!$A$2:$K$2344, 11, FALSE)</f>
        <v>18</v>
      </c>
    </row>
    <row r="2185" spans="1:20" ht="15.75" x14ac:dyDescent="0.25">
      <c r="A2185" s="1" t="s">
        <v>177</v>
      </c>
      <c r="B2185" t="str">
        <f>VLOOKUP($A2185, 'Customer Names'!$A$2:$D$2336, 2, FALSE)</f>
        <v>Desisa</v>
      </c>
      <c r="C2185" t="str">
        <f>VLOOKUP($A2185, 'Customer Names'!$A$2:$D$2336, 3, FALSE)</f>
        <v xml:space="preserve"> Mr</v>
      </c>
      <c r="D2185" t="str">
        <f>VLOOKUP($A2185, 'Customer Names'!$A$2:$D$2336, 4, FALSE)</f>
        <v xml:space="preserve">  Lelisa</v>
      </c>
      <c r="E2185">
        <f>VLOOKUP($A2185, 'Medical Examinations'!$A$2:$J$2336, 2, FALSE)</f>
        <v>33.770000000000003</v>
      </c>
      <c r="F2185">
        <f>VLOOKUP($A2185, 'Medical Examinations'!$A$2:$J$2336, 3, FALSE)</f>
        <v>4.0199999999999996</v>
      </c>
      <c r="G2185" t="str">
        <f>VLOOKUP($A2185, 'Medical Examinations'!$A$2:$J$2336, 4, FALSE)</f>
        <v>Yes</v>
      </c>
      <c r="H2185" t="str">
        <f>VLOOKUP($A2185, 'Medical Examinations'!$A$2:$J$2336, 5, FALSE)</f>
        <v>No</v>
      </c>
      <c r="I2185" t="str">
        <f>VLOOKUP($A2185, 'Medical Examinations'!$A$2:$J$2336, 6, FALSE)</f>
        <v>No</v>
      </c>
      <c r="J2185">
        <f>VLOOKUP($A2185, 'Medical Examinations'!$A$2:$J$2336, 7, FALSE)</f>
        <v>1</v>
      </c>
      <c r="K2185" t="str">
        <f>VLOOKUP($A2185, 'Medical Examinations'!$A$2:$J$2336, 8, FALSE)</f>
        <v>No</v>
      </c>
      <c r="L2185" t="str">
        <f>VLOOKUP($A2185, 'Medical Examinations'!$A$2:$J$2336, 9, FALSE)</f>
        <v>Obesity</v>
      </c>
      <c r="M2185" t="str">
        <f>VLOOKUP($A2185, 'Medical Examinations'!$A$2:$J$2336, 10, FALSE)</f>
        <v>Normal</v>
      </c>
      <c r="N2185">
        <f>VLOOKUP($A2185, 'Hospitalisation Details'!$A$2:$K$2344, 5, FALSE)</f>
        <v>1</v>
      </c>
      <c r="O2185">
        <f>VLOOKUP($A2185, 'Hospitalisation Details'!$A$2:$K$2344, 6, FALSE)</f>
        <v>1725.55</v>
      </c>
      <c r="P2185" t="str">
        <f>VLOOKUP($A2185, 'Hospitalisation Details'!$A$2:$K$2344, 7, FALSE)</f>
        <v>tier - 3</v>
      </c>
      <c r="Q2185" t="str">
        <f>VLOOKUP($A2185, 'Hospitalisation Details'!$A$2:$K$2344, 8, FALSE)</f>
        <v>tier - 2</v>
      </c>
      <c r="R2185" t="str">
        <f>VLOOKUP($A2185, 'Hospitalisation Details'!$A$2:$K$2344, 9, FALSE)</f>
        <v>R1013</v>
      </c>
      <c r="S2185" t="str">
        <f>VLOOKUP($A2185, 'Hospitalisation Details'!$A$2:$K$2344, 10, FALSE)</f>
        <v>21Oct2004</v>
      </c>
      <c r="T2185">
        <f>VLOOKUP($A2185, 'Hospitalisation Details'!$A$2:$K$2344, 11, FALSE)</f>
        <v>18</v>
      </c>
    </row>
    <row r="2186" spans="1:20" ht="15.75" x14ac:dyDescent="0.25">
      <c r="A2186" s="1" t="s">
        <v>176</v>
      </c>
      <c r="B2186" t="str">
        <f>VLOOKUP($A2186, 'Customer Names'!$A$2:$D$2336, 2, FALSE)</f>
        <v>Brooks</v>
      </c>
      <c r="C2186" t="str">
        <f>VLOOKUP($A2186, 'Customer Names'!$A$2:$D$2336, 3, FALSE)</f>
        <v xml:space="preserve"> Mr</v>
      </c>
      <c r="D2186" t="str">
        <f>VLOOKUP($A2186, 'Customer Names'!$A$2:$D$2336, 4, FALSE)</f>
        <v xml:space="preserve">  Nate</v>
      </c>
      <c r="E2186">
        <f>VLOOKUP($A2186, 'Medical Examinations'!$A$2:$J$2336, 2, FALSE)</f>
        <v>30.03</v>
      </c>
      <c r="F2186">
        <f>VLOOKUP($A2186, 'Medical Examinations'!$A$2:$J$2336, 3, FALSE)</f>
        <v>4.04</v>
      </c>
      <c r="G2186" t="str">
        <f>VLOOKUP($A2186, 'Medical Examinations'!$A$2:$J$2336, 4, FALSE)</f>
        <v>No</v>
      </c>
      <c r="H2186" t="str">
        <f>VLOOKUP($A2186, 'Medical Examinations'!$A$2:$J$2336, 5, FALSE)</f>
        <v>No</v>
      </c>
      <c r="I2186" t="str">
        <f>VLOOKUP($A2186, 'Medical Examinations'!$A$2:$J$2336, 6, FALSE)</f>
        <v>No</v>
      </c>
      <c r="J2186">
        <f>VLOOKUP($A2186, 'Medical Examinations'!$A$2:$J$2336, 7, FALSE)</f>
        <v>1</v>
      </c>
      <c r="K2186" t="str">
        <f>VLOOKUP($A2186, 'Medical Examinations'!$A$2:$J$2336, 8, FALSE)</f>
        <v>No</v>
      </c>
      <c r="L2186" t="str">
        <f>VLOOKUP($A2186, 'Medical Examinations'!$A$2:$J$2336, 9, FALSE)</f>
        <v>Obesity</v>
      </c>
      <c r="M2186" t="str">
        <f>VLOOKUP($A2186, 'Medical Examinations'!$A$2:$J$2336, 10, FALSE)</f>
        <v>Normal</v>
      </c>
      <c r="N2186">
        <f>VLOOKUP($A2186, 'Hospitalisation Details'!$A$2:$K$2344, 5, FALSE)</f>
        <v>1</v>
      </c>
      <c r="O2186">
        <f>VLOOKUP($A2186, 'Hospitalisation Details'!$A$2:$K$2344, 6, FALSE)</f>
        <v>1720.35</v>
      </c>
      <c r="P2186" t="str">
        <f>VLOOKUP($A2186, 'Hospitalisation Details'!$A$2:$K$2344, 7, FALSE)</f>
        <v>tier - 3</v>
      </c>
      <c r="Q2186" t="str">
        <f>VLOOKUP($A2186, 'Hospitalisation Details'!$A$2:$K$2344, 8, FALSE)</f>
        <v>tier - 3</v>
      </c>
      <c r="R2186" t="str">
        <f>VLOOKUP($A2186, 'Hospitalisation Details'!$A$2:$K$2344, 9, FALSE)</f>
        <v>R1013</v>
      </c>
      <c r="S2186" t="str">
        <f>VLOOKUP($A2186, 'Hospitalisation Details'!$A$2:$K$2344, 10, FALSE)</f>
        <v>11Sep2004</v>
      </c>
      <c r="T2186">
        <f>VLOOKUP($A2186, 'Hospitalisation Details'!$A$2:$K$2344, 11, FALSE)</f>
        <v>18</v>
      </c>
    </row>
    <row r="2187" spans="1:20" ht="15.75" x14ac:dyDescent="0.25">
      <c r="A2187" s="1" t="s">
        <v>175</v>
      </c>
      <c r="B2187" t="str">
        <f>VLOOKUP($A2187, 'Customer Names'!$A$2:$D$2336, 2, FALSE)</f>
        <v>Stone</v>
      </c>
      <c r="C2187" t="str">
        <f>VLOOKUP($A2187, 'Customer Names'!$A$2:$D$2336, 3, FALSE)</f>
        <v xml:space="preserve"> Mr</v>
      </c>
      <c r="D2187" t="str">
        <f>VLOOKUP($A2187, 'Customer Names'!$A$2:$D$2336, 4, FALSE)</f>
        <v xml:space="preserve">  Chris C</v>
      </c>
      <c r="E2187">
        <f>VLOOKUP($A2187, 'Medical Examinations'!$A$2:$J$2336, 2, FALSE)</f>
        <v>29.37</v>
      </c>
      <c r="F2187">
        <f>VLOOKUP($A2187, 'Medical Examinations'!$A$2:$J$2336, 3, FALSE)</f>
        <v>5.54</v>
      </c>
      <c r="G2187" t="str">
        <f>VLOOKUP($A2187, 'Medical Examinations'!$A$2:$J$2336, 4, FALSE)</f>
        <v>No</v>
      </c>
      <c r="H2187" t="str">
        <f>VLOOKUP($A2187, 'Medical Examinations'!$A$2:$J$2336, 5, FALSE)</f>
        <v>No</v>
      </c>
      <c r="I2187" t="str">
        <f>VLOOKUP($A2187, 'Medical Examinations'!$A$2:$J$2336, 6, FALSE)</f>
        <v>No</v>
      </c>
      <c r="J2187">
        <f>VLOOKUP($A2187, 'Medical Examinations'!$A$2:$J$2336, 7, FALSE)</f>
        <v>0</v>
      </c>
      <c r="K2187" t="str">
        <f>VLOOKUP($A2187, 'Medical Examinations'!$A$2:$J$2336, 8, FALSE)</f>
        <v>No</v>
      </c>
      <c r="L2187" t="str">
        <f>VLOOKUP($A2187, 'Medical Examinations'!$A$2:$J$2336, 9, FALSE)</f>
        <v>Obesity</v>
      </c>
      <c r="M2187" t="str">
        <f>VLOOKUP($A2187, 'Medical Examinations'!$A$2:$J$2336, 10, FALSE)</f>
        <v>Normal</v>
      </c>
      <c r="N2187">
        <f>VLOOKUP($A2187, 'Hospitalisation Details'!$A$2:$K$2344, 5, FALSE)</f>
        <v>1</v>
      </c>
      <c r="O2187">
        <f>VLOOKUP($A2187, 'Hospitalisation Details'!$A$2:$K$2344, 6, FALSE)</f>
        <v>1719.44</v>
      </c>
      <c r="P2187" t="str">
        <f>VLOOKUP($A2187, 'Hospitalisation Details'!$A$2:$K$2344, 7, FALSE)</f>
        <v>tier - 3</v>
      </c>
      <c r="Q2187" t="str">
        <f>VLOOKUP($A2187, 'Hospitalisation Details'!$A$2:$K$2344, 8, FALSE)</f>
        <v>tier - 3</v>
      </c>
      <c r="R2187" t="str">
        <f>VLOOKUP($A2187, 'Hospitalisation Details'!$A$2:$K$2344, 9, FALSE)</f>
        <v>R1013</v>
      </c>
      <c r="S2187" t="str">
        <f>VLOOKUP($A2187, 'Hospitalisation Details'!$A$2:$K$2344, 10, FALSE)</f>
        <v>10Jun2004</v>
      </c>
      <c r="T2187">
        <f>VLOOKUP($A2187, 'Hospitalisation Details'!$A$2:$K$2344, 11, FALSE)</f>
        <v>18</v>
      </c>
    </row>
    <row r="2188" spans="1:20" ht="15.75" x14ac:dyDescent="0.25">
      <c r="A2188" s="1" t="s">
        <v>174</v>
      </c>
      <c r="B2188" t="str">
        <f>VLOOKUP($A2188, 'Customer Names'!$A$2:$D$2336, 2, FALSE)</f>
        <v>Weispfennig</v>
      </c>
      <c r="C2188" t="str">
        <f>VLOOKUP($A2188, 'Customer Names'!$A$2:$D$2336, 3, FALSE)</f>
        <v xml:space="preserve"> Mr</v>
      </c>
      <c r="D2188" t="str">
        <f>VLOOKUP($A2188, 'Customer Names'!$A$2:$D$2336, 4, FALSE)</f>
        <v xml:space="preserve">  Scott</v>
      </c>
      <c r="E2188">
        <f>VLOOKUP($A2188, 'Medical Examinations'!$A$2:$J$2336, 2, FALSE)</f>
        <v>28.5</v>
      </c>
      <c r="F2188">
        <f>VLOOKUP($A2188, 'Medical Examinations'!$A$2:$J$2336, 3, FALSE)</f>
        <v>4.03</v>
      </c>
      <c r="G2188" t="str">
        <f>VLOOKUP($A2188, 'Medical Examinations'!$A$2:$J$2336, 4, FALSE)</f>
        <v>No</v>
      </c>
      <c r="H2188" t="str">
        <f>VLOOKUP($A2188, 'Medical Examinations'!$A$2:$J$2336, 5, FALSE)</f>
        <v>No</v>
      </c>
      <c r="I2188" t="str">
        <f>VLOOKUP($A2188, 'Medical Examinations'!$A$2:$J$2336, 6, FALSE)</f>
        <v>No</v>
      </c>
      <c r="J2188">
        <f>VLOOKUP($A2188, 'Medical Examinations'!$A$2:$J$2336, 7, FALSE)</f>
        <v>0</v>
      </c>
      <c r="K2188" t="str">
        <f>VLOOKUP($A2188, 'Medical Examinations'!$A$2:$J$2336, 8, FALSE)</f>
        <v>No</v>
      </c>
      <c r="L2188" t="str">
        <f>VLOOKUP($A2188, 'Medical Examinations'!$A$2:$J$2336, 9, FALSE)</f>
        <v>Obesity</v>
      </c>
      <c r="M2188" t="str">
        <f>VLOOKUP($A2188, 'Medical Examinations'!$A$2:$J$2336, 10, FALSE)</f>
        <v>Normal</v>
      </c>
      <c r="N2188">
        <f>VLOOKUP($A2188, 'Hospitalisation Details'!$A$2:$K$2344, 5, FALSE)</f>
        <v>0</v>
      </c>
      <c r="O2188">
        <f>VLOOKUP($A2188, 'Hospitalisation Details'!$A$2:$K$2344, 6, FALSE)</f>
        <v>1712.23</v>
      </c>
      <c r="P2188" t="str">
        <f>VLOOKUP($A2188, 'Hospitalisation Details'!$A$2:$K$2344, 7, FALSE)</f>
        <v>tier - 3</v>
      </c>
      <c r="Q2188" t="str">
        <f>VLOOKUP($A2188, 'Hospitalisation Details'!$A$2:$K$2344, 8, FALSE)</f>
        <v>tier - 1</v>
      </c>
      <c r="R2188" t="str">
        <f>VLOOKUP($A2188, 'Hospitalisation Details'!$A$2:$K$2344, 9, FALSE)</f>
        <v>R1016</v>
      </c>
      <c r="S2188" t="str">
        <f>VLOOKUP($A2188, 'Hospitalisation Details'!$A$2:$K$2344, 10, FALSE)</f>
        <v>21Sep2004</v>
      </c>
      <c r="T2188">
        <f>VLOOKUP($A2188, 'Hospitalisation Details'!$A$2:$K$2344, 11, FALSE)</f>
        <v>18</v>
      </c>
    </row>
    <row r="2189" spans="1:20" ht="15.75" x14ac:dyDescent="0.25">
      <c r="A2189" s="1" t="s">
        <v>173</v>
      </c>
      <c r="B2189" t="str">
        <f>VLOOKUP($A2189, 'Customer Names'!$A$2:$D$2336, 2, FALSE)</f>
        <v>Sorrell</v>
      </c>
      <c r="C2189" t="str">
        <f>VLOOKUP($A2189, 'Customer Names'!$A$2:$D$2336, 3, FALSE)</f>
        <v xml:space="preserve"> Mr</v>
      </c>
      <c r="D2189" t="str">
        <f>VLOOKUP($A2189, 'Customer Names'!$A$2:$D$2336, 4, FALSE)</f>
        <v xml:space="preserve">  Kevin</v>
      </c>
      <c r="E2189">
        <f>VLOOKUP($A2189, 'Medical Examinations'!$A$2:$J$2336, 2, FALSE)</f>
        <v>23.32</v>
      </c>
      <c r="F2189">
        <f>VLOOKUP($A2189, 'Medical Examinations'!$A$2:$J$2336, 3, FALSE)</f>
        <v>5.62</v>
      </c>
      <c r="G2189" t="str">
        <f>VLOOKUP($A2189, 'Medical Examinations'!$A$2:$J$2336, 4, FALSE)</f>
        <v>No</v>
      </c>
      <c r="H2189" t="str">
        <f>VLOOKUP($A2189, 'Medical Examinations'!$A$2:$J$2336, 5, FALSE)</f>
        <v>No</v>
      </c>
      <c r="I2189" t="str">
        <f>VLOOKUP($A2189, 'Medical Examinations'!$A$2:$J$2336, 6, FALSE)</f>
        <v>No</v>
      </c>
      <c r="J2189">
        <f>VLOOKUP($A2189, 'Medical Examinations'!$A$2:$J$2336, 7, FALSE)</f>
        <v>0</v>
      </c>
      <c r="K2189" t="str">
        <f>VLOOKUP($A2189, 'Medical Examinations'!$A$2:$J$2336, 8, FALSE)</f>
        <v>No</v>
      </c>
      <c r="L2189" t="str">
        <f>VLOOKUP($A2189, 'Medical Examinations'!$A$2:$J$2336, 9, FALSE)</f>
        <v>Obesity</v>
      </c>
      <c r="M2189" t="str">
        <f>VLOOKUP($A2189, 'Medical Examinations'!$A$2:$J$2336, 10, FALSE)</f>
        <v>Normal</v>
      </c>
      <c r="N2189">
        <f>VLOOKUP($A2189, 'Hospitalisation Details'!$A$2:$K$2344, 5, FALSE)</f>
        <v>1</v>
      </c>
      <c r="O2189">
        <f>VLOOKUP($A2189, 'Hospitalisation Details'!$A$2:$K$2344, 6, FALSE)</f>
        <v>1711.03</v>
      </c>
      <c r="P2189" t="str">
        <f>VLOOKUP($A2189, 'Hospitalisation Details'!$A$2:$K$2344, 7, FALSE)</f>
        <v>tier - 3</v>
      </c>
      <c r="Q2189" t="str">
        <f>VLOOKUP($A2189, 'Hospitalisation Details'!$A$2:$K$2344, 8, FALSE)</f>
        <v>tier - 3</v>
      </c>
      <c r="R2189" t="str">
        <f>VLOOKUP($A2189, 'Hospitalisation Details'!$A$2:$K$2344, 9, FALSE)</f>
        <v>R1013</v>
      </c>
      <c r="S2189" t="str">
        <f>VLOOKUP($A2189, 'Hospitalisation Details'!$A$2:$K$2344, 10, FALSE)</f>
        <v>19Sep2004</v>
      </c>
      <c r="T2189">
        <f>VLOOKUP($A2189, 'Hospitalisation Details'!$A$2:$K$2344, 11, FALSE)</f>
        <v>18</v>
      </c>
    </row>
    <row r="2190" spans="1:20" ht="15.75" x14ac:dyDescent="0.25">
      <c r="A2190" s="1" t="s">
        <v>172</v>
      </c>
      <c r="B2190" t="str">
        <f>VLOOKUP($A2190, 'Customer Names'!$A$2:$D$2336, 2, FALSE)</f>
        <v>Morris</v>
      </c>
      <c r="C2190" t="str">
        <f>VLOOKUP($A2190, 'Customer Names'!$A$2:$D$2336, 3, FALSE)</f>
        <v xml:space="preserve"> Mr</v>
      </c>
      <c r="D2190" t="str">
        <f>VLOOKUP($A2190, 'Customer Names'!$A$2:$D$2336, 4, FALSE)</f>
        <v xml:space="preserve">  Erik C</v>
      </c>
      <c r="E2190">
        <f>VLOOKUP($A2190, 'Medical Examinations'!$A$2:$J$2336, 2, FALSE)</f>
        <v>26.125</v>
      </c>
      <c r="F2190">
        <f>VLOOKUP($A2190, 'Medical Examinations'!$A$2:$J$2336, 3, FALSE)</f>
        <v>5.27</v>
      </c>
      <c r="G2190" t="str">
        <f>VLOOKUP($A2190, 'Medical Examinations'!$A$2:$J$2336, 4, FALSE)</f>
        <v>No</v>
      </c>
      <c r="H2190" t="str">
        <f>VLOOKUP($A2190, 'Medical Examinations'!$A$2:$J$2336, 5, FALSE)</f>
        <v>No</v>
      </c>
      <c r="I2190" t="str">
        <f>VLOOKUP($A2190, 'Medical Examinations'!$A$2:$J$2336, 6, FALSE)</f>
        <v>No</v>
      </c>
      <c r="J2190">
        <f>VLOOKUP($A2190, 'Medical Examinations'!$A$2:$J$2336, 7, FALSE)</f>
        <v>0</v>
      </c>
      <c r="K2190" t="str">
        <f>VLOOKUP($A2190, 'Medical Examinations'!$A$2:$J$2336, 8, FALSE)</f>
        <v>No</v>
      </c>
      <c r="L2190" t="str">
        <f>VLOOKUP($A2190, 'Medical Examinations'!$A$2:$J$2336, 9, FALSE)</f>
        <v>Obesity</v>
      </c>
      <c r="M2190" t="str">
        <f>VLOOKUP($A2190, 'Medical Examinations'!$A$2:$J$2336, 10, FALSE)</f>
        <v>Normal</v>
      </c>
      <c r="N2190">
        <f>VLOOKUP($A2190, 'Hospitalisation Details'!$A$2:$K$2344, 5, FALSE)</f>
        <v>0</v>
      </c>
      <c r="O2190">
        <f>VLOOKUP($A2190, 'Hospitalisation Details'!$A$2:$K$2344, 6, FALSE)</f>
        <v>1708.93</v>
      </c>
      <c r="P2190" t="str">
        <f>VLOOKUP($A2190, 'Hospitalisation Details'!$A$2:$K$2344, 7, FALSE)</f>
        <v>tier - 3</v>
      </c>
      <c r="Q2190" t="str">
        <f>VLOOKUP($A2190, 'Hospitalisation Details'!$A$2:$K$2344, 8, FALSE)</f>
        <v>tier - 1</v>
      </c>
      <c r="R2190" t="str">
        <f>VLOOKUP($A2190, 'Hospitalisation Details'!$A$2:$K$2344, 9, FALSE)</f>
        <v>R1019</v>
      </c>
      <c r="S2190" t="str">
        <f>VLOOKUP($A2190, 'Hospitalisation Details'!$A$2:$K$2344, 10, FALSE)</f>
        <v>12Dec2004</v>
      </c>
      <c r="T2190">
        <f>VLOOKUP($A2190, 'Hospitalisation Details'!$A$2:$K$2344, 11, FALSE)</f>
        <v>18</v>
      </c>
    </row>
    <row r="2191" spans="1:20" ht="15.75" x14ac:dyDescent="0.25">
      <c r="A2191" s="1" t="s">
        <v>171</v>
      </c>
      <c r="B2191" t="str">
        <f>VLOOKUP($A2191, 'Customer Names'!$A$2:$D$2336, 2, FALSE)</f>
        <v>Marek</v>
      </c>
      <c r="C2191" t="str">
        <f>VLOOKUP($A2191, 'Customer Names'!$A$2:$D$2336, 3, FALSE)</f>
        <v xml:space="preserve"> Mr</v>
      </c>
      <c r="D2191" t="str">
        <f>VLOOKUP($A2191, 'Customer Names'!$A$2:$D$2336, 4, FALSE)</f>
        <v xml:space="preserve">  Shawn C</v>
      </c>
      <c r="E2191">
        <f>VLOOKUP($A2191, 'Medical Examinations'!$A$2:$J$2336, 2, FALSE)</f>
        <v>25.46</v>
      </c>
      <c r="F2191">
        <f>VLOOKUP($A2191, 'Medical Examinations'!$A$2:$J$2336, 3, FALSE)</f>
        <v>5.18</v>
      </c>
      <c r="G2191" t="str">
        <f>VLOOKUP($A2191, 'Medical Examinations'!$A$2:$J$2336, 4, FALSE)</f>
        <v>No</v>
      </c>
      <c r="H2191" t="str">
        <f>VLOOKUP($A2191, 'Medical Examinations'!$A$2:$J$2336, 5, FALSE)</f>
        <v>No</v>
      </c>
      <c r="I2191" t="str">
        <f>VLOOKUP($A2191, 'Medical Examinations'!$A$2:$J$2336, 6, FALSE)</f>
        <v>No</v>
      </c>
      <c r="J2191">
        <f>VLOOKUP($A2191, 'Medical Examinations'!$A$2:$J$2336, 7, FALSE)</f>
        <v>0</v>
      </c>
      <c r="K2191" t="str">
        <f>VLOOKUP($A2191, 'Medical Examinations'!$A$2:$J$2336, 8, FALSE)</f>
        <v>No</v>
      </c>
      <c r="L2191" t="str">
        <f>VLOOKUP($A2191, 'Medical Examinations'!$A$2:$J$2336, 9, FALSE)</f>
        <v>Obesity</v>
      </c>
      <c r="M2191" t="str">
        <f>VLOOKUP($A2191, 'Medical Examinations'!$A$2:$J$2336, 10, FALSE)</f>
        <v>Normal</v>
      </c>
      <c r="N2191">
        <f>VLOOKUP($A2191, 'Hospitalisation Details'!$A$2:$K$2344, 5, FALSE)</f>
        <v>0</v>
      </c>
      <c r="O2191">
        <f>VLOOKUP($A2191, 'Hospitalisation Details'!$A$2:$K$2344, 6, FALSE)</f>
        <v>1708</v>
      </c>
      <c r="P2191" t="str">
        <f>VLOOKUP($A2191, 'Hospitalisation Details'!$A$2:$K$2344, 7, FALSE)</f>
        <v>tier - 3</v>
      </c>
      <c r="Q2191" t="str">
        <f>VLOOKUP($A2191, 'Hospitalisation Details'!$A$2:$K$2344, 8, FALSE)</f>
        <v>tier - 2</v>
      </c>
      <c r="R2191" t="str">
        <f>VLOOKUP($A2191, 'Hospitalisation Details'!$A$2:$K$2344, 9, FALSE)</f>
        <v>R1016</v>
      </c>
      <c r="S2191" t="str">
        <f>VLOOKUP($A2191, 'Hospitalisation Details'!$A$2:$K$2344, 10, FALSE)</f>
        <v>17Oct2004</v>
      </c>
      <c r="T2191">
        <f>VLOOKUP($A2191, 'Hospitalisation Details'!$A$2:$K$2344, 11, FALSE)</f>
        <v>18</v>
      </c>
    </row>
    <row r="2192" spans="1:20" ht="15.75" x14ac:dyDescent="0.25">
      <c r="A2192" s="1" t="s">
        <v>170</v>
      </c>
      <c r="B2192" t="str">
        <f>VLOOKUP($A2192, 'Customer Names'!$A$2:$D$2336, 2, FALSE)</f>
        <v>Armstrong</v>
      </c>
      <c r="C2192" t="str">
        <f>VLOOKUP($A2192, 'Customer Names'!$A$2:$D$2336, 3, FALSE)</f>
        <v xml:space="preserve"> Mr</v>
      </c>
      <c r="D2192" t="str">
        <f>VLOOKUP($A2192, 'Customer Names'!$A$2:$D$2336, 4, FALSE)</f>
        <v xml:space="preserve">  Vajin L</v>
      </c>
      <c r="E2192">
        <f>VLOOKUP($A2192, 'Medical Examinations'!$A$2:$J$2336, 2, FALSE)</f>
        <v>23.75</v>
      </c>
      <c r="F2192">
        <f>VLOOKUP($A2192, 'Medical Examinations'!$A$2:$J$2336, 3, FALSE)</f>
        <v>5.27</v>
      </c>
      <c r="G2192" t="str">
        <f>VLOOKUP($A2192, 'Medical Examinations'!$A$2:$J$2336, 4, FALSE)</f>
        <v>No</v>
      </c>
      <c r="H2192" t="str">
        <f>VLOOKUP($A2192, 'Medical Examinations'!$A$2:$J$2336, 5, FALSE)</f>
        <v>No</v>
      </c>
      <c r="I2192" t="str">
        <f>VLOOKUP($A2192, 'Medical Examinations'!$A$2:$J$2336, 6, FALSE)</f>
        <v>No</v>
      </c>
      <c r="J2192">
        <f>VLOOKUP($A2192, 'Medical Examinations'!$A$2:$J$2336, 7, FALSE)</f>
        <v>0</v>
      </c>
      <c r="K2192" t="str">
        <f>VLOOKUP($A2192, 'Medical Examinations'!$A$2:$J$2336, 8, FALSE)</f>
        <v>No</v>
      </c>
      <c r="L2192" t="str">
        <f>VLOOKUP($A2192, 'Medical Examinations'!$A$2:$J$2336, 9, FALSE)</f>
        <v>Obesity</v>
      </c>
      <c r="M2192" t="str">
        <f>VLOOKUP($A2192, 'Medical Examinations'!$A$2:$J$2336, 10, FALSE)</f>
        <v>Normal</v>
      </c>
      <c r="N2192">
        <f>VLOOKUP($A2192, 'Hospitalisation Details'!$A$2:$K$2344, 5, FALSE)</f>
        <v>0</v>
      </c>
      <c r="O2192">
        <f>VLOOKUP($A2192, 'Hospitalisation Details'!$A$2:$K$2344, 6, FALSE)</f>
        <v>1705.62</v>
      </c>
      <c r="P2192" t="str">
        <f>VLOOKUP($A2192, 'Hospitalisation Details'!$A$2:$K$2344, 7, FALSE)</f>
        <v>tier - 2</v>
      </c>
      <c r="Q2192" t="str">
        <f>VLOOKUP($A2192, 'Hospitalisation Details'!$A$2:$K$2344, 8, FALSE)</f>
        <v>tier - 2</v>
      </c>
      <c r="R2192" t="str">
        <f>VLOOKUP($A2192, 'Hospitalisation Details'!$A$2:$K$2344, 9, FALSE)</f>
        <v>R1015</v>
      </c>
      <c r="S2192" t="str">
        <f>VLOOKUP($A2192, 'Hospitalisation Details'!$A$2:$K$2344, 10, FALSE)</f>
        <v>6Dec2004</v>
      </c>
      <c r="T2192">
        <f>VLOOKUP($A2192, 'Hospitalisation Details'!$A$2:$K$2344, 11, FALSE)</f>
        <v>18</v>
      </c>
    </row>
    <row r="2193" spans="1:20" ht="15.75" x14ac:dyDescent="0.25">
      <c r="A2193" s="1" t="s">
        <v>168</v>
      </c>
      <c r="B2193" t="str">
        <f>VLOOKUP($A2193, 'Customer Names'!$A$2:$D$2336, 2, FALSE)</f>
        <v>Werner</v>
      </c>
      <c r="C2193" t="str">
        <f>VLOOKUP($A2193, 'Customer Names'!$A$2:$D$2336, 3, FALSE)</f>
        <v xml:space="preserve"> Mr</v>
      </c>
      <c r="D2193" t="str">
        <f>VLOOKUP($A2193, 'Customer Names'!$A$2:$D$2336, 4, FALSE)</f>
        <v xml:space="preserve">  John K Jr</v>
      </c>
      <c r="E2193">
        <f>VLOOKUP($A2193, 'Medical Examinations'!$A$2:$J$2336, 2, FALSE)</f>
        <v>23.085000000000001</v>
      </c>
      <c r="F2193">
        <f>VLOOKUP($A2193, 'Medical Examinations'!$A$2:$J$2336, 3, FALSE)</f>
        <v>5.62</v>
      </c>
      <c r="G2193" t="str">
        <f>VLOOKUP($A2193, 'Medical Examinations'!$A$2:$J$2336, 4, FALSE)</f>
        <v>No</v>
      </c>
      <c r="H2193" t="str">
        <f>VLOOKUP($A2193, 'Medical Examinations'!$A$2:$J$2336, 5, FALSE)</f>
        <v>No</v>
      </c>
      <c r="I2193" t="str">
        <f>VLOOKUP($A2193, 'Medical Examinations'!$A$2:$J$2336, 6, FALSE)</f>
        <v>No</v>
      </c>
      <c r="J2193">
        <f>VLOOKUP($A2193, 'Medical Examinations'!$A$2:$J$2336, 7, FALSE)</f>
        <v>0</v>
      </c>
      <c r="K2193" t="str">
        <f>VLOOKUP($A2193, 'Medical Examinations'!$A$2:$J$2336, 8, FALSE)</f>
        <v>No</v>
      </c>
      <c r="L2193" t="str">
        <f>VLOOKUP($A2193, 'Medical Examinations'!$A$2:$J$2336, 9, FALSE)</f>
        <v>Obesity</v>
      </c>
      <c r="M2193" t="str">
        <f>VLOOKUP($A2193, 'Medical Examinations'!$A$2:$J$2336, 10, FALSE)</f>
        <v>Normal</v>
      </c>
      <c r="N2193">
        <f>VLOOKUP($A2193, 'Hospitalisation Details'!$A$2:$K$2344, 5, FALSE)</f>
        <v>0</v>
      </c>
      <c r="O2193">
        <f>VLOOKUP($A2193, 'Hospitalisation Details'!$A$2:$K$2344, 6, FALSE)</f>
        <v>1704.7</v>
      </c>
      <c r="P2193" t="str">
        <f>VLOOKUP($A2193, 'Hospitalisation Details'!$A$2:$K$2344, 7, FALSE)</f>
        <v>tier - 2</v>
      </c>
      <c r="Q2193" t="str">
        <f>VLOOKUP($A2193, 'Hospitalisation Details'!$A$2:$K$2344, 8, FALSE)</f>
        <v>tier - 3</v>
      </c>
      <c r="R2193" t="str">
        <f>VLOOKUP($A2193, 'Hospitalisation Details'!$A$2:$K$2344, 9, FALSE)</f>
        <v>R1018</v>
      </c>
      <c r="S2193" t="str">
        <f>VLOOKUP($A2193, 'Hospitalisation Details'!$A$2:$K$2344, 10, FALSE)</f>
        <v>14Dec2004</v>
      </c>
      <c r="T2193">
        <f>VLOOKUP($A2193, 'Hospitalisation Details'!$A$2:$K$2344, 11, FALSE)</f>
        <v>18</v>
      </c>
    </row>
    <row r="2194" spans="1:20" ht="15.75" x14ac:dyDescent="0.25">
      <c r="A2194" s="1" t="s">
        <v>166</v>
      </c>
      <c r="B2194" t="str">
        <f>VLOOKUP($A2194, 'Customer Names'!$A$2:$D$2336, 2, FALSE)</f>
        <v>Gries</v>
      </c>
      <c r="C2194" t="str">
        <f>VLOOKUP($A2194, 'Customer Names'!$A$2:$D$2336, 3, FALSE)</f>
        <v xml:space="preserve"> Mr</v>
      </c>
      <c r="D2194" t="str">
        <f>VLOOKUP($A2194, 'Customer Names'!$A$2:$D$2336, 4, FALSE)</f>
        <v xml:space="preserve">  Kevin J</v>
      </c>
      <c r="E2194">
        <f>VLOOKUP($A2194, 'Medical Examinations'!$A$2:$J$2336, 2, FALSE)</f>
        <v>22.99</v>
      </c>
      <c r="F2194">
        <f>VLOOKUP($A2194, 'Medical Examinations'!$A$2:$J$2336, 3, FALSE)</f>
        <v>5.0599999999999996</v>
      </c>
      <c r="G2194" t="str">
        <f>VLOOKUP($A2194, 'Medical Examinations'!$A$2:$J$2336, 4, FALSE)</f>
        <v>No</v>
      </c>
      <c r="H2194" t="str">
        <f>VLOOKUP($A2194, 'Medical Examinations'!$A$2:$J$2336, 5, FALSE)</f>
        <v>No</v>
      </c>
      <c r="I2194" t="str">
        <f>VLOOKUP($A2194, 'Medical Examinations'!$A$2:$J$2336, 6, FALSE)</f>
        <v>No</v>
      </c>
      <c r="J2194">
        <f>VLOOKUP($A2194, 'Medical Examinations'!$A$2:$J$2336, 7, FALSE)</f>
        <v>0</v>
      </c>
      <c r="K2194" t="str">
        <f>VLOOKUP($A2194, 'Medical Examinations'!$A$2:$J$2336, 8, FALSE)</f>
        <v>No</v>
      </c>
      <c r="L2194" t="str">
        <f>VLOOKUP($A2194, 'Medical Examinations'!$A$2:$J$2336, 9, FALSE)</f>
        <v>Obesity</v>
      </c>
      <c r="M2194" t="str">
        <f>VLOOKUP($A2194, 'Medical Examinations'!$A$2:$J$2336, 10, FALSE)</f>
        <v>Normal</v>
      </c>
      <c r="N2194">
        <f>VLOOKUP($A2194, 'Hospitalisation Details'!$A$2:$K$2344, 5, FALSE)</f>
        <v>0</v>
      </c>
      <c r="O2194">
        <f>VLOOKUP($A2194, 'Hospitalisation Details'!$A$2:$K$2344, 6, FALSE)</f>
        <v>1704.57</v>
      </c>
      <c r="P2194" t="str">
        <f>VLOOKUP($A2194, 'Hospitalisation Details'!$A$2:$K$2344, 7, FALSE)</f>
        <v>tier - 2</v>
      </c>
      <c r="Q2194" t="str">
        <f>VLOOKUP($A2194, 'Hospitalisation Details'!$A$2:$K$2344, 8, FALSE)</f>
        <v>tier - 1</v>
      </c>
      <c r="R2194" t="str">
        <f>VLOOKUP($A2194, 'Hospitalisation Details'!$A$2:$K$2344, 9, FALSE)</f>
        <v>R1016</v>
      </c>
      <c r="S2194" t="str">
        <f>VLOOKUP($A2194, 'Hospitalisation Details'!$A$2:$K$2344, 10, FALSE)</f>
        <v>7Nov2004</v>
      </c>
      <c r="T2194">
        <f>VLOOKUP($A2194, 'Hospitalisation Details'!$A$2:$K$2344, 11, FALSE)</f>
        <v>18</v>
      </c>
    </row>
    <row r="2195" spans="1:20" ht="15.75" x14ac:dyDescent="0.25">
      <c r="A2195" s="1" t="s">
        <v>164</v>
      </c>
      <c r="B2195" t="str">
        <f>VLOOKUP($A2195, 'Customer Names'!$A$2:$D$2336, 2, FALSE)</f>
        <v>Mills</v>
      </c>
      <c r="C2195" t="str">
        <f>VLOOKUP($A2195, 'Customer Names'!$A$2:$D$2336, 3, FALSE)</f>
        <v xml:space="preserve"> Mr</v>
      </c>
      <c r="D2195" t="str">
        <f>VLOOKUP($A2195, 'Customer Names'!$A$2:$D$2336, 4, FALSE)</f>
        <v xml:space="preserve">  Kirby W</v>
      </c>
      <c r="E2195">
        <f>VLOOKUP($A2195, 'Medical Examinations'!$A$2:$J$2336, 2, FALSE)</f>
        <v>21.47</v>
      </c>
      <c r="F2195">
        <f>VLOOKUP($A2195, 'Medical Examinations'!$A$2:$J$2336, 3, FALSE)</f>
        <v>4.6900000000000004</v>
      </c>
      <c r="G2195" t="str">
        <f>VLOOKUP($A2195, 'Medical Examinations'!$A$2:$J$2336, 4, FALSE)</f>
        <v>No</v>
      </c>
      <c r="H2195" t="str">
        <f>VLOOKUP($A2195, 'Medical Examinations'!$A$2:$J$2336, 5, FALSE)</f>
        <v>No</v>
      </c>
      <c r="I2195" t="str">
        <f>VLOOKUP($A2195, 'Medical Examinations'!$A$2:$J$2336, 6, FALSE)</f>
        <v>No</v>
      </c>
      <c r="J2195">
        <f>VLOOKUP($A2195, 'Medical Examinations'!$A$2:$J$2336, 7, FALSE)</f>
        <v>0</v>
      </c>
      <c r="K2195" t="str">
        <f>VLOOKUP($A2195, 'Medical Examinations'!$A$2:$J$2336, 8, FALSE)</f>
        <v>No</v>
      </c>
      <c r="L2195" t="str">
        <f>VLOOKUP($A2195, 'Medical Examinations'!$A$2:$J$2336, 9, FALSE)</f>
        <v>Obesity</v>
      </c>
      <c r="M2195" t="str">
        <f>VLOOKUP($A2195, 'Medical Examinations'!$A$2:$J$2336, 10, FALSE)</f>
        <v>Normal</v>
      </c>
      <c r="N2195">
        <f>VLOOKUP($A2195, 'Hospitalisation Details'!$A$2:$K$2344, 5, FALSE)</f>
        <v>0</v>
      </c>
      <c r="O2195">
        <f>VLOOKUP($A2195, 'Hospitalisation Details'!$A$2:$K$2344, 6, FALSE)</f>
        <v>1702.46</v>
      </c>
      <c r="P2195" t="str">
        <f>VLOOKUP($A2195, 'Hospitalisation Details'!$A$2:$K$2344, 7, FALSE)</f>
        <v>tier - 2</v>
      </c>
      <c r="Q2195" t="str">
        <f>VLOOKUP($A2195, 'Hospitalisation Details'!$A$2:$K$2344, 8, FALSE)</f>
        <v>tier - 3</v>
      </c>
      <c r="R2195" t="str">
        <f>VLOOKUP($A2195, 'Hospitalisation Details'!$A$2:$K$2344, 9, FALSE)</f>
        <v>R1019</v>
      </c>
      <c r="S2195" t="str">
        <f>VLOOKUP($A2195, 'Hospitalisation Details'!$A$2:$K$2344, 10, FALSE)</f>
        <v>10Dec2004</v>
      </c>
      <c r="T2195">
        <f>VLOOKUP($A2195, 'Hospitalisation Details'!$A$2:$K$2344, 11, FALSE)</f>
        <v>18</v>
      </c>
    </row>
    <row r="2196" spans="1:20" ht="15.75" x14ac:dyDescent="0.25">
      <c r="A2196" s="1" t="s">
        <v>162</v>
      </c>
      <c r="B2196" t="str">
        <f>VLOOKUP($A2196, 'Customer Names'!$A$2:$D$2336, 2, FALSE)</f>
        <v>Penny</v>
      </c>
      <c r="C2196" t="str">
        <f>VLOOKUP($A2196, 'Customer Names'!$A$2:$D$2336, 3, FALSE)</f>
        <v xml:space="preserve"> Mr</v>
      </c>
      <c r="D2196" t="str">
        <f>VLOOKUP($A2196, 'Customer Names'!$A$2:$D$2336, 4, FALSE)</f>
        <v xml:space="preserve">  J A</v>
      </c>
      <c r="E2196">
        <f>VLOOKUP($A2196, 'Medical Examinations'!$A$2:$J$2336, 2, FALSE)</f>
        <v>15.96</v>
      </c>
      <c r="F2196">
        <f>VLOOKUP($A2196, 'Medical Examinations'!$A$2:$J$2336, 3, FALSE)</f>
        <v>5.44</v>
      </c>
      <c r="G2196" t="str">
        <f>VLOOKUP($A2196, 'Medical Examinations'!$A$2:$J$2336, 4, FALSE)</f>
        <v>No</v>
      </c>
      <c r="H2196" t="str">
        <f>VLOOKUP($A2196, 'Medical Examinations'!$A$2:$J$2336, 5, FALSE)</f>
        <v>No</v>
      </c>
      <c r="I2196" t="str">
        <f>VLOOKUP($A2196, 'Medical Examinations'!$A$2:$J$2336, 6, FALSE)</f>
        <v>No</v>
      </c>
      <c r="J2196">
        <f>VLOOKUP($A2196, 'Medical Examinations'!$A$2:$J$2336, 7, FALSE)</f>
        <v>0</v>
      </c>
      <c r="K2196" t="str">
        <f>VLOOKUP($A2196, 'Medical Examinations'!$A$2:$J$2336, 8, FALSE)</f>
        <v>No</v>
      </c>
      <c r="L2196" t="str">
        <f>VLOOKUP($A2196, 'Medical Examinations'!$A$2:$J$2336, 9, FALSE)</f>
        <v>Underweight</v>
      </c>
      <c r="M2196" t="str">
        <f>VLOOKUP($A2196, 'Medical Examinations'!$A$2:$J$2336, 10, FALSE)</f>
        <v>Normal</v>
      </c>
      <c r="N2196">
        <f>VLOOKUP($A2196, 'Hospitalisation Details'!$A$2:$K$2344, 5, FALSE)</f>
        <v>0</v>
      </c>
      <c r="O2196">
        <f>VLOOKUP($A2196, 'Hospitalisation Details'!$A$2:$K$2344, 6, FALSE)</f>
        <v>1694.8</v>
      </c>
      <c r="P2196" t="str">
        <f>VLOOKUP($A2196, 'Hospitalisation Details'!$A$2:$K$2344, 7, FALSE)</f>
        <v>tier - 2</v>
      </c>
      <c r="Q2196" t="str">
        <f>VLOOKUP($A2196, 'Hospitalisation Details'!$A$2:$K$2344, 8, FALSE)</f>
        <v>tier - 2</v>
      </c>
      <c r="R2196" t="str">
        <f>VLOOKUP($A2196, 'Hospitalisation Details'!$A$2:$K$2344, 9, FALSE)</f>
        <v>R1015</v>
      </c>
      <c r="S2196" t="str">
        <f>VLOOKUP($A2196, 'Hospitalisation Details'!$A$2:$K$2344, 10, FALSE)</f>
        <v>17Nov2004</v>
      </c>
      <c r="T2196">
        <f>VLOOKUP($A2196, 'Hospitalisation Details'!$A$2:$K$2344, 11, FALSE)</f>
        <v>18</v>
      </c>
    </row>
    <row r="2197" spans="1:20" ht="15.75" x14ac:dyDescent="0.25">
      <c r="A2197" s="1" t="s">
        <v>161</v>
      </c>
      <c r="B2197" t="str">
        <f>VLOOKUP($A2197, 'Customer Names'!$A$2:$D$2336, 2, FALSE)</f>
        <v>Hicks</v>
      </c>
      <c r="C2197" t="str">
        <f>VLOOKUP($A2197, 'Customer Names'!$A$2:$D$2336, 3, FALSE)</f>
        <v xml:space="preserve"> Mr</v>
      </c>
      <c r="D2197" t="str">
        <f>VLOOKUP($A2197, 'Customer Names'!$A$2:$D$2336, 4, FALSE)</f>
        <v xml:space="preserve">  Dustin G</v>
      </c>
      <c r="E2197">
        <f>VLOOKUP($A2197, 'Medical Examinations'!$A$2:$J$2336, 2, FALSE)</f>
        <v>39.5</v>
      </c>
      <c r="F2197">
        <f>VLOOKUP($A2197, 'Medical Examinations'!$A$2:$J$2336, 3, FALSE)</f>
        <v>5.05</v>
      </c>
      <c r="G2197" t="str">
        <f>VLOOKUP($A2197, 'Medical Examinations'!$A$2:$J$2336, 4, FALSE)</f>
        <v>Yes</v>
      </c>
      <c r="H2197" t="str">
        <f>VLOOKUP($A2197, 'Medical Examinations'!$A$2:$J$2336, 5, FALSE)</f>
        <v>No</v>
      </c>
      <c r="I2197" t="str">
        <f>VLOOKUP($A2197, 'Medical Examinations'!$A$2:$J$2336, 6, FALSE)</f>
        <v>No</v>
      </c>
      <c r="J2197">
        <f>VLOOKUP($A2197, 'Medical Examinations'!$A$2:$J$2336, 7, FALSE)</f>
        <v>1</v>
      </c>
      <c r="K2197" t="str">
        <f>VLOOKUP($A2197, 'Medical Examinations'!$A$2:$J$2336, 8, FALSE)</f>
        <v>Yes</v>
      </c>
      <c r="L2197" t="str">
        <f>VLOOKUP($A2197, 'Medical Examinations'!$A$2:$J$2336, 9, FALSE)</f>
        <v>Obesity</v>
      </c>
      <c r="M2197" t="str">
        <f>VLOOKUP($A2197, 'Medical Examinations'!$A$2:$J$2336, 10, FALSE)</f>
        <v>Normal</v>
      </c>
      <c r="N2197">
        <f>VLOOKUP($A2197, 'Hospitalisation Details'!$A$2:$K$2344, 5, FALSE)</f>
        <v>0</v>
      </c>
      <c r="O2197">
        <f>VLOOKUP($A2197, 'Hospitalisation Details'!$A$2:$K$2344, 6, FALSE)</f>
        <v>1682.6</v>
      </c>
      <c r="P2197" t="str">
        <f>VLOOKUP($A2197, 'Hospitalisation Details'!$A$2:$K$2344, 7, FALSE)</f>
        <v>tier - 2</v>
      </c>
      <c r="Q2197" t="str">
        <f>VLOOKUP($A2197, 'Hospitalisation Details'!$A$2:$K$2344, 8, FALSE)</f>
        <v>tier - 2</v>
      </c>
      <c r="R2197" t="str">
        <f>VLOOKUP($A2197, 'Hospitalisation Details'!$A$2:$K$2344, 9, FALSE)</f>
        <v>R1011</v>
      </c>
      <c r="S2197" t="str">
        <f>VLOOKUP($A2197, 'Hospitalisation Details'!$A$2:$K$2344, 10, FALSE)</f>
        <v>21Oct2000</v>
      </c>
      <c r="T2197">
        <f>VLOOKUP($A2197, 'Hospitalisation Details'!$A$2:$K$2344, 11, FALSE)</f>
        <v>22</v>
      </c>
    </row>
    <row r="2198" spans="1:20" ht="15.75" x14ac:dyDescent="0.25">
      <c r="A2198" s="1" t="s">
        <v>160</v>
      </c>
      <c r="B2198" t="str">
        <f>VLOOKUP($A2198, 'Customer Names'!$A$2:$D$2336, 2, FALSE)</f>
        <v>Masayesva</v>
      </c>
      <c r="C2198" t="str">
        <f>VLOOKUP($A2198, 'Customer Names'!$A$2:$D$2336, 3, FALSE)</f>
        <v xml:space="preserve"> Mr</v>
      </c>
      <c r="D2198" t="str">
        <f>VLOOKUP($A2198, 'Customer Names'!$A$2:$D$2336, 4, FALSE)</f>
        <v xml:space="preserve">  Anthony G</v>
      </c>
      <c r="E2198">
        <f>VLOOKUP($A2198, 'Medical Examinations'!$A$2:$J$2336, 2, FALSE)</f>
        <v>33.770000000000003</v>
      </c>
      <c r="F2198">
        <f>VLOOKUP($A2198, 'Medical Examinations'!$A$2:$J$2336, 3, FALSE)</f>
        <v>6</v>
      </c>
      <c r="G2198" t="str">
        <f>VLOOKUP($A2198, 'Medical Examinations'!$A$2:$J$2336, 4, FALSE)</f>
        <v>Yes</v>
      </c>
      <c r="H2198" t="str">
        <f>VLOOKUP($A2198, 'Medical Examinations'!$A$2:$J$2336, 5, FALSE)</f>
        <v>No</v>
      </c>
      <c r="I2198" t="str">
        <f>VLOOKUP($A2198, 'Medical Examinations'!$A$2:$J$2336, 6, FALSE)</f>
        <v>No</v>
      </c>
      <c r="J2198">
        <f>VLOOKUP($A2198, 'Medical Examinations'!$A$2:$J$2336, 7, FALSE)</f>
        <v>1</v>
      </c>
      <c r="K2198" t="str">
        <f>VLOOKUP($A2198, 'Medical Examinations'!$A$2:$J$2336, 8, FALSE)</f>
        <v>No</v>
      </c>
      <c r="L2198" t="str">
        <f>VLOOKUP($A2198, 'Medical Examinations'!$A$2:$J$2336, 9, FALSE)</f>
        <v>Obesity</v>
      </c>
      <c r="M2198" t="str">
        <f>VLOOKUP($A2198, 'Medical Examinations'!$A$2:$J$2336, 10, FALSE)</f>
        <v>Diabetes</v>
      </c>
      <c r="N2198">
        <f>VLOOKUP($A2198, 'Hospitalisation Details'!$A$2:$K$2344, 5, FALSE)</f>
        <v>0</v>
      </c>
      <c r="O2198">
        <f>VLOOKUP($A2198, 'Hospitalisation Details'!$A$2:$K$2344, 6, FALSE)</f>
        <v>1674.63</v>
      </c>
      <c r="P2198" t="str">
        <f>VLOOKUP($A2198, 'Hospitalisation Details'!$A$2:$K$2344, 7, FALSE)</f>
        <v>tier - 2</v>
      </c>
      <c r="Q2198" t="str">
        <f>VLOOKUP($A2198, 'Hospitalisation Details'!$A$2:$K$2344, 8, FALSE)</f>
        <v>tier - 2</v>
      </c>
      <c r="R2198" t="str">
        <f>VLOOKUP($A2198, 'Hospitalisation Details'!$A$2:$K$2344, 9, FALSE)</f>
        <v>R1013</v>
      </c>
      <c r="S2198" t="str">
        <f>VLOOKUP($A2198, 'Hospitalisation Details'!$A$2:$K$2344, 10, FALSE)</f>
        <v>10Jun2000</v>
      </c>
      <c r="T2198">
        <f>VLOOKUP($A2198, 'Hospitalisation Details'!$A$2:$K$2344, 11, FALSE)</f>
        <v>22</v>
      </c>
    </row>
    <row r="2199" spans="1:20" ht="15.75" x14ac:dyDescent="0.25">
      <c r="A2199" s="1" t="s">
        <v>159</v>
      </c>
      <c r="B2199" t="str">
        <f>VLOOKUP($A2199, 'Customer Names'!$A$2:$D$2336, 2, FALSE)</f>
        <v>Paavola</v>
      </c>
      <c r="C2199" t="str">
        <f>VLOOKUP($A2199, 'Customer Names'!$A$2:$D$2336, 3, FALSE)</f>
        <v xml:space="preserve"> Mr</v>
      </c>
      <c r="D2199" t="str">
        <f>VLOOKUP($A2199, 'Customer Names'!$A$2:$D$2336, 4, FALSE)</f>
        <v xml:space="preserve">  Ryan</v>
      </c>
      <c r="E2199">
        <f>VLOOKUP($A2199, 'Medical Examinations'!$A$2:$J$2336, 2, FALSE)</f>
        <v>26.84</v>
      </c>
      <c r="F2199">
        <f>VLOOKUP($A2199, 'Medical Examinations'!$A$2:$J$2336, 3, FALSE)</f>
        <v>5.99</v>
      </c>
      <c r="G2199" t="str">
        <f>VLOOKUP($A2199, 'Medical Examinations'!$A$2:$J$2336, 4, FALSE)</f>
        <v>No</v>
      </c>
      <c r="H2199" t="str">
        <f>VLOOKUP($A2199, 'Medical Examinations'!$A$2:$J$2336, 5, FALSE)</f>
        <v>No</v>
      </c>
      <c r="I2199" t="str">
        <f>VLOOKUP($A2199, 'Medical Examinations'!$A$2:$J$2336, 6, FALSE)</f>
        <v>No</v>
      </c>
      <c r="J2199">
        <f>VLOOKUP($A2199, 'Medical Examinations'!$A$2:$J$2336, 7, FALSE)</f>
        <v>0</v>
      </c>
      <c r="K2199" t="str">
        <f>VLOOKUP($A2199, 'Medical Examinations'!$A$2:$J$2336, 8, FALSE)</f>
        <v>No</v>
      </c>
      <c r="L2199" t="str">
        <f>VLOOKUP($A2199, 'Medical Examinations'!$A$2:$J$2336, 9, FALSE)</f>
        <v>Obesity</v>
      </c>
      <c r="M2199" t="str">
        <f>VLOOKUP($A2199, 'Medical Examinations'!$A$2:$J$2336, 10, FALSE)</f>
        <v>Diabetes</v>
      </c>
      <c r="N2199">
        <f>VLOOKUP($A2199, 'Hospitalisation Details'!$A$2:$K$2344, 5, FALSE)</f>
        <v>0</v>
      </c>
      <c r="O2199">
        <f>VLOOKUP($A2199, 'Hospitalisation Details'!$A$2:$K$2344, 6, FALSE)</f>
        <v>1665</v>
      </c>
      <c r="P2199" t="str">
        <f>VLOOKUP($A2199, 'Hospitalisation Details'!$A$2:$K$2344, 7, FALSE)</f>
        <v>tier - 2</v>
      </c>
      <c r="Q2199" t="str">
        <f>VLOOKUP($A2199, 'Hospitalisation Details'!$A$2:$K$2344, 8, FALSE)</f>
        <v>tier - 2</v>
      </c>
      <c r="R2199" t="str">
        <f>VLOOKUP($A2199, 'Hospitalisation Details'!$A$2:$K$2344, 9, FALSE)</f>
        <v>R1013</v>
      </c>
      <c r="S2199" t="str">
        <f>VLOOKUP($A2199, 'Hospitalisation Details'!$A$2:$K$2344, 10, FALSE)</f>
        <v>23Oct2000</v>
      </c>
      <c r="T2199">
        <f>VLOOKUP($A2199, 'Hospitalisation Details'!$A$2:$K$2344, 11, FALSE)</f>
        <v>22</v>
      </c>
    </row>
    <row r="2200" spans="1:20" ht="15.75" x14ac:dyDescent="0.25">
      <c r="A2200" s="1" t="s">
        <v>158</v>
      </c>
      <c r="B2200" t="str">
        <f>VLOOKUP($A2200, 'Customer Names'!$A$2:$D$2336, 2, FALSE)</f>
        <v>Gehlsen</v>
      </c>
      <c r="C2200" t="str">
        <f>VLOOKUP($A2200, 'Customer Names'!$A$2:$D$2336, 3, FALSE)</f>
        <v xml:space="preserve"> Mr</v>
      </c>
      <c r="D2200" t="str">
        <f>VLOOKUP($A2200, 'Customer Names'!$A$2:$D$2336, 4, FALSE)</f>
        <v xml:space="preserve">  Eric N</v>
      </c>
      <c r="E2200">
        <f>VLOOKUP($A2200, 'Medical Examinations'!$A$2:$J$2336, 2, FALSE)</f>
        <v>35.53</v>
      </c>
      <c r="F2200">
        <f>VLOOKUP($A2200, 'Medical Examinations'!$A$2:$J$2336, 3, FALSE)</f>
        <v>4.3600000000000003</v>
      </c>
      <c r="G2200" t="str">
        <f>VLOOKUP($A2200, 'Medical Examinations'!$A$2:$J$2336, 4, FALSE)</f>
        <v>Yes</v>
      </c>
      <c r="H2200" t="str">
        <f>VLOOKUP($A2200, 'Medical Examinations'!$A$2:$J$2336, 5, FALSE)</f>
        <v>No</v>
      </c>
      <c r="I2200" t="str">
        <f>VLOOKUP($A2200, 'Medical Examinations'!$A$2:$J$2336, 6, FALSE)</f>
        <v>Yes</v>
      </c>
      <c r="J2200">
        <f>VLOOKUP($A2200, 'Medical Examinations'!$A$2:$J$2336, 7, FALSE)</f>
        <v>1</v>
      </c>
      <c r="K2200" t="str">
        <f>VLOOKUP($A2200, 'Medical Examinations'!$A$2:$J$2336, 8, FALSE)</f>
        <v>No</v>
      </c>
      <c r="L2200" t="str">
        <f>VLOOKUP($A2200, 'Medical Examinations'!$A$2:$J$2336, 9, FALSE)</f>
        <v>Obesity</v>
      </c>
      <c r="M2200" t="str">
        <f>VLOOKUP($A2200, 'Medical Examinations'!$A$2:$J$2336, 10, FALSE)</f>
        <v>Normal</v>
      </c>
      <c r="N2200">
        <f>VLOOKUP($A2200, 'Hospitalisation Details'!$A$2:$K$2344, 5, FALSE)</f>
        <v>0</v>
      </c>
      <c r="O2200">
        <f>VLOOKUP($A2200, 'Hospitalisation Details'!$A$2:$K$2344, 6, FALSE)</f>
        <v>1646.43</v>
      </c>
      <c r="P2200" t="str">
        <f>VLOOKUP($A2200, 'Hospitalisation Details'!$A$2:$K$2344, 7, FALSE)</f>
        <v>tier - 2</v>
      </c>
      <c r="Q2200" t="str">
        <f>VLOOKUP($A2200, 'Hospitalisation Details'!$A$2:$K$2344, 8, FALSE)</f>
        <v>tier - 1</v>
      </c>
      <c r="R2200" t="str">
        <f>VLOOKUP($A2200, 'Hospitalisation Details'!$A$2:$K$2344, 9, FALSE)</f>
        <v>R1012</v>
      </c>
      <c r="S2200" t="str">
        <f>VLOOKUP($A2200, 'Hospitalisation Details'!$A$2:$K$2344, 10, FALSE)</f>
        <v>30Dec2003</v>
      </c>
      <c r="T2200">
        <f>VLOOKUP($A2200, 'Hospitalisation Details'!$A$2:$K$2344, 11, FALSE)</f>
        <v>19</v>
      </c>
    </row>
    <row r="2201" spans="1:20" ht="15.75" x14ac:dyDescent="0.25">
      <c r="A2201" s="1" t="s">
        <v>157</v>
      </c>
      <c r="B2201" t="str">
        <f>VLOOKUP($A2201, 'Customer Names'!$A$2:$D$2336, 2, FALSE)</f>
        <v>Roche</v>
      </c>
      <c r="C2201" t="str">
        <f>VLOOKUP($A2201, 'Customer Names'!$A$2:$D$2336, 3, FALSE)</f>
        <v xml:space="preserve"> Mr</v>
      </c>
      <c r="D2201" t="str">
        <f>VLOOKUP($A2201, 'Customer Names'!$A$2:$D$2336, 4, FALSE)</f>
        <v xml:space="preserve">  Connor</v>
      </c>
      <c r="E2201">
        <f>VLOOKUP($A2201, 'Medical Examinations'!$A$2:$J$2336, 2, FALSE)</f>
        <v>30.59</v>
      </c>
      <c r="F2201">
        <f>VLOOKUP($A2201, 'Medical Examinations'!$A$2:$J$2336, 3, FALSE)</f>
        <v>4.41</v>
      </c>
      <c r="G2201" t="str">
        <f>VLOOKUP($A2201, 'Medical Examinations'!$A$2:$J$2336, 4, FALSE)</f>
        <v>No</v>
      </c>
      <c r="H2201" t="str">
        <f>VLOOKUP($A2201, 'Medical Examinations'!$A$2:$J$2336, 5, FALSE)</f>
        <v>No</v>
      </c>
      <c r="I2201" t="str">
        <f>VLOOKUP($A2201, 'Medical Examinations'!$A$2:$J$2336, 6, FALSE)</f>
        <v>Yes</v>
      </c>
      <c r="J2201">
        <f>VLOOKUP($A2201, 'Medical Examinations'!$A$2:$J$2336, 7, FALSE)</f>
        <v>1</v>
      </c>
      <c r="K2201" t="str">
        <f>VLOOKUP($A2201, 'Medical Examinations'!$A$2:$J$2336, 8, FALSE)</f>
        <v>No</v>
      </c>
      <c r="L2201" t="str">
        <f>VLOOKUP($A2201, 'Medical Examinations'!$A$2:$J$2336, 9, FALSE)</f>
        <v>Obesity</v>
      </c>
      <c r="M2201" t="str">
        <f>VLOOKUP($A2201, 'Medical Examinations'!$A$2:$J$2336, 10, FALSE)</f>
        <v>Normal</v>
      </c>
      <c r="N2201">
        <f>VLOOKUP($A2201, 'Hospitalisation Details'!$A$2:$K$2344, 5, FALSE)</f>
        <v>0</v>
      </c>
      <c r="O2201">
        <f>VLOOKUP($A2201, 'Hospitalisation Details'!$A$2:$K$2344, 6, FALSE)</f>
        <v>1639.56</v>
      </c>
      <c r="P2201" t="str">
        <f>VLOOKUP($A2201, 'Hospitalisation Details'!$A$2:$K$2344, 7, FALSE)</f>
        <v>tier - 2</v>
      </c>
      <c r="Q2201" t="str">
        <f>VLOOKUP($A2201, 'Hospitalisation Details'!$A$2:$K$2344, 8, FALSE)</f>
        <v>tier - 2</v>
      </c>
      <c r="R2201" t="str">
        <f>VLOOKUP($A2201, 'Hospitalisation Details'!$A$2:$K$2344, 9, FALSE)</f>
        <v>R1012</v>
      </c>
      <c r="S2201" t="str">
        <f>VLOOKUP($A2201, 'Hospitalisation Details'!$A$2:$K$2344, 10, FALSE)</f>
        <v>21Aug2003</v>
      </c>
      <c r="T2201">
        <f>VLOOKUP($A2201, 'Hospitalisation Details'!$A$2:$K$2344, 11, FALSE)</f>
        <v>19</v>
      </c>
    </row>
    <row r="2202" spans="1:20" ht="15.75" x14ac:dyDescent="0.25">
      <c r="A2202" s="1" t="s">
        <v>156</v>
      </c>
      <c r="B2202" t="str">
        <f>VLOOKUP($A2202, 'Customer Names'!$A$2:$D$2336, 2, FALSE)</f>
        <v>Hearn</v>
      </c>
      <c r="C2202" t="str">
        <f>VLOOKUP($A2202, 'Customer Names'!$A$2:$D$2336, 3, FALSE)</f>
        <v xml:space="preserve"> Mr</v>
      </c>
      <c r="D2202" t="str">
        <f>VLOOKUP($A2202, 'Customer Names'!$A$2:$D$2336, 4, FALSE)</f>
        <v xml:space="preserve">  Patrick H</v>
      </c>
      <c r="E2202">
        <f>VLOOKUP($A2202, 'Medical Examinations'!$A$2:$J$2336, 2, FALSE)</f>
        <v>30.59</v>
      </c>
      <c r="F2202">
        <f>VLOOKUP($A2202, 'Medical Examinations'!$A$2:$J$2336, 3, FALSE)</f>
        <v>4.17</v>
      </c>
      <c r="G2202" t="str">
        <f>VLOOKUP($A2202, 'Medical Examinations'!$A$2:$J$2336, 4, FALSE)</f>
        <v>No</v>
      </c>
      <c r="H2202" t="str">
        <f>VLOOKUP($A2202, 'Medical Examinations'!$A$2:$J$2336, 5, FALSE)</f>
        <v>No</v>
      </c>
      <c r="I2202" t="str">
        <f>VLOOKUP($A2202, 'Medical Examinations'!$A$2:$J$2336, 6, FALSE)</f>
        <v>Yes</v>
      </c>
      <c r="J2202">
        <f>VLOOKUP($A2202, 'Medical Examinations'!$A$2:$J$2336, 7, FALSE)</f>
        <v>1</v>
      </c>
      <c r="K2202" t="str">
        <f>VLOOKUP($A2202, 'Medical Examinations'!$A$2:$J$2336, 8, FALSE)</f>
        <v>No</v>
      </c>
      <c r="L2202" t="str">
        <f>VLOOKUP($A2202, 'Medical Examinations'!$A$2:$J$2336, 9, FALSE)</f>
        <v>Obesity</v>
      </c>
      <c r="M2202" t="str">
        <f>VLOOKUP($A2202, 'Medical Examinations'!$A$2:$J$2336, 10, FALSE)</f>
        <v>Normal</v>
      </c>
      <c r="N2202">
        <f>VLOOKUP($A2202, 'Hospitalisation Details'!$A$2:$K$2344, 5, FALSE)</f>
        <v>0</v>
      </c>
      <c r="O2202">
        <f>VLOOKUP($A2202, 'Hospitalisation Details'!$A$2:$K$2344, 6, FALSE)</f>
        <v>1639.56</v>
      </c>
      <c r="P2202" t="str">
        <f>VLOOKUP($A2202, 'Hospitalisation Details'!$A$2:$K$2344, 7, FALSE)</f>
        <v>tier - 2</v>
      </c>
      <c r="Q2202" t="str">
        <f>VLOOKUP($A2202, 'Hospitalisation Details'!$A$2:$K$2344, 8, FALSE)</f>
        <v>tier - 2</v>
      </c>
      <c r="R2202" t="str">
        <f>VLOOKUP($A2202, 'Hospitalisation Details'!$A$2:$K$2344, 9, FALSE)</f>
        <v>R1012</v>
      </c>
      <c r="S2202" t="str">
        <f>VLOOKUP($A2202, 'Hospitalisation Details'!$A$2:$K$2344, 10, FALSE)</f>
        <v>16Sep2003</v>
      </c>
      <c r="T2202">
        <f>VLOOKUP($A2202, 'Hospitalisation Details'!$A$2:$K$2344, 11, FALSE)</f>
        <v>19</v>
      </c>
    </row>
    <row r="2203" spans="1:20" ht="15.75" x14ac:dyDescent="0.25">
      <c r="A2203" s="1" t="s">
        <v>155</v>
      </c>
      <c r="B2203" t="str">
        <f>VLOOKUP($A2203, 'Customer Names'!$A$2:$D$2336, 2, FALSE)</f>
        <v>Dimson</v>
      </c>
      <c r="C2203" t="str">
        <f>VLOOKUP($A2203, 'Customer Names'!$A$2:$D$2336, 3, FALSE)</f>
        <v xml:space="preserve"> Mr</v>
      </c>
      <c r="D2203" t="str">
        <f>VLOOKUP($A2203, 'Customer Names'!$A$2:$D$2336, 4, FALSE)</f>
        <v xml:space="preserve">  Tyler</v>
      </c>
      <c r="E2203">
        <f>VLOOKUP($A2203, 'Medical Examinations'!$A$2:$J$2336, 2, FALSE)</f>
        <v>27.835000000000001</v>
      </c>
      <c r="F2203">
        <f>VLOOKUP($A2203, 'Medical Examinations'!$A$2:$J$2336, 3, FALSE)</f>
        <v>4.4400000000000004</v>
      </c>
      <c r="G2203" t="str">
        <f>VLOOKUP($A2203, 'Medical Examinations'!$A$2:$J$2336, 4, FALSE)</f>
        <v>No</v>
      </c>
      <c r="H2203" t="str">
        <f>VLOOKUP($A2203, 'Medical Examinations'!$A$2:$J$2336, 5, FALSE)</f>
        <v>No</v>
      </c>
      <c r="I2203" t="str">
        <f>VLOOKUP($A2203, 'Medical Examinations'!$A$2:$J$2336, 6, FALSE)</f>
        <v>Yes</v>
      </c>
      <c r="J2203">
        <f>VLOOKUP($A2203, 'Medical Examinations'!$A$2:$J$2336, 7, FALSE)</f>
        <v>0</v>
      </c>
      <c r="K2203" t="str">
        <f>VLOOKUP($A2203, 'Medical Examinations'!$A$2:$J$2336, 8, FALSE)</f>
        <v>No</v>
      </c>
      <c r="L2203" t="str">
        <f>VLOOKUP($A2203, 'Medical Examinations'!$A$2:$J$2336, 9, FALSE)</f>
        <v>Obesity</v>
      </c>
      <c r="M2203" t="str">
        <f>VLOOKUP($A2203, 'Medical Examinations'!$A$2:$J$2336, 10, FALSE)</f>
        <v>Normal</v>
      </c>
      <c r="N2203">
        <f>VLOOKUP($A2203, 'Hospitalisation Details'!$A$2:$K$2344, 5, FALSE)</f>
        <v>0</v>
      </c>
      <c r="O2203">
        <f>VLOOKUP($A2203, 'Hospitalisation Details'!$A$2:$K$2344, 6, FALSE)</f>
        <v>1635.73</v>
      </c>
      <c r="P2203" t="str">
        <f>VLOOKUP($A2203, 'Hospitalisation Details'!$A$2:$K$2344, 7, FALSE)</f>
        <v>tier - 2</v>
      </c>
      <c r="Q2203" t="str">
        <f>VLOOKUP($A2203, 'Hospitalisation Details'!$A$2:$K$2344, 8, FALSE)</f>
        <v>tier - 3</v>
      </c>
      <c r="R2203" t="str">
        <f>VLOOKUP($A2203, 'Hospitalisation Details'!$A$2:$K$2344, 9, FALSE)</f>
        <v>R1012</v>
      </c>
      <c r="S2203" t="str">
        <f>VLOOKUP($A2203, 'Hospitalisation Details'!$A$2:$K$2344, 10, FALSE)</f>
        <v>30Dec2003</v>
      </c>
      <c r="T2203">
        <f>VLOOKUP($A2203, 'Hospitalisation Details'!$A$2:$K$2344, 11, FALSE)</f>
        <v>19</v>
      </c>
    </row>
    <row r="2204" spans="1:20" ht="15.75" x14ac:dyDescent="0.25">
      <c r="A2204" s="1" t="s">
        <v>154</v>
      </c>
      <c r="B2204" t="str">
        <f>VLOOKUP($A2204, 'Customer Names'!$A$2:$D$2336, 2, FALSE)</f>
        <v>Slason</v>
      </c>
      <c r="C2204" t="str">
        <f>VLOOKUP($A2204, 'Customer Names'!$A$2:$D$2336, 3, FALSE)</f>
        <v xml:space="preserve"> Ms</v>
      </c>
      <c r="D2204" t="str">
        <f>VLOOKUP($A2204, 'Customer Names'!$A$2:$D$2336, 4, FALSE)</f>
        <v xml:space="preserve">  Deborah L</v>
      </c>
      <c r="E2204">
        <f>VLOOKUP($A2204, 'Medical Examinations'!$A$2:$J$2336, 2, FALSE)</f>
        <v>40.26</v>
      </c>
      <c r="F2204">
        <f>VLOOKUP($A2204, 'Medical Examinations'!$A$2:$J$2336, 3, FALSE)</f>
        <v>5.52</v>
      </c>
      <c r="G2204" t="str">
        <f>VLOOKUP($A2204, 'Medical Examinations'!$A$2:$J$2336, 4, FALSE)</f>
        <v>Yes</v>
      </c>
      <c r="H2204" t="str">
        <f>VLOOKUP($A2204, 'Medical Examinations'!$A$2:$J$2336, 5, FALSE)</f>
        <v>No</v>
      </c>
      <c r="I2204" t="str">
        <f>VLOOKUP($A2204, 'Medical Examinations'!$A$2:$J$2336, 6, FALSE)</f>
        <v>No</v>
      </c>
      <c r="J2204">
        <f>VLOOKUP($A2204, 'Medical Examinations'!$A$2:$J$2336, 7, FALSE)</f>
        <v>1</v>
      </c>
      <c r="K2204" t="str">
        <f>VLOOKUP($A2204, 'Medical Examinations'!$A$2:$J$2336, 8, FALSE)</f>
        <v>Yes</v>
      </c>
      <c r="L2204" t="str">
        <f>VLOOKUP($A2204, 'Medical Examinations'!$A$2:$J$2336, 9, FALSE)</f>
        <v>Obesity</v>
      </c>
      <c r="M2204" t="str">
        <f>VLOOKUP($A2204, 'Medical Examinations'!$A$2:$J$2336, 10, FALSE)</f>
        <v>Normal</v>
      </c>
      <c r="N2204">
        <f>VLOOKUP($A2204, 'Hospitalisation Details'!$A$2:$K$2344, 5, FALSE)</f>
        <v>0</v>
      </c>
      <c r="O2204">
        <f>VLOOKUP($A2204, 'Hospitalisation Details'!$A$2:$K$2344, 6, FALSE)</f>
        <v>1634.57</v>
      </c>
      <c r="P2204" t="str">
        <f>VLOOKUP($A2204, 'Hospitalisation Details'!$A$2:$K$2344, 7, FALSE)</f>
        <v>tier - 2</v>
      </c>
      <c r="Q2204" t="str">
        <f>VLOOKUP($A2204, 'Hospitalisation Details'!$A$2:$K$2344, 8, FALSE)</f>
        <v>tier - 2</v>
      </c>
      <c r="R2204" t="str">
        <f>VLOOKUP($A2204, 'Hospitalisation Details'!$A$2:$K$2344, 9, FALSE)</f>
        <v>R1013</v>
      </c>
      <c r="S2204" t="str">
        <f>VLOOKUP($A2204, 'Hospitalisation Details'!$A$2:$K$2344, 10, FALSE)</f>
        <v>13Jun2004</v>
      </c>
      <c r="T2204">
        <f>VLOOKUP($A2204, 'Hospitalisation Details'!$A$2:$K$2344, 11, FALSE)</f>
        <v>18</v>
      </c>
    </row>
    <row r="2205" spans="1:20" ht="15.75" x14ac:dyDescent="0.25">
      <c r="A2205" s="1" t="s">
        <v>153</v>
      </c>
      <c r="B2205" t="str">
        <f>VLOOKUP($A2205, 'Customer Names'!$A$2:$D$2336, 2, FALSE)</f>
        <v>Gibson</v>
      </c>
      <c r="C2205" t="str">
        <f>VLOOKUP($A2205, 'Customer Names'!$A$2:$D$2336, 3, FALSE)</f>
        <v xml:space="preserve"> Ms</v>
      </c>
      <c r="D2205" t="str">
        <f>VLOOKUP($A2205, 'Customer Names'!$A$2:$D$2336, 4, FALSE)</f>
        <v xml:space="preserve">  Andrea K</v>
      </c>
      <c r="E2205">
        <f>VLOOKUP($A2205, 'Medical Examinations'!$A$2:$J$2336, 2, FALSE)</f>
        <v>39.82</v>
      </c>
      <c r="F2205">
        <f>VLOOKUP($A2205, 'Medical Examinations'!$A$2:$J$2336, 3, FALSE)</f>
        <v>6.01</v>
      </c>
      <c r="G2205" t="str">
        <f>VLOOKUP($A2205, 'Medical Examinations'!$A$2:$J$2336, 4, FALSE)</f>
        <v>Yes</v>
      </c>
      <c r="H2205" t="str">
        <f>VLOOKUP($A2205, 'Medical Examinations'!$A$2:$J$2336, 5, FALSE)</f>
        <v>No</v>
      </c>
      <c r="I2205" t="str">
        <f>VLOOKUP($A2205, 'Medical Examinations'!$A$2:$J$2336, 6, FALSE)</f>
        <v>No</v>
      </c>
      <c r="J2205">
        <f>VLOOKUP($A2205, 'Medical Examinations'!$A$2:$J$2336, 7, FALSE)</f>
        <v>1</v>
      </c>
      <c r="K2205" t="str">
        <f>VLOOKUP($A2205, 'Medical Examinations'!$A$2:$J$2336, 8, FALSE)</f>
        <v>Yes</v>
      </c>
      <c r="L2205" t="str">
        <f>VLOOKUP($A2205, 'Medical Examinations'!$A$2:$J$2336, 9, FALSE)</f>
        <v>Obesity</v>
      </c>
      <c r="M2205" t="str">
        <f>VLOOKUP($A2205, 'Medical Examinations'!$A$2:$J$2336, 10, FALSE)</f>
        <v>Diabetes</v>
      </c>
      <c r="N2205">
        <f>VLOOKUP($A2205, 'Hospitalisation Details'!$A$2:$K$2344, 5, FALSE)</f>
        <v>0</v>
      </c>
      <c r="O2205">
        <f>VLOOKUP($A2205, 'Hospitalisation Details'!$A$2:$K$2344, 6, FALSE)</f>
        <v>1633.96</v>
      </c>
      <c r="P2205" t="str">
        <f>VLOOKUP($A2205, 'Hospitalisation Details'!$A$2:$K$2344, 7, FALSE)</f>
        <v>tier - 2</v>
      </c>
      <c r="Q2205" t="str">
        <f>VLOOKUP($A2205, 'Hospitalisation Details'!$A$2:$K$2344, 8, FALSE)</f>
        <v>tier - 1</v>
      </c>
      <c r="R2205" t="str">
        <f>VLOOKUP($A2205, 'Hospitalisation Details'!$A$2:$K$2344, 9, FALSE)</f>
        <v>R1013</v>
      </c>
      <c r="S2205" t="str">
        <f>VLOOKUP($A2205, 'Hospitalisation Details'!$A$2:$K$2344, 10, FALSE)</f>
        <v>8Aug2004</v>
      </c>
      <c r="T2205">
        <f>VLOOKUP($A2205, 'Hospitalisation Details'!$A$2:$K$2344, 11, FALSE)</f>
        <v>18</v>
      </c>
    </row>
    <row r="2206" spans="1:20" ht="15.75" x14ac:dyDescent="0.25">
      <c r="A2206" s="1" t="s">
        <v>152</v>
      </c>
      <c r="B2206" t="str">
        <f>VLOOKUP($A2206, 'Customer Names'!$A$2:$D$2336, 2, FALSE)</f>
        <v>Erdos</v>
      </c>
      <c r="C2206" t="str">
        <f>VLOOKUP($A2206, 'Customer Names'!$A$2:$D$2336, 3, FALSE)</f>
        <v xml:space="preserve"> Ms</v>
      </c>
      <c r="D2206" t="str">
        <f>VLOOKUP($A2206, 'Customer Names'!$A$2:$D$2336, 4, FALSE)</f>
        <v xml:space="preserve">  Elleree</v>
      </c>
      <c r="E2206">
        <f>VLOOKUP($A2206, 'Medical Examinations'!$A$2:$J$2336, 2, FALSE)</f>
        <v>39.159999999999997</v>
      </c>
      <c r="F2206">
        <f>VLOOKUP($A2206, 'Medical Examinations'!$A$2:$J$2336, 3, FALSE)</f>
        <v>5.81</v>
      </c>
      <c r="G2206" t="str">
        <f>VLOOKUP($A2206, 'Medical Examinations'!$A$2:$J$2336, 4, FALSE)</f>
        <v>Yes</v>
      </c>
      <c r="H2206" t="str">
        <f>VLOOKUP($A2206, 'Medical Examinations'!$A$2:$J$2336, 5, FALSE)</f>
        <v>No</v>
      </c>
      <c r="I2206" t="str">
        <f>VLOOKUP($A2206, 'Medical Examinations'!$A$2:$J$2336, 6, FALSE)</f>
        <v>No</v>
      </c>
      <c r="J2206">
        <f>VLOOKUP($A2206, 'Medical Examinations'!$A$2:$J$2336, 7, FALSE)</f>
        <v>1</v>
      </c>
      <c r="K2206" t="str">
        <f>VLOOKUP($A2206, 'Medical Examinations'!$A$2:$J$2336, 8, FALSE)</f>
        <v>Yes</v>
      </c>
      <c r="L2206" t="str">
        <f>VLOOKUP($A2206, 'Medical Examinations'!$A$2:$J$2336, 9, FALSE)</f>
        <v>Obesity</v>
      </c>
      <c r="M2206" t="str">
        <f>VLOOKUP($A2206, 'Medical Examinations'!$A$2:$J$2336, 10, FALSE)</f>
        <v>Diabetes</v>
      </c>
      <c r="N2206">
        <f>VLOOKUP($A2206, 'Hospitalisation Details'!$A$2:$K$2344, 5, FALSE)</f>
        <v>0</v>
      </c>
      <c r="O2206">
        <f>VLOOKUP($A2206, 'Hospitalisation Details'!$A$2:$K$2344, 6, FALSE)</f>
        <v>1633.04</v>
      </c>
      <c r="P2206" t="str">
        <f>VLOOKUP($A2206, 'Hospitalisation Details'!$A$2:$K$2344, 7, FALSE)</f>
        <v>tier - 2</v>
      </c>
      <c r="Q2206" t="str">
        <f>VLOOKUP($A2206, 'Hospitalisation Details'!$A$2:$K$2344, 8, FALSE)</f>
        <v>tier - 2</v>
      </c>
      <c r="R2206" t="str">
        <f>VLOOKUP($A2206, 'Hospitalisation Details'!$A$2:$K$2344, 9, FALSE)</f>
        <v>R1013</v>
      </c>
      <c r="S2206" t="str">
        <f>VLOOKUP($A2206, 'Hospitalisation Details'!$A$2:$K$2344, 10, FALSE)</f>
        <v>13Dec2004</v>
      </c>
      <c r="T2206">
        <f>VLOOKUP($A2206, 'Hospitalisation Details'!$A$2:$K$2344, 11, FALSE)</f>
        <v>18</v>
      </c>
    </row>
    <row r="2207" spans="1:20" ht="15.75" x14ac:dyDescent="0.25">
      <c r="A2207" s="1" t="s">
        <v>151</v>
      </c>
      <c r="B2207" t="str">
        <f>VLOOKUP($A2207, 'Customer Names'!$A$2:$D$2336, 2, FALSE)</f>
        <v>Cushman</v>
      </c>
      <c r="C2207" t="str">
        <f>VLOOKUP($A2207, 'Customer Names'!$A$2:$D$2336, 3, FALSE)</f>
        <v xml:space="preserve"> Mr</v>
      </c>
      <c r="D2207" t="str">
        <f>VLOOKUP($A2207, 'Customer Names'!$A$2:$D$2336, 4, FALSE)</f>
        <v xml:space="preserve">  Brandon J</v>
      </c>
      <c r="E2207">
        <f>VLOOKUP($A2207, 'Medical Examinations'!$A$2:$J$2336, 2, FALSE)</f>
        <v>25.555</v>
      </c>
      <c r="F2207">
        <f>VLOOKUP($A2207, 'Medical Examinations'!$A$2:$J$2336, 3, FALSE)</f>
        <v>4.37</v>
      </c>
      <c r="G2207" t="str">
        <f>VLOOKUP($A2207, 'Medical Examinations'!$A$2:$J$2336, 4, FALSE)</f>
        <v>No</v>
      </c>
      <c r="H2207" t="str">
        <f>VLOOKUP($A2207, 'Medical Examinations'!$A$2:$J$2336, 5, FALSE)</f>
        <v>No</v>
      </c>
      <c r="I2207" t="str">
        <f>VLOOKUP($A2207, 'Medical Examinations'!$A$2:$J$2336, 6, FALSE)</f>
        <v>Yes</v>
      </c>
      <c r="J2207">
        <f>VLOOKUP($A2207, 'Medical Examinations'!$A$2:$J$2336, 7, FALSE)</f>
        <v>0</v>
      </c>
      <c r="K2207" t="str">
        <f>VLOOKUP($A2207, 'Medical Examinations'!$A$2:$J$2336, 8, FALSE)</f>
        <v>No</v>
      </c>
      <c r="L2207" t="str">
        <f>VLOOKUP($A2207, 'Medical Examinations'!$A$2:$J$2336, 9, FALSE)</f>
        <v>Obesity</v>
      </c>
      <c r="M2207" t="str">
        <f>VLOOKUP($A2207, 'Medical Examinations'!$A$2:$J$2336, 10, FALSE)</f>
        <v>Normal</v>
      </c>
      <c r="N2207">
        <f>VLOOKUP($A2207, 'Hospitalisation Details'!$A$2:$K$2344, 5, FALSE)</f>
        <v>0</v>
      </c>
      <c r="O2207">
        <f>VLOOKUP($A2207, 'Hospitalisation Details'!$A$2:$K$2344, 6, FALSE)</f>
        <v>1632.56</v>
      </c>
      <c r="P2207" t="str">
        <f>VLOOKUP($A2207, 'Hospitalisation Details'!$A$2:$K$2344, 7, FALSE)</f>
        <v>tier - 2</v>
      </c>
      <c r="Q2207" t="str">
        <f>VLOOKUP($A2207, 'Hospitalisation Details'!$A$2:$K$2344, 8, FALSE)</f>
        <v>tier - 2</v>
      </c>
      <c r="R2207" t="str">
        <f>VLOOKUP($A2207, 'Hospitalisation Details'!$A$2:$K$2344, 9, FALSE)</f>
        <v>R1012</v>
      </c>
      <c r="S2207" t="str">
        <f>VLOOKUP($A2207, 'Hospitalisation Details'!$A$2:$K$2344, 10, FALSE)</f>
        <v>16Sep2003</v>
      </c>
      <c r="T2207">
        <f>VLOOKUP($A2207, 'Hospitalisation Details'!$A$2:$K$2344, 11, FALSE)</f>
        <v>19</v>
      </c>
    </row>
    <row r="2208" spans="1:20" ht="15.75" x14ac:dyDescent="0.25">
      <c r="A2208" s="1" t="s">
        <v>150</v>
      </c>
      <c r="B2208" t="str">
        <f>VLOOKUP($A2208, 'Customer Names'!$A$2:$D$2336, 2, FALSE)</f>
        <v>Hammel</v>
      </c>
      <c r="C2208" t="str">
        <f>VLOOKUP($A2208, 'Customer Names'!$A$2:$D$2336, 3, FALSE)</f>
        <v xml:space="preserve"> Mr</v>
      </c>
      <c r="D2208" t="str">
        <f>VLOOKUP($A2208, 'Customer Names'!$A$2:$D$2336, 4, FALSE)</f>
        <v xml:space="preserve">  Steve</v>
      </c>
      <c r="E2208">
        <f>VLOOKUP($A2208, 'Medical Examinations'!$A$2:$J$2336, 2, FALSE)</f>
        <v>25.175000000000001</v>
      </c>
      <c r="F2208">
        <f>VLOOKUP($A2208, 'Medical Examinations'!$A$2:$J$2336, 3, FALSE)</f>
        <v>5.74</v>
      </c>
      <c r="G2208" t="str">
        <f>VLOOKUP($A2208, 'Medical Examinations'!$A$2:$J$2336, 4, FALSE)</f>
        <v>No</v>
      </c>
      <c r="H2208" t="str">
        <f>VLOOKUP($A2208, 'Medical Examinations'!$A$2:$J$2336, 5, FALSE)</f>
        <v>No</v>
      </c>
      <c r="I2208" t="str">
        <f>VLOOKUP($A2208, 'Medical Examinations'!$A$2:$J$2336, 6, FALSE)</f>
        <v>Yes</v>
      </c>
      <c r="J2208">
        <f>VLOOKUP($A2208, 'Medical Examinations'!$A$2:$J$2336, 7, FALSE)</f>
        <v>0</v>
      </c>
      <c r="K2208" t="str">
        <f>VLOOKUP($A2208, 'Medical Examinations'!$A$2:$J$2336, 8, FALSE)</f>
        <v>No</v>
      </c>
      <c r="L2208" t="str">
        <f>VLOOKUP($A2208, 'Medical Examinations'!$A$2:$J$2336, 9, FALSE)</f>
        <v>Obesity</v>
      </c>
      <c r="M2208" t="str">
        <f>VLOOKUP($A2208, 'Medical Examinations'!$A$2:$J$2336, 10, FALSE)</f>
        <v>Diabetes</v>
      </c>
      <c r="N2208">
        <f>VLOOKUP($A2208, 'Hospitalisation Details'!$A$2:$K$2344, 5, FALSE)</f>
        <v>0</v>
      </c>
      <c r="O2208">
        <f>VLOOKUP($A2208, 'Hospitalisation Details'!$A$2:$K$2344, 6, FALSE)</f>
        <v>1632.04</v>
      </c>
      <c r="P2208" t="str">
        <f>VLOOKUP($A2208, 'Hospitalisation Details'!$A$2:$K$2344, 7, FALSE)</f>
        <v>tier - 2</v>
      </c>
      <c r="Q2208" t="str">
        <f>VLOOKUP($A2208, 'Hospitalisation Details'!$A$2:$K$2344, 8, FALSE)</f>
        <v>tier - 2</v>
      </c>
      <c r="R2208" t="str">
        <f>VLOOKUP($A2208, 'Hospitalisation Details'!$A$2:$K$2344, 9, FALSE)</f>
        <v>R1012</v>
      </c>
      <c r="S2208" t="str">
        <f>VLOOKUP($A2208, 'Hospitalisation Details'!$A$2:$K$2344, 10, FALSE)</f>
        <v>3Oct2003</v>
      </c>
      <c r="T2208">
        <f>VLOOKUP($A2208, 'Hospitalisation Details'!$A$2:$K$2344, 11, FALSE)</f>
        <v>19</v>
      </c>
    </row>
    <row r="2209" spans="1:20" ht="15.75" x14ac:dyDescent="0.25">
      <c r="A2209" s="1" t="s">
        <v>149</v>
      </c>
      <c r="B2209" t="str">
        <f>VLOOKUP($A2209, 'Customer Names'!$A$2:$D$2336, 2, FALSE)</f>
        <v>Ytterstad</v>
      </c>
      <c r="C2209" t="str">
        <f>VLOOKUP($A2209, 'Customer Names'!$A$2:$D$2336, 3, FALSE)</f>
        <v xml:space="preserve"> Ms</v>
      </c>
      <c r="D2209" t="str">
        <f>VLOOKUP($A2209, 'Customer Names'!$A$2:$D$2336, 4, FALSE)</f>
        <v xml:space="preserve">  Nina Wavik Sr</v>
      </c>
      <c r="E2209">
        <f>VLOOKUP($A2209, 'Medical Examinations'!$A$2:$J$2336, 2, FALSE)</f>
        <v>38.28</v>
      </c>
      <c r="F2209">
        <f>VLOOKUP($A2209, 'Medical Examinations'!$A$2:$J$2336, 3, FALSE)</f>
        <v>5.39</v>
      </c>
      <c r="G2209" t="str">
        <f>VLOOKUP($A2209, 'Medical Examinations'!$A$2:$J$2336, 4, FALSE)</f>
        <v>Yes</v>
      </c>
      <c r="H2209" t="str">
        <f>VLOOKUP($A2209, 'Medical Examinations'!$A$2:$J$2336, 5, FALSE)</f>
        <v>No</v>
      </c>
      <c r="I2209" t="str">
        <f>VLOOKUP($A2209, 'Medical Examinations'!$A$2:$J$2336, 6, FALSE)</f>
        <v>No</v>
      </c>
      <c r="J2209">
        <f>VLOOKUP($A2209, 'Medical Examinations'!$A$2:$J$2336, 7, FALSE)</f>
        <v>1</v>
      </c>
      <c r="K2209" t="str">
        <f>VLOOKUP($A2209, 'Medical Examinations'!$A$2:$J$2336, 8, FALSE)</f>
        <v>Yes</v>
      </c>
      <c r="L2209" t="str">
        <f>VLOOKUP($A2209, 'Medical Examinations'!$A$2:$J$2336, 9, FALSE)</f>
        <v>Obesity</v>
      </c>
      <c r="M2209" t="str">
        <f>VLOOKUP($A2209, 'Medical Examinations'!$A$2:$J$2336, 10, FALSE)</f>
        <v>Normal</v>
      </c>
      <c r="N2209">
        <f>VLOOKUP($A2209, 'Hospitalisation Details'!$A$2:$K$2344, 5, FALSE)</f>
        <v>0</v>
      </c>
      <c r="O2209">
        <f>VLOOKUP($A2209, 'Hospitalisation Details'!$A$2:$K$2344, 6, FALSE)</f>
        <v>1631.82</v>
      </c>
      <c r="P2209" t="str">
        <f>VLOOKUP($A2209, 'Hospitalisation Details'!$A$2:$K$2344, 7, FALSE)</f>
        <v>tier - 2</v>
      </c>
      <c r="Q2209" t="str">
        <f>VLOOKUP($A2209, 'Hospitalisation Details'!$A$2:$K$2344, 8, FALSE)</f>
        <v>tier - 1</v>
      </c>
      <c r="R2209" t="str">
        <f>VLOOKUP($A2209, 'Hospitalisation Details'!$A$2:$K$2344, 9, FALSE)</f>
        <v>R1013</v>
      </c>
      <c r="S2209" t="str">
        <f>VLOOKUP($A2209, 'Hospitalisation Details'!$A$2:$K$2344, 10, FALSE)</f>
        <v>9Jul2004</v>
      </c>
      <c r="T2209">
        <f>VLOOKUP($A2209, 'Hospitalisation Details'!$A$2:$K$2344, 11, FALSE)</f>
        <v>18</v>
      </c>
    </row>
    <row r="2210" spans="1:20" ht="15.75" x14ac:dyDescent="0.25">
      <c r="A2210" s="1" t="s">
        <v>148</v>
      </c>
      <c r="B2210" t="str">
        <f>VLOOKUP($A2210, 'Customer Names'!$A$2:$D$2336, 2, FALSE)</f>
        <v>Prince</v>
      </c>
      <c r="C2210" t="str">
        <f>VLOOKUP($A2210, 'Customer Names'!$A$2:$D$2336, 3, FALSE)</f>
        <v xml:space="preserve"> Ms</v>
      </c>
      <c r="D2210" t="str">
        <f>VLOOKUP($A2210, 'Customer Names'!$A$2:$D$2336, 4, FALSE)</f>
        <v xml:space="preserve">  Dani</v>
      </c>
      <c r="E2210">
        <f>VLOOKUP($A2210, 'Medical Examinations'!$A$2:$J$2336, 2, FALSE)</f>
        <v>38.17</v>
      </c>
      <c r="F2210">
        <f>VLOOKUP($A2210, 'Medical Examinations'!$A$2:$J$2336, 3, FALSE)</f>
        <v>4.07</v>
      </c>
      <c r="G2210" t="str">
        <f>VLOOKUP($A2210, 'Medical Examinations'!$A$2:$J$2336, 4, FALSE)</f>
        <v>Yes</v>
      </c>
      <c r="H2210" t="str">
        <f>VLOOKUP($A2210, 'Medical Examinations'!$A$2:$J$2336, 5, FALSE)</f>
        <v>No</v>
      </c>
      <c r="I2210" t="str">
        <f>VLOOKUP($A2210, 'Medical Examinations'!$A$2:$J$2336, 6, FALSE)</f>
        <v>No</v>
      </c>
      <c r="J2210">
        <f>VLOOKUP($A2210, 'Medical Examinations'!$A$2:$J$2336, 7, FALSE)</f>
        <v>1</v>
      </c>
      <c r="K2210" t="str">
        <f>VLOOKUP($A2210, 'Medical Examinations'!$A$2:$J$2336, 8, FALSE)</f>
        <v>Yes</v>
      </c>
      <c r="L2210" t="str">
        <f>VLOOKUP($A2210, 'Medical Examinations'!$A$2:$J$2336, 9, FALSE)</f>
        <v>Obesity</v>
      </c>
      <c r="M2210" t="str">
        <f>VLOOKUP($A2210, 'Medical Examinations'!$A$2:$J$2336, 10, FALSE)</f>
        <v>Normal</v>
      </c>
      <c r="N2210">
        <f>VLOOKUP($A2210, 'Hospitalisation Details'!$A$2:$K$2344, 5, FALSE)</f>
        <v>0</v>
      </c>
      <c r="O2210">
        <f>VLOOKUP($A2210, 'Hospitalisation Details'!$A$2:$K$2344, 6, FALSE)</f>
        <v>1631.67</v>
      </c>
      <c r="P2210" t="str">
        <f>VLOOKUP($A2210, 'Hospitalisation Details'!$A$2:$K$2344, 7, FALSE)</f>
        <v>tier - 2</v>
      </c>
      <c r="Q2210" t="str">
        <f>VLOOKUP($A2210, 'Hospitalisation Details'!$A$2:$K$2344, 8, FALSE)</f>
        <v>tier - 3</v>
      </c>
      <c r="R2210" t="str">
        <f>VLOOKUP($A2210, 'Hospitalisation Details'!$A$2:$K$2344, 9, FALSE)</f>
        <v>R1013</v>
      </c>
      <c r="S2210" t="str">
        <f>VLOOKUP($A2210, 'Hospitalisation Details'!$A$2:$K$2344, 10, FALSE)</f>
        <v>5Dec2004</v>
      </c>
      <c r="T2210">
        <f>VLOOKUP($A2210, 'Hospitalisation Details'!$A$2:$K$2344, 11, FALSE)</f>
        <v>18</v>
      </c>
    </row>
    <row r="2211" spans="1:20" ht="15.75" x14ac:dyDescent="0.25">
      <c r="A2211" s="1" t="s">
        <v>147</v>
      </c>
      <c r="B2211" t="str">
        <f>VLOOKUP($A2211, 'Customer Names'!$A$2:$D$2336, 2, FALSE)</f>
        <v>Freeman</v>
      </c>
      <c r="C2211" t="str">
        <f>VLOOKUP($A2211, 'Customer Names'!$A$2:$D$2336, 3, FALSE)</f>
        <v xml:space="preserve"> Ms</v>
      </c>
      <c r="D2211" t="str">
        <f>VLOOKUP($A2211, 'Customer Names'!$A$2:$D$2336, 4, FALSE)</f>
        <v xml:space="preserve">  Jennifer A</v>
      </c>
      <c r="E2211">
        <f>VLOOKUP($A2211, 'Medical Examinations'!$A$2:$J$2336, 2, FALSE)</f>
        <v>36.85</v>
      </c>
      <c r="F2211">
        <f>VLOOKUP($A2211, 'Medical Examinations'!$A$2:$J$2336, 3, FALSE)</f>
        <v>5.49</v>
      </c>
      <c r="G2211" t="str">
        <f>VLOOKUP($A2211, 'Medical Examinations'!$A$2:$J$2336, 4, FALSE)</f>
        <v>Yes</v>
      </c>
      <c r="H2211" t="str">
        <f>VLOOKUP($A2211, 'Medical Examinations'!$A$2:$J$2336, 5, FALSE)</f>
        <v>No</v>
      </c>
      <c r="I2211" t="str">
        <f>VLOOKUP($A2211, 'Medical Examinations'!$A$2:$J$2336, 6, FALSE)</f>
        <v>No</v>
      </c>
      <c r="J2211">
        <f>VLOOKUP($A2211, 'Medical Examinations'!$A$2:$J$2336, 7, FALSE)</f>
        <v>1</v>
      </c>
      <c r="K2211" t="str">
        <f>VLOOKUP($A2211, 'Medical Examinations'!$A$2:$J$2336, 8, FALSE)</f>
        <v>No</v>
      </c>
      <c r="L2211" t="str">
        <f>VLOOKUP($A2211, 'Medical Examinations'!$A$2:$J$2336, 9, FALSE)</f>
        <v>Obesity</v>
      </c>
      <c r="M2211" t="str">
        <f>VLOOKUP($A2211, 'Medical Examinations'!$A$2:$J$2336, 10, FALSE)</f>
        <v>Normal</v>
      </c>
      <c r="N2211">
        <f>VLOOKUP($A2211, 'Hospitalisation Details'!$A$2:$K$2344, 5, FALSE)</f>
        <v>0</v>
      </c>
      <c r="O2211">
        <f>VLOOKUP($A2211, 'Hospitalisation Details'!$A$2:$K$2344, 6, FALSE)</f>
        <v>1629.83</v>
      </c>
      <c r="P2211" t="str">
        <f>VLOOKUP($A2211, 'Hospitalisation Details'!$A$2:$K$2344, 7, FALSE)</f>
        <v>tier - 2</v>
      </c>
      <c r="Q2211" t="str">
        <f>VLOOKUP($A2211, 'Hospitalisation Details'!$A$2:$K$2344, 8, FALSE)</f>
        <v>tier - 2</v>
      </c>
      <c r="R2211" t="str">
        <f>VLOOKUP($A2211, 'Hospitalisation Details'!$A$2:$K$2344, 9, FALSE)</f>
        <v>R1013</v>
      </c>
      <c r="S2211" t="str">
        <f>VLOOKUP($A2211, 'Hospitalisation Details'!$A$2:$K$2344, 10, FALSE)</f>
        <v>4Oct2004</v>
      </c>
      <c r="T2211">
        <f>VLOOKUP($A2211, 'Hospitalisation Details'!$A$2:$K$2344, 11, FALSE)</f>
        <v>18</v>
      </c>
    </row>
    <row r="2212" spans="1:20" ht="15.75" x14ac:dyDescent="0.25">
      <c r="A2212" s="1" t="s">
        <v>146</v>
      </c>
      <c r="B2212" t="str">
        <f>VLOOKUP($A2212, 'Customer Names'!$A$2:$D$2336, 2, FALSE)</f>
        <v>Petrulak</v>
      </c>
      <c r="C2212" t="str">
        <f>VLOOKUP($A2212, 'Customer Names'!$A$2:$D$2336, 3, FALSE)</f>
        <v xml:space="preserve"> Mr</v>
      </c>
      <c r="D2212" t="str">
        <f>VLOOKUP($A2212, 'Customer Names'!$A$2:$D$2336, 4, FALSE)</f>
        <v xml:space="preserve">  Martin</v>
      </c>
      <c r="E2212">
        <f>VLOOKUP($A2212, 'Medical Examinations'!$A$2:$J$2336, 2, FALSE)</f>
        <v>22.61</v>
      </c>
      <c r="F2212">
        <f>VLOOKUP($A2212, 'Medical Examinations'!$A$2:$J$2336, 3, FALSE)</f>
        <v>5.68</v>
      </c>
      <c r="G2212" t="str">
        <f>VLOOKUP($A2212, 'Medical Examinations'!$A$2:$J$2336, 4, FALSE)</f>
        <v>No</v>
      </c>
      <c r="H2212" t="str">
        <f>VLOOKUP($A2212, 'Medical Examinations'!$A$2:$J$2336, 5, FALSE)</f>
        <v>No</v>
      </c>
      <c r="I2212" t="str">
        <f>VLOOKUP($A2212, 'Medical Examinations'!$A$2:$J$2336, 6, FALSE)</f>
        <v>Yes</v>
      </c>
      <c r="J2212">
        <f>VLOOKUP($A2212, 'Medical Examinations'!$A$2:$J$2336, 7, FALSE)</f>
        <v>0</v>
      </c>
      <c r="K2212" t="str">
        <f>VLOOKUP($A2212, 'Medical Examinations'!$A$2:$J$2336, 8, FALSE)</f>
        <v>No</v>
      </c>
      <c r="L2212" t="str">
        <f>VLOOKUP($A2212, 'Medical Examinations'!$A$2:$J$2336, 9, FALSE)</f>
        <v>Obesity</v>
      </c>
      <c r="M2212" t="str">
        <f>VLOOKUP($A2212, 'Medical Examinations'!$A$2:$J$2336, 10, FALSE)</f>
        <v>Normal</v>
      </c>
      <c r="N2212">
        <f>VLOOKUP($A2212, 'Hospitalisation Details'!$A$2:$K$2344, 5, FALSE)</f>
        <v>0</v>
      </c>
      <c r="O2212">
        <f>VLOOKUP($A2212, 'Hospitalisation Details'!$A$2:$K$2344, 6, FALSE)</f>
        <v>1628.47</v>
      </c>
      <c r="P2212" t="str">
        <f>VLOOKUP($A2212, 'Hospitalisation Details'!$A$2:$K$2344, 7, FALSE)</f>
        <v>tier - 2</v>
      </c>
      <c r="Q2212" t="str">
        <f>VLOOKUP($A2212, 'Hospitalisation Details'!$A$2:$K$2344, 8, FALSE)</f>
        <v>tier - 1</v>
      </c>
      <c r="R2212" t="str">
        <f>VLOOKUP($A2212, 'Hospitalisation Details'!$A$2:$K$2344, 9, FALSE)</f>
        <v>R1012</v>
      </c>
      <c r="S2212" t="str">
        <f>VLOOKUP($A2212, 'Hospitalisation Details'!$A$2:$K$2344, 10, FALSE)</f>
        <v>17Jul2003</v>
      </c>
      <c r="T2212">
        <f>VLOOKUP($A2212, 'Hospitalisation Details'!$A$2:$K$2344, 11, FALSE)</f>
        <v>19</v>
      </c>
    </row>
    <row r="2213" spans="1:20" ht="15.75" x14ac:dyDescent="0.25">
      <c r="A2213" s="1" t="s">
        <v>145</v>
      </c>
      <c r="B2213" t="str">
        <f>VLOOKUP($A2213, 'Customer Names'!$A$2:$D$2336, 2, FALSE)</f>
        <v>Lloyd</v>
      </c>
      <c r="C2213" t="str">
        <f>VLOOKUP($A2213, 'Customer Names'!$A$2:$D$2336, 3, FALSE)</f>
        <v xml:space="preserve"> Mr</v>
      </c>
      <c r="D2213" t="str">
        <f>VLOOKUP($A2213, 'Customer Names'!$A$2:$D$2336, 4, FALSE)</f>
        <v xml:space="preserve">  Steve</v>
      </c>
      <c r="E2213">
        <f>VLOOKUP($A2213, 'Medical Examinations'!$A$2:$J$2336, 2, FALSE)</f>
        <v>21.754999999999999</v>
      </c>
      <c r="F2213">
        <f>VLOOKUP($A2213, 'Medical Examinations'!$A$2:$J$2336, 3, FALSE)</f>
        <v>6.09</v>
      </c>
      <c r="G2213" t="str">
        <f>VLOOKUP($A2213, 'Medical Examinations'!$A$2:$J$2336, 4, FALSE)</f>
        <v>No</v>
      </c>
      <c r="H2213" t="str">
        <f>VLOOKUP($A2213, 'Medical Examinations'!$A$2:$J$2336, 5, FALSE)</f>
        <v>No</v>
      </c>
      <c r="I2213" t="str">
        <f>VLOOKUP($A2213, 'Medical Examinations'!$A$2:$J$2336, 6, FALSE)</f>
        <v>Yes</v>
      </c>
      <c r="J2213">
        <f>VLOOKUP($A2213, 'Medical Examinations'!$A$2:$J$2336, 7, FALSE)</f>
        <v>0</v>
      </c>
      <c r="K2213" t="str">
        <f>VLOOKUP($A2213, 'Medical Examinations'!$A$2:$J$2336, 8, FALSE)</f>
        <v>No</v>
      </c>
      <c r="L2213" t="str">
        <f>VLOOKUP($A2213, 'Medical Examinations'!$A$2:$J$2336, 9, FALSE)</f>
        <v>Obesity</v>
      </c>
      <c r="M2213" t="str">
        <f>VLOOKUP($A2213, 'Medical Examinations'!$A$2:$J$2336, 10, FALSE)</f>
        <v>Diabetes</v>
      </c>
      <c r="N2213">
        <f>VLOOKUP($A2213, 'Hospitalisation Details'!$A$2:$K$2344, 5, FALSE)</f>
        <v>0</v>
      </c>
      <c r="O2213">
        <f>VLOOKUP($A2213, 'Hospitalisation Details'!$A$2:$K$2344, 6, FALSE)</f>
        <v>1627.28</v>
      </c>
      <c r="P2213" t="str">
        <f>VLOOKUP($A2213, 'Hospitalisation Details'!$A$2:$K$2344, 7, FALSE)</f>
        <v>tier - 2</v>
      </c>
      <c r="Q2213" t="str">
        <f>VLOOKUP($A2213, 'Hospitalisation Details'!$A$2:$K$2344, 8, FALSE)</f>
        <v>tier - 2</v>
      </c>
      <c r="R2213" t="str">
        <f>VLOOKUP($A2213, 'Hospitalisation Details'!$A$2:$K$2344, 9, FALSE)</f>
        <v>R1012</v>
      </c>
      <c r="S2213" t="str">
        <f>VLOOKUP($A2213, 'Hospitalisation Details'!$A$2:$K$2344, 10, FALSE)</f>
        <v>4Dec2003</v>
      </c>
      <c r="T2213">
        <f>VLOOKUP($A2213, 'Hospitalisation Details'!$A$2:$K$2344, 11, FALSE)</f>
        <v>19</v>
      </c>
    </row>
    <row r="2214" spans="1:20" ht="15.75" x14ac:dyDescent="0.25">
      <c r="A2214" s="1" t="s">
        <v>144</v>
      </c>
      <c r="B2214" t="str">
        <f>VLOOKUP($A2214, 'Customer Names'!$A$2:$D$2336, 2, FALSE)</f>
        <v>Zablocki</v>
      </c>
      <c r="C2214" t="str">
        <f>VLOOKUP($A2214, 'Customer Names'!$A$2:$D$2336, 3, FALSE)</f>
        <v xml:space="preserve"> Mr</v>
      </c>
      <c r="D2214" t="str">
        <f>VLOOKUP($A2214, 'Customer Names'!$A$2:$D$2336, 4, FALSE)</f>
        <v xml:space="preserve">  Christopher</v>
      </c>
      <c r="E2214">
        <f>VLOOKUP($A2214, 'Medical Examinations'!$A$2:$J$2336, 2, FALSE)</f>
        <v>20.425000000000001</v>
      </c>
      <c r="F2214">
        <f>VLOOKUP($A2214, 'Medical Examinations'!$A$2:$J$2336, 3, FALSE)</f>
        <v>5.53</v>
      </c>
      <c r="G2214" t="str">
        <f>VLOOKUP($A2214, 'Medical Examinations'!$A$2:$J$2336, 4, FALSE)</f>
        <v>No</v>
      </c>
      <c r="H2214" t="str">
        <f>VLOOKUP($A2214, 'Medical Examinations'!$A$2:$J$2336, 5, FALSE)</f>
        <v>No</v>
      </c>
      <c r="I2214" t="str">
        <f>VLOOKUP($A2214, 'Medical Examinations'!$A$2:$J$2336, 6, FALSE)</f>
        <v>Yes</v>
      </c>
      <c r="J2214">
        <f>VLOOKUP($A2214, 'Medical Examinations'!$A$2:$J$2336, 7, FALSE)</f>
        <v>0</v>
      </c>
      <c r="K2214" t="str">
        <f>VLOOKUP($A2214, 'Medical Examinations'!$A$2:$J$2336, 8, FALSE)</f>
        <v>No</v>
      </c>
      <c r="L2214" t="str">
        <f>VLOOKUP($A2214, 'Medical Examinations'!$A$2:$J$2336, 9, FALSE)</f>
        <v>Obesity</v>
      </c>
      <c r="M2214" t="str">
        <f>VLOOKUP($A2214, 'Medical Examinations'!$A$2:$J$2336, 10, FALSE)</f>
        <v>Normal</v>
      </c>
      <c r="N2214">
        <f>VLOOKUP($A2214, 'Hospitalisation Details'!$A$2:$K$2344, 5, FALSE)</f>
        <v>0</v>
      </c>
      <c r="O2214">
        <f>VLOOKUP($A2214, 'Hospitalisation Details'!$A$2:$K$2344, 6, FALSE)</f>
        <v>1625.43</v>
      </c>
      <c r="P2214" t="str">
        <f>VLOOKUP($A2214, 'Hospitalisation Details'!$A$2:$K$2344, 7, FALSE)</f>
        <v>tier - 2</v>
      </c>
      <c r="Q2214" t="str">
        <f>VLOOKUP($A2214, 'Hospitalisation Details'!$A$2:$K$2344, 8, FALSE)</f>
        <v>tier - 3</v>
      </c>
      <c r="R2214" t="str">
        <f>VLOOKUP($A2214, 'Hospitalisation Details'!$A$2:$K$2344, 9, FALSE)</f>
        <v>R1012</v>
      </c>
      <c r="S2214" t="str">
        <f>VLOOKUP($A2214, 'Hospitalisation Details'!$A$2:$K$2344, 10, FALSE)</f>
        <v>9Sep2003</v>
      </c>
      <c r="T2214">
        <f>VLOOKUP($A2214, 'Hospitalisation Details'!$A$2:$K$2344, 11, FALSE)</f>
        <v>19</v>
      </c>
    </row>
    <row r="2215" spans="1:20" ht="15.75" x14ac:dyDescent="0.25">
      <c r="A2215" s="1" t="s">
        <v>143</v>
      </c>
      <c r="B2215" t="str">
        <f>VLOOKUP($A2215, 'Customer Names'!$A$2:$D$2336, 2, FALSE)</f>
        <v>Van Meter</v>
      </c>
      <c r="C2215" t="str">
        <f>VLOOKUP($A2215, 'Customer Names'!$A$2:$D$2336, 3, FALSE)</f>
        <v xml:space="preserve"> Ms</v>
      </c>
      <c r="D2215" t="str">
        <f>VLOOKUP($A2215, 'Customer Names'!$A$2:$D$2336, 4, FALSE)</f>
        <v xml:space="preserve">  Kathryn M</v>
      </c>
      <c r="E2215">
        <f>VLOOKUP($A2215, 'Medical Examinations'!$A$2:$J$2336, 2, FALSE)</f>
        <v>31.35</v>
      </c>
      <c r="F2215">
        <f>VLOOKUP($A2215, 'Medical Examinations'!$A$2:$J$2336, 3, FALSE)</f>
        <v>4.28</v>
      </c>
      <c r="G2215" t="str">
        <f>VLOOKUP($A2215, 'Medical Examinations'!$A$2:$J$2336, 4, FALSE)</f>
        <v>No</v>
      </c>
      <c r="H2215" t="str">
        <f>VLOOKUP($A2215, 'Medical Examinations'!$A$2:$J$2336, 5, FALSE)</f>
        <v>No</v>
      </c>
      <c r="I2215" t="str">
        <f>VLOOKUP($A2215, 'Medical Examinations'!$A$2:$J$2336, 6, FALSE)</f>
        <v>No</v>
      </c>
      <c r="J2215">
        <f>VLOOKUP($A2215, 'Medical Examinations'!$A$2:$J$2336, 7, FALSE)</f>
        <v>1</v>
      </c>
      <c r="K2215" t="str">
        <f>VLOOKUP($A2215, 'Medical Examinations'!$A$2:$J$2336, 8, FALSE)</f>
        <v>No</v>
      </c>
      <c r="L2215" t="str">
        <f>VLOOKUP($A2215, 'Medical Examinations'!$A$2:$J$2336, 9, FALSE)</f>
        <v>Obesity</v>
      </c>
      <c r="M2215" t="str">
        <f>VLOOKUP($A2215, 'Medical Examinations'!$A$2:$J$2336, 10, FALSE)</f>
        <v>Normal</v>
      </c>
      <c r="N2215">
        <f>VLOOKUP($A2215, 'Hospitalisation Details'!$A$2:$K$2344, 5, FALSE)</f>
        <v>0</v>
      </c>
      <c r="O2215">
        <f>VLOOKUP($A2215, 'Hospitalisation Details'!$A$2:$K$2344, 6, FALSE)</f>
        <v>1622.19</v>
      </c>
      <c r="P2215" t="str">
        <f>VLOOKUP($A2215, 'Hospitalisation Details'!$A$2:$K$2344, 7, FALSE)</f>
        <v>tier - 2</v>
      </c>
      <c r="Q2215" t="str">
        <f>VLOOKUP($A2215, 'Hospitalisation Details'!$A$2:$K$2344, 8, FALSE)</f>
        <v>tier - 1</v>
      </c>
      <c r="R2215" t="str">
        <f>VLOOKUP($A2215, 'Hospitalisation Details'!$A$2:$K$2344, 9, FALSE)</f>
        <v>R1013</v>
      </c>
      <c r="S2215" t="str">
        <f>VLOOKUP($A2215, 'Hospitalisation Details'!$A$2:$K$2344, 10, FALSE)</f>
        <v>25Jul2004</v>
      </c>
      <c r="T2215">
        <f>VLOOKUP($A2215, 'Hospitalisation Details'!$A$2:$K$2344, 11, FALSE)</f>
        <v>18</v>
      </c>
    </row>
    <row r="2216" spans="1:20" ht="15.75" x14ac:dyDescent="0.25">
      <c r="A2216" s="1" t="s">
        <v>142</v>
      </c>
      <c r="B2216" t="str">
        <f>VLOOKUP($A2216, 'Customer Names'!$A$2:$D$2336, 2, FALSE)</f>
        <v>Babay</v>
      </c>
      <c r="C2216" t="str">
        <f>VLOOKUP($A2216, 'Customer Names'!$A$2:$D$2336, 3, FALSE)</f>
        <v xml:space="preserve"> Ms</v>
      </c>
      <c r="D2216" t="str">
        <f>VLOOKUP($A2216, 'Customer Names'!$A$2:$D$2336, 4, FALSE)</f>
        <v xml:space="preserve">  Emily</v>
      </c>
      <c r="E2216">
        <f>VLOOKUP($A2216, 'Medical Examinations'!$A$2:$J$2336, 2, FALSE)</f>
        <v>31.13</v>
      </c>
      <c r="F2216">
        <f>VLOOKUP($A2216, 'Medical Examinations'!$A$2:$J$2336, 3, FALSE)</f>
        <v>6.01</v>
      </c>
      <c r="G2216" t="str">
        <f>VLOOKUP($A2216, 'Medical Examinations'!$A$2:$J$2336, 4, FALSE)</f>
        <v>No</v>
      </c>
      <c r="H2216" t="str">
        <f>VLOOKUP($A2216, 'Medical Examinations'!$A$2:$J$2336, 5, FALSE)</f>
        <v>No</v>
      </c>
      <c r="I2216" t="str">
        <f>VLOOKUP($A2216, 'Medical Examinations'!$A$2:$J$2336, 6, FALSE)</f>
        <v>No</v>
      </c>
      <c r="J2216">
        <f>VLOOKUP($A2216, 'Medical Examinations'!$A$2:$J$2336, 7, FALSE)</f>
        <v>1</v>
      </c>
      <c r="K2216" t="str">
        <f>VLOOKUP($A2216, 'Medical Examinations'!$A$2:$J$2336, 8, FALSE)</f>
        <v>No</v>
      </c>
      <c r="L2216" t="str">
        <f>VLOOKUP($A2216, 'Medical Examinations'!$A$2:$J$2336, 9, FALSE)</f>
        <v>Obesity</v>
      </c>
      <c r="M2216" t="str">
        <f>VLOOKUP($A2216, 'Medical Examinations'!$A$2:$J$2336, 10, FALSE)</f>
        <v>Diabetes</v>
      </c>
      <c r="N2216">
        <f>VLOOKUP($A2216, 'Hospitalisation Details'!$A$2:$K$2344, 5, FALSE)</f>
        <v>0</v>
      </c>
      <c r="O2216">
        <f>VLOOKUP($A2216, 'Hospitalisation Details'!$A$2:$K$2344, 6, FALSE)</f>
        <v>1621.88</v>
      </c>
      <c r="P2216" t="str">
        <f>VLOOKUP($A2216, 'Hospitalisation Details'!$A$2:$K$2344, 7, FALSE)</f>
        <v>tier - 2</v>
      </c>
      <c r="Q2216" t="str">
        <f>VLOOKUP($A2216, 'Hospitalisation Details'!$A$2:$K$2344, 8, FALSE)</f>
        <v>tier - 2</v>
      </c>
      <c r="R2216" t="str">
        <f>VLOOKUP($A2216, 'Hospitalisation Details'!$A$2:$K$2344, 9, FALSE)</f>
        <v>R1013</v>
      </c>
      <c r="S2216" t="str">
        <f>VLOOKUP($A2216, 'Hospitalisation Details'!$A$2:$K$2344, 10, FALSE)</f>
        <v>21Aug2004</v>
      </c>
      <c r="T2216">
        <f>VLOOKUP($A2216, 'Hospitalisation Details'!$A$2:$K$2344, 11, FALSE)</f>
        <v>18</v>
      </c>
    </row>
    <row r="2217" spans="1:20" ht="15.75" x14ac:dyDescent="0.25">
      <c r="A2217" s="1" t="s">
        <v>141</v>
      </c>
      <c r="B2217" t="str">
        <f>VLOOKUP($A2217, 'Customer Names'!$A$2:$D$2336, 2, FALSE)</f>
        <v>Taylor</v>
      </c>
      <c r="C2217" t="str">
        <f>VLOOKUP($A2217, 'Customer Names'!$A$2:$D$2336, 3, FALSE)</f>
        <v xml:space="preserve"> Mr</v>
      </c>
      <c r="D2217" t="str">
        <f>VLOOKUP($A2217, 'Customer Names'!$A$2:$D$2336, 4, FALSE)</f>
        <v xml:space="preserve">  Trent A</v>
      </c>
      <c r="E2217">
        <f>VLOOKUP($A2217, 'Medical Examinations'!$A$2:$J$2336, 2, FALSE)</f>
        <v>17.48</v>
      </c>
      <c r="F2217">
        <f>VLOOKUP($A2217, 'Medical Examinations'!$A$2:$J$2336, 3, FALSE)</f>
        <v>4.59</v>
      </c>
      <c r="G2217" t="str">
        <f>VLOOKUP($A2217, 'Medical Examinations'!$A$2:$J$2336, 4, FALSE)</f>
        <v>No</v>
      </c>
      <c r="H2217" t="str">
        <f>VLOOKUP($A2217, 'Medical Examinations'!$A$2:$J$2336, 5, FALSE)</f>
        <v>No</v>
      </c>
      <c r="I2217" t="str">
        <f>VLOOKUP($A2217, 'Medical Examinations'!$A$2:$J$2336, 6, FALSE)</f>
        <v>Yes</v>
      </c>
      <c r="J2217">
        <f>VLOOKUP($A2217, 'Medical Examinations'!$A$2:$J$2336, 7, FALSE)</f>
        <v>0</v>
      </c>
      <c r="K2217" t="str">
        <f>VLOOKUP($A2217, 'Medical Examinations'!$A$2:$J$2336, 8, FALSE)</f>
        <v>No</v>
      </c>
      <c r="L2217" t="str">
        <f>VLOOKUP($A2217, 'Medical Examinations'!$A$2:$J$2336, 9, FALSE)</f>
        <v>Underweight</v>
      </c>
      <c r="M2217" t="str">
        <f>VLOOKUP($A2217, 'Medical Examinations'!$A$2:$J$2336, 10, FALSE)</f>
        <v>Normal</v>
      </c>
      <c r="N2217">
        <f>VLOOKUP($A2217, 'Hospitalisation Details'!$A$2:$K$2344, 5, FALSE)</f>
        <v>0</v>
      </c>
      <c r="O2217">
        <f>VLOOKUP($A2217, 'Hospitalisation Details'!$A$2:$K$2344, 6, FALSE)</f>
        <v>1621.34</v>
      </c>
      <c r="P2217" t="str">
        <f>VLOOKUP($A2217, 'Hospitalisation Details'!$A$2:$K$2344, 7, FALSE)</f>
        <v>tier - 2</v>
      </c>
      <c r="Q2217" t="str">
        <f>VLOOKUP($A2217, 'Hospitalisation Details'!$A$2:$K$2344, 8, FALSE)</f>
        <v>tier - 2</v>
      </c>
      <c r="R2217" t="str">
        <f>VLOOKUP($A2217, 'Hospitalisation Details'!$A$2:$K$2344, 9, FALSE)</f>
        <v>R1012</v>
      </c>
      <c r="S2217" t="str">
        <f>VLOOKUP($A2217, 'Hospitalisation Details'!$A$2:$K$2344, 10, FALSE)</f>
        <v>14Sep2003</v>
      </c>
      <c r="T2217">
        <f>VLOOKUP($A2217, 'Hospitalisation Details'!$A$2:$K$2344, 11, FALSE)</f>
        <v>19</v>
      </c>
    </row>
    <row r="2218" spans="1:20" ht="15.75" x14ac:dyDescent="0.25">
      <c r="A2218" s="1" t="s">
        <v>140</v>
      </c>
      <c r="B2218" t="str">
        <f>VLOOKUP($A2218, 'Customer Names'!$A$2:$D$2336, 2, FALSE)</f>
        <v>Smith</v>
      </c>
      <c r="C2218" t="str">
        <f>VLOOKUP($A2218, 'Customer Names'!$A$2:$D$2336, 3, FALSE)</f>
        <v xml:space="preserve"> Ms</v>
      </c>
      <c r="D2218" t="str">
        <f>VLOOKUP($A2218, 'Customer Names'!$A$2:$D$2336, 4, FALSE)</f>
        <v xml:space="preserve">  Jennifer E</v>
      </c>
      <c r="E2218">
        <f>VLOOKUP($A2218, 'Medical Examinations'!$A$2:$J$2336, 2, FALSE)</f>
        <v>22.57</v>
      </c>
      <c r="F2218">
        <f>VLOOKUP($A2218, 'Medical Examinations'!$A$2:$J$2336, 3, FALSE)</f>
        <v>5.8</v>
      </c>
      <c r="G2218" t="str">
        <f>VLOOKUP($A2218, 'Medical Examinations'!$A$2:$J$2336, 4, FALSE)</f>
        <v>No</v>
      </c>
      <c r="H2218" t="str">
        <f>VLOOKUP($A2218, 'Medical Examinations'!$A$2:$J$2336, 5, FALSE)</f>
        <v>No</v>
      </c>
      <c r="I2218" t="str">
        <f>VLOOKUP($A2218, 'Medical Examinations'!$A$2:$J$2336, 6, FALSE)</f>
        <v>No</v>
      </c>
      <c r="J2218">
        <f>VLOOKUP($A2218, 'Medical Examinations'!$A$2:$J$2336, 7, FALSE)</f>
        <v>0</v>
      </c>
      <c r="K2218" t="str">
        <f>VLOOKUP($A2218, 'Medical Examinations'!$A$2:$J$2336, 8, FALSE)</f>
        <v>No</v>
      </c>
      <c r="L2218" t="str">
        <f>VLOOKUP($A2218, 'Medical Examinations'!$A$2:$J$2336, 9, FALSE)</f>
        <v>Obesity</v>
      </c>
      <c r="M2218" t="str">
        <f>VLOOKUP($A2218, 'Medical Examinations'!$A$2:$J$2336, 10, FALSE)</f>
        <v>Diabetes</v>
      </c>
      <c r="N2218">
        <f>VLOOKUP($A2218, 'Hospitalisation Details'!$A$2:$K$2344, 5, FALSE)</f>
        <v>0</v>
      </c>
      <c r="O2218">
        <f>VLOOKUP($A2218, 'Hospitalisation Details'!$A$2:$K$2344, 6, FALSE)</f>
        <v>1617.16</v>
      </c>
      <c r="P2218" t="str">
        <f>VLOOKUP($A2218, 'Hospitalisation Details'!$A$2:$K$2344, 7, FALSE)</f>
        <v>tier - 2</v>
      </c>
      <c r="Q2218" t="str">
        <f>VLOOKUP($A2218, 'Hospitalisation Details'!$A$2:$K$2344, 8, FALSE)</f>
        <v>tier - 1</v>
      </c>
      <c r="R2218" t="str">
        <f>VLOOKUP($A2218, 'Hospitalisation Details'!$A$2:$K$2344, 9, FALSE)</f>
        <v>R1013</v>
      </c>
      <c r="S2218" t="str">
        <f>VLOOKUP($A2218, 'Hospitalisation Details'!$A$2:$K$2344, 10, FALSE)</f>
        <v>5Aug1995</v>
      </c>
      <c r="T2218">
        <f>VLOOKUP($A2218, 'Hospitalisation Details'!$A$2:$K$2344, 11, FALSE)</f>
        <v>27</v>
      </c>
    </row>
    <row r="2219" spans="1:20" ht="15.75" x14ac:dyDescent="0.25">
      <c r="A2219" s="1" t="s">
        <v>139</v>
      </c>
      <c r="B2219" t="str">
        <f>VLOOKUP($A2219, 'Customer Names'!$A$2:$D$2336, 2, FALSE)</f>
        <v>Moody</v>
      </c>
      <c r="C2219" t="str">
        <f>VLOOKUP($A2219, 'Customer Names'!$A$2:$D$2336, 3, FALSE)</f>
        <v xml:space="preserve"> Ms</v>
      </c>
      <c r="D2219" t="str">
        <f>VLOOKUP($A2219, 'Customer Names'!$A$2:$D$2336, 4, FALSE)</f>
        <v xml:space="preserve">  Polly</v>
      </c>
      <c r="E2219">
        <f>VLOOKUP($A2219, 'Medical Examinations'!$A$2:$J$2336, 2, FALSE)</f>
        <v>26.73</v>
      </c>
      <c r="F2219">
        <f>VLOOKUP($A2219, 'Medical Examinations'!$A$2:$J$2336, 3, FALSE)</f>
        <v>5.08</v>
      </c>
      <c r="G2219" t="str">
        <f>VLOOKUP($A2219, 'Medical Examinations'!$A$2:$J$2336, 4, FALSE)</f>
        <v>No</v>
      </c>
      <c r="H2219" t="str">
        <f>VLOOKUP($A2219, 'Medical Examinations'!$A$2:$J$2336, 5, FALSE)</f>
        <v>No</v>
      </c>
      <c r="I2219" t="str">
        <f>VLOOKUP($A2219, 'Medical Examinations'!$A$2:$J$2336, 6, FALSE)</f>
        <v>No</v>
      </c>
      <c r="J2219">
        <f>VLOOKUP($A2219, 'Medical Examinations'!$A$2:$J$2336, 7, FALSE)</f>
        <v>0</v>
      </c>
      <c r="K2219" t="str">
        <f>VLOOKUP($A2219, 'Medical Examinations'!$A$2:$J$2336, 8, FALSE)</f>
        <v>No</v>
      </c>
      <c r="L2219" t="str">
        <f>VLOOKUP($A2219, 'Medical Examinations'!$A$2:$J$2336, 9, FALSE)</f>
        <v>Obesity</v>
      </c>
      <c r="M2219" t="str">
        <f>VLOOKUP($A2219, 'Medical Examinations'!$A$2:$J$2336, 10, FALSE)</f>
        <v>Normal</v>
      </c>
      <c r="N2219">
        <f>VLOOKUP($A2219, 'Hospitalisation Details'!$A$2:$K$2344, 5, FALSE)</f>
        <v>0</v>
      </c>
      <c r="O2219">
        <f>VLOOKUP($A2219, 'Hospitalisation Details'!$A$2:$K$2344, 6, FALSE)</f>
        <v>1615.77</v>
      </c>
      <c r="P2219" t="str">
        <f>VLOOKUP($A2219, 'Hospitalisation Details'!$A$2:$K$2344, 7, FALSE)</f>
        <v>tier - 2</v>
      </c>
      <c r="Q2219" t="str">
        <f>VLOOKUP($A2219, 'Hospitalisation Details'!$A$2:$K$2344, 8, FALSE)</f>
        <v>tier - 1</v>
      </c>
      <c r="R2219" t="str">
        <f>VLOOKUP($A2219, 'Hospitalisation Details'!$A$2:$K$2344, 9, FALSE)</f>
        <v>R1013</v>
      </c>
      <c r="S2219" t="str">
        <f>VLOOKUP($A2219, 'Hospitalisation Details'!$A$2:$K$2344, 10, FALSE)</f>
        <v>22Jul2004</v>
      </c>
      <c r="T2219">
        <f>VLOOKUP($A2219, 'Hospitalisation Details'!$A$2:$K$2344, 11, FALSE)</f>
        <v>18</v>
      </c>
    </row>
    <row r="2220" spans="1:20" ht="15.75" x14ac:dyDescent="0.25">
      <c r="A2220" s="1" t="s">
        <v>138</v>
      </c>
      <c r="B2220" t="str">
        <f>VLOOKUP($A2220, 'Customer Names'!$A$2:$D$2336, 2, FALSE)</f>
        <v>Swierzbinski</v>
      </c>
      <c r="C2220" t="str">
        <f>VLOOKUP($A2220, 'Customer Names'!$A$2:$D$2336, 3, FALSE)</f>
        <v xml:space="preserve"> Ms</v>
      </c>
      <c r="D2220" t="str">
        <f>VLOOKUP($A2220, 'Customer Names'!$A$2:$D$2336, 4, FALSE)</f>
        <v xml:space="preserve">  Elizabeth</v>
      </c>
      <c r="E2220">
        <f>VLOOKUP($A2220, 'Medical Examinations'!$A$2:$J$2336, 2, FALSE)</f>
        <v>20.79</v>
      </c>
      <c r="F2220">
        <f>VLOOKUP($A2220, 'Medical Examinations'!$A$2:$J$2336, 3, FALSE)</f>
        <v>5.84</v>
      </c>
      <c r="G2220" t="str">
        <f>VLOOKUP($A2220, 'Medical Examinations'!$A$2:$J$2336, 4, FALSE)</f>
        <v>No</v>
      </c>
      <c r="H2220" t="str">
        <f>VLOOKUP($A2220, 'Medical Examinations'!$A$2:$J$2336, 5, FALSE)</f>
        <v>No</v>
      </c>
      <c r="I2220" t="str">
        <f>VLOOKUP($A2220, 'Medical Examinations'!$A$2:$J$2336, 6, FALSE)</f>
        <v>No</v>
      </c>
      <c r="J2220">
        <f>VLOOKUP($A2220, 'Medical Examinations'!$A$2:$J$2336, 7, FALSE)</f>
        <v>0</v>
      </c>
      <c r="K2220" t="str">
        <f>VLOOKUP($A2220, 'Medical Examinations'!$A$2:$J$2336, 8, FALSE)</f>
        <v>No</v>
      </c>
      <c r="L2220" t="str">
        <f>VLOOKUP($A2220, 'Medical Examinations'!$A$2:$J$2336, 9, FALSE)</f>
        <v>Obesity</v>
      </c>
      <c r="M2220" t="str">
        <f>VLOOKUP($A2220, 'Medical Examinations'!$A$2:$J$2336, 10, FALSE)</f>
        <v>Diabetes</v>
      </c>
      <c r="N2220">
        <f>VLOOKUP($A2220, 'Hospitalisation Details'!$A$2:$K$2344, 5, FALSE)</f>
        <v>0</v>
      </c>
      <c r="O2220">
        <f>VLOOKUP($A2220, 'Hospitalisation Details'!$A$2:$K$2344, 6, FALSE)</f>
        <v>1607.51</v>
      </c>
      <c r="P2220" t="str">
        <f>VLOOKUP($A2220, 'Hospitalisation Details'!$A$2:$K$2344, 7, FALSE)</f>
        <v>tier - 2</v>
      </c>
      <c r="Q2220" t="str">
        <f>VLOOKUP($A2220, 'Hospitalisation Details'!$A$2:$K$2344, 8, FALSE)</f>
        <v>tier - 3</v>
      </c>
      <c r="R2220" t="str">
        <f>VLOOKUP($A2220, 'Hospitalisation Details'!$A$2:$K$2344, 9, FALSE)</f>
        <v>R1013</v>
      </c>
      <c r="S2220" t="str">
        <f>VLOOKUP($A2220, 'Hospitalisation Details'!$A$2:$K$2344, 10, FALSE)</f>
        <v>19Nov2004</v>
      </c>
      <c r="T2220">
        <f>VLOOKUP($A2220, 'Hospitalisation Details'!$A$2:$K$2344, 11, FALSE)</f>
        <v>18</v>
      </c>
    </row>
    <row r="2221" spans="1:20" ht="15.75" x14ac:dyDescent="0.25">
      <c r="A2221" s="1" t="s">
        <v>137</v>
      </c>
      <c r="B2221" t="str">
        <f>VLOOKUP($A2221, 'Customer Names'!$A$2:$D$2336, 2, FALSE)</f>
        <v>Schwartz</v>
      </c>
      <c r="C2221" t="str">
        <f>VLOOKUP($A2221, 'Customer Names'!$A$2:$D$2336, 3, FALSE)</f>
        <v xml:space="preserve"> Ms</v>
      </c>
      <c r="D2221" t="str">
        <f>VLOOKUP($A2221, 'Customer Names'!$A$2:$D$2336, 4, FALSE)</f>
        <v xml:space="preserve">  Tiffany A</v>
      </c>
      <c r="E2221">
        <f>VLOOKUP($A2221, 'Medical Examinations'!$A$2:$J$2336, 2, FALSE)</f>
        <v>20.149999999999999</v>
      </c>
      <c r="F2221">
        <f>VLOOKUP($A2221, 'Medical Examinations'!$A$2:$J$2336, 3, FALSE)</f>
        <v>4.1500000000000004</v>
      </c>
      <c r="G2221" t="str">
        <f>VLOOKUP($A2221, 'Medical Examinations'!$A$2:$J$2336, 4, FALSE)</f>
        <v>No</v>
      </c>
      <c r="H2221" t="str">
        <f>VLOOKUP($A2221, 'Medical Examinations'!$A$2:$J$2336, 5, FALSE)</f>
        <v>No</v>
      </c>
      <c r="I2221" t="str">
        <f>VLOOKUP($A2221, 'Medical Examinations'!$A$2:$J$2336, 6, FALSE)</f>
        <v>No</v>
      </c>
      <c r="J2221">
        <f>VLOOKUP($A2221, 'Medical Examinations'!$A$2:$J$2336, 7, FALSE)</f>
        <v>0</v>
      </c>
      <c r="K2221" t="str">
        <f>VLOOKUP($A2221, 'Medical Examinations'!$A$2:$J$2336, 8, FALSE)</f>
        <v>No</v>
      </c>
      <c r="L2221" t="str">
        <f>VLOOKUP($A2221, 'Medical Examinations'!$A$2:$J$2336, 9, FALSE)</f>
        <v>Obesity</v>
      </c>
      <c r="M2221" t="str">
        <f>VLOOKUP($A2221, 'Medical Examinations'!$A$2:$J$2336, 10, FALSE)</f>
        <v>Normal</v>
      </c>
      <c r="N2221">
        <f>VLOOKUP($A2221, 'Hospitalisation Details'!$A$2:$K$2344, 5, FALSE)</f>
        <v>0</v>
      </c>
      <c r="O2221">
        <f>VLOOKUP($A2221, 'Hospitalisation Details'!$A$2:$K$2344, 6, FALSE)</f>
        <v>1566.88</v>
      </c>
      <c r="P2221" t="str">
        <f>VLOOKUP($A2221, 'Hospitalisation Details'!$A$2:$K$2344, 7, FALSE)</f>
        <v>tier - 2</v>
      </c>
      <c r="Q2221" t="str">
        <f>VLOOKUP($A2221, 'Hospitalisation Details'!$A$2:$K$2344, 8, FALSE)</f>
        <v>tier - 1</v>
      </c>
      <c r="R2221" t="str">
        <f>VLOOKUP($A2221, 'Hospitalisation Details'!$A$2:$K$2344, 9, FALSE)</f>
        <v>R1013</v>
      </c>
      <c r="S2221" t="str">
        <f>VLOOKUP($A2221, 'Hospitalisation Details'!$A$2:$K$2344, 10, FALSE)</f>
        <v>22Sep1992</v>
      </c>
      <c r="T2221">
        <f>VLOOKUP($A2221, 'Hospitalisation Details'!$A$2:$K$2344, 11, FALSE)</f>
        <v>30</v>
      </c>
    </row>
    <row r="2222" spans="1:20" ht="15.75" x14ac:dyDescent="0.25">
      <c r="A2222" s="1" t="s">
        <v>136</v>
      </c>
      <c r="B2222" t="str">
        <f>VLOOKUP($A2222, 'Customer Names'!$A$2:$D$2336, 2, FALSE)</f>
        <v>Sanseverino</v>
      </c>
      <c r="C2222" t="str">
        <f>VLOOKUP($A2222, 'Customer Names'!$A$2:$D$2336, 3, FALSE)</f>
        <v xml:space="preserve"> Mr</v>
      </c>
      <c r="D2222" t="str">
        <f>VLOOKUP($A2222, 'Customer Names'!$A$2:$D$2336, 4, FALSE)</f>
        <v xml:space="preserve">  Cole</v>
      </c>
      <c r="E2222">
        <f>VLOOKUP($A2222, 'Medical Examinations'!$A$2:$J$2336, 2, FALSE)</f>
        <v>36.85</v>
      </c>
      <c r="F2222">
        <f>VLOOKUP($A2222, 'Medical Examinations'!$A$2:$J$2336, 3, FALSE)</f>
        <v>4.3600000000000003</v>
      </c>
      <c r="G2222" t="str">
        <f>VLOOKUP($A2222, 'Medical Examinations'!$A$2:$J$2336, 4, FALSE)</f>
        <v>Yes</v>
      </c>
      <c r="H2222" t="str">
        <f>VLOOKUP($A2222, 'Medical Examinations'!$A$2:$J$2336, 5, FALSE)</f>
        <v>No</v>
      </c>
      <c r="I2222" t="str">
        <f>VLOOKUP($A2222, 'Medical Examinations'!$A$2:$J$2336, 6, FALSE)</f>
        <v>No</v>
      </c>
      <c r="J2222">
        <f>VLOOKUP($A2222, 'Medical Examinations'!$A$2:$J$2336, 7, FALSE)</f>
        <v>1</v>
      </c>
      <c r="K2222" t="str">
        <f>VLOOKUP($A2222, 'Medical Examinations'!$A$2:$J$2336, 8, FALSE)</f>
        <v>No</v>
      </c>
      <c r="L2222" t="str">
        <f>VLOOKUP($A2222, 'Medical Examinations'!$A$2:$J$2336, 9, FALSE)</f>
        <v>Obesity</v>
      </c>
      <c r="M2222" t="str">
        <f>VLOOKUP($A2222, 'Medical Examinations'!$A$2:$J$2336, 10, FALSE)</f>
        <v>Normal</v>
      </c>
      <c r="N2222">
        <f>VLOOKUP($A2222, 'Hospitalisation Details'!$A$2:$K$2344, 5, FALSE)</f>
        <v>0</v>
      </c>
      <c r="O2222">
        <f>VLOOKUP($A2222, 'Hospitalisation Details'!$A$2:$K$2344, 6, FALSE)</f>
        <v>1534.3</v>
      </c>
      <c r="P2222" t="str">
        <f>VLOOKUP($A2222, 'Hospitalisation Details'!$A$2:$K$2344, 7, FALSE)</f>
        <v>tier - 2</v>
      </c>
      <c r="Q2222" t="str">
        <f>VLOOKUP($A2222, 'Hospitalisation Details'!$A$2:$K$2344, 8, FALSE)</f>
        <v>tier - 2</v>
      </c>
      <c r="R2222" t="str">
        <f>VLOOKUP($A2222, 'Hospitalisation Details'!$A$2:$K$2344, 9, FALSE)</f>
        <v>R1013</v>
      </c>
      <c r="S2222" t="str">
        <f>VLOOKUP($A2222, 'Hospitalisation Details'!$A$2:$K$2344, 10, FALSE)</f>
        <v>5Dec2001</v>
      </c>
      <c r="T2222">
        <f>VLOOKUP($A2222, 'Hospitalisation Details'!$A$2:$K$2344, 11, FALSE)</f>
        <v>21</v>
      </c>
    </row>
    <row r="2223" spans="1:20" ht="15.75" x14ac:dyDescent="0.25">
      <c r="A2223" s="1" t="s">
        <v>135</v>
      </c>
      <c r="B2223" t="str">
        <f>VLOOKUP($A2223, 'Customer Names'!$A$2:$D$2336, 2, FALSE)</f>
        <v>Lawder</v>
      </c>
      <c r="C2223" t="str">
        <f>VLOOKUP($A2223, 'Customer Names'!$A$2:$D$2336, 3, FALSE)</f>
        <v xml:space="preserve"> Mr</v>
      </c>
      <c r="D2223" t="str">
        <f>VLOOKUP($A2223, 'Customer Names'!$A$2:$D$2336, 4, FALSE)</f>
        <v xml:space="preserve">  Matthew T</v>
      </c>
      <c r="E2223">
        <f>VLOOKUP($A2223, 'Medical Examinations'!$A$2:$J$2336, 2, FALSE)</f>
        <v>35.53</v>
      </c>
      <c r="F2223">
        <f>VLOOKUP($A2223, 'Medical Examinations'!$A$2:$J$2336, 3, FALSE)</f>
        <v>4.55</v>
      </c>
      <c r="G2223" t="str">
        <f>VLOOKUP($A2223, 'Medical Examinations'!$A$2:$J$2336, 4, FALSE)</f>
        <v>Yes</v>
      </c>
      <c r="H2223" t="str">
        <f>VLOOKUP($A2223, 'Medical Examinations'!$A$2:$J$2336, 5, FALSE)</f>
        <v>No</v>
      </c>
      <c r="I2223" t="str">
        <f>VLOOKUP($A2223, 'Medical Examinations'!$A$2:$J$2336, 6, FALSE)</f>
        <v>No</v>
      </c>
      <c r="J2223">
        <f>VLOOKUP($A2223, 'Medical Examinations'!$A$2:$J$2336, 7, FALSE)</f>
        <v>1</v>
      </c>
      <c r="K2223" t="str">
        <f>VLOOKUP($A2223, 'Medical Examinations'!$A$2:$J$2336, 8, FALSE)</f>
        <v>No</v>
      </c>
      <c r="L2223" t="str">
        <f>VLOOKUP($A2223, 'Medical Examinations'!$A$2:$J$2336, 9, FALSE)</f>
        <v>Obesity</v>
      </c>
      <c r="M2223" t="str">
        <f>VLOOKUP($A2223, 'Medical Examinations'!$A$2:$J$2336, 10, FALSE)</f>
        <v>Normal</v>
      </c>
      <c r="N2223">
        <f>VLOOKUP($A2223, 'Hospitalisation Details'!$A$2:$K$2344, 5, FALSE)</f>
        <v>0</v>
      </c>
      <c r="O2223">
        <f>VLOOKUP($A2223, 'Hospitalisation Details'!$A$2:$K$2344, 6, FALSE)</f>
        <v>1532.47</v>
      </c>
      <c r="P2223" t="str">
        <f>VLOOKUP($A2223, 'Hospitalisation Details'!$A$2:$K$2344, 7, FALSE)</f>
        <v>tier - 2</v>
      </c>
      <c r="Q2223" t="str">
        <f>VLOOKUP($A2223, 'Hospitalisation Details'!$A$2:$K$2344, 8, FALSE)</f>
        <v>tier - 2</v>
      </c>
      <c r="R2223" t="str">
        <f>VLOOKUP($A2223, 'Hospitalisation Details'!$A$2:$K$2344, 9, FALSE)</f>
        <v>R1013</v>
      </c>
      <c r="S2223" t="str">
        <f>VLOOKUP($A2223, 'Hospitalisation Details'!$A$2:$K$2344, 10, FALSE)</f>
        <v>2Jun2001</v>
      </c>
      <c r="T2223">
        <f>VLOOKUP($A2223, 'Hospitalisation Details'!$A$2:$K$2344, 11, FALSE)</f>
        <v>22</v>
      </c>
    </row>
    <row r="2224" spans="1:20" ht="15.75" x14ac:dyDescent="0.25">
      <c r="A2224" s="1" t="s">
        <v>134</v>
      </c>
      <c r="B2224" t="str">
        <f>VLOOKUP($A2224, 'Customer Names'!$A$2:$D$2336, 2, FALSE)</f>
        <v>Young</v>
      </c>
      <c r="C2224" t="str">
        <f>VLOOKUP($A2224, 'Customer Names'!$A$2:$D$2336, 3, FALSE)</f>
        <v xml:space="preserve"> Mr</v>
      </c>
      <c r="D2224" t="str">
        <f>VLOOKUP($A2224, 'Customer Names'!$A$2:$D$2336, 4, FALSE)</f>
        <v xml:space="preserve">  Zachary</v>
      </c>
      <c r="E2224">
        <f>VLOOKUP($A2224, 'Medical Examinations'!$A$2:$J$2336, 2, FALSE)</f>
        <v>31.1</v>
      </c>
      <c r="F2224">
        <f>VLOOKUP($A2224, 'Medical Examinations'!$A$2:$J$2336, 3, FALSE)</f>
        <v>4.37</v>
      </c>
      <c r="G2224" t="str">
        <f>VLOOKUP($A2224, 'Medical Examinations'!$A$2:$J$2336, 4, FALSE)</f>
        <v>No</v>
      </c>
      <c r="H2224" t="str">
        <f>VLOOKUP($A2224, 'Medical Examinations'!$A$2:$J$2336, 5, FALSE)</f>
        <v>No</v>
      </c>
      <c r="I2224" t="str">
        <f>VLOOKUP($A2224, 'Medical Examinations'!$A$2:$J$2336, 6, FALSE)</f>
        <v>No</v>
      </c>
      <c r="J2224">
        <f>VLOOKUP($A2224, 'Medical Examinations'!$A$2:$J$2336, 7, FALSE)</f>
        <v>1</v>
      </c>
      <c r="K2224" t="str">
        <f>VLOOKUP($A2224, 'Medical Examinations'!$A$2:$J$2336, 8, FALSE)</f>
        <v>No</v>
      </c>
      <c r="L2224" t="str">
        <f>VLOOKUP($A2224, 'Medical Examinations'!$A$2:$J$2336, 9, FALSE)</f>
        <v>Obesity</v>
      </c>
      <c r="M2224" t="str">
        <f>VLOOKUP($A2224, 'Medical Examinations'!$A$2:$J$2336, 10, FALSE)</f>
        <v>Normal</v>
      </c>
      <c r="N2224">
        <f>VLOOKUP($A2224, 'Hospitalisation Details'!$A$2:$K$2344, 5, FALSE)</f>
        <v>0</v>
      </c>
      <c r="O2224">
        <f>VLOOKUP($A2224, 'Hospitalisation Details'!$A$2:$K$2344, 6, FALSE)</f>
        <v>1526.31</v>
      </c>
      <c r="P2224" t="str">
        <f>VLOOKUP($A2224, 'Hospitalisation Details'!$A$2:$K$2344, 7, FALSE)</f>
        <v>tier - 2</v>
      </c>
      <c r="Q2224" t="str">
        <f>VLOOKUP($A2224, 'Hospitalisation Details'!$A$2:$K$2344, 8, FALSE)</f>
        <v>tier - 3</v>
      </c>
      <c r="R2224" t="str">
        <f>VLOOKUP($A2224, 'Hospitalisation Details'!$A$2:$K$2344, 9, FALSE)</f>
        <v>R1011</v>
      </c>
      <c r="S2224" t="str">
        <f>VLOOKUP($A2224, 'Hospitalisation Details'!$A$2:$K$2344, 10, FALSE)</f>
        <v>7Jul2001</v>
      </c>
      <c r="T2224">
        <f>VLOOKUP($A2224, 'Hospitalisation Details'!$A$2:$K$2344, 11, FALSE)</f>
        <v>21</v>
      </c>
    </row>
    <row r="2225" spans="1:20" ht="15.75" x14ac:dyDescent="0.25">
      <c r="A2225" s="1" t="s">
        <v>133</v>
      </c>
      <c r="B2225" t="str">
        <f>VLOOKUP($A2225, 'Customer Names'!$A$2:$D$2336, 2, FALSE)</f>
        <v>Hoerner</v>
      </c>
      <c r="C2225" t="str">
        <f>VLOOKUP($A2225, 'Customer Names'!$A$2:$D$2336, 3, FALSE)</f>
        <v xml:space="preserve"> Mr</v>
      </c>
      <c r="D2225" t="str">
        <f>VLOOKUP($A2225, 'Customer Names'!$A$2:$D$2336, 4, FALSE)</f>
        <v xml:space="preserve">  Matthew T</v>
      </c>
      <c r="E2225">
        <f>VLOOKUP($A2225, 'Medical Examinations'!$A$2:$J$2336, 2, FALSE)</f>
        <v>23.21</v>
      </c>
      <c r="F2225">
        <f>VLOOKUP($A2225, 'Medical Examinations'!$A$2:$J$2336, 3, FALSE)</f>
        <v>5.24</v>
      </c>
      <c r="G2225" t="str">
        <f>VLOOKUP($A2225, 'Medical Examinations'!$A$2:$J$2336, 4, FALSE)</f>
        <v>No</v>
      </c>
      <c r="H2225" t="str">
        <f>VLOOKUP($A2225, 'Medical Examinations'!$A$2:$J$2336, 5, FALSE)</f>
        <v>No</v>
      </c>
      <c r="I2225" t="str">
        <f>VLOOKUP($A2225, 'Medical Examinations'!$A$2:$J$2336, 6, FALSE)</f>
        <v>No</v>
      </c>
      <c r="J2225">
        <f>VLOOKUP($A2225, 'Medical Examinations'!$A$2:$J$2336, 7, FALSE)</f>
        <v>0</v>
      </c>
      <c r="K2225" t="str">
        <f>VLOOKUP($A2225, 'Medical Examinations'!$A$2:$J$2336, 8, FALSE)</f>
        <v>No</v>
      </c>
      <c r="L2225" t="str">
        <f>VLOOKUP($A2225, 'Medical Examinations'!$A$2:$J$2336, 9, FALSE)</f>
        <v>Obesity</v>
      </c>
      <c r="M2225" t="str">
        <f>VLOOKUP($A2225, 'Medical Examinations'!$A$2:$J$2336, 10, FALSE)</f>
        <v>Normal</v>
      </c>
      <c r="N2225">
        <f>VLOOKUP($A2225, 'Hospitalisation Details'!$A$2:$K$2344, 5, FALSE)</f>
        <v>0</v>
      </c>
      <c r="O2225">
        <f>VLOOKUP($A2225, 'Hospitalisation Details'!$A$2:$K$2344, 6, FALSE)</f>
        <v>1515.34</v>
      </c>
      <c r="P2225" t="str">
        <f>VLOOKUP($A2225, 'Hospitalisation Details'!$A$2:$K$2344, 7, FALSE)</f>
        <v>tier - 2</v>
      </c>
      <c r="Q2225" t="str">
        <f>VLOOKUP($A2225, 'Hospitalisation Details'!$A$2:$K$2344, 8, FALSE)</f>
        <v>tier - 3</v>
      </c>
      <c r="R2225" t="str">
        <f>VLOOKUP($A2225, 'Hospitalisation Details'!$A$2:$K$2344, 9, FALSE)</f>
        <v>R1013</v>
      </c>
      <c r="S2225" t="str">
        <f>VLOOKUP($A2225, 'Hospitalisation Details'!$A$2:$K$2344, 10, FALSE)</f>
        <v>25Aug2001</v>
      </c>
      <c r="T2225">
        <f>VLOOKUP($A2225, 'Hospitalisation Details'!$A$2:$K$2344, 11, FALSE)</f>
        <v>21</v>
      </c>
    </row>
    <row r="2226" spans="1:20" ht="15.75" x14ac:dyDescent="0.25">
      <c r="A2226" s="1" t="s">
        <v>132</v>
      </c>
      <c r="B2226" t="str">
        <f>VLOOKUP($A2226, 'Customer Names'!$A$2:$D$2336, 2, FALSE)</f>
        <v>Benson</v>
      </c>
      <c r="C2226" t="str">
        <f>VLOOKUP($A2226, 'Customer Names'!$A$2:$D$2336, 3, FALSE)</f>
        <v xml:space="preserve"> Mr</v>
      </c>
      <c r="D2226" t="str">
        <f>VLOOKUP($A2226, 'Customer Names'!$A$2:$D$2336, 4, FALSE)</f>
        <v xml:space="preserve">  Pat</v>
      </c>
      <c r="E2226">
        <f>VLOOKUP($A2226, 'Medical Examinations'!$A$2:$J$2336, 2, FALSE)</f>
        <v>18.36</v>
      </c>
      <c r="F2226">
        <f>VLOOKUP($A2226, 'Medical Examinations'!$A$2:$J$2336, 3, FALSE)</f>
        <v>5.96</v>
      </c>
      <c r="G2226" t="str">
        <f>VLOOKUP($A2226, 'Medical Examinations'!$A$2:$J$2336, 4, FALSE)</f>
        <v>No</v>
      </c>
      <c r="H2226" t="str">
        <f>VLOOKUP($A2226, 'Medical Examinations'!$A$2:$J$2336, 5, FALSE)</f>
        <v>No</v>
      </c>
      <c r="I2226" t="str">
        <f>VLOOKUP($A2226, 'Medical Examinations'!$A$2:$J$2336, 6, FALSE)</f>
        <v>No</v>
      </c>
      <c r="J2226">
        <f>VLOOKUP($A2226, 'Medical Examinations'!$A$2:$J$2336, 7, FALSE)</f>
        <v>0</v>
      </c>
      <c r="K2226" t="str">
        <f>VLOOKUP($A2226, 'Medical Examinations'!$A$2:$J$2336, 8, FALSE)</f>
        <v>No</v>
      </c>
      <c r="L2226" t="str">
        <f>VLOOKUP($A2226, 'Medical Examinations'!$A$2:$J$2336, 9, FALSE)</f>
        <v>Underweight</v>
      </c>
      <c r="M2226" t="str">
        <f>VLOOKUP($A2226, 'Medical Examinations'!$A$2:$J$2336, 10, FALSE)</f>
        <v>Diabetes</v>
      </c>
      <c r="N2226">
        <f>VLOOKUP($A2226, 'Hospitalisation Details'!$A$2:$K$2344, 5, FALSE)</f>
        <v>0</v>
      </c>
      <c r="O2226">
        <f>VLOOKUP($A2226, 'Hospitalisation Details'!$A$2:$K$2344, 6, FALSE)</f>
        <v>1497</v>
      </c>
      <c r="P2226" t="str">
        <f>VLOOKUP($A2226, 'Hospitalisation Details'!$A$2:$K$2344, 7, FALSE)</f>
        <v>tier - 2</v>
      </c>
      <c r="Q2226" t="str">
        <f>VLOOKUP($A2226, 'Hospitalisation Details'!$A$2:$K$2344, 8, FALSE)</f>
        <v>tier - 2</v>
      </c>
      <c r="R2226" t="str">
        <f>VLOOKUP($A2226, 'Hospitalisation Details'!$A$2:$K$2344, 9, FALSE)</f>
        <v>R1013</v>
      </c>
      <c r="S2226" t="str">
        <f>VLOOKUP($A2226, 'Hospitalisation Details'!$A$2:$K$2344, 10, FALSE)</f>
        <v>19Jun1998</v>
      </c>
      <c r="T2226">
        <f>VLOOKUP($A2226, 'Hospitalisation Details'!$A$2:$K$2344, 11, FALSE)</f>
        <v>24</v>
      </c>
    </row>
    <row r="2227" spans="1:20" ht="15.75" x14ac:dyDescent="0.25">
      <c r="A2227" s="1" t="s">
        <v>131</v>
      </c>
      <c r="B2227" t="str">
        <f>VLOOKUP($A2227, 'Customer Names'!$A$2:$D$2336, 2, FALSE)</f>
        <v>Horton</v>
      </c>
      <c r="C2227" t="str">
        <f>VLOOKUP($A2227, 'Customer Names'!$A$2:$D$2336, 3, FALSE)</f>
        <v xml:space="preserve"> Ms</v>
      </c>
      <c r="D2227" t="str">
        <f>VLOOKUP($A2227, 'Customer Names'!$A$2:$D$2336, 4, FALSE)</f>
        <v xml:space="preserve">  Ashley</v>
      </c>
      <c r="E2227">
        <f>VLOOKUP($A2227, 'Medical Examinations'!$A$2:$J$2336, 2, FALSE)</f>
        <v>15.92</v>
      </c>
      <c r="F2227">
        <f>VLOOKUP($A2227, 'Medical Examinations'!$A$2:$J$2336, 3, FALSE)</f>
        <v>4.76</v>
      </c>
      <c r="G2227" t="str">
        <f>VLOOKUP($A2227, 'Medical Examinations'!$A$2:$J$2336, 4, FALSE)</f>
        <v>No</v>
      </c>
      <c r="H2227" t="str">
        <f>VLOOKUP($A2227, 'Medical Examinations'!$A$2:$J$2336, 5, FALSE)</f>
        <v>No</v>
      </c>
      <c r="I2227" t="str">
        <f>VLOOKUP($A2227, 'Medical Examinations'!$A$2:$J$2336, 6, FALSE)</f>
        <v>No</v>
      </c>
      <c r="J2227">
        <f>VLOOKUP($A2227, 'Medical Examinations'!$A$2:$J$2336, 7, FALSE)</f>
        <v>0</v>
      </c>
      <c r="K2227" t="str">
        <f>VLOOKUP($A2227, 'Medical Examinations'!$A$2:$J$2336, 8, FALSE)</f>
        <v>No</v>
      </c>
      <c r="L2227" t="str">
        <f>VLOOKUP($A2227, 'Medical Examinations'!$A$2:$J$2336, 9, FALSE)</f>
        <v>Underweight</v>
      </c>
      <c r="M2227" t="str">
        <f>VLOOKUP($A2227, 'Medical Examinations'!$A$2:$J$2336, 10, FALSE)</f>
        <v>Normal</v>
      </c>
      <c r="N2227">
        <f>VLOOKUP($A2227, 'Hospitalisation Details'!$A$2:$K$2344, 5, FALSE)</f>
        <v>0</v>
      </c>
      <c r="O2227">
        <f>VLOOKUP($A2227, 'Hospitalisation Details'!$A$2:$K$2344, 6, FALSE)</f>
        <v>1493</v>
      </c>
      <c r="P2227" t="str">
        <f>VLOOKUP($A2227, 'Hospitalisation Details'!$A$2:$K$2344, 7, FALSE)</f>
        <v>tier - 2</v>
      </c>
      <c r="Q2227" t="str">
        <f>VLOOKUP($A2227, 'Hospitalisation Details'!$A$2:$K$2344, 8, FALSE)</f>
        <v>tier - 3</v>
      </c>
      <c r="R2227" t="str">
        <f>VLOOKUP($A2227, 'Hospitalisation Details'!$A$2:$K$2344, 9, FALSE)</f>
        <v>R1013</v>
      </c>
      <c r="S2227" t="str">
        <f>VLOOKUP($A2227, 'Hospitalisation Details'!$A$2:$K$2344, 10, FALSE)</f>
        <v>7Oct1995</v>
      </c>
      <c r="T2227">
        <f>VLOOKUP($A2227, 'Hospitalisation Details'!$A$2:$K$2344, 11, FALSE)</f>
        <v>27</v>
      </c>
    </row>
    <row r="2228" spans="1:20" ht="15.75" x14ac:dyDescent="0.25">
      <c r="A2228" s="1" t="s">
        <v>130</v>
      </c>
      <c r="B2228" t="str">
        <f>VLOOKUP($A2228, 'Customer Names'!$A$2:$D$2336, 2, FALSE)</f>
        <v>McGraw</v>
      </c>
      <c r="C2228" t="str">
        <f>VLOOKUP($A2228, 'Customer Names'!$A$2:$D$2336, 3, FALSE)</f>
        <v xml:space="preserve"> Ms</v>
      </c>
      <c r="D2228" t="str">
        <f>VLOOKUP($A2228, 'Customer Names'!$A$2:$D$2336, 4, FALSE)</f>
        <v xml:space="preserve">  Elizabeth A</v>
      </c>
      <c r="E2228">
        <f>VLOOKUP($A2228, 'Medical Examinations'!$A$2:$J$2336, 2, FALSE)</f>
        <v>15.17</v>
      </c>
      <c r="F2228">
        <f>VLOOKUP($A2228, 'Medical Examinations'!$A$2:$J$2336, 3, FALSE)</f>
        <v>4.3</v>
      </c>
      <c r="G2228" t="str">
        <f>VLOOKUP($A2228, 'Medical Examinations'!$A$2:$J$2336, 4, FALSE)</f>
        <v>No</v>
      </c>
      <c r="H2228" t="str">
        <f>VLOOKUP($A2228, 'Medical Examinations'!$A$2:$J$2336, 5, FALSE)</f>
        <v>No</v>
      </c>
      <c r="I2228" t="str">
        <f>VLOOKUP($A2228, 'Medical Examinations'!$A$2:$J$2336, 6, FALSE)</f>
        <v>Yes</v>
      </c>
      <c r="J2228">
        <f>VLOOKUP($A2228, 'Medical Examinations'!$A$2:$J$2336, 7, FALSE)</f>
        <v>0</v>
      </c>
      <c r="K2228" t="str">
        <f>VLOOKUP($A2228, 'Medical Examinations'!$A$2:$J$2336, 8, FALSE)</f>
        <v>No</v>
      </c>
      <c r="L2228" t="str">
        <f>VLOOKUP($A2228, 'Medical Examinations'!$A$2:$J$2336, 9, FALSE)</f>
        <v>Underweight</v>
      </c>
      <c r="M2228" t="str">
        <f>VLOOKUP($A2228, 'Medical Examinations'!$A$2:$J$2336, 10, FALSE)</f>
        <v>Normal</v>
      </c>
      <c r="N2228">
        <f>VLOOKUP($A2228, 'Hospitalisation Details'!$A$2:$K$2344, 5, FALSE)</f>
        <v>0</v>
      </c>
      <c r="O2228">
        <f>VLOOKUP($A2228, 'Hospitalisation Details'!$A$2:$K$2344, 6, FALSE)</f>
        <v>1481</v>
      </c>
      <c r="P2228" t="str">
        <f>VLOOKUP($A2228, 'Hospitalisation Details'!$A$2:$K$2344, 7, FALSE)</f>
        <v>tier - 2</v>
      </c>
      <c r="Q2228" t="str">
        <f>VLOOKUP($A2228, 'Hospitalisation Details'!$A$2:$K$2344, 8, FALSE)</f>
        <v>tier - 1</v>
      </c>
      <c r="R2228" t="str">
        <f>VLOOKUP($A2228, 'Hospitalisation Details'!$A$2:$K$2344, 9, FALSE)</f>
        <v>R1012</v>
      </c>
      <c r="S2228" t="str">
        <f>VLOOKUP($A2228, 'Hospitalisation Details'!$A$2:$K$2344, 10, FALSE)</f>
        <v>9Jun1997</v>
      </c>
      <c r="T2228">
        <f>VLOOKUP($A2228, 'Hospitalisation Details'!$A$2:$K$2344, 11, FALSE)</f>
        <v>25</v>
      </c>
    </row>
    <row r="2229" spans="1:20" ht="15.75" x14ac:dyDescent="0.25">
      <c r="A2229" s="1" t="s">
        <v>129</v>
      </c>
      <c r="B2229" t="str">
        <f>VLOOKUP($A2229, 'Customer Names'!$A$2:$D$2336, 2, FALSE)</f>
        <v>Beaulne</v>
      </c>
      <c r="C2229" t="str">
        <f>VLOOKUP($A2229, 'Customer Names'!$A$2:$D$2336, 3, FALSE)</f>
        <v xml:space="preserve"> Ms</v>
      </c>
      <c r="D2229" t="str">
        <f>VLOOKUP($A2229, 'Customer Names'!$A$2:$D$2336, 4, FALSE)</f>
        <v xml:space="preserve">  Rebecca M</v>
      </c>
      <c r="E2229">
        <f>VLOOKUP($A2229, 'Medical Examinations'!$A$2:$J$2336, 2, FALSE)</f>
        <v>16.63</v>
      </c>
      <c r="F2229">
        <f>VLOOKUP($A2229, 'Medical Examinations'!$A$2:$J$2336, 3, FALSE)</f>
        <v>4.5</v>
      </c>
      <c r="G2229" t="str">
        <f>VLOOKUP($A2229, 'Medical Examinations'!$A$2:$J$2336, 4, FALSE)</f>
        <v>No</v>
      </c>
      <c r="H2229" t="str">
        <f>VLOOKUP($A2229, 'Medical Examinations'!$A$2:$J$2336, 5, FALSE)</f>
        <v>No</v>
      </c>
      <c r="I2229" t="str">
        <f>VLOOKUP($A2229, 'Medical Examinations'!$A$2:$J$2336, 6, FALSE)</f>
        <v>No</v>
      </c>
      <c r="J2229">
        <f>VLOOKUP($A2229, 'Medical Examinations'!$A$2:$J$2336, 7, FALSE)</f>
        <v>0</v>
      </c>
      <c r="K2229" t="str">
        <f>VLOOKUP($A2229, 'Medical Examinations'!$A$2:$J$2336, 8, FALSE)</f>
        <v>No</v>
      </c>
      <c r="L2229" t="str">
        <f>VLOOKUP($A2229, 'Medical Examinations'!$A$2:$J$2336, 9, FALSE)</f>
        <v>Underweight</v>
      </c>
      <c r="M2229" t="str">
        <f>VLOOKUP($A2229, 'Medical Examinations'!$A$2:$J$2336, 10, FALSE)</f>
        <v>Normal</v>
      </c>
      <c r="N2229">
        <f>VLOOKUP($A2229, 'Hospitalisation Details'!$A$2:$K$2344, 5, FALSE)</f>
        <v>0</v>
      </c>
      <c r="O2229">
        <f>VLOOKUP($A2229, 'Hospitalisation Details'!$A$2:$K$2344, 6, FALSE)</f>
        <v>1477</v>
      </c>
      <c r="P2229" t="str">
        <f>VLOOKUP($A2229, 'Hospitalisation Details'!$A$2:$K$2344, 7, FALSE)</f>
        <v>tier - 2</v>
      </c>
      <c r="Q2229" t="str">
        <f>VLOOKUP($A2229, 'Hospitalisation Details'!$A$2:$K$2344, 8, FALSE)</f>
        <v>tier - 1</v>
      </c>
      <c r="R2229" t="str">
        <f>VLOOKUP($A2229, 'Hospitalisation Details'!$A$2:$K$2344, 9, FALSE)</f>
        <v>R1013</v>
      </c>
      <c r="S2229" t="str">
        <f>VLOOKUP($A2229, 'Hospitalisation Details'!$A$2:$K$2344, 10, FALSE)</f>
        <v>7Dec1998</v>
      </c>
      <c r="T2229">
        <f>VLOOKUP($A2229, 'Hospitalisation Details'!$A$2:$K$2344, 11, FALSE)</f>
        <v>24</v>
      </c>
    </row>
    <row r="2230" spans="1:20" ht="15.75" x14ac:dyDescent="0.25">
      <c r="A2230" s="1" t="s">
        <v>128</v>
      </c>
      <c r="B2230" t="str">
        <f>VLOOKUP($A2230, 'Customer Names'!$A$2:$D$2336, 2, FALSE)</f>
        <v>Lunz</v>
      </c>
      <c r="C2230" t="str">
        <f>VLOOKUP($A2230, 'Customer Names'!$A$2:$D$2336, 3, FALSE)</f>
        <v xml:space="preserve"> Ms</v>
      </c>
      <c r="D2230" t="str">
        <f>VLOOKUP($A2230, 'Customer Names'!$A$2:$D$2336, 4, FALSE)</f>
        <v xml:space="preserve">  Ruth</v>
      </c>
      <c r="E2230">
        <f>VLOOKUP($A2230, 'Medical Examinations'!$A$2:$J$2336, 2, FALSE)</f>
        <v>19.39</v>
      </c>
      <c r="F2230">
        <f>VLOOKUP($A2230, 'Medical Examinations'!$A$2:$J$2336, 3, FALSE)</f>
        <v>5.59</v>
      </c>
      <c r="G2230" t="str">
        <f>VLOOKUP($A2230, 'Medical Examinations'!$A$2:$J$2336, 4, FALSE)</f>
        <v>No</v>
      </c>
      <c r="H2230" t="str">
        <f>VLOOKUP($A2230, 'Medical Examinations'!$A$2:$J$2336, 5, FALSE)</f>
        <v>No</v>
      </c>
      <c r="I2230" t="str">
        <f>VLOOKUP($A2230, 'Medical Examinations'!$A$2:$J$2336, 6, FALSE)</f>
        <v>Yes</v>
      </c>
      <c r="J2230">
        <f>VLOOKUP($A2230, 'Medical Examinations'!$A$2:$J$2336, 7, FALSE)</f>
        <v>0</v>
      </c>
      <c r="K2230" t="str">
        <f>VLOOKUP($A2230, 'Medical Examinations'!$A$2:$J$2336, 8, FALSE)</f>
        <v>No</v>
      </c>
      <c r="L2230" t="str">
        <f>VLOOKUP($A2230, 'Medical Examinations'!$A$2:$J$2336, 9, FALSE)</f>
        <v>Obesity</v>
      </c>
      <c r="M2230" t="str">
        <f>VLOOKUP($A2230, 'Medical Examinations'!$A$2:$J$2336, 10, FALSE)</f>
        <v>Normal</v>
      </c>
      <c r="N2230">
        <f>VLOOKUP($A2230, 'Hospitalisation Details'!$A$2:$K$2344, 5, FALSE)</f>
        <v>0</v>
      </c>
      <c r="O2230">
        <f>VLOOKUP($A2230, 'Hospitalisation Details'!$A$2:$K$2344, 6, FALSE)</f>
        <v>1467</v>
      </c>
      <c r="P2230" t="str">
        <f>VLOOKUP($A2230, 'Hospitalisation Details'!$A$2:$K$2344, 7, FALSE)</f>
        <v>tier - 2</v>
      </c>
      <c r="Q2230" t="str">
        <f>VLOOKUP($A2230, 'Hospitalisation Details'!$A$2:$K$2344, 8, FALSE)</f>
        <v>tier - 2</v>
      </c>
      <c r="R2230" t="str">
        <f>VLOOKUP($A2230, 'Hospitalisation Details'!$A$2:$K$2344, 9, FALSE)</f>
        <v>R1013</v>
      </c>
      <c r="S2230" t="str">
        <f>VLOOKUP($A2230, 'Hospitalisation Details'!$A$2:$K$2344, 10, FALSE)</f>
        <v>20Jun2003</v>
      </c>
      <c r="T2230">
        <f>VLOOKUP($A2230, 'Hospitalisation Details'!$A$2:$K$2344, 11, FALSE)</f>
        <v>19</v>
      </c>
    </row>
    <row r="2231" spans="1:20" ht="15.75" x14ac:dyDescent="0.25">
      <c r="A2231" s="1" t="s">
        <v>127</v>
      </c>
      <c r="B2231" t="str">
        <f>VLOOKUP($A2231, 'Customer Names'!$A$2:$D$2336, 2, FALSE)</f>
        <v>Kyle</v>
      </c>
      <c r="C2231" t="str">
        <f>VLOOKUP($A2231, 'Customer Names'!$A$2:$D$2336, 3, FALSE)</f>
        <v xml:space="preserve"> Mr</v>
      </c>
      <c r="D2231" t="str">
        <f>VLOOKUP($A2231, 'Customer Names'!$A$2:$D$2336, 4, FALSE)</f>
        <v xml:space="preserve">  Gregory S</v>
      </c>
      <c r="E2231">
        <f>VLOOKUP($A2231, 'Medical Examinations'!$A$2:$J$2336, 2, FALSE)</f>
        <v>17.34</v>
      </c>
      <c r="F2231">
        <f>VLOOKUP($A2231, 'Medical Examinations'!$A$2:$J$2336, 3, FALSE)</f>
        <v>6.29</v>
      </c>
      <c r="G2231" t="str">
        <f>VLOOKUP($A2231, 'Medical Examinations'!$A$2:$J$2336, 4, FALSE)</f>
        <v>No</v>
      </c>
      <c r="H2231" t="str">
        <f>VLOOKUP($A2231, 'Medical Examinations'!$A$2:$J$2336, 5, FALSE)</f>
        <v>No</v>
      </c>
      <c r="I2231" t="str">
        <f>VLOOKUP($A2231, 'Medical Examinations'!$A$2:$J$2336, 6, FALSE)</f>
        <v>Yes</v>
      </c>
      <c r="J2231">
        <f>VLOOKUP($A2231, 'Medical Examinations'!$A$2:$J$2336, 7, FALSE)</f>
        <v>0</v>
      </c>
      <c r="K2231" t="str">
        <f>VLOOKUP($A2231, 'Medical Examinations'!$A$2:$J$2336, 8, FALSE)</f>
        <v>No</v>
      </c>
      <c r="L2231" t="str">
        <f>VLOOKUP($A2231, 'Medical Examinations'!$A$2:$J$2336, 9, FALSE)</f>
        <v>Underweight</v>
      </c>
      <c r="M2231" t="str">
        <f>VLOOKUP($A2231, 'Medical Examinations'!$A$2:$J$2336, 10, FALSE)</f>
        <v>Diabetes</v>
      </c>
      <c r="N2231">
        <f>VLOOKUP($A2231, 'Hospitalisation Details'!$A$2:$K$2344, 5, FALSE)</f>
        <v>0</v>
      </c>
      <c r="O2231">
        <f>VLOOKUP($A2231, 'Hospitalisation Details'!$A$2:$K$2344, 6, FALSE)</f>
        <v>1445</v>
      </c>
      <c r="P2231" t="str">
        <f>VLOOKUP($A2231, 'Hospitalisation Details'!$A$2:$K$2344, 7, FALSE)</f>
        <v>tier - 2</v>
      </c>
      <c r="Q2231" t="str">
        <f>VLOOKUP($A2231, 'Hospitalisation Details'!$A$2:$K$2344, 8, FALSE)</f>
        <v>tier - 1</v>
      </c>
      <c r="R2231" t="str">
        <f>VLOOKUP($A2231, 'Hospitalisation Details'!$A$2:$K$2344, 9, FALSE)</f>
        <v>R1013</v>
      </c>
      <c r="S2231" t="str">
        <f>VLOOKUP($A2231, 'Hospitalisation Details'!$A$2:$K$2344, 10, FALSE)</f>
        <v>19Jun1997</v>
      </c>
      <c r="T2231">
        <f>VLOOKUP($A2231, 'Hospitalisation Details'!$A$2:$K$2344, 11, FALSE)</f>
        <v>25</v>
      </c>
    </row>
    <row r="2232" spans="1:20" ht="15.75" x14ac:dyDescent="0.25">
      <c r="A2232" s="1" t="s">
        <v>126</v>
      </c>
      <c r="B2232" t="str">
        <f>VLOOKUP($A2232, 'Customer Names'!$A$2:$D$2336, 2, FALSE)</f>
        <v>Brackenwagen</v>
      </c>
      <c r="C2232" t="str">
        <f>VLOOKUP($A2232, 'Customer Names'!$A$2:$D$2336, 3, FALSE)</f>
        <v xml:space="preserve"> Ms</v>
      </c>
      <c r="D2232" t="str">
        <f>VLOOKUP($A2232, 'Customer Names'!$A$2:$D$2336, 4, FALSE)</f>
        <v xml:space="preserve">  Alexandra S</v>
      </c>
      <c r="E2232">
        <f>VLOOKUP($A2232, 'Medical Examinations'!$A$2:$J$2336, 2, FALSE)</f>
        <v>17.940000000000001</v>
      </c>
      <c r="F2232">
        <f>VLOOKUP($A2232, 'Medical Examinations'!$A$2:$J$2336, 3, FALSE)</f>
        <v>4.1900000000000004</v>
      </c>
      <c r="G2232" t="str">
        <f>VLOOKUP($A2232, 'Medical Examinations'!$A$2:$J$2336, 4, FALSE)</f>
        <v>No</v>
      </c>
      <c r="H2232" t="str">
        <f>VLOOKUP($A2232, 'Medical Examinations'!$A$2:$J$2336, 5, FALSE)</f>
        <v>No</v>
      </c>
      <c r="I2232" t="str">
        <f>VLOOKUP($A2232, 'Medical Examinations'!$A$2:$J$2336, 6, FALSE)</f>
        <v>No</v>
      </c>
      <c r="J2232">
        <f>VLOOKUP($A2232, 'Medical Examinations'!$A$2:$J$2336, 7, FALSE)</f>
        <v>0</v>
      </c>
      <c r="K2232" t="str">
        <f>VLOOKUP($A2232, 'Medical Examinations'!$A$2:$J$2336, 8, FALSE)</f>
        <v>No</v>
      </c>
      <c r="L2232" t="str">
        <f>VLOOKUP($A2232, 'Medical Examinations'!$A$2:$J$2336, 9, FALSE)</f>
        <v>Underweight</v>
      </c>
      <c r="M2232" t="str">
        <f>VLOOKUP($A2232, 'Medical Examinations'!$A$2:$J$2336, 10, FALSE)</f>
        <v>Normal</v>
      </c>
      <c r="N2232">
        <f>VLOOKUP($A2232, 'Hospitalisation Details'!$A$2:$K$2344, 5, FALSE)</f>
        <v>0</v>
      </c>
      <c r="O2232">
        <f>VLOOKUP($A2232, 'Hospitalisation Details'!$A$2:$K$2344, 6, FALSE)</f>
        <v>1438</v>
      </c>
      <c r="P2232" t="str">
        <f>VLOOKUP($A2232, 'Hospitalisation Details'!$A$2:$K$2344, 7, FALSE)</f>
        <v>tier - 2</v>
      </c>
      <c r="Q2232" t="str">
        <f>VLOOKUP($A2232, 'Hospitalisation Details'!$A$2:$K$2344, 8, FALSE)</f>
        <v>tier - 2</v>
      </c>
      <c r="R2232" t="str">
        <f>VLOOKUP($A2232, 'Hospitalisation Details'!$A$2:$K$2344, 9, FALSE)</f>
        <v>R1013</v>
      </c>
      <c r="S2232" t="str">
        <f>VLOOKUP($A2232, 'Hospitalisation Details'!$A$2:$K$2344, 10, FALSE)</f>
        <v>1Sep2000</v>
      </c>
      <c r="T2232">
        <f>VLOOKUP($A2232, 'Hospitalisation Details'!$A$2:$K$2344, 11, FALSE)</f>
        <v>22</v>
      </c>
    </row>
    <row r="2233" spans="1:20" ht="15.75" x14ac:dyDescent="0.25">
      <c r="A2233" s="1" t="s">
        <v>125</v>
      </c>
      <c r="B2233" t="str">
        <f>VLOOKUP($A2233, 'Customer Names'!$A$2:$D$2336, 2, FALSE)</f>
        <v>Schmitt</v>
      </c>
      <c r="C2233" t="str">
        <f>VLOOKUP($A2233, 'Customer Names'!$A$2:$D$2336, 3, FALSE)</f>
        <v xml:space="preserve"> Ms</v>
      </c>
      <c r="D2233" t="str">
        <f>VLOOKUP($A2233, 'Customer Names'!$A$2:$D$2336, 4, FALSE)</f>
        <v xml:space="preserve">  Hillary</v>
      </c>
      <c r="E2233">
        <f>VLOOKUP($A2233, 'Medical Examinations'!$A$2:$J$2336, 2, FALSE)</f>
        <v>16.670000000000002</v>
      </c>
      <c r="F2233">
        <f>VLOOKUP($A2233, 'Medical Examinations'!$A$2:$J$2336, 3, FALSE)</f>
        <v>4.7</v>
      </c>
      <c r="G2233" t="str">
        <f>VLOOKUP($A2233, 'Medical Examinations'!$A$2:$J$2336, 4, FALSE)</f>
        <v>No</v>
      </c>
      <c r="H2233" t="str">
        <f>VLOOKUP($A2233, 'Medical Examinations'!$A$2:$J$2336, 5, FALSE)</f>
        <v>No</v>
      </c>
      <c r="I2233" t="str">
        <f>VLOOKUP($A2233, 'Medical Examinations'!$A$2:$J$2336, 6, FALSE)</f>
        <v>Yes</v>
      </c>
      <c r="J2233">
        <f>VLOOKUP($A2233, 'Medical Examinations'!$A$2:$J$2336, 7, FALSE)</f>
        <v>0</v>
      </c>
      <c r="K2233" t="str">
        <f>VLOOKUP($A2233, 'Medical Examinations'!$A$2:$J$2336, 8, FALSE)</f>
        <v>No</v>
      </c>
      <c r="L2233" t="str">
        <f>VLOOKUP($A2233, 'Medical Examinations'!$A$2:$J$2336, 9, FALSE)</f>
        <v>Underweight</v>
      </c>
      <c r="M2233" t="str">
        <f>VLOOKUP($A2233, 'Medical Examinations'!$A$2:$J$2336, 10, FALSE)</f>
        <v>Normal</v>
      </c>
      <c r="N2233">
        <f>VLOOKUP($A2233, 'Hospitalisation Details'!$A$2:$K$2344, 5, FALSE)</f>
        <v>0</v>
      </c>
      <c r="O2233">
        <f>VLOOKUP($A2233, 'Hospitalisation Details'!$A$2:$K$2344, 6, FALSE)</f>
        <v>1422</v>
      </c>
      <c r="P2233" t="str">
        <f>VLOOKUP($A2233, 'Hospitalisation Details'!$A$2:$K$2344, 7, FALSE)</f>
        <v>tier - 2</v>
      </c>
      <c r="Q2233" t="str">
        <f>VLOOKUP($A2233, 'Hospitalisation Details'!$A$2:$K$2344, 8, FALSE)</f>
        <v>tier - 2</v>
      </c>
      <c r="R2233" t="str">
        <f>VLOOKUP($A2233, 'Hospitalisation Details'!$A$2:$K$2344, 9, FALSE)</f>
        <v>R1013</v>
      </c>
      <c r="S2233" t="str">
        <f>VLOOKUP($A2233, 'Hospitalisation Details'!$A$2:$K$2344, 10, FALSE)</f>
        <v>5Dec1997</v>
      </c>
      <c r="T2233">
        <f>VLOOKUP($A2233, 'Hospitalisation Details'!$A$2:$K$2344, 11, FALSE)</f>
        <v>25</v>
      </c>
    </row>
    <row r="2234" spans="1:20" ht="15.75" x14ac:dyDescent="0.25">
      <c r="A2234" s="1" t="s">
        <v>124</v>
      </c>
      <c r="B2234" t="str">
        <f>VLOOKUP($A2234, 'Customer Names'!$A$2:$D$2336, 2, FALSE)</f>
        <v>Borden</v>
      </c>
      <c r="C2234" t="str">
        <f>VLOOKUP($A2234, 'Customer Names'!$A$2:$D$2336, 3, FALSE)</f>
        <v xml:space="preserve"> Ms</v>
      </c>
      <c r="D2234" t="str">
        <f>VLOOKUP($A2234, 'Customer Names'!$A$2:$D$2336, 4, FALSE)</f>
        <v xml:space="preserve">  Amy K</v>
      </c>
      <c r="E2234">
        <f>VLOOKUP($A2234, 'Medical Examinations'!$A$2:$J$2336, 2, FALSE)</f>
        <v>20.58</v>
      </c>
      <c r="F2234">
        <f>VLOOKUP($A2234, 'Medical Examinations'!$A$2:$J$2336, 3, FALSE)</f>
        <v>5.64</v>
      </c>
      <c r="G2234" t="str">
        <f>VLOOKUP($A2234, 'Medical Examinations'!$A$2:$J$2336, 4, FALSE)</f>
        <v>No</v>
      </c>
      <c r="H2234" t="str">
        <f>VLOOKUP($A2234, 'Medical Examinations'!$A$2:$J$2336, 5, FALSE)</f>
        <v>No</v>
      </c>
      <c r="I2234" t="str">
        <f>VLOOKUP($A2234, 'Medical Examinations'!$A$2:$J$2336, 6, FALSE)</f>
        <v>No</v>
      </c>
      <c r="J2234">
        <f>VLOOKUP($A2234, 'Medical Examinations'!$A$2:$J$2336, 7, FALSE)</f>
        <v>0</v>
      </c>
      <c r="K2234" t="str">
        <f>VLOOKUP($A2234, 'Medical Examinations'!$A$2:$J$2336, 8, FALSE)</f>
        <v>No</v>
      </c>
      <c r="L2234" t="str">
        <f>VLOOKUP($A2234, 'Medical Examinations'!$A$2:$J$2336, 9, FALSE)</f>
        <v>Obesity</v>
      </c>
      <c r="M2234" t="str">
        <f>VLOOKUP($A2234, 'Medical Examinations'!$A$2:$J$2336, 10, FALSE)</f>
        <v>Normal</v>
      </c>
      <c r="N2234">
        <f>VLOOKUP($A2234, 'Hospitalisation Details'!$A$2:$K$2344, 5, FALSE)</f>
        <v>0</v>
      </c>
      <c r="O2234">
        <f>VLOOKUP($A2234, 'Hospitalisation Details'!$A$2:$K$2344, 6, FALSE)</f>
        <v>1421</v>
      </c>
      <c r="P2234" t="str">
        <f>VLOOKUP($A2234, 'Hospitalisation Details'!$A$2:$K$2344, 7, FALSE)</f>
        <v>tier - 2</v>
      </c>
      <c r="Q2234" t="str">
        <f>VLOOKUP($A2234, 'Hospitalisation Details'!$A$2:$K$2344, 8, FALSE)</f>
        <v>tier - 2</v>
      </c>
      <c r="R2234" t="str">
        <f>VLOOKUP($A2234, 'Hospitalisation Details'!$A$2:$K$2344, 9, FALSE)</f>
        <v>R1013</v>
      </c>
      <c r="S2234" t="str">
        <f>VLOOKUP($A2234, 'Hospitalisation Details'!$A$2:$K$2344, 10, FALSE)</f>
        <v>23Aug2001</v>
      </c>
      <c r="T2234">
        <f>VLOOKUP($A2234, 'Hospitalisation Details'!$A$2:$K$2344, 11, FALSE)</f>
        <v>21</v>
      </c>
    </row>
    <row r="2235" spans="1:20" ht="15.75" x14ac:dyDescent="0.25">
      <c r="A2235" s="1" t="s">
        <v>123</v>
      </c>
      <c r="B2235" t="str">
        <f>VLOOKUP($A2235, 'Customer Names'!$A$2:$D$2336, 2, FALSE)</f>
        <v>McLean</v>
      </c>
      <c r="C2235" t="str">
        <f>VLOOKUP($A2235, 'Customer Names'!$A$2:$D$2336, 3, FALSE)</f>
        <v xml:space="preserve"> Mr</v>
      </c>
      <c r="D2235" t="str">
        <f>VLOOKUP($A2235, 'Customer Names'!$A$2:$D$2336, 4, FALSE)</f>
        <v xml:space="preserve">  Scott</v>
      </c>
      <c r="E2235">
        <f>VLOOKUP($A2235, 'Medical Examinations'!$A$2:$J$2336, 2, FALSE)</f>
        <v>16.5</v>
      </c>
      <c r="F2235">
        <f>VLOOKUP($A2235, 'Medical Examinations'!$A$2:$J$2336, 3, FALSE)</f>
        <v>4.1100000000000003</v>
      </c>
      <c r="G2235" t="str">
        <f>VLOOKUP($A2235, 'Medical Examinations'!$A$2:$J$2336, 4, FALSE)</f>
        <v>No</v>
      </c>
      <c r="H2235" t="str">
        <f>VLOOKUP($A2235, 'Medical Examinations'!$A$2:$J$2336, 5, FALSE)</f>
        <v>No</v>
      </c>
      <c r="I2235" t="str">
        <f>VLOOKUP($A2235, 'Medical Examinations'!$A$2:$J$2336, 6, FALSE)</f>
        <v>No</v>
      </c>
      <c r="J2235">
        <f>VLOOKUP($A2235, 'Medical Examinations'!$A$2:$J$2336, 7, FALSE)</f>
        <v>0</v>
      </c>
      <c r="K2235" t="str">
        <f>VLOOKUP($A2235, 'Medical Examinations'!$A$2:$J$2336, 8, FALSE)</f>
        <v>No</v>
      </c>
      <c r="L2235" t="str">
        <f>VLOOKUP($A2235, 'Medical Examinations'!$A$2:$J$2336, 9, FALSE)</f>
        <v>Underweight</v>
      </c>
      <c r="M2235" t="str">
        <f>VLOOKUP($A2235, 'Medical Examinations'!$A$2:$J$2336, 10, FALSE)</f>
        <v>Normal</v>
      </c>
      <c r="N2235">
        <f>VLOOKUP($A2235, 'Hospitalisation Details'!$A$2:$K$2344, 5, FALSE)</f>
        <v>0</v>
      </c>
      <c r="O2235">
        <f>VLOOKUP($A2235, 'Hospitalisation Details'!$A$2:$K$2344, 6, FALSE)</f>
        <v>1417</v>
      </c>
      <c r="P2235" t="str">
        <f>VLOOKUP($A2235, 'Hospitalisation Details'!$A$2:$K$2344, 7, FALSE)</f>
        <v>tier - 2</v>
      </c>
      <c r="Q2235" t="str">
        <f>VLOOKUP($A2235, 'Hospitalisation Details'!$A$2:$K$2344, 8, FALSE)</f>
        <v>tier - 3</v>
      </c>
      <c r="R2235" t="str">
        <f>VLOOKUP($A2235, 'Hospitalisation Details'!$A$2:$K$2344, 9, FALSE)</f>
        <v>R1013</v>
      </c>
      <c r="S2235" t="str">
        <f>VLOOKUP($A2235, 'Hospitalisation Details'!$A$2:$K$2344, 10, FALSE)</f>
        <v>23Jun1996</v>
      </c>
      <c r="T2235">
        <f>VLOOKUP($A2235, 'Hospitalisation Details'!$A$2:$K$2344, 11, FALSE)</f>
        <v>26</v>
      </c>
    </row>
    <row r="2236" spans="1:20" ht="15.75" x14ac:dyDescent="0.25">
      <c r="A2236" s="1" t="s">
        <v>122</v>
      </c>
      <c r="B2236" t="str">
        <f>VLOOKUP($A2236, 'Customer Names'!$A$2:$D$2336, 2, FALSE)</f>
        <v>Regan</v>
      </c>
      <c r="C2236" t="str">
        <f>VLOOKUP($A2236, 'Customer Names'!$A$2:$D$2336, 3, FALSE)</f>
        <v xml:space="preserve"> Mr</v>
      </c>
      <c r="D2236" t="str">
        <f>VLOOKUP($A2236, 'Customer Names'!$A$2:$D$2336, 4, FALSE)</f>
        <v xml:space="preserve">  John</v>
      </c>
      <c r="E2236">
        <f>VLOOKUP($A2236, 'Medical Examinations'!$A$2:$J$2336, 2, FALSE)</f>
        <v>15.41</v>
      </c>
      <c r="F2236">
        <f>VLOOKUP($A2236, 'Medical Examinations'!$A$2:$J$2336, 3, FALSE)</f>
        <v>5.43</v>
      </c>
      <c r="G2236" t="str">
        <f>VLOOKUP($A2236, 'Medical Examinations'!$A$2:$J$2336, 4, FALSE)</f>
        <v>No</v>
      </c>
      <c r="H2236" t="str">
        <f>VLOOKUP($A2236, 'Medical Examinations'!$A$2:$J$2336, 5, FALSE)</f>
        <v>No</v>
      </c>
      <c r="I2236" t="str">
        <f>VLOOKUP($A2236, 'Medical Examinations'!$A$2:$J$2336, 6, FALSE)</f>
        <v>Yes</v>
      </c>
      <c r="J2236">
        <f>VLOOKUP($A2236, 'Medical Examinations'!$A$2:$J$2336, 7, FALSE)</f>
        <v>0</v>
      </c>
      <c r="K2236" t="str">
        <f>VLOOKUP($A2236, 'Medical Examinations'!$A$2:$J$2336, 8, FALSE)</f>
        <v>No</v>
      </c>
      <c r="L2236" t="str">
        <f>VLOOKUP($A2236, 'Medical Examinations'!$A$2:$J$2336, 9, FALSE)</f>
        <v>Underweight</v>
      </c>
      <c r="M2236" t="str">
        <f>VLOOKUP($A2236, 'Medical Examinations'!$A$2:$J$2336, 10, FALSE)</f>
        <v>Normal</v>
      </c>
      <c r="N2236">
        <f>VLOOKUP($A2236, 'Hospitalisation Details'!$A$2:$K$2344, 5, FALSE)</f>
        <v>0</v>
      </c>
      <c r="O2236">
        <f>VLOOKUP($A2236, 'Hospitalisation Details'!$A$2:$K$2344, 6, FALSE)</f>
        <v>1402</v>
      </c>
      <c r="P2236" t="str">
        <f>VLOOKUP($A2236, 'Hospitalisation Details'!$A$2:$K$2344, 7, FALSE)</f>
        <v>tier - 2</v>
      </c>
      <c r="Q2236" t="str">
        <f>VLOOKUP($A2236, 'Hospitalisation Details'!$A$2:$K$2344, 8, FALSE)</f>
        <v>tier - 3</v>
      </c>
      <c r="R2236" t="str">
        <f>VLOOKUP($A2236, 'Hospitalisation Details'!$A$2:$K$2344, 9, FALSE)</f>
        <v>R1011</v>
      </c>
      <c r="S2236" t="str">
        <f>VLOOKUP($A2236, 'Hospitalisation Details'!$A$2:$K$2344, 10, FALSE)</f>
        <v>27Oct1997</v>
      </c>
      <c r="T2236">
        <f>VLOOKUP($A2236, 'Hospitalisation Details'!$A$2:$K$2344, 11, FALSE)</f>
        <v>25</v>
      </c>
    </row>
    <row r="2237" spans="1:20" ht="15.75" x14ac:dyDescent="0.25">
      <c r="A2237" s="1" t="s">
        <v>121</v>
      </c>
      <c r="B2237" t="str">
        <f>VLOOKUP($A2237, 'Customer Names'!$A$2:$D$2336, 2, FALSE)</f>
        <v>Koenis</v>
      </c>
      <c r="C2237" t="str">
        <f>VLOOKUP($A2237, 'Customer Names'!$A$2:$D$2336, 3, FALSE)</f>
        <v xml:space="preserve"> Mr</v>
      </c>
      <c r="D2237" t="str">
        <f>VLOOKUP($A2237, 'Customer Names'!$A$2:$D$2336, 4, FALSE)</f>
        <v xml:space="preserve">  Maaikel</v>
      </c>
      <c r="E2237">
        <f>VLOOKUP($A2237, 'Medical Examinations'!$A$2:$J$2336, 2, FALSE)</f>
        <v>24.59</v>
      </c>
      <c r="F2237">
        <f>VLOOKUP($A2237, 'Medical Examinations'!$A$2:$J$2336, 3, FALSE)</f>
        <v>4.38</v>
      </c>
      <c r="G2237" t="str">
        <f>VLOOKUP($A2237, 'Medical Examinations'!$A$2:$J$2336, 4, FALSE)</f>
        <v>No</v>
      </c>
      <c r="H2237" t="str">
        <f>VLOOKUP($A2237, 'Medical Examinations'!$A$2:$J$2336, 5, FALSE)</f>
        <v>No</v>
      </c>
      <c r="I2237" t="str">
        <f>VLOOKUP($A2237, 'Medical Examinations'!$A$2:$J$2336, 6, FALSE)</f>
        <v>No</v>
      </c>
      <c r="J2237">
        <f>VLOOKUP($A2237, 'Medical Examinations'!$A$2:$J$2336, 7, FALSE)</f>
        <v>0</v>
      </c>
      <c r="K2237" t="str">
        <f>VLOOKUP($A2237, 'Medical Examinations'!$A$2:$J$2336, 8, FALSE)</f>
        <v>No</v>
      </c>
      <c r="L2237" t="str">
        <f>VLOOKUP($A2237, 'Medical Examinations'!$A$2:$J$2336, 9, FALSE)</f>
        <v>Obesity</v>
      </c>
      <c r="M2237" t="str">
        <f>VLOOKUP($A2237, 'Medical Examinations'!$A$2:$J$2336, 10, FALSE)</f>
        <v>Normal</v>
      </c>
      <c r="N2237">
        <f>VLOOKUP($A2237, 'Hospitalisation Details'!$A$2:$K$2344, 5, FALSE)</f>
        <v>0</v>
      </c>
      <c r="O2237">
        <f>VLOOKUP($A2237, 'Hospitalisation Details'!$A$2:$K$2344, 6, FALSE)</f>
        <v>1400.44</v>
      </c>
      <c r="P2237" t="str">
        <f>VLOOKUP($A2237, 'Hospitalisation Details'!$A$2:$K$2344, 7, FALSE)</f>
        <v>tier - 2</v>
      </c>
      <c r="Q2237" t="str">
        <f>VLOOKUP($A2237, 'Hospitalisation Details'!$A$2:$K$2344, 8, FALSE)</f>
        <v>tier - 2</v>
      </c>
      <c r="R2237" t="str">
        <f>VLOOKUP($A2237, 'Hospitalisation Details'!$A$2:$K$2344, 9, FALSE)</f>
        <v>R1013</v>
      </c>
      <c r="S2237" t="str">
        <f>VLOOKUP($A2237, 'Hospitalisation Details'!$A$2:$K$2344, 10, FALSE)</f>
        <v>5Sep1998</v>
      </c>
      <c r="T2237">
        <f>VLOOKUP($A2237, 'Hospitalisation Details'!$A$2:$K$2344, 11, FALSE)</f>
        <v>24</v>
      </c>
    </row>
    <row r="2238" spans="1:20" ht="15.75" x14ac:dyDescent="0.25">
      <c r="A2238" s="1" t="s">
        <v>120</v>
      </c>
      <c r="B2238" t="str">
        <f>VLOOKUP($A2238, 'Customer Names'!$A$2:$D$2336, 2, FALSE)</f>
        <v>Kittaka</v>
      </c>
      <c r="C2238" t="str">
        <f>VLOOKUP($A2238, 'Customer Names'!$A$2:$D$2336, 3, FALSE)</f>
        <v xml:space="preserve"> Mr</v>
      </c>
      <c r="D2238" t="str">
        <f>VLOOKUP($A2238, 'Customer Names'!$A$2:$D$2336, 4, FALSE)</f>
        <v xml:space="preserve">  Daniel C</v>
      </c>
      <c r="E2238">
        <f>VLOOKUP($A2238, 'Medical Examinations'!$A$2:$J$2336, 2, FALSE)</f>
        <v>33.33</v>
      </c>
      <c r="F2238">
        <f>VLOOKUP($A2238, 'Medical Examinations'!$A$2:$J$2336, 3, FALSE)</f>
        <v>9.7899999999999991</v>
      </c>
      <c r="G2238" t="str">
        <f>VLOOKUP($A2238, 'Medical Examinations'!$A$2:$J$2336, 4, FALSE)</f>
        <v>Yes</v>
      </c>
      <c r="H2238" t="str">
        <f>VLOOKUP($A2238, 'Medical Examinations'!$A$2:$J$2336, 5, FALSE)</f>
        <v>No</v>
      </c>
      <c r="I2238" t="str">
        <f>VLOOKUP($A2238, 'Medical Examinations'!$A$2:$J$2336, 6, FALSE)</f>
        <v>No</v>
      </c>
      <c r="J2238">
        <f>VLOOKUP($A2238, 'Medical Examinations'!$A$2:$J$2336, 7, FALSE)</f>
        <v>1</v>
      </c>
      <c r="K2238" t="str">
        <f>VLOOKUP($A2238, 'Medical Examinations'!$A$2:$J$2336, 8, FALSE)</f>
        <v>No</v>
      </c>
      <c r="L2238" t="str">
        <f>VLOOKUP($A2238, 'Medical Examinations'!$A$2:$J$2336, 9, FALSE)</f>
        <v>Obesity</v>
      </c>
      <c r="M2238" t="str">
        <f>VLOOKUP($A2238, 'Medical Examinations'!$A$2:$J$2336, 10, FALSE)</f>
        <v>Diabetes</v>
      </c>
      <c r="N2238">
        <f>VLOOKUP($A2238, 'Hospitalisation Details'!$A$2:$K$2344, 5, FALSE)</f>
        <v>0</v>
      </c>
      <c r="O2238">
        <f>VLOOKUP($A2238, 'Hospitalisation Details'!$A$2:$K$2344, 6, FALSE)</f>
        <v>1391.53</v>
      </c>
      <c r="P2238" t="str">
        <f>VLOOKUP($A2238, 'Hospitalisation Details'!$A$2:$K$2344, 7, FALSE)</f>
        <v>tier - 2</v>
      </c>
      <c r="Q2238" t="str">
        <f>VLOOKUP($A2238, 'Hospitalisation Details'!$A$2:$K$2344, 8, FALSE)</f>
        <v>tier - 1</v>
      </c>
      <c r="R2238" t="str">
        <f>VLOOKUP($A2238, 'Hospitalisation Details'!$A$2:$K$2344, 9, FALSE)</f>
        <v>R1013</v>
      </c>
      <c r="S2238" t="str">
        <f>VLOOKUP($A2238, 'Hospitalisation Details'!$A$2:$K$2344, 10, FALSE)</f>
        <v>22Dec2002</v>
      </c>
      <c r="T2238">
        <f>VLOOKUP($A2238, 'Hospitalisation Details'!$A$2:$K$2344, 11, FALSE)</f>
        <v>20</v>
      </c>
    </row>
    <row r="2239" spans="1:20" ht="15.75" x14ac:dyDescent="0.25">
      <c r="A2239" s="1" t="s">
        <v>119</v>
      </c>
      <c r="B2239" t="str">
        <f>VLOOKUP($A2239, 'Customer Names'!$A$2:$D$2336, 2, FALSE)</f>
        <v>Concannon</v>
      </c>
      <c r="C2239" t="str">
        <f>VLOOKUP($A2239, 'Customer Names'!$A$2:$D$2336, 3, FALSE)</f>
        <v xml:space="preserve"> Mr</v>
      </c>
      <c r="D2239" t="str">
        <f>VLOOKUP($A2239, 'Customer Names'!$A$2:$D$2336, 4, FALSE)</f>
        <v xml:space="preserve">  Christopher S</v>
      </c>
      <c r="E2239">
        <f>VLOOKUP($A2239, 'Medical Examinations'!$A$2:$J$2336, 2, FALSE)</f>
        <v>18.5</v>
      </c>
      <c r="F2239">
        <f>VLOOKUP($A2239, 'Medical Examinations'!$A$2:$J$2336, 3, FALSE)</f>
        <v>11.84</v>
      </c>
      <c r="G2239" t="str">
        <f>VLOOKUP($A2239, 'Medical Examinations'!$A$2:$J$2336, 4, FALSE)</f>
        <v>No</v>
      </c>
      <c r="H2239" t="str">
        <f>VLOOKUP($A2239, 'Medical Examinations'!$A$2:$J$2336, 5, FALSE)</f>
        <v>No</v>
      </c>
      <c r="I2239" t="str">
        <f>VLOOKUP($A2239, 'Medical Examinations'!$A$2:$J$2336, 6, FALSE)</f>
        <v>No</v>
      </c>
      <c r="J2239">
        <f>VLOOKUP($A2239, 'Medical Examinations'!$A$2:$J$2336, 7, FALSE)</f>
        <v>0</v>
      </c>
      <c r="K2239" t="str">
        <f>VLOOKUP($A2239, 'Medical Examinations'!$A$2:$J$2336, 8, FALSE)</f>
        <v>No</v>
      </c>
      <c r="L2239" t="str">
        <f>VLOOKUP($A2239, 'Medical Examinations'!$A$2:$J$2336, 9, FALSE)</f>
        <v>Obesity</v>
      </c>
      <c r="M2239" t="str">
        <f>VLOOKUP($A2239, 'Medical Examinations'!$A$2:$J$2336, 10, FALSE)</f>
        <v>Diabetes</v>
      </c>
      <c r="N2239">
        <f>VLOOKUP($A2239, 'Hospitalisation Details'!$A$2:$K$2344, 5, FALSE)</f>
        <v>0</v>
      </c>
      <c r="O2239">
        <f>VLOOKUP($A2239, 'Hospitalisation Details'!$A$2:$K$2344, 6, FALSE)</f>
        <v>1390</v>
      </c>
      <c r="P2239" t="str">
        <f>VLOOKUP($A2239, 'Hospitalisation Details'!$A$2:$K$2344, 7, FALSE)</f>
        <v>tier - 2</v>
      </c>
      <c r="Q2239" t="str">
        <f>VLOOKUP($A2239, 'Hospitalisation Details'!$A$2:$K$2344, 8, FALSE)</f>
        <v>tier - 2</v>
      </c>
      <c r="R2239" t="str">
        <f>VLOOKUP($A2239, 'Hospitalisation Details'!$A$2:$K$2344, 9, FALSE)</f>
        <v>R1013</v>
      </c>
      <c r="S2239" t="str">
        <f>VLOOKUP($A2239, 'Hospitalisation Details'!$A$2:$K$2344, 10, FALSE)</f>
        <v>14Nov2002</v>
      </c>
      <c r="T2239">
        <f>VLOOKUP($A2239, 'Hospitalisation Details'!$A$2:$K$2344, 11, FALSE)</f>
        <v>20</v>
      </c>
    </row>
    <row r="2240" spans="1:20" ht="15.75" x14ac:dyDescent="0.25">
      <c r="A2240" s="1" t="s">
        <v>118</v>
      </c>
      <c r="B2240" t="str">
        <f>VLOOKUP($A2240, 'Customer Names'!$A$2:$D$2336, 2, FALSE)</f>
        <v>Johnson</v>
      </c>
      <c r="C2240" t="str">
        <f>VLOOKUP($A2240, 'Customer Names'!$A$2:$D$2336, 3, FALSE)</f>
        <v xml:space="preserve"> Mr</v>
      </c>
      <c r="D2240" t="str">
        <f>VLOOKUP($A2240, 'Customer Names'!$A$2:$D$2336, 4, FALSE)</f>
        <v xml:space="preserve">  William R</v>
      </c>
      <c r="E2240">
        <f>VLOOKUP($A2240, 'Medical Examinations'!$A$2:$J$2336, 2, FALSE)</f>
        <v>18.579999999999998</v>
      </c>
      <c r="F2240">
        <f>VLOOKUP($A2240, 'Medical Examinations'!$A$2:$J$2336, 3, FALSE)</f>
        <v>6.22</v>
      </c>
      <c r="G2240" t="str">
        <f>VLOOKUP($A2240, 'Medical Examinations'!$A$2:$J$2336, 4, FALSE)</f>
        <v>No</v>
      </c>
      <c r="H2240" t="str">
        <f>VLOOKUP($A2240, 'Medical Examinations'!$A$2:$J$2336, 5, FALSE)</f>
        <v>No</v>
      </c>
      <c r="I2240" t="str">
        <f>VLOOKUP($A2240, 'Medical Examinations'!$A$2:$J$2336, 6, FALSE)</f>
        <v>No</v>
      </c>
      <c r="J2240">
        <f>VLOOKUP($A2240, 'Medical Examinations'!$A$2:$J$2336, 7, FALSE)</f>
        <v>0</v>
      </c>
      <c r="K2240" t="str">
        <f>VLOOKUP($A2240, 'Medical Examinations'!$A$2:$J$2336, 8, FALSE)</f>
        <v>No</v>
      </c>
      <c r="L2240" t="str">
        <f>VLOOKUP($A2240, 'Medical Examinations'!$A$2:$J$2336, 9, FALSE)</f>
        <v>Obesity</v>
      </c>
      <c r="M2240" t="str">
        <f>VLOOKUP($A2240, 'Medical Examinations'!$A$2:$J$2336, 10, FALSE)</f>
        <v>Diabetes</v>
      </c>
      <c r="N2240">
        <f>VLOOKUP($A2240, 'Hospitalisation Details'!$A$2:$K$2344, 5, FALSE)</f>
        <v>0</v>
      </c>
      <c r="O2240">
        <f>VLOOKUP($A2240, 'Hospitalisation Details'!$A$2:$K$2344, 6, FALSE)</f>
        <v>1389</v>
      </c>
      <c r="P2240" t="str">
        <f>VLOOKUP($A2240, 'Hospitalisation Details'!$A$2:$K$2344, 7, FALSE)</f>
        <v>tier - 2</v>
      </c>
      <c r="Q2240" t="str">
        <f>VLOOKUP($A2240, 'Hospitalisation Details'!$A$2:$K$2344, 8, FALSE)</f>
        <v>tier - 2</v>
      </c>
      <c r="R2240" t="str">
        <f>VLOOKUP($A2240, 'Hospitalisation Details'!$A$2:$K$2344, 9, FALSE)</f>
        <v>R1013</v>
      </c>
      <c r="S2240" t="str">
        <f>VLOOKUP($A2240, 'Hospitalisation Details'!$A$2:$K$2344, 10, FALSE)</f>
        <v>6Jul1999</v>
      </c>
      <c r="T2240">
        <f>VLOOKUP($A2240, 'Hospitalisation Details'!$A$2:$K$2344, 11, FALSE)</f>
        <v>23</v>
      </c>
    </row>
    <row r="2241" spans="1:20" ht="15.75" x14ac:dyDescent="0.25">
      <c r="A2241" s="1" t="s">
        <v>117</v>
      </c>
      <c r="B2241" t="str">
        <f>VLOOKUP($A2241, 'Customer Names'!$A$2:$D$2336, 2, FALSE)</f>
        <v>Schultz</v>
      </c>
      <c r="C2241" t="str">
        <f>VLOOKUP($A2241, 'Customer Names'!$A$2:$D$2336, 3, FALSE)</f>
        <v xml:space="preserve"> Ms</v>
      </c>
      <c r="D2241" t="str">
        <f>VLOOKUP($A2241, 'Customer Names'!$A$2:$D$2336, 4, FALSE)</f>
        <v xml:space="preserve">  Lyndsy</v>
      </c>
      <c r="E2241">
        <f>VLOOKUP($A2241, 'Medical Examinations'!$A$2:$J$2336, 2, FALSE)</f>
        <v>16.64</v>
      </c>
      <c r="F2241">
        <f>VLOOKUP($A2241, 'Medical Examinations'!$A$2:$J$2336, 3, FALSE)</f>
        <v>10.01</v>
      </c>
      <c r="G2241" t="str">
        <f>VLOOKUP($A2241, 'Medical Examinations'!$A$2:$J$2336, 4, FALSE)</f>
        <v>No</v>
      </c>
      <c r="H2241" t="str">
        <f>VLOOKUP($A2241, 'Medical Examinations'!$A$2:$J$2336, 5, FALSE)</f>
        <v>No</v>
      </c>
      <c r="I2241" t="str">
        <f>VLOOKUP($A2241, 'Medical Examinations'!$A$2:$J$2336, 6, FALSE)</f>
        <v>No</v>
      </c>
      <c r="J2241">
        <f>VLOOKUP($A2241, 'Medical Examinations'!$A$2:$J$2336, 7, FALSE)</f>
        <v>0</v>
      </c>
      <c r="K2241" t="str">
        <f>VLOOKUP($A2241, 'Medical Examinations'!$A$2:$J$2336, 8, FALSE)</f>
        <v>No</v>
      </c>
      <c r="L2241" t="str">
        <f>VLOOKUP($A2241, 'Medical Examinations'!$A$2:$J$2336, 9, FALSE)</f>
        <v>Underweight</v>
      </c>
      <c r="M2241" t="str">
        <f>VLOOKUP($A2241, 'Medical Examinations'!$A$2:$J$2336, 10, FALSE)</f>
        <v>Diabetes</v>
      </c>
      <c r="N2241">
        <f>VLOOKUP($A2241, 'Hospitalisation Details'!$A$2:$K$2344, 5, FALSE)</f>
        <v>0</v>
      </c>
      <c r="O2241">
        <f>VLOOKUP($A2241, 'Hospitalisation Details'!$A$2:$K$2344, 6, FALSE)</f>
        <v>1382</v>
      </c>
      <c r="P2241" t="str">
        <f>VLOOKUP($A2241, 'Hospitalisation Details'!$A$2:$K$2344, 7, FALSE)</f>
        <v>tier - 2</v>
      </c>
      <c r="Q2241" t="str">
        <f>VLOOKUP($A2241, 'Hospitalisation Details'!$A$2:$K$2344, 8, FALSE)</f>
        <v>tier - 1</v>
      </c>
      <c r="R2241" t="str">
        <f>VLOOKUP($A2241, 'Hospitalisation Details'!$A$2:$K$2344, 9, FALSE)</f>
        <v>R1013</v>
      </c>
      <c r="S2241" t="str">
        <f>VLOOKUP($A2241, 'Hospitalisation Details'!$A$2:$K$2344, 10, FALSE)</f>
        <v>15Aug2002</v>
      </c>
      <c r="T2241">
        <f>VLOOKUP($A2241, 'Hospitalisation Details'!$A$2:$K$2344, 11, FALSE)</f>
        <v>20</v>
      </c>
    </row>
    <row r="2242" spans="1:20" ht="15.75" x14ac:dyDescent="0.25">
      <c r="A2242" s="1" t="s">
        <v>116</v>
      </c>
      <c r="B2242" t="str">
        <f>VLOOKUP($A2242, 'Customer Names'!$A$2:$D$2336, 2, FALSE)</f>
        <v>Brannigan</v>
      </c>
      <c r="C2242" t="str">
        <f>VLOOKUP($A2242, 'Customer Names'!$A$2:$D$2336, 3, FALSE)</f>
        <v xml:space="preserve"> Ms</v>
      </c>
      <c r="D2242" t="str">
        <f>VLOOKUP($A2242, 'Customer Names'!$A$2:$D$2336, 4, FALSE)</f>
        <v xml:space="preserve">  Jessica</v>
      </c>
      <c r="E2242">
        <f>VLOOKUP($A2242, 'Medical Examinations'!$A$2:$J$2336, 2, FALSE)</f>
        <v>19.329999999999998</v>
      </c>
      <c r="F2242">
        <f>VLOOKUP($A2242, 'Medical Examinations'!$A$2:$J$2336, 3, FALSE)</f>
        <v>4.32</v>
      </c>
      <c r="G2242" t="str">
        <f>VLOOKUP($A2242, 'Medical Examinations'!$A$2:$J$2336, 4, FALSE)</f>
        <v>No</v>
      </c>
      <c r="H2242" t="str">
        <f>VLOOKUP($A2242, 'Medical Examinations'!$A$2:$J$2336, 5, FALSE)</f>
        <v>No</v>
      </c>
      <c r="I2242" t="str">
        <f>VLOOKUP($A2242, 'Medical Examinations'!$A$2:$J$2336, 6, FALSE)</f>
        <v>No</v>
      </c>
      <c r="J2242">
        <f>VLOOKUP($A2242, 'Medical Examinations'!$A$2:$J$2336, 7, FALSE)</f>
        <v>0</v>
      </c>
      <c r="K2242" t="str">
        <f>VLOOKUP($A2242, 'Medical Examinations'!$A$2:$J$2336, 8, FALSE)</f>
        <v>No</v>
      </c>
      <c r="L2242" t="str">
        <f>VLOOKUP($A2242, 'Medical Examinations'!$A$2:$J$2336, 9, FALSE)</f>
        <v>Obesity</v>
      </c>
      <c r="M2242" t="str">
        <f>VLOOKUP($A2242, 'Medical Examinations'!$A$2:$J$2336, 10, FALSE)</f>
        <v>Normal</v>
      </c>
      <c r="N2242">
        <f>VLOOKUP($A2242, 'Hospitalisation Details'!$A$2:$K$2344, 5, FALSE)</f>
        <v>0</v>
      </c>
      <c r="O2242">
        <f>VLOOKUP($A2242, 'Hospitalisation Details'!$A$2:$K$2344, 6, FALSE)</f>
        <v>1359</v>
      </c>
      <c r="P2242" t="str">
        <f>VLOOKUP($A2242, 'Hospitalisation Details'!$A$2:$K$2344, 7, FALSE)</f>
        <v>tier - 2</v>
      </c>
      <c r="Q2242" t="str">
        <f>VLOOKUP($A2242, 'Hospitalisation Details'!$A$2:$K$2344, 8, FALSE)</f>
        <v>tier - 1</v>
      </c>
      <c r="R2242" t="str">
        <f>VLOOKUP($A2242, 'Hospitalisation Details'!$A$2:$K$2344, 9, FALSE)</f>
        <v>R1013</v>
      </c>
      <c r="S2242" t="str">
        <f>VLOOKUP($A2242, 'Hospitalisation Details'!$A$2:$K$2344, 10, FALSE)</f>
        <v>3Dec1998</v>
      </c>
      <c r="T2242">
        <f>VLOOKUP($A2242, 'Hospitalisation Details'!$A$2:$K$2344, 11, FALSE)</f>
        <v>24</v>
      </c>
    </row>
    <row r="2243" spans="1:20" ht="15.75" x14ac:dyDescent="0.25">
      <c r="A2243" s="1" t="s">
        <v>115</v>
      </c>
      <c r="B2243" t="str">
        <f>VLOOKUP($A2243, 'Customer Names'!$A$2:$D$2336, 2, FALSE)</f>
        <v>Cavallo</v>
      </c>
      <c r="C2243" t="str">
        <f>VLOOKUP($A2243, 'Customer Names'!$A$2:$D$2336, 3, FALSE)</f>
        <v xml:space="preserve"> Ms</v>
      </c>
      <c r="D2243" t="str">
        <f>VLOOKUP($A2243, 'Customer Names'!$A$2:$D$2336, 4, FALSE)</f>
        <v xml:space="preserve">  Anna</v>
      </c>
      <c r="E2243">
        <f>VLOOKUP($A2243, 'Medical Examinations'!$A$2:$J$2336, 2, FALSE)</f>
        <v>21.26</v>
      </c>
      <c r="F2243">
        <f>VLOOKUP($A2243, 'Medical Examinations'!$A$2:$J$2336, 3, FALSE)</f>
        <v>5.65</v>
      </c>
      <c r="G2243" t="str">
        <f>VLOOKUP($A2243, 'Medical Examinations'!$A$2:$J$2336, 4, FALSE)</f>
        <v>No</v>
      </c>
      <c r="H2243" t="str">
        <f>VLOOKUP($A2243, 'Medical Examinations'!$A$2:$J$2336, 5, FALSE)</f>
        <v>No</v>
      </c>
      <c r="I2243" t="str">
        <f>VLOOKUP($A2243, 'Medical Examinations'!$A$2:$J$2336, 6, FALSE)</f>
        <v>Yes</v>
      </c>
      <c r="J2243">
        <f>VLOOKUP($A2243, 'Medical Examinations'!$A$2:$J$2336, 7, FALSE)</f>
        <v>0</v>
      </c>
      <c r="K2243" t="str">
        <f>VLOOKUP($A2243, 'Medical Examinations'!$A$2:$J$2336, 8, FALSE)</f>
        <v>No</v>
      </c>
      <c r="L2243" t="str">
        <f>VLOOKUP($A2243, 'Medical Examinations'!$A$2:$J$2336, 9, FALSE)</f>
        <v>Obesity</v>
      </c>
      <c r="M2243" t="str">
        <f>VLOOKUP($A2243, 'Medical Examinations'!$A$2:$J$2336, 10, FALSE)</f>
        <v>Normal</v>
      </c>
      <c r="N2243">
        <f>VLOOKUP($A2243, 'Hospitalisation Details'!$A$2:$K$2344, 5, FALSE)</f>
        <v>0</v>
      </c>
      <c r="O2243">
        <f>VLOOKUP($A2243, 'Hospitalisation Details'!$A$2:$K$2344, 6, FALSE)</f>
        <v>1341.16</v>
      </c>
      <c r="P2243" t="str">
        <f>VLOOKUP($A2243, 'Hospitalisation Details'!$A$2:$K$2344, 7, FALSE)</f>
        <v>tier - 2</v>
      </c>
      <c r="Q2243" t="str">
        <f>VLOOKUP($A2243, 'Hospitalisation Details'!$A$2:$K$2344, 8, FALSE)</f>
        <v>tier - 2</v>
      </c>
      <c r="R2243" t="str">
        <f>VLOOKUP($A2243, 'Hospitalisation Details'!$A$2:$K$2344, 9, FALSE)</f>
        <v>R1012</v>
      </c>
      <c r="S2243" t="str">
        <f>VLOOKUP($A2243, 'Hospitalisation Details'!$A$2:$K$2344, 10, FALSE)</f>
        <v>7Nov1997</v>
      </c>
      <c r="T2243">
        <f>VLOOKUP($A2243, 'Hospitalisation Details'!$A$2:$K$2344, 11, FALSE)</f>
        <v>25</v>
      </c>
    </row>
    <row r="2244" spans="1:20" ht="15.75" x14ac:dyDescent="0.25">
      <c r="A2244" s="1" t="s">
        <v>114</v>
      </c>
      <c r="B2244" t="str">
        <f>VLOOKUP($A2244, 'Customer Names'!$A$2:$D$2336, 2, FALSE)</f>
        <v>Chang</v>
      </c>
      <c r="C2244" t="str">
        <f>VLOOKUP($A2244, 'Customer Names'!$A$2:$D$2336, 3, FALSE)</f>
        <v xml:space="preserve"> Mr</v>
      </c>
      <c r="D2244" t="str">
        <f>VLOOKUP($A2244, 'Customer Names'!$A$2:$D$2336, 4, FALSE)</f>
        <v xml:space="preserve">  Jordan</v>
      </c>
      <c r="E2244">
        <f>VLOOKUP($A2244, 'Medical Examinations'!$A$2:$J$2336, 2, FALSE)</f>
        <v>15.6</v>
      </c>
      <c r="F2244">
        <f>VLOOKUP($A2244, 'Medical Examinations'!$A$2:$J$2336, 3, FALSE)</f>
        <v>4.12</v>
      </c>
      <c r="G2244" t="str">
        <f>VLOOKUP($A2244, 'Medical Examinations'!$A$2:$J$2336, 4, FALSE)</f>
        <v>No</v>
      </c>
      <c r="H2244" t="str">
        <f>VLOOKUP($A2244, 'Medical Examinations'!$A$2:$J$2336, 5, FALSE)</f>
        <v>No</v>
      </c>
      <c r="I2244" t="str">
        <f>VLOOKUP($A2244, 'Medical Examinations'!$A$2:$J$2336, 6, FALSE)</f>
        <v>No</v>
      </c>
      <c r="J2244">
        <f>VLOOKUP($A2244, 'Medical Examinations'!$A$2:$J$2336, 7, FALSE)</f>
        <v>0</v>
      </c>
      <c r="K2244" t="str">
        <f>VLOOKUP($A2244, 'Medical Examinations'!$A$2:$J$2336, 8, FALSE)</f>
        <v>No</v>
      </c>
      <c r="L2244" t="str">
        <f>VLOOKUP($A2244, 'Medical Examinations'!$A$2:$J$2336, 9, FALSE)</f>
        <v>Underweight</v>
      </c>
      <c r="M2244" t="str">
        <f>VLOOKUP($A2244, 'Medical Examinations'!$A$2:$J$2336, 10, FALSE)</f>
        <v>Normal</v>
      </c>
      <c r="N2244">
        <f>VLOOKUP($A2244, 'Hospitalisation Details'!$A$2:$K$2344, 5, FALSE)</f>
        <v>0</v>
      </c>
      <c r="O2244">
        <f>VLOOKUP($A2244, 'Hospitalisation Details'!$A$2:$K$2344, 6, FALSE)</f>
        <v>1338</v>
      </c>
      <c r="P2244" t="str">
        <f>VLOOKUP($A2244, 'Hospitalisation Details'!$A$2:$K$2344, 7, FALSE)</f>
        <v>tier - 2</v>
      </c>
      <c r="Q2244" t="str">
        <f>VLOOKUP($A2244, 'Hospitalisation Details'!$A$2:$K$2344, 8, FALSE)</f>
        <v>tier - 3</v>
      </c>
      <c r="R2244" t="str">
        <f>VLOOKUP($A2244, 'Hospitalisation Details'!$A$2:$K$2344, 9, FALSE)</f>
        <v>R1012</v>
      </c>
      <c r="S2244" t="str">
        <f>VLOOKUP($A2244, 'Hospitalisation Details'!$A$2:$K$2344, 10, FALSE)</f>
        <v>30Jul1995</v>
      </c>
      <c r="T2244">
        <f>VLOOKUP($A2244, 'Hospitalisation Details'!$A$2:$K$2344, 11, FALSE)</f>
        <v>27</v>
      </c>
    </row>
    <row r="2245" spans="1:20" ht="15.75" x14ac:dyDescent="0.25">
      <c r="A2245" s="1" t="s">
        <v>113</v>
      </c>
      <c r="B2245" t="str">
        <f>VLOOKUP($A2245, 'Customer Names'!$A$2:$D$2336, 2, FALSE)</f>
        <v>Axelrod</v>
      </c>
      <c r="C2245" t="str">
        <f>VLOOKUP($A2245, 'Customer Names'!$A$2:$D$2336, 3, FALSE)</f>
        <v xml:space="preserve"> Mr</v>
      </c>
      <c r="D2245" t="str">
        <f>VLOOKUP($A2245, 'Customer Names'!$A$2:$D$2336, 4, FALSE)</f>
        <v xml:space="preserve">  Brian</v>
      </c>
      <c r="E2245">
        <f>VLOOKUP($A2245, 'Medical Examinations'!$A$2:$J$2336, 2, FALSE)</f>
        <v>24.39</v>
      </c>
      <c r="F2245">
        <f>VLOOKUP($A2245, 'Medical Examinations'!$A$2:$J$2336, 3, FALSE)</f>
        <v>6.24</v>
      </c>
      <c r="G2245" t="str">
        <f>VLOOKUP($A2245, 'Medical Examinations'!$A$2:$J$2336, 4, FALSE)</f>
        <v>No</v>
      </c>
      <c r="H2245" t="str">
        <f>VLOOKUP($A2245, 'Medical Examinations'!$A$2:$J$2336, 5, FALSE)</f>
        <v>No</v>
      </c>
      <c r="I2245" t="str">
        <f>VLOOKUP($A2245, 'Medical Examinations'!$A$2:$J$2336, 6, FALSE)</f>
        <v>No</v>
      </c>
      <c r="J2245">
        <f>VLOOKUP($A2245, 'Medical Examinations'!$A$2:$J$2336, 7, FALSE)</f>
        <v>0</v>
      </c>
      <c r="K2245" t="str">
        <f>VLOOKUP($A2245, 'Medical Examinations'!$A$2:$J$2336, 8, FALSE)</f>
        <v>No</v>
      </c>
      <c r="L2245" t="str">
        <f>VLOOKUP($A2245, 'Medical Examinations'!$A$2:$J$2336, 9, FALSE)</f>
        <v>Obesity</v>
      </c>
      <c r="M2245" t="str">
        <f>VLOOKUP($A2245, 'Medical Examinations'!$A$2:$J$2336, 10, FALSE)</f>
        <v>Diabetes</v>
      </c>
      <c r="N2245">
        <f>VLOOKUP($A2245, 'Hospitalisation Details'!$A$2:$K$2344, 5, FALSE)</f>
        <v>0</v>
      </c>
      <c r="O2245">
        <f>VLOOKUP($A2245, 'Hospitalisation Details'!$A$2:$K$2344, 6, FALSE)</f>
        <v>1332.61</v>
      </c>
      <c r="P2245" t="str">
        <f>VLOOKUP($A2245, 'Hospitalisation Details'!$A$2:$K$2344, 7, FALSE)</f>
        <v>tier - 2</v>
      </c>
      <c r="Q2245" t="str">
        <f>VLOOKUP($A2245, 'Hospitalisation Details'!$A$2:$K$2344, 8, FALSE)</f>
        <v>tier - 3</v>
      </c>
      <c r="R2245" t="str">
        <f>VLOOKUP($A2245, 'Hospitalisation Details'!$A$2:$K$2344, 9, FALSE)</f>
        <v>R1013</v>
      </c>
      <c r="S2245" t="str">
        <f>VLOOKUP($A2245, 'Hospitalisation Details'!$A$2:$K$2344, 10, FALSE)</f>
        <v>12Jul1998</v>
      </c>
      <c r="T2245">
        <f>VLOOKUP($A2245, 'Hospitalisation Details'!$A$2:$K$2344, 11, FALSE)</f>
        <v>24</v>
      </c>
    </row>
    <row r="2246" spans="1:20" ht="15.75" x14ac:dyDescent="0.25">
      <c r="A2246" s="1" t="s">
        <v>112</v>
      </c>
      <c r="B2246" t="str">
        <f>VLOOKUP($A2246, 'Customer Names'!$A$2:$D$2336, 2, FALSE)</f>
        <v>Davenport</v>
      </c>
      <c r="C2246" t="str">
        <f>VLOOKUP($A2246, 'Customer Names'!$A$2:$D$2336, 3, FALSE)</f>
        <v xml:space="preserve"> Ms</v>
      </c>
      <c r="D2246" t="str">
        <f>VLOOKUP($A2246, 'Customer Names'!$A$2:$D$2336, 4, FALSE)</f>
        <v xml:space="preserve">  Katherine A</v>
      </c>
      <c r="E2246">
        <f>VLOOKUP($A2246, 'Medical Examinations'!$A$2:$J$2336, 2, FALSE)</f>
        <v>24.75</v>
      </c>
      <c r="F2246">
        <f>VLOOKUP($A2246, 'Medical Examinations'!$A$2:$J$2336, 3, FALSE)</f>
        <v>4.83</v>
      </c>
      <c r="G2246" t="str">
        <f>VLOOKUP($A2246, 'Medical Examinations'!$A$2:$J$2336, 4, FALSE)</f>
        <v>No</v>
      </c>
      <c r="H2246" t="str">
        <f>VLOOKUP($A2246, 'Medical Examinations'!$A$2:$J$2336, 5, FALSE)</f>
        <v>No</v>
      </c>
      <c r="I2246" t="str">
        <f>VLOOKUP($A2246, 'Medical Examinations'!$A$2:$J$2336, 6, FALSE)</f>
        <v>No</v>
      </c>
      <c r="J2246">
        <f>VLOOKUP($A2246, 'Medical Examinations'!$A$2:$J$2336, 7, FALSE)</f>
        <v>0</v>
      </c>
      <c r="K2246" t="str">
        <f>VLOOKUP($A2246, 'Medical Examinations'!$A$2:$J$2336, 8, FALSE)</f>
        <v>No</v>
      </c>
      <c r="L2246" t="str">
        <f>VLOOKUP($A2246, 'Medical Examinations'!$A$2:$J$2336, 9, FALSE)</f>
        <v>Obesity</v>
      </c>
      <c r="M2246" t="str">
        <f>VLOOKUP($A2246, 'Medical Examinations'!$A$2:$J$2336, 10, FALSE)</f>
        <v>Normal</v>
      </c>
      <c r="N2246">
        <f>VLOOKUP($A2246, 'Hospitalisation Details'!$A$2:$K$2344, 5, FALSE)</f>
        <v>0</v>
      </c>
      <c r="O2246">
        <f>VLOOKUP($A2246, 'Hospitalisation Details'!$A$2:$K$2344, 6, FALSE)</f>
        <v>1329.17</v>
      </c>
      <c r="P2246" t="str">
        <f>VLOOKUP($A2246, 'Hospitalisation Details'!$A$2:$K$2344, 7, FALSE)</f>
        <v>tier - 2</v>
      </c>
      <c r="Q2246" t="str">
        <f>VLOOKUP($A2246, 'Hospitalisation Details'!$A$2:$K$2344, 8, FALSE)</f>
        <v>tier - 3</v>
      </c>
      <c r="R2246" t="str">
        <f>VLOOKUP($A2246, 'Hospitalisation Details'!$A$2:$K$2344, 9, FALSE)</f>
        <v>R1013</v>
      </c>
      <c r="S2246" t="str">
        <f>VLOOKUP($A2246, 'Hospitalisation Details'!$A$2:$K$2344, 10, FALSE)</f>
        <v>14Oct1999</v>
      </c>
      <c r="T2246">
        <f>VLOOKUP($A2246, 'Hospitalisation Details'!$A$2:$K$2344, 11, FALSE)</f>
        <v>23</v>
      </c>
    </row>
    <row r="2247" spans="1:20" ht="15.75" x14ac:dyDescent="0.25">
      <c r="A2247" s="1" t="s">
        <v>111</v>
      </c>
      <c r="B2247" t="str">
        <f>VLOOKUP($A2247, 'Customer Names'!$A$2:$D$2336, 2, FALSE)</f>
        <v>Roberge</v>
      </c>
      <c r="C2247" t="str">
        <f>VLOOKUP($A2247, 'Customer Names'!$A$2:$D$2336, 3, FALSE)</f>
        <v xml:space="preserve"> Ms</v>
      </c>
      <c r="D2247" t="str">
        <f>VLOOKUP($A2247, 'Customer Names'!$A$2:$D$2336, 4, FALSE)</f>
        <v xml:space="preserve">  Melanie</v>
      </c>
      <c r="E2247">
        <f>VLOOKUP($A2247, 'Medical Examinations'!$A$2:$J$2336, 2, FALSE)</f>
        <v>20.88</v>
      </c>
      <c r="F2247">
        <f>VLOOKUP($A2247, 'Medical Examinations'!$A$2:$J$2336, 3, FALSE)</f>
        <v>7.4</v>
      </c>
      <c r="G2247" t="str">
        <f>VLOOKUP($A2247, 'Medical Examinations'!$A$2:$J$2336, 4, FALSE)</f>
        <v>No</v>
      </c>
      <c r="H2247" t="str">
        <f>VLOOKUP($A2247, 'Medical Examinations'!$A$2:$J$2336, 5, FALSE)</f>
        <v>No</v>
      </c>
      <c r="I2247" t="str">
        <f>VLOOKUP($A2247, 'Medical Examinations'!$A$2:$J$2336, 6, FALSE)</f>
        <v>No</v>
      </c>
      <c r="J2247">
        <f>VLOOKUP($A2247, 'Medical Examinations'!$A$2:$J$2336, 7, FALSE)</f>
        <v>0</v>
      </c>
      <c r="K2247" t="str">
        <f>VLOOKUP($A2247, 'Medical Examinations'!$A$2:$J$2336, 8, FALSE)</f>
        <v>No</v>
      </c>
      <c r="L2247" t="str">
        <f>VLOOKUP($A2247, 'Medical Examinations'!$A$2:$J$2336, 9, FALSE)</f>
        <v>Obesity</v>
      </c>
      <c r="M2247" t="str">
        <f>VLOOKUP($A2247, 'Medical Examinations'!$A$2:$J$2336, 10, FALSE)</f>
        <v>Diabetes</v>
      </c>
      <c r="N2247">
        <f>VLOOKUP($A2247, 'Hospitalisation Details'!$A$2:$K$2344, 5, FALSE)</f>
        <v>0</v>
      </c>
      <c r="O2247">
        <f>VLOOKUP($A2247, 'Hospitalisation Details'!$A$2:$K$2344, 6, FALSE)</f>
        <v>1315</v>
      </c>
      <c r="P2247" t="str">
        <f>VLOOKUP($A2247, 'Hospitalisation Details'!$A$2:$K$2344, 7, FALSE)</f>
        <v>tier - 2</v>
      </c>
      <c r="Q2247" t="str">
        <f>VLOOKUP($A2247, 'Hospitalisation Details'!$A$2:$K$2344, 8, FALSE)</f>
        <v>tier - 2</v>
      </c>
      <c r="R2247" t="str">
        <f>VLOOKUP($A2247, 'Hospitalisation Details'!$A$2:$K$2344, 9, FALSE)</f>
        <v>R1013</v>
      </c>
      <c r="S2247" t="str">
        <f>VLOOKUP($A2247, 'Hospitalisation Details'!$A$2:$K$2344, 10, FALSE)</f>
        <v>13Oct2002</v>
      </c>
      <c r="T2247">
        <f>VLOOKUP($A2247, 'Hospitalisation Details'!$A$2:$K$2344, 11, FALSE)</f>
        <v>20</v>
      </c>
    </row>
    <row r="2248" spans="1:20" ht="15.75" x14ac:dyDescent="0.25">
      <c r="A2248" s="1" t="s">
        <v>110</v>
      </c>
      <c r="B2248" t="str">
        <f>VLOOKUP($A2248, 'Customer Names'!$A$2:$D$2336, 2, FALSE)</f>
        <v>Schmidt</v>
      </c>
      <c r="C2248" t="str">
        <f>VLOOKUP($A2248, 'Customer Names'!$A$2:$D$2336, 3, FALSE)</f>
        <v xml:space="preserve"> Ms</v>
      </c>
      <c r="D2248" t="str">
        <f>VLOOKUP($A2248, 'Customer Names'!$A$2:$D$2336, 4, FALSE)</f>
        <v xml:space="preserve">  Jessica</v>
      </c>
      <c r="E2248">
        <f>VLOOKUP($A2248, 'Medical Examinations'!$A$2:$J$2336, 2, FALSE)</f>
        <v>20.43</v>
      </c>
      <c r="F2248">
        <f>VLOOKUP($A2248, 'Medical Examinations'!$A$2:$J$2336, 3, FALSE)</f>
        <v>4.54</v>
      </c>
      <c r="G2248" t="str">
        <f>VLOOKUP($A2248, 'Medical Examinations'!$A$2:$J$2336, 4, FALSE)</f>
        <v>No</v>
      </c>
      <c r="H2248" t="str">
        <f>VLOOKUP($A2248, 'Medical Examinations'!$A$2:$J$2336, 5, FALSE)</f>
        <v>No</v>
      </c>
      <c r="I2248" t="str">
        <f>VLOOKUP($A2248, 'Medical Examinations'!$A$2:$J$2336, 6, FALSE)</f>
        <v>No</v>
      </c>
      <c r="J2248">
        <f>VLOOKUP($A2248, 'Medical Examinations'!$A$2:$J$2336, 7, FALSE)</f>
        <v>0</v>
      </c>
      <c r="K2248" t="str">
        <f>VLOOKUP($A2248, 'Medical Examinations'!$A$2:$J$2336, 8, FALSE)</f>
        <v>No</v>
      </c>
      <c r="L2248" t="str">
        <f>VLOOKUP($A2248, 'Medical Examinations'!$A$2:$J$2336, 9, FALSE)</f>
        <v>Obesity</v>
      </c>
      <c r="M2248" t="str">
        <f>VLOOKUP($A2248, 'Medical Examinations'!$A$2:$J$2336, 10, FALSE)</f>
        <v>Normal</v>
      </c>
      <c r="N2248">
        <f>VLOOKUP($A2248, 'Hospitalisation Details'!$A$2:$K$2344, 5, FALSE)</f>
        <v>0</v>
      </c>
      <c r="O2248">
        <f>VLOOKUP($A2248, 'Hospitalisation Details'!$A$2:$K$2344, 6, FALSE)</f>
        <v>1304</v>
      </c>
      <c r="P2248" t="str">
        <f>VLOOKUP($A2248, 'Hospitalisation Details'!$A$2:$K$2344, 7, FALSE)</f>
        <v>tier - 2</v>
      </c>
      <c r="Q2248" t="str">
        <f>VLOOKUP($A2248, 'Hospitalisation Details'!$A$2:$K$2344, 8, FALSE)</f>
        <v>tier - 2</v>
      </c>
      <c r="R2248" t="str">
        <f>VLOOKUP($A2248, 'Hospitalisation Details'!$A$2:$K$2344, 9, FALSE)</f>
        <v>R1013</v>
      </c>
      <c r="S2248" t="str">
        <f>VLOOKUP($A2248, 'Hospitalisation Details'!$A$2:$K$2344, 10, FALSE)</f>
        <v>2Dec1999</v>
      </c>
      <c r="T2248">
        <f>VLOOKUP($A2248, 'Hospitalisation Details'!$A$2:$K$2344, 11, FALSE)</f>
        <v>23</v>
      </c>
    </row>
    <row r="2249" spans="1:20" ht="15.75" x14ac:dyDescent="0.25">
      <c r="A2249" s="1" t="s">
        <v>109</v>
      </c>
      <c r="B2249" t="str">
        <f>VLOOKUP($A2249, 'Customer Names'!$A$2:$D$2336, 2, FALSE)</f>
        <v>Kosters</v>
      </c>
      <c r="C2249" t="str">
        <f>VLOOKUP($A2249, 'Customer Names'!$A$2:$D$2336, 3, FALSE)</f>
        <v xml:space="preserve"> Mr</v>
      </c>
      <c r="D2249" t="str">
        <f>VLOOKUP($A2249, 'Customer Names'!$A$2:$D$2336, 4, FALSE)</f>
        <v xml:space="preserve">  Eric S</v>
      </c>
      <c r="E2249">
        <f>VLOOKUP($A2249, 'Medical Examinations'!$A$2:$J$2336, 2, FALSE)</f>
        <v>15.18</v>
      </c>
      <c r="F2249">
        <f>VLOOKUP($A2249, 'Medical Examinations'!$A$2:$J$2336, 3, FALSE)</f>
        <v>11.11</v>
      </c>
      <c r="G2249" t="str">
        <f>VLOOKUP($A2249, 'Medical Examinations'!$A$2:$J$2336, 4, FALSE)</f>
        <v>No</v>
      </c>
      <c r="H2249" t="str">
        <f>VLOOKUP($A2249, 'Medical Examinations'!$A$2:$J$2336, 5, FALSE)</f>
        <v>No</v>
      </c>
      <c r="I2249" t="str">
        <f>VLOOKUP($A2249, 'Medical Examinations'!$A$2:$J$2336, 6, FALSE)</f>
        <v>No</v>
      </c>
      <c r="J2249">
        <f>VLOOKUP($A2249, 'Medical Examinations'!$A$2:$J$2336, 7, FALSE)</f>
        <v>0</v>
      </c>
      <c r="K2249" t="str">
        <f>VLOOKUP($A2249, 'Medical Examinations'!$A$2:$J$2336, 8, FALSE)</f>
        <v>No</v>
      </c>
      <c r="L2249" t="str">
        <f>VLOOKUP($A2249, 'Medical Examinations'!$A$2:$J$2336, 9, FALSE)</f>
        <v>Underweight</v>
      </c>
      <c r="M2249" t="str">
        <f>VLOOKUP($A2249, 'Medical Examinations'!$A$2:$J$2336, 10, FALSE)</f>
        <v>Diabetes</v>
      </c>
      <c r="N2249">
        <f>VLOOKUP($A2249, 'Hospitalisation Details'!$A$2:$K$2344, 5, FALSE)</f>
        <v>0</v>
      </c>
      <c r="O2249">
        <f>VLOOKUP($A2249, 'Hospitalisation Details'!$A$2:$K$2344, 6, FALSE)</f>
        <v>1304</v>
      </c>
      <c r="P2249" t="str">
        <f>VLOOKUP($A2249, 'Hospitalisation Details'!$A$2:$K$2344, 7, FALSE)</f>
        <v>tier - 2</v>
      </c>
      <c r="Q2249" t="str">
        <f>VLOOKUP($A2249, 'Hospitalisation Details'!$A$2:$K$2344, 8, FALSE)</f>
        <v>tier - 2</v>
      </c>
      <c r="R2249" t="str">
        <f>VLOOKUP($A2249, 'Hospitalisation Details'!$A$2:$K$2344, 9, FALSE)</f>
        <v>R1012</v>
      </c>
      <c r="S2249" t="str">
        <f>VLOOKUP($A2249, 'Hospitalisation Details'!$A$2:$K$2344, 10, FALSE)</f>
        <v>10Dec2002</v>
      </c>
      <c r="T2249">
        <f>VLOOKUP($A2249, 'Hospitalisation Details'!$A$2:$K$2344, 11, FALSE)</f>
        <v>20</v>
      </c>
    </row>
    <row r="2250" spans="1:20" ht="15.75" x14ac:dyDescent="0.25">
      <c r="A2250" s="1" t="s">
        <v>108</v>
      </c>
      <c r="B2250" t="str">
        <f>VLOOKUP($A2250, 'Customer Names'!$A$2:$D$2336, 2, FALSE)</f>
        <v>Dykes</v>
      </c>
      <c r="C2250" t="str">
        <f>VLOOKUP($A2250, 'Customer Names'!$A$2:$D$2336, 3, FALSE)</f>
        <v xml:space="preserve"> Mr</v>
      </c>
      <c r="D2250" t="str">
        <f>VLOOKUP($A2250, 'Customer Names'!$A$2:$D$2336, 4, FALSE)</f>
        <v xml:space="preserve">  Joseph</v>
      </c>
      <c r="E2250">
        <f>VLOOKUP($A2250, 'Medical Examinations'!$A$2:$J$2336, 2, FALSE)</f>
        <v>15.12</v>
      </c>
      <c r="F2250">
        <f>VLOOKUP($A2250, 'Medical Examinations'!$A$2:$J$2336, 3, FALSE)</f>
        <v>4.03</v>
      </c>
      <c r="G2250" t="str">
        <f>VLOOKUP($A2250, 'Medical Examinations'!$A$2:$J$2336, 4, FALSE)</f>
        <v>No</v>
      </c>
      <c r="H2250" t="str">
        <f>VLOOKUP($A2250, 'Medical Examinations'!$A$2:$J$2336, 5, FALSE)</f>
        <v>No</v>
      </c>
      <c r="I2250" t="str">
        <f>VLOOKUP($A2250, 'Medical Examinations'!$A$2:$J$2336, 6, FALSE)</f>
        <v>No</v>
      </c>
      <c r="J2250">
        <f>VLOOKUP($A2250, 'Medical Examinations'!$A$2:$J$2336, 7, FALSE)</f>
        <v>0</v>
      </c>
      <c r="K2250" t="str">
        <f>VLOOKUP($A2250, 'Medical Examinations'!$A$2:$J$2336, 8, FALSE)</f>
        <v>No</v>
      </c>
      <c r="L2250" t="str">
        <f>VLOOKUP($A2250, 'Medical Examinations'!$A$2:$J$2336, 9, FALSE)</f>
        <v>Underweight</v>
      </c>
      <c r="M2250" t="str">
        <f>VLOOKUP($A2250, 'Medical Examinations'!$A$2:$J$2336, 10, FALSE)</f>
        <v>Normal</v>
      </c>
      <c r="N2250">
        <f>VLOOKUP($A2250, 'Hospitalisation Details'!$A$2:$K$2344, 5, FALSE)</f>
        <v>0</v>
      </c>
      <c r="O2250">
        <f>VLOOKUP($A2250, 'Hospitalisation Details'!$A$2:$K$2344, 6, FALSE)</f>
        <v>1293</v>
      </c>
      <c r="P2250" t="str">
        <f>VLOOKUP($A2250, 'Hospitalisation Details'!$A$2:$K$2344, 7, FALSE)</f>
        <v>tier - 2</v>
      </c>
      <c r="Q2250" t="str">
        <f>VLOOKUP($A2250, 'Hospitalisation Details'!$A$2:$K$2344, 8, FALSE)</f>
        <v>tier - 3</v>
      </c>
      <c r="R2250" t="str">
        <f>VLOOKUP($A2250, 'Hospitalisation Details'!$A$2:$K$2344, 9, FALSE)</f>
        <v>R1012</v>
      </c>
      <c r="S2250" t="str">
        <f>VLOOKUP($A2250, 'Hospitalisation Details'!$A$2:$K$2344, 10, FALSE)</f>
        <v>29Nov2001</v>
      </c>
      <c r="T2250">
        <f>VLOOKUP($A2250, 'Hospitalisation Details'!$A$2:$K$2344, 11, FALSE)</f>
        <v>21</v>
      </c>
    </row>
    <row r="2251" spans="1:20" ht="15.75" x14ac:dyDescent="0.25">
      <c r="A2251" s="1" t="s">
        <v>107</v>
      </c>
      <c r="B2251" t="str">
        <f>VLOOKUP($A2251, 'Customer Names'!$A$2:$D$2336, 2, FALSE)</f>
        <v>Velan</v>
      </c>
      <c r="C2251" t="str">
        <f>VLOOKUP($A2251, 'Customer Names'!$A$2:$D$2336, 3, FALSE)</f>
        <v xml:space="preserve"> Ms</v>
      </c>
      <c r="D2251" t="str">
        <f>VLOOKUP($A2251, 'Customer Names'!$A$2:$D$2336, 4, FALSE)</f>
        <v xml:space="preserve">  Mary</v>
      </c>
      <c r="E2251">
        <f>VLOOKUP($A2251, 'Medical Examinations'!$A$2:$J$2336, 2, FALSE)</f>
        <v>23.88</v>
      </c>
      <c r="F2251">
        <f>VLOOKUP($A2251, 'Medical Examinations'!$A$2:$J$2336, 3, FALSE)</f>
        <v>4.51</v>
      </c>
      <c r="G2251" t="str">
        <f>VLOOKUP($A2251, 'Medical Examinations'!$A$2:$J$2336, 4, FALSE)</f>
        <v>No</v>
      </c>
      <c r="H2251" t="str">
        <f>VLOOKUP($A2251, 'Medical Examinations'!$A$2:$J$2336, 5, FALSE)</f>
        <v>No</v>
      </c>
      <c r="I2251" t="str">
        <f>VLOOKUP($A2251, 'Medical Examinations'!$A$2:$J$2336, 6, FALSE)</f>
        <v>No</v>
      </c>
      <c r="J2251">
        <f>VLOOKUP($A2251, 'Medical Examinations'!$A$2:$J$2336, 7, FALSE)</f>
        <v>0</v>
      </c>
      <c r="K2251" t="str">
        <f>VLOOKUP($A2251, 'Medical Examinations'!$A$2:$J$2336, 8, FALSE)</f>
        <v>No</v>
      </c>
      <c r="L2251" t="str">
        <f>VLOOKUP($A2251, 'Medical Examinations'!$A$2:$J$2336, 9, FALSE)</f>
        <v>Obesity</v>
      </c>
      <c r="M2251" t="str">
        <f>VLOOKUP($A2251, 'Medical Examinations'!$A$2:$J$2336, 10, FALSE)</f>
        <v>Normal</v>
      </c>
      <c r="N2251">
        <f>VLOOKUP($A2251, 'Hospitalisation Details'!$A$2:$K$2344, 5, FALSE)</f>
        <v>0</v>
      </c>
      <c r="O2251">
        <f>VLOOKUP($A2251, 'Hospitalisation Details'!$A$2:$K$2344, 6, FALSE)</f>
        <v>1290.93</v>
      </c>
      <c r="P2251" t="str">
        <f>VLOOKUP($A2251, 'Hospitalisation Details'!$A$2:$K$2344, 7, FALSE)</f>
        <v>tier - 2</v>
      </c>
      <c r="Q2251" t="str">
        <f>VLOOKUP($A2251, 'Hospitalisation Details'!$A$2:$K$2344, 8, FALSE)</f>
        <v>tier - 2</v>
      </c>
      <c r="R2251" t="str">
        <f>VLOOKUP($A2251, 'Hospitalisation Details'!$A$2:$K$2344, 9, FALSE)</f>
        <v>R1013</v>
      </c>
      <c r="S2251" t="str">
        <f>VLOOKUP($A2251, 'Hospitalisation Details'!$A$2:$K$2344, 10, FALSE)</f>
        <v>4Jun1998</v>
      </c>
      <c r="T2251">
        <f>VLOOKUP($A2251, 'Hospitalisation Details'!$A$2:$K$2344, 11, FALSE)</f>
        <v>25</v>
      </c>
    </row>
    <row r="2252" spans="1:20" ht="15.75" x14ac:dyDescent="0.25">
      <c r="A2252" s="1" t="s">
        <v>106</v>
      </c>
      <c r="B2252" t="str">
        <f>VLOOKUP($A2252, 'Customer Names'!$A$2:$D$2336, 2, FALSE)</f>
        <v>Goolik</v>
      </c>
      <c r="C2252" t="str">
        <f>VLOOKUP($A2252, 'Customer Names'!$A$2:$D$2336, 3, FALSE)</f>
        <v xml:space="preserve"> Ms</v>
      </c>
      <c r="D2252" t="str">
        <f>VLOOKUP($A2252, 'Customer Names'!$A$2:$D$2336, 4, FALSE)</f>
        <v xml:space="preserve">  Natalie</v>
      </c>
      <c r="E2252">
        <f>VLOOKUP($A2252, 'Medical Examinations'!$A$2:$J$2336, 2, FALSE)</f>
        <v>16.13</v>
      </c>
      <c r="F2252">
        <f>VLOOKUP($A2252, 'Medical Examinations'!$A$2:$J$2336, 3, FALSE)</f>
        <v>5.56</v>
      </c>
      <c r="G2252" t="str">
        <f>VLOOKUP($A2252, 'Medical Examinations'!$A$2:$J$2336, 4, FALSE)</f>
        <v>No</v>
      </c>
      <c r="H2252" t="str">
        <f>VLOOKUP($A2252, 'Medical Examinations'!$A$2:$J$2336, 5, FALSE)</f>
        <v>No</v>
      </c>
      <c r="I2252" t="str">
        <f>VLOOKUP($A2252, 'Medical Examinations'!$A$2:$J$2336, 6, FALSE)</f>
        <v>No</v>
      </c>
      <c r="J2252">
        <f>VLOOKUP($A2252, 'Medical Examinations'!$A$2:$J$2336, 7, FALSE)</f>
        <v>0</v>
      </c>
      <c r="K2252" t="str">
        <f>VLOOKUP($A2252, 'Medical Examinations'!$A$2:$J$2336, 8, FALSE)</f>
        <v>No</v>
      </c>
      <c r="L2252" t="str">
        <f>VLOOKUP($A2252, 'Medical Examinations'!$A$2:$J$2336, 9, FALSE)</f>
        <v>Underweight</v>
      </c>
      <c r="M2252" t="str">
        <f>VLOOKUP($A2252, 'Medical Examinations'!$A$2:$J$2336, 10, FALSE)</f>
        <v>Normal</v>
      </c>
      <c r="N2252">
        <f>VLOOKUP($A2252, 'Hospitalisation Details'!$A$2:$K$2344, 5, FALSE)</f>
        <v>0</v>
      </c>
      <c r="O2252">
        <f>VLOOKUP($A2252, 'Hospitalisation Details'!$A$2:$K$2344, 6, FALSE)</f>
        <v>1286</v>
      </c>
      <c r="P2252" t="str">
        <f>VLOOKUP($A2252, 'Hospitalisation Details'!$A$2:$K$2344, 7, FALSE)</f>
        <v>tier - 2</v>
      </c>
      <c r="Q2252" t="str">
        <f>VLOOKUP($A2252, 'Hospitalisation Details'!$A$2:$K$2344, 8, FALSE)</f>
        <v>tier - 2</v>
      </c>
      <c r="R2252" t="str">
        <f>VLOOKUP($A2252, 'Hospitalisation Details'!$A$2:$K$2344, 9, FALSE)</f>
        <v>R1013</v>
      </c>
      <c r="S2252" t="str">
        <f>VLOOKUP($A2252, 'Hospitalisation Details'!$A$2:$K$2344, 10, FALSE)</f>
        <v>26Jun2000</v>
      </c>
      <c r="T2252">
        <f>VLOOKUP($A2252, 'Hospitalisation Details'!$A$2:$K$2344, 11, FALSE)</f>
        <v>22</v>
      </c>
    </row>
    <row r="2253" spans="1:20" ht="15.75" x14ac:dyDescent="0.25">
      <c r="A2253" s="1" t="s">
        <v>105</v>
      </c>
      <c r="B2253" t="str">
        <f>VLOOKUP($A2253, 'Customer Names'!$A$2:$D$2336, 2, FALSE)</f>
        <v>Bain</v>
      </c>
      <c r="C2253" t="str">
        <f>VLOOKUP($A2253, 'Customer Names'!$A$2:$D$2336, 3, FALSE)</f>
        <v xml:space="preserve"> Mr</v>
      </c>
      <c r="D2253" t="str">
        <f>VLOOKUP($A2253, 'Customer Names'!$A$2:$D$2336, 4, FALSE)</f>
        <v xml:space="preserve">  Christopher</v>
      </c>
      <c r="E2253">
        <f>VLOOKUP($A2253, 'Medical Examinations'!$A$2:$J$2336, 2, FALSE)</f>
        <v>24.09</v>
      </c>
      <c r="F2253">
        <f>VLOOKUP($A2253, 'Medical Examinations'!$A$2:$J$2336, 3, FALSE)</f>
        <v>4.0999999999999996</v>
      </c>
      <c r="G2253" t="str">
        <f>VLOOKUP($A2253, 'Medical Examinations'!$A$2:$J$2336, 4, FALSE)</f>
        <v>No</v>
      </c>
      <c r="H2253" t="str">
        <f>VLOOKUP($A2253, 'Medical Examinations'!$A$2:$J$2336, 5, FALSE)</f>
        <v>No</v>
      </c>
      <c r="I2253" t="str">
        <f>VLOOKUP($A2253, 'Medical Examinations'!$A$2:$J$2336, 6, FALSE)</f>
        <v>No</v>
      </c>
      <c r="J2253">
        <f>VLOOKUP($A2253, 'Medical Examinations'!$A$2:$J$2336, 7, FALSE)</f>
        <v>0</v>
      </c>
      <c r="K2253" t="str">
        <f>VLOOKUP($A2253, 'Medical Examinations'!$A$2:$J$2336, 8, FALSE)</f>
        <v>No</v>
      </c>
      <c r="L2253" t="str">
        <f>VLOOKUP($A2253, 'Medical Examinations'!$A$2:$J$2336, 9, FALSE)</f>
        <v>Obesity</v>
      </c>
      <c r="M2253" t="str">
        <f>VLOOKUP($A2253, 'Medical Examinations'!$A$2:$J$2336, 10, FALSE)</f>
        <v>Normal</v>
      </c>
      <c r="N2253">
        <f>VLOOKUP($A2253, 'Hospitalisation Details'!$A$2:$K$2344, 5, FALSE)</f>
        <v>0</v>
      </c>
      <c r="O2253">
        <f>VLOOKUP($A2253, 'Hospitalisation Details'!$A$2:$K$2344, 6, FALSE)</f>
        <v>1285</v>
      </c>
      <c r="P2253" t="str">
        <f>VLOOKUP($A2253, 'Hospitalisation Details'!$A$2:$K$2344, 7, FALSE)</f>
        <v>tier - 2</v>
      </c>
      <c r="Q2253" t="str">
        <f>VLOOKUP($A2253, 'Hospitalisation Details'!$A$2:$K$2344, 8, FALSE)</f>
        <v>tier - 3</v>
      </c>
      <c r="R2253" t="str">
        <f>VLOOKUP($A2253, 'Hospitalisation Details'!$A$2:$K$2344, 9, FALSE)</f>
        <v>R1013</v>
      </c>
      <c r="S2253" t="str">
        <f>VLOOKUP($A2253, 'Hospitalisation Details'!$A$2:$K$2344, 10, FALSE)</f>
        <v>28Jul2004</v>
      </c>
      <c r="T2253">
        <f>VLOOKUP($A2253, 'Hospitalisation Details'!$A$2:$K$2344, 11, FALSE)</f>
        <v>18</v>
      </c>
    </row>
    <row r="2254" spans="1:20" ht="15.75" x14ac:dyDescent="0.25">
      <c r="A2254" s="1" t="s">
        <v>104</v>
      </c>
      <c r="B2254" t="str">
        <f>VLOOKUP($A2254, 'Customer Names'!$A$2:$D$2336, 2, FALSE)</f>
        <v>Wieck</v>
      </c>
      <c r="C2254" t="str">
        <f>VLOOKUP($A2254, 'Customer Names'!$A$2:$D$2336, 3, FALSE)</f>
        <v xml:space="preserve"> Ms</v>
      </c>
      <c r="D2254" t="str">
        <f>VLOOKUP($A2254, 'Customer Names'!$A$2:$D$2336, 4, FALSE)</f>
        <v xml:space="preserve">  Sonja</v>
      </c>
      <c r="E2254">
        <f>VLOOKUP($A2254, 'Medical Examinations'!$A$2:$J$2336, 2, FALSE)</f>
        <v>19.43</v>
      </c>
      <c r="F2254">
        <f>VLOOKUP($A2254, 'Medical Examinations'!$A$2:$J$2336, 3, FALSE)</f>
        <v>5.85</v>
      </c>
      <c r="G2254" t="str">
        <f>VLOOKUP($A2254, 'Medical Examinations'!$A$2:$J$2336, 4, FALSE)</f>
        <v>No</v>
      </c>
      <c r="H2254" t="str">
        <f>VLOOKUP($A2254, 'Medical Examinations'!$A$2:$J$2336, 5, FALSE)</f>
        <v>No</v>
      </c>
      <c r="I2254" t="str">
        <f>VLOOKUP($A2254, 'Medical Examinations'!$A$2:$J$2336, 6, FALSE)</f>
        <v>No</v>
      </c>
      <c r="J2254">
        <f>VLOOKUP($A2254, 'Medical Examinations'!$A$2:$J$2336, 7, FALSE)</f>
        <v>0</v>
      </c>
      <c r="K2254" t="str">
        <f>VLOOKUP($A2254, 'Medical Examinations'!$A$2:$J$2336, 8, FALSE)</f>
        <v>No</v>
      </c>
      <c r="L2254" t="str">
        <f>VLOOKUP($A2254, 'Medical Examinations'!$A$2:$J$2336, 9, FALSE)</f>
        <v>Obesity</v>
      </c>
      <c r="M2254" t="str">
        <f>VLOOKUP($A2254, 'Medical Examinations'!$A$2:$J$2336, 10, FALSE)</f>
        <v>Diabetes</v>
      </c>
      <c r="N2254">
        <f>VLOOKUP($A2254, 'Hospitalisation Details'!$A$2:$K$2344, 5, FALSE)</f>
        <v>0</v>
      </c>
      <c r="O2254">
        <f>VLOOKUP($A2254, 'Hospitalisation Details'!$A$2:$K$2344, 6, FALSE)</f>
        <v>1283</v>
      </c>
      <c r="P2254" t="str">
        <f>VLOOKUP($A2254, 'Hospitalisation Details'!$A$2:$K$2344, 7, FALSE)</f>
        <v>tier - 2</v>
      </c>
      <c r="Q2254" t="str">
        <f>VLOOKUP($A2254, 'Hospitalisation Details'!$A$2:$K$2344, 8, FALSE)</f>
        <v>tier - 1</v>
      </c>
      <c r="R2254" t="str">
        <f>VLOOKUP($A2254, 'Hospitalisation Details'!$A$2:$K$2344, 9, FALSE)</f>
        <v>R1013</v>
      </c>
      <c r="S2254" t="str">
        <f>VLOOKUP($A2254, 'Hospitalisation Details'!$A$2:$K$2344, 10, FALSE)</f>
        <v>30Sep2004</v>
      </c>
      <c r="T2254">
        <f>VLOOKUP($A2254, 'Hospitalisation Details'!$A$2:$K$2344, 11, FALSE)</f>
        <v>18</v>
      </c>
    </row>
    <row r="2255" spans="1:20" ht="15.75" x14ac:dyDescent="0.25">
      <c r="A2255" s="1" t="s">
        <v>103</v>
      </c>
      <c r="B2255" t="str">
        <f>VLOOKUP($A2255, 'Customer Names'!$A$2:$D$2336, 2, FALSE)</f>
        <v>Friel</v>
      </c>
      <c r="C2255" t="str">
        <f>VLOOKUP($A2255, 'Customer Names'!$A$2:$D$2336, 3, FALSE)</f>
        <v xml:space="preserve"> Ms</v>
      </c>
      <c r="D2255" t="str">
        <f>VLOOKUP($A2255, 'Customer Names'!$A$2:$D$2336, 4, FALSE)</f>
        <v xml:space="preserve">  Alexandra</v>
      </c>
      <c r="E2255">
        <f>VLOOKUP($A2255, 'Medical Examinations'!$A$2:$J$2336, 2, FALSE)</f>
        <v>15.22</v>
      </c>
      <c r="F2255">
        <f>VLOOKUP($A2255, 'Medical Examinations'!$A$2:$J$2336, 3, FALSE)</f>
        <v>4.92</v>
      </c>
      <c r="G2255" t="str">
        <f>VLOOKUP($A2255, 'Medical Examinations'!$A$2:$J$2336, 4, FALSE)</f>
        <v>No</v>
      </c>
      <c r="H2255" t="str">
        <f>VLOOKUP($A2255, 'Medical Examinations'!$A$2:$J$2336, 5, FALSE)</f>
        <v>No</v>
      </c>
      <c r="I2255" t="str">
        <f>VLOOKUP($A2255, 'Medical Examinations'!$A$2:$J$2336, 6, FALSE)</f>
        <v>Yes</v>
      </c>
      <c r="J2255">
        <f>VLOOKUP($A2255, 'Medical Examinations'!$A$2:$J$2336, 7, FALSE)</f>
        <v>0</v>
      </c>
      <c r="K2255" t="str">
        <f>VLOOKUP($A2255, 'Medical Examinations'!$A$2:$J$2336, 8, FALSE)</f>
        <v>No</v>
      </c>
      <c r="L2255" t="str">
        <f>VLOOKUP($A2255, 'Medical Examinations'!$A$2:$J$2336, 9, FALSE)</f>
        <v>Underweight</v>
      </c>
      <c r="M2255" t="str">
        <f>VLOOKUP($A2255, 'Medical Examinations'!$A$2:$J$2336, 10, FALSE)</f>
        <v>Normal</v>
      </c>
      <c r="N2255">
        <f>VLOOKUP($A2255, 'Hospitalisation Details'!$A$2:$K$2344, 5, FALSE)</f>
        <v>0</v>
      </c>
      <c r="O2255">
        <f>VLOOKUP($A2255, 'Hospitalisation Details'!$A$2:$K$2344, 6, FALSE)</f>
        <v>1276</v>
      </c>
      <c r="P2255" t="str">
        <f>VLOOKUP($A2255, 'Hospitalisation Details'!$A$2:$K$2344, 7, FALSE)</f>
        <v>tier - 2</v>
      </c>
      <c r="Q2255" t="str">
        <f>VLOOKUP($A2255, 'Hospitalisation Details'!$A$2:$K$2344, 8, FALSE)</f>
        <v>tier - 2</v>
      </c>
      <c r="R2255" t="str">
        <f>VLOOKUP($A2255, 'Hospitalisation Details'!$A$2:$K$2344, 9, FALSE)</f>
        <v>R1012</v>
      </c>
      <c r="S2255" t="str">
        <f>VLOOKUP($A2255, 'Hospitalisation Details'!$A$2:$K$2344, 10, FALSE)</f>
        <v>26Oct1997</v>
      </c>
      <c r="T2255">
        <f>VLOOKUP($A2255, 'Hospitalisation Details'!$A$2:$K$2344, 11, FALSE)</f>
        <v>25</v>
      </c>
    </row>
    <row r="2256" spans="1:20" ht="15.75" x14ac:dyDescent="0.25">
      <c r="A2256" s="1" t="s">
        <v>102</v>
      </c>
      <c r="B2256" t="str">
        <f>VLOOKUP($A2256, 'Customer Names'!$A$2:$D$2336, 2, FALSE)</f>
        <v>Santandreu</v>
      </c>
      <c r="C2256" t="str">
        <f>VLOOKUP($A2256, 'Customer Names'!$A$2:$D$2336, 3, FALSE)</f>
        <v xml:space="preserve"> Ms</v>
      </c>
      <c r="D2256" t="str">
        <f>VLOOKUP($A2256, 'Customer Names'!$A$2:$D$2336, 4, FALSE)</f>
        <v xml:space="preserve">  Martha L</v>
      </c>
      <c r="E2256">
        <f>VLOOKUP($A2256, 'Medical Examinations'!$A$2:$J$2336, 2, FALSE)</f>
        <v>20.72</v>
      </c>
      <c r="F2256">
        <f>VLOOKUP($A2256, 'Medical Examinations'!$A$2:$J$2336, 3, FALSE)</f>
        <v>9.4600000000000009</v>
      </c>
      <c r="G2256" t="str">
        <f>VLOOKUP($A2256, 'Medical Examinations'!$A$2:$J$2336, 4, FALSE)</f>
        <v>No</v>
      </c>
      <c r="H2256" t="str">
        <f>VLOOKUP($A2256, 'Medical Examinations'!$A$2:$J$2336, 5, FALSE)</f>
        <v>No</v>
      </c>
      <c r="I2256" t="str">
        <f>VLOOKUP($A2256, 'Medical Examinations'!$A$2:$J$2336, 6, FALSE)</f>
        <v>No</v>
      </c>
      <c r="J2256">
        <f>VLOOKUP($A2256, 'Medical Examinations'!$A$2:$J$2336, 7, FALSE)</f>
        <v>0</v>
      </c>
      <c r="K2256" t="str">
        <f>VLOOKUP($A2256, 'Medical Examinations'!$A$2:$J$2336, 8, FALSE)</f>
        <v>No</v>
      </c>
      <c r="L2256" t="str">
        <f>VLOOKUP($A2256, 'Medical Examinations'!$A$2:$J$2336, 9, FALSE)</f>
        <v>Obesity</v>
      </c>
      <c r="M2256" t="str">
        <f>VLOOKUP($A2256, 'Medical Examinations'!$A$2:$J$2336, 10, FALSE)</f>
        <v>Diabetes</v>
      </c>
      <c r="N2256">
        <f>VLOOKUP($A2256, 'Hospitalisation Details'!$A$2:$K$2344, 5, FALSE)</f>
        <v>0</v>
      </c>
      <c r="O2256">
        <f>VLOOKUP($A2256, 'Hospitalisation Details'!$A$2:$K$2344, 6, FALSE)</f>
        <v>1267</v>
      </c>
      <c r="P2256" t="str">
        <f>VLOOKUP($A2256, 'Hospitalisation Details'!$A$2:$K$2344, 7, FALSE)</f>
        <v>tier - 2</v>
      </c>
      <c r="Q2256" t="str">
        <f>VLOOKUP($A2256, 'Hospitalisation Details'!$A$2:$K$2344, 8, FALSE)</f>
        <v>tier - 1</v>
      </c>
      <c r="R2256" t="str">
        <f>VLOOKUP($A2256, 'Hospitalisation Details'!$A$2:$K$2344, 9, FALSE)</f>
        <v>R1013</v>
      </c>
      <c r="S2256" t="str">
        <f>VLOOKUP($A2256, 'Hospitalisation Details'!$A$2:$K$2344, 10, FALSE)</f>
        <v>4Dec2002</v>
      </c>
      <c r="T2256">
        <f>VLOOKUP($A2256, 'Hospitalisation Details'!$A$2:$K$2344, 11, FALSE)</f>
        <v>20</v>
      </c>
    </row>
    <row r="2257" spans="1:20" ht="15.75" x14ac:dyDescent="0.25">
      <c r="A2257" s="1" t="s">
        <v>101</v>
      </c>
      <c r="B2257" t="str">
        <f>VLOOKUP($A2257, 'Customer Names'!$A$2:$D$2336, 2, FALSE)</f>
        <v>Johnson</v>
      </c>
      <c r="C2257" t="str">
        <f>VLOOKUP($A2257, 'Customer Names'!$A$2:$D$2336, 3, FALSE)</f>
        <v xml:space="preserve"> Mr</v>
      </c>
      <c r="D2257" t="str">
        <f>VLOOKUP($A2257, 'Customer Names'!$A$2:$D$2336, 4, FALSE)</f>
        <v xml:space="preserve">  Ryan C</v>
      </c>
      <c r="E2257">
        <f>VLOOKUP($A2257, 'Medical Examinations'!$A$2:$J$2336, 2, FALSE)</f>
        <v>35.4</v>
      </c>
      <c r="F2257">
        <f>VLOOKUP($A2257, 'Medical Examinations'!$A$2:$J$2336, 3, FALSE)</f>
        <v>5.94</v>
      </c>
      <c r="G2257" t="str">
        <f>VLOOKUP($A2257, 'Medical Examinations'!$A$2:$J$2336, 4, FALSE)</f>
        <v>Yes</v>
      </c>
      <c r="H2257" t="str">
        <f>VLOOKUP($A2257, 'Medical Examinations'!$A$2:$J$2336, 5, FALSE)</f>
        <v>No</v>
      </c>
      <c r="I2257" t="str">
        <f>VLOOKUP($A2257, 'Medical Examinations'!$A$2:$J$2336, 6, FALSE)</f>
        <v>Yes</v>
      </c>
      <c r="J2257">
        <f>VLOOKUP($A2257, 'Medical Examinations'!$A$2:$J$2336, 7, FALSE)</f>
        <v>1</v>
      </c>
      <c r="K2257" t="str">
        <f>VLOOKUP($A2257, 'Medical Examinations'!$A$2:$J$2336, 8, FALSE)</f>
        <v>No</v>
      </c>
      <c r="L2257" t="str">
        <f>VLOOKUP($A2257, 'Medical Examinations'!$A$2:$J$2336, 9, FALSE)</f>
        <v>Obesity</v>
      </c>
      <c r="M2257" t="str">
        <f>VLOOKUP($A2257, 'Medical Examinations'!$A$2:$J$2336, 10, FALSE)</f>
        <v>Diabetes</v>
      </c>
      <c r="N2257">
        <f>VLOOKUP($A2257, 'Hospitalisation Details'!$A$2:$K$2344, 5, FALSE)</f>
        <v>0</v>
      </c>
      <c r="O2257">
        <f>VLOOKUP($A2257, 'Hospitalisation Details'!$A$2:$K$2344, 6, FALSE)</f>
        <v>1263.25</v>
      </c>
      <c r="P2257" t="str">
        <f>VLOOKUP($A2257, 'Hospitalisation Details'!$A$2:$K$2344, 7, FALSE)</f>
        <v>tier - 2</v>
      </c>
      <c r="Q2257" t="str">
        <f>VLOOKUP($A2257, 'Hospitalisation Details'!$A$2:$K$2344, 8, FALSE)</f>
        <v>tier - 3</v>
      </c>
      <c r="R2257" t="str">
        <f>VLOOKUP($A2257, 'Hospitalisation Details'!$A$2:$K$2344, 9, FALSE)</f>
        <v>R1011</v>
      </c>
      <c r="S2257" t="str">
        <f>VLOOKUP($A2257, 'Hospitalisation Details'!$A$2:$K$2344, 10, FALSE)</f>
        <v>21Nov2003</v>
      </c>
      <c r="T2257">
        <f>VLOOKUP($A2257, 'Hospitalisation Details'!$A$2:$K$2344, 11, FALSE)</f>
        <v>19</v>
      </c>
    </row>
    <row r="2258" spans="1:20" ht="15.75" x14ac:dyDescent="0.25">
      <c r="A2258" s="1" t="s">
        <v>100</v>
      </c>
      <c r="B2258" t="str">
        <f>VLOOKUP($A2258, 'Customer Names'!$A$2:$D$2336, 2, FALSE)</f>
        <v>Gerber</v>
      </c>
      <c r="C2258" t="str">
        <f>VLOOKUP($A2258, 'Customer Names'!$A$2:$D$2336, 3, FALSE)</f>
        <v xml:space="preserve"> Mr</v>
      </c>
      <c r="D2258" t="str">
        <f>VLOOKUP($A2258, 'Customer Names'!$A$2:$D$2336, 4, FALSE)</f>
        <v xml:space="preserve">  Cliff</v>
      </c>
      <c r="E2258">
        <f>VLOOKUP($A2258, 'Medical Examinations'!$A$2:$J$2336, 2, FALSE)</f>
        <v>34.4</v>
      </c>
      <c r="F2258">
        <f>VLOOKUP($A2258, 'Medical Examinations'!$A$2:$J$2336, 3, FALSE)</f>
        <v>5.7</v>
      </c>
      <c r="G2258" t="str">
        <f>VLOOKUP($A2258, 'Medical Examinations'!$A$2:$J$2336, 4, FALSE)</f>
        <v>Yes</v>
      </c>
      <c r="H2258" t="str">
        <f>VLOOKUP($A2258, 'Medical Examinations'!$A$2:$J$2336, 5, FALSE)</f>
        <v>No</v>
      </c>
      <c r="I2258" t="str">
        <f>VLOOKUP($A2258, 'Medical Examinations'!$A$2:$J$2336, 6, FALSE)</f>
        <v>Yes</v>
      </c>
      <c r="J2258">
        <f>VLOOKUP($A2258, 'Medical Examinations'!$A$2:$J$2336, 7, FALSE)</f>
        <v>1</v>
      </c>
      <c r="K2258" t="str">
        <f>VLOOKUP($A2258, 'Medical Examinations'!$A$2:$J$2336, 8, FALSE)</f>
        <v>No</v>
      </c>
      <c r="L2258" t="str">
        <f>VLOOKUP($A2258, 'Medical Examinations'!$A$2:$J$2336, 9, FALSE)</f>
        <v>Obesity</v>
      </c>
      <c r="M2258" t="str">
        <f>VLOOKUP($A2258, 'Medical Examinations'!$A$2:$J$2336, 10, FALSE)</f>
        <v>Diabetes</v>
      </c>
      <c r="N2258">
        <f>VLOOKUP($A2258, 'Hospitalisation Details'!$A$2:$K$2344, 5, FALSE)</f>
        <v>0</v>
      </c>
      <c r="O2258">
        <f>VLOOKUP($A2258, 'Hospitalisation Details'!$A$2:$K$2344, 6, FALSE)</f>
        <v>1261.8599999999999</v>
      </c>
      <c r="P2258" t="str">
        <f>VLOOKUP($A2258, 'Hospitalisation Details'!$A$2:$K$2344, 7, FALSE)</f>
        <v>tier - 2</v>
      </c>
      <c r="Q2258" t="str">
        <f>VLOOKUP($A2258, 'Hospitalisation Details'!$A$2:$K$2344, 8, FALSE)</f>
        <v>tier - 3</v>
      </c>
      <c r="R2258" t="str">
        <f>VLOOKUP($A2258, 'Hospitalisation Details'!$A$2:$K$2344, 9, FALSE)</f>
        <v>R1011</v>
      </c>
      <c r="S2258" t="str">
        <f>VLOOKUP($A2258, 'Hospitalisation Details'!$A$2:$K$2344, 10, FALSE)</f>
        <v>15Aug2003</v>
      </c>
      <c r="T2258">
        <f>VLOOKUP($A2258, 'Hospitalisation Details'!$A$2:$K$2344, 11, FALSE)</f>
        <v>19</v>
      </c>
    </row>
    <row r="2259" spans="1:20" ht="15.75" x14ac:dyDescent="0.25">
      <c r="A2259" s="1" t="s">
        <v>99</v>
      </c>
      <c r="B2259" t="str">
        <f>VLOOKUP($A2259, 'Customer Names'!$A$2:$D$2336, 2, FALSE)</f>
        <v>Benadum</v>
      </c>
      <c r="C2259" t="str">
        <f>VLOOKUP($A2259, 'Customer Names'!$A$2:$D$2336, 3, FALSE)</f>
        <v xml:space="preserve"> Mr</v>
      </c>
      <c r="D2259" t="str">
        <f>VLOOKUP($A2259, 'Customer Names'!$A$2:$D$2336, 4, FALSE)</f>
        <v xml:space="preserve">  Blue</v>
      </c>
      <c r="E2259">
        <f>VLOOKUP($A2259, 'Medical Examinations'!$A$2:$J$2336, 2, FALSE)</f>
        <v>34.1</v>
      </c>
      <c r="F2259">
        <f>VLOOKUP($A2259, 'Medical Examinations'!$A$2:$J$2336, 3, FALSE)</f>
        <v>4.13</v>
      </c>
      <c r="G2259" t="str">
        <f>VLOOKUP($A2259, 'Medical Examinations'!$A$2:$J$2336, 4, FALSE)</f>
        <v>Yes</v>
      </c>
      <c r="H2259" t="str">
        <f>VLOOKUP($A2259, 'Medical Examinations'!$A$2:$J$2336, 5, FALSE)</f>
        <v>No</v>
      </c>
      <c r="I2259" t="str">
        <f>VLOOKUP($A2259, 'Medical Examinations'!$A$2:$J$2336, 6, FALSE)</f>
        <v>Yes</v>
      </c>
      <c r="J2259">
        <f>VLOOKUP($A2259, 'Medical Examinations'!$A$2:$J$2336, 7, FALSE)</f>
        <v>1</v>
      </c>
      <c r="K2259" t="str">
        <f>VLOOKUP($A2259, 'Medical Examinations'!$A$2:$J$2336, 8, FALSE)</f>
        <v>No</v>
      </c>
      <c r="L2259" t="str">
        <f>VLOOKUP($A2259, 'Medical Examinations'!$A$2:$J$2336, 9, FALSE)</f>
        <v>Obesity</v>
      </c>
      <c r="M2259" t="str">
        <f>VLOOKUP($A2259, 'Medical Examinations'!$A$2:$J$2336, 10, FALSE)</f>
        <v>Normal</v>
      </c>
      <c r="N2259">
        <f>VLOOKUP($A2259, 'Hospitalisation Details'!$A$2:$K$2344, 5, FALSE)</f>
        <v>0</v>
      </c>
      <c r="O2259">
        <f>VLOOKUP($A2259, 'Hospitalisation Details'!$A$2:$K$2344, 6, FALSE)</f>
        <v>1261.44</v>
      </c>
      <c r="P2259" t="str">
        <f>VLOOKUP($A2259, 'Hospitalisation Details'!$A$2:$K$2344, 7, FALSE)</f>
        <v>tier - 2</v>
      </c>
      <c r="Q2259" t="str">
        <f>VLOOKUP($A2259, 'Hospitalisation Details'!$A$2:$K$2344, 8, FALSE)</f>
        <v>tier - 3</v>
      </c>
      <c r="R2259" t="str">
        <f>VLOOKUP($A2259, 'Hospitalisation Details'!$A$2:$K$2344, 9, FALSE)</f>
        <v>R1011</v>
      </c>
      <c r="S2259" t="str">
        <f>VLOOKUP($A2259, 'Hospitalisation Details'!$A$2:$K$2344, 10, FALSE)</f>
        <v>30Oct2003</v>
      </c>
      <c r="T2259">
        <f>VLOOKUP($A2259, 'Hospitalisation Details'!$A$2:$K$2344, 11, FALSE)</f>
        <v>19</v>
      </c>
    </row>
    <row r="2260" spans="1:20" ht="15.75" x14ac:dyDescent="0.25">
      <c r="A2260" s="1" t="s">
        <v>98</v>
      </c>
      <c r="B2260" t="str">
        <f>VLOOKUP($A2260, 'Customer Names'!$A$2:$D$2336, 2, FALSE)</f>
        <v>Ragazzini</v>
      </c>
      <c r="C2260" t="str">
        <f>VLOOKUP($A2260, 'Customer Names'!$A$2:$D$2336, 3, FALSE)</f>
        <v xml:space="preserve"> Mr</v>
      </c>
      <c r="D2260" t="str">
        <f>VLOOKUP($A2260, 'Customer Names'!$A$2:$D$2336, 4, FALSE)</f>
        <v xml:space="preserve">  Jeffrey M</v>
      </c>
      <c r="E2260">
        <f>VLOOKUP($A2260, 'Medical Examinations'!$A$2:$J$2336, 2, FALSE)</f>
        <v>30.4</v>
      </c>
      <c r="F2260">
        <f>VLOOKUP($A2260, 'Medical Examinations'!$A$2:$J$2336, 3, FALSE)</f>
        <v>4.7699999999999996</v>
      </c>
      <c r="G2260" t="str">
        <f>VLOOKUP($A2260, 'Medical Examinations'!$A$2:$J$2336, 4, FALSE)</f>
        <v>No</v>
      </c>
      <c r="H2260" t="str">
        <f>VLOOKUP($A2260, 'Medical Examinations'!$A$2:$J$2336, 5, FALSE)</f>
        <v>No</v>
      </c>
      <c r="I2260" t="str">
        <f>VLOOKUP($A2260, 'Medical Examinations'!$A$2:$J$2336, 6, FALSE)</f>
        <v>Yes</v>
      </c>
      <c r="J2260">
        <f>VLOOKUP($A2260, 'Medical Examinations'!$A$2:$J$2336, 7, FALSE)</f>
        <v>1</v>
      </c>
      <c r="K2260" t="str">
        <f>VLOOKUP($A2260, 'Medical Examinations'!$A$2:$J$2336, 8, FALSE)</f>
        <v>No</v>
      </c>
      <c r="L2260" t="str">
        <f>VLOOKUP($A2260, 'Medical Examinations'!$A$2:$J$2336, 9, FALSE)</f>
        <v>Obesity</v>
      </c>
      <c r="M2260" t="str">
        <f>VLOOKUP($A2260, 'Medical Examinations'!$A$2:$J$2336, 10, FALSE)</f>
        <v>Normal</v>
      </c>
      <c r="N2260">
        <f>VLOOKUP($A2260, 'Hospitalisation Details'!$A$2:$K$2344, 5, FALSE)</f>
        <v>0</v>
      </c>
      <c r="O2260">
        <f>VLOOKUP($A2260, 'Hospitalisation Details'!$A$2:$K$2344, 6, FALSE)</f>
        <v>1256.3</v>
      </c>
      <c r="P2260" t="str">
        <f>VLOOKUP($A2260, 'Hospitalisation Details'!$A$2:$K$2344, 7, FALSE)</f>
        <v>tier - 2</v>
      </c>
      <c r="Q2260" t="str">
        <f>VLOOKUP($A2260, 'Hospitalisation Details'!$A$2:$K$2344, 8, FALSE)</f>
        <v>tier - 3</v>
      </c>
      <c r="R2260" t="str">
        <f>VLOOKUP($A2260, 'Hospitalisation Details'!$A$2:$K$2344, 9, FALSE)</f>
        <v>R1011</v>
      </c>
      <c r="S2260" t="str">
        <f>VLOOKUP($A2260, 'Hospitalisation Details'!$A$2:$K$2344, 10, FALSE)</f>
        <v>13Oct2003</v>
      </c>
      <c r="T2260">
        <f>VLOOKUP($A2260, 'Hospitalisation Details'!$A$2:$K$2344, 11, FALSE)</f>
        <v>19</v>
      </c>
    </row>
    <row r="2261" spans="1:20" ht="15.75" x14ac:dyDescent="0.25">
      <c r="A2261" s="1" t="s">
        <v>97</v>
      </c>
      <c r="B2261" t="str">
        <f>VLOOKUP($A2261, 'Customer Names'!$A$2:$D$2336, 2, FALSE)</f>
        <v>Kessinger</v>
      </c>
      <c r="C2261" t="str">
        <f>VLOOKUP($A2261, 'Customer Names'!$A$2:$D$2336, 3, FALSE)</f>
        <v xml:space="preserve"> Mr</v>
      </c>
      <c r="D2261" t="str">
        <f>VLOOKUP($A2261, 'Customer Names'!$A$2:$D$2336, 4, FALSE)</f>
        <v xml:space="preserve">  Andrew</v>
      </c>
      <c r="E2261">
        <f>VLOOKUP($A2261, 'Medical Examinations'!$A$2:$J$2336, 2, FALSE)</f>
        <v>28.7</v>
      </c>
      <c r="F2261">
        <f>VLOOKUP($A2261, 'Medical Examinations'!$A$2:$J$2336, 3, FALSE)</f>
        <v>4.99</v>
      </c>
      <c r="G2261" t="str">
        <f>VLOOKUP($A2261, 'Medical Examinations'!$A$2:$J$2336, 4, FALSE)</f>
        <v>No</v>
      </c>
      <c r="H2261" t="str">
        <f>VLOOKUP($A2261, 'Medical Examinations'!$A$2:$J$2336, 5, FALSE)</f>
        <v>No</v>
      </c>
      <c r="I2261" t="str">
        <f>VLOOKUP($A2261, 'Medical Examinations'!$A$2:$J$2336, 6, FALSE)</f>
        <v>Yes</v>
      </c>
      <c r="J2261">
        <f>VLOOKUP($A2261, 'Medical Examinations'!$A$2:$J$2336, 7, FALSE)</f>
        <v>0</v>
      </c>
      <c r="K2261" t="str">
        <f>VLOOKUP($A2261, 'Medical Examinations'!$A$2:$J$2336, 8, FALSE)</f>
        <v>No</v>
      </c>
      <c r="L2261" t="str">
        <f>VLOOKUP($A2261, 'Medical Examinations'!$A$2:$J$2336, 9, FALSE)</f>
        <v>Obesity</v>
      </c>
      <c r="M2261" t="str">
        <f>VLOOKUP($A2261, 'Medical Examinations'!$A$2:$J$2336, 10, FALSE)</f>
        <v>Normal</v>
      </c>
      <c r="N2261">
        <f>VLOOKUP($A2261, 'Hospitalisation Details'!$A$2:$K$2344, 5, FALSE)</f>
        <v>0</v>
      </c>
      <c r="O2261">
        <f>VLOOKUP($A2261, 'Hospitalisation Details'!$A$2:$K$2344, 6, FALSE)</f>
        <v>1253.94</v>
      </c>
      <c r="P2261" t="str">
        <f>VLOOKUP($A2261, 'Hospitalisation Details'!$A$2:$K$2344, 7, FALSE)</f>
        <v>tier - 2</v>
      </c>
      <c r="Q2261" t="str">
        <f>VLOOKUP($A2261, 'Hospitalisation Details'!$A$2:$K$2344, 8, FALSE)</f>
        <v>tier - 2</v>
      </c>
      <c r="R2261" t="str">
        <f>VLOOKUP($A2261, 'Hospitalisation Details'!$A$2:$K$2344, 9, FALSE)</f>
        <v>R1011</v>
      </c>
      <c r="S2261" t="str">
        <f>VLOOKUP($A2261, 'Hospitalisation Details'!$A$2:$K$2344, 10, FALSE)</f>
        <v>10Dec2003</v>
      </c>
      <c r="T2261">
        <f>VLOOKUP($A2261, 'Hospitalisation Details'!$A$2:$K$2344, 11, FALSE)</f>
        <v>19</v>
      </c>
    </row>
    <row r="2262" spans="1:20" ht="15.75" x14ac:dyDescent="0.25">
      <c r="A2262" s="1" t="s">
        <v>96</v>
      </c>
      <c r="B2262" t="str">
        <f>VLOOKUP($A2262, 'Customer Names'!$A$2:$D$2336, 2, FALSE)</f>
        <v>Bezgin</v>
      </c>
      <c r="C2262" t="str">
        <f>VLOOKUP($A2262, 'Customer Names'!$A$2:$D$2336, 3, FALSE)</f>
        <v xml:space="preserve"> Ms</v>
      </c>
      <c r="D2262" t="str">
        <f>VLOOKUP($A2262, 'Customer Names'!$A$2:$D$2336, 4, FALSE)</f>
        <v xml:space="preserve">  Julia</v>
      </c>
      <c r="E2262">
        <f>VLOOKUP($A2262, 'Medical Examinations'!$A$2:$J$2336, 2, FALSE)</f>
        <v>17.440000000000001</v>
      </c>
      <c r="F2262">
        <f>VLOOKUP($A2262, 'Medical Examinations'!$A$2:$J$2336, 3, FALSE)</f>
        <v>4.42</v>
      </c>
      <c r="G2262" t="str">
        <f>VLOOKUP($A2262, 'Medical Examinations'!$A$2:$J$2336, 4, FALSE)</f>
        <v>No</v>
      </c>
      <c r="H2262" t="str">
        <f>VLOOKUP($A2262, 'Medical Examinations'!$A$2:$J$2336, 5, FALSE)</f>
        <v>No</v>
      </c>
      <c r="I2262" t="str">
        <f>VLOOKUP($A2262, 'Medical Examinations'!$A$2:$J$2336, 6, FALSE)</f>
        <v>Yes</v>
      </c>
      <c r="J2262">
        <f>VLOOKUP($A2262, 'Medical Examinations'!$A$2:$J$2336, 7, FALSE)</f>
        <v>0</v>
      </c>
      <c r="K2262" t="str">
        <f>VLOOKUP($A2262, 'Medical Examinations'!$A$2:$J$2336, 8, FALSE)</f>
        <v>No</v>
      </c>
      <c r="L2262" t="str">
        <f>VLOOKUP($A2262, 'Medical Examinations'!$A$2:$J$2336, 9, FALSE)</f>
        <v>Underweight</v>
      </c>
      <c r="M2262" t="str">
        <f>VLOOKUP($A2262, 'Medical Examinations'!$A$2:$J$2336, 10, FALSE)</f>
        <v>Normal</v>
      </c>
      <c r="N2262">
        <f>VLOOKUP($A2262, 'Hospitalisation Details'!$A$2:$K$2344, 5, FALSE)</f>
        <v>0</v>
      </c>
      <c r="O2262">
        <f>VLOOKUP($A2262, 'Hospitalisation Details'!$A$2:$K$2344, 6, FALSE)</f>
        <v>1253</v>
      </c>
      <c r="P2262" t="str">
        <f>VLOOKUP($A2262, 'Hospitalisation Details'!$A$2:$K$2344, 7, FALSE)</f>
        <v>tier - 2</v>
      </c>
      <c r="Q2262" t="str">
        <f>VLOOKUP($A2262, 'Hospitalisation Details'!$A$2:$K$2344, 8, FALSE)</f>
        <v>tier - 2</v>
      </c>
      <c r="R2262" t="str">
        <f>VLOOKUP($A2262, 'Hospitalisation Details'!$A$2:$K$2344, 9, FALSE)</f>
        <v>R1013</v>
      </c>
      <c r="S2262" t="str">
        <f>VLOOKUP($A2262, 'Hospitalisation Details'!$A$2:$K$2344, 10, FALSE)</f>
        <v>4Nov1997</v>
      </c>
      <c r="T2262">
        <f>VLOOKUP($A2262, 'Hospitalisation Details'!$A$2:$K$2344, 11, FALSE)</f>
        <v>25</v>
      </c>
    </row>
    <row r="2263" spans="1:20" ht="15.75" x14ac:dyDescent="0.25">
      <c r="A2263" s="1" t="s">
        <v>95</v>
      </c>
      <c r="B2263" t="str">
        <f>VLOOKUP($A2263, 'Customer Names'!$A$2:$D$2336, 2, FALSE)</f>
        <v>Woldesilassie</v>
      </c>
      <c r="C2263" t="str">
        <f>VLOOKUP($A2263, 'Customer Names'!$A$2:$D$2336, 3, FALSE)</f>
        <v xml:space="preserve"> Mr</v>
      </c>
      <c r="D2263" t="str">
        <f>VLOOKUP($A2263, 'Customer Names'!$A$2:$D$2336, 4, FALSE)</f>
        <v xml:space="preserve">  Daniel</v>
      </c>
      <c r="E2263">
        <f>VLOOKUP($A2263, 'Medical Examinations'!$A$2:$J$2336, 2, FALSE)</f>
        <v>27.6</v>
      </c>
      <c r="F2263">
        <f>VLOOKUP($A2263, 'Medical Examinations'!$A$2:$J$2336, 3, FALSE)</f>
        <v>4.01</v>
      </c>
      <c r="G2263" t="str">
        <f>VLOOKUP($A2263, 'Medical Examinations'!$A$2:$J$2336, 4, FALSE)</f>
        <v>No</v>
      </c>
      <c r="H2263" t="str">
        <f>VLOOKUP($A2263, 'Medical Examinations'!$A$2:$J$2336, 5, FALSE)</f>
        <v>No</v>
      </c>
      <c r="I2263" t="str">
        <f>VLOOKUP($A2263, 'Medical Examinations'!$A$2:$J$2336, 6, FALSE)</f>
        <v>Yes</v>
      </c>
      <c r="J2263">
        <f>VLOOKUP($A2263, 'Medical Examinations'!$A$2:$J$2336, 7, FALSE)</f>
        <v>0</v>
      </c>
      <c r="K2263" t="str">
        <f>VLOOKUP($A2263, 'Medical Examinations'!$A$2:$J$2336, 8, FALSE)</f>
        <v>No</v>
      </c>
      <c r="L2263" t="str">
        <f>VLOOKUP($A2263, 'Medical Examinations'!$A$2:$J$2336, 9, FALSE)</f>
        <v>Obesity</v>
      </c>
      <c r="M2263" t="str">
        <f>VLOOKUP($A2263, 'Medical Examinations'!$A$2:$J$2336, 10, FALSE)</f>
        <v>Normal</v>
      </c>
      <c r="N2263">
        <f>VLOOKUP($A2263, 'Hospitalisation Details'!$A$2:$K$2344, 5, FALSE)</f>
        <v>0</v>
      </c>
      <c r="O2263">
        <f>VLOOKUP($A2263, 'Hospitalisation Details'!$A$2:$K$2344, 6, FALSE)</f>
        <v>1252.4100000000001</v>
      </c>
      <c r="P2263" t="str">
        <f>VLOOKUP($A2263, 'Hospitalisation Details'!$A$2:$K$2344, 7, FALSE)</f>
        <v>tier - 2</v>
      </c>
      <c r="Q2263" t="str">
        <f>VLOOKUP($A2263, 'Hospitalisation Details'!$A$2:$K$2344, 8, FALSE)</f>
        <v>tier - 3</v>
      </c>
      <c r="R2263" t="str">
        <f>VLOOKUP($A2263, 'Hospitalisation Details'!$A$2:$K$2344, 9, FALSE)</f>
        <v>R1011</v>
      </c>
      <c r="S2263" t="str">
        <f>VLOOKUP($A2263, 'Hospitalisation Details'!$A$2:$K$2344, 10, FALSE)</f>
        <v>15Sep2003</v>
      </c>
      <c r="T2263">
        <f>VLOOKUP($A2263, 'Hospitalisation Details'!$A$2:$K$2344, 11, FALSE)</f>
        <v>19</v>
      </c>
    </row>
    <row r="2264" spans="1:20" ht="15.75" x14ac:dyDescent="0.25">
      <c r="A2264" s="1" t="s">
        <v>94</v>
      </c>
      <c r="B2264" t="str">
        <f>VLOOKUP($A2264, 'Customer Names'!$A$2:$D$2336, 2, FALSE)</f>
        <v>Ruiz Herrero</v>
      </c>
      <c r="C2264" t="str">
        <f>VLOOKUP($A2264, 'Customer Names'!$A$2:$D$2336, 3, FALSE)</f>
        <v xml:space="preserve"> Mr</v>
      </c>
      <c r="D2264" t="str">
        <f>VLOOKUP($A2264, 'Customer Names'!$A$2:$D$2336, 4, FALSE)</f>
        <v xml:space="preserve">  Jaime</v>
      </c>
      <c r="E2264">
        <f>VLOOKUP($A2264, 'Medical Examinations'!$A$2:$J$2336, 2, FALSE)</f>
        <v>20.7</v>
      </c>
      <c r="F2264">
        <f>VLOOKUP($A2264, 'Medical Examinations'!$A$2:$J$2336, 3, FALSE)</f>
        <v>4.49</v>
      </c>
      <c r="G2264" t="str">
        <f>VLOOKUP($A2264, 'Medical Examinations'!$A$2:$J$2336, 4, FALSE)</f>
        <v>No</v>
      </c>
      <c r="H2264" t="str">
        <f>VLOOKUP($A2264, 'Medical Examinations'!$A$2:$J$2336, 5, FALSE)</f>
        <v>No</v>
      </c>
      <c r="I2264" t="str">
        <f>VLOOKUP($A2264, 'Medical Examinations'!$A$2:$J$2336, 6, FALSE)</f>
        <v>Yes</v>
      </c>
      <c r="J2264">
        <f>VLOOKUP($A2264, 'Medical Examinations'!$A$2:$J$2336, 7, FALSE)</f>
        <v>0</v>
      </c>
      <c r="K2264" t="str">
        <f>VLOOKUP($A2264, 'Medical Examinations'!$A$2:$J$2336, 8, FALSE)</f>
        <v>No</v>
      </c>
      <c r="L2264" t="str">
        <f>VLOOKUP($A2264, 'Medical Examinations'!$A$2:$J$2336, 9, FALSE)</f>
        <v>Obesity</v>
      </c>
      <c r="M2264" t="str">
        <f>VLOOKUP($A2264, 'Medical Examinations'!$A$2:$J$2336, 10, FALSE)</f>
        <v>Normal</v>
      </c>
      <c r="N2264">
        <f>VLOOKUP($A2264, 'Hospitalisation Details'!$A$2:$K$2344, 5, FALSE)</f>
        <v>0</v>
      </c>
      <c r="O2264">
        <f>VLOOKUP($A2264, 'Hospitalisation Details'!$A$2:$K$2344, 6, FALSE)</f>
        <v>1242.82</v>
      </c>
      <c r="P2264" t="str">
        <f>VLOOKUP($A2264, 'Hospitalisation Details'!$A$2:$K$2344, 7, FALSE)</f>
        <v>tier - 2</v>
      </c>
      <c r="Q2264" t="str">
        <f>VLOOKUP($A2264, 'Hospitalisation Details'!$A$2:$K$2344, 8, FALSE)</f>
        <v>tier - 1</v>
      </c>
      <c r="R2264" t="str">
        <f>VLOOKUP($A2264, 'Hospitalisation Details'!$A$2:$K$2344, 9, FALSE)</f>
        <v>R1011</v>
      </c>
      <c r="S2264" t="str">
        <f>VLOOKUP($A2264, 'Hospitalisation Details'!$A$2:$K$2344, 10, FALSE)</f>
        <v>8Sep2003</v>
      </c>
      <c r="T2264">
        <f>VLOOKUP($A2264, 'Hospitalisation Details'!$A$2:$K$2344, 11, FALSE)</f>
        <v>19</v>
      </c>
    </row>
    <row r="2265" spans="1:20" ht="15.75" x14ac:dyDescent="0.25">
      <c r="A2265" s="1" t="s">
        <v>93</v>
      </c>
      <c r="B2265" t="str">
        <f>VLOOKUP($A2265, 'Customer Names'!$A$2:$D$2336, 2, FALSE)</f>
        <v>Bin Alias</v>
      </c>
      <c r="C2265" t="str">
        <f>VLOOKUP($A2265, 'Customer Names'!$A$2:$D$2336, 3, FALSE)</f>
        <v xml:space="preserve"> Mr</v>
      </c>
      <c r="D2265" t="str">
        <f>VLOOKUP($A2265, 'Customer Names'!$A$2:$D$2336, 4, FALSE)</f>
        <v xml:space="preserve">  Mohd Syahidan</v>
      </c>
      <c r="E2265">
        <f>VLOOKUP($A2265, 'Medical Examinations'!$A$2:$J$2336, 2, FALSE)</f>
        <v>20.3</v>
      </c>
      <c r="F2265">
        <f>VLOOKUP($A2265, 'Medical Examinations'!$A$2:$J$2336, 3, FALSE)</f>
        <v>6.37</v>
      </c>
      <c r="G2265" t="str">
        <f>VLOOKUP($A2265, 'Medical Examinations'!$A$2:$J$2336, 4, FALSE)</f>
        <v>No</v>
      </c>
      <c r="H2265" t="str">
        <f>VLOOKUP($A2265, 'Medical Examinations'!$A$2:$J$2336, 5, FALSE)</f>
        <v>No</v>
      </c>
      <c r="I2265" t="str">
        <f>VLOOKUP($A2265, 'Medical Examinations'!$A$2:$J$2336, 6, FALSE)</f>
        <v>Yes</v>
      </c>
      <c r="J2265">
        <f>VLOOKUP($A2265, 'Medical Examinations'!$A$2:$J$2336, 7, FALSE)</f>
        <v>0</v>
      </c>
      <c r="K2265" t="str">
        <f>VLOOKUP($A2265, 'Medical Examinations'!$A$2:$J$2336, 8, FALSE)</f>
        <v>No</v>
      </c>
      <c r="L2265" t="str">
        <f>VLOOKUP($A2265, 'Medical Examinations'!$A$2:$J$2336, 9, FALSE)</f>
        <v>Obesity</v>
      </c>
      <c r="M2265" t="str">
        <f>VLOOKUP($A2265, 'Medical Examinations'!$A$2:$J$2336, 10, FALSE)</f>
        <v>Diabetes</v>
      </c>
      <c r="N2265">
        <f>VLOOKUP($A2265, 'Hospitalisation Details'!$A$2:$K$2344, 5, FALSE)</f>
        <v>0</v>
      </c>
      <c r="O2265">
        <f>VLOOKUP($A2265, 'Hospitalisation Details'!$A$2:$K$2344, 6, FALSE)</f>
        <v>1242.26</v>
      </c>
      <c r="P2265" t="str">
        <f>VLOOKUP($A2265, 'Hospitalisation Details'!$A$2:$K$2344, 7, FALSE)</f>
        <v>tier - 2</v>
      </c>
      <c r="Q2265" t="str">
        <f>VLOOKUP($A2265, 'Hospitalisation Details'!$A$2:$K$2344, 8, FALSE)</f>
        <v>tier - 1</v>
      </c>
      <c r="R2265" t="str">
        <f>VLOOKUP($A2265, 'Hospitalisation Details'!$A$2:$K$2344, 9, FALSE)</f>
        <v>R1011</v>
      </c>
      <c r="S2265" t="str">
        <f>VLOOKUP($A2265, 'Hospitalisation Details'!$A$2:$K$2344, 10, FALSE)</f>
        <v>15Sep2003</v>
      </c>
      <c r="T2265">
        <f>VLOOKUP($A2265, 'Hospitalisation Details'!$A$2:$K$2344, 11, FALSE)</f>
        <v>19</v>
      </c>
    </row>
    <row r="2266" spans="1:20" ht="15.75" x14ac:dyDescent="0.25">
      <c r="A2266" s="1" t="s">
        <v>92</v>
      </c>
      <c r="B2266" t="str">
        <f>VLOOKUP($A2266, 'Customer Names'!$A$2:$D$2336, 2, FALSE)</f>
        <v>Fischer-Daly</v>
      </c>
      <c r="C2266" t="str">
        <f>VLOOKUP($A2266, 'Customer Names'!$A$2:$D$2336, 3, FALSE)</f>
        <v xml:space="preserve"> Mr</v>
      </c>
      <c r="D2266" t="str">
        <f>VLOOKUP($A2266, 'Customer Names'!$A$2:$D$2336, 4, FALSE)</f>
        <v xml:space="preserve">  Matthew</v>
      </c>
      <c r="E2266">
        <f>VLOOKUP($A2266, 'Medical Examinations'!$A$2:$J$2336, 2, FALSE)</f>
        <v>19.8</v>
      </c>
      <c r="F2266">
        <f>VLOOKUP($A2266, 'Medical Examinations'!$A$2:$J$2336, 3, FALSE)</f>
        <v>5.12</v>
      </c>
      <c r="G2266" t="str">
        <f>VLOOKUP($A2266, 'Medical Examinations'!$A$2:$J$2336, 4, FALSE)</f>
        <v>No</v>
      </c>
      <c r="H2266" t="str">
        <f>VLOOKUP($A2266, 'Medical Examinations'!$A$2:$J$2336, 5, FALSE)</f>
        <v>No</v>
      </c>
      <c r="I2266" t="str">
        <f>VLOOKUP($A2266, 'Medical Examinations'!$A$2:$J$2336, 6, FALSE)</f>
        <v>Yes</v>
      </c>
      <c r="J2266">
        <f>VLOOKUP($A2266, 'Medical Examinations'!$A$2:$J$2336, 7, FALSE)</f>
        <v>0</v>
      </c>
      <c r="K2266" t="str">
        <f>VLOOKUP($A2266, 'Medical Examinations'!$A$2:$J$2336, 8, FALSE)</f>
        <v>No</v>
      </c>
      <c r="L2266" t="str">
        <f>VLOOKUP($A2266, 'Medical Examinations'!$A$2:$J$2336, 9, FALSE)</f>
        <v>Obesity</v>
      </c>
      <c r="M2266" t="str">
        <f>VLOOKUP($A2266, 'Medical Examinations'!$A$2:$J$2336, 10, FALSE)</f>
        <v>Normal</v>
      </c>
      <c r="N2266">
        <f>VLOOKUP($A2266, 'Hospitalisation Details'!$A$2:$K$2344, 5, FALSE)</f>
        <v>0</v>
      </c>
      <c r="O2266">
        <f>VLOOKUP($A2266, 'Hospitalisation Details'!$A$2:$K$2344, 6, FALSE)</f>
        <v>1241.57</v>
      </c>
      <c r="P2266" t="str">
        <f>VLOOKUP($A2266, 'Hospitalisation Details'!$A$2:$K$2344, 7, FALSE)</f>
        <v>tier - 2</v>
      </c>
      <c r="Q2266" t="str">
        <f>VLOOKUP($A2266, 'Hospitalisation Details'!$A$2:$K$2344, 8, FALSE)</f>
        <v>tier - 2</v>
      </c>
      <c r="R2266" t="str">
        <f>VLOOKUP($A2266, 'Hospitalisation Details'!$A$2:$K$2344, 9, FALSE)</f>
        <v>R1011</v>
      </c>
      <c r="S2266" t="str">
        <f>VLOOKUP($A2266, 'Hospitalisation Details'!$A$2:$K$2344, 10, FALSE)</f>
        <v>2Aug2003</v>
      </c>
      <c r="T2266">
        <f>VLOOKUP($A2266, 'Hospitalisation Details'!$A$2:$K$2344, 11, FALSE)</f>
        <v>19</v>
      </c>
    </row>
    <row r="2267" spans="1:20" ht="15.75" x14ac:dyDescent="0.25">
      <c r="A2267" s="1" t="s">
        <v>91</v>
      </c>
      <c r="B2267" t="str">
        <f>VLOOKUP($A2267, 'Customer Names'!$A$2:$D$2336, 2, FALSE)</f>
        <v>Pulliam</v>
      </c>
      <c r="C2267" t="str">
        <f>VLOOKUP($A2267, 'Customer Names'!$A$2:$D$2336, 3, FALSE)</f>
        <v xml:space="preserve"> Ms</v>
      </c>
      <c r="D2267" t="str">
        <f>VLOOKUP($A2267, 'Customer Names'!$A$2:$D$2336, 4, FALSE)</f>
        <v xml:space="preserve">  Elizabeth S</v>
      </c>
      <c r="E2267">
        <f>VLOOKUP($A2267, 'Medical Examinations'!$A$2:$J$2336, 2, FALSE)</f>
        <v>21.87</v>
      </c>
      <c r="F2267">
        <f>VLOOKUP($A2267, 'Medical Examinations'!$A$2:$J$2336, 3, FALSE)</f>
        <v>8.59</v>
      </c>
      <c r="G2267" t="str">
        <f>VLOOKUP($A2267, 'Medical Examinations'!$A$2:$J$2336, 4, FALSE)</f>
        <v>No</v>
      </c>
      <c r="H2267" t="str">
        <f>VLOOKUP($A2267, 'Medical Examinations'!$A$2:$J$2336, 5, FALSE)</f>
        <v>No</v>
      </c>
      <c r="I2267" t="str">
        <f>VLOOKUP($A2267, 'Medical Examinations'!$A$2:$J$2336, 6, FALSE)</f>
        <v>No</v>
      </c>
      <c r="J2267">
        <f>VLOOKUP($A2267, 'Medical Examinations'!$A$2:$J$2336, 7, FALSE)</f>
        <v>0</v>
      </c>
      <c r="K2267" t="str">
        <f>VLOOKUP($A2267, 'Medical Examinations'!$A$2:$J$2336, 8, FALSE)</f>
        <v>No</v>
      </c>
      <c r="L2267" t="str">
        <f>VLOOKUP($A2267, 'Medical Examinations'!$A$2:$J$2336, 9, FALSE)</f>
        <v>Obesity</v>
      </c>
      <c r="M2267" t="str">
        <f>VLOOKUP($A2267, 'Medical Examinations'!$A$2:$J$2336, 10, FALSE)</f>
        <v>Diabetes</v>
      </c>
      <c r="N2267">
        <f>VLOOKUP($A2267, 'Hospitalisation Details'!$A$2:$K$2344, 5, FALSE)</f>
        <v>0</v>
      </c>
      <c r="O2267">
        <f>VLOOKUP($A2267, 'Hospitalisation Details'!$A$2:$K$2344, 6, FALSE)</f>
        <v>1241</v>
      </c>
      <c r="P2267" t="str">
        <f>VLOOKUP($A2267, 'Hospitalisation Details'!$A$2:$K$2344, 7, FALSE)</f>
        <v>tier - 2</v>
      </c>
      <c r="Q2267" t="str">
        <f>VLOOKUP($A2267, 'Hospitalisation Details'!$A$2:$K$2344, 8, FALSE)</f>
        <v>tier - 2</v>
      </c>
      <c r="R2267" t="str">
        <f>VLOOKUP($A2267, 'Hospitalisation Details'!$A$2:$K$2344, 9, FALSE)</f>
        <v>R1013</v>
      </c>
      <c r="S2267" t="str">
        <f>VLOOKUP($A2267, 'Hospitalisation Details'!$A$2:$K$2344, 10, FALSE)</f>
        <v>1Jul2002</v>
      </c>
      <c r="T2267">
        <f>VLOOKUP($A2267, 'Hospitalisation Details'!$A$2:$K$2344, 11, FALSE)</f>
        <v>20</v>
      </c>
    </row>
    <row r="2268" spans="1:20" ht="15.75" x14ac:dyDescent="0.25">
      <c r="A2268" s="1" t="s">
        <v>90</v>
      </c>
      <c r="B2268" t="str">
        <f>VLOOKUP($A2268, 'Customer Names'!$A$2:$D$2336, 2, FALSE)</f>
        <v>Guisinger</v>
      </c>
      <c r="C2268" t="str">
        <f>VLOOKUP($A2268, 'Customer Names'!$A$2:$D$2336, 3, FALSE)</f>
        <v xml:space="preserve"> Ms</v>
      </c>
      <c r="D2268" t="str">
        <f>VLOOKUP($A2268, 'Customer Names'!$A$2:$D$2336, 4, FALSE)</f>
        <v xml:space="preserve">  Katie</v>
      </c>
      <c r="E2268">
        <f>VLOOKUP($A2268, 'Medical Examinations'!$A$2:$J$2336, 2, FALSE)</f>
        <v>16.600000000000001</v>
      </c>
      <c r="F2268">
        <f>VLOOKUP($A2268, 'Medical Examinations'!$A$2:$J$2336, 3, FALSE)</f>
        <v>5.87</v>
      </c>
      <c r="G2268" t="str">
        <f>VLOOKUP($A2268, 'Medical Examinations'!$A$2:$J$2336, 4, FALSE)</f>
        <v>No</v>
      </c>
      <c r="H2268" t="str">
        <f>VLOOKUP($A2268, 'Medical Examinations'!$A$2:$J$2336, 5, FALSE)</f>
        <v>No</v>
      </c>
      <c r="I2268" t="str">
        <f>VLOOKUP($A2268, 'Medical Examinations'!$A$2:$J$2336, 6, FALSE)</f>
        <v>No</v>
      </c>
      <c r="J2268">
        <f>VLOOKUP($A2268, 'Medical Examinations'!$A$2:$J$2336, 7, FALSE)</f>
        <v>0</v>
      </c>
      <c r="K2268" t="str">
        <f>VLOOKUP($A2268, 'Medical Examinations'!$A$2:$J$2336, 8, FALSE)</f>
        <v>No</v>
      </c>
      <c r="L2268" t="str">
        <f>VLOOKUP($A2268, 'Medical Examinations'!$A$2:$J$2336, 9, FALSE)</f>
        <v>Underweight</v>
      </c>
      <c r="M2268" t="str">
        <f>VLOOKUP($A2268, 'Medical Examinations'!$A$2:$J$2336, 10, FALSE)</f>
        <v>Diabetes</v>
      </c>
      <c r="N2268">
        <f>VLOOKUP($A2268, 'Hospitalisation Details'!$A$2:$K$2344, 5, FALSE)</f>
        <v>0</v>
      </c>
      <c r="O2268">
        <f>VLOOKUP($A2268, 'Hospitalisation Details'!$A$2:$K$2344, 6, FALSE)</f>
        <v>1240</v>
      </c>
      <c r="P2268" t="str">
        <f>VLOOKUP($A2268, 'Hospitalisation Details'!$A$2:$K$2344, 7, FALSE)</f>
        <v>tier - 2</v>
      </c>
      <c r="Q2268" t="str">
        <f>VLOOKUP($A2268, 'Hospitalisation Details'!$A$2:$K$2344, 8, FALSE)</f>
        <v>tier - 1</v>
      </c>
      <c r="R2268" t="str">
        <f>VLOOKUP($A2268, 'Hospitalisation Details'!$A$2:$K$2344, 9, FALSE)</f>
        <v>R1012</v>
      </c>
      <c r="S2268" t="str">
        <f>VLOOKUP($A2268, 'Hospitalisation Details'!$A$2:$K$2344, 10, FALSE)</f>
        <v>11Oct1998</v>
      </c>
      <c r="T2268">
        <f>VLOOKUP($A2268, 'Hospitalisation Details'!$A$2:$K$2344, 11, FALSE)</f>
        <v>24</v>
      </c>
    </row>
    <row r="2269" spans="1:20" ht="15.75" x14ac:dyDescent="0.25">
      <c r="A2269" s="1" t="s">
        <v>89</v>
      </c>
      <c r="B2269" t="str">
        <f>VLOOKUP($A2269, 'Customer Names'!$A$2:$D$2336, 2, FALSE)</f>
        <v>Arnerich</v>
      </c>
      <c r="C2269" t="str">
        <f>VLOOKUP($A2269, 'Customer Names'!$A$2:$D$2336, 3, FALSE)</f>
        <v xml:space="preserve"> Ms</v>
      </c>
      <c r="D2269" t="str">
        <f>VLOOKUP($A2269, 'Customer Names'!$A$2:$D$2336, 4, FALSE)</f>
        <v xml:space="preserve">  Christi A</v>
      </c>
      <c r="E2269">
        <f>VLOOKUP($A2269, 'Medical Examinations'!$A$2:$J$2336, 2, FALSE)</f>
        <v>21.98</v>
      </c>
      <c r="F2269">
        <f>VLOOKUP($A2269, 'Medical Examinations'!$A$2:$J$2336, 3, FALSE)</f>
        <v>7.03</v>
      </c>
      <c r="G2269" t="str">
        <f>VLOOKUP($A2269, 'Medical Examinations'!$A$2:$J$2336, 4, FALSE)</f>
        <v>No</v>
      </c>
      <c r="H2269" t="str">
        <f>VLOOKUP($A2269, 'Medical Examinations'!$A$2:$J$2336, 5, FALSE)</f>
        <v>No</v>
      </c>
      <c r="I2269" t="str">
        <f>VLOOKUP($A2269, 'Medical Examinations'!$A$2:$J$2336, 6, FALSE)</f>
        <v>No</v>
      </c>
      <c r="J2269">
        <f>VLOOKUP($A2269, 'Medical Examinations'!$A$2:$J$2336, 7, FALSE)</f>
        <v>0</v>
      </c>
      <c r="K2269" t="str">
        <f>VLOOKUP($A2269, 'Medical Examinations'!$A$2:$J$2336, 8, FALSE)</f>
        <v>No</v>
      </c>
      <c r="L2269" t="str">
        <f>VLOOKUP($A2269, 'Medical Examinations'!$A$2:$J$2336, 9, FALSE)</f>
        <v>Obesity</v>
      </c>
      <c r="M2269" t="str">
        <f>VLOOKUP($A2269, 'Medical Examinations'!$A$2:$J$2336, 10, FALSE)</f>
        <v>Diabetes</v>
      </c>
      <c r="N2269">
        <f>VLOOKUP($A2269, 'Hospitalisation Details'!$A$2:$K$2344, 5, FALSE)</f>
        <v>0</v>
      </c>
      <c r="O2269">
        <f>VLOOKUP($A2269, 'Hospitalisation Details'!$A$2:$K$2344, 6, FALSE)</f>
        <v>1237</v>
      </c>
      <c r="P2269" t="str">
        <f>VLOOKUP($A2269, 'Hospitalisation Details'!$A$2:$K$2344, 7, FALSE)</f>
        <v>tier - 2</v>
      </c>
      <c r="Q2269" t="str">
        <f>VLOOKUP($A2269, 'Hospitalisation Details'!$A$2:$K$2344, 8, FALSE)</f>
        <v>tier - 2</v>
      </c>
      <c r="R2269" t="str">
        <f>VLOOKUP($A2269, 'Hospitalisation Details'!$A$2:$K$2344, 9, FALSE)</f>
        <v>R1013</v>
      </c>
      <c r="S2269" t="str">
        <f>VLOOKUP($A2269, 'Hospitalisation Details'!$A$2:$K$2344, 10, FALSE)</f>
        <v>12Dec2002</v>
      </c>
      <c r="T2269">
        <f>VLOOKUP($A2269, 'Hospitalisation Details'!$A$2:$K$2344, 11, FALSE)</f>
        <v>20</v>
      </c>
    </row>
    <row r="2270" spans="1:20" ht="15.75" x14ac:dyDescent="0.25">
      <c r="A2270" s="1" t="s">
        <v>88</v>
      </c>
      <c r="B2270" t="str">
        <f>VLOOKUP($A2270, 'Customer Names'!$A$2:$D$2336, 2, FALSE)</f>
        <v>Lynch</v>
      </c>
      <c r="C2270" t="str">
        <f>VLOOKUP($A2270, 'Customer Names'!$A$2:$D$2336, 3, FALSE)</f>
        <v xml:space="preserve"> Ms</v>
      </c>
      <c r="D2270" t="str">
        <f>VLOOKUP($A2270, 'Customer Names'!$A$2:$D$2336, 4, FALSE)</f>
        <v xml:space="preserve">  Sandra K</v>
      </c>
      <c r="E2270">
        <f>VLOOKUP($A2270, 'Medical Examinations'!$A$2:$J$2336, 2, FALSE)</f>
        <v>19.7</v>
      </c>
      <c r="F2270">
        <f>VLOOKUP($A2270, 'Medical Examinations'!$A$2:$J$2336, 3, FALSE)</f>
        <v>5.51</v>
      </c>
      <c r="G2270" t="str">
        <f>VLOOKUP($A2270, 'Medical Examinations'!$A$2:$J$2336, 4, FALSE)</f>
        <v>No</v>
      </c>
      <c r="H2270" t="str">
        <f>VLOOKUP($A2270, 'Medical Examinations'!$A$2:$J$2336, 5, FALSE)</f>
        <v>No</v>
      </c>
      <c r="I2270" t="str">
        <f>VLOOKUP($A2270, 'Medical Examinations'!$A$2:$J$2336, 6, FALSE)</f>
        <v>No</v>
      </c>
      <c r="J2270">
        <f>VLOOKUP($A2270, 'Medical Examinations'!$A$2:$J$2336, 7, FALSE)</f>
        <v>0</v>
      </c>
      <c r="K2270" t="str">
        <f>VLOOKUP($A2270, 'Medical Examinations'!$A$2:$J$2336, 8, FALSE)</f>
        <v>No</v>
      </c>
      <c r="L2270" t="str">
        <f>VLOOKUP($A2270, 'Medical Examinations'!$A$2:$J$2336, 9, FALSE)</f>
        <v>Obesity</v>
      </c>
      <c r="M2270" t="str">
        <f>VLOOKUP($A2270, 'Medical Examinations'!$A$2:$J$2336, 10, FALSE)</f>
        <v>Normal</v>
      </c>
      <c r="N2270">
        <f>VLOOKUP($A2270, 'Hospitalisation Details'!$A$2:$K$2344, 5, FALSE)</f>
        <v>0</v>
      </c>
      <c r="O2270">
        <f>VLOOKUP($A2270, 'Hospitalisation Details'!$A$2:$K$2344, 6, FALSE)</f>
        <v>1234</v>
      </c>
      <c r="P2270" t="str">
        <f>VLOOKUP($A2270, 'Hospitalisation Details'!$A$2:$K$2344, 7, FALSE)</f>
        <v>tier - 2</v>
      </c>
      <c r="Q2270" t="str">
        <f>VLOOKUP($A2270, 'Hospitalisation Details'!$A$2:$K$2344, 8, FALSE)</f>
        <v>tier - 1</v>
      </c>
      <c r="R2270" t="str">
        <f>VLOOKUP($A2270, 'Hospitalisation Details'!$A$2:$K$2344, 9, FALSE)</f>
        <v>R1013</v>
      </c>
      <c r="S2270" t="str">
        <f>VLOOKUP($A2270, 'Hospitalisation Details'!$A$2:$K$2344, 10, FALSE)</f>
        <v>13Jul1998</v>
      </c>
      <c r="T2270">
        <f>VLOOKUP($A2270, 'Hospitalisation Details'!$A$2:$K$2344, 11, FALSE)</f>
        <v>24</v>
      </c>
    </row>
    <row r="2271" spans="1:20" ht="15.75" x14ac:dyDescent="0.25">
      <c r="A2271" s="1" t="s">
        <v>87</v>
      </c>
      <c r="B2271" t="str">
        <f>VLOOKUP($A2271, 'Customer Names'!$A$2:$D$2336, 2, FALSE)</f>
        <v>Reilly</v>
      </c>
      <c r="C2271" t="str">
        <f>VLOOKUP($A2271, 'Customer Names'!$A$2:$D$2336, 3, FALSE)</f>
        <v xml:space="preserve"> Ms</v>
      </c>
      <c r="D2271" t="str">
        <f>VLOOKUP($A2271, 'Customer Names'!$A$2:$D$2336, 4, FALSE)</f>
        <v xml:space="preserve">  Katharine</v>
      </c>
      <c r="E2271">
        <f>VLOOKUP($A2271, 'Medical Examinations'!$A$2:$J$2336, 2, FALSE)</f>
        <v>19.21</v>
      </c>
      <c r="F2271">
        <f>VLOOKUP($A2271, 'Medical Examinations'!$A$2:$J$2336, 3, FALSE)</f>
        <v>4.76</v>
      </c>
      <c r="G2271" t="str">
        <f>VLOOKUP($A2271, 'Medical Examinations'!$A$2:$J$2336, 4, FALSE)</f>
        <v>No</v>
      </c>
      <c r="H2271" t="str">
        <f>VLOOKUP($A2271, 'Medical Examinations'!$A$2:$J$2336, 5, FALSE)</f>
        <v>No</v>
      </c>
      <c r="I2271" t="str">
        <f>VLOOKUP($A2271, 'Medical Examinations'!$A$2:$J$2336, 6, FALSE)</f>
        <v>No</v>
      </c>
      <c r="J2271">
        <f>VLOOKUP($A2271, 'Medical Examinations'!$A$2:$J$2336, 7, FALSE)</f>
        <v>0</v>
      </c>
      <c r="K2271" t="str">
        <f>VLOOKUP($A2271, 'Medical Examinations'!$A$2:$J$2336, 8, FALSE)</f>
        <v>No</v>
      </c>
      <c r="L2271" t="str">
        <f>VLOOKUP($A2271, 'Medical Examinations'!$A$2:$J$2336, 9, FALSE)</f>
        <v>Obesity</v>
      </c>
      <c r="M2271" t="str">
        <f>VLOOKUP($A2271, 'Medical Examinations'!$A$2:$J$2336, 10, FALSE)</f>
        <v>Normal</v>
      </c>
      <c r="N2271">
        <f>VLOOKUP($A2271, 'Hospitalisation Details'!$A$2:$K$2344, 5, FALSE)</f>
        <v>0</v>
      </c>
      <c r="O2271">
        <f>VLOOKUP($A2271, 'Hospitalisation Details'!$A$2:$K$2344, 6, FALSE)</f>
        <v>1228</v>
      </c>
      <c r="P2271" t="str">
        <f>VLOOKUP($A2271, 'Hospitalisation Details'!$A$2:$K$2344, 7, FALSE)</f>
        <v>tier - 2</v>
      </c>
      <c r="Q2271" t="str">
        <f>VLOOKUP($A2271, 'Hospitalisation Details'!$A$2:$K$2344, 8, FALSE)</f>
        <v>tier - 1</v>
      </c>
      <c r="R2271" t="str">
        <f>VLOOKUP($A2271, 'Hospitalisation Details'!$A$2:$K$2344, 9, FALSE)</f>
        <v>R1012</v>
      </c>
      <c r="S2271" t="str">
        <f>VLOOKUP($A2271, 'Hospitalisation Details'!$A$2:$K$2344, 10, FALSE)</f>
        <v>16Oct2004</v>
      </c>
      <c r="T2271">
        <f>VLOOKUP($A2271, 'Hospitalisation Details'!$A$2:$K$2344, 11, FALSE)</f>
        <v>18</v>
      </c>
    </row>
    <row r="2272" spans="1:20" ht="15.75" x14ac:dyDescent="0.25">
      <c r="A2272" s="1" t="s">
        <v>86</v>
      </c>
      <c r="B2272" t="str">
        <f>VLOOKUP($A2272, 'Customer Names'!$A$2:$D$2336, 2, FALSE)</f>
        <v>Nolette</v>
      </c>
      <c r="C2272" t="str">
        <f>VLOOKUP($A2272, 'Customer Names'!$A$2:$D$2336, 3, FALSE)</f>
        <v xml:space="preserve"> Mr</v>
      </c>
      <c r="D2272" t="str">
        <f>VLOOKUP($A2272, 'Customer Names'!$A$2:$D$2336, 4, FALSE)</f>
        <v xml:space="preserve">  Jerome</v>
      </c>
      <c r="E2272">
        <f>VLOOKUP($A2272, 'Medical Examinations'!$A$2:$J$2336, 2, FALSE)</f>
        <v>19.3</v>
      </c>
      <c r="F2272">
        <f>VLOOKUP($A2272, 'Medical Examinations'!$A$2:$J$2336, 3, FALSE)</f>
        <v>4.7</v>
      </c>
      <c r="G2272" t="str">
        <f>VLOOKUP($A2272, 'Medical Examinations'!$A$2:$J$2336, 4, FALSE)</f>
        <v>No</v>
      </c>
      <c r="H2272" t="str">
        <f>VLOOKUP($A2272, 'Medical Examinations'!$A$2:$J$2336, 5, FALSE)</f>
        <v>No</v>
      </c>
      <c r="I2272" t="str">
        <f>VLOOKUP($A2272, 'Medical Examinations'!$A$2:$J$2336, 6, FALSE)</f>
        <v>No</v>
      </c>
      <c r="J2272">
        <f>VLOOKUP($A2272, 'Medical Examinations'!$A$2:$J$2336, 7, FALSE)</f>
        <v>0</v>
      </c>
      <c r="K2272" t="str">
        <f>VLOOKUP($A2272, 'Medical Examinations'!$A$2:$J$2336, 8, FALSE)</f>
        <v>No</v>
      </c>
      <c r="L2272" t="str">
        <f>VLOOKUP($A2272, 'Medical Examinations'!$A$2:$J$2336, 9, FALSE)</f>
        <v>Obesity</v>
      </c>
      <c r="M2272" t="str">
        <f>VLOOKUP($A2272, 'Medical Examinations'!$A$2:$J$2336, 10, FALSE)</f>
        <v>Normal</v>
      </c>
      <c r="N2272">
        <f>VLOOKUP($A2272, 'Hospitalisation Details'!$A$2:$K$2344, 5, FALSE)</f>
        <v>0</v>
      </c>
      <c r="O2272">
        <f>VLOOKUP($A2272, 'Hospitalisation Details'!$A$2:$K$2344, 6, FALSE)</f>
        <v>1224</v>
      </c>
      <c r="P2272" t="str">
        <f>VLOOKUP($A2272, 'Hospitalisation Details'!$A$2:$K$2344, 7, FALSE)</f>
        <v>tier - 2</v>
      </c>
      <c r="Q2272" t="str">
        <f>VLOOKUP($A2272, 'Hospitalisation Details'!$A$2:$K$2344, 8, FALSE)</f>
        <v>tier - 1</v>
      </c>
      <c r="R2272" t="str">
        <f>VLOOKUP($A2272, 'Hospitalisation Details'!$A$2:$K$2344, 9, FALSE)</f>
        <v>R1013</v>
      </c>
      <c r="S2272" t="str">
        <f>VLOOKUP($A2272, 'Hospitalisation Details'!$A$2:$K$2344, 10, FALSE)</f>
        <v>9Jul2004</v>
      </c>
      <c r="T2272">
        <f>VLOOKUP($A2272, 'Hospitalisation Details'!$A$2:$K$2344, 11, FALSE)</f>
        <v>18</v>
      </c>
    </row>
    <row r="2273" spans="1:20" ht="15.75" x14ac:dyDescent="0.25">
      <c r="A2273" s="1" t="s">
        <v>85</v>
      </c>
      <c r="B2273" t="str">
        <f>VLOOKUP($A2273, 'Customer Names'!$A$2:$D$2336, 2, FALSE)</f>
        <v>Chabrier</v>
      </c>
      <c r="C2273" t="str">
        <f>VLOOKUP($A2273, 'Customer Names'!$A$2:$D$2336, 3, FALSE)</f>
        <v xml:space="preserve"> Ms</v>
      </c>
      <c r="D2273" t="str">
        <f>VLOOKUP($A2273, 'Customer Names'!$A$2:$D$2336, 4, FALSE)</f>
        <v xml:space="preserve">  Julia R</v>
      </c>
      <c r="E2273">
        <f>VLOOKUP($A2273, 'Medical Examinations'!$A$2:$J$2336, 2, FALSE)</f>
        <v>16.22</v>
      </c>
      <c r="F2273">
        <f>VLOOKUP($A2273, 'Medical Examinations'!$A$2:$J$2336, 3, FALSE)</f>
        <v>6.21</v>
      </c>
      <c r="G2273" t="str">
        <f>VLOOKUP($A2273, 'Medical Examinations'!$A$2:$J$2336, 4, FALSE)</f>
        <v>No</v>
      </c>
      <c r="H2273" t="str">
        <f>VLOOKUP($A2273, 'Medical Examinations'!$A$2:$J$2336, 5, FALSE)</f>
        <v>No</v>
      </c>
      <c r="I2273" t="str">
        <f>VLOOKUP($A2273, 'Medical Examinations'!$A$2:$J$2336, 6, FALSE)</f>
        <v>No</v>
      </c>
      <c r="J2273">
        <f>VLOOKUP($A2273, 'Medical Examinations'!$A$2:$J$2336, 7, FALSE)</f>
        <v>0</v>
      </c>
      <c r="K2273" t="str">
        <f>VLOOKUP($A2273, 'Medical Examinations'!$A$2:$J$2336, 8, FALSE)</f>
        <v>No</v>
      </c>
      <c r="L2273" t="str">
        <f>VLOOKUP($A2273, 'Medical Examinations'!$A$2:$J$2336, 9, FALSE)</f>
        <v>Underweight</v>
      </c>
      <c r="M2273" t="str">
        <f>VLOOKUP($A2273, 'Medical Examinations'!$A$2:$J$2336, 10, FALSE)</f>
        <v>Diabetes</v>
      </c>
      <c r="N2273">
        <f>VLOOKUP($A2273, 'Hospitalisation Details'!$A$2:$K$2344, 5, FALSE)</f>
        <v>0</v>
      </c>
      <c r="O2273">
        <f>VLOOKUP($A2273, 'Hospitalisation Details'!$A$2:$K$2344, 6, FALSE)</f>
        <v>1220</v>
      </c>
      <c r="P2273" t="str">
        <f>VLOOKUP($A2273, 'Hospitalisation Details'!$A$2:$K$2344, 7, FALSE)</f>
        <v>tier - 2</v>
      </c>
      <c r="Q2273" t="str">
        <f>VLOOKUP($A2273, 'Hospitalisation Details'!$A$2:$K$2344, 8, FALSE)</f>
        <v>tier - 3</v>
      </c>
      <c r="R2273" t="str">
        <f>VLOOKUP($A2273, 'Hospitalisation Details'!$A$2:$K$2344, 9, FALSE)</f>
        <v>R1012</v>
      </c>
      <c r="S2273" t="str">
        <f>VLOOKUP($A2273, 'Hospitalisation Details'!$A$2:$K$2344, 10, FALSE)</f>
        <v>4Nov1996</v>
      </c>
      <c r="T2273">
        <f>VLOOKUP($A2273, 'Hospitalisation Details'!$A$2:$K$2344, 11, FALSE)</f>
        <v>26</v>
      </c>
    </row>
    <row r="2274" spans="1:20" ht="15.75" x14ac:dyDescent="0.25">
      <c r="A2274" s="1" t="s">
        <v>84</v>
      </c>
      <c r="B2274" t="str">
        <f>VLOOKUP($A2274, 'Customer Names'!$A$2:$D$2336, 2, FALSE)</f>
        <v>Lee</v>
      </c>
      <c r="C2274" t="str">
        <f>VLOOKUP($A2274, 'Customer Names'!$A$2:$D$2336, 3, FALSE)</f>
        <v xml:space="preserve"> Mr</v>
      </c>
      <c r="D2274" t="str">
        <f>VLOOKUP($A2274, 'Customer Names'!$A$2:$D$2336, 4, FALSE)</f>
        <v xml:space="preserve">  Sean Henry</v>
      </c>
      <c r="E2274">
        <f>VLOOKUP($A2274, 'Medical Examinations'!$A$2:$J$2336, 2, FALSE)</f>
        <v>17.12</v>
      </c>
      <c r="F2274">
        <f>VLOOKUP($A2274, 'Medical Examinations'!$A$2:$J$2336, 3, FALSE)</f>
        <v>4.5199999999999996</v>
      </c>
      <c r="G2274" t="str">
        <f>VLOOKUP($A2274, 'Medical Examinations'!$A$2:$J$2336, 4, FALSE)</f>
        <v>No</v>
      </c>
      <c r="H2274" t="str">
        <f>VLOOKUP($A2274, 'Medical Examinations'!$A$2:$J$2336, 5, FALSE)</f>
        <v>No</v>
      </c>
      <c r="I2274" t="str">
        <f>VLOOKUP($A2274, 'Medical Examinations'!$A$2:$J$2336, 6, FALSE)</f>
        <v>No</v>
      </c>
      <c r="J2274">
        <f>VLOOKUP($A2274, 'Medical Examinations'!$A$2:$J$2336, 7, FALSE)</f>
        <v>0</v>
      </c>
      <c r="K2274" t="str">
        <f>VLOOKUP($A2274, 'Medical Examinations'!$A$2:$J$2336, 8, FALSE)</f>
        <v>No</v>
      </c>
      <c r="L2274" t="str">
        <f>VLOOKUP($A2274, 'Medical Examinations'!$A$2:$J$2336, 9, FALSE)</f>
        <v>Underweight</v>
      </c>
      <c r="M2274" t="str">
        <f>VLOOKUP($A2274, 'Medical Examinations'!$A$2:$J$2336, 10, FALSE)</f>
        <v>Normal</v>
      </c>
      <c r="N2274">
        <f>VLOOKUP($A2274, 'Hospitalisation Details'!$A$2:$K$2344, 5, FALSE)</f>
        <v>0</v>
      </c>
      <c r="O2274">
        <f>VLOOKUP($A2274, 'Hospitalisation Details'!$A$2:$K$2344, 6, FALSE)</f>
        <v>1210</v>
      </c>
      <c r="P2274" t="str">
        <f>VLOOKUP($A2274, 'Hospitalisation Details'!$A$2:$K$2344, 7, FALSE)</f>
        <v>tier - 2</v>
      </c>
      <c r="Q2274" t="str">
        <f>VLOOKUP($A2274, 'Hospitalisation Details'!$A$2:$K$2344, 8, FALSE)</f>
        <v>tier - 1</v>
      </c>
      <c r="R2274" t="str">
        <f>VLOOKUP($A2274, 'Hospitalisation Details'!$A$2:$K$2344, 9, FALSE)</f>
        <v>R1013</v>
      </c>
      <c r="S2274" t="str">
        <f>VLOOKUP($A2274, 'Hospitalisation Details'!$A$2:$K$2344, 10, FALSE)</f>
        <v>2Jun2004</v>
      </c>
      <c r="T2274">
        <f>VLOOKUP($A2274, 'Hospitalisation Details'!$A$2:$K$2344, 11, FALSE)</f>
        <v>19</v>
      </c>
    </row>
    <row r="2275" spans="1:20" ht="15.75" x14ac:dyDescent="0.25">
      <c r="A2275" s="1" t="s">
        <v>83</v>
      </c>
      <c r="B2275" t="str">
        <f>VLOOKUP($A2275, 'Customer Names'!$A$2:$D$2336, 2, FALSE)</f>
        <v>Knotts</v>
      </c>
      <c r="C2275" t="str">
        <f>VLOOKUP($A2275, 'Customer Names'!$A$2:$D$2336, 3, FALSE)</f>
        <v xml:space="preserve"> Ms</v>
      </c>
      <c r="D2275" t="str">
        <f>VLOOKUP($A2275, 'Customer Names'!$A$2:$D$2336, 4, FALSE)</f>
        <v xml:space="preserve">  Rachel A</v>
      </c>
      <c r="E2275">
        <f>VLOOKUP($A2275, 'Medical Examinations'!$A$2:$J$2336, 2, FALSE)</f>
        <v>19.07</v>
      </c>
      <c r="F2275">
        <f>VLOOKUP($A2275, 'Medical Examinations'!$A$2:$J$2336, 3, FALSE)</f>
        <v>5.45</v>
      </c>
      <c r="G2275" t="str">
        <f>VLOOKUP($A2275, 'Medical Examinations'!$A$2:$J$2336, 4, FALSE)</f>
        <v>No</v>
      </c>
      <c r="H2275" t="str">
        <f>VLOOKUP($A2275, 'Medical Examinations'!$A$2:$J$2336, 5, FALSE)</f>
        <v>No</v>
      </c>
      <c r="I2275" t="str">
        <f>VLOOKUP($A2275, 'Medical Examinations'!$A$2:$J$2336, 6, FALSE)</f>
        <v>No</v>
      </c>
      <c r="J2275">
        <f>VLOOKUP($A2275, 'Medical Examinations'!$A$2:$J$2336, 7, FALSE)</f>
        <v>0</v>
      </c>
      <c r="K2275" t="str">
        <f>VLOOKUP($A2275, 'Medical Examinations'!$A$2:$J$2336, 8, FALSE)</f>
        <v>No</v>
      </c>
      <c r="L2275" t="str">
        <f>VLOOKUP($A2275, 'Medical Examinations'!$A$2:$J$2336, 9, FALSE)</f>
        <v>Obesity</v>
      </c>
      <c r="M2275" t="str">
        <f>VLOOKUP($A2275, 'Medical Examinations'!$A$2:$J$2336, 10, FALSE)</f>
        <v>Normal</v>
      </c>
      <c r="N2275">
        <f>VLOOKUP($A2275, 'Hospitalisation Details'!$A$2:$K$2344, 5, FALSE)</f>
        <v>0</v>
      </c>
      <c r="O2275">
        <f>VLOOKUP($A2275, 'Hospitalisation Details'!$A$2:$K$2344, 6, FALSE)</f>
        <v>1200.55</v>
      </c>
      <c r="P2275" t="str">
        <f>VLOOKUP($A2275, 'Hospitalisation Details'!$A$2:$K$2344, 7, FALSE)</f>
        <v>tier - 2</v>
      </c>
      <c r="Q2275" t="str">
        <f>VLOOKUP($A2275, 'Hospitalisation Details'!$A$2:$K$2344, 8, FALSE)</f>
        <v>tier - 3</v>
      </c>
      <c r="R2275" t="str">
        <f>VLOOKUP($A2275, 'Hospitalisation Details'!$A$2:$K$2344, 9, FALSE)</f>
        <v>R1013</v>
      </c>
      <c r="S2275" t="str">
        <f>VLOOKUP($A2275, 'Hospitalisation Details'!$A$2:$K$2344, 10, FALSE)</f>
        <v>6Oct1992</v>
      </c>
      <c r="T2275">
        <f>VLOOKUP($A2275, 'Hospitalisation Details'!$A$2:$K$2344, 11, FALSE)</f>
        <v>30</v>
      </c>
    </row>
    <row r="2276" spans="1:20" ht="15.75" x14ac:dyDescent="0.25">
      <c r="A2276" s="1" t="s">
        <v>82</v>
      </c>
      <c r="B2276" t="str">
        <f>VLOOKUP($A2276, 'Customer Names'!$A$2:$D$2336, 2, FALSE)</f>
        <v>Pultorak</v>
      </c>
      <c r="C2276" t="str">
        <f>VLOOKUP($A2276, 'Customer Names'!$A$2:$D$2336, 3, FALSE)</f>
        <v xml:space="preserve"> Mr</v>
      </c>
      <c r="D2276" t="str">
        <f>VLOOKUP($A2276, 'Customer Names'!$A$2:$D$2336, 4, FALSE)</f>
        <v xml:space="preserve">  Jim</v>
      </c>
      <c r="E2276">
        <f>VLOOKUP($A2276, 'Medical Examinations'!$A$2:$J$2336, 2, FALSE)</f>
        <v>15.56</v>
      </c>
      <c r="F2276">
        <f>VLOOKUP($A2276, 'Medical Examinations'!$A$2:$J$2336, 3, FALSE)</f>
        <v>4.42</v>
      </c>
      <c r="G2276" t="str">
        <f>VLOOKUP($A2276, 'Medical Examinations'!$A$2:$J$2336, 4, FALSE)</f>
        <v>No</v>
      </c>
      <c r="H2276" t="str">
        <f>VLOOKUP($A2276, 'Medical Examinations'!$A$2:$J$2336, 5, FALSE)</f>
        <v>No</v>
      </c>
      <c r="I2276" t="str">
        <f>VLOOKUP($A2276, 'Medical Examinations'!$A$2:$J$2336, 6, FALSE)</f>
        <v>No</v>
      </c>
      <c r="J2276">
        <f>VLOOKUP($A2276, 'Medical Examinations'!$A$2:$J$2336, 7, FALSE)</f>
        <v>0</v>
      </c>
      <c r="K2276" t="str">
        <f>VLOOKUP($A2276, 'Medical Examinations'!$A$2:$J$2336, 8, FALSE)</f>
        <v>No</v>
      </c>
      <c r="L2276" t="str">
        <f>VLOOKUP($A2276, 'Medical Examinations'!$A$2:$J$2336, 9, FALSE)</f>
        <v>Underweight</v>
      </c>
      <c r="M2276" t="str">
        <f>VLOOKUP($A2276, 'Medical Examinations'!$A$2:$J$2336, 10, FALSE)</f>
        <v>Normal</v>
      </c>
      <c r="N2276">
        <f>VLOOKUP($A2276, 'Hospitalisation Details'!$A$2:$K$2344, 5, FALSE)</f>
        <v>0</v>
      </c>
      <c r="O2276">
        <f>VLOOKUP($A2276, 'Hospitalisation Details'!$A$2:$K$2344, 6, FALSE)</f>
        <v>1200</v>
      </c>
      <c r="P2276" t="str">
        <f>VLOOKUP($A2276, 'Hospitalisation Details'!$A$2:$K$2344, 7, FALSE)</f>
        <v>tier - 2</v>
      </c>
      <c r="Q2276" t="str">
        <f>VLOOKUP($A2276, 'Hospitalisation Details'!$A$2:$K$2344, 8, FALSE)</f>
        <v>tier - 3</v>
      </c>
      <c r="R2276" t="str">
        <f>VLOOKUP($A2276, 'Hospitalisation Details'!$A$2:$K$2344, 9, FALSE)</f>
        <v>R1012</v>
      </c>
      <c r="S2276" t="str">
        <f>VLOOKUP($A2276, 'Hospitalisation Details'!$A$2:$K$2344, 10, FALSE)</f>
        <v>28Jun1999</v>
      </c>
      <c r="T2276">
        <f>VLOOKUP($A2276, 'Hospitalisation Details'!$A$2:$K$2344, 11, FALSE)</f>
        <v>23</v>
      </c>
    </row>
    <row r="2277" spans="1:20" ht="15.75" x14ac:dyDescent="0.25">
      <c r="A2277" s="1" t="s">
        <v>81</v>
      </c>
      <c r="B2277" t="str">
        <f>VLOOKUP($A2277, 'Customer Names'!$A$2:$D$2336, 2, FALSE)</f>
        <v>Maxon</v>
      </c>
      <c r="C2277" t="str">
        <f>VLOOKUP($A2277, 'Customer Names'!$A$2:$D$2336, 3, FALSE)</f>
        <v xml:space="preserve"> Mr</v>
      </c>
      <c r="D2277" t="str">
        <f>VLOOKUP($A2277, 'Customer Names'!$A$2:$D$2336, 4, FALSE)</f>
        <v xml:space="preserve">  Tim</v>
      </c>
      <c r="E2277">
        <f>VLOOKUP($A2277, 'Medical Examinations'!$A$2:$J$2336, 2, FALSE)</f>
        <v>22.76</v>
      </c>
      <c r="F2277">
        <f>VLOOKUP($A2277, 'Medical Examinations'!$A$2:$J$2336, 3, FALSE)</f>
        <v>9.44</v>
      </c>
      <c r="G2277" t="str">
        <f>VLOOKUP($A2277, 'Medical Examinations'!$A$2:$J$2336, 4, FALSE)</f>
        <v>No</v>
      </c>
      <c r="H2277" t="str">
        <f>VLOOKUP($A2277, 'Medical Examinations'!$A$2:$J$2336, 5, FALSE)</f>
        <v>No</v>
      </c>
      <c r="I2277" t="str">
        <f>VLOOKUP($A2277, 'Medical Examinations'!$A$2:$J$2336, 6, FALSE)</f>
        <v>No</v>
      </c>
      <c r="J2277">
        <f>VLOOKUP($A2277, 'Medical Examinations'!$A$2:$J$2336, 7, FALSE)</f>
        <v>0</v>
      </c>
      <c r="K2277" t="str">
        <f>VLOOKUP($A2277, 'Medical Examinations'!$A$2:$J$2336, 8, FALSE)</f>
        <v>No</v>
      </c>
      <c r="L2277" t="str">
        <f>VLOOKUP($A2277, 'Medical Examinations'!$A$2:$J$2336, 9, FALSE)</f>
        <v>Obesity</v>
      </c>
      <c r="M2277" t="str">
        <f>VLOOKUP($A2277, 'Medical Examinations'!$A$2:$J$2336, 10, FALSE)</f>
        <v>Diabetes</v>
      </c>
      <c r="N2277">
        <f>VLOOKUP($A2277, 'Hospitalisation Details'!$A$2:$K$2344, 5, FALSE)</f>
        <v>0</v>
      </c>
      <c r="O2277">
        <f>VLOOKUP($A2277, 'Hospitalisation Details'!$A$2:$K$2344, 6, FALSE)</f>
        <v>1191</v>
      </c>
      <c r="P2277" t="str">
        <f>VLOOKUP($A2277, 'Hospitalisation Details'!$A$2:$K$2344, 7, FALSE)</f>
        <v>tier - 2</v>
      </c>
      <c r="Q2277" t="str">
        <f>VLOOKUP($A2277, 'Hospitalisation Details'!$A$2:$K$2344, 8, FALSE)</f>
        <v>tier - 1</v>
      </c>
      <c r="R2277" t="str">
        <f>VLOOKUP($A2277, 'Hospitalisation Details'!$A$2:$K$2344, 9, FALSE)</f>
        <v>R1013</v>
      </c>
      <c r="S2277" t="str">
        <f>VLOOKUP($A2277, 'Hospitalisation Details'!$A$2:$K$2344, 10, FALSE)</f>
        <v>26Aug2002</v>
      </c>
      <c r="T2277">
        <f>VLOOKUP($A2277, 'Hospitalisation Details'!$A$2:$K$2344, 11, FALSE)</f>
        <v>20</v>
      </c>
    </row>
    <row r="2278" spans="1:20" ht="15.75" x14ac:dyDescent="0.25">
      <c r="A2278" s="1" t="s">
        <v>80</v>
      </c>
      <c r="B2278" t="str">
        <f>VLOOKUP($A2278, 'Customer Names'!$A$2:$D$2336, 2, FALSE)</f>
        <v>Kraai</v>
      </c>
      <c r="C2278" t="str">
        <f>VLOOKUP($A2278, 'Customer Names'!$A$2:$D$2336, 3, FALSE)</f>
        <v xml:space="preserve"> Ms</v>
      </c>
      <c r="D2278" t="str">
        <f>VLOOKUP($A2278, 'Customer Names'!$A$2:$D$2336, 4, FALSE)</f>
        <v xml:space="preserve">  Abby L</v>
      </c>
      <c r="E2278">
        <f>VLOOKUP($A2278, 'Medical Examinations'!$A$2:$J$2336, 2, FALSE)</f>
        <v>22.79</v>
      </c>
      <c r="F2278">
        <f>VLOOKUP($A2278, 'Medical Examinations'!$A$2:$J$2336, 3, FALSE)</f>
        <v>6.15</v>
      </c>
      <c r="G2278" t="str">
        <f>VLOOKUP($A2278, 'Medical Examinations'!$A$2:$J$2336, 4, FALSE)</f>
        <v>No</v>
      </c>
      <c r="H2278" t="str">
        <f>VLOOKUP($A2278, 'Medical Examinations'!$A$2:$J$2336, 5, FALSE)</f>
        <v>No</v>
      </c>
      <c r="I2278" t="str">
        <f>VLOOKUP($A2278, 'Medical Examinations'!$A$2:$J$2336, 6, FALSE)</f>
        <v>Yes</v>
      </c>
      <c r="J2278">
        <f>VLOOKUP($A2278, 'Medical Examinations'!$A$2:$J$2336, 7, FALSE)</f>
        <v>0</v>
      </c>
      <c r="K2278" t="str">
        <f>VLOOKUP($A2278, 'Medical Examinations'!$A$2:$J$2336, 8, FALSE)</f>
        <v>No</v>
      </c>
      <c r="L2278" t="str">
        <f>VLOOKUP($A2278, 'Medical Examinations'!$A$2:$J$2336, 9, FALSE)</f>
        <v>Obesity</v>
      </c>
      <c r="M2278" t="str">
        <f>VLOOKUP($A2278, 'Medical Examinations'!$A$2:$J$2336, 10, FALSE)</f>
        <v>Diabetes</v>
      </c>
      <c r="N2278">
        <f>VLOOKUP($A2278, 'Hospitalisation Details'!$A$2:$K$2344, 5, FALSE)</f>
        <v>0</v>
      </c>
      <c r="O2278">
        <f>VLOOKUP($A2278, 'Hospitalisation Details'!$A$2:$K$2344, 6, FALSE)</f>
        <v>1178.07</v>
      </c>
      <c r="P2278" t="str">
        <f>VLOOKUP($A2278, 'Hospitalisation Details'!$A$2:$K$2344, 7, FALSE)</f>
        <v>tier - 2</v>
      </c>
      <c r="Q2278" t="str">
        <f>VLOOKUP($A2278, 'Hospitalisation Details'!$A$2:$K$2344, 8, FALSE)</f>
        <v>tier - 2</v>
      </c>
      <c r="R2278" t="str">
        <f>VLOOKUP($A2278, 'Hospitalisation Details'!$A$2:$K$2344, 9, FALSE)</f>
        <v>R1013</v>
      </c>
      <c r="S2278" t="str">
        <f>VLOOKUP($A2278, 'Hospitalisation Details'!$A$2:$K$2344, 10, FALSE)</f>
        <v>28Jun1997</v>
      </c>
      <c r="T2278">
        <f>VLOOKUP($A2278, 'Hospitalisation Details'!$A$2:$K$2344, 11, FALSE)</f>
        <v>25</v>
      </c>
    </row>
    <row r="2279" spans="1:20" ht="15.75" x14ac:dyDescent="0.25">
      <c r="A2279" s="1" t="s">
        <v>79</v>
      </c>
      <c r="B2279" t="str">
        <f>VLOOKUP($A2279, 'Customer Names'!$A$2:$D$2336, 2, FALSE)</f>
        <v>Larosa</v>
      </c>
      <c r="C2279" t="str">
        <f>VLOOKUP($A2279, 'Customer Names'!$A$2:$D$2336, 3, FALSE)</f>
        <v xml:space="preserve"> Mr</v>
      </c>
      <c r="D2279" t="str">
        <f>VLOOKUP($A2279, 'Customer Names'!$A$2:$D$2336, 4, FALSE)</f>
        <v xml:space="preserve">  Mark</v>
      </c>
      <c r="E2279">
        <f>VLOOKUP($A2279, 'Medical Examinations'!$A$2:$J$2336, 2, FALSE)</f>
        <v>17.41</v>
      </c>
      <c r="F2279">
        <f>VLOOKUP($A2279, 'Medical Examinations'!$A$2:$J$2336, 3, FALSE)</f>
        <v>5.13</v>
      </c>
      <c r="G2279" t="str">
        <f>VLOOKUP($A2279, 'Medical Examinations'!$A$2:$J$2336, 4, FALSE)</f>
        <v>No</v>
      </c>
      <c r="H2279" t="str">
        <f>VLOOKUP($A2279, 'Medical Examinations'!$A$2:$J$2336, 5, FALSE)</f>
        <v>No</v>
      </c>
      <c r="I2279" t="str">
        <f>VLOOKUP($A2279, 'Medical Examinations'!$A$2:$J$2336, 6, FALSE)</f>
        <v>No</v>
      </c>
      <c r="J2279">
        <f>VLOOKUP($A2279, 'Medical Examinations'!$A$2:$J$2336, 7, FALSE)</f>
        <v>0</v>
      </c>
      <c r="K2279" t="str">
        <f>VLOOKUP($A2279, 'Medical Examinations'!$A$2:$J$2336, 8, FALSE)</f>
        <v>No</v>
      </c>
      <c r="L2279" t="str">
        <f>VLOOKUP($A2279, 'Medical Examinations'!$A$2:$J$2336, 9, FALSE)</f>
        <v>Underweight</v>
      </c>
      <c r="M2279" t="str">
        <f>VLOOKUP($A2279, 'Medical Examinations'!$A$2:$J$2336, 10, FALSE)</f>
        <v>Normal</v>
      </c>
      <c r="N2279">
        <f>VLOOKUP($A2279, 'Hospitalisation Details'!$A$2:$K$2344, 5, FALSE)</f>
        <v>0</v>
      </c>
      <c r="O2279">
        <f>VLOOKUP($A2279, 'Hospitalisation Details'!$A$2:$K$2344, 6, FALSE)</f>
        <v>1178</v>
      </c>
      <c r="P2279" t="str">
        <f>VLOOKUP($A2279, 'Hospitalisation Details'!$A$2:$K$2344, 7, FALSE)</f>
        <v>tier - 2</v>
      </c>
      <c r="Q2279" t="str">
        <f>VLOOKUP($A2279, 'Hospitalisation Details'!$A$2:$K$2344, 8, FALSE)</f>
        <v>tier - 3</v>
      </c>
      <c r="R2279" t="str">
        <f>VLOOKUP($A2279, 'Hospitalisation Details'!$A$2:$K$2344, 9, FALSE)</f>
        <v>R1013</v>
      </c>
      <c r="S2279" t="str">
        <f>VLOOKUP($A2279, 'Hospitalisation Details'!$A$2:$K$2344, 10, FALSE)</f>
        <v>11Aug1996</v>
      </c>
      <c r="T2279">
        <f>VLOOKUP($A2279, 'Hospitalisation Details'!$A$2:$K$2344, 11, FALSE)</f>
        <v>26</v>
      </c>
    </row>
    <row r="2280" spans="1:20" ht="15.75" x14ac:dyDescent="0.25">
      <c r="A2280" s="1" t="s">
        <v>78</v>
      </c>
      <c r="B2280" t="str">
        <f>VLOOKUP($A2280, 'Customer Names'!$A$2:$D$2336, 2, FALSE)</f>
        <v>King</v>
      </c>
      <c r="C2280" t="str">
        <f>VLOOKUP($A2280, 'Customer Names'!$A$2:$D$2336, 3, FALSE)</f>
        <v xml:space="preserve"> Mr</v>
      </c>
      <c r="D2280" t="str">
        <f>VLOOKUP($A2280, 'Customer Names'!$A$2:$D$2336, 4, FALSE)</f>
        <v xml:space="preserve">  Ali</v>
      </c>
      <c r="E2280">
        <f>VLOOKUP($A2280, 'Medical Examinations'!$A$2:$J$2336, 2, FALSE)</f>
        <v>19.32</v>
      </c>
      <c r="F2280">
        <f>VLOOKUP($A2280, 'Medical Examinations'!$A$2:$J$2336, 3, FALSE)</f>
        <v>4.96</v>
      </c>
      <c r="G2280" t="str">
        <f>VLOOKUP($A2280, 'Medical Examinations'!$A$2:$J$2336, 4, FALSE)</f>
        <v>No</v>
      </c>
      <c r="H2280" t="str">
        <f>VLOOKUP($A2280, 'Medical Examinations'!$A$2:$J$2336, 5, FALSE)</f>
        <v>No</v>
      </c>
      <c r="I2280" t="str">
        <f>VLOOKUP($A2280, 'Medical Examinations'!$A$2:$J$2336, 6, FALSE)</f>
        <v>No</v>
      </c>
      <c r="J2280">
        <f>VLOOKUP($A2280, 'Medical Examinations'!$A$2:$J$2336, 7, FALSE)</f>
        <v>0</v>
      </c>
      <c r="K2280" t="str">
        <f>VLOOKUP($A2280, 'Medical Examinations'!$A$2:$J$2336, 8, FALSE)</f>
        <v>No</v>
      </c>
      <c r="L2280" t="str">
        <f>VLOOKUP($A2280, 'Medical Examinations'!$A$2:$J$2336, 9, FALSE)</f>
        <v>Obesity</v>
      </c>
      <c r="M2280" t="str">
        <f>VLOOKUP($A2280, 'Medical Examinations'!$A$2:$J$2336, 10, FALSE)</f>
        <v>Normal</v>
      </c>
      <c r="N2280">
        <f>VLOOKUP($A2280, 'Hospitalisation Details'!$A$2:$K$2344, 5, FALSE)</f>
        <v>0</v>
      </c>
      <c r="O2280">
        <f>VLOOKUP($A2280, 'Hospitalisation Details'!$A$2:$K$2344, 6, FALSE)</f>
        <v>1167</v>
      </c>
      <c r="P2280" t="str">
        <f>VLOOKUP($A2280, 'Hospitalisation Details'!$A$2:$K$2344, 7, FALSE)</f>
        <v>tier - 2</v>
      </c>
      <c r="Q2280" t="str">
        <f>VLOOKUP($A2280, 'Hospitalisation Details'!$A$2:$K$2344, 8, FALSE)</f>
        <v>tier - 1</v>
      </c>
      <c r="R2280" t="str">
        <f>VLOOKUP($A2280, 'Hospitalisation Details'!$A$2:$K$2344, 9, FALSE)</f>
        <v>R1013</v>
      </c>
      <c r="S2280" t="str">
        <f>VLOOKUP($A2280, 'Hospitalisation Details'!$A$2:$K$2344, 10, FALSE)</f>
        <v>12Nov2001</v>
      </c>
      <c r="T2280">
        <f>VLOOKUP($A2280, 'Hospitalisation Details'!$A$2:$K$2344, 11, FALSE)</f>
        <v>21</v>
      </c>
    </row>
    <row r="2281" spans="1:20" ht="15.75" x14ac:dyDescent="0.25">
      <c r="A2281" s="1" t="s">
        <v>77</v>
      </c>
      <c r="B2281" t="str">
        <f>VLOOKUP($A2281, 'Customer Names'!$A$2:$D$2336, 2, FALSE)</f>
        <v>Haney</v>
      </c>
      <c r="C2281" t="str">
        <f>VLOOKUP($A2281, 'Customer Names'!$A$2:$D$2336, 3, FALSE)</f>
        <v xml:space="preserve"> Mr</v>
      </c>
      <c r="D2281" t="str">
        <f>VLOOKUP($A2281, 'Customer Names'!$A$2:$D$2336, 4, FALSE)</f>
        <v xml:space="preserve">  Joshua</v>
      </c>
      <c r="E2281">
        <f>VLOOKUP($A2281, 'Medical Examinations'!$A$2:$J$2336, 2, FALSE)</f>
        <v>18.25</v>
      </c>
      <c r="F2281">
        <f>VLOOKUP($A2281, 'Medical Examinations'!$A$2:$J$2336, 3, FALSE)</f>
        <v>10.95</v>
      </c>
      <c r="G2281" t="str">
        <f>VLOOKUP($A2281, 'Medical Examinations'!$A$2:$J$2336, 4, FALSE)</f>
        <v>No</v>
      </c>
      <c r="H2281" t="str">
        <f>VLOOKUP($A2281, 'Medical Examinations'!$A$2:$J$2336, 5, FALSE)</f>
        <v>No</v>
      </c>
      <c r="I2281" t="str">
        <f>VLOOKUP($A2281, 'Medical Examinations'!$A$2:$J$2336, 6, FALSE)</f>
        <v>No</v>
      </c>
      <c r="J2281">
        <f>VLOOKUP($A2281, 'Medical Examinations'!$A$2:$J$2336, 7, FALSE)</f>
        <v>0</v>
      </c>
      <c r="K2281" t="str">
        <f>VLOOKUP($A2281, 'Medical Examinations'!$A$2:$J$2336, 8, FALSE)</f>
        <v>No</v>
      </c>
      <c r="L2281" t="str">
        <f>VLOOKUP($A2281, 'Medical Examinations'!$A$2:$J$2336, 9, FALSE)</f>
        <v>Underweight</v>
      </c>
      <c r="M2281" t="str">
        <f>VLOOKUP($A2281, 'Medical Examinations'!$A$2:$J$2336, 10, FALSE)</f>
        <v>Diabetes</v>
      </c>
      <c r="N2281">
        <f>VLOOKUP($A2281, 'Hospitalisation Details'!$A$2:$K$2344, 5, FALSE)</f>
        <v>0</v>
      </c>
      <c r="O2281">
        <f>VLOOKUP($A2281, 'Hospitalisation Details'!$A$2:$K$2344, 6, FALSE)</f>
        <v>1165</v>
      </c>
      <c r="P2281" t="str">
        <f>VLOOKUP($A2281, 'Hospitalisation Details'!$A$2:$K$2344, 7, FALSE)</f>
        <v>tier - 2</v>
      </c>
      <c r="Q2281" t="str">
        <f>VLOOKUP($A2281, 'Hospitalisation Details'!$A$2:$K$2344, 8, FALSE)</f>
        <v>tier - 3</v>
      </c>
      <c r="R2281" t="str">
        <f>VLOOKUP($A2281, 'Hospitalisation Details'!$A$2:$K$2344, 9, FALSE)</f>
        <v>R1012</v>
      </c>
      <c r="S2281" t="str">
        <f>VLOOKUP($A2281, 'Hospitalisation Details'!$A$2:$K$2344, 10, FALSE)</f>
        <v>11Jun2002</v>
      </c>
      <c r="T2281">
        <f>VLOOKUP($A2281, 'Hospitalisation Details'!$A$2:$K$2344, 11, FALSE)</f>
        <v>20</v>
      </c>
    </row>
    <row r="2282" spans="1:20" ht="15.75" x14ac:dyDescent="0.25">
      <c r="A2282" s="1" t="s">
        <v>76</v>
      </c>
      <c r="B2282" t="str">
        <f>VLOOKUP($A2282, 'Customer Names'!$A$2:$D$2336, 2, FALSE)</f>
        <v>Boulay</v>
      </c>
      <c r="C2282" t="str">
        <f>VLOOKUP($A2282, 'Customer Names'!$A$2:$D$2336, 3, FALSE)</f>
        <v xml:space="preserve"> Mr</v>
      </c>
      <c r="D2282" t="str">
        <f>VLOOKUP($A2282, 'Customer Names'!$A$2:$D$2336, 4, FALSE)</f>
        <v xml:space="preserve">  Pierre</v>
      </c>
      <c r="E2282">
        <f>VLOOKUP($A2282, 'Medical Examinations'!$A$2:$J$2336, 2, FALSE)</f>
        <v>53.13</v>
      </c>
      <c r="F2282">
        <f>VLOOKUP($A2282, 'Medical Examinations'!$A$2:$J$2336, 3, FALSE)</f>
        <v>4.4400000000000004</v>
      </c>
      <c r="G2282" t="str">
        <f>VLOOKUP($A2282, 'Medical Examinations'!$A$2:$J$2336, 4, FALSE)</f>
        <v>Yes</v>
      </c>
      <c r="H2282" t="str">
        <f>VLOOKUP($A2282, 'Medical Examinations'!$A$2:$J$2336, 5, FALSE)</f>
        <v>Yes</v>
      </c>
      <c r="I2282" t="str">
        <f>VLOOKUP($A2282, 'Medical Examinations'!$A$2:$J$2336, 6, FALSE)</f>
        <v>No</v>
      </c>
      <c r="J2282">
        <f>VLOOKUP($A2282, 'Medical Examinations'!$A$2:$J$2336, 7, FALSE)</f>
        <v>2</v>
      </c>
      <c r="K2282" t="str">
        <f>VLOOKUP($A2282, 'Medical Examinations'!$A$2:$J$2336, 8, FALSE)</f>
        <v>Yes</v>
      </c>
      <c r="L2282" t="str">
        <f>VLOOKUP($A2282, 'Medical Examinations'!$A$2:$J$2336, 9, FALSE)</f>
        <v>Obesity</v>
      </c>
      <c r="M2282" t="str">
        <f>VLOOKUP($A2282, 'Medical Examinations'!$A$2:$J$2336, 10, FALSE)</f>
        <v>Normal</v>
      </c>
      <c r="N2282">
        <f>VLOOKUP($A2282, 'Hospitalisation Details'!$A$2:$K$2344, 5, FALSE)</f>
        <v>0</v>
      </c>
      <c r="O2282">
        <f>VLOOKUP($A2282, 'Hospitalisation Details'!$A$2:$K$2344, 6, FALSE)</f>
        <v>1163.46</v>
      </c>
      <c r="P2282" t="str">
        <f>VLOOKUP($A2282, 'Hospitalisation Details'!$A$2:$K$2344, 7, FALSE)</f>
        <v>tier - 2</v>
      </c>
      <c r="Q2282" t="str">
        <f>VLOOKUP($A2282, 'Hospitalisation Details'!$A$2:$K$2344, 8, FALSE)</f>
        <v>tier - 3</v>
      </c>
      <c r="R2282" t="str">
        <f>VLOOKUP($A2282, 'Hospitalisation Details'!$A$2:$K$2344, 9, FALSE)</f>
        <v>R1013</v>
      </c>
      <c r="S2282" t="str">
        <f>VLOOKUP($A2282, 'Hospitalisation Details'!$A$2:$K$2344, 10, FALSE)</f>
        <v>11Nov2004</v>
      </c>
      <c r="T2282">
        <f>VLOOKUP($A2282, 'Hospitalisation Details'!$A$2:$K$2344, 11, FALSE)</f>
        <v>18</v>
      </c>
    </row>
    <row r="2283" spans="1:20" ht="15.75" x14ac:dyDescent="0.25">
      <c r="A2283" s="1" t="s">
        <v>75</v>
      </c>
      <c r="B2283" t="str">
        <f>VLOOKUP($A2283, 'Customer Names'!$A$2:$D$2336, 2, FALSE)</f>
        <v>Peters</v>
      </c>
      <c r="C2283" t="str">
        <f>VLOOKUP($A2283, 'Customer Names'!$A$2:$D$2336, 3, FALSE)</f>
        <v xml:space="preserve"> Ms</v>
      </c>
      <c r="D2283" t="str">
        <f>VLOOKUP($A2283, 'Customer Names'!$A$2:$D$2336, 4, FALSE)</f>
        <v xml:space="preserve">  Kate</v>
      </c>
      <c r="E2283">
        <f>VLOOKUP($A2283, 'Medical Examinations'!$A$2:$J$2336, 2, FALSE)</f>
        <v>20.46</v>
      </c>
      <c r="F2283">
        <f>VLOOKUP($A2283, 'Medical Examinations'!$A$2:$J$2336, 3, FALSE)</f>
        <v>4.0199999999999996</v>
      </c>
      <c r="G2283" t="str">
        <f>VLOOKUP($A2283, 'Medical Examinations'!$A$2:$J$2336, 4, FALSE)</f>
        <v>No</v>
      </c>
      <c r="H2283" t="str">
        <f>VLOOKUP($A2283, 'Medical Examinations'!$A$2:$J$2336, 5, FALSE)</f>
        <v>No</v>
      </c>
      <c r="I2283" t="str">
        <f>VLOOKUP($A2283, 'Medical Examinations'!$A$2:$J$2336, 6, FALSE)</f>
        <v>No</v>
      </c>
      <c r="J2283">
        <f>VLOOKUP($A2283, 'Medical Examinations'!$A$2:$J$2336, 7, FALSE)</f>
        <v>0</v>
      </c>
      <c r="K2283" t="str">
        <f>VLOOKUP($A2283, 'Medical Examinations'!$A$2:$J$2336, 8, FALSE)</f>
        <v>No</v>
      </c>
      <c r="L2283" t="str">
        <f>VLOOKUP($A2283, 'Medical Examinations'!$A$2:$J$2336, 9, FALSE)</f>
        <v>Obesity</v>
      </c>
      <c r="M2283" t="str">
        <f>VLOOKUP($A2283, 'Medical Examinations'!$A$2:$J$2336, 10, FALSE)</f>
        <v>Normal</v>
      </c>
      <c r="N2283">
        <f>VLOOKUP($A2283, 'Hospitalisation Details'!$A$2:$K$2344, 5, FALSE)</f>
        <v>0</v>
      </c>
      <c r="O2283">
        <f>VLOOKUP($A2283, 'Hospitalisation Details'!$A$2:$K$2344, 6, FALSE)</f>
        <v>1158.32</v>
      </c>
      <c r="P2283" t="str">
        <f>VLOOKUP($A2283, 'Hospitalisation Details'!$A$2:$K$2344, 7, FALSE)</f>
        <v>tier - 2</v>
      </c>
      <c r="Q2283" t="str">
        <f>VLOOKUP($A2283, 'Hospitalisation Details'!$A$2:$K$2344, 8, FALSE)</f>
        <v>tier - 1</v>
      </c>
      <c r="R2283" t="str">
        <f>VLOOKUP($A2283, 'Hospitalisation Details'!$A$2:$K$2344, 9, FALSE)</f>
        <v>R1013</v>
      </c>
      <c r="S2283" t="str">
        <f>VLOOKUP($A2283, 'Hospitalisation Details'!$A$2:$K$2344, 10, FALSE)</f>
        <v>26Jul1994</v>
      </c>
      <c r="T2283">
        <f>VLOOKUP($A2283, 'Hospitalisation Details'!$A$2:$K$2344, 11, FALSE)</f>
        <v>28</v>
      </c>
    </row>
    <row r="2284" spans="1:20" ht="15.75" x14ac:dyDescent="0.25">
      <c r="A2284" s="1" t="s">
        <v>74</v>
      </c>
      <c r="B2284" t="str">
        <f>VLOOKUP($A2284, 'Customer Names'!$A$2:$D$2336, 2, FALSE)</f>
        <v>Luy</v>
      </c>
      <c r="C2284" t="str">
        <f>VLOOKUP($A2284, 'Customer Names'!$A$2:$D$2336, 3, FALSE)</f>
        <v xml:space="preserve"> Mr</v>
      </c>
      <c r="D2284" t="str">
        <f>VLOOKUP($A2284, 'Customer Names'!$A$2:$D$2336, 4, FALSE)</f>
        <v xml:space="preserve">  David</v>
      </c>
      <c r="E2284">
        <f>VLOOKUP($A2284, 'Medical Examinations'!$A$2:$J$2336, 2, FALSE)</f>
        <v>43.01</v>
      </c>
      <c r="F2284">
        <f>VLOOKUP($A2284, 'Medical Examinations'!$A$2:$J$2336, 3, FALSE)</f>
        <v>5.44</v>
      </c>
      <c r="G2284" t="str">
        <f>VLOOKUP($A2284, 'Medical Examinations'!$A$2:$J$2336, 4, FALSE)</f>
        <v>Yes</v>
      </c>
      <c r="H2284" t="str">
        <f>VLOOKUP($A2284, 'Medical Examinations'!$A$2:$J$2336, 5, FALSE)</f>
        <v>No</v>
      </c>
      <c r="I2284" t="str">
        <f>VLOOKUP($A2284, 'Medical Examinations'!$A$2:$J$2336, 6, FALSE)</f>
        <v>No</v>
      </c>
      <c r="J2284">
        <f>VLOOKUP($A2284, 'Medical Examinations'!$A$2:$J$2336, 7, FALSE)</f>
        <v>2</v>
      </c>
      <c r="K2284" t="str">
        <f>VLOOKUP($A2284, 'Medical Examinations'!$A$2:$J$2336, 8, FALSE)</f>
        <v>Yes</v>
      </c>
      <c r="L2284" t="str">
        <f>VLOOKUP($A2284, 'Medical Examinations'!$A$2:$J$2336, 9, FALSE)</f>
        <v>Obesity</v>
      </c>
      <c r="M2284" t="str">
        <f>VLOOKUP($A2284, 'Medical Examinations'!$A$2:$J$2336, 10, FALSE)</f>
        <v>Normal</v>
      </c>
      <c r="N2284">
        <f>VLOOKUP($A2284, 'Hospitalisation Details'!$A$2:$K$2344, 5, FALSE)</f>
        <v>0</v>
      </c>
      <c r="O2284">
        <f>VLOOKUP($A2284, 'Hospitalisation Details'!$A$2:$K$2344, 6, FALSE)</f>
        <v>1149.4000000000001</v>
      </c>
      <c r="P2284" t="str">
        <f>VLOOKUP($A2284, 'Hospitalisation Details'!$A$2:$K$2344, 7, FALSE)</f>
        <v>tier - 2</v>
      </c>
      <c r="Q2284" t="str">
        <f>VLOOKUP($A2284, 'Hospitalisation Details'!$A$2:$K$2344, 8, FALSE)</f>
        <v>tier - 2</v>
      </c>
      <c r="R2284" t="str">
        <f>VLOOKUP($A2284, 'Hospitalisation Details'!$A$2:$K$2344, 9, FALSE)</f>
        <v>R1013</v>
      </c>
      <c r="S2284" t="str">
        <f>VLOOKUP($A2284, 'Hospitalisation Details'!$A$2:$K$2344, 10, FALSE)</f>
        <v>18Jul2004</v>
      </c>
      <c r="T2284">
        <f>VLOOKUP($A2284, 'Hospitalisation Details'!$A$2:$K$2344, 11, FALSE)</f>
        <v>18</v>
      </c>
    </row>
    <row r="2285" spans="1:20" ht="15.75" x14ac:dyDescent="0.25">
      <c r="A2285" s="1" t="s">
        <v>73</v>
      </c>
      <c r="B2285" t="str">
        <f>VLOOKUP($A2285, 'Customer Names'!$A$2:$D$2336, 2, FALSE)</f>
        <v>Fava</v>
      </c>
      <c r="C2285" t="str">
        <f>VLOOKUP($A2285, 'Customer Names'!$A$2:$D$2336, 3, FALSE)</f>
        <v xml:space="preserve"> Ms</v>
      </c>
      <c r="D2285" t="str">
        <f>VLOOKUP($A2285, 'Customer Names'!$A$2:$D$2336, 4, FALSE)</f>
        <v xml:space="preserve">  Carla</v>
      </c>
      <c r="E2285">
        <f>VLOOKUP($A2285, 'Medical Examinations'!$A$2:$J$2336, 2, FALSE)</f>
        <v>15.01</v>
      </c>
      <c r="F2285">
        <f>VLOOKUP($A2285, 'Medical Examinations'!$A$2:$J$2336, 3, FALSE)</f>
        <v>4.1500000000000004</v>
      </c>
      <c r="G2285" t="str">
        <f>VLOOKUP($A2285, 'Medical Examinations'!$A$2:$J$2336, 4, FALSE)</f>
        <v>No</v>
      </c>
      <c r="H2285" t="str">
        <f>VLOOKUP($A2285, 'Medical Examinations'!$A$2:$J$2336, 5, FALSE)</f>
        <v>No</v>
      </c>
      <c r="I2285" t="str">
        <f>VLOOKUP($A2285, 'Medical Examinations'!$A$2:$J$2336, 6, FALSE)</f>
        <v>Yes</v>
      </c>
      <c r="J2285">
        <f>VLOOKUP($A2285, 'Medical Examinations'!$A$2:$J$2336, 7, FALSE)</f>
        <v>0</v>
      </c>
      <c r="K2285" t="str">
        <f>VLOOKUP($A2285, 'Medical Examinations'!$A$2:$J$2336, 8, FALSE)</f>
        <v>No</v>
      </c>
      <c r="L2285" t="str">
        <f>VLOOKUP($A2285, 'Medical Examinations'!$A$2:$J$2336, 9, FALSE)</f>
        <v>Underweight</v>
      </c>
      <c r="M2285" t="str">
        <f>VLOOKUP($A2285, 'Medical Examinations'!$A$2:$J$2336, 10, FALSE)</f>
        <v>Normal</v>
      </c>
      <c r="N2285">
        <f>VLOOKUP($A2285, 'Hospitalisation Details'!$A$2:$K$2344, 5, FALSE)</f>
        <v>0</v>
      </c>
      <c r="O2285">
        <f>VLOOKUP($A2285, 'Hospitalisation Details'!$A$2:$K$2344, 6, FALSE)</f>
        <v>1149</v>
      </c>
      <c r="P2285" t="str">
        <f>VLOOKUP($A2285, 'Hospitalisation Details'!$A$2:$K$2344, 7, FALSE)</f>
        <v>tier - 2</v>
      </c>
      <c r="Q2285" t="str">
        <f>VLOOKUP($A2285, 'Hospitalisation Details'!$A$2:$K$2344, 8, FALSE)</f>
        <v>tier - 1</v>
      </c>
      <c r="R2285" t="str">
        <f>VLOOKUP($A2285, 'Hospitalisation Details'!$A$2:$K$2344, 9, FALSE)</f>
        <v>R1012</v>
      </c>
      <c r="S2285" t="str">
        <f>VLOOKUP($A2285, 'Hospitalisation Details'!$A$2:$K$2344, 10, FALSE)</f>
        <v>12Jun2003</v>
      </c>
      <c r="T2285">
        <f>VLOOKUP($A2285, 'Hospitalisation Details'!$A$2:$K$2344, 11, FALSE)</f>
        <v>19</v>
      </c>
    </row>
    <row r="2286" spans="1:20" ht="15.75" x14ac:dyDescent="0.25">
      <c r="A2286" s="1" t="s">
        <v>72</v>
      </c>
      <c r="B2286" t="str">
        <f>VLOOKUP($A2286, 'Customer Names'!$A$2:$D$2336, 2, FALSE)</f>
        <v>Montoya</v>
      </c>
      <c r="C2286" t="str">
        <f>VLOOKUP($A2286, 'Customer Names'!$A$2:$D$2336, 3, FALSE)</f>
        <v xml:space="preserve"> Mr</v>
      </c>
      <c r="D2286" t="str">
        <f>VLOOKUP($A2286, 'Customer Names'!$A$2:$D$2336, 4, FALSE)</f>
        <v xml:space="preserve">  Alvaro Sr</v>
      </c>
      <c r="E2286">
        <f>VLOOKUP($A2286, 'Medical Examinations'!$A$2:$J$2336, 2, FALSE)</f>
        <v>41.14</v>
      </c>
      <c r="F2286">
        <f>VLOOKUP($A2286, 'Medical Examinations'!$A$2:$J$2336, 3, FALSE)</f>
        <v>6.02</v>
      </c>
      <c r="G2286" t="str">
        <f>VLOOKUP($A2286, 'Medical Examinations'!$A$2:$J$2336, 4, FALSE)</f>
        <v>Yes</v>
      </c>
      <c r="H2286" t="str">
        <f>VLOOKUP($A2286, 'Medical Examinations'!$A$2:$J$2336, 5, FALSE)</f>
        <v>No</v>
      </c>
      <c r="I2286" t="str">
        <f>VLOOKUP($A2286, 'Medical Examinations'!$A$2:$J$2336, 6, FALSE)</f>
        <v>No</v>
      </c>
      <c r="J2286">
        <f>VLOOKUP($A2286, 'Medical Examinations'!$A$2:$J$2336, 7, FALSE)</f>
        <v>1</v>
      </c>
      <c r="K2286" t="str">
        <f>VLOOKUP($A2286, 'Medical Examinations'!$A$2:$J$2336, 8, FALSE)</f>
        <v>Yes</v>
      </c>
      <c r="L2286" t="str">
        <f>VLOOKUP($A2286, 'Medical Examinations'!$A$2:$J$2336, 9, FALSE)</f>
        <v>Obesity</v>
      </c>
      <c r="M2286" t="str">
        <f>VLOOKUP($A2286, 'Medical Examinations'!$A$2:$J$2336, 10, FALSE)</f>
        <v>Diabetes</v>
      </c>
      <c r="N2286">
        <f>VLOOKUP($A2286, 'Hospitalisation Details'!$A$2:$K$2344, 5, FALSE)</f>
        <v>0</v>
      </c>
      <c r="O2286">
        <f>VLOOKUP($A2286, 'Hospitalisation Details'!$A$2:$K$2344, 6, FALSE)</f>
        <v>1146.8</v>
      </c>
      <c r="P2286" t="str">
        <f>VLOOKUP($A2286, 'Hospitalisation Details'!$A$2:$K$2344, 7, FALSE)</f>
        <v>tier - 2</v>
      </c>
      <c r="Q2286" t="str">
        <f>VLOOKUP($A2286, 'Hospitalisation Details'!$A$2:$K$2344, 8, FALSE)</f>
        <v>tier - 2</v>
      </c>
      <c r="R2286" t="str">
        <f>VLOOKUP($A2286, 'Hospitalisation Details'!$A$2:$K$2344, 9, FALSE)</f>
        <v>R1013</v>
      </c>
      <c r="S2286" t="str">
        <f>VLOOKUP($A2286, 'Hospitalisation Details'!$A$2:$K$2344, 10, FALSE)</f>
        <v>10Jun2004</v>
      </c>
      <c r="T2286">
        <f>VLOOKUP($A2286, 'Hospitalisation Details'!$A$2:$K$2344, 11, FALSE)</f>
        <v>18</v>
      </c>
    </row>
    <row r="2287" spans="1:20" ht="15.75" x14ac:dyDescent="0.25">
      <c r="A2287" s="1" t="s">
        <v>71</v>
      </c>
      <c r="B2287" t="str">
        <f>VLOOKUP($A2287, 'Customer Names'!$A$2:$D$2336, 2, FALSE)</f>
        <v>Bain</v>
      </c>
      <c r="C2287" t="str">
        <f>VLOOKUP($A2287, 'Customer Names'!$A$2:$D$2336, 3, FALSE)</f>
        <v xml:space="preserve"> Ms</v>
      </c>
      <c r="D2287" t="str">
        <f>VLOOKUP($A2287, 'Customer Names'!$A$2:$D$2336, 4, FALSE)</f>
        <v xml:space="preserve">  Hope</v>
      </c>
      <c r="E2287">
        <f>VLOOKUP($A2287, 'Medical Examinations'!$A$2:$J$2336, 2, FALSE)</f>
        <v>16.55</v>
      </c>
      <c r="F2287">
        <f>VLOOKUP($A2287, 'Medical Examinations'!$A$2:$J$2336, 3, FALSE)</f>
        <v>7.73</v>
      </c>
      <c r="G2287" t="str">
        <f>VLOOKUP($A2287, 'Medical Examinations'!$A$2:$J$2336, 4, FALSE)</f>
        <v>No</v>
      </c>
      <c r="H2287" t="str">
        <f>VLOOKUP($A2287, 'Medical Examinations'!$A$2:$J$2336, 5, FALSE)</f>
        <v>No</v>
      </c>
      <c r="I2287" t="str">
        <f>VLOOKUP($A2287, 'Medical Examinations'!$A$2:$J$2336, 6, FALSE)</f>
        <v>No</v>
      </c>
      <c r="J2287">
        <f>VLOOKUP($A2287, 'Medical Examinations'!$A$2:$J$2336, 7, FALSE)</f>
        <v>0</v>
      </c>
      <c r="K2287" t="str">
        <f>VLOOKUP($A2287, 'Medical Examinations'!$A$2:$J$2336, 8, FALSE)</f>
        <v>No</v>
      </c>
      <c r="L2287" t="str">
        <f>VLOOKUP($A2287, 'Medical Examinations'!$A$2:$J$2336, 9, FALSE)</f>
        <v>Underweight</v>
      </c>
      <c r="M2287" t="str">
        <f>VLOOKUP($A2287, 'Medical Examinations'!$A$2:$J$2336, 10, FALSE)</f>
        <v>Diabetes</v>
      </c>
      <c r="N2287">
        <f>VLOOKUP($A2287, 'Hospitalisation Details'!$A$2:$K$2344, 5, FALSE)</f>
        <v>0</v>
      </c>
      <c r="O2287">
        <f>VLOOKUP($A2287, 'Hospitalisation Details'!$A$2:$K$2344, 6, FALSE)</f>
        <v>1142</v>
      </c>
      <c r="P2287" t="str">
        <f>VLOOKUP($A2287, 'Hospitalisation Details'!$A$2:$K$2344, 7, FALSE)</f>
        <v>tier - 3</v>
      </c>
      <c r="Q2287" t="str">
        <f>VLOOKUP($A2287, 'Hospitalisation Details'!$A$2:$K$2344, 8, FALSE)</f>
        <v>tier - 2</v>
      </c>
      <c r="R2287" t="str">
        <f>VLOOKUP($A2287, 'Hospitalisation Details'!$A$2:$K$2344, 9, FALSE)</f>
        <v>R1011</v>
      </c>
      <c r="S2287" t="str">
        <f>VLOOKUP($A2287, 'Hospitalisation Details'!$A$2:$K$2344, 10, FALSE)</f>
        <v>1Oct2002</v>
      </c>
      <c r="T2287">
        <f>VLOOKUP($A2287, 'Hospitalisation Details'!$A$2:$K$2344, 11, FALSE)</f>
        <v>20</v>
      </c>
    </row>
    <row r="2288" spans="1:20" ht="15.75" x14ac:dyDescent="0.25">
      <c r="A2288" s="1" t="s">
        <v>70</v>
      </c>
      <c r="B2288" t="str">
        <f>VLOOKUP($A2288, 'Customer Names'!$A$2:$D$2336, 2, FALSE)</f>
        <v>Albertson</v>
      </c>
      <c r="C2288" t="str">
        <f>VLOOKUP($A2288, 'Customer Names'!$A$2:$D$2336, 3, FALSE)</f>
        <v xml:space="preserve"> Mr</v>
      </c>
      <c r="D2288" t="str">
        <f>VLOOKUP($A2288, 'Customer Names'!$A$2:$D$2336, 4, FALSE)</f>
        <v xml:space="preserve">  Mark P</v>
      </c>
      <c r="E2288">
        <f>VLOOKUP($A2288, 'Medical Examinations'!$A$2:$J$2336, 2, FALSE)</f>
        <v>37.29</v>
      </c>
      <c r="F2288">
        <f>VLOOKUP($A2288, 'Medical Examinations'!$A$2:$J$2336, 3, FALSE)</f>
        <v>5.03</v>
      </c>
      <c r="G2288" t="str">
        <f>VLOOKUP($A2288, 'Medical Examinations'!$A$2:$J$2336, 4, FALSE)</f>
        <v>Yes</v>
      </c>
      <c r="H2288" t="str">
        <f>VLOOKUP($A2288, 'Medical Examinations'!$A$2:$J$2336, 5, FALSE)</f>
        <v>No</v>
      </c>
      <c r="I2288" t="str">
        <f>VLOOKUP($A2288, 'Medical Examinations'!$A$2:$J$2336, 6, FALSE)</f>
        <v>No</v>
      </c>
      <c r="J2288">
        <f>VLOOKUP($A2288, 'Medical Examinations'!$A$2:$J$2336, 7, FALSE)</f>
        <v>1</v>
      </c>
      <c r="K2288" t="str">
        <f>VLOOKUP($A2288, 'Medical Examinations'!$A$2:$J$2336, 8, FALSE)</f>
        <v>No</v>
      </c>
      <c r="L2288" t="str">
        <f>VLOOKUP($A2288, 'Medical Examinations'!$A$2:$J$2336, 9, FALSE)</f>
        <v>Obesity</v>
      </c>
      <c r="M2288" t="str">
        <f>VLOOKUP($A2288, 'Medical Examinations'!$A$2:$J$2336, 10, FALSE)</f>
        <v>Normal</v>
      </c>
      <c r="N2288">
        <f>VLOOKUP($A2288, 'Hospitalisation Details'!$A$2:$K$2344, 5, FALSE)</f>
        <v>0</v>
      </c>
      <c r="O2288">
        <f>VLOOKUP($A2288, 'Hospitalisation Details'!$A$2:$K$2344, 6, FALSE)</f>
        <v>1141.45</v>
      </c>
      <c r="P2288" t="str">
        <f>VLOOKUP($A2288, 'Hospitalisation Details'!$A$2:$K$2344, 7, FALSE)</f>
        <v>tier - 3</v>
      </c>
      <c r="Q2288" t="str">
        <f>VLOOKUP($A2288, 'Hospitalisation Details'!$A$2:$K$2344, 8, FALSE)</f>
        <v>tier - 3</v>
      </c>
      <c r="R2288" t="str">
        <f>VLOOKUP($A2288, 'Hospitalisation Details'!$A$2:$K$2344, 9, FALSE)</f>
        <v>R1013</v>
      </c>
      <c r="S2288" t="str">
        <f>VLOOKUP($A2288, 'Hospitalisation Details'!$A$2:$K$2344, 10, FALSE)</f>
        <v>12Sep2004</v>
      </c>
      <c r="T2288">
        <f>VLOOKUP($A2288, 'Hospitalisation Details'!$A$2:$K$2344, 11, FALSE)</f>
        <v>18</v>
      </c>
    </row>
    <row r="2289" spans="1:20" ht="15.75" x14ac:dyDescent="0.25">
      <c r="A2289" s="1" t="s">
        <v>69</v>
      </c>
      <c r="B2289" t="str">
        <f>VLOOKUP($A2289, 'Customer Names'!$A$2:$D$2336, 2, FALSE)</f>
        <v>Barger</v>
      </c>
      <c r="C2289" t="str">
        <f>VLOOKUP($A2289, 'Customer Names'!$A$2:$D$2336, 3, FALSE)</f>
        <v xml:space="preserve"> Ms</v>
      </c>
      <c r="D2289" t="str">
        <f>VLOOKUP($A2289, 'Customer Names'!$A$2:$D$2336, 4, FALSE)</f>
        <v xml:space="preserve">  Desiree</v>
      </c>
      <c r="E2289">
        <f>VLOOKUP($A2289, 'Medical Examinations'!$A$2:$J$2336, 2, FALSE)</f>
        <v>16.739999999999998</v>
      </c>
      <c r="F2289">
        <f>VLOOKUP($A2289, 'Medical Examinations'!$A$2:$J$2336, 3, FALSE)</f>
        <v>4.08</v>
      </c>
      <c r="G2289" t="str">
        <f>VLOOKUP($A2289, 'Medical Examinations'!$A$2:$J$2336, 4, FALSE)</f>
        <v>No</v>
      </c>
      <c r="H2289" t="str">
        <f>VLOOKUP($A2289, 'Medical Examinations'!$A$2:$J$2336, 5, FALSE)</f>
        <v>No</v>
      </c>
      <c r="I2289" t="str">
        <f>VLOOKUP($A2289, 'Medical Examinations'!$A$2:$J$2336, 6, FALSE)</f>
        <v>No</v>
      </c>
      <c r="J2289">
        <f>VLOOKUP($A2289, 'Medical Examinations'!$A$2:$J$2336, 7, FALSE)</f>
        <v>0</v>
      </c>
      <c r="K2289" t="str">
        <f>VLOOKUP($A2289, 'Medical Examinations'!$A$2:$J$2336, 8, FALSE)</f>
        <v>No</v>
      </c>
      <c r="L2289" t="str">
        <f>VLOOKUP($A2289, 'Medical Examinations'!$A$2:$J$2336, 9, FALSE)</f>
        <v>Underweight</v>
      </c>
      <c r="M2289" t="str">
        <f>VLOOKUP($A2289, 'Medical Examinations'!$A$2:$J$2336, 10, FALSE)</f>
        <v>Normal</v>
      </c>
      <c r="N2289">
        <f>VLOOKUP($A2289, 'Hospitalisation Details'!$A$2:$K$2344, 5, FALSE)</f>
        <v>0</v>
      </c>
      <c r="O2289">
        <f>VLOOKUP($A2289, 'Hospitalisation Details'!$A$2:$K$2344, 6, FALSE)</f>
        <v>1141</v>
      </c>
      <c r="P2289" t="str">
        <f>VLOOKUP($A2289, 'Hospitalisation Details'!$A$2:$K$2344, 7, FALSE)</f>
        <v>tier - 3</v>
      </c>
      <c r="Q2289" t="str">
        <f>VLOOKUP($A2289, 'Hospitalisation Details'!$A$2:$K$2344, 8, FALSE)</f>
        <v>tier - 1</v>
      </c>
      <c r="R2289" t="str">
        <f>VLOOKUP($A2289, 'Hospitalisation Details'!$A$2:$K$2344, 9, FALSE)</f>
        <v>R1013</v>
      </c>
      <c r="S2289" t="str">
        <f>VLOOKUP($A2289, 'Hospitalisation Details'!$A$2:$K$2344, 10, FALSE)</f>
        <v>25Oct2001</v>
      </c>
      <c r="T2289">
        <f>VLOOKUP($A2289, 'Hospitalisation Details'!$A$2:$K$2344, 11, FALSE)</f>
        <v>21</v>
      </c>
    </row>
    <row r="2290" spans="1:20" ht="15.75" x14ac:dyDescent="0.25">
      <c r="A2290" s="1" t="s">
        <v>68</v>
      </c>
      <c r="B2290" t="str">
        <f>VLOOKUP($A2290, 'Customer Names'!$A$2:$D$2336, 2, FALSE)</f>
        <v>Fraioli</v>
      </c>
      <c r="C2290" t="str">
        <f>VLOOKUP($A2290, 'Customer Names'!$A$2:$D$2336, 3, FALSE)</f>
        <v xml:space="preserve"> Mr</v>
      </c>
      <c r="D2290" t="str">
        <f>VLOOKUP($A2290, 'Customer Names'!$A$2:$D$2336, 4, FALSE)</f>
        <v xml:space="preserve">  Mario Jr</v>
      </c>
      <c r="E2290">
        <f>VLOOKUP($A2290, 'Medical Examinations'!$A$2:$J$2336, 2, FALSE)</f>
        <v>34.43</v>
      </c>
      <c r="F2290">
        <f>VLOOKUP($A2290, 'Medical Examinations'!$A$2:$J$2336, 3, FALSE)</f>
        <v>4.2699999999999996</v>
      </c>
      <c r="G2290" t="str">
        <f>VLOOKUP($A2290, 'Medical Examinations'!$A$2:$J$2336, 4, FALSE)</f>
        <v>Yes</v>
      </c>
      <c r="H2290" t="str">
        <f>VLOOKUP($A2290, 'Medical Examinations'!$A$2:$J$2336, 5, FALSE)</f>
        <v>No</v>
      </c>
      <c r="I2290" t="str">
        <f>VLOOKUP($A2290, 'Medical Examinations'!$A$2:$J$2336, 6, FALSE)</f>
        <v>No</v>
      </c>
      <c r="J2290">
        <f>VLOOKUP($A2290, 'Medical Examinations'!$A$2:$J$2336, 7, FALSE)</f>
        <v>1</v>
      </c>
      <c r="K2290" t="str">
        <f>VLOOKUP($A2290, 'Medical Examinations'!$A$2:$J$2336, 8, FALSE)</f>
        <v>No</v>
      </c>
      <c r="L2290" t="str">
        <f>VLOOKUP($A2290, 'Medical Examinations'!$A$2:$J$2336, 9, FALSE)</f>
        <v>Obesity</v>
      </c>
      <c r="M2290" t="str">
        <f>VLOOKUP($A2290, 'Medical Examinations'!$A$2:$J$2336, 10, FALSE)</f>
        <v>Normal</v>
      </c>
      <c r="N2290">
        <f>VLOOKUP($A2290, 'Hospitalisation Details'!$A$2:$K$2344, 5, FALSE)</f>
        <v>0</v>
      </c>
      <c r="O2290">
        <f>VLOOKUP($A2290, 'Hospitalisation Details'!$A$2:$K$2344, 6, FALSE)</f>
        <v>1137.47</v>
      </c>
      <c r="P2290" t="str">
        <f>VLOOKUP($A2290, 'Hospitalisation Details'!$A$2:$K$2344, 7, FALSE)</f>
        <v>tier - 3</v>
      </c>
      <c r="Q2290" t="str">
        <f>VLOOKUP($A2290, 'Hospitalisation Details'!$A$2:$K$2344, 8, FALSE)</f>
        <v>tier - 2</v>
      </c>
      <c r="R2290" t="str">
        <f>VLOOKUP($A2290, 'Hospitalisation Details'!$A$2:$K$2344, 9, FALSE)</f>
        <v>R1013</v>
      </c>
      <c r="S2290" t="str">
        <f>VLOOKUP($A2290, 'Hospitalisation Details'!$A$2:$K$2344, 10, FALSE)</f>
        <v>27Nov2004</v>
      </c>
      <c r="T2290">
        <f>VLOOKUP($A2290, 'Hospitalisation Details'!$A$2:$K$2344, 11, FALSE)</f>
        <v>18</v>
      </c>
    </row>
    <row r="2291" spans="1:20" ht="15.75" x14ac:dyDescent="0.25">
      <c r="A2291" s="1" t="s">
        <v>67</v>
      </c>
      <c r="B2291" t="str">
        <f>VLOOKUP($A2291, 'Customer Names'!$A$2:$D$2336, 2, FALSE)</f>
        <v>April</v>
      </c>
      <c r="C2291" t="str">
        <f>VLOOKUP($A2291, 'Customer Names'!$A$2:$D$2336, 3, FALSE)</f>
        <v xml:space="preserve"> Mr</v>
      </c>
      <c r="D2291" t="str">
        <f>VLOOKUP($A2291, 'Customer Names'!$A$2:$D$2336, 4, FALSE)</f>
        <v xml:space="preserve">  Lusapho</v>
      </c>
      <c r="E2291">
        <f>VLOOKUP($A2291, 'Medical Examinations'!$A$2:$J$2336, 2, FALSE)</f>
        <v>34.1</v>
      </c>
      <c r="F2291">
        <f>VLOOKUP($A2291, 'Medical Examinations'!$A$2:$J$2336, 3, FALSE)</f>
        <v>4.07</v>
      </c>
      <c r="G2291" t="str">
        <f>VLOOKUP($A2291, 'Medical Examinations'!$A$2:$J$2336, 4, FALSE)</f>
        <v>Yes</v>
      </c>
      <c r="H2291" t="str">
        <f>VLOOKUP($A2291, 'Medical Examinations'!$A$2:$J$2336, 5, FALSE)</f>
        <v>No</v>
      </c>
      <c r="I2291" t="str">
        <f>VLOOKUP($A2291, 'Medical Examinations'!$A$2:$J$2336, 6, FALSE)</f>
        <v>No</v>
      </c>
      <c r="J2291">
        <f>VLOOKUP($A2291, 'Medical Examinations'!$A$2:$J$2336, 7, FALSE)</f>
        <v>1</v>
      </c>
      <c r="K2291" t="str">
        <f>VLOOKUP($A2291, 'Medical Examinations'!$A$2:$J$2336, 8, FALSE)</f>
        <v>No</v>
      </c>
      <c r="L2291" t="str">
        <f>VLOOKUP($A2291, 'Medical Examinations'!$A$2:$J$2336, 9, FALSE)</f>
        <v>Obesity</v>
      </c>
      <c r="M2291" t="str">
        <f>VLOOKUP($A2291, 'Medical Examinations'!$A$2:$J$2336, 10, FALSE)</f>
        <v>Normal</v>
      </c>
      <c r="N2291">
        <f>VLOOKUP($A2291, 'Hospitalisation Details'!$A$2:$K$2344, 5, FALSE)</f>
        <v>0</v>
      </c>
      <c r="O2291">
        <f>VLOOKUP($A2291, 'Hospitalisation Details'!$A$2:$K$2344, 6, FALSE)</f>
        <v>1137.01</v>
      </c>
      <c r="P2291" t="str">
        <f>VLOOKUP($A2291, 'Hospitalisation Details'!$A$2:$K$2344, 7, FALSE)</f>
        <v>tier - 3</v>
      </c>
      <c r="Q2291" t="str">
        <f>VLOOKUP($A2291, 'Hospitalisation Details'!$A$2:$K$2344, 8, FALSE)</f>
        <v>tier - 1</v>
      </c>
      <c r="R2291" t="str">
        <f>VLOOKUP($A2291, 'Hospitalisation Details'!$A$2:$K$2344, 9, FALSE)</f>
        <v>R1013</v>
      </c>
      <c r="S2291" t="str">
        <f>VLOOKUP($A2291, 'Hospitalisation Details'!$A$2:$K$2344, 10, FALSE)</f>
        <v>15Oct2004</v>
      </c>
      <c r="T2291">
        <f>VLOOKUP($A2291, 'Hospitalisation Details'!$A$2:$K$2344, 11, FALSE)</f>
        <v>18</v>
      </c>
    </row>
    <row r="2292" spans="1:20" ht="15.75" x14ac:dyDescent="0.25">
      <c r="A2292" s="1" t="s">
        <v>66</v>
      </c>
      <c r="B2292" t="str">
        <f>VLOOKUP($A2292, 'Customer Names'!$A$2:$D$2336, 2, FALSE)</f>
        <v>King</v>
      </c>
      <c r="C2292" t="str">
        <f>VLOOKUP($A2292, 'Customer Names'!$A$2:$D$2336, 3, FALSE)</f>
        <v xml:space="preserve"> Ms</v>
      </c>
      <c r="D2292" t="str">
        <f>VLOOKUP($A2292, 'Customer Names'!$A$2:$D$2336, 4, FALSE)</f>
        <v xml:space="preserve">  Erin C</v>
      </c>
      <c r="E2292">
        <f>VLOOKUP($A2292, 'Medical Examinations'!$A$2:$J$2336, 2, FALSE)</f>
        <v>19.3</v>
      </c>
      <c r="F2292">
        <f>VLOOKUP($A2292, 'Medical Examinations'!$A$2:$J$2336, 3, FALSE)</f>
        <v>10.36</v>
      </c>
      <c r="G2292" t="str">
        <f>VLOOKUP($A2292, 'Medical Examinations'!$A$2:$J$2336, 4, FALSE)</f>
        <v>No</v>
      </c>
      <c r="H2292" t="str">
        <f>VLOOKUP($A2292, 'Medical Examinations'!$A$2:$J$2336, 5, FALSE)</f>
        <v>No</v>
      </c>
      <c r="I2292" t="str">
        <f>VLOOKUP($A2292, 'Medical Examinations'!$A$2:$J$2336, 6, FALSE)</f>
        <v>No</v>
      </c>
      <c r="J2292">
        <f>VLOOKUP($A2292, 'Medical Examinations'!$A$2:$J$2336, 7, FALSE)</f>
        <v>0</v>
      </c>
      <c r="K2292" t="str">
        <f>VLOOKUP($A2292, 'Medical Examinations'!$A$2:$J$2336, 8, FALSE)</f>
        <v>No</v>
      </c>
      <c r="L2292" t="str">
        <f>VLOOKUP($A2292, 'Medical Examinations'!$A$2:$J$2336, 9, FALSE)</f>
        <v>Obesity</v>
      </c>
      <c r="M2292" t="str">
        <f>VLOOKUP($A2292, 'Medical Examinations'!$A$2:$J$2336, 10, FALSE)</f>
        <v>Diabetes</v>
      </c>
      <c r="N2292">
        <f>VLOOKUP($A2292, 'Hospitalisation Details'!$A$2:$K$2344, 5, FALSE)</f>
        <v>0</v>
      </c>
      <c r="O2292">
        <f>VLOOKUP($A2292, 'Hospitalisation Details'!$A$2:$K$2344, 6, FALSE)</f>
        <v>1137</v>
      </c>
      <c r="P2292" t="str">
        <f>VLOOKUP($A2292, 'Hospitalisation Details'!$A$2:$K$2344, 7, FALSE)</f>
        <v>tier - 3</v>
      </c>
      <c r="Q2292" t="str">
        <f>VLOOKUP($A2292, 'Hospitalisation Details'!$A$2:$K$2344, 8, FALSE)</f>
        <v>tier - 1</v>
      </c>
      <c r="R2292" t="str">
        <f>VLOOKUP($A2292, 'Hospitalisation Details'!$A$2:$K$2344, 9, FALSE)</f>
        <v>R1013</v>
      </c>
      <c r="S2292" t="str">
        <f>VLOOKUP($A2292, 'Hospitalisation Details'!$A$2:$K$2344, 10, FALSE)</f>
        <v>11Aug2002</v>
      </c>
      <c r="T2292">
        <f>VLOOKUP($A2292, 'Hospitalisation Details'!$A$2:$K$2344, 11, FALSE)</f>
        <v>20</v>
      </c>
    </row>
    <row r="2293" spans="1:20" ht="15.75" x14ac:dyDescent="0.25">
      <c r="A2293" s="1" t="s">
        <v>65</v>
      </c>
      <c r="B2293" t="str">
        <f>VLOOKUP($A2293, 'Customer Names'!$A$2:$D$2336, 2, FALSE)</f>
        <v>Talhelm</v>
      </c>
      <c r="C2293" t="str">
        <f>VLOOKUP($A2293, 'Customer Names'!$A$2:$D$2336, 3, FALSE)</f>
        <v xml:space="preserve"> Mr</v>
      </c>
      <c r="D2293" t="str">
        <f>VLOOKUP($A2293, 'Customer Names'!$A$2:$D$2336, 4, FALSE)</f>
        <v xml:space="preserve">  Alan F</v>
      </c>
      <c r="E2293">
        <f>VLOOKUP($A2293, 'Medical Examinations'!$A$2:$J$2336, 2, FALSE)</f>
        <v>33.659999999999997</v>
      </c>
      <c r="F2293">
        <f>VLOOKUP($A2293, 'Medical Examinations'!$A$2:$J$2336, 3, FALSE)</f>
        <v>5.71</v>
      </c>
      <c r="G2293" t="str">
        <f>VLOOKUP($A2293, 'Medical Examinations'!$A$2:$J$2336, 4, FALSE)</f>
        <v>Yes</v>
      </c>
      <c r="H2293" t="str">
        <f>VLOOKUP($A2293, 'Medical Examinations'!$A$2:$J$2336, 5, FALSE)</f>
        <v>No</v>
      </c>
      <c r="I2293" t="str">
        <f>VLOOKUP($A2293, 'Medical Examinations'!$A$2:$J$2336, 6, FALSE)</f>
        <v>No</v>
      </c>
      <c r="J2293">
        <f>VLOOKUP($A2293, 'Medical Examinations'!$A$2:$J$2336, 7, FALSE)</f>
        <v>1</v>
      </c>
      <c r="K2293" t="str">
        <f>VLOOKUP($A2293, 'Medical Examinations'!$A$2:$J$2336, 8, FALSE)</f>
        <v>No</v>
      </c>
      <c r="L2293" t="str">
        <f>VLOOKUP($A2293, 'Medical Examinations'!$A$2:$J$2336, 9, FALSE)</f>
        <v>Obesity</v>
      </c>
      <c r="M2293" t="str">
        <f>VLOOKUP($A2293, 'Medical Examinations'!$A$2:$J$2336, 10, FALSE)</f>
        <v>Diabetes</v>
      </c>
      <c r="N2293">
        <f>VLOOKUP($A2293, 'Hospitalisation Details'!$A$2:$K$2344, 5, FALSE)</f>
        <v>0</v>
      </c>
      <c r="O2293">
        <f>VLOOKUP($A2293, 'Hospitalisation Details'!$A$2:$K$2344, 6, FALSE)</f>
        <v>1136.4000000000001</v>
      </c>
      <c r="P2293" t="str">
        <f>VLOOKUP($A2293, 'Hospitalisation Details'!$A$2:$K$2344, 7, FALSE)</f>
        <v>tier - 3</v>
      </c>
      <c r="Q2293" t="str">
        <f>VLOOKUP($A2293, 'Hospitalisation Details'!$A$2:$K$2344, 8, FALSE)</f>
        <v>tier - 3</v>
      </c>
      <c r="R2293" t="str">
        <f>VLOOKUP($A2293, 'Hospitalisation Details'!$A$2:$K$2344, 9, FALSE)</f>
        <v>R1013</v>
      </c>
      <c r="S2293" t="str">
        <f>VLOOKUP($A2293, 'Hospitalisation Details'!$A$2:$K$2344, 10, FALSE)</f>
        <v>28Nov2004</v>
      </c>
      <c r="T2293">
        <f>VLOOKUP($A2293, 'Hospitalisation Details'!$A$2:$K$2344, 11, FALSE)</f>
        <v>18</v>
      </c>
    </row>
    <row r="2294" spans="1:20" ht="15.75" x14ac:dyDescent="0.25">
      <c r="A2294" s="1" t="s">
        <v>64</v>
      </c>
      <c r="B2294" t="str">
        <f>VLOOKUP($A2294, 'Customer Names'!$A$2:$D$2336, 2, FALSE)</f>
        <v>Regnier</v>
      </c>
      <c r="C2294" t="str">
        <f>VLOOKUP($A2294, 'Customer Names'!$A$2:$D$2336, 3, FALSE)</f>
        <v xml:space="preserve"> Mr</v>
      </c>
      <c r="D2294" t="str">
        <f>VLOOKUP($A2294, 'Customer Names'!$A$2:$D$2336, 4, FALSE)</f>
        <v xml:space="preserve">  Ryan</v>
      </c>
      <c r="E2294">
        <f>VLOOKUP($A2294, 'Medical Examinations'!$A$2:$J$2336, 2, FALSE)</f>
        <v>33.33</v>
      </c>
      <c r="F2294">
        <f>VLOOKUP($A2294, 'Medical Examinations'!$A$2:$J$2336, 3, FALSE)</f>
        <v>6.08</v>
      </c>
      <c r="G2294" t="str">
        <f>VLOOKUP($A2294, 'Medical Examinations'!$A$2:$J$2336, 4, FALSE)</f>
        <v>Yes</v>
      </c>
      <c r="H2294" t="str">
        <f>VLOOKUP($A2294, 'Medical Examinations'!$A$2:$J$2336, 5, FALSE)</f>
        <v>No</v>
      </c>
      <c r="I2294" t="str">
        <f>VLOOKUP($A2294, 'Medical Examinations'!$A$2:$J$2336, 6, FALSE)</f>
        <v>No</v>
      </c>
      <c r="J2294">
        <f>VLOOKUP($A2294, 'Medical Examinations'!$A$2:$J$2336, 7, FALSE)</f>
        <v>1</v>
      </c>
      <c r="K2294" t="str">
        <f>VLOOKUP($A2294, 'Medical Examinations'!$A$2:$J$2336, 8, FALSE)</f>
        <v>No</v>
      </c>
      <c r="L2294" t="str">
        <f>VLOOKUP($A2294, 'Medical Examinations'!$A$2:$J$2336, 9, FALSE)</f>
        <v>Obesity</v>
      </c>
      <c r="M2294" t="str">
        <f>VLOOKUP($A2294, 'Medical Examinations'!$A$2:$J$2336, 10, FALSE)</f>
        <v>Diabetes</v>
      </c>
      <c r="N2294">
        <f>VLOOKUP($A2294, 'Hospitalisation Details'!$A$2:$K$2344, 5, FALSE)</f>
        <v>0</v>
      </c>
      <c r="O2294">
        <f>VLOOKUP($A2294, 'Hospitalisation Details'!$A$2:$K$2344, 6, FALSE)</f>
        <v>1135.94</v>
      </c>
      <c r="P2294" t="str">
        <f>VLOOKUP($A2294, 'Hospitalisation Details'!$A$2:$K$2344, 7, FALSE)</f>
        <v>tier - 3</v>
      </c>
      <c r="Q2294" t="str">
        <f>VLOOKUP($A2294, 'Hospitalisation Details'!$A$2:$K$2344, 8, FALSE)</f>
        <v>tier - 3</v>
      </c>
      <c r="R2294" t="str">
        <f>VLOOKUP($A2294, 'Hospitalisation Details'!$A$2:$K$2344, 9, FALSE)</f>
        <v>R1013</v>
      </c>
      <c r="S2294" t="str">
        <f>VLOOKUP($A2294, 'Hospitalisation Details'!$A$2:$K$2344, 10, FALSE)</f>
        <v>11Jun2004</v>
      </c>
      <c r="T2294">
        <f>VLOOKUP($A2294, 'Hospitalisation Details'!$A$2:$K$2344, 11, FALSE)</f>
        <v>18</v>
      </c>
    </row>
    <row r="2295" spans="1:20" ht="15.75" x14ac:dyDescent="0.25">
      <c r="A2295" s="1" t="s">
        <v>63</v>
      </c>
      <c r="B2295" t="str">
        <f>VLOOKUP($A2295, 'Customer Names'!$A$2:$D$2336, 2, FALSE)</f>
        <v>Treece</v>
      </c>
      <c r="C2295" t="str">
        <f>VLOOKUP($A2295, 'Customer Names'!$A$2:$D$2336, 3, FALSE)</f>
        <v xml:space="preserve"> Ms</v>
      </c>
      <c r="D2295" t="str">
        <f>VLOOKUP($A2295, 'Customer Names'!$A$2:$D$2336, 4, FALSE)</f>
        <v xml:space="preserve">  Hope</v>
      </c>
      <c r="E2295">
        <f>VLOOKUP($A2295, 'Medical Examinations'!$A$2:$J$2336, 2, FALSE)</f>
        <v>21.84</v>
      </c>
      <c r="F2295">
        <f>VLOOKUP($A2295, 'Medical Examinations'!$A$2:$J$2336, 3, FALSE)</f>
        <v>5.71</v>
      </c>
      <c r="G2295" t="str">
        <f>VLOOKUP($A2295, 'Medical Examinations'!$A$2:$J$2336, 4, FALSE)</f>
        <v>No</v>
      </c>
      <c r="H2295" t="str">
        <f>VLOOKUP($A2295, 'Medical Examinations'!$A$2:$J$2336, 5, FALSE)</f>
        <v>No</v>
      </c>
      <c r="I2295" t="str">
        <f>VLOOKUP($A2295, 'Medical Examinations'!$A$2:$J$2336, 6, FALSE)</f>
        <v>No</v>
      </c>
      <c r="J2295">
        <f>VLOOKUP($A2295, 'Medical Examinations'!$A$2:$J$2336, 7, FALSE)</f>
        <v>0</v>
      </c>
      <c r="K2295" t="str">
        <f>VLOOKUP($A2295, 'Medical Examinations'!$A$2:$J$2336, 8, FALSE)</f>
        <v>No</v>
      </c>
      <c r="L2295" t="str">
        <f>VLOOKUP($A2295, 'Medical Examinations'!$A$2:$J$2336, 9, FALSE)</f>
        <v>Obesity</v>
      </c>
      <c r="M2295" t="str">
        <f>VLOOKUP($A2295, 'Medical Examinations'!$A$2:$J$2336, 10, FALSE)</f>
        <v>Diabetes</v>
      </c>
      <c r="N2295">
        <f>VLOOKUP($A2295, 'Hospitalisation Details'!$A$2:$K$2344, 5, FALSE)</f>
        <v>0</v>
      </c>
      <c r="O2295">
        <f>VLOOKUP($A2295, 'Hospitalisation Details'!$A$2:$K$2344, 6, FALSE)</f>
        <v>1135</v>
      </c>
      <c r="P2295" t="str">
        <f>VLOOKUP($A2295, 'Hospitalisation Details'!$A$2:$K$2344, 7, FALSE)</f>
        <v>tier - 3</v>
      </c>
      <c r="Q2295" t="str">
        <f>VLOOKUP($A2295, 'Hospitalisation Details'!$A$2:$K$2344, 8, FALSE)</f>
        <v>tier - 3</v>
      </c>
      <c r="R2295" t="str">
        <f>VLOOKUP($A2295, 'Hospitalisation Details'!$A$2:$K$2344, 9, FALSE)</f>
        <v>R1013</v>
      </c>
      <c r="S2295" t="str">
        <f>VLOOKUP($A2295, 'Hospitalisation Details'!$A$2:$K$2344, 10, FALSE)</f>
        <v>6Oct2004</v>
      </c>
      <c r="T2295">
        <f>VLOOKUP($A2295, 'Hospitalisation Details'!$A$2:$K$2344, 11, FALSE)</f>
        <v>18</v>
      </c>
    </row>
    <row r="2296" spans="1:20" ht="15.75" x14ac:dyDescent="0.25">
      <c r="A2296" s="1" t="s">
        <v>62</v>
      </c>
      <c r="B2296" t="str">
        <f>VLOOKUP($A2296, 'Customer Names'!$A$2:$D$2336, 2, FALSE)</f>
        <v>Beisel</v>
      </c>
      <c r="C2296" t="str">
        <f>VLOOKUP($A2296, 'Customer Names'!$A$2:$D$2336, 3, FALSE)</f>
        <v xml:space="preserve"> Mr</v>
      </c>
      <c r="D2296" t="str">
        <f>VLOOKUP($A2296, 'Customer Names'!$A$2:$D$2336, 4, FALSE)</f>
        <v xml:space="preserve">  Josh</v>
      </c>
      <c r="E2296">
        <f>VLOOKUP($A2296, 'Medical Examinations'!$A$2:$J$2336, 2, FALSE)</f>
        <v>16.87</v>
      </c>
      <c r="F2296">
        <f>VLOOKUP($A2296, 'Medical Examinations'!$A$2:$J$2336, 3, FALSE)</f>
        <v>9.1300000000000008</v>
      </c>
      <c r="G2296" t="str">
        <f>VLOOKUP($A2296, 'Medical Examinations'!$A$2:$J$2336, 4, FALSE)</f>
        <v>No</v>
      </c>
      <c r="H2296" t="str">
        <f>VLOOKUP($A2296, 'Medical Examinations'!$A$2:$J$2336, 5, FALSE)</f>
        <v>No</v>
      </c>
      <c r="I2296" t="str">
        <f>VLOOKUP($A2296, 'Medical Examinations'!$A$2:$J$2336, 6, FALSE)</f>
        <v>No</v>
      </c>
      <c r="J2296">
        <f>VLOOKUP($A2296, 'Medical Examinations'!$A$2:$J$2336, 7, FALSE)</f>
        <v>0</v>
      </c>
      <c r="K2296" t="str">
        <f>VLOOKUP($A2296, 'Medical Examinations'!$A$2:$J$2336, 8, FALSE)</f>
        <v>No</v>
      </c>
      <c r="L2296" t="str">
        <f>VLOOKUP($A2296, 'Medical Examinations'!$A$2:$J$2336, 9, FALSE)</f>
        <v>Underweight</v>
      </c>
      <c r="M2296" t="str">
        <f>VLOOKUP($A2296, 'Medical Examinations'!$A$2:$J$2336, 10, FALSE)</f>
        <v>Diabetes</v>
      </c>
      <c r="N2296">
        <f>VLOOKUP($A2296, 'Hospitalisation Details'!$A$2:$K$2344, 5, FALSE)</f>
        <v>0</v>
      </c>
      <c r="O2296">
        <f>VLOOKUP($A2296, 'Hospitalisation Details'!$A$2:$K$2344, 6, FALSE)</f>
        <v>1132</v>
      </c>
      <c r="P2296" t="str">
        <f>VLOOKUP($A2296, 'Hospitalisation Details'!$A$2:$K$2344, 7, FALSE)</f>
        <v>tier - 3</v>
      </c>
      <c r="Q2296" t="str">
        <f>VLOOKUP($A2296, 'Hospitalisation Details'!$A$2:$K$2344, 8, FALSE)</f>
        <v>tier - 1</v>
      </c>
      <c r="R2296" t="str">
        <f>VLOOKUP($A2296, 'Hospitalisation Details'!$A$2:$K$2344, 9, FALSE)</f>
        <v>R1013</v>
      </c>
      <c r="S2296" t="str">
        <f>VLOOKUP($A2296, 'Hospitalisation Details'!$A$2:$K$2344, 10, FALSE)</f>
        <v>19Jul2002</v>
      </c>
      <c r="T2296">
        <f>VLOOKUP($A2296, 'Hospitalisation Details'!$A$2:$K$2344, 11, FALSE)</f>
        <v>20</v>
      </c>
    </row>
    <row r="2297" spans="1:20" ht="15.75" x14ac:dyDescent="0.25">
      <c r="A2297" s="1" t="s">
        <v>61</v>
      </c>
      <c r="B2297" t="str">
        <f>VLOOKUP($A2297, 'Customer Names'!$A$2:$D$2336, 2, FALSE)</f>
        <v>Enke</v>
      </c>
      <c r="C2297" t="str">
        <f>VLOOKUP($A2297, 'Customer Names'!$A$2:$D$2336, 3, FALSE)</f>
        <v xml:space="preserve"> Mr</v>
      </c>
      <c r="D2297" t="str">
        <f>VLOOKUP($A2297, 'Customer Names'!$A$2:$D$2336, 4, FALSE)</f>
        <v xml:space="preserve">  Jacob J</v>
      </c>
      <c r="E2297">
        <f>VLOOKUP($A2297, 'Medical Examinations'!$A$2:$J$2336, 2, FALSE)</f>
        <v>30.14</v>
      </c>
      <c r="F2297">
        <f>VLOOKUP($A2297, 'Medical Examinations'!$A$2:$J$2336, 3, FALSE)</f>
        <v>5.49</v>
      </c>
      <c r="G2297" t="str">
        <f>VLOOKUP($A2297, 'Medical Examinations'!$A$2:$J$2336, 4, FALSE)</f>
        <v>No</v>
      </c>
      <c r="H2297" t="str">
        <f>VLOOKUP($A2297, 'Medical Examinations'!$A$2:$J$2336, 5, FALSE)</f>
        <v>No</v>
      </c>
      <c r="I2297" t="str">
        <f>VLOOKUP($A2297, 'Medical Examinations'!$A$2:$J$2336, 6, FALSE)</f>
        <v>No</v>
      </c>
      <c r="J2297">
        <f>VLOOKUP($A2297, 'Medical Examinations'!$A$2:$J$2336, 7, FALSE)</f>
        <v>1</v>
      </c>
      <c r="K2297" t="str">
        <f>VLOOKUP($A2297, 'Medical Examinations'!$A$2:$J$2336, 8, FALSE)</f>
        <v>No</v>
      </c>
      <c r="L2297" t="str">
        <f>VLOOKUP($A2297, 'Medical Examinations'!$A$2:$J$2336, 9, FALSE)</f>
        <v>Obesity</v>
      </c>
      <c r="M2297" t="str">
        <f>VLOOKUP($A2297, 'Medical Examinations'!$A$2:$J$2336, 10, FALSE)</f>
        <v>Normal</v>
      </c>
      <c r="N2297">
        <f>VLOOKUP($A2297, 'Hospitalisation Details'!$A$2:$K$2344, 5, FALSE)</f>
        <v>0</v>
      </c>
      <c r="O2297">
        <f>VLOOKUP($A2297, 'Hospitalisation Details'!$A$2:$K$2344, 6, FALSE)</f>
        <v>1131.51</v>
      </c>
      <c r="P2297" t="str">
        <f>VLOOKUP($A2297, 'Hospitalisation Details'!$A$2:$K$2344, 7, FALSE)</f>
        <v>tier - 3</v>
      </c>
      <c r="Q2297" t="str">
        <f>VLOOKUP($A2297, 'Hospitalisation Details'!$A$2:$K$2344, 8, FALSE)</f>
        <v>tier - 1</v>
      </c>
      <c r="R2297" t="str">
        <f>VLOOKUP($A2297, 'Hospitalisation Details'!$A$2:$K$2344, 9, FALSE)</f>
        <v>R1013</v>
      </c>
      <c r="S2297" t="str">
        <f>VLOOKUP($A2297, 'Hospitalisation Details'!$A$2:$K$2344, 10, FALSE)</f>
        <v>14Jun2004</v>
      </c>
      <c r="T2297">
        <f>VLOOKUP($A2297, 'Hospitalisation Details'!$A$2:$K$2344, 11, FALSE)</f>
        <v>18</v>
      </c>
    </row>
    <row r="2298" spans="1:20" ht="15.75" x14ac:dyDescent="0.25">
      <c r="A2298" s="1" t="s">
        <v>60</v>
      </c>
      <c r="B2298" t="str">
        <f>VLOOKUP($A2298, 'Customer Names'!$A$2:$D$2336, 2, FALSE)</f>
        <v>Ruiz-Tagle Barros</v>
      </c>
      <c r="C2298" t="str">
        <f>VLOOKUP($A2298, 'Customer Names'!$A$2:$D$2336, 3, FALSE)</f>
        <v xml:space="preserve"> Mr</v>
      </c>
      <c r="D2298" t="str">
        <f>VLOOKUP($A2298, 'Customer Names'!$A$2:$D$2336, 4, FALSE)</f>
        <v xml:space="preserve">  Jose Tomas</v>
      </c>
      <c r="E2298">
        <f>VLOOKUP($A2298, 'Medical Examinations'!$A$2:$J$2336, 2, FALSE)</f>
        <v>23.21</v>
      </c>
      <c r="F2298">
        <f>VLOOKUP($A2298, 'Medical Examinations'!$A$2:$J$2336, 3, FALSE)</f>
        <v>4.37</v>
      </c>
      <c r="G2298" t="str">
        <f>VLOOKUP($A2298, 'Medical Examinations'!$A$2:$J$2336, 4, FALSE)</f>
        <v>No</v>
      </c>
      <c r="H2298" t="str">
        <f>VLOOKUP($A2298, 'Medical Examinations'!$A$2:$J$2336, 5, FALSE)</f>
        <v>No</v>
      </c>
      <c r="I2298" t="str">
        <f>VLOOKUP($A2298, 'Medical Examinations'!$A$2:$J$2336, 6, FALSE)</f>
        <v>No</v>
      </c>
      <c r="J2298">
        <f>VLOOKUP($A2298, 'Medical Examinations'!$A$2:$J$2336, 7, FALSE)</f>
        <v>0</v>
      </c>
      <c r="K2298" t="str">
        <f>VLOOKUP($A2298, 'Medical Examinations'!$A$2:$J$2336, 8, FALSE)</f>
        <v>No</v>
      </c>
      <c r="L2298" t="str">
        <f>VLOOKUP($A2298, 'Medical Examinations'!$A$2:$J$2336, 9, FALSE)</f>
        <v>Obesity</v>
      </c>
      <c r="M2298" t="str">
        <f>VLOOKUP($A2298, 'Medical Examinations'!$A$2:$J$2336, 10, FALSE)</f>
        <v>Normal</v>
      </c>
      <c r="N2298">
        <f>VLOOKUP($A2298, 'Hospitalisation Details'!$A$2:$K$2344, 5, FALSE)</f>
        <v>0</v>
      </c>
      <c r="O2298">
        <f>VLOOKUP($A2298, 'Hospitalisation Details'!$A$2:$K$2344, 6, FALSE)</f>
        <v>1121.8699999999999</v>
      </c>
      <c r="P2298" t="str">
        <f>VLOOKUP($A2298, 'Hospitalisation Details'!$A$2:$K$2344, 7, FALSE)</f>
        <v>tier - 3</v>
      </c>
      <c r="Q2298" t="str">
        <f>VLOOKUP($A2298, 'Hospitalisation Details'!$A$2:$K$2344, 8, FALSE)</f>
        <v>tier - 1</v>
      </c>
      <c r="R2298" t="str">
        <f>VLOOKUP($A2298, 'Hospitalisation Details'!$A$2:$K$2344, 9, FALSE)</f>
        <v>R1013</v>
      </c>
      <c r="S2298" t="str">
        <f>VLOOKUP($A2298, 'Hospitalisation Details'!$A$2:$K$2344, 10, FALSE)</f>
        <v>12Nov2004</v>
      </c>
      <c r="T2298">
        <f>VLOOKUP($A2298, 'Hospitalisation Details'!$A$2:$K$2344, 11, FALSE)</f>
        <v>18</v>
      </c>
    </row>
    <row r="2299" spans="1:20" ht="15.75" x14ac:dyDescent="0.25">
      <c r="A2299" s="1" t="s">
        <v>59</v>
      </c>
      <c r="B2299" t="str">
        <f>VLOOKUP($A2299, 'Customer Names'!$A$2:$D$2336, 2, FALSE)</f>
        <v>Ferrell</v>
      </c>
      <c r="C2299" t="str">
        <f>VLOOKUP($A2299, 'Customer Names'!$A$2:$D$2336, 3, FALSE)</f>
        <v xml:space="preserve"> Ms</v>
      </c>
      <c r="D2299" t="str">
        <f>VLOOKUP($A2299, 'Customer Names'!$A$2:$D$2336, 4, FALSE)</f>
        <v xml:space="preserve">  Mary Evan</v>
      </c>
      <c r="E2299">
        <f>VLOOKUP($A2299, 'Medical Examinations'!$A$2:$J$2336, 2, FALSE)</f>
        <v>17.170000000000002</v>
      </c>
      <c r="F2299">
        <f>VLOOKUP($A2299, 'Medical Examinations'!$A$2:$J$2336, 3, FALSE)</f>
        <v>8.4600000000000009</v>
      </c>
      <c r="G2299" t="str">
        <f>VLOOKUP($A2299, 'Medical Examinations'!$A$2:$J$2336, 4, FALSE)</f>
        <v>No</v>
      </c>
      <c r="H2299" t="str">
        <f>VLOOKUP($A2299, 'Medical Examinations'!$A$2:$J$2336, 5, FALSE)</f>
        <v>No</v>
      </c>
      <c r="I2299" t="str">
        <f>VLOOKUP($A2299, 'Medical Examinations'!$A$2:$J$2336, 6, FALSE)</f>
        <v>No</v>
      </c>
      <c r="J2299">
        <f>VLOOKUP($A2299, 'Medical Examinations'!$A$2:$J$2336, 7, FALSE)</f>
        <v>0</v>
      </c>
      <c r="K2299" t="str">
        <f>VLOOKUP($A2299, 'Medical Examinations'!$A$2:$J$2336, 8, FALSE)</f>
        <v>No</v>
      </c>
      <c r="L2299" t="str">
        <f>VLOOKUP($A2299, 'Medical Examinations'!$A$2:$J$2336, 9, FALSE)</f>
        <v>Underweight</v>
      </c>
      <c r="M2299" t="str">
        <f>VLOOKUP($A2299, 'Medical Examinations'!$A$2:$J$2336, 10, FALSE)</f>
        <v>Diabetes</v>
      </c>
      <c r="N2299">
        <f>VLOOKUP($A2299, 'Hospitalisation Details'!$A$2:$K$2344, 5, FALSE)</f>
        <v>0</v>
      </c>
      <c r="O2299">
        <f>VLOOKUP($A2299, 'Hospitalisation Details'!$A$2:$K$2344, 6, FALSE)</f>
        <v>1086</v>
      </c>
      <c r="P2299" t="str">
        <f>VLOOKUP($A2299, 'Hospitalisation Details'!$A$2:$K$2344, 7, FALSE)</f>
        <v>tier - 3</v>
      </c>
      <c r="Q2299" t="str">
        <f>VLOOKUP($A2299, 'Hospitalisation Details'!$A$2:$K$2344, 8, FALSE)</f>
        <v>tier - 3</v>
      </c>
      <c r="R2299" t="str">
        <f>VLOOKUP($A2299, 'Hospitalisation Details'!$A$2:$K$2344, 9, FALSE)</f>
        <v>R1013</v>
      </c>
      <c r="S2299" t="str">
        <f>VLOOKUP($A2299, 'Hospitalisation Details'!$A$2:$K$2344, 10, FALSE)</f>
        <v>13Aug2002</v>
      </c>
      <c r="T2299">
        <f>VLOOKUP($A2299, 'Hospitalisation Details'!$A$2:$K$2344, 11, FALSE)</f>
        <v>20</v>
      </c>
    </row>
    <row r="2300" spans="1:20" ht="15.75" x14ac:dyDescent="0.25">
      <c r="A2300" s="1" t="s">
        <v>58</v>
      </c>
      <c r="B2300" t="str">
        <f>VLOOKUP($A2300, 'Customer Names'!$A$2:$D$2336, 2, FALSE)</f>
        <v>Gates</v>
      </c>
      <c r="C2300" t="str">
        <f>VLOOKUP($A2300, 'Customer Names'!$A$2:$D$2336, 3, FALSE)</f>
        <v xml:space="preserve"> Mr</v>
      </c>
      <c r="D2300" t="str">
        <f>VLOOKUP($A2300, 'Customer Names'!$A$2:$D$2336, 4, FALSE)</f>
        <v xml:space="preserve">  Justin K</v>
      </c>
      <c r="E2300">
        <f>VLOOKUP($A2300, 'Medical Examinations'!$A$2:$J$2336, 2, FALSE)</f>
        <v>15.61</v>
      </c>
      <c r="F2300">
        <f>VLOOKUP($A2300, 'Medical Examinations'!$A$2:$J$2336, 3, FALSE)</f>
        <v>5.28</v>
      </c>
      <c r="G2300" t="str">
        <f>VLOOKUP($A2300, 'Medical Examinations'!$A$2:$J$2336, 4, FALSE)</f>
        <v>No</v>
      </c>
      <c r="H2300" t="str">
        <f>VLOOKUP($A2300, 'Medical Examinations'!$A$2:$J$2336, 5, FALSE)</f>
        <v>No</v>
      </c>
      <c r="I2300" t="str">
        <f>VLOOKUP($A2300, 'Medical Examinations'!$A$2:$J$2336, 6, FALSE)</f>
        <v>No</v>
      </c>
      <c r="J2300">
        <f>VLOOKUP($A2300, 'Medical Examinations'!$A$2:$J$2336, 7, FALSE)</f>
        <v>0</v>
      </c>
      <c r="K2300" t="str">
        <f>VLOOKUP($A2300, 'Medical Examinations'!$A$2:$J$2336, 8, FALSE)</f>
        <v>No</v>
      </c>
      <c r="L2300" t="str">
        <f>VLOOKUP($A2300, 'Medical Examinations'!$A$2:$J$2336, 9, FALSE)</f>
        <v>Underweight</v>
      </c>
      <c r="M2300" t="str">
        <f>VLOOKUP($A2300, 'Medical Examinations'!$A$2:$J$2336, 10, FALSE)</f>
        <v>Normal</v>
      </c>
      <c r="N2300">
        <f>VLOOKUP($A2300, 'Hospitalisation Details'!$A$2:$K$2344, 5, FALSE)</f>
        <v>0</v>
      </c>
      <c r="O2300">
        <f>VLOOKUP($A2300, 'Hospitalisation Details'!$A$2:$K$2344, 6, FALSE)</f>
        <v>1082</v>
      </c>
      <c r="P2300" t="str">
        <f>VLOOKUP($A2300, 'Hospitalisation Details'!$A$2:$K$2344, 7, FALSE)</f>
        <v>tier - 3</v>
      </c>
      <c r="Q2300" t="str">
        <f>VLOOKUP($A2300, 'Hospitalisation Details'!$A$2:$K$2344, 8, FALSE)</f>
        <v>tier - 2</v>
      </c>
      <c r="R2300" t="str">
        <f>VLOOKUP($A2300, 'Hospitalisation Details'!$A$2:$K$2344, 9, FALSE)</f>
        <v>R1013</v>
      </c>
      <c r="S2300" t="str">
        <f>VLOOKUP($A2300, 'Hospitalisation Details'!$A$2:$K$2344, 10, FALSE)</f>
        <v>26Dec1998</v>
      </c>
      <c r="T2300">
        <f>VLOOKUP($A2300, 'Hospitalisation Details'!$A$2:$K$2344, 11, FALSE)</f>
        <v>24</v>
      </c>
    </row>
    <row r="2301" spans="1:20" ht="15.75" x14ac:dyDescent="0.25">
      <c r="A2301" s="1" t="s">
        <v>57</v>
      </c>
      <c r="B2301" t="str">
        <f>VLOOKUP($A2301, 'Customer Names'!$A$2:$D$2336, 2, FALSE)</f>
        <v>Jeffers</v>
      </c>
      <c r="C2301" t="str">
        <f>VLOOKUP($A2301, 'Customer Names'!$A$2:$D$2336, 3, FALSE)</f>
        <v xml:space="preserve"> Mr</v>
      </c>
      <c r="D2301" t="str">
        <f>VLOOKUP($A2301, 'Customer Names'!$A$2:$D$2336, 4, FALSE)</f>
        <v xml:space="preserve">  Patrick</v>
      </c>
      <c r="E2301">
        <f>VLOOKUP($A2301, 'Medical Examinations'!$A$2:$J$2336, 2, FALSE)</f>
        <v>17.98</v>
      </c>
      <c r="F2301">
        <f>VLOOKUP($A2301, 'Medical Examinations'!$A$2:$J$2336, 3, FALSE)</f>
        <v>5.33</v>
      </c>
      <c r="G2301" t="str">
        <f>VLOOKUP($A2301, 'Medical Examinations'!$A$2:$J$2336, 4, FALSE)</f>
        <v>No</v>
      </c>
      <c r="H2301" t="str">
        <f>VLOOKUP($A2301, 'Medical Examinations'!$A$2:$J$2336, 5, FALSE)</f>
        <v>No</v>
      </c>
      <c r="I2301" t="str">
        <f>VLOOKUP($A2301, 'Medical Examinations'!$A$2:$J$2336, 6, FALSE)</f>
        <v>Yes</v>
      </c>
      <c r="J2301">
        <f>VLOOKUP($A2301, 'Medical Examinations'!$A$2:$J$2336, 7, FALSE)</f>
        <v>0</v>
      </c>
      <c r="K2301" t="str">
        <f>VLOOKUP($A2301, 'Medical Examinations'!$A$2:$J$2336, 8, FALSE)</f>
        <v>No</v>
      </c>
      <c r="L2301" t="str">
        <f>VLOOKUP($A2301, 'Medical Examinations'!$A$2:$J$2336, 9, FALSE)</f>
        <v>Underweight</v>
      </c>
      <c r="M2301" t="str">
        <f>VLOOKUP($A2301, 'Medical Examinations'!$A$2:$J$2336, 10, FALSE)</f>
        <v>Normal</v>
      </c>
      <c r="N2301">
        <f>VLOOKUP($A2301, 'Hospitalisation Details'!$A$2:$K$2344, 5, FALSE)</f>
        <v>0</v>
      </c>
      <c r="O2301">
        <f>VLOOKUP($A2301, 'Hospitalisation Details'!$A$2:$K$2344, 6, FALSE)</f>
        <v>1071</v>
      </c>
      <c r="P2301" t="str">
        <f>VLOOKUP($A2301, 'Hospitalisation Details'!$A$2:$K$2344, 7, FALSE)</f>
        <v>tier - 3</v>
      </c>
      <c r="Q2301" t="str">
        <f>VLOOKUP($A2301, 'Hospitalisation Details'!$A$2:$K$2344, 8, FALSE)</f>
        <v>tier - 3</v>
      </c>
      <c r="R2301" t="str">
        <f>VLOOKUP($A2301, 'Hospitalisation Details'!$A$2:$K$2344, 9, FALSE)</f>
        <v>R1013</v>
      </c>
      <c r="S2301" t="str">
        <f>VLOOKUP($A2301, 'Hospitalisation Details'!$A$2:$K$2344, 10, FALSE)</f>
        <v>13Aug1997</v>
      </c>
      <c r="T2301">
        <f>VLOOKUP($A2301, 'Hospitalisation Details'!$A$2:$K$2344, 11, FALSE)</f>
        <v>25</v>
      </c>
    </row>
    <row r="2302" spans="1:20" ht="15.75" x14ac:dyDescent="0.25">
      <c r="A2302" s="1" t="s">
        <v>56</v>
      </c>
      <c r="B2302" t="str">
        <f>VLOOKUP($A2302, 'Customer Names'!$A$2:$D$2336, 2, FALSE)</f>
        <v>Sulhanek</v>
      </c>
      <c r="C2302" t="str">
        <f>VLOOKUP($A2302, 'Customer Names'!$A$2:$D$2336, 3, FALSE)</f>
        <v xml:space="preserve"> Mr</v>
      </c>
      <c r="D2302" t="str">
        <f>VLOOKUP($A2302, 'Customer Names'!$A$2:$D$2336, 4, FALSE)</f>
        <v xml:space="preserve">  Roman</v>
      </c>
      <c r="E2302">
        <f>VLOOKUP($A2302, 'Medical Examinations'!$A$2:$J$2336, 2, FALSE)</f>
        <v>21.64</v>
      </c>
      <c r="F2302">
        <f>VLOOKUP($A2302, 'Medical Examinations'!$A$2:$J$2336, 3, FALSE)</f>
        <v>5.5</v>
      </c>
      <c r="G2302" t="str">
        <f>VLOOKUP($A2302, 'Medical Examinations'!$A$2:$J$2336, 4, FALSE)</f>
        <v>No</v>
      </c>
      <c r="H2302" t="str">
        <f>VLOOKUP($A2302, 'Medical Examinations'!$A$2:$J$2336, 5, FALSE)</f>
        <v>No</v>
      </c>
      <c r="I2302" t="str">
        <f>VLOOKUP($A2302, 'Medical Examinations'!$A$2:$J$2336, 6, FALSE)</f>
        <v>No</v>
      </c>
      <c r="J2302">
        <f>VLOOKUP($A2302, 'Medical Examinations'!$A$2:$J$2336, 7, FALSE)</f>
        <v>0</v>
      </c>
      <c r="K2302" t="str">
        <f>VLOOKUP($A2302, 'Medical Examinations'!$A$2:$J$2336, 8, FALSE)</f>
        <v>No</v>
      </c>
      <c r="L2302" t="str">
        <f>VLOOKUP($A2302, 'Medical Examinations'!$A$2:$J$2336, 9, FALSE)</f>
        <v>Obesity</v>
      </c>
      <c r="M2302" t="str">
        <f>VLOOKUP($A2302, 'Medical Examinations'!$A$2:$J$2336, 10, FALSE)</f>
        <v>Normal</v>
      </c>
      <c r="N2302">
        <f>VLOOKUP($A2302, 'Hospitalisation Details'!$A$2:$K$2344, 5, FALSE)</f>
        <v>0</v>
      </c>
      <c r="O2302">
        <f>VLOOKUP($A2302, 'Hospitalisation Details'!$A$2:$K$2344, 6, FALSE)</f>
        <v>1070</v>
      </c>
      <c r="P2302" t="str">
        <f>VLOOKUP($A2302, 'Hospitalisation Details'!$A$2:$K$2344, 7, FALSE)</f>
        <v>tier - 3</v>
      </c>
      <c r="Q2302" t="str">
        <f>VLOOKUP($A2302, 'Hospitalisation Details'!$A$2:$K$2344, 8, FALSE)</f>
        <v>tier - 3</v>
      </c>
      <c r="R2302" t="str">
        <f>VLOOKUP($A2302, 'Hospitalisation Details'!$A$2:$K$2344, 9, FALSE)</f>
        <v>R1013</v>
      </c>
      <c r="S2302" t="str">
        <f>VLOOKUP($A2302, 'Hospitalisation Details'!$A$2:$K$2344, 10, FALSE)</f>
        <v>24Aug2004</v>
      </c>
      <c r="T2302">
        <f>VLOOKUP($A2302, 'Hospitalisation Details'!$A$2:$K$2344, 11, FALSE)</f>
        <v>18</v>
      </c>
    </row>
    <row r="2303" spans="1:20" ht="15.75" x14ac:dyDescent="0.25">
      <c r="A2303" s="1" t="s">
        <v>55</v>
      </c>
      <c r="B2303" t="str">
        <f>VLOOKUP($A2303, 'Customer Names'!$A$2:$D$2336, 2, FALSE)</f>
        <v>Ozahowski</v>
      </c>
      <c r="C2303" t="str">
        <f>VLOOKUP($A2303, 'Customer Names'!$A$2:$D$2336, 3, FALSE)</f>
        <v xml:space="preserve"> Mr</v>
      </c>
      <c r="D2303" t="str">
        <f>VLOOKUP($A2303, 'Customer Names'!$A$2:$D$2336, 4, FALSE)</f>
        <v xml:space="preserve">  David</v>
      </c>
      <c r="E2303">
        <f>VLOOKUP($A2303, 'Medical Examinations'!$A$2:$J$2336, 2, FALSE)</f>
        <v>16.399999999999999</v>
      </c>
      <c r="F2303">
        <f>VLOOKUP($A2303, 'Medical Examinations'!$A$2:$J$2336, 3, FALSE)</f>
        <v>5.4</v>
      </c>
      <c r="G2303" t="str">
        <f>VLOOKUP($A2303, 'Medical Examinations'!$A$2:$J$2336, 4, FALSE)</f>
        <v>No</v>
      </c>
      <c r="H2303" t="str">
        <f>VLOOKUP($A2303, 'Medical Examinations'!$A$2:$J$2336, 5, FALSE)</f>
        <v>No</v>
      </c>
      <c r="I2303" t="str">
        <f>VLOOKUP($A2303, 'Medical Examinations'!$A$2:$J$2336, 6, FALSE)</f>
        <v>Yes</v>
      </c>
      <c r="J2303">
        <f>VLOOKUP($A2303, 'Medical Examinations'!$A$2:$J$2336, 7, FALSE)</f>
        <v>0</v>
      </c>
      <c r="K2303" t="str">
        <f>VLOOKUP($A2303, 'Medical Examinations'!$A$2:$J$2336, 8, FALSE)</f>
        <v>No</v>
      </c>
      <c r="L2303" t="str">
        <f>VLOOKUP($A2303, 'Medical Examinations'!$A$2:$J$2336, 9, FALSE)</f>
        <v>Underweight</v>
      </c>
      <c r="M2303" t="str">
        <f>VLOOKUP($A2303, 'Medical Examinations'!$A$2:$J$2336, 10, FALSE)</f>
        <v>Normal</v>
      </c>
      <c r="N2303">
        <f>VLOOKUP($A2303, 'Hospitalisation Details'!$A$2:$K$2344, 5, FALSE)</f>
        <v>0</v>
      </c>
      <c r="O2303">
        <f>VLOOKUP($A2303, 'Hospitalisation Details'!$A$2:$K$2344, 6, FALSE)</f>
        <v>1068</v>
      </c>
      <c r="P2303" t="str">
        <f>VLOOKUP($A2303, 'Hospitalisation Details'!$A$2:$K$2344, 7, FALSE)</f>
        <v>tier - 3</v>
      </c>
      <c r="Q2303" t="str">
        <f>VLOOKUP($A2303, 'Hospitalisation Details'!$A$2:$K$2344, 8, FALSE)</f>
        <v>tier - 1</v>
      </c>
      <c r="R2303" t="str">
        <f>VLOOKUP($A2303, 'Hospitalisation Details'!$A$2:$K$2344, 9, FALSE)</f>
        <v>R1013</v>
      </c>
      <c r="S2303" t="str">
        <f>VLOOKUP($A2303, 'Hospitalisation Details'!$A$2:$K$2344, 10, FALSE)</f>
        <v>28Sep1993</v>
      </c>
      <c r="T2303">
        <f>VLOOKUP($A2303, 'Hospitalisation Details'!$A$2:$K$2344, 11, FALSE)</f>
        <v>29</v>
      </c>
    </row>
    <row r="2304" spans="1:20" ht="15.75" x14ac:dyDescent="0.25">
      <c r="A2304" s="1" t="s">
        <v>54</v>
      </c>
      <c r="B2304" t="str">
        <f>VLOOKUP($A2304, 'Customer Names'!$A$2:$D$2336, 2, FALSE)</f>
        <v>Caron</v>
      </c>
      <c r="C2304" t="str">
        <f>VLOOKUP($A2304, 'Customer Names'!$A$2:$D$2336, 3, FALSE)</f>
        <v xml:space="preserve"> Ms</v>
      </c>
      <c r="D2304" t="str">
        <f>VLOOKUP($A2304, 'Customer Names'!$A$2:$D$2336, 4, FALSE)</f>
        <v xml:space="preserve">  Evelyn L</v>
      </c>
      <c r="E2304">
        <f>VLOOKUP($A2304, 'Medical Examinations'!$A$2:$J$2336, 2, FALSE)</f>
        <v>15.77</v>
      </c>
      <c r="F2304">
        <f>VLOOKUP($A2304, 'Medical Examinations'!$A$2:$J$2336, 3, FALSE)</f>
        <v>6.05</v>
      </c>
      <c r="G2304" t="str">
        <f>VLOOKUP($A2304, 'Medical Examinations'!$A$2:$J$2336, 4, FALSE)</f>
        <v>No</v>
      </c>
      <c r="H2304" t="str">
        <f>VLOOKUP($A2304, 'Medical Examinations'!$A$2:$J$2336, 5, FALSE)</f>
        <v>No</v>
      </c>
      <c r="I2304" t="str">
        <f>VLOOKUP($A2304, 'Medical Examinations'!$A$2:$J$2336, 6, FALSE)</f>
        <v>No</v>
      </c>
      <c r="J2304">
        <f>VLOOKUP($A2304, 'Medical Examinations'!$A$2:$J$2336, 7, FALSE)</f>
        <v>0</v>
      </c>
      <c r="K2304" t="str">
        <f>VLOOKUP($A2304, 'Medical Examinations'!$A$2:$J$2336, 8, FALSE)</f>
        <v>No</v>
      </c>
      <c r="L2304" t="str">
        <f>VLOOKUP($A2304, 'Medical Examinations'!$A$2:$J$2336, 9, FALSE)</f>
        <v>Underweight</v>
      </c>
      <c r="M2304" t="str">
        <f>VLOOKUP($A2304, 'Medical Examinations'!$A$2:$J$2336, 10, FALSE)</f>
        <v>Diabetes</v>
      </c>
      <c r="N2304">
        <f>VLOOKUP($A2304, 'Hospitalisation Details'!$A$2:$K$2344, 5, FALSE)</f>
        <v>0</v>
      </c>
      <c r="O2304">
        <f>VLOOKUP($A2304, 'Hospitalisation Details'!$A$2:$K$2344, 6, FALSE)</f>
        <v>1056</v>
      </c>
      <c r="P2304" t="str">
        <f>VLOOKUP($A2304, 'Hospitalisation Details'!$A$2:$K$2344, 7, FALSE)</f>
        <v>tier - 3</v>
      </c>
      <c r="Q2304" t="str">
        <f>VLOOKUP($A2304, 'Hospitalisation Details'!$A$2:$K$2344, 8, FALSE)</f>
        <v>tier - 2</v>
      </c>
      <c r="R2304" t="str">
        <f>VLOOKUP($A2304, 'Hospitalisation Details'!$A$2:$K$2344, 9, FALSE)</f>
        <v>R1013</v>
      </c>
      <c r="S2304" t="str">
        <f>VLOOKUP($A2304, 'Hospitalisation Details'!$A$2:$K$2344, 10, FALSE)</f>
        <v>1Jun1995</v>
      </c>
      <c r="T2304">
        <f>VLOOKUP($A2304, 'Hospitalisation Details'!$A$2:$K$2344, 11, FALSE)</f>
        <v>28</v>
      </c>
    </row>
    <row r="2305" spans="1:20" ht="15.75" x14ac:dyDescent="0.25">
      <c r="A2305" s="1" t="s">
        <v>53</v>
      </c>
      <c r="B2305" t="str">
        <f>VLOOKUP($A2305, 'Customer Names'!$A$2:$D$2336, 2, FALSE)</f>
        <v>Fullarton</v>
      </c>
      <c r="C2305" t="str">
        <f>VLOOKUP($A2305, 'Customer Names'!$A$2:$D$2336, 3, FALSE)</f>
        <v xml:space="preserve"> Mr</v>
      </c>
      <c r="D2305" t="str">
        <f>VLOOKUP($A2305, 'Customer Names'!$A$2:$D$2336, 4, FALSE)</f>
        <v xml:space="preserve">  Jim</v>
      </c>
      <c r="E2305">
        <f>VLOOKUP($A2305, 'Medical Examinations'!$A$2:$J$2336, 2, FALSE)</f>
        <v>18.27</v>
      </c>
      <c r="F2305">
        <f>VLOOKUP($A2305, 'Medical Examinations'!$A$2:$J$2336, 3, FALSE)</f>
        <v>11.46</v>
      </c>
      <c r="G2305" t="str">
        <f>VLOOKUP($A2305, 'Medical Examinations'!$A$2:$J$2336, 4, FALSE)</f>
        <v>No</v>
      </c>
      <c r="H2305" t="str">
        <f>VLOOKUP($A2305, 'Medical Examinations'!$A$2:$J$2336, 5, FALSE)</f>
        <v>No</v>
      </c>
      <c r="I2305" t="str">
        <f>VLOOKUP($A2305, 'Medical Examinations'!$A$2:$J$2336, 6, FALSE)</f>
        <v>No</v>
      </c>
      <c r="J2305">
        <f>VLOOKUP($A2305, 'Medical Examinations'!$A$2:$J$2336, 7, FALSE)</f>
        <v>0</v>
      </c>
      <c r="K2305" t="str">
        <f>VLOOKUP($A2305, 'Medical Examinations'!$A$2:$J$2336, 8, FALSE)</f>
        <v>No</v>
      </c>
      <c r="L2305" t="str">
        <f>VLOOKUP($A2305, 'Medical Examinations'!$A$2:$J$2336, 9, FALSE)</f>
        <v>Underweight</v>
      </c>
      <c r="M2305" t="str">
        <f>VLOOKUP($A2305, 'Medical Examinations'!$A$2:$J$2336, 10, FALSE)</f>
        <v>Diabetes</v>
      </c>
      <c r="N2305">
        <f>VLOOKUP($A2305, 'Hospitalisation Details'!$A$2:$K$2344, 5, FALSE)</f>
        <v>0</v>
      </c>
      <c r="O2305">
        <f>VLOOKUP($A2305, 'Hospitalisation Details'!$A$2:$K$2344, 6, FALSE)</f>
        <v>1049</v>
      </c>
      <c r="P2305" t="str">
        <f>VLOOKUP($A2305, 'Hospitalisation Details'!$A$2:$K$2344, 7, FALSE)</f>
        <v>tier - 3</v>
      </c>
      <c r="Q2305" t="str">
        <f>VLOOKUP($A2305, 'Hospitalisation Details'!$A$2:$K$2344, 8, FALSE)</f>
        <v>tier - 2</v>
      </c>
      <c r="R2305" t="str">
        <f>VLOOKUP($A2305, 'Hospitalisation Details'!$A$2:$K$2344, 9, FALSE)</f>
        <v>R1012</v>
      </c>
      <c r="S2305" t="str">
        <f>VLOOKUP($A2305, 'Hospitalisation Details'!$A$2:$K$2344, 10, FALSE)</f>
        <v>1Jul2002</v>
      </c>
      <c r="T2305">
        <f>VLOOKUP($A2305, 'Hospitalisation Details'!$A$2:$K$2344, 11, FALSE)</f>
        <v>20</v>
      </c>
    </row>
    <row r="2306" spans="1:20" ht="15.75" x14ac:dyDescent="0.25">
      <c r="A2306" s="1" t="s">
        <v>52</v>
      </c>
      <c r="B2306" t="str">
        <f>VLOOKUP($A2306, 'Customer Names'!$A$2:$D$2336, 2, FALSE)</f>
        <v>Lindgren</v>
      </c>
      <c r="C2306" t="str">
        <f>VLOOKUP($A2306, 'Customer Names'!$A$2:$D$2336, 3, FALSE)</f>
        <v xml:space="preserve"> Mr</v>
      </c>
      <c r="D2306" t="str">
        <f>VLOOKUP($A2306, 'Customer Names'!$A$2:$D$2336, 4, FALSE)</f>
        <v xml:space="preserve">  Matthew S</v>
      </c>
      <c r="E2306">
        <f>VLOOKUP($A2306, 'Medical Examinations'!$A$2:$J$2336, 2, FALSE)</f>
        <v>16.489999999999998</v>
      </c>
      <c r="F2306">
        <f>VLOOKUP($A2306, 'Medical Examinations'!$A$2:$J$2336, 3, FALSE)</f>
        <v>8.48</v>
      </c>
      <c r="G2306" t="str">
        <f>VLOOKUP($A2306, 'Medical Examinations'!$A$2:$J$2336, 4, FALSE)</f>
        <v>No</v>
      </c>
      <c r="H2306" t="str">
        <f>VLOOKUP($A2306, 'Medical Examinations'!$A$2:$J$2336, 5, FALSE)</f>
        <v>No</v>
      </c>
      <c r="I2306" t="str">
        <f>VLOOKUP($A2306, 'Medical Examinations'!$A$2:$J$2336, 6, FALSE)</f>
        <v>No</v>
      </c>
      <c r="J2306">
        <f>VLOOKUP($A2306, 'Medical Examinations'!$A$2:$J$2336, 7, FALSE)</f>
        <v>0</v>
      </c>
      <c r="K2306" t="str">
        <f>VLOOKUP($A2306, 'Medical Examinations'!$A$2:$J$2336, 8, FALSE)</f>
        <v>No</v>
      </c>
      <c r="L2306" t="str">
        <f>VLOOKUP($A2306, 'Medical Examinations'!$A$2:$J$2336, 9, FALSE)</f>
        <v>Underweight</v>
      </c>
      <c r="M2306" t="str">
        <f>VLOOKUP($A2306, 'Medical Examinations'!$A$2:$J$2336, 10, FALSE)</f>
        <v>Diabetes</v>
      </c>
      <c r="N2306">
        <f>VLOOKUP($A2306, 'Hospitalisation Details'!$A$2:$K$2344, 5, FALSE)</f>
        <v>0</v>
      </c>
      <c r="O2306">
        <f>VLOOKUP($A2306, 'Hospitalisation Details'!$A$2:$K$2344, 6, FALSE)</f>
        <v>1047</v>
      </c>
      <c r="P2306" t="str">
        <f>VLOOKUP($A2306, 'Hospitalisation Details'!$A$2:$K$2344, 7, FALSE)</f>
        <v>tier - 3</v>
      </c>
      <c r="Q2306" t="str">
        <f>VLOOKUP($A2306, 'Hospitalisation Details'!$A$2:$K$2344, 8, FALSE)</f>
        <v>tier - 1</v>
      </c>
      <c r="R2306" t="str">
        <f>VLOOKUP($A2306, 'Hospitalisation Details'!$A$2:$K$2344, 9, FALSE)</f>
        <v>R1013</v>
      </c>
      <c r="S2306" t="str">
        <f>VLOOKUP($A2306, 'Hospitalisation Details'!$A$2:$K$2344, 10, FALSE)</f>
        <v>20Jul2002</v>
      </c>
      <c r="T2306">
        <f>VLOOKUP($A2306, 'Hospitalisation Details'!$A$2:$K$2344, 11, FALSE)</f>
        <v>20</v>
      </c>
    </row>
    <row r="2307" spans="1:20" ht="15.75" x14ac:dyDescent="0.25">
      <c r="A2307" s="1" t="s">
        <v>51</v>
      </c>
      <c r="B2307" t="str">
        <f>VLOOKUP($A2307, 'Customer Names'!$A$2:$D$2336, 2, FALSE)</f>
        <v>Akiha</v>
      </c>
      <c r="C2307" t="str">
        <f>VLOOKUP($A2307, 'Customer Names'!$A$2:$D$2336, 3, FALSE)</f>
        <v xml:space="preserve"> Mr</v>
      </c>
      <c r="D2307" t="str">
        <f>VLOOKUP($A2307, 'Customer Names'!$A$2:$D$2336, 4, FALSE)</f>
        <v xml:space="preserve">  Kenneth</v>
      </c>
      <c r="E2307">
        <f>VLOOKUP($A2307, 'Medical Examinations'!$A$2:$J$2336, 2, FALSE)</f>
        <v>16.14</v>
      </c>
      <c r="F2307">
        <f>VLOOKUP($A2307, 'Medical Examinations'!$A$2:$J$2336, 3, FALSE)</f>
        <v>4.8600000000000003</v>
      </c>
      <c r="G2307" t="str">
        <f>VLOOKUP($A2307, 'Medical Examinations'!$A$2:$J$2336, 4, FALSE)</f>
        <v>No</v>
      </c>
      <c r="H2307" t="str">
        <f>VLOOKUP($A2307, 'Medical Examinations'!$A$2:$J$2336, 5, FALSE)</f>
        <v>No</v>
      </c>
      <c r="I2307" t="str">
        <f>VLOOKUP($A2307, 'Medical Examinations'!$A$2:$J$2336, 6, FALSE)</f>
        <v>No</v>
      </c>
      <c r="J2307">
        <f>VLOOKUP($A2307, 'Medical Examinations'!$A$2:$J$2336, 7, FALSE)</f>
        <v>0</v>
      </c>
      <c r="K2307" t="str">
        <f>VLOOKUP($A2307, 'Medical Examinations'!$A$2:$J$2336, 8, FALSE)</f>
        <v>No</v>
      </c>
      <c r="L2307" t="str">
        <f>VLOOKUP($A2307, 'Medical Examinations'!$A$2:$J$2336, 9, FALSE)</f>
        <v>Underweight</v>
      </c>
      <c r="M2307" t="str">
        <f>VLOOKUP($A2307, 'Medical Examinations'!$A$2:$J$2336, 10, FALSE)</f>
        <v>Normal</v>
      </c>
      <c r="N2307">
        <f>VLOOKUP($A2307, 'Hospitalisation Details'!$A$2:$K$2344, 5, FALSE)</f>
        <v>0</v>
      </c>
      <c r="O2307">
        <f>VLOOKUP($A2307, 'Hospitalisation Details'!$A$2:$K$2344, 6, FALSE)</f>
        <v>1044</v>
      </c>
      <c r="P2307" t="str">
        <f>VLOOKUP($A2307, 'Hospitalisation Details'!$A$2:$K$2344, 7, FALSE)</f>
        <v>tier - 3</v>
      </c>
      <c r="Q2307" t="str">
        <f>VLOOKUP($A2307, 'Hospitalisation Details'!$A$2:$K$2344, 8, FALSE)</f>
        <v>tier - 2</v>
      </c>
      <c r="R2307" t="str">
        <f>VLOOKUP($A2307, 'Hospitalisation Details'!$A$2:$K$2344, 9, FALSE)</f>
        <v>R1013</v>
      </c>
      <c r="S2307" t="str">
        <f>VLOOKUP($A2307, 'Hospitalisation Details'!$A$2:$K$2344, 10, FALSE)</f>
        <v>17Nov1994</v>
      </c>
      <c r="T2307">
        <f>VLOOKUP($A2307, 'Hospitalisation Details'!$A$2:$K$2344, 11, FALSE)</f>
        <v>28</v>
      </c>
    </row>
    <row r="2308" spans="1:20" ht="15.75" x14ac:dyDescent="0.25">
      <c r="A2308" s="1" t="s">
        <v>50</v>
      </c>
      <c r="B2308" t="str">
        <f>VLOOKUP($A2308, 'Customer Names'!$A$2:$D$2336, 2, FALSE)</f>
        <v>Sweny</v>
      </c>
      <c r="C2308" t="str">
        <f>VLOOKUP($A2308, 'Customer Names'!$A$2:$D$2336, 3, FALSE)</f>
        <v xml:space="preserve"> Ms</v>
      </c>
      <c r="D2308" t="str">
        <f>VLOOKUP($A2308, 'Customer Names'!$A$2:$D$2336, 4, FALSE)</f>
        <v xml:space="preserve">  Andrea</v>
      </c>
      <c r="E2308">
        <f>VLOOKUP($A2308, 'Medical Examinations'!$A$2:$J$2336, 2, FALSE)</f>
        <v>20.85</v>
      </c>
      <c r="F2308">
        <f>VLOOKUP($A2308, 'Medical Examinations'!$A$2:$J$2336, 3, FALSE)</f>
        <v>4.45</v>
      </c>
      <c r="G2308" t="str">
        <f>VLOOKUP($A2308, 'Medical Examinations'!$A$2:$J$2336, 4, FALSE)</f>
        <v>No</v>
      </c>
      <c r="H2308" t="str">
        <f>VLOOKUP($A2308, 'Medical Examinations'!$A$2:$J$2336, 5, FALSE)</f>
        <v>No</v>
      </c>
      <c r="I2308" t="str">
        <f>VLOOKUP($A2308, 'Medical Examinations'!$A$2:$J$2336, 6, FALSE)</f>
        <v>No</v>
      </c>
      <c r="J2308">
        <f>VLOOKUP($A2308, 'Medical Examinations'!$A$2:$J$2336, 7, FALSE)</f>
        <v>0</v>
      </c>
      <c r="K2308" t="str">
        <f>VLOOKUP($A2308, 'Medical Examinations'!$A$2:$J$2336, 8, FALSE)</f>
        <v>No</v>
      </c>
      <c r="L2308" t="str">
        <f>VLOOKUP($A2308, 'Medical Examinations'!$A$2:$J$2336, 9, FALSE)</f>
        <v>Obesity</v>
      </c>
      <c r="M2308" t="str">
        <f>VLOOKUP($A2308, 'Medical Examinations'!$A$2:$J$2336, 10, FALSE)</f>
        <v>Normal</v>
      </c>
      <c r="N2308">
        <f>VLOOKUP($A2308, 'Hospitalisation Details'!$A$2:$K$2344, 5, FALSE)</f>
        <v>0</v>
      </c>
      <c r="O2308">
        <f>VLOOKUP($A2308, 'Hospitalisation Details'!$A$2:$K$2344, 6, FALSE)</f>
        <v>1033.74</v>
      </c>
      <c r="P2308" t="str">
        <f>VLOOKUP($A2308, 'Hospitalisation Details'!$A$2:$K$2344, 7, FALSE)</f>
        <v>tier - 3</v>
      </c>
      <c r="Q2308" t="str">
        <f>VLOOKUP($A2308, 'Hospitalisation Details'!$A$2:$K$2344, 8, FALSE)</f>
        <v>tier - 1</v>
      </c>
      <c r="R2308" t="str">
        <f>VLOOKUP($A2308, 'Hospitalisation Details'!$A$2:$K$2344, 9, FALSE)</f>
        <v>R1013</v>
      </c>
      <c r="S2308" t="str">
        <f>VLOOKUP($A2308, 'Hospitalisation Details'!$A$2:$K$2344, 10, FALSE)</f>
        <v>5Oct1995</v>
      </c>
      <c r="T2308">
        <f>VLOOKUP($A2308, 'Hospitalisation Details'!$A$2:$K$2344, 11, FALSE)</f>
        <v>27</v>
      </c>
    </row>
    <row r="2309" spans="1:20" ht="15.75" x14ac:dyDescent="0.25">
      <c r="A2309" s="1" t="s">
        <v>49</v>
      </c>
      <c r="B2309" t="str">
        <f>VLOOKUP($A2309, 'Customer Names'!$A$2:$D$2336, 2, FALSE)</f>
        <v>Tobin</v>
      </c>
      <c r="C2309" t="str">
        <f>VLOOKUP($A2309, 'Customer Names'!$A$2:$D$2336, 3, FALSE)</f>
        <v xml:space="preserve"> Ms</v>
      </c>
      <c r="D2309" t="str">
        <f>VLOOKUP($A2309, 'Customer Names'!$A$2:$D$2336, 4, FALSE)</f>
        <v xml:space="preserve">  Kristina</v>
      </c>
      <c r="E2309">
        <f>VLOOKUP($A2309, 'Medical Examinations'!$A$2:$J$2336, 2, FALSE)</f>
        <v>15.88</v>
      </c>
      <c r="F2309">
        <f>VLOOKUP($A2309, 'Medical Examinations'!$A$2:$J$2336, 3, FALSE)</f>
        <v>4.3600000000000003</v>
      </c>
      <c r="G2309" t="str">
        <f>VLOOKUP($A2309, 'Medical Examinations'!$A$2:$J$2336, 4, FALSE)</f>
        <v>No</v>
      </c>
      <c r="H2309" t="str">
        <f>VLOOKUP($A2309, 'Medical Examinations'!$A$2:$J$2336, 5, FALSE)</f>
        <v>No</v>
      </c>
      <c r="I2309" t="str">
        <f>VLOOKUP($A2309, 'Medical Examinations'!$A$2:$J$2336, 6, FALSE)</f>
        <v>No</v>
      </c>
      <c r="J2309">
        <f>VLOOKUP($A2309, 'Medical Examinations'!$A$2:$J$2336, 7, FALSE)</f>
        <v>0</v>
      </c>
      <c r="K2309" t="str">
        <f>VLOOKUP($A2309, 'Medical Examinations'!$A$2:$J$2336, 8, FALSE)</f>
        <v>No</v>
      </c>
      <c r="L2309" t="str">
        <f>VLOOKUP($A2309, 'Medical Examinations'!$A$2:$J$2336, 9, FALSE)</f>
        <v>Underweight</v>
      </c>
      <c r="M2309" t="str">
        <f>VLOOKUP($A2309, 'Medical Examinations'!$A$2:$J$2336, 10, FALSE)</f>
        <v>Normal</v>
      </c>
      <c r="N2309">
        <f>VLOOKUP($A2309, 'Hospitalisation Details'!$A$2:$K$2344, 5, FALSE)</f>
        <v>0</v>
      </c>
      <c r="O2309">
        <f>VLOOKUP($A2309, 'Hospitalisation Details'!$A$2:$K$2344, 6, FALSE)</f>
        <v>1019</v>
      </c>
      <c r="P2309" t="str">
        <f>VLOOKUP($A2309, 'Hospitalisation Details'!$A$2:$K$2344, 7, FALSE)</f>
        <v>tier - 3</v>
      </c>
      <c r="Q2309" t="str">
        <f>VLOOKUP($A2309, 'Hospitalisation Details'!$A$2:$K$2344, 8, FALSE)</f>
        <v>tier - 2</v>
      </c>
      <c r="R2309" t="str">
        <f>VLOOKUP($A2309, 'Hospitalisation Details'!$A$2:$K$2344, 9, FALSE)</f>
        <v>R1013</v>
      </c>
      <c r="S2309" t="str">
        <f>VLOOKUP($A2309, 'Hospitalisation Details'!$A$2:$K$2344, 10, FALSE)</f>
        <v>5Aug1999</v>
      </c>
      <c r="T2309">
        <f>VLOOKUP($A2309, 'Hospitalisation Details'!$A$2:$K$2344, 11, FALSE)</f>
        <v>23</v>
      </c>
    </row>
    <row r="2310" spans="1:20" ht="15.75" x14ac:dyDescent="0.25">
      <c r="A2310" s="1" t="s">
        <v>48</v>
      </c>
      <c r="B2310" t="str">
        <f>VLOOKUP($A2310, 'Customer Names'!$A$2:$D$2336, 2, FALSE)</f>
        <v>Pedersen</v>
      </c>
      <c r="C2310" t="str">
        <f>VLOOKUP($A2310, 'Customer Names'!$A$2:$D$2336, 3, FALSE)</f>
        <v xml:space="preserve"> Ms</v>
      </c>
      <c r="D2310" t="str">
        <f>VLOOKUP($A2310, 'Customer Names'!$A$2:$D$2336, 4, FALSE)</f>
        <v xml:space="preserve">  Kristen</v>
      </c>
      <c r="E2310">
        <f>VLOOKUP($A2310, 'Medical Examinations'!$A$2:$J$2336, 2, FALSE)</f>
        <v>20.66</v>
      </c>
      <c r="F2310">
        <f>VLOOKUP($A2310, 'Medical Examinations'!$A$2:$J$2336, 3, FALSE)</f>
        <v>5.8</v>
      </c>
      <c r="G2310" t="str">
        <f>VLOOKUP($A2310, 'Medical Examinations'!$A$2:$J$2336, 4, FALSE)</f>
        <v>No</v>
      </c>
      <c r="H2310" t="str">
        <f>VLOOKUP($A2310, 'Medical Examinations'!$A$2:$J$2336, 5, FALSE)</f>
        <v>No</v>
      </c>
      <c r="I2310" t="str">
        <f>VLOOKUP($A2310, 'Medical Examinations'!$A$2:$J$2336, 6, FALSE)</f>
        <v>No</v>
      </c>
      <c r="J2310">
        <f>VLOOKUP($A2310, 'Medical Examinations'!$A$2:$J$2336, 7, FALSE)</f>
        <v>0</v>
      </c>
      <c r="K2310" t="str">
        <f>VLOOKUP($A2310, 'Medical Examinations'!$A$2:$J$2336, 8, FALSE)</f>
        <v>No</v>
      </c>
      <c r="L2310" t="str">
        <f>VLOOKUP($A2310, 'Medical Examinations'!$A$2:$J$2336, 9, FALSE)</f>
        <v>Obesity</v>
      </c>
      <c r="M2310" t="str">
        <f>VLOOKUP($A2310, 'Medical Examinations'!$A$2:$J$2336, 10, FALSE)</f>
        <v>Diabetes</v>
      </c>
      <c r="N2310">
        <f>VLOOKUP($A2310, 'Hospitalisation Details'!$A$2:$K$2344, 5, FALSE)</f>
        <v>0</v>
      </c>
      <c r="O2310">
        <f>VLOOKUP($A2310, 'Hospitalisation Details'!$A$2:$K$2344, 6, FALSE)</f>
        <v>1012</v>
      </c>
      <c r="P2310" t="str">
        <f>VLOOKUP($A2310, 'Hospitalisation Details'!$A$2:$K$2344, 7, FALSE)</f>
        <v>tier - 3</v>
      </c>
      <c r="Q2310" t="str">
        <f>VLOOKUP($A2310, 'Hospitalisation Details'!$A$2:$K$2344, 8, FALSE)</f>
        <v>tier - 2</v>
      </c>
      <c r="R2310" t="str">
        <f>VLOOKUP($A2310, 'Hospitalisation Details'!$A$2:$K$2344, 9, FALSE)</f>
        <v>R1013</v>
      </c>
      <c r="S2310" t="str">
        <f>VLOOKUP($A2310, 'Hospitalisation Details'!$A$2:$K$2344, 10, FALSE)</f>
        <v>9Oct2000</v>
      </c>
      <c r="T2310">
        <f>VLOOKUP($A2310, 'Hospitalisation Details'!$A$2:$K$2344, 11, FALSE)</f>
        <v>22</v>
      </c>
    </row>
    <row r="2311" spans="1:20" ht="15.75" x14ac:dyDescent="0.25">
      <c r="A2311" s="1" t="s">
        <v>47</v>
      </c>
      <c r="B2311" t="str">
        <f>VLOOKUP($A2311, 'Customer Names'!$A$2:$D$2336, 2, FALSE)</f>
        <v>Lynch</v>
      </c>
      <c r="C2311" t="str">
        <f>VLOOKUP($A2311, 'Customer Names'!$A$2:$D$2336, 3, FALSE)</f>
        <v xml:space="preserve"> Mr</v>
      </c>
      <c r="D2311" t="str">
        <f>VLOOKUP($A2311, 'Customer Names'!$A$2:$D$2336, 4, FALSE)</f>
        <v xml:space="preserve">  Matthew</v>
      </c>
      <c r="E2311">
        <f>VLOOKUP($A2311, 'Medical Examinations'!$A$2:$J$2336, 2, FALSE)</f>
        <v>20.399999999999999</v>
      </c>
      <c r="F2311">
        <f>VLOOKUP($A2311, 'Medical Examinations'!$A$2:$J$2336, 3, FALSE)</f>
        <v>5.27</v>
      </c>
      <c r="G2311" t="str">
        <f>VLOOKUP($A2311, 'Medical Examinations'!$A$2:$J$2336, 4, FALSE)</f>
        <v>No</v>
      </c>
      <c r="H2311" t="str">
        <f>VLOOKUP($A2311, 'Medical Examinations'!$A$2:$J$2336, 5, FALSE)</f>
        <v>No</v>
      </c>
      <c r="I2311" t="str">
        <f>VLOOKUP($A2311, 'Medical Examinations'!$A$2:$J$2336, 6, FALSE)</f>
        <v>No</v>
      </c>
      <c r="J2311">
        <f>VLOOKUP($A2311, 'Medical Examinations'!$A$2:$J$2336, 7, FALSE)</f>
        <v>0</v>
      </c>
      <c r="K2311" t="str">
        <f>VLOOKUP($A2311, 'Medical Examinations'!$A$2:$J$2336, 8, FALSE)</f>
        <v>No</v>
      </c>
      <c r="L2311" t="str">
        <f>VLOOKUP($A2311, 'Medical Examinations'!$A$2:$J$2336, 9, FALSE)</f>
        <v>Obesity</v>
      </c>
      <c r="M2311" t="str">
        <f>VLOOKUP($A2311, 'Medical Examinations'!$A$2:$J$2336, 10, FALSE)</f>
        <v>Normal</v>
      </c>
      <c r="N2311">
        <f>VLOOKUP($A2311, 'Hospitalisation Details'!$A$2:$K$2344, 5, FALSE)</f>
        <v>0</v>
      </c>
      <c r="O2311">
        <f>VLOOKUP($A2311, 'Hospitalisation Details'!$A$2:$K$2344, 6, FALSE)</f>
        <v>1006.65</v>
      </c>
      <c r="P2311" t="str">
        <f>VLOOKUP($A2311, 'Hospitalisation Details'!$A$2:$K$2344, 7, FALSE)</f>
        <v>tier - 3</v>
      </c>
      <c r="Q2311" t="str">
        <f>VLOOKUP($A2311, 'Hospitalisation Details'!$A$2:$K$2344, 8, FALSE)</f>
        <v>tier - 2</v>
      </c>
      <c r="R2311" t="str">
        <f>VLOOKUP($A2311, 'Hospitalisation Details'!$A$2:$K$2344, 9, FALSE)</f>
        <v>R1013</v>
      </c>
      <c r="S2311" t="str">
        <f>VLOOKUP($A2311, 'Hospitalisation Details'!$A$2:$K$2344, 10, FALSE)</f>
        <v>22Nov1994</v>
      </c>
      <c r="T2311">
        <f>VLOOKUP($A2311, 'Hospitalisation Details'!$A$2:$K$2344, 11, FALSE)</f>
        <v>28</v>
      </c>
    </row>
    <row r="2312" spans="1:20" ht="15.75" x14ac:dyDescent="0.25">
      <c r="A2312" s="1" t="s">
        <v>46</v>
      </c>
      <c r="B2312" t="str">
        <f>VLOOKUP($A2312, 'Customer Names'!$A$2:$D$2336, 2, FALSE)</f>
        <v>Keys</v>
      </c>
      <c r="C2312" t="str">
        <f>VLOOKUP($A2312, 'Customer Names'!$A$2:$D$2336, 3, FALSE)</f>
        <v xml:space="preserve"> Mrs</v>
      </c>
      <c r="D2312" t="str">
        <f>VLOOKUP($A2312, 'Customer Names'!$A$2:$D$2336, 4, FALSE)</f>
        <v xml:space="preserve">  Kathleen</v>
      </c>
      <c r="E2312">
        <f>VLOOKUP($A2312, 'Medical Examinations'!$A$2:$J$2336, 2, FALSE)</f>
        <v>25.19</v>
      </c>
      <c r="F2312">
        <f>VLOOKUP($A2312, 'Medical Examinations'!$A$2:$J$2336, 3, FALSE)</f>
        <v>5.64</v>
      </c>
      <c r="G2312" t="str">
        <f>VLOOKUP($A2312, 'Medical Examinations'!$A$2:$J$2336, 4, FALSE)</f>
        <v>No</v>
      </c>
      <c r="H2312" t="str">
        <f>VLOOKUP($A2312, 'Medical Examinations'!$A$2:$J$2336, 5, FALSE)</f>
        <v>No</v>
      </c>
      <c r="I2312" t="str">
        <f>VLOOKUP($A2312, 'Medical Examinations'!$A$2:$J$2336, 6, FALSE)</f>
        <v>No</v>
      </c>
      <c r="J2312">
        <f>VLOOKUP($A2312, 'Medical Examinations'!$A$2:$J$2336, 7, FALSE)</f>
        <v>0</v>
      </c>
      <c r="K2312" t="str">
        <f>VLOOKUP($A2312, 'Medical Examinations'!$A$2:$J$2336, 8, FALSE)</f>
        <v>No</v>
      </c>
      <c r="L2312" t="str">
        <f>VLOOKUP($A2312, 'Medical Examinations'!$A$2:$J$2336, 9, FALSE)</f>
        <v>Obesity</v>
      </c>
      <c r="M2312" t="str">
        <f>VLOOKUP($A2312, 'Medical Examinations'!$A$2:$J$2336, 10, FALSE)</f>
        <v>Normal</v>
      </c>
      <c r="N2312">
        <f>VLOOKUP($A2312, 'Hospitalisation Details'!$A$2:$K$2344, 5, FALSE)</f>
        <v>0</v>
      </c>
      <c r="O2312">
        <f>VLOOKUP($A2312, 'Hospitalisation Details'!$A$2:$K$2344, 6, FALSE)</f>
        <v>964.71</v>
      </c>
      <c r="P2312" t="str">
        <f>VLOOKUP($A2312, 'Hospitalisation Details'!$A$2:$K$2344, 7, FALSE)</f>
        <v>tier - 3</v>
      </c>
      <c r="Q2312" t="str">
        <f>VLOOKUP($A2312, 'Hospitalisation Details'!$A$2:$K$2344, 8, FALSE)</f>
        <v>tier - 2</v>
      </c>
      <c r="R2312" t="str">
        <f>VLOOKUP($A2312, 'Hospitalisation Details'!$A$2:$K$2344, 9, FALSE)</f>
        <v>R1013</v>
      </c>
      <c r="S2312" t="str">
        <f>VLOOKUP($A2312, 'Hospitalisation Details'!$A$2:$K$2344, 10, FALSE)</f>
        <v>19Aug2001</v>
      </c>
      <c r="T2312">
        <f>VLOOKUP($A2312, 'Hospitalisation Details'!$A$2:$K$2344, 11, FALSE)</f>
        <v>21</v>
      </c>
    </row>
    <row r="2313" spans="1:20" ht="15.75" x14ac:dyDescent="0.25">
      <c r="A2313" s="1" t="s">
        <v>45</v>
      </c>
      <c r="B2313" t="str">
        <f>VLOOKUP($A2313, 'Customer Names'!$A$2:$D$2336, 2, FALSE)</f>
        <v>Wilbur</v>
      </c>
      <c r="C2313" t="str">
        <f>VLOOKUP($A2313, 'Customer Names'!$A$2:$D$2336, 3, FALSE)</f>
        <v xml:space="preserve"> Ms</v>
      </c>
      <c r="D2313" t="str">
        <f>VLOOKUP($A2313, 'Customer Names'!$A$2:$D$2336, 4, FALSE)</f>
        <v xml:space="preserve">  Lindsey</v>
      </c>
      <c r="E2313">
        <f>VLOOKUP($A2313, 'Medical Examinations'!$A$2:$J$2336, 2, FALSE)</f>
        <v>20.54</v>
      </c>
      <c r="F2313">
        <f>VLOOKUP($A2313, 'Medical Examinations'!$A$2:$J$2336, 3, FALSE)</f>
        <v>4.2</v>
      </c>
      <c r="G2313" t="str">
        <f>VLOOKUP($A2313, 'Medical Examinations'!$A$2:$J$2336, 4, FALSE)</f>
        <v>No</v>
      </c>
      <c r="H2313" t="str">
        <f>VLOOKUP($A2313, 'Medical Examinations'!$A$2:$J$2336, 5, FALSE)</f>
        <v>No</v>
      </c>
      <c r="I2313" t="str">
        <f>VLOOKUP($A2313, 'Medical Examinations'!$A$2:$J$2336, 6, FALSE)</f>
        <v>No</v>
      </c>
      <c r="J2313">
        <f>VLOOKUP($A2313, 'Medical Examinations'!$A$2:$J$2336, 7, FALSE)</f>
        <v>0</v>
      </c>
      <c r="K2313" t="str">
        <f>VLOOKUP($A2313, 'Medical Examinations'!$A$2:$J$2336, 8, FALSE)</f>
        <v>No</v>
      </c>
      <c r="L2313" t="str">
        <f>VLOOKUP($A2313, 'Medical Examinations'!$A$2:$J$2336, 9, FALSE)</f>
        <v>Obesity</v>
      </c>
      <c r="M2313" t="str">
        <f>VLOOKUP($A2313, 'Medical Examinations'!$A$2:$J$2336, 10, FALSE)</f>
        <v>Normal</v>
      </c>
      <c r="N2313">
        <f>VLOOKUP($A2313, 'Hospitalisation Details'!$A$2:$K$2344, 5, FALSE)</f>
        <v>0</v>
      </c>
      <c r="O2313">
        <f>VLOOKUP($A2313, 'Hospitalisation Details'!$A$2:$K$2344, 6, FALSE)</f>
        <v>928.59</v>
      </c>
      <c r="P2313" t="str">
        <f>VLOOKUP($A2313, 'Hospitalisation Details'!$A$2:$K$2344, 7, FALSE)</f>
        <v>tier - 3</v>
      </c>
      <c r="Q2313" t="str">
        <f>VLOOKUP($A2313, 'Hospitalisation Details'!$A$2:$K$2344, 8, FALSE)</f>
        <v>tier - 1</v>
      </c>
      <c r="R2313" t="str">
        <f>VLOOKUP($A2313, 'Hospitalisation Details'!$A$2:$K$2344, 9, FALSE)</f>
        <v>R1013</v>
      </c>
      <c r="S2313" t="str">
        <f>VLOOKUP($A2313, 'Hospitalisation Details'!$A$2:$K$2344, 10, FALSE)</f>
        <v>28Oct1995</v>
      </c>
      <c r="T2313">
        <f>VLOOKUP($A2313, 'Hospitalisation Details'!$A$2:$K$2344, 11, FALSE)</f>
        <v>27</v>
      </c>
    </row>
    <row r="2314" spans="1:20" ht="15.75" x14ac:dyDescent="0.25">
      <c r="A2314" s="1" t="s">
        <v>44</v>
      </c>
      <c r="B2314" t="str">
        <f>VLOOKUP($A2314, 'Customer Names'!$A$2:$D$2336, 2, FALSE)</f>
        <v>Ditota</v>
      </c>
      <c r="C2314" t="str">
        <f>VLOOKUP($A2314, 'Customer Names'!$A$2:$D$2336, 3, FALSE)</f>
        <v xml:space="preserve"> Mr</v>
      </c>
      <c r="D2314" t="str">
        <f>VLOOKUP($A2314, 'Customer Names'!$A$2:$D$2336, 4, FALSE)</f>
        <v xml:space="preserve">  Robert</v>
      </c>
      <c r="E2314">
        <f>VLOOKUP($A2314, 'Medical Examinations'!$A$2:$J$2336, 2, FALSE)</f>
        <v>20.13</v>
      </c>
      <c r="F2314">
        <f>VLOOKUP($A2314, 'Medical Examinations'!$A$2:$J$2336, 3, FALSE)</f>
        <v>5.42</v>
      </c>
      <c r="G2314" t="str">
        <f>VLOOKUP($A2314, 'Medical Examinations'!$A$2:$J$2336, 4, FALSE)</f>
        <v>No</v>
      </c>
      <c r="H2314" t="str">
        <f>VLOOKUP($A2314, 'Medical Examinations'!$A$2:$J$2336, 5, FALSE)</f>
        <v>No</v>
      </c>
      <c r="I2314" t="str">
        <f>VLOOKUP($A2314, 'Medical Examinations'!$A$2:$J$2336, 6, FALSE)</f>
        <v>No</v>
      </c>
      <c r="J2314">
        <f>VLOOKUP($A2314, 'Medical Examinations'!$A$2:$J$2336, 7, FALSE)</f>
        <v>0</v>
      </c>
      <c r="K2314" t="str">
        <f>VLOOKUP($A2314, 'Medical Examinations'!$A$2:$J$2336, 8, FALSE)</f>
        <v>No</v>
      </c>
      <c r="L2314" t="str">
        <f>VLOOKUP($A2314, 'Medical Examinations'!$A$2:$J$2336, 9, FALSE)</f>
        <v>Obesity</v>
      </c>
      <c r="M2314" t="str">
        <f>VLOOKUP($A2314, 'Medical Examinations'!$A$2:$J$2336, 10, FALSE)</f>
        <v>Normal</v>
      </c>
      <c r="N2314">
        <f>VLOOKUP($A2314, 'Hospitalisation Details'!$A$2:$K$2344, 5, FALSE)</f>
        <v>0</v>
      </c>
      <c r="O2314">
        <f>VLOOKUP($A2314, 'Hospitalisation Details'!$A$2:$K$2344, 6, FALSE)</f>
        <v>915.07</v>
      </c>
      <c r="P2314" t="str">
        <f>VLOOKUP($A2314, 'Hospitalisation Details'!$A$2:$K$2344, 7, FALSE)</f>
        <v>tier - 3</v>
      </c>
      <c r="Q2314" t="str">
        <f>VLOOKUP($A2314, 'Hospitalisation Details'!$A$2:$K$2344, 8, FALSE)</f>
        <v>tier - 1</v>
      </c>
      <c r="R2314" t="str">
        <f>VLOOKUP($A2314, 'Hospitalisation Details'!$A$2:$K$2344, 9, FALSE)</f>
        <v>R1013</v>
      </c>
      <c r="S2314" t="str">
        <f>VLOOKUP($A2314, 'Hospitalisation Details'!$A$2:$K$2344, 10, FALSE)</f>
        <v>30Oct1994</v>
      </c>
      <c r="T2314">
        <f>VLOOKUP($A2314, 'Hospitalisation Details'!$A$2:$K$2344, 11, FALSE)</f>
        <v>28</v>
      </c>
    </row>
    <row r="2315" spans="1:20" ht="15.75" x14ac:dyDescent="0.25">
      <c r="A2315" s="1" t="s">
        <v>43</v>
      </c>
      <c r="B2315" t="str">
        <f>VLOOKUP($A2315, 'Customer Names'!$A$2:$D$2336, 2, FALSE)</f>
        <v>Horbol</v>
      </c>
      <c r="C2315" t="str">
        <f>VLOOKUP($A2315, 'Customer Names'!$A$2:$D$2336, 3, FALSE)</f>
        <v xml:space="preserve"> Ms</v>
      </c>
      <c r="D2315" t="str">
        <f>VLOOKUP($A2315, 'Customer Names'!$A$2:$D$2336, 4, FALSE)</f>
        <v xml:space="preserve">  Sarah E</v>
      </c>
      <c r="E2315">
        <f>VLOOKUP($A2315, 'Medical Examinations'!$A$2:$J$2336, 2, FALSE)</f>
        <v>18.93</v>
      </c>
      <c r="F2315">
        <f>VLOOKUP($A2315, 'Medical Examinations'!$A$2:$J$2336, 3, FALSE)</f>
        <v>6.11</v>
      </c>
      <c r="G2315" t="str">
        <f>VLOOKUP($A2315, 'Medical Examinations'!$A$2:$J$2336, 4, FALSE)</f>
        <v>No</v>
      </c>
      <c r="H2315" t="str">
        <f>VLOOKUP($A2315, 'Medical Examinations'!$A$2:$J$2336, 5, FALSE)</f>
        <v>No</v>
      </c>
      <c r="I2315" t="str">
        <f>VLOOKUP($A2315, 'Medical Examinations'!$A$2:$J$2336, 6, FALSE)</f>
        <v>Yes</v>
      </c>
      <c r="J2315">
        <f>VLOOKUP($A2315, 'Medical Examinations'!$A$2:$J$2336, 7, FALSE)</f>
        <v>0</v>
      </c>
      <c r="K2315" t="str">
        <f>VLOOKUP($A2315, 'Medical Examinations'!$A$2:$J$2336, 8, FALSE)</f>
        <v>No</v>
      </c>
      <c r="L2315" t="str">
        <f>VLOOKUP($A2315, 'Medical Examinations'!$A$2:$J$2336, 9, FALSE)</f>
        <v>Obesity</v>
      </c>
      <c r="M2315" t="str">
        <f>VLOOKUP($A2315, 'Medical Examinations'!$A$2:$J$2336, 10, FALSE)</f>
        <v>Diabetes</v>
      </c>
      <c r="N2315">
        <f>VLOOKUP($A2315, 'Hospitalisation Details'!$A$2:$K$2344, 5, FALSE)</f>
        <v>0</v>
      </c>
      <c r="O2315">
        <f>VLOOKUP($A2315, 'Hospitalisation Details'!$A$2:$K$2344, 6, FALSE)</f>
        <v>896.21</v>
      </c>
      <c r="P2315" t="str">
        <f>VLOOKUP($A2315, 'Hospitalisation Details'!$A$2:$K$2344, 7, FALSE)</f>
        <v>tier - 3</v>
      </c>
      <c r="Q2315" t="str">
        <f>VLOOKUP($A2315, 'Hospitalisation Details'!$A$2:$K$2344, 8, FALSE)</f>
        <v>tier - 1</v>
      </c>
      <c r="R2315" t="str">
        <f>VLOOKUP($A2315, 'Hospitalisation Details'!$A$2:$K$2344, 9, FALSE)</f>
        <v>R1013</v>
      </c>
      <c r="S2315" t="str">
        <f>VLOOKUP($A2315, 'Hospitalisation Details'!$A$2:$K$2344, 10, FALSE)</f>
        <v>27Nov1993</v>
      </c>
      <c r="T2315">
        <f>VLOOKUP($A2315, 'Hospitalisation Details'!$A$2:$K$2344, 11, FALSE)</f>
        <v>29</v>
      </c>
    </row>
    <row r="2316" spans="1:20" ht="15.75" x14ac:dyDescent="0.25">
      <c r="A2316" s="1" t="s">
        <v>42</v>
      </c>
      <c r="B2316" t="str">
        <f>VLOOKUP($A2316, 'Customer Names'!$A$2:$D$2336, 2, FALSE)</f>
        <v>O'Rourke</v>
      </c>
      <c r="C2316" t="str">
        <f>VLOOKUP($A2316, 'Customer Names'!$A$2:$D$2336, 3, FALSE)</f>
        <v xml:space="preserve"> Ms</v>
      </c>
      <c r="D2316" t="str">
        <f>VLOOKUP($A2316, 'Customer Names'!$A$2:$D$2336, 4, FALSE)</f>
        <v xml:space="preserve">  Flannery</v>
      </c>
      <c r="E2316">
        <f>VLOOKUP($A2316, 'Medical Examinations'!$A$2:$J$2336, 2, FALSE)</f>
        <v>24.14</v>
      </c>
      <c r="F2316">
        <f>VLOOKUP($A2316, 'Medical Examinations'!$A$2:$J$2336, 3, FALSE)</f>
        <v>5.29</v>
      </c>
      <c r="G2316" t="str">
        <f>VLOOKUP($A2316, 'Medical Examinations'!$A$2:$J$2336, 4, FALSE)</f>
        <v>No</v>
      </c>
      <c r="H2316" t="str">
        <f>VLOOKUP($A2316, 'Medical Examinations'!$A$2:$J$2336, 5, FALSE)</f>
        <v>No</v>
      </c>
      <c r="I2316" t="str">
        <f>VLOOKUP($A2316, 'Medical Examinations'!$A$2:$J$2336, 6, FALSE)</f>
        <v>No</v>
      </c>
      <c r="J2316">
        <f>VLOOKUP($A2316, 'Medical Examinations'!$A$2:$J$2336, 7, FALSE)</f>
        <v>0</v>
      </c>
      <c r="K2316" t="str">
        <f>VLOOKUP($A2316, 'Medical Examinations'!$A$2:$J$2336, 8, FALSE)</f>
        <v>No</v>
      </c>
      <c r="L2316" t="str">
        <f>VLOOKUP($A2316, 'Medical Examinations'!$A$2:$J$2336, 9, FALSE)</f>
        <v>Obesity</v>
      </c>
      <c r="M2316" t="str">
        <f>VLOOKUP($A2316, 'Medical Examinations'!$A$2:$J$2336, 10, FALSE)</f>
        <v>Normal</v>
      </c>
      <c r="N2316">
        <f>VLOOKUP($A2316, 'Hospitalisation Details'!$A$2:$K$2344, 5, FALSE)</f>
        <v>0</v>
      </c>
      <c r="O2316">
        <f>VLOOKUP($A2316, 'Hospitalisation Details'!$A$2:$K$2344, 6, FALSE)</f>
        <v>865.41</v>
      </c>
      <c r="P2316" t="str">
        <f>VLOOKUP($A2316, 'Hospitalisation Details'!$A$2:$K$2344, 7, FALSE)</f>
        <v>tier - 3</v>
      </c>
      <c r="Q2316" t="str">
        <f>VLOOKUP($A2316, 'Hospitalisation Details'!$A$2:$K$2344, 8, FALSE)</f>
        <v>tier - 1</v>
      </c>
      <c r="R2316" t="str">
        <f>VLOOKUP($A2316, 'Hospitalisation Details'!$A$2:$K$2344, 9, FALSE)</f>
        <v>R1013</v>
      </c>
      <c r="S2316" t="str">
        <f>VLOOKUP($A2316, 'Hospitalisation Details'!$A$2:$K$2344, 10, FALSE)</f>
        <v>18Nov2000</v>
      </c>
      <c r="T2316">
        <f>VLOOKUP($A2316, 'Hospitalisation Details'!$A$2:$K$2344, 11, FALSE)</f>
        <v>22</v>
      </c>
    </row>
    <row r="2317" spans="1:20" ht="15.75" x14ac:dyDescent="0.25">
      <c r="A2317" s="1" t="s">
        <v>40</v>
      </c>
      <c r="B2317" t="str">
        <f>VLOOKUP($A2317, 'Customer Names'!$A$2:$D$2336, 2, FALSE)</f>
        <v>Williams</v>
      </c>
      <c r="C2317" t="str">
        <f>VLOOKUP($A2317, 'Customer Names'!$A$2:$D$2336, 3, FALSE)</f>
        <v xml:space="preserve"> Mr</v>
      </c>
      <c r="D2317" t="str">
        <f>VLOOKUP($A2317, 'Customer Names'!$A$2:$D$2336, 4, FALSE)</f>
        <v xml:space="preserve">  John T</v>
      </c>
      <c r="E2317">
        <f>VLOOKUP($A2317, 'Medical Examinations'!$A$2:$J$2336, 2, FALSE)</f>
        <v>25.03</v>
      </c>
      <c r="F2317">
        <f>VLOOKUP($A2317, 'Medical Examinations'!$A$2:$J$2336, 3, FALSE)</f>
        <v>5.91</v>
      </c>
      <c r="G2317" t="str">
        <f>VLOOKUP($A2317, 'Medical Examinations'!$A$2:$J$2336, 4, FALSE)</f>
        <v>No</v>
      </c>
      <c r="H2317" t="str">
        <f>VLOOKUP($A2317, 'Medical Examinations'!$A$2:$J$2336, 5, FALSE)</f>
        <v>No</v>
      </c>
      <c r="I2317" t="str">
        <f>VLOOKUP($A2317, 'Medical Examinations'!$A$2:$J$2336, 6, FALSE)</f>
        <v>No</v>
      </c>
      <c r="J2317">
        <f>VLOOKUP($A2317, 'Medical Examinations'!$A$2:$J$2336, 7, FALSE)</f>
        <v>0</v>
      </c>
      <c r="K2317" t="str">
        <f>VLOOKUP($A2317, 'Medical Examinations'!$A$2:$J$2336, 8, FALSE)</f>
        <v>No</v>
      </c>
      <c r="L2317" t="str">
        <f>VLOOKUP($A2317, 'Medical Examinations'!$A$2:$J$2336, 9, FALSE)</f>
        <v>Obesity</v>
      </c>
      <c r="M2317" t="str">
        <f>VLOOKUP($A2317, 'Medical Examinations'!$A$2:$J$2336, 10, FALSE)</f>
        <v>Diabetes</v>
      </c>
      <c r="N2317">
        <f>VLOOKUP($A2317, 'Hospitalisation Details'!$A$2:$K$2344, 5, FALSE)</f>
        <v>0</v>
      </c>
      <c r="O2317">
        <f>VLOOKUP($A2317, 'Hospitalisation Details'!$A$2:$K$2344, 6, FALSE)</f>
        <v>830.52</v>
      </c>
      <c r="P2317" t="str">
        <f>VLOOKUP($A2317, 'Hospitalisation Details'!$A$2:$K$2344, 7, FALSE)</f>
        <v>tier - 3</v>
      </c>
      <c r="Q2317" t="str">
        <f>VLOOKUP($A2317, 'Hospitalisation Details'!$A$2:$K$2344, 8, FALSE)</f>
        <v>tier - 2</v>
      </c>
      <c r="R2317" t="str">
        <f>VLOOKUP($A2317, 'Hospitalisation Details'!$A$2:$K$2344, 9, FALSE)</f>
        <v>R1011</v>
      </c>
      <c r="S2317" t="str">
        <f>VLOOKUP($A2317, 'Hospitalisation Details'!$A$2:$K$2344, 10, FALSE)</f>
        <v>7Oct2004</v>
      </c>
      <c r="T2317">
        <f>VLOOKUP($A2317, 'Hospitalisation Details'!$A$2:$K$2344, 11, FALSE)</f>
        <v>18</v>
      </c>
    </row>
    <row r="2318" spans="1:20" ht="15.75" x14ac:dyDescent="0.25">
      <c r="A2318" s="1" t="s">
        <v>39</v>
      </c>
      <c r="B2318" t="str">
        <f>VLOOKUP($A2318, 'Customer Names'!$A$2:$D$2336, 2, FALSE)</f>
        <v>Murakami</v>
      </c>
      <c r="C2318" t="str">
        <f>VLOOKUP($A2318, 'Customer Names'!$A$2:$D$2336, 3, FALSE)</f>
        <v xml:space="preserve"> Mr</v>
      </c>
      <c r="D2318" t="str">
        <f>VLOOKUP($A2318, 'Customer Names'!$A$2:$D$2336, 4, FALSE)</f>
        <v xml:space="preserve">  Koji</v>
      </c>
      <c r="E2318">
        <f>VLOOKUP($A2318, 'Medical Examinations'!$A$2:$J$2336, 2, FALSE)</f>
        <v>20.47</v>
      </c>
      <c r="F2318">
        <f>VLOOKUP($A2318, 'Medical Examinations'!$A$2:$J$2336, 3, FALSE)</f>
        <v>5.81</v>
      </c>
      <c r="G2318" t="str">
        <f>VLOOKUP($A2318, 'Medical Examinations'!$A$2:$J$2336, 4, FALSE)</f>
        <v>No</v>
      </c>
      <c r="H2318" t="str">
        <f>VLOOKUP($A2318, 'Medical Examinations'!$A$2:$J$2336, 5, FALSE)</f>
        <v>No</v>
      </c>
      <c r="I2318" t="str">
        <f>VLOOKUP($A2318, 'Medical Examinations'!$A$2:$J$2336, 6, FALSE)</f>
        <v>No</v>
      </c>
      <c r="J2318">
        <f>VLOOKUP($A2318, 'Medical Examinations'!$A$2:$J$2336, 7, FALSE)</f>
        <v>0</v>
      </c>
      <c r="K2318" t="str">
        <f>VLOOKUP($A2318, 'Medical Examinations'!$A$2:$J$2336, 8, FALSE)</f>
        <v>No</v>
      </c>
      <c r="L2318" t="str">
        <f>VLOOKUP($A2318, 'Medical Examinations'!$A$2:$J$2336, 9, FALSE)</f>
        <v>Obesity</v>
      </c>
      <c r="M2318" t="str">
        <f>VLOOKUP($A2318, 'Medical Examinations'!$A$2:$J$2336, 10, FALSE)</f>
        <v>Diabetes</v>
      </c>
      <c r="N2318">
        <f>VLOOKUP($A2318, 'Hospitalisation Details'!$A$2:$K$2344, 5, FALSE)</f>
        <v>0</v>
      </c>
      <c r="O2318">
        <f>VLOOKUP($A2318, 'Hospitalisation Details'!$A$2:$K$2344, 6, FALSE)</f>
        <v>773.54</v>
      </c>
      <c r="P2318" t="str">
        <f>VLOOKUP($A2318, 'Hospitalisation Details'!$A$2:$K$2344, 7, FALSE)</f>
        <v>tier - 3</v>
      </c>
      <c r="Q2318" t="str">
        <f>VLOOKUP($A2318, 'Hospitalisation Details'!$A$2:$K$2344, 8, FALSE)</f>
        <v>tier - 2</v>
      </c>
      <c r="R2318" t="str">
        <f>VLOOKUP($A2318, 'Hospitalisation Details'!$A$2:$K$2344, 9, FALSE)</f>
        <v>R1013</v>
      </c>
      <c r="S2318" t="str">
        <f>VLOOKUP($A2318, 'Hospitalisation Details'!$A$2:$K$2344, 10, FALSE)</f>
        <v>7Dec1995</v>
      </c>
      <c r="T2318">
        <f>VLOOKUP($A2318, 'Hospitalisation Details'!$A$2:$K$2344, 11, FALSE)</f>
        <v>27</v>
      </c>
    </row>
    <row r="2319" spans="1:20" ht="15.75" x14ac:dyDescent="0.25">
      <c r="A2319" s="1" t="s">
        <v>38</v>
      </c>
      <c r="B2319" t="str">
        <f>VLOOKUP($A2319, 'Customer Names'!$A$2:$D$2336, 2, FALSE)</f>
        <v>Gagnon</v>
      </c>
      <c r="C2319" t="str">
        <f>VLOOKUP($A2319, 'Customer Names'!$A$2:$D$2336, 3, FALSE)</f>
        <v xml:space="preserve"> Ms</v>
      </c>
      <c r="D2319" t="str">
        <f>VLOOKUP($A2319, 'Customer Names'!$A$2:$D$2336, 4, FALSE)</f>
        <v xml:space="preserve">  Candice M</v>
      </c>
      <c r="E2319">
        <f>VLOOKUP($A2319, 'Medical Examinations'!$A$2:$J$2336, 2, FALSE)</f>
        <v>18.82</v>
      </c>
      <c r="F2319">
        <f>VLOOKUP($A2319, 'Medical Examinations'!$A$2:$J$2336, 3, FALSE)</f>
        <v>5.51</v>
      </c>
      <c r="G2319" t="str">
        <f>VLOOKUP($A2319, 'Medical Examinations'!$A$2:$J$2336, 4, FALSE)</f>
        <v>No</v>
      </c>
      <c r="H2319" t="str">
        <f>VLOOKUP($A2319, 'Medical Examinations'!$A$2:$J$2336, 5, FALSE)</f>
        <v>No</v>
      </c>
      <c r="I2319" t="str">
        <f>VLOOKUP($A2319, 'Medical Examinations'!$A$2:$J$2336, 6, FALSE)</f>
        <v>No</v>
      </c>
      <c r="J2319">
        <f>VLOOKUP($A2319, 'Medical Examinations'!$A$2:$J$2336, 7, FALSE)</f>
        <v>0</v>
      </c>
      <c r="K2319" t="str">
        <f>VLOOKUP($A2319, 'Medical Examinations'!$A$2:$J$2336, 8, FALSE)</f>
        <v>No</v>
      </c>
      <c r="L2319" t="str">
        <f>VLOOKUP($A2319, 'Medical Examinations'!$A$2:$J$2336, 9, FALSE)</f>
        <v>Obesity</v>
      </c>
      <c r="M2319" t="str">
        <f>VLOOKUP($A2319, 'Medical Examinations'!$A$2:$J$2336, 10, FALSE)</f>
        <v>Normal</v>
      </c>
      <c r="N2319">
        <f>VLOOKUP($A2319, 'Hospitalisation Details'!$A$2:$K$2344, 5, FALSE)</f>
        <v>0</v>
      </c>
      <c r="O2319">
        <f>VLOOKUP($A2319, 'Hospitalisation Details'!$A$2:$K$2344, 6, FALSE)</f>
        <v>770.38</v>
      </c>
      <c r="P2319" t="str">
        <f>VLOOKUP($A2319, 'Hospitalisation Details'!$A$2:$K$2344, 7, FALSE)</f>
        <v>tier - 3</v>
      </c>
      <c r="Q2319" t="str">
        <f>VLOOKUP($A2319, 'Hospitalisation Details'!$A$2:$K$2344, 8, FALSE)</f>
        <v>tier - 2</v>
      </c>
      <c r="R2319" t="str">
        <f>VLOOKUP($A2319, 'Hospitalisation Details'!$A$2:$K$2344, 9, FALSE)</f>
        <v>R1012</v>
      </c>
      <c r="S2319" t="str">
        <f>VLOOKUP($A2319, 'Hospitalisation Details'!$A$2:$K$2344, 10, FALSE)</f>
        <v>18Sep1996</v>
      </c>
      <c r="T2319">
        <f>VLOOKUP($A2319, 'Hospitalisation Details'!$A$2:$K$2344, 11, FALSE)</f>
        <v>26</v>
      </c>
    </row>
    <row r="2320" spans="1:20" ht="15.75" x14ac:dyDescent="0.25">
      <c r="A2320" s="1" t="s">
        <v>37</v>
      </c>
      <c r="B2320" t="str">
        <f>VLOOKUP($A2320, 'Customer Names'!$A$2:$D$2336, 2, FALSE)</f>
        <v>Petermann</v>
      </c>
      <c r="C2320" t="str">
        <f>VLOOKUP($A2320, 'Customer Names'!$A$2:$D$2336, 3, FALSE)</f>
        <v xml:space="preserve"> Mr</v>
      </c>
      <c r="D2320" t="str">
        <f>VLOOKUP($A2320, 'Customer Names'!$A$2:$D$2336, 4, FALSE)</f>
        <v xml:space="preserve">  Theodore A</v>
      </c>
      <c r="E2320">
        <f>VLOOKUP($A2320, 'Medical Examinations'!$A$2:$J$2336, 2, FALSE)</f>
        <v>17.079999999999998</v>
      </c>
      <c r="F2320">
        <f>VLOOKUP($A2320, 'Medical Examinations'!$A$2:$J$2336, 3, FALSE)</f>
        <v>5.73</v>
      </c>
      <c r="G2320" t="str">
        <f>VLOOKUP($A2320, 'Medical Examinations'!$A$2:$J$2336, 4, FALSE)</f>
        <v>No</v>
      </c>
      <c r="H2320" t="str">
        <f>VLOOKUP($A2320, 'Medical Examinations'!$A$2:$J$2336, 5, FALSE)</f>
        <v>No</v>
      </c>
      <c r="I2320" t="str">
        <f>VLOOKUP($A2320, 'Medical Examinations'!$A$2:$J$2336, 6, FALSE)</f>
        <v>Yes</v>
      </c>
      <c r="J2320">
        <f>VLOOKUP($A2320, 'Medical Examinations'!$A$2:$J$2336, 7, FALSE)</f>
        <v>0</v>
      </c>
      <c r="K2320" t="str">
        <f>VLOOKUP($A2320, 'Medical Examinations'!$A$2:$J$2336, 8, FALSE)</f>
        <v>No</v>
      </c>
      <c r="L2320" t="str">
        <f>VLOOKUP($A2320, 'Medical Examinations'!$A$2:$J$2336, 9, FALSE)</f>
        <v>Underweight</v>
      </c>
      <c r="M2320" t="str">
        <f>VLOOKUP($A2320, 'Medical Examinations'!$A$2:$J$2336, 10, FALSE)</f>
        <v>Diabetes</v>
      </c>
      <c r="N2320">
        <f>VLOOKUP($A2320, 'Hospitalisation Details'!$A$2:$K$2344, 5, FALSE)</f>
        <v>0</v>
      </c>
      <c r="O2320">
        <f>VLOOKUP($A2320, 'Hospitalisation Details'!$A$2:$K$2344, 6, FALSE)</f>
        <v>770</v>
      </c>
      <c r="P2320" t="str">
        <f>VLOOKUP($A2320, 'Hospitalisation Details'!$A$2:$K$2344, 7, FALSE)</f>
        <v>tier - 3</v>
      </c>
      <c r="Q2320" t="str">
        <f>VLOOKUP($A2320, 'Hospitalisation Details'!$A$2:$K$2344, 8, FALSE)</f>
        <v>tier - 3</v>
      </c>
      <c r="R2320" t="str">
        <f>VLOOKUP($A2320, 'Hospitalisation Details'!$A$2:$K$2344, 9, FALSE)</f>
        <v>R1013</v>
      </c>
      <c r="S2320" t="str">
        <f>VLOOKUP($A2320, 'Hospitalisation Details'!$A$2:$K$2344, 10, FALSE)</f>
        <v>28Jun1993</v>
      </c>
      <c r="T2320">
        <f>VLOOKUP($A2320, 'Hospitalisation Details'!$A$2:$K$2344, 11, FALSE)</f>
        <v>29</v>
      </c>
    </row>
    <row r="2321" spans="1:20" ht="15.75" x14ac:dyDescent="0.25">
      <c r="A2321" s="1" t="s">
        <v>35</v>
      </c>
      <c r="B2321" t="str">
        <f>VLOOKUP($A2321, 'Customer Names'!$A$2:$D$2336, 2, FALSE)</f>
        <v>Graves - Rostro</v>
      </c>
      <c r="C2321" t="str">
        <f>VLOOKUP($A2321, 'Customer Names'!$A$2:$D$2336, 3, FALSE)</f>
        <v xml:space="preserve"> Ms</v>
      </c>
      <c r="D2321" t="str">
        <f>VLOOKUP($A2321, 'Customer Names'!$A$2:$D$2336, 4, FALSE)</f>
        <v xml:space="preserve">  Lindy</v>
      </c>
      <c r="E2321">
        <f>VLOOKUP($A2321, 'Medical Examinations'!$A$2:$J$2336, 2, FALSE)</f>
        <v>19.21</v>
      </c>
      <c r="F2321">
        <f>VLOOKUP($A2321, 'Medical Examinations'!$A$2:$J$2336, 3, FALSE)</f>
        <v>5.53</v>
      </c>
      <c r="G2321" t="str">
        <f>VLOOKUP($A2321, 'Medical Examinations'!$A$2:$J$2336, 4, FALSE)</f>
        <v>No</v>
      </c>
      <c r="H2321" t="str">
        <f>VLOOKUP($A2321, 'Medical Examinations'!$A$2:$J$2336, 5, FALSE)</f>
        <v>No</v>
      </c>
      <c r="I2321" t="str">
        <f>VLOOKUP($A2321, 'Medical Examinations'!$A$2:$J$2336, 6, FALSE)</f>
        <v>No</v>
      </c>
      <c r="J2321">
        <f>VLOOKUP($A2321, 'Medical Examinations'!$A$2:$J$2336, 7, FALSE)</f>
        <v>0</v>
      </c>
      <c r="K2321" t="str">
        <f>VLOOKUP($A2321, 'Medical Examinations'!$A$2:$J$2336, 8, FALSE)</f>
        <v>No</v>
      </c>
      <c r="L2321" t="str">
        <f>VLOOKUP($A2321, 'Medical Examinations'!$A$2:$J$2336, 9, FALSE)</f>
        <v>Obesity</v>
      </c>
      <c r="M2321" t="str">
        <f>VLOOKUP($A2321, 'Medical Examinations'!$A$2:$J$2336, 10, FALSE)</f>
        <v>Normal</v>
      </c>
      <c r="N2321">
        <f>VLOOKUP($A2321, 'Hospitalisation Details'!$A$2:$K$2344, 5, FALSE)</f>
        <v>0</v>
      </c>
      <c r="O2321">
        <f>VLOOKUP($A2321, 'Hospitalisation Details'!$A$2:$K$2344, 6, FALSE)</f>
        <v>760</v>
      </c>
      <c r="P2321" t="str">
        <f>VLOOKUP($A2321, 'Hospitalisation Details'!$A$2:$K$2344, 7, FALSE)</f>
        <v>tier - 3</v>
      </c>
      <c r="Q2321" t="str">
        <f>VLOOKUP($A2321, 'Hospitalisation Details'!$A$2:$K$2344, 8, FALSE)</f>
        <v>tier - 3</v>
      </c>
      <c r="R2321" t="str">
        <f>VLOOKUP($A2321, 'Hospitalisation Details'!$A$2:$K$2344, 9, FALSE)</f>
        <v>R1013</v>
      </c>
      <c r="S2321" t="str">
        <f>VLOOKUP($A2321, 'Hospitalisation Details'!$A$2:$K$2344, 10, FALSE)</f>
        <v>22Oct1996</v>
      </c>
      <c r="T2321">
        <f>VLOOKUP($A2321, 'Hospitalisation Details'!$A$2:$K$2344, 11, FALSE)</f>
        <v>26</v>
      </c>
    </row>
    <row r="2322" spans="1:20" ht="15.75" x14ac:dyDescent="0.25">
      <c r="A2322" s="1" t="s">
        <v>33</v>
      </c>
      <c r="B2322" t="str">
        <f>VLOOKUP($A2322, 'Customer Names'!$A$2:$D$2336, 2, FALSE)</f>
        <v>Danielson</v>
      </c>
      <c r="C2322" t="str">
        <f>VLOOKUP($A2322, 'Customer Names'!$A$2:$D$2336, 3, FALSE)</f>
        <v xml:space="preserve"> Mr</v>
      </c>
      <c r="D2322" t="str">
        <f>VLOOKUP($A2322, 'Customer Names'!$A$2:$D$2336, 4, FALSE)</f>
        <v xml:space="preserve">  Thomas</v>
      </c>
      <c r="E2322">
        <f>VLOOKUP($A2322, 'Medical Examinations'!$A$2:$J$2336, 2, FALSE)</f>
        <v>17.86</v>
      </c>
      <c r="F2322">
        <f>VLOOKUP($A2322, 'Medical Examinations'!$A$2:$J$2336, 3, FALSE)</f>
        <v>5.43</v>
      </c>
      <c r="G2322" t="str">
        <f>VLOOKUP($A2322, 'Medical Examinations'!$A$2:$J$2336, 4, FALSE)</f>
        <v>No</v>
      </c>
      <c r="H2322" t="str">
        <f>VLOOKUP($A2322, 'Medical Examinations'!$A$2:$J$2336, 5, FALSE)</f>
        <v>No</v>
      </c>
      <c r="I2322" t="str">
        <f>VLOOKUP($A2322, 'Medical Examinations'!$A$2:$J$2336, 6, FALSE)</f>
        <v>Yes</v>
      </c>
      <c r="J2322">
        <f>VLOOKUP($A2322, 'Medical Examinations'!$A$2:$J$2336, 7, FALSE)</f>
        <v>0</v>
      </c>
      <c r="K2322" t="str">
        <f>VLOOKUP($A2322, 'Medical Examinations'!$A$2:$J$2336, 8, FALSE)</f>
        <v>No</v>
      </c>
      <c r="L2322" t="str">
        <f>VLOOKUP($A2322, 'Medical Examinations'!$A$2:$J$2336, 9, FALSE)</f>
        <v>Underweight</v>
      </c>
      <c r="M2322" t="str">
        <f>VLOOKUP($A2322, 'Medical Examinations'!$A$2:$J$2336, 10, FALSE)</f>
        <v>Normal</v>
      </c>
      <c r="N2322">
        <f>VLOOKUP($A2322, 'Hospitalisation Details'!$A$2:$K$2344, 5, FALSE)</f>
        <v>0</v>
      </c>
      <c r="O2322">
        <f>VLOOKUP($A2322, 'Hospitalisation Details'!$A$2:$K$2344, 6, FALSE)</f>
        <v>760</v>
      </c>
      <c r="P2322" t="str">
        <f>VLOOKUP($A2322, 'Hospitalisation Details'!$A$2:$K$2344, 7, FALSE)</f>
        <v>tier - 3</v>
      </c>
      <c r="Q2322" t="str">
        <f>VLOOKUP($A2322, 'Hospitalisation Details'!$A$2:$K$2344, 8, FALSE)</f>
        <v>tier - 1</v>
      </c>
      <c r="R2322" t="str">
        <f>VLOOKUP($A2322, 'Hospitalisation Details'!$A$2:$K$2344, 9, FALSE)</f>
        <v>R1013</v>
      </c>
      <c r="S2322" t="str">
        <f>VLOOKUP($A2322, 'Hospitalisation Details'!$A$2:$K$2344, 10, FALSE)</f>
        <v>9Aug1993</v>
      </c>
      <c r="T2322">
        <f>VLOOKUP($A2322, 'Hospitalisation Details'!$A$2:$K$2344, 11, FALSE)</f>
        <v>29</v>
      </c>
    </row>
    <row r="2323" spans="1:20" ht="15.75" x14ac:dyDescent="0.25">
      <c r="A2323" s="1" t="s">
        <v>32</v>
      </c>
      <c r="B2323" t="str">
        <f>VLOOKUP($A2323, 'Customer Names'!$A$2:$D$2336, 2, FALSE)</f>
        <v>Street</v>
      </c>
      <c r="C2323" t="str">
        <f>VLOOKUP($A2323, 'Customer Names'!$A$2:$D$2336, 3, FALSE)</f>
        <v xml:space="preserve"> Ms</v>
      </c>
      <c r="D2323" t="str">
        <f>VLOOKUP($A2323, 'Customer Names'!$A$2:$D$2336, 4, FALSE)</f>
        <v xml:space="preserve">  Holly</v>
      </c>
      <c r="E2323">
        <f>VLOOKUP($A2323, 'Medical Examinations'!$A$2:$J$2336, 2, FALSE)</f>
        <v>21.38</v>
      </c>
      <c r="F2323">
        <f>VLOOKUP($A2323, 'Medical Examinations'!$A$2:$J$2336, 3, FALSE)</f>
        <v>8.01</v>
      </c>
      <c r="G2323" t="str">
        <f>VLOOKUP($A2323, 'Medical Examinations'!$A$2:$J$2336, 4, FALSE)</f>
        <v>No</v>
      </c>
      <c r="H2323" t="str">
        <f>VLOOKUP($A2323, 'Medical Examinations'!$A$2:$J$2336, 5, FALSE)</f>
        <v>No</v>
      </c>
      <c r="I2323" t="str">
        <f>VLOOKUP($A2323, 'Medical Examinations'!$A$2:$J$2336, 6, FALSE)</f>
        <v>No</v>
      </c>
      <c r="J2323">
        <f>VLOOKUP($A2323, 'Medical Examinations'!$A$2:$J$2336, 7, FALSE)</f>
        <v>0</v>
      </c>
      <c r="K2323" t="str">
        <f>VLOOKUP($A2323, 'Medical Examinations'!$A$2:$J$2336, 8, FALSE)</f>
        <v>No</v>
      </c>
      <c r="L2323" t="str">
        <f>VLOOKUP($A2323, 'Medical Examinations'!$A$2:$J$2336, 9, FALSE)</f>
        <v>Obesity</v>
      </c>
      <c r="M2323" t="str">
        <f>VLOOKUP($A2323, 'Medical Examinations'!$A$2:$J$2336, 10, FALSE)</f>
        <v>Diabetes</v>
      </c>
      <c r="N2323">
        <f>VLOOKUP($A2323, 'Hospitalisation Details'!$A$2:$K$2344, 5, FALSE)</f>
        <v>0</v>
      </c>
      <c r="O2323">
        <f>VLOOKUP($A2323, 'Hospitalisation Details'!$A$2:$K$2344, 6, FALSE)</f>
        <v>750</v>
      </c>
      <c r="P2323" t="str">
        <f>VLOOKUP($A2323, 'Hospitalisation Details'!$A$2:$K$2344, 7, FALSE)</f>
        <v>tier - 3</v>
      </c>
      <c r="Q2323" t="str">
        <f>VLOOKUP($A2323, 'Hospitalisation Details'!$A$2:$K$2344, 8, FALSE)</f>
        <v>tier - 1</v>
      </c>
      <c r="R2323" t="str">
        <f>VLOOKUP($A2323, 'Hospitalisation Details'!$A$2:$K$2344, 9, FALSE)</f>
        <v>R1012</v>
      </c>
      <c r="S2323" t="str">
        <f>VLOOKUP($A2323, 'Hospitalisation Details'!$A$2:$K$2344, 10, FALSE)</f>
        <v>19Sep2002</v>
      </c>
      <c r="T2323">
        <f>VLOOKUP($A2323, 'Hospitalisation Details'!$A$2:$K$2344, 11, FALSE)</f>
        <v>20</v>
      </c>
    </row>
    <row r="2324" spans="1:20" ht="15.75" x14ac:dyDescent="0.25">
      <c r="A2324" s="1" t="s">
        <v>31</v>
      </c>
      <c r="B2324" t="str">
        <f>VLOOKUP($A2324, 'Customer Names'!$A$2:$D$2336, 2, FALSE)</f>
        <v>Buss</v>
      </c>
      <c r="C2324" t="str">
        <f>VLOOKUP($A2324, 'Customer Names'!$A$2:$D$2336, 3, FALSE)</f>
        <v xml:space="preserve"> Mr</v>
      </c>
      <c r="D2324" t="str">
        <f>VLOOKUP($A2324, 'Customer Names'!$A$2:$D$2336, 4, FALSE)</f>
        <v xml:space="preserve">  Matthew</v>
      </c>
      <c r="E2324">
        <f>VLOOKUP($A2324, 'Medical Examinations'!$A$2:$J$2336, 2, FALSE)</f>
        <v>23.35</v>
      </c>
      <c r="F2324">
        <f>VLOOKUP($A2324, 'Medical Examinations'!$A$2:$J$2336, 3, FALSE)</f>
        <v>5.94</v>
      </c>
      <c r="G2324" t="str">
        <f>VLOOKUP($A2324, 'Medical Examinations'!$A$2:$J$2336, 4, FALSE)</f>
        <v>No</v>
      </c>
      <c r="H2324" t="str">
        <f>VLOOKUP($A2324, 'Medical Examinations'!$A$2:$J$2336, 5, FALSE)</f>
        <v>No</v>
      </c>
      <c r="I2324" t="str">
        <f>VLOOKUP($A2324, 'Medical Examinations'!$A$2:$J$2336, 6, FALSE)</f>
        <v>No</v>
      </c>
      <c r="J2324">
        <f>VLOOKUP($A2324, 'Medical Examinations'!$A$2:$J$2336, 7, FALSE)</f>
        <v>0</v>
      </c>
      <c r="K2324" t="str">
        <f>VLOOKUP($A2324, 'Medical Examinations'!$A$2:$J$2336, 8, FALSE)</f>
        <v>No</v>
      </c>
      <c r="L2324" t="str">
        <f>VLOOKUP($A2324, 'Medical Examinations'!$A$2:$J$2336, 9, FALSE)</f>
        <v>Obesity</v>
      </c>
      <c r="M2324" t="str">
        <f>VLOOKUP($A2324, 'Medical Examinations'!$A$2:$J$2336, 10, FALSE)</f>
        <v>Diabetes</v>
      </c>
      <c r="N2324">
        <f>VLOOKUP($A2324, 'Hospitalisation Details'!$A$2:$K$2344, 5, FALSE)</f>
        <v>0</v>
      </c>
      <c r="O2324">
        <f>VLOOKUP($A2324, 'Hospitalisation Details'!$A$2:$K$2344, 6, FALSE)</f>
        <v>722.99</v>
      </c>
      <c r="P2324" t="str">
        <f>VLOOKUP($A2324, 'Hospitalisation Details'!$A$2:$K$2344, 7, FALSE)</f>
        <v>tier - 3</v>
      </c>
      <c r="Q2324" t="str">
        <f>VLOOKUP($A2324, 'Hospitalisation Details'!$A$2:$K$2344, 8, FALSE)</f>
        <v>tier - 1</v>
      </c>
      <c r="R2324" t="str">
        <f>VLOOKUP($A2324, 'Hospitalisation Details'!$A$2:$K$2344, 9, FALSE)</f>
        <v>R1013</v>
      </c>
      <c r="S2324" t="str">
        <f>VLOOKUP($A2324, 'Hospitalisation Details'!$A$2:$K$2344, 10, FALSE)</f>
        <v>14Dec1999</v>
      </c>
      <c r="T2324">
        <f>VLOOKUP($A2324, 'Hospitalisation Details'!$A$2:$K$2344, 11, FALSE)</f>
        <v>23</v>
      </c>
    </row>
    <row r="2325" spans="1:20" ht="15.75" x14ac:dyDescent="0.25">
      <c r="A2325" s="1" t="s">
        <v>29</v>
      </c>
      <c r="B2325" t="str">
        <f>VLOOKUP($A2325, 'Customer Names'!$A$2:$D$2336, 2, FALSE)</f>
        <v>Duffy</v>
      </c>
      <c r="C2325" t="str">
        <f>VLOOKUP($A2325, 'Customer Names'!$A$2:$D$2336, 3, FALSE)</f>
        <v xml:space="preserve"> Ms</v>
      </c>
      <c r="D2325" t="str">
        <f>VLOOKUP($A2325, 'Customer Names'!$A$2:$D$2336, 4, FALSE)</f>
        <v xml:space="preserve">  Meghan K</v>
      </c>
      <c r="E2325">
        <f>VLOOKUP($A2325, 'Medical Examinations'!$A$2:$J$2336, 2, FALSE)</f>
        <v>22.24</v>
      </c>
      <c r="F2325">
        <f>VLOOKUP($A2325, 'Medical Examinations'!$A$2:$J$2336, 3, FALSE)</f>
        <v>5.04</v>
      </c>
      <c r="G2325" t="str">
        <f>VLOOKUP($A2325, 'Medical Examinations'!$A$2:$J$2336, 4, FALSE)</f>
        <v>No</v>
      </c>
      <c r="H2325" t="str">
        <f>VLOOKUP($A2325, 'Medical Examinations'!$A$2:$J$2336, 5, FALSE)</f>
        <v>No</v>
      </c>
      <c r="I2325" t="str">
        <f>VLOOKUP($A2325, 'Medical Examinations'!$A$2:$J$2336, 6, FALSE)</f>
        <v>No</v>
      </c>
      <c r="J2325">
        <f>VLOOKUP($A2325, 'Medical Examinations'!$A$2:$J$2336, 7, FALSE)</f>
        <v>0</v>
      </c>
      <c r="K2325" t="str">
        <f>VLOOKUP($A2325, 'Medical Examinations'!$A$2:$J$2336, 8, FALSE)</f>
        <v>No</v>
      </c>
      <c r="L2325" t="str">
        <f>VLOOKUP($A2325, 'Medical Examinations'!$A$2:$J$2336, 9, FALSE)</f>
        <v>Obesity</v>
      </c>
      <c r="M2325" t="str">
        <f>VLOOKUP($A2325, 'Medical Examinations'!$A$2:$J$2336, 10, FALSE)</f>
        <v>Normal</v>
      </c>
      <c r="N2325">
        <f>VLOOKUP($A2325, 'Hospitalisation Details'!$A$2:$K$2344, 5, FALSE)</f>
        <v>0</v>
      </c>
      <c r="O2325">
        <f>VLOOKUP($A2325, 'Hospitalisation Details'!$A$2:$K$2344, 6, FALSE)</f>
        <v>700</v>
      </c>
      <c r="P2325" t="str">
        <f>VLOOKUP($A2325, 'Hospitalisation Details'!$A$2:$K$2344, 7, FALSE)</f>
        <v>tier - 2</v>
      </c>
      <c r="Q2325" t="str">
        <f>VLOOKUP($A2325, 'Hospitalisation Details'!$A$2:$K$2344, 8, FALSE)</f>
        <v>tier - 3</v>
      </c>
      <c r="R2325" t="str">
        <f>VLOOKUP($A2325, 'Hospitalisation Details'!$A$2:$K$2344, 9, FALSE)</f>
        <v>R1013</v>
      </c>
      <c r="S2325" t="str">
        <f>VLOOKUP($A2325, 'Hospitalisation Details'!$A$2:$K$2344, 10, FALSE)</f>
        <v>26Dec1999</v>
      </c>
      <c r="T2325">
        <f>VLOOKUP($A2325, 'Hospitalisation Details'!$A$2:$K$2344, 11, FALSE)</f>
        <v>23</v>
      </c>
    </row>
    <row r="2326" spans="1:20" ht="15.75" x14ac:dyDescent="0.25">
      <c r="A2326" s="1" t="s">
        <v>28</v>
      </c>
      <c r="B2326" t="str">
        <f>VLOOKUP($A2326, 'Customer Names'!$A$2:$D$2336, 2, FALSE)</f>
        <v>Hines</v>
      </c>
      <c r="C2326" t="str">
        <f>VLOOKUP($A2326, 'Customer Names'!$A$2:$D$2336, 3, FALSE)</f>
        <v xml:space="preserve"> Mr</v>
      </c>
      <c r="D2326" t="str">
        <f>VLOOKUP($A2326, 'Customer Names'!$A$2:$D$2336, 4, FALSE)</f>
        <v xml:space="preserve">  Fred</v>
      </c>
      <c r="E2326">
        <f>VLOOKUP($A2326, 'Medical Examinations'!$A$2:$J$2336, 2, FALSE)</f>
        <v>24.76</v>
      </c>
      <c r="F2326">
        <f>VLOOKUP($A2326, 'Medical Examinations'!$A$2:$J$2336, 3, FALSE)</f>
        <v>4.54</v>
      </c>
      <c r="G2326" t="str">
        <f>VLOOKUP($A2326, 'Medical Examinations'!$A$2:$J$2336, 4, FALSE)</f>
        <v>No</v>
      </c>
      <c r="H2326" t="str">
        <f>VLOOKUP($A2326, 'Medical Examinations'!$A$2:$J$2336, 5, FALSE)</f>
        <v>No</v>
      </c>
      <c r="I2326" t="str">
        <f>VLOOKUP($A2326, 'Medical Examinations'!$A$2:$J$2336, 6, FALSE)</f>
        <v>No</v>
      </c>
      <c r="J2326">
        <f>VLOOKUP($A2326, 'Medical Examinations'!$A$2:$J$2336, 7, FALSE)</f>
        <v>0</v>
      </c>
      <c r="K2326" t="str">
        <f>VLOOKUP($A2326, 'Medical Examinations'!$A$2:$J$2336, 8, FALSE)</f>
        <v>No</v>
      </c>
      <c r="L2326" t="str">
        <f>VLOOKUP($A2326, 'Medical Examinations'!$A$2:$J$2336, 9, FALSE)</f>
        <v>Obesity</v>
      </c>
      <c r="M2326" t="str">
        <f>VLOOKUP($A2326, 'Medical Examinations'!$A$2:$J$2336, 10, FALSE)</f>
        <v>Normal</v>
      </c>
      <c r="N2326">
        <f>VLOOKUP($A2326, 'Hospitalisation Details'!$A$2:$K$2344, 5, FALSE)</f>
        <v>0</v>
      </c>
      <c r="O2326">
        <f>VLOOKUP($A2326, 'Hospitalisation Details'!$A$2:$K$2344, 6, FALSE)</f>
        <v>687.54</v>
      </c>
      <c r="P2326" t="str">
        <f>VLOOKUP($A2326, 'Hospitalisation Details'!$A$2:$K$2344, 7, FALSE)</f>
        <v>tier - 3</v>
      </c>
      <c r="Q2326" t="str">
        <f>VLOOKUP($A2326, 'Hospitalisation Details'!$A$2:$K$2344, 8, FALSE)</f>
        <v>tier - 2</v>
      </c>
      <c r="R2326" t="str">
        <f>VLOOKUP($A2326, 'Hospitalisation Details'!$A$2:$K$2344, 9, FALSE)</f>
        <v>R1013</v>
      </c>
      <c r="S2326" t="str">
        <f>VLOOKUP($A2326, 'Hospitalisation Details'!$A$2:$K$2344, 10, FALSE)</f>
        <v>12Sep2001</v>
      </c>
      <c r="T2326">
        <f>VLOOKUP($A2326, 'Hospitalisation Details'!$A$2:$K$2344, 11, FALSE)</f>
        <v>21</v>
      </c>
    </row>
    <row r="2327" spans="1:20" ht="15.75" x14ac:dyDescent="0.25">
      <c r="A2327" s="1" t="s">
        <v>27</v>
      </c>
      <c r="B2327" t="str">
        <f>VLOOKUP($A2327, 'Customer Names'!$A$2:$D$2336, 2, FALSE)</f>
        <v>Castro</v>
      </c>
      <c r="C2327" t="str">
        <f>VLOOKUP($A2327, 'Customer Names'!$A$2:$D$2336, 3, FALSE)</f>
        <v xml:space="preserve"> Mr</v>
      </c>
      <c r="D2327" t="str">
        <f>VLOOKUP($A2327, 'Customer Names'!$A$2:$D$2336, 4, FALSE)</f>
        <v xml:space="preserve">  Sebastian</v>
      </c>
      <c r="E2327">
        <f>VLOOKUP($A2327, 'Medical Examinations'!$A$2:$J$2336, 2, FALSE)</f>
        <v>20.100000000000001</v>
      </c>
      <c r="F2327">
        <f>VLOOKUP($A2327, 'Medical Examinations'!$A$2:$J$2336, 3, FALSE)</f>
        <v>5.6</v>
      </c>
      <c r="G2327" t="str">
        <f>VLOOKUP($A2327, 'Medical Examinations'!$A$2:$J$2336, 4, FALSE)</f>
        <v>No</v>
      </c>
      <c r="H2327" t="str">
        <f>VLOOKUP($A2327, 'Medical Examinations'!$A$2:$J$2336, 5, FALSE)</f>
        <v>No</v>
      </c>
      <c r="I2327" t="str">
        <f>VLOOKUP($A2327, 'Medical Examinations'!$A$2:$J$2336, 6, FALSE)</f>
        <v>Yes</v>
      </c>
      <c r="J2327">
        <f>VLOOKUP($A2327, 'Medical Examinations'!$A$2:$J$2336, 7, FALSE)</f>
        <v>0</v>
      </c>
      <c r="K2327" t="str">
        <f>VLOOKUP($A2327, 'Medical Examinations'!$A$2:$J$2336, 8, FALSE)</f>
        <v>No</v>
      </c>
      <c r="L2327" t="str">
        <f>VLOOKUP($A2327, 'Medical Examinations'!$A$2:$J$2336, 9, FALSE)</f>
        <v>Obesity</v>
      </c>
      <c r="M2327" t="str">
        <f>VLOOKUP($A2327, 'Medical Examinations'!$A$2:$J$2336, 10, FALSE)</f>
        <v>Normal</v>
      </c>
      <c r="N2327">
        <f>VLOOKUP($A2327, 'Hospitalisation Details'!$A$2:$K$2344, 5, FALSE)</f>
        <v>0</v>
      </c>
      <c r="O2327">
        <f>VLOOKUP($A2327, 'Hospitalisation Details'!$A$2:$K$2344, 6, FALSE)</f>
        <v>670</v>
      </c>
      <c r="P2327" t="str">
        <f>VLOOKUP($A2327, 'Hospitalisation Details'!$A$2:$K$2344, 7, FALSE)</f>
        <v>tier - 3</v>
      </c>
      <c r="Q2327" t="str">
        <f>VLOOKUP($A2327, 'Hospitalisation Details'!$A$2:$K$2344, 8, FALSE)</f>
        <v>tier - 3</v>
      </c>
      <c r="R2327" t="str">
        <f>VLOOKUP($A2327, 'Hospitalisation Details'!$A$2:$K$2344, 9, FALSE)</f>
        <v>R1013</v>
      </c>
      <c r="S2327" t="str">
        <f>VLOOKUP($A2327, 'Hospitalisation Details'!$A$2:$K$2344, 10, FALSE)</f>
        <v>9Nov1997</v>
      </c>
      <c r="T2327">
        <f>VLOOKUP($A2327, 'Hospitalisation Details'!$A$2:$K$2344, 11, FALSE)</f>
        <v>25</v>
      </c>
    </row>
    <row r="2328" spans="1:20" ht="15.75" x14ac:dyDescent="0.25">
      <c r="A2328" s="1" t="s">
        <v>26</v>
      </c>
      <c r="B2328" t="str">
        <f>VLOOKUP($A2328, 'Customer Names'!$A$2:$D$2336, 2, FALSE)</f>
        <v>Howell</v>
      </c>
      <c r="C2328" t="str">
        <f>VLOOKUP($A2328, 'Customer Names'!$A$2:$D$2336, 3, FALSE)</f>
        <v xml:space="preserve"> Ms</v>
      </c>
      <c r="D2328" t="str">
        <f>VLOOKUP($A2328, 'Customer Names'!$A$2:$D$2336, 4, FALSE)</f>
        <v xml:space="preserve">  Laura</v>
      </c>
      <c r="E2328">
        <f>VLOOKUP($A2328, 'Medical Examinations'!$A$2:$J$2336, 2, FALSE)</f>
        <v>21.77</v>
      </c>
      <c r="F2328">
        <f>VLOOKUP($A2328, 'Medical Examinations'!$A$2:$J$2336, 3, FALSE)</f>
        <v>10.67</v>
      </c>
      <c r="G2328" t="str">
        <f>VLOOKUP($A2328, 'Medical Examinations'!$A$2:$J$2336, 4, FALSE)</f>
        <v>No</v>
      </c>
      <c r="H2328" t="str">
        <f>VLOOKUP($A2328, 'Medical Examinations'!$A$2:$J$2336, 5, FALSE)</f>
        <v>No</v>
      </c>
      <c r="I2328" t="str">
        <f>VLOOKUP($A2328, 'Medical Examinations'!$A$2:$J$2336, 6, FALSE)</f>
        <v>No</v>
      </c>
      <c r="J2328">
        <f>VLOOKUP($A2328, 'Medical Examinations'!$A$2:$J$2336, 7, FALSE)</f>
        <v>0</v>
      </c>
      <c r="K2328" t="str">
        <f>VLOOKUP($A2328, 'Medical Examinations'!$A$2:$J$2336, 8, FALSE)</f>
        <v>No</v>
      </c>
      <c r="L2328" t="str">
        <f>VLOOKUP($A2328, 'Medical Examinations'!$A$2:$J$2336, 9, FALSE)</f>
        <v>Obesity</v>
      </c>
      <c r="M2328" t="str">
        <f>VLOOKUP($A2328, 'Medical Examinations'!$A$2:$J$2336, 10, FALSE)</f>
        <v>Diabetes</v>
      </c>
      <c r="N2328">
        <f>VLOOKUP($A2328, 'Hospitalisation Details'!$A$2:$K$2344, 5, FALSE)</f>
        <v>0</v>
      </c>
      <c r="O2328">
        <f>VLOOKUP($A2328, 'Hospitalisation Details'!$A$2:$K$2344, 6, FALSE)</f>
        <v>668</v>
      </c>
      <c r="P2328" t="str">
        <f>VLOOKUP($A2328, 'Hospitalisation Details'!$A$2:$K$2344, 7, FALSE)</f>
        <v>tier - 3</v>
      </c>
      <c r="Q2328" t="str">
        <f>VLOOKUP($A2328, 'Hospitalisation Details'!$A$2:$K$2344, 8, FALSE)</f>
        <v>tier - 2</v>
      </c>
      <c r="R2328" t="str">
        <f>VLOOKUP($A2328, 'Hospitalisation Details'!$A$2:$K$2344, 9, FALSE)</f>
        <v>R1012</v>
      </c>
      <c r="S2328" t="str">
        <f>VLOOKUP($A2328, 'Hospitalisation Details'!$A$2:$K$2344, 10, FALSE)</f>
        <v>29Nov2002</v>
      </c>
      <c r="T2328">
        <f>VLOOKUP($A2328, 'Hospitalisation Details'!$A$2:$K$2344, 11, FALSE)</f>
        <v>20</v>
      </c>
    </row>
    <row r="2329" spans="1:20" ht="15.75" x14ac:dyDescent="0.25">
      <c r="A2329" s="1" t="s">
        <v>25</v>
      </c>
      <c r="B2329" t="str">
        <f>VLOOKUP($A2329, 'Customer Names'!$A$2:$D$2336, 2, FALSE)</f>
        <v>Avery</v>
      </c>
      <c r="C2329" t="str">
        <f>VLOOKUP($A2329, 'Customer Names'!$A$2:$D$2336, 3, FALSE)</f>
        <v xml:space="preserve"> Ms</v>
      </c>
      <c r="D2329" t="str">
        <f>VLOOKUP($A2329, 'Customer Names'!$A$2:$D$2336, 4, FALSE)</f>
        <v xml:space="preserve">  Nicole</v>
      </c>
      <c r="E2329">
        <f>VLOOKUP($A2329, 'Medical Examinations'!$A$2:$J$2336, 2, FALSE)</f>
        <v>17.82</v>
      </c>
      <c r="F2329">
        <f>VLOOKUP($A2329, 'Medical Examinations'!$A$2:$J$2336, 3, FALSE)</f>
        <v>5.26</v>
      </c>
      <c r="G2329" t="str">
        <f>VLOOKUP($A2329, 'Medical Examinations'!$A$2:$J$2336, 4, FALSE)</f>
        <v>No</v>
      </c>
      <c r="H2329" t="str">
        <f>VLOOKUP($A2329, 'Medical Examinations'!$A$2:$J$2336, 5, FALSE)</f>
        <v>No</v>
      </c>
      <c r="I2329" t="str">
        <f>VLOOKUP($A2329, 'Medical Examinations'!$A$2:$J$2336, 6, FALSE)</f>
        <v>No</v>
      </c>
      <c r="J2329">
        <f>VLOOKUP($A2329, 'Medical Examinations'!$A$2:$J$2336, 7, FALSE)</f>
        <v>0</v>
      </c>
      <c r="K2329" t="str">
        <f>VLOOKUP($A2329, 'Medical Examinations'!$A$2:$J$2336, 8, FALSE)</f>
        <v>No</v>
      </c>
      <c r="L2329" t="str">
        <f>VLOOKUP($A2329, 'Medical Examinations'!$A$2:$J$2336, 9, FALSE)</f>
        <v>Underweight</v>
      </c>
      <c r="M2329" t="str">
        <f>VLOOKUP($A2329, 'Medical Examinations'!$A$2:$J$2336, 10, FALSE)</f>
        <v>Normal</v>
      </c>
      <c r="N2329">
        <f>VLOOKUP($A2329, 'Hospitalisation Details'!$A$2:$K$2344, 5, FALSE)</f>
        <v>0</v>
      </c>
      <c r="O2329">
        <f>VLOOKUP($A2329, 'Hospitalisation Details'!$A$2:$K$2344, 6, FALSE)</f>
        <v>650</v>
      </c>
      <c r="P2329" t="str">
        <f>VLOOKUP($A2329, 'Hospitalisation Details'!$A$2:$K$2344, 7, FALSE)</f>
        <v>tier - 3</v>
      </c>
      <c r="Q2329" t="str">
        <f>VLOOKUP($A2329, 'Hospitalisation Details'!$A$2:$K$2344, 8, FALSE)</f>
        <v>tier - 3</v>
      </c>
      <c r="R2329" t="str">
        <f>VLOOKUP($A2329, 'Hospitalisation Details'!$A$2:$K$2344, 9, FALSE)</f>
        <v>R1013</v>
      </c>
      <c r="S2329" t="str">
        <f>VLOOKUP($A2329, 'Hospitalisation Details'!$A$2:$K$2344, 10, FALSE)</f>
        <v>4Jul1995</v>
      </c>
      <c r="T2329">
        <f>VLOOKUP($A2329, 'Hospitalisation Details'!$A$2:$K$2344, 11, FALSE)</f>
        <v>27</v>
      </c>
    </row>
    <row r="2330" spans="1:20" ht="15.75" x14ac:dyDescent="0.25">
      <c r="A2330" s="1" t="s">
        <v>24</v>
      </c>
      <c r="B2330" t="str">
        <f>VLOOKUP($A2330, 'Customer Names'!$A$2:$D$2336, 2, FALSE)</f>
        <v>Bohinski</v>
      </c>
      <c r="C2330" t="str">
        <f>VLOOKUP($A2330, 'Customer Names'!$A$2:$D$2336, 3, FALSE)</f>
        <v xml:space="preserve"> Ms</v>
      </c>
      <c r="D2330" t="str">
        <f>VLOOKUP($A2330, 'Customer Names'!$A$2:$D$2336, 4, FALSE)</f>
        <v xml:space="preserve">  Susan E</v>
      </c>
      <c r="E2330">
        <f>VLOOKUP($A2330, 'Medical Examinations'!$A$2:$J$2336, 2, FALSE)</f>
        <v>17.07</v>
      </c>
      <c r="F2330">
        <f>VLOOKUP($A2330, 'Medical Examinations'!$A$2:$J$2336, 3, FALSE)</f>
        <v>5.22</v>
      </c>
      <c r="G2330" t="str">
        <f>VLOOKUP($A2330, 'Medical Examinations'!$A$2:$J$2336, 4, FALSE)</f>
        <v>No</v>
      </c>
      <c r="H2330" t="str">
        <f>VLOOKUP($A2330, 'Medical Examinations'!$A$2:$J$2336, 5, FALSE)</f>
        <v>No</v>
      </c>
      <c r="I2330" t="str">
        <f>VLOOKUP($A2330, 'Medical Examinations'!$A$2:$J$2336, 6, FALSE)</f>
        <v>Yes</v>
      </c>
      <c r="J2330">
        <f>VLOOKUP($A2330, 'Medical Examinations'!$A$2:$J$2336, 7, FALSE)</f>
        <v>0</v>
      </c>
      <c r="K2330" t="str">
        <f>VLOOKUP($A2330, 'Medical Examinations'!$A$2:$J$2336, 8, FALSE)</f>
        <v>No</v>
      </c>
      <c r="L2330" t="str">
        <f>VLOOKUP($A2330, 'Medical Examinations'!$A$2:$J$2336, 9, FALSE)</f>
        <v>Underweight</v>
      </c>
      <c r="M2330" t="str">
        <f>VLOOKUP($A2330, 'Medical Examinations'!$A$2:$J$2336, 10, FALSE)</f>
        <v>Normal</v>
      </c>
      <c r="N2330">
        <f>VLOOKUP($A2330, 'Hospitalisation Details'!$A$2:$K$2344, 5, FALSE)</f>
        <v>0</v>
      </c>
      <c r="O2330">
        <f>VLOOKUP($A2330, 'Hospitalisation Details'!$A$2:$K$2344, 6, FALSE)</f>
        <v>650</v>
      </c>
      <c r="P2330" t="str">
        <f>VLOOKUP($A2330, 'Hospitalisation Details'!$A$2:$K$2344, 7, FALSE)</f>
        <v>tier - 3</v>
      </c>
      <c r="Q2330" t="str">
        <f>VLOOKUP($A2330, 'Hospitalisation Details'!$A$2:$K$2344, 8, FALSE)</f>
        <v>tier - 3</v>
      </c>
      <c r="R2330" t="str">
        <f>VLOOKUP($A2330, 'Hospitalisation Details'!$A$2:$K$2344, 9, FALSE)</f>
        <v>R1013</v>
      </c>
      <c r="S2330" t="str">
        <f>VLOOKUP($A2330, 'Hospitalisation Details'!$A$2:$K$2344, 10, FALSE)</f>
        <v>1Jun1993</v>
      </c>
      <c r="T2330">
        <f>VLOOKUP($A2330, 'Hospitalisation Details'!$A$2:$K$2344, 11, FALSE)</f>
        <v>30</v>
      </c>
    </row>
    <row r="2331" spans="1:20" ht="15.75" x14ac:dyDescent="0.25">
      <c r="A2331" s="1" t="s">
        <v>22</v>
      </c>
      <c r="B2331" t="str">
        <f>VLOOKUP($A2331, 'Customer Names'!$A$2:$D$2336, 2, FALSE)</f>
        <v>Kohls</v>
      </c>
      <c r="C2331" t="str">
        <f>VLOOKUP($A2331, 'Customer Names'!$A$2:$D$2336, 3, FALSE)</f>
        <v xml:space="preserve"> Ms</v>
      </c>
      <c r="D2331" t="str">
        <f>VLOOKUP($A2331, 'Customer Names'!$A$2:$D$2336, 4, FALSE)</f>
        <v xml:space="preserve">  Katy</v>
      </c>
      <c r="E2331">
        <f>VLOOKUP($A2331, 'Medical Examinations'!$A$2:$J$2336, 2, FALSE)</f>
        <v>22.24</v>
      </c>
      <c r="F2331">
        <f>VLOOKUP($A2331, 'Medical Examinations'!$A$2:$J$2336, 3, FALSE)</f>
        <v>4.29</v>
      </c>
      <c r="G2331" t="str">
        <f>VLOOKUP($A2331, 'Medical Examinations'!$A$2:$J$2336, 4, FALSE)</f>
        <v>No</v>
      </c>
      <c r="H2331" t="str">
        <f>VLOOKUP($A2331, 'Medical Examinations'!$A$2:$J$2336, 5, FALSE)</f>
        <v>No</v>
      </c>
      <c r="I2331" t="str">
        <f>VLOOKUP($A2331, 'Medical Examinations'!$A$2:$J$2336, 6, FALSE)</f>
        <v>No</v>
      </c>
      <c r="J2331">
        <f>VLOOKUP($A2331, 'Medical Examinations'!$A$2:$J$2336, 7, FALSE)</f>
        <v>0</v>
      </c>
      <c r="K2331" t="str">
        <f>VLOOKUP($A2331, 'Medical Examinations'!$A$2:$J$2336, 8, FALSE)</f>
        <v>No</v>
      </c>
      <c r="L2331" t="str">
        <f>VLOOKUP($A2331, 'Medical Examinations'!$A$2:$J$2336, 9, FALSE)</f>
        <v>Obesity</v>
      </c>
      <c r="M2331" t="str">
        <f>VLOOKUP($A2331, 'Medical Examinations'!$A$2:$J$2336, 10, FALSE)</f>
        <v>Normal</v>
      </c>
      <c r="N2331">
        <f>VLOOKUP($A2331, 'Hospitalisation Details'!$A$2:$K$2344, 5, FALSE)</f>
        <v>0</v>
      </c>
      <c r="O2331">
        <f>VLOOKUP($A2331, 'Hospitalisation Details'!$A$2:$K$2344, 6, FALSE)</f>
        <v>646.14</v>
      </c>
      <c r="P2331" t="str">
        <f>VLOOKUP($A2331, 'Hospitalisation Details'!$A$2:$K$2344, 7, FALSE)</f>
        <v>tier - 3</v>
      </c>
      <c r="Q2331" t="str">
        <f>VLOOKUP($A2331, 'Hospitalisation Details'!$A$2:$K$2344, 8, FALSE)</f>
        <v>tier - 3</v>
      </c>
      <c r="R2331" t="str">
        <f>VLOOKUP($A2331, 'Hospitalisation Details'!$A$2:$K$2344, 9, FALSE)</f>
        <v>R1012</v>
      </c>
      <c r="S2331" t="str">
        <f>VLOOKUP($A2331, 'Hospitalisation Details'!$A$2:$K$2344, 10, FALSE)</f>
        <v>20Nov2001</v>
      </c>
      <c r="T2331">
        <f>VLOOKUP($A2331, 'Hospitalisation Details'!$A$2:$K$2344, 11, FALSE)</f>
        <v>21</v>
      </c>
    </row>
    <row r="2332" spans="1:20" ht="15.75" x14ac:dyDescent="0.25">
      <c r="A2332" s="1" t="s">
        <v>21</v>
      </c>
      <c r="B2332" t="str">
        <f>VLOOKUP($A2332, 'Customer Names'!$A$2:$D$2336, 2, FALSE)</f>
        <v>Brietzke</v>
      </c>
      <c r="C2332" t="str">
        <f>VLOOKUP($A2332, 'Customer Names'!$A$2:$D$2336, 3, FALSE)</f>
        <v xml:space="preserve"> Mr</v>
      </c>
      <c r="D2332" t="str">
        <f>VLOOKUP($A2332, 'Customer Names'!$A$2:$D$2336, 4, FALSE)</f>
        <v xml:space="preserve">  Jordan</v>
      </c>
      <c r="E2332">
        <f>VLOOKUP($A2332, 'Medical Examinations'!$A$2:$J$2336, 2, FALSE)</f>
        <v>22.34</v>
      </c>
      <c r="F2332">
        <f>VLOOKUP($A2332, 'Medical Examinations'!$A$2:$J$2336, 3, FALSE)</f>
        <v>5.57</v>
      </c>
      <c r="G2332" t="str">
        <f>VLOOKUP($A2332, 'Medical Examinations'!$A$2:$J$2336, 4, FALSE)</f>
        <v>No</v>
      </c>
      <c r="H2332" t="str">
        <f>VLOOKUP($A2332, 'Medical Examinations'!$A$2:$J$2336, 5, FALSE)</f>
        <v>No</v>
      </c>
      <c r="I2332" t="str">
        <f>VLOOKUP($A2332, 'Medical Examinations'!$A$2:$J$2336, 6, FALSE)</f>
        <v>No</v>
      </c>
      <c r="J2332">
        <f>VLOOKUP($A2332, 'Medical Examinations'!$A$2:$J$2336, 7, FALSE)</f>
        <v>0</v>
      </c>
      <c r="K2332" t="str">
        <f>VLOOKUP($A2332, 'Medical Examinations'!$A$2:$J$2336, 8, FALSE)</f>
        <v>No</v>
      </c>
      <c r="L2332" t="str">
        <f>VLOOKUP($A2332, 'Medical Examinations'!$A$2:$J$2336, 9, FALSE)</f>
        <v>Obesity</v>
      </c>
      <c r="M2332" t="str">
        <f>VLOOKUP($A2332, 'Medical Examinations'!$A$2:$J$2336, 10, FALSE)</f>
        <v>Normal</v>
      </c>
      <c r="N2332">
        <f>VLOOKUP($A2332, 'Hospitalisation Details'!$A$2:$K$2344, 5, FALSE)</f>
        <v>0</v>
      </c>
      <c r="O2332">
        <f>VLOOKUP($A2332, 'Hospitalisation Details'!$A$2:$K$2344, 6, FALSE)</f>
        <v>637.26</v>
      </c>
      <c r="P2332" t="str">
        <f>VLOOKUP($A2332, 'Hospitalisation Details'!$A$2:$K$2344, 7, FALSE)</f>
        <v>tier - 3</v>
      </c>
      <c r="Q2332" t="str">
        <f>VLOOKUP($A2332, 'Hospitalisation Details'!$A$2:$K$2344, 8, FALSE)</f>
        <v>tier - 3</v>
      </c>
      <c r="R2332" t="str">
        <f>VLOOKUP($A2332, 'Hospitalisation Details'!$A$2:$K$2344, 9, FALSE)</f>
        <v>R1013</v>
      </c>
      <c r="S2332" t="str">
        <f>VLOOKUP($A2332, 'Hospitalisation Details'!$A$2:$K$2344, 10, FALSE)</f>
        <v>27Jul1998</v>
      </c>
      <c r="T2332">
        <f>VLOOKUP($A2332, 'Hospitalisation Details'!$A$2:$K$2344, 11, FALSE)</f>
        <v>24</v>
      </c>
    </row>
    <row r="2333" spans="1:20" ht="15.75" x14ac:dyDescent="0.25">
      <c r="A2333" s="1" t="s">
        <v>19</v>
      </c>
      <c r="B2333" t="str">
        <f>VLOOKUP($A2333, 'Customer Names'!$A$2:$D$2336, 2, FALSE)</f>
        <v>Riveros Gonzalez</v>
      </c>
      <c r="C2333" t="str">
        <f>VLOOKUP($A2333, 'Customer Names'!$A$2:$D$2336, 3, FALSE)</f>
        <v xml:space="preserve"> Mr</v>
      </c>
      <c r="D2333" t="str">
        <f>VLOOKUP($A2333, 'Customer Names'!$A$2:$D$2336, 4, FALSE)</f>
        <v xml:space="preserve">  Juan D Sr</v>
      </c>
      <c r="E2333">
        <f>VLOOKUP($A2333, 'Medical Examinations'!$A$2:$J$2336, 2, FALSE)</f>
        <v>17.7</v>
      </c>
      <c r="F2333">
        <f>VLOOKUP($A2333, 'Medical Examinations'!$A$2:$J$2336, 3, FALSE)</f>
        <v>6.28</v>
      </c>
      <c r="G2333" t="str">
        <f>VLOOKUP($A2333, 'Medical Examinations'!$A$2:$J$2336, 4, FALSE)</f>
        <v>No</v>
      </c>
      <c r="H2333" t="str">
        <f>VLOOKUP($A2333, 'Medical Examinations'!$A$2:$J$2336, 5, FALSE)</f>
        <v>No</v>
      </c>
      <c r="I2333" t="str">
        <f>VLOOKUP($A2333, 'Medical Examinations'!$A$2:$J$2336, 6, FALSE)</f>
        <v>No</v>
      </c>
      <c r="J2333">
        <f>VLOOKUP($A2333, 'Medical Examinations'!$A$2:$J$2336, 7, FALSE)</f>
        <v>0</v>
      </c>
      <c r="K2333" t="str">
        <f>VLOOKUP($A2333, 'Medical Examinations'!$A$2:$J$2336, 8, FALSE)</f>
        <v>No</v>
      </c>
      <c r="L2333" t="str">
        <f>VLOOKUP($A2333, 'Medical Examinations'!$A$2:$J$2336, 9, FALSE)</f>
        <v>Underweight</v>
      </c>
      <c r="M2333" t="str">
        <f>VLOOKUP($A2333, 'Medical Examinations'!$A$2:$J$2336, 10, FALSE)</f>
        <v>Diabetes</v>
      </c>
      <c r="N2333">
        <f>VLOOKUP($A2333, 'Hospitalisation Details'!$A$2:$K$2344, 5, FALSE)</f>
        <v>0</v>
      </c>
      <c r="O2333">
        <f>VLOOKUP($A2333, 'Hospitalisation Details'!$A$2:$K$2344, 6, FALSE)</f>
        <v>604.54</v>
      </c>
      <c r="P2333" t="str">
        <f>VLOOKUP($A2333, 'Hospitalisation Details'!$A$2:$K$2344, 7, FALSE)</f>
        <v>tier - 3</v>
      </c>
      <c r="Q2333" t="str">
        <f>VLOOKUP($A2333, 'Hospitalisation Details'!$A$2:$K$2344, 8, FALSE)</f>
        <v>tier - 3</v>
      </c>
      <c r="R2333" t="str">
        <f>VLOOKUP($A2333, 'Hospitalisation Details'!$A$2:$K$2344, 9, FALSE)</f>
        <v>R1013</v>
      </c>
      <c r="S2333" t="str">
        <f>VLOOKUP($A2333, 'Hospitalisation Details'!$A$2:$K$2344, 10, FALSE)</f>
        <v>13Sep1992</v>
      </c>
      <c r="T2333">
        <f>VLOOKUP($A2333, 'Hospitalisation Details'!$A$2:$K$2344, 11, FALSE)</f>
        <v>30</v>
      </c>
    </row>
    <row r="2334" spans="1:20" ht="15.75" x14ac:dyDescent="0.25">
      <c r="A2334" s="1" t="s">
        <v>17</v>
      </c>
      <c r="B2334" t="str">
        <f>VLOOKUP($A2334, 'Customer Names'!$A$2:$D$2336, 2, FALSE)</f>
        <v>Albano</v>
      </c>
      <c r="C2334" t="str">
        <f>VLOOKUP($A2334, 'Customer Names'!$A$2:$D$2336, 3, FALSE)</f>
        <v xml:space="preserve"> Ms</v>
      </c>
      <c r="D2334" t="str">
        <f>VLOOKUP($A2334, 'Customer Names'!$A$2:$D$2336, 4, FALSE)</f>
        <v xml:space="preserve">  Julie</v>
      </c>
      <c r="E2334">
        <f>VLOOKUP($A2334, 'Medical Examinations'!$A$2:$J$2336, 2, FALSE)</f>
        <v>16.47</v>
      </c>
      <c r="F2334">
        <f>VLOOKUP($A2334, 'Medical Examinations'!$A$2:$J$2336, 3, FALSE)</f>
        <v>6.35</v>
      </c>
      <c r="G2334" t="str">
        <f>VLOOKUP($A2334, 'Medical Examinations'!$A$2:$J$2336, 4, FALSE)</f>
        <v>No</v>
      </c>
      <c r="H2334" t="str">
        <f>VLOOKUP($A2334, 'Medical Examinations'!$A$2:$J$2336, 5, FALSE)</f>
        <v>No</v>
      </c>
      <c r="I2334" t="str">
        <f>VLOOKUP($A2334, 'Medical Examinations'!$A$2:$J$2336, 6, FALSE)</f>
        <v>Yes</v>
      </c>
      <c r="J2334">
        <f>VLOOKUP($A2334, 'Medical Examinations'!$A$2:$J$2336, 7, FALSE)</f>
        <v>0</v>
      </c>
      <c r="K2334" t="str">
        <f>VLOOKUP($A2334, 'Medical Examinations'!$A$2:$J$2336, 8, FALSE)</f>
        <v>No</v>
      </c>
      <c r="L2334" t="str">
        <f>VLOOKUP($A2334, 'Medical Examinations'!$A$2:$J$2336, 9, FALSE)</f>
        <v>Underweight</v>
      </c>
      <c r="M2334" t="str">
        <f>VLOOKUP($A2334, 'Medical Examinations'!$A$2:$J$2336, 10, FALSE)</f>
        <v>Diabetes</v>
      </c>
      <c r="N2334">
        <f>VLOOKUP($A2334, 'Hospitalisation Details'!$A$2:$K$2344, 5, FALSE)</f>
        <v>0</v>
      </c>
      <c r="O2334">
        <f>VLOOKUP($A2334, 'Hospitalisation Details'!$A$2:$K$2344, 6, FALSE)</f>
        <v>600</v>
      </c>
      <c r="P2334" t="str">
        <f>VLOOKUP($A2334, 'Hospitalisation Details'!$A$2:$K$2344, 7, FALSE)</f>
        <v>tier - 2</v>
      </c>
      <c r="Q2334" t="str">
        <f>VLOOKUP($A2334, 'Hospitalisation Details'!$A$2:$K$2344, 8, FALSE)</f>
        <v>tier - 1</v>
      </c>
      <c r="R2334" t="str">
        <f>VLOOKUP($A2334, 'Hospitalisation Details'!$A$2:$K$2344, 9, FALSE)</f>
        <v>R1013</v>
      </c>
      <c r="S2334" t="str">
        <f>VLOOKUP($A2334, 'Hospitalisation Details'!$A$2:$K$2344, 10, FALSE)</f>
        <v>30Jun1993</v>
      </c>
      <c r="T2334">
        <f>VLOOKUP($A2334, 'Hospitalisation Details'!$A$2:$K$2344, 11, FALSE)</f>
        <v>29</v>
      </c>
    </row>
    <row r="2335" spans="1:20" ht="15.75" x14ac:dyDescent="0.25">
      <c r="A2335" s="1" t="s">
        <v>14</v>
      </c>
      <c r="B2335" t="str">
        <f>VLOOKUP($A2335, 'Customer Names'!$A$2:$D$2336, 2, FALSE)</f>
        <v>Rosendahl</v>
      </c>
      <c r="C2335" t="str">
        <f>VLOOKUP($A2335, 'Customer Names'!$A$2:$D$2336, 3, FALSE)</f>
        <v xml:space="preserve"> Mr</v>
      </c>
      <c r="D2335" t="str">
        <f>VLOOKUP($A2335, 'Customer Names'!$A$2:$D$2336, 4, FALSE)</f>
        <v xml:space="preserve">  Evan P</v>
      </c>
      <c r="E2335">
        <f>VLOOKUP($A2335, 'Medical Examinations'!$A$2:$J$2336, 2, FALSE)</f>
        <v>17.600000000000001</v>
      </c>
      <c r="F2335">
        <f>VLOOKUP($A2335, 'Medical Examinations'!$A$2:$J$2336, 3, FALSE)</f>
        <v>4.3899999999999997</v>
      </c>
      <c r="G2335" t="str">
        <f>VLOOKUP($A2335, 'Medical Examinations'!$A$2:$J$2336, 4, FALSE)</f>
        <v>No</v>
      </c>
      <c r="H2335" t="str">
        <f>VLOOKUP($A2335, 'Medical Examinations'!$A$2:$J$2336, 5, FALSE)</f>
        <v>No</v>
      </c>
      <c r="I2335" t="str">
        <f>VLOOKUP($A2335, 'Medical Examinations'!$A$2:$J$2336, 6, FALSE)</f>
        <v>No</v>
      </c>
      <c r="J2335">
        <f>VLOOKUP($A2335, 'Medical Examinations'!$A$2:$J$2336, 7, FALSE)</f>
        <v>0</v>
      </c>
      <c r="K2335" t="str">
        <f>VLOOKUP($A2335, 'Medical Examinations'!$A$2:$J$2336, 8, FALSE)</f>
        <v>No</v>
      </c>
      <c r="L2335" t="str">
        <f>VLOOKUP($A2335, 'Medical Examinations'!$A$2:$J$2336, 9, FALSE)</f>
        <v>Underweight</v>
      </c>
      <c r="M2335" t="str">
        <f>VLOOKUP($A2335, 'Medical Examinations'!$A$2:$J$2336, 10, FALSE)</f>
        <v>Normal</v>
      </c>
      <c r="N2335">
        <f>VLOOKUP($A2335, 'Hospitalisation Details'!$A$2:$K$2344, 5, FALSE)</f>
        <v>0</v>
      </c>
      <c r="O2335">
        <f>VLOOKUP($A2335, 'Hospitalisation Details'!$A$2:$K$2344, 6, FALSE)</f>
        <v>570.62</v>
      </c>
      <c r="P2335" t="str">
        <f>VLOOKUP($A2335, 'Hospitalisation Details'!$A$2:$K$2344, 7, FALSE)</f>
        <v>tier - 2</v>
      </c>
      <c r="Q2335" t="str">
        <f>VLOOKUP($A2335, 'Hospitalisation Details'!$A$2:$K$2344, 8, FALSE)</f>
        <v>tier - 1</v>
      </c>
      <c r="R2335" t="str">
        <f>VLOOKUP($A2335, 'Hospitalisation Details'!$A$2:$K$2344, 9, FALSE)</f>
        <v>R1013</v>
      </c>
      <c r="S2335" t="str">
        <f>VLOOKUP($A2335, 'Hospitalisation Details'!$A$2:$K$2344, 10, FALSE)</f>
        <v>30Nov1992</v>
      </c>
      <c r="T2335">
        <f>VLOOKUP($A2335, 'Hospitalisation Details'!$A$2:$K$2344, 11, FALSE)</f>
        <v>30</v>
      </c>
    </row>
    <row r="2336" spans="1:20" ht="15.75" x14ac:dyDescent="0.25">
      <c r="A2336" s="1" t="s">
        <v>9</v>
      </c>
      <c r="B2336" t="str">
        <f>VLOOKUP($A2336, 'Customer Names'!$A$2:$D$2336, 2, FALSE)</f>
        <v>German</v>
      </c>
      <c r="C2336" t="str">
        <f>VLOOKUP($A2336, 'Customer Names'!$A$2:$D$2336, 3, FALSE)</f>
        <v xml:space="preserve"> Mr</v>
      </c>
      <c r="D2336" t="str">
        <f>VLOOKUP($A2336, 'Customer Names'!$A$2:$D$2336, 4, FALSE)</f>
        <v xml:space="preserve">  Aaron K</v>
      </c>
      <c r="E2336">
        <f>VLOOKUP($A2336, 'Medical Examinations'!$A$2:$J$2336, 2, FALSE)</f>
        <v>17.579999999999998</v>
      </c>
      <c r="F2336">
        <f>VLOOKUP($A2336, 'Medical Examinations'!$A$2:$J$2336, 3, FALSE)</f>
        <v>4.51</v>
      </c>
      <c r="G2336" t="str">
        <f>VLOOKUP($A2336, 'Medical Examinations'!$A$2:$J$2336, 4, FALSE)</f>
        <v>No</v>
      </c>
      <c r="H2336" t="str">
        <f>VLOOKUP($A2336, 'Medical Examinations'!$A$2:$J$2336, 5, FALSE)</f>
        <v>No</v>
      </c>
      <c r="I2336" t="str">
        <f>VLOOKUP($A2336, 'Medical Examinations'!$A$2:$J$2336, 6, FALSE)</f>
        <v>No</v>
      </c>
      <c r="J2336">
        <f>VLOOKUP($A2336, 'Medical Examinations'!$A$2:$J$2336, 7, FALSE)</f>
        <v>0</v>
      </c>
      <c r="K2336" t="str">
        <f>VLOOKUP($A2336, 'Medical Examinations'!$A$2:$J$2336, 8, FALSE)</f>
        <v>No</v>
      </c>
      <c r="L2336" t="str">
        <f>VLOOKUP($A2336, 'Medical Examinations'!$A$2:$J$2336, 9, FALSE)</f>
        <v>Underweight</v>
      </c>
      <c r="M2336" t="str">
        <f>VLOOKUP($A2336, 'Medical Examinations'!$A$2:$J$2336, 10, FALSE)</f>
        <v>Normal</v>
      </c>
      <c r="N2336">
        <f>VLOOKUP($A2336, 'Hospitalisation Details'!$A$2:$K$2344, 5, FALSE)</f>
        <v>0</v>
      </c>
      <c r="O2336">
        <f>VLOOKUP($A2336, 'Hospitalisation Details'!$A$2:$K$2344, 6, FALSE)</f>
        <v>563.84</v>
      </c>
      <c r="P2336" t="str">
        <f>VLOOKUP($A2336, 'Hospitalisation Details'!$A$2:$K$2344, 7, FALSE)</f>
        <v>tier - 2</v>
      </c>
      <c r="Q2336" t="str">
        <f>VLOOKUP($A2336, 'Hospitalisation Details'!$A$2:$K$2344, 8, FALSE)</f>
        <v>tier - 3</v>
      </c>
      <c r="R2336" t="str">
        <f>VLOOKUP($A2336, 'Hospitalisation Details'!$A$2:$K$2344, 9, FALSE)</f>
        <v>R1013</v>
      </c>
      <c r="S2336" t="str">
        <f>VLOOKUP($A2336, 'Hospitalisation Details'!$A$2:$K$2344, 10, FALSE)</f>
        <v>9Jul1992</v>
      </c>
      <c r="T2336">
        <f>VLOOKUP($A2336, 'Hospitalisation Details'!$A$2:$K$2344, 11, FALSE)</f>
        <v>30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67"/>
  <sheetViews>
    <sheetView workbookViewId="0">
      <selection activeCell="I132" sqref="I132"/>
    </sheetView>
  </sheetViews>
  <sheetFormatPr defaultRowHeight="15" x14ac:dyDescent="0.25"/>
  <cols>
    <col min="1" max="1" width="13.140625" customWidth="1"/>
    <col min="2" max="2" width="18" customWidth="1"/>
    <col min="3" max="3" width="17" customWidth="1"/>
    <col min="4" max="96" width="16.28515625" customWidth="1"/>
    <col min="97" max="97" width="16.140625" customWidth="1"/>
    <col min="98" max="98" width="18.5703125" customWidth="1"/>
    <col min="99" max="109" width="5" customWidth="1"/>
    <col min="110" max="112" width="8" customWidth="1"/>
    <col min="113" max="113" width="7" customWidth="1"/>
    <col min="114" max="134" width="8" customWidth="1"/>
    <col min="135" max="135" width="5" customWidth="1"/>
    <col min="136" max="136" width="8" customWidth="1"/>
    <col min="137" max="138" width="7" customWidth="1"/>
    <col min="139" max="140" width="8" customWidth="1"/>
    <col min="141" max="141" width="7" customWidth="1"/>
    <col min="142" max="142" width="8" customWidth="1"/>
    <col min="143" max="143" width="5" customWidth="1"/>
    <col min="144" max="151" width="8" customWidth="1"/>
    <col min="152" max="152" width="7" customWidth="1"/>
    <col min="153" max="157" width="8" customWidth="1"/>
    <col min="158" max="158" width="7" customWidth="1"/>
    <col min="159" max="176" width="8" customWidth="1"/>
    <col min="177" max="177" width="7" customWidth="1"/>
    <col min="178" max="194" width="8" customWidth="1"/>
    <col min="195" max="195" width="7" customWidth="1"/>
    <col min="196" max="203" width="8" customWidth="1"/>
    <col min="204" max="204" width="7" customWidth="1"/>
    <col min="205" max="214" width="8" customWidth="1"/>
    <col min="215" max="215" width="7" customWidth="1"/>
    <col min="216" max="218" width="8" customWidth="1"/>
    <col min="219" max="219" width="7" customWidth="1"/>
    <col min="220" max="222" width="8" customWidth="1"/>
    <col min="223" max="223" width="7" customWidth="1"/>
    <col min="224" max="226" width="8" customWidth="1"/>
    <col min="227" max="227" width="7" customWidth="1"/>
    <col min="228" max="230" width="8" customWidth="1"/>
    <col min="231" max="231" width="7" customWidth="1"/>
    <col min="232" max="235" width="8" customWidth="1"/>
    <col min="236" max="236" width="7" customWidth="1"/>
    <col min="237" max="237" width="5" customWidth="1"/>
    <col min="238" max="241" width="8" customWidth="1"/>
    <col min="242" max="242" width="7" customWidth="1"/>
    <col min="243" max="243" width="8" customWidth="1"/>
    <col min="244" max="244" width="7" customWidth="1"/>
    <col min="245" max="248" width="8" customWidth="1"/>
    <col min="249" max="249" width="7" customWidth="1"/>
    <col min="250" max="274" width="8" customWidth="1"/>
    <col min="275" max="275" width="7" customWidth="1"/>
    <col min="276" max="283" width="8" customWidth="1"/>
    <col min="284" max="284" width="7" customWidth="1"/>
    <col min="285" max="293" width="8" customWidth="1"/>
    <col min="294" max="294" width="7" customWidth="1"/>
    <col min="295" max="321" width="8" customWidth="1"/>
    <col min="322" max="322" width="7" customWidth="1"/>
    <col min="323" max="339" width="8" customWidth="1"/>
    <col min="340" max="340" width="7" customWidth="1"/>
    <col min="341" max="345" width="8" customWidth="1"/>
    <col min="346" max="346" width="7" customWidth="1"/>
    <col min="347" max="353" width="8" customWidth="1"/>
    <col min="354" max="354" width="7" customWidth="1"/>
    <col min="355" max="359" width="8" customWidth="1"/>
    <col min="360" max="360" width="7" customWidth="1"/>
    <col min="361" max="368" width="8" customWidth="1"/>
    <col min="369" max="370" width="7" customWidth="1"/>
    <col min="371" max="371" width="8" customWidth="1"/>
    <col min="372" max="372" width="7" customWidth="1"/>
    <col min="373" max="377" width="8" customWidth="1"/>
    <col min="378" max="378" width="5" customWidth="1"/>
    <col min="379" max="382" width="8" customWidth="1"/>
    <col min="383" max="384" width="7" customWidth="1"/>
    <col min="385" max="396" width="8" customWidth="1"/>
    <col min="397" max="397" width="7" customWidth="1"/>
    <col min="398" max="408" width="8" customWidth="1"/>
    <col min="409" max="409" width="7" customWidth="1"/>
    <col min="410" max="415" width="8" customWidth="1"/>
    <col min="416" max="417" width="7" customWidth="1"/>
    <col min="418" max="424" width="8" customWidth="1"/>
    <col min="425" max="425" width="7" customWidth="1"/>
    <col min="426" max="437" width="8" customWidth="1"/>
    <col min="438" max="438" width="7" customWidth="1"/>
    <col min="439" max="445" width="8" customWidth="1"/>
    <col min="446" max="446" width="7" customWidth="1"/>
    <col min="447" max="453" width="8" customWidth="1"/>
    <col min="454" max="454" width="7" customWidth="1"/>
    <col min="455" max="474" width="8" customWidth="1"/>
    <col min="475" max="475" width="7" customWidth="1"/>
    <col min="476" max="487" width="8" customWidth="1"/>
    <col min="488" max="488" width="7" customWidth="1"/>
    <col min="489" max="497" width="8" customWidth="1"/>
    <col min="498" max="498" width="7" customWidth="1"/>
    <col min="499" max="515" width="8" customWidth="1"/>
    <col min="516" max="517" width="7" customWidth="1"/>
    <col min="518" max="518" width="8" customWidth="1"/>
    <col min="519" max="519" width="7" customWidth="1"/>
    <col min="520" max="521" width="8" customWidth="1"/>
    <col min="522" max="522" width="7" customWidth="1"/>
    <col min="523" max="534" width="8" customWidth="1"/>
    <col min="535" max="535" width="7" customWidth="1"/>
    <col min="536" max="538" width="8" customWidth="1"/>
    <col min="539" max="540" width="7" customWidth="1"/>
    <col min="541" max="553" width="8" customWidth="1"/>
    <col min="554" max="554" width="5" customWidth="1"/>
    <col min="555" max="573" width="8" customWidth="1"/>
    <col min="574" max="574" width="7" customWidth="1"/>
    <col min="575" max="580" width="8" customWidth="1"/>
    <col min="581" max="581" width="7" customWidth="1"/>
    <col min="582" max="582" width="8" customWidth="1"/>
    <col min="583" max="583" width="7" customWidth="1"/>
    <col min="584" max="611" width="8" customWidth="1"/>
    <col min="612" max="612" width="7" customWidth="1"/>
    <col min="613" max="615" width="8" customWidth="1"/>
    <col min="616" max="616" width="7" customWidth="1"/>
    <col min="617" max="642" width="8" customWidth="1"/>
    <col min="643" max="643" width="7" customWidth="1"/>
    <col min="644" max="670" width="8" customWidth="1"/>
    <col min="671" max="671" width="7" customWidth="1"/>
    <col min="672" max="672" width="8" customWidth="1"/>
    <col min="673" max="673" width="7" customWidth="1"/>
    <col min="674" max="677" width="8" customWidth="1"/>
    <col min="678" max="678" width="7" customWidth="1"/>
    <col min="679" max="680" width="8" customWidth="1"/>
    <col min="681" max="681" width="7" customWidth="1"/>
    <col min="682" max="699" width="8" customWidth="1"/>
    <col min="700" max="700" width="7" customWidth="1"/>
    <col min="701" max="711" width="8" customWidth="1"/>
    <col min="712" max="713" width="7" customWidth="1"/>
    <col min="714" max="721" width="8" customWidth="1"/>
    <col min="722" max="722" width="7" customWidth="1"/>
    <col min="723" max="726" width="8" customWidth="1"/>
    <col min="727" max="727" width="7" customWidth="1"/>
    <col min="728" max="728" width="8" customWidth="1"/>
    <col min="729" max="729" width="7" customWidth="1"/>
    <col min="730" max="731" width="8" customWidth="1"/>
    <col min="732" max="732" width="7" customWidth="1"/>
    <col min="733" max="736" width="8" customWidth="1"/>
    <col min="737" max="737" width="7" customWidth="1"/>
    <col min="738" max="739" width="8" customWidth="1"/>
    <col min="740" max="740" width="7" customWidth="1"/>
    <col min="741" max="760" width="8" customWidth="1"/>
    <col min="761" max="761" width="7" customWidth="1"/>
    <col min="762" max="781" width="8" customWidth="1"/>
    <col min="782" max="782" width="7" customWidth="1"/>
    <col min="783" max="793" width="8" customWidth="1"/>
    <col min="794" max="794" width="7" customWidth="1"/>
    <col min="795" max="836" width="8" customWidth="1"/>
    <col min="837" max="837" width="7" customWidth="1"/>
    <col min="838" max="840" width="8" customWidth="1"/>
    <col min="841" max="841" width="7" customWidth="1"/>
    <col min="842" max="842" width="8" customWidth="1"/>
    <col min="843" max="843" width="7" customWidth="1"/>
    <col min="844" max="845" width="8" customWidth="1"/>
    <col min="846" max="846" width="7" customWidth="1"/>
    <col min="847" max="855" width="8" customWidth="1"/>
    <col min="856" max="857" width="7" customWidth="1"/>
    <col min="858" max="870" width="8" customWidth="1"/>
    <col min="871" max="871" width="7" customWidth="1"/>
    <col min="872" max="880" width="8" customWidth="1"/>
    <col min="881" max="881" width="7" customWidth="1"/>
    <col min="882" max="907" width="8" customWidth="1"/>
    <col min="908" max="908" width="7" customWidth="1"/>
    <col min="909" max="910" width="8" customWidth="1"/>
    <col min="911" max="911" width="7" customWidth="1"/>
    <col min="912" max="915" width="8" customWidth="1"/>
    <col min="916" max="916" width="7" customWidth="1"/>
    <col min="917" max="919" width="8" customWidth="1"/>
    <col min="920" max="920" width="7" customWidth="1"/>
    <col min="921" max="925" width="8" customWidth="1"/>
    <col min="926" max="926" width="7" customWidth="1"/>
    <col min="927" max="936" width="8" customWidth="1"/>
    <col min="937" max="937" width="7" customWidth="1"/>
    <col min="938" max="941" width="8" customWidth="1"/>
    <col min="942" max="942" width="7" customWidth="1"/>
    <col min="943" max="962" width="8" customWidth="1"/>
    <col min="963" max="963" width="7" customWidth="1"/>
    <col min="964" max="993" width="8" customWidth="1"/>
    <col min="994" max="994" width="7" customWidth="1"/>
    <col min="995" max="1001" width="8" customWidth="1"/>
    <col min="1002" max="1002" width="7" customWidth="1"/>
    <col min="1003" max="1005" width="8" customWidth="1"/>
    <col min="1006" max="1007" width="7" customWidth="1"/>
    <col min="1008" max="1008" width="8" customWidth="1"/>
    <col min="1009" max="1009" width="7" customWidth="1"/>
    <col min="1010" max="1011" width="8" customWidth="1"/>
    <col min="1012" max="1012" width="5" customWidth="1"/>
    <col min="1013" max="1041" width="8" customWidth="1"/>
    <col min="1042" max="1042" width="5" customWidth="1"/>
    <col min="1043" max="1052" width="8" customWidth="1"/>
    <col min="1053" max="1054" width="7" customWidth="1"/>
    <col min="1055" max="1060" width="8" customWidth="1"/>
    <col min="1061" max="1061" width="7" customWidth="1"/>
    <col min="1062" max="1092" width="8" customWidth="1"/>
    <col min="1093" max="1093" width="7" customWidth="1"/>
    <col min="1094" max="1097" width="8" customWidth="1"/>
    <col min="1098" max="1098" width="7" customWidth="1"/>
    <col min="1099" max="1102" width="8" customWidth="1"/>
    <col min="1103" max="1103" width="7" customWidth="1"/>
    <col min="1104" max="1105" width="8" customWidth="1"/>
    <col min="1106" max="1106" width="7" customWidth="1"/>
    <col min="1107" max="1112" width="8" customWidth="1"/>
    <col min="1113" max="1113" width="7" customWidth="1"/>
    <col min="1114" max="1115" width="8" customWidth="1"/>
    <col min="1116" max="1117" width="7" customWidth="1"/>
    <col min="1118" max="1123" width="8" customWidth="1"/>
    <col min="1124" max="1124" width="7" customWidth="1"/>
    <col min="1125" max="1128" width="8" customWidth="1"/>
    <col min="1129" max="1129" width="7" customWidth="1"/>
    <col min="1130" max="1131" width="8" customWidth="1"/>
    <col min="1132" max="1132" width="7" customWidth="1"/>
    <col min="1133" max="1146" width="8" customWidth="1"/>
    <col min="1147" max="1147" width="7" customWidth="1"/>
    <col min="1148" max="1149" width="8" customWidth="1"/>
    <col min="1150" max="1150" width="7" customWidth="1"/>
    <col min="1151" max="1162" width="8" customWidth="1"/>
    <col min="1163" max="1164" width="7" customWidth="1"/>
    <col min="1165" max="1190" width="8" customWidth="1"/>
    <col min="1191" max="1191" width="7" customWidth="1"/>
    <col min="1192" max="1193" width="8" customWidth="1"/>
    <col min="1194" max="1194" width="7" customWidth="1"/>
    <col min="1195" max="1207" width="8" customWidth="1"/>
    <col min="1208" max="1227" width="9" customWidth="1"/>
    <col min="1228" max="1228" width="8" customWidth="1"/>
    <col min="1229" max="1236" width="9" customWidth="1"/>
    <col min="1237" max="1237" width="8" customWidth="1"/>
    <col min="1238" max="1253" width="9" customWidth="1"/>
    <col min="1254" max="1254" width="8" customWidth="1"/>
    <col min="1255" max="1255" width="9" customWidth="1"/>
    <col min="1256" max="1256" width="8" customWidth="1"/>
    <col min="1257" max="1262" width="9" customWidth="1"/>
    <col min="1263" max="1263" width="8" customWidth="1"/>
    <col min="1264" max="1269" width="9" customWidth="1"/>
    <col min="1270" max="1270" width="8" customWidth="1"/>
    <col min="1271" max="1306" width="9" customWidth="1"/>
    <col min="1307" max="1307" width="8" customWidth="1"/>
    <col min="1308" max="1316" width="9" customWidth="1"/>
    <col min="1317" max="1317" width="8" customWidth="1"/>
    <col min="1318" max="1328" width="9" customWidth="1"/>
    <col min="1329" max="1329" width="8" customWidth="1"/>
    <col min="1330" max="1360" width="9" customWidth="1"/>
    <col min="1361" max="1361" width="8" customWidth="1"/>
    <col min="1362" max="1375" width="9" customWidth="1"/>
    <col min="1376" max="1376" width="8" customWidth="1"/>
    <col min="1377" max="1381" width="9" customWidth="1"/>
    <col min="1382" max="1382" width="8" customWidth="1"/>
    <col min="1383" max="1383" width="9" customWidth="1"/>
    <col min="1384" max="1384" width="8" customWidth="1"/>
    <col min="1385" max="1399" width="9" customWidth="1"/>
    <col min="1400" max="1400" width="8" customWidth="1"/>
    <col min="1401" max="1402" width="9" customWidth="1"/>
    <col min="1403" max="1403" width="6" customWidth="1"/>
    <col min="1404" max="1413" width="9" customWidth="1"/>
    <col min="1414" max="1414" width="8" customWidth="1"/>
    <col min="1415" max="1417" width="9" customWidth="1"/>
    <col min="1418" max="1418" width="8" customWidth="1"/>
    <col min="1419" max="1439" width="9" customWidth="1"/>
    <col min="1440" max="1441" width="8" customWidth="1"/>
    <col min="1442" max="1443" width="9" customWidth="1"/>
    <col min="1444" max="1444" width="8" customWidth="1"/>
    <col min="1445" max="1445" width="9" customWidth="1"/>
    <col min="1446" max="1447" width="8" customWidth="1"/>
    <col min="1448" max="1468" width="9" customWidth="1"/>
    <col min="1469" max="1469" width="8" customWidth="1"/>
    <col min="1470" max="1474" width="9" customWidth="1"/>
    <col min="1475" max="1475" width="8" customWidth="1"/>
    <col min="1476" max="1477" width="9" customWidth="1"/>
    <col min="1478" max="1478" width="8" customWidth="1"/>
    <col min="1479" max="1487" width="9" customWidth="1"/>
    <col min="1488" max="1489" width="8" customWidth="1"/>
    <col min="1490" max="1493" width="9" customWidth="1"/>
    <col min="1494" max="1494" width="8" customWidth="1"/>
    <col min="1495" max="1497" width="9" customWidth="1"/>
    <col min="1498" max="1498" width="6" customWidth="1"/>
    <col min="1499" max="1499" width="9" customWidth="1"/>
    <col min="1500" max="1500" width="6" customWidth="1"/>
    <col min="1501" max="1538" width="9" customWidth="1"/>
    <col min="1539" max="1539" width="8" customWidth="1"/>
    <col min="1540" max="1542" width="9" customWidth="1"/>
    <col min="1543" max="1543" width="8" customWidth="1"/>
    <col min="1544" max="1553" width="9" customWidth="1"/>
    <col min="1554" max="1554" width="8" customWidth="1"/>
    <col min="1555" max="1566" width="9" customWidth="1"/>
    <col min="1567" max="1567" width="8" customWidth="1"/>
    <col min="1568" max="1570" width="9" customWidth="1"/>
    <col min="1571" max="1572" width="8" customWidth="1"/>
    <col min="1573" max="1576" width="9" customWidth="1"/>
    <col min="1577" max="1577" width="6" customWidth="1"/>
    <col min="1578" max="1591" width="9" customWidth="1"/>
    <col min="1592" max="1592" width="8" customWidth="1"/>
    <col min="1593" max="1594" width="9" customWidth="1"/>
    <col min="1595" max="1595" width="8" customWidth="1"/>
    <col min="1596" max="1597" width="9" customWidth="1"/>
    <col min="1598" max="1598" width="8" customWidth="1"/>
    <col min="1599" max="1600" width="9" customWidth="1"/>
    <col min="1601" max="1602" width="8" customWidth="1"/>
    <col min="1603" max="1618" width="9" customWidth="1"/>
    <col min="1619" max="1619" width="8" customWidth="1"/>
    <col min="1620" max="1626" width="9" customWidth="1"/>
    <col min="1627" max="1627" width="8" customWidth="1"/>
    <col min="1628" max="1634" width="9" customWidth="1"/>
    <col min="1635" max="1635" width="8" customWidth="1"/>
    <col min="1636" max="1656" width="9" customWidth="1"/>
    <col min="1657" max="1657" width="8" customWidth="1"/>
    <col min="1658" max="1663" width="9" customWidth="1"/>
    <col min="1664" max="1664" width="6" customWidth="1"/>
    <col min="1665" max="1675" width="9" customWidth="1"/>
    <col min="1676" max="1676" width="8" customWidth="1"/>
    <col min="1677" max="1690" width="9" customWidth="1"/>
    <col min="1691" max="1692" width="8" customWidth="1"/>
    <col min="1693" max="1695" width="9" customWidth="1"/>
    <col min="1696" max="1696" width="8" customWidth="1"/>
    <col min="1697" max="1704" width="9" customWidth="1"/>
    <col min="1705" max="1705" width="8" customWidth="1"/>
    <col min="1706" max="1708" width="9" customWidth="1"/>
    <col min="1709" max="1709" width="8" customWidth="1"/>
    <col min="1710" max="1719" width="9" customWidth="1"/>
    <col min="1720" max="1720" width="8" customWidth="1"/>
    <col min="1721" max="1724" width="9" customWidth="1"/>
    <col min="1725" max="1725" width="8" customWidth="1"/>
    <col min="1726" max="1735" width="9" customWidth="1"/>
    <col min="1736" max="1736" width="8" customWidth="1"/>
    <col min="1737" max="1742" width="9" customWidth="1"/>
    <col min="1743" max="1744" width="8" customWidth="1"/>
    <col min="1745" max="1747" width="9" customWidth="1"/>
    <col min="1748" max="1748" width="8" customWidth="1"/>
    <col min="1749" max="1776" width="9" customWidth="1"/>
    <col min="1777" max="1777" width="8" customWidth="1"/>
    <col min="1778" max="1778" width="9" customWidth="1"/>
    <col min="1779" max="1779" width="8" customWidth="1"/>
    <col min="1780" max="1781" width="9" customWidth="1"/>
    <col min="1782" max="1782" width="8" customWidth="1"/>
    <col min="1783" max="1790" width="9" customWidth="1"/>
    <col min="1791" max="1791" width="8" customWidth="1"/>
    <col min="1792" max="1804" width="9" customWidth="1"/>
    <col min="1805" max="1805" width="8" customWidth="1"/>
    <col min="1806" max="1811" width="9" customWidth="1"/>
    <col min="1812" max="1812" width="8" customWidth="1"/>
    <col min="1813" max="1821" width="9" customWidth="1"/>
    <col min="1822" max="1822" width="6" customWidth="1"/>
    <col min="1823" max="1845" width="9" customWidth="1"/>
    <col min="1846" max="1847" width="8" customWidth="1"/>
    <col min="1848" max="1848" width="9" customWidth="1"/>
    <col min="1849" max="1849" width="6" customWidth="1"/>
    <col min="1850" max="1872" width="9" customWidth="1"/>
    <col min="1873" max="1873" width="6" customWidth="1"/>
    <col min="1874" max="1874" width="9" customWidth="1"/>
    <col min="1875" max="1875" width="8" customWidth="1"/>
    <col min="1876" max="1885" width="9" customWidth="1"/>
    <col min="1886" max="1886" width="8" customWidth="1"/>
    <col min="1887" max="1910" width="9" customWidth="1"/>
    <col min="1911" max="1911" width="8" customWidth="1"/>
    <col min="1912" max="1926" width="9" customWidth="1"/>
    <col min="1927" max="1927" width="8" customWidth="1"/>
    <col min="1928" max="1940" width="9" customWidth="1"/>
    <col min="1941" max="1942" width="8" customWidth="1"/>
    <col min="1943" max="1956" width="9" customWidth="1"/>
    <col min="1957" max="1957" width="8" customWidth="1"/>
    <col min="1958" max="1976" width="9" customWidth="1"/>
    <col min="1977" max="1977" width="8" customWidth="1"/>
    <col min="1978" max="1993" width="9" customWidth="1"/>
    <col min="1994" max="1994" width="8" customWidth="1"/>
    <col min="1995" max="1998" width="9" customWidth="1"/>
    <col min="1999" max="1999" width="8" customWidth="1"/>
    <col min="2000" max="2001" width="9" customWidth="1"/>
    <col min="2002" max="2002" width="8" customWidth="1"/>
    <col min="2003" max="2015" width="9" customWidth="1"/>
    <col min="2016" max="2016" width="6" customWidth="1"/>
    <col min="2017" max="2022" width="9" customWidth="1"/>
    <col min="2023" max="2023" width="8" customWidth="1"/>
    <col min="2024" max="2034" width="9" customWidth="1"/>
    <col min="2035" max="2035" width="6" customWidth="1"/>
    <col min="2036" max="2036" width="8" customWidth="1"/>
    <col min="2037" max="2037" width="9" customWidth="1"/>
    <col min="2038" max="2038" width="8" customWidth="1"/>
    <col min="2039" max="2052" width="9" customWidth="1"/>
    <col min="2053" max="2053" width="8" customWidth="1"/>
    <col min="2054" max="2065" width="9" customWidth="1"/>
    <col min="2066" max="2066" width="6" customWidth="1"/>
    <col min="2067" max="2072" width="9" customWidth="1"/>
    <col min="2073" max="2073" width="8" customWidth="1"/>
    <col min="2074" max="2123" width="9" customWidth="1"/>
    <col min="2124" max="2124" width="8" customWidth="1"/>
    <col min="2125" max="2135" width="9" customWidth="1"/>
    <col min="2136" max="2137" width="8" customWidth="1"/>
    <col min="2138" max="2138" width="9" customWidth="1"/>
    <col min="2139" max="2139" width="8" customWidth="1"/>
    <col min="2140" max="2145" width="9" customWidth="1"/>
    <col min="2146" max="2146" width="8" customWidth="1"/>
    <col min="2147" max="2161" width="9" customWidth="1"/>
    <col min="2162" max="2162" width="8" customWidth="1"/>
    <col min="2163" max="2174" width="9" customWidth="1"/>
    <col min="2175" max="2175" width="8" customWidth="1"/>
    <col min="2176" max="2179" width="9" customWidth="1"/>
    <col min="2180" max="2180" width="8" customWidth="1"/>
    <col min="2181" max="2192" width="9" customWidth="1"/>
    <col min="2193" max="2193" width="6" customWidth="1"/>
    <col min="2194" max="2208" width="9" customWidth="1"/>
    <col min="2209" max="2209" width="8" customWidth="1"/>
    <col min="2210" max="2220" width="9" customWidth="1"/>
    <col min="2221" max="2222" width="8" customWidth="1"/>
    <col min="2223" max="2240" width="9" customWidth="1"/>
    <col min="2241" max="2241" width="8" customWidth="1"/>
    <col min="2242" max="2250" width="9" customWidth="1"/>
    <col min="2251" max="2251" width="8" customWidth="1"/>
    <col min="2252" max="2254" width="9" customWidth="1"/>
    <col min="2255" max="2256" width="8" customWidth="1"/>
    <col min="2257" max="2260" width="9" customWidth="1"/>
    <col min="2261" max="2261" width="8" customWidth="1"/>
    <col min="2262" max="2269" width="9" customWidth="1"/>
    <col min="2270" max="2270" width="8" customWidth="1"/>
    <col min="2271" max="2272" width="9" customWidth="1"/>
    <col min="2273" max="2274" width="8" customWidth="1"/>
    <col min="2275" max="2290" width="9" customWidth="1"/>
    <col min="2291" max="2292" width="8" customWidth="1"/>
    <col min="2293" max="2293" width="9" customWidth="1"/>
    <col min="2294" max="2294" width="8" customWidth="1"/>
    <col min="2295" max="2327" width="9" customWidth="1"/>
    <col min="2328" max="2328" width="8" customWidth="1"/>
    <col min="2329" max="2329" width="9" customWidth="1"/>
    <col min="2330" max="2330" width="8" customWidth="1"/>
    <col min="2331" max="2332" width="9" customWidth="1"/>
    <col min="2333" max="2333" width="11.28515625" bestFit="1" customWidth="1"/>
  </cols>
  <sheetData>
    <row r="4" spans="1:3" x14ac:dyDescent="0.25">
      <c r="A4" s="36" t="s">
        <v>5989</v>
      </c>
      <c r="B4" t="s">
        <v>6109</v>
      </c>
    </row>
    <row r="5" spans="1:3" x14ac:dyDescent="0.25">
      <c r="A5" s="37" t="s">
        <v>2378</v>
      </c>
      <c r="B5" s="13">
        <v>1847</v>
      </c>
    </row>
    <row r="6" spans="1:3" x14ac:dyDescent="0.25">
      <c r="A6" s="37" t="s">
        <v>2379</v>
      </c>
      <c r="B6" s="13">
        <v>488</v>
      </c>
    </row>
    <row r="7" spans="1:3" x14ac:dyDescent="0.25">
      <c r="A7" s="37" t="s">
        <v>6107</v>
      </c>
      <c r="B7" s="13">
        <v>2335</v>
      </c>
    </row>
    <row r="16" spans="1:3" x14ac:dyDescent="0.25">
      <c r="A16" s="36" t="s">
        <v>2375</v>
      </c>
      <c r="B16" t="s">
        <v>6111</v>
      </c>
      <c r="C16" t="s">
        <v>6112</v>
      </c>
    </row>
    <row r="17" spans="1:4" x14ac:dyDescent="0.25">
      <c r="A17" s="37" t="s">
        <v>2378</v>
      </c>
      <c r="B17" s="13">
        <v>1269</v>
      </c>
      <c r="C17" s="13">
        <v>6.5902921040620761</v>
      </c>
    </row>
    <row r="18" spans="1:4" x14ac:dyDescent="0.25">
      <c r="A18" s="37" t="s">
        <v>2379</v>
      </c>
      <c r="B18" s="13">
        <v>310</v>
      </c>
      <c r="C18" s="13">
        <v>6.4071527777777746</v>
      </c>
    </row>
    <row r="19" spans="1:4" x14ac:dyDescent="0.25">
      <c r="A19" s="37" t="s">
        <v>6107</v>
      </c>
      <c r="B19" s="13">
        <v>1579</v>
      </c>
      <c r="C19" s="13">
        <v>6.5789978586723787</v>
      </c>
    </row>
    <row r="28" spans="1:4" x14ac:dyDescent="0.25">
      <c r="A28" s="36" t="s">
        <v>6121</v>
      </c>
      <c r="B28" s="36" t="s">
        <v>6108</v>
      </c>
    </row>
    <row r="29" spans="1:4" x14ac:dyDescent="0.25">
      <c r="A29" s="36" t="s">
        <v>6106</v>
      </c>
      <c r="B29" t="s">
        <v>6045</v>
      </c>
      <c r="C29" t="s">
        <v>6120</v>
      </c>
      <c r="D29" t="s">
        <v>6107</v>
      </c>
    </row>
    <row r="30" spans="1:4" x14ac:dyDescent="0.25">
      <c r="A30" s="37" t="s">
        <v>6118</v>
      </c>
      <c r="B30" s="13">
        <v>15449.772713787106</v>
      </c>
      <c r="C30" s="13">
        <v>12510.009081934855</v>
      </c>
      <c r="D30" s="13">
        <v>14070.439430291821</v>
      </c>
    </row>
    <row r="31" spans="1:4" x14ac:dyDescent="0.25">
      <c r="A31" s="37" t="s">
        <v>6119</v>
      </c>
      <c r="B31" s="13">
        <v>6889.1214893617025</v>
      </c>
      <c r="C31" s="13">
        <v>6911.0056097560982</v>
      </c>
      <c r="D31" s="13">
        <v>6899.3174999999992</v>
      </c>
    </row>
    <row r="32" spans="1:4" x14ac:dyDescent="0.25">
      <c r="A32" s="37" t="s">
        <v>6107</v>
      </c>
      <c r="B32" s="13">
        <v>14800.820120967757</v>
      </c>
      <c r="C32" s="13">
        <v>12090.722977168953</v>
      </c>
      <c r="D32" s="13">
        <v>13529.91803426126</v>
      </c>
    </row>
    <row r="42" spans="1:5" x14ac:dyDescent="0.25">
      <c r="A42" s="36" t="s">
        <v>6121</v>
      </c>
      <c r="B42" s="36" t="s">
        <v>6108</v>
      </c>
    </row>
    <row r="43" spans="1:5" x14ac:dyDescent="0.25">
      <c r="A43" s="36" t="s">
        <v>6106</v>
      </c>
      <c r="B43" t="s">
        <v>16</v>
      </c>
      <c r="C43" t="s">
        <v>11</v>
      </c>
      <c r="D43" t="s">
        <v>12</v>
      </c>
      <c r="E43" t="s">
        <v>6107</v>
      </c>
    </row>
    <row r="44" spans="1:5" x14ac:dyDescent="0.25">
      <c r="A44" s="37" t="s">
        <v>41</v>
      </c>
      <c r="B44" s="13">
        <v>33081.373793103427</v>
      </c>
      <c r="C44" s="13">
        <v>18997.280691823889</v>
      </c>
      <c r="D44" s="13">
        <v>9250.3617857142908</v>
      </c>
      <c r="E44" s="13">
        <v>19466.24611498255</v>
      </c>
    </row>
    <row r="45" spans="1:5" x14ac:dyDescent="0.25">
      <c r="A45" s="37" t="s">
        <v>23</v>
      </c>
      <c r="B45" s="13">
        <v>26111.457936507926</v>
      </c>
      <c r="C45" s="13">
        <v>10334.27932153393</v>
      </c>
      <c r="D45" s="13">
        <v>10179.941965317917</v>
      </c>
      <c r="E45" s="13">
        <v>12016.473913043488</v>
      </c>
    </row>
    <row r="46" spans="1:5" x14ac:dyDescent="0.25">
      <c r="A46" s="37" t="s">
        <v>13</v>
      </c>
      <c r="B46" s="13">
        <v>31328.102238805965</v>
      </c>
      <c r="C46" s="13">
        <v>8439.2844000000059</v>
      </c>
      <c r="D46" s="13">
        <v>6890.7568235294129</v>
      </c>
      <c r="E46" s="13">
        <v>10514.939803921558</v>
      </c>
    </row>
    <row r="47" spans="1:5" x14ac:dyDescent="0.25">
      <c r="A47" s="37" t="s">
        <v>275</v>
      </c>
      <c r="B47" s="13">
        <v>13891.86</v>
      </c>
      <c r="C47" s="13">
        <v>2395.17</v>
      </c>
      <c r="D47" s="13">
        <v>16950.485000000001</v>
      </c>
      <c r="E47" s="13">
        <v>13478.056923076925</v>
      </c>
    </row>
    <row r="48" spans="1:5" x14ac:dyDescent="0.25">
      <c r="A48" s="37" t="s">
        <v>163</v>
      </c>
      <c r="B48" s="13">
        <v>21523.52</v>
      </c>
      <c r="C48" s="13">
        <v>15675.543333333329</v>
      </c>
      <c r="D48" s="13">
        <v>7570.7550000000001</v>
      </c>
      <c r="E48" s="13">
        <v>13948.609999999999</v>
      </c>
    </row>
    <row r="49" spans="1:5" x14ac:dyDescent="0.25">
      <c r="A49" s="37" t="s">
        <v>167</v>
      </c>
      <c r="B49" s="13">
        <v>39868.616250000006</v>
      </c>
      <c r="C49" s="13">
        <v>16075.963333333331</v>
      </c>
      <c r="D49" s="13">
        <v>8133.0084090909113</v>
      </c>
      <c r="E49" s="13">
        <v>13589.263437499998</v>
      </c>
    </row>
    <row r="50" spans="1:5" x14ac:dyDescent="0.25">
      <c r="A50" s="37" t="s">
        <v>355</v>
      </c>
      <c r="B50" s="13">
        <v>34070.595714285715</v>
      </c>
      <c r="C50" s="13">
        <v>11365.621874999999</v>
      </c>
      <c r="D50" s="13">
        <v>8667.3661538461529</v>
      </c>
      <c r="E50" s="13">
        <v>14806.107777777777</v>
      </c>
    </row>
    <row r="51" spans="1:5" x14ac:dyDescent="0.25">
      <c r="A51" s="37" t="s">
        <v>169</v>
      </c>
      <c r="B51" s="13">
        <v>33475.82</v>
      </c>
      <c r="C51" s="13">
        <v>10139.553333333331</v>
      </c>
      <c r="D51" s="13">
        <v>12570.970000000001</v>
      </c>
      <c r="E51" s="13">
        <v>13272.786666666665</v>
      </c>
    </row>
    <row r="52" spans="1:5" x14ac:dyDescent="0.25">
      <c r="A52" s="37" t="s">
        <v>165</v>
      </c>
      <c r="B52" s="13">
        <v>27621.609999999997</v>
      </c>
      <c r="C52" s="13">
        <v>8116.72</v>
      </c>
      <c r="D52" s="13">
        <v>12706.975999999999</v>
      </c>
      <c r="E52" s="13">
        <v>13633.143461538462</v>
      </c>
    </row>
    <row r="53" spans="1:5" x14ac:dyDescent="0.25">
      <c r="A53" s="37" t="s">
        <v>515</v>
      </c>
      <c r="B53" s="13"/>
      <c r="C53" s="13">
        <v>6760.543333333334</v>
      </c>
      <c r="D53" s="13">
        <v>11716.453333333333</v>
      </c>
      <c r="E53" s="13">
        <v>9238.4983333333348</v>
      </c>
    </row>
    <row r="54" spans="1:5" x14ac:dyDescent="0.25">
      <c r="A54" s="37" t="s">
        <v>299</v>
      </c>
      <c r="B54" s="13"/>
      <c r="C54" s="13">
        <v>7668.1787234042558</v>
      </c>
      <c r="D54" s="13">
        <v>11518.785652173914</v>
      </c>
      <c r="E54" s="13">
        <v>8933.3781428571419</v>
      </c>
    </row>
    <row r="55" spans="1:5" x14ac:dyDescent="0.25">
      <c r="A55" s="37" t="s">
        <v>631</v>
      </c>
      <c r="B55" s="13"/>
      <c r="C55" s="13">
        <v>10102.026666666667</v>
      </c>
      <c r="D55" s="13">
        <v>11637.812000000002</v>
      </c>
      <c r="E55" s="13">
        <v>10650.521428571428</v>
      </c>
    </row>
    <row r="56" spans="1:5" x14ac:dyDescent="0.25">
      <c r="A56" s="37" t="s">
        <v>248</v>
      </c>
      <c r="B56" s="13">
        <v>18261.7575</v>
      </c>
      <c r="C56" s="13">
        <v>13457.094583333337</v>
      </c>
      <c r="D56" s="13">
        <v>12785.637000000001</v>
      </c>
      <c r="E56" s="13">
        <v>13786.149210526319</v>
      </c>
    </row>
    <row r="57" spans="1:5" x14ac:dyDescent="0.25">
      <c r="A57" s="37" t="s">
        <v>246</v>
      </c>
      <c r="B57" s="13">
        <v>32732.187142857143</v>
      </c>
      <c r="C57" s="13">
        <v>10174.345999999996</v>
      </c>
      <c r="D57" s="13">
        <v>13360.978888888887</v>
      </c>
      <c r="E57" s="13">
        <v>12865.149499999996</v>
      </c>
    </row>
    <row r="58" spans="1:5" x14ac:dyDescent="0.25">
      <c r="A58" s="37" t="s">
        <v>199</v>
      </c>
      <c r="B58" s="13"/>
      <c r="C58" s="13">
        <v>6886.0368421052626</v>
      </c>
      <c r="D58" s="13">
        <v>10510.31380952381</v>
      </c>
      <c r="E58" s="13">
        <v>8788.7822500000002</v>
      </c>
    </row>
    <row r="59" spans="1:5" x14ac:dyDescent="0.25">
      <c r="A59" s="37" t="s">
        <v>534</v>
      </c>
      <c r="B59" s="13">
        <v>18709.798000000003</v>
      </c>
      <c r="C59" s="13">
        <v>11919.607857142853</v>
      </c>
      <c r="D59" s="13">
        <v>12296.779729729731</v>
      </c>
      <c r="E59" s="13">
        <v>12489.921071428576</v>
      </c>
    </row>
    <row r="60" spans="1:5" x14ac:dyDescent="0.25">
      <c r="A60" s="37" t="s">
        <v>2380</v>
      </c>
      <c r="B60" s="13">
        <v>20996.530000000002</v>
      </c>
      <c r="C60" s="13"/>
      <c r="D60" s="13"/>
      <c r="E60" s="13">
        <v>20996.530000000002</v>
      </c>
    </row>
    <row r="61" spans="1:5" x14ac:dyDescent="0.25">
      <c r="A61" s="37" t="s">
        <v>6107</v>
      </c>
      <c r="B61" s="13">
        <v>30129.198585526312</v>
      </c>
      <c r="C61" s="13">
        <v>11865.268766816152</v>
      </c>
      <c r="D61" s="13">
        <v>9462.2693073593018</v>
      </c>
      <c r="E61" s="13">
        <v>13529.918034261231</v>
      </c>
    </row>
    <row r="65" spans="1:3" x14ac:dyDescent="0.25">
      <c r="A65" s="36" t="s">
        <v>6106</v>
      </c>
      <c r="B65" t="s">
        <v>6125</v>
      </c>
      <c r="C65" t="s">
        <v>6112</v>
      </c>
    </row>
    <row r="66" spans="1:3" x14ac:dyDescent="0.25">
      <c r="A66" s="37">
        <v>18</v>
      </c>
      <c r="B66" s="13">
        <v>31.26037234042553</v>
      </c>
      <c r="C66" s="13">
        <v>5.1409574468085095</v>
      </c>
    </row>
    <row r="67" spans="1:3" x14ac:dyDescent="0.25">
      <c r="A67" s="37">
        <v>19</v>
      </c>
      <c r="B67" s="13">
        <v>29.654186046511636</v>
      </c>
      <c r="C67" s="13">
        <v>5.1781395348837203</v>
      </c>
    </row>
    <row r="68" spans="1:3" x14ac:dyDescent="0.25">
      <c r="A68" s="37">
        <v>20</v>
      </c>
      <c r="B68" s="13">
        <v>28.018275862068961</v>
      </c>
      <c r="C68" s="13">
        <v>9.3244827586206878</v>
      </c>
    </row>
    <row r="69" spans="1:3" x14ac:dyDescent="0.25">
      <c r="A69" s="37">
        <v>21</v>
      </c>
      <c r="B69" s="13">
        <v>29.273720930232553</v>
      </c>
      <c r="C69" s="13">
        <v>5.1174418604651155</v>
      </c>
    </row>
    <row r="70" spans="1:3" x14ac:dyDescent="0.25">
      <c r="A70" s="37">
        <v>22</v>
      </c>
      <c r="B70" s="13">
        <v>32.581826923076918</v>
      </c>
      <c r="C70" s="13">
        <v>5.2767307692307703</v>
      </c>
    </row>
    <row r="71" spans="1:3" x14ac:dyDescent="0.25">
      <c r="A71" s="37">
        <v>23</v>
      </c>
      <c r="B71" s="13">
        <v>30.829300000000003</v>
      </c>
      <c r="C71" s="13">
        <v>5.1892000000000005</v>
      </c>
    </row>
    <row r="72" spans="1:3" x14ac:dyDescent="0.25">
      <c r="A72" s="37">
        <v>24</v>
      </c>
      <c r="B72" s="13">
        <v>29.017500000000002</v>
      </c>
      <c r="C72" s="13">
        <v>5.1626086956521737</v>
      </c>
    </row>
    <row r="73" spans="1:3" x14ac:dyDescent="0.25">
      <c r="A73" s="37">
        <v>25</v>
      </c>
      <c r="B73" s="13">
        <v>30.344210526315791</v>
      </c>
      <c r="C73" s="13">
        <v>5.2589473684210528</v>
      </c>
    </row>
    <row r="74" spans="1:3" x14ac:dyDescent="0.25">
      <c r="A74" s="37">
        <v>26</v>
      </c>
      <c r="B74" s="13">
        <v>30.441363636363644</v>
      </c>
      <c r="C74" s="13">
        <v>5.1029545454545451</v>
      </c>
    </row>
    <row r="75" spans="1:3" x14ac:dyDescent="0.25">
      <c r="A75" s="37">
        <v>27</v>
      </c>
      <c r="B75" s="13">
        <v>30.316274509803915</v>
      </c>
      <c r="C75" s="13">
        <v>4.9407843137254908</v>
      </c>
    </row>
    <row r="76" spans="1:3" x14ac:dyDescent="0.25">
      <c r="A76" s="37">
        <v>28</v>
      </c>
      <c r="B76" s="13">
        <v>31.029285714285717</v>
      </c>
      <c r="C76" s="13">
        <v>5.2207142857142861</v>
      </c>
    </row>
    <row r="77" spans="1:3" x14ac:dyDescent="0.25">
      <c r="A77" s="37">
        <v>29</v>
      </c>
      <c r="B77" s="13">
        <v>30.763301886792448</v>
      </c>
      <c r="C77" s="13">
        <v>5.2043396226415126</v>
      </c>
    </row>
    <row r="78" spans="1:3" x14ac:dyDescent="0.25">
      <c r="A78" s="37">
        <v>30</v>
      </c>
      <c r="B78" s="13">
        <v>33.517767857142864</v>
      </c>
      <c r="C78" s="13">
        <v>5.1835714285714278</v>
      </c>
    </row>
    <row r="79" spans="1:3" x14ac:dyDescent="0.25">
      <c r="A79" s="37">
        <v>31</v>
      </c>
      <c r="B79" s="13">
        <v>31.107065217391309</v>
      </c>
      <c r="C79" s="13">
        <v>5.3330434782608718</v>
      </c>
    </row>
    <row r="80" spans="1:3" x14ac:dyDescent="0.25">
      <c r="A80" s="37">
        <v>32</v>
      </c>
      <c r="B80" s="13">
        <v>33.246399999999994</v>
      </c>
      <c r="C80" s="13">
        <v>5.1798000000000002</v>
      </c>
    </row>
    <row r="81" spans="1:3" x14ac:dyDescent="0.25">
      <c r="A81" s="37">
        <v>33</v>
      </c>
      <c r="B81" s="13">
        <v>31.452444444444442</v>
      </c>
      <c r="C81" s="13">
        <v>5.0353333333333339</v>
      </c>
    </row>
    <row r="82" spans="1:3" x14ac:dyDescent="0.25">
      <c r="A82" s="37">
        <v>34</v>
      </c>
      <c r="B82" s="13">
        <v>31.034344262295082</v>
      </c>
      <c r="C82" s="13">
        <v>5.3554098360655757</v>
      </c>
    </row>
    <row r="83" spans="1:3" x14ac:dyDescent="0.25">
      <c r="A83" s="37">
        <v>35</v>
      </c>
      <c r="B83" s="13">
        <v>30.47025</v>
      </c>
      <c r="C83" s="13">
        <v>5.1452500000000008</v>
      </c>
    </row>
    <row r="84" spans="1:3" x14ac:dyDescent="0.25">
      <c r="A84" s="37">
        <v>36</v>
      </c>
      <c r="B84" s="13">
        <v>29.481666666666666</v>
      </c>
      <c r="C84" s="13">
        <v>9.0571428571428587</v>
      </c>
    </row>
    <row r="85" spans="1:3" x14ac:dyDescent="0.25">
      <c r="A85" s="37">
        <v>37</v>
      </c>
      <c r="B85" s="13">
        <v>30.131538461538465</v>
      </c>
      <c r="C85" s="13">
        <v>5.2648076923076932</v>
      </c>
    </row>
    <row r="86" spans="1:3" x14ac:dyDescent="0.25">
      <c r="A86" s="37">
        <v>38</v>
      </c>
      <c r="B86" s="13">
        <v>28.330568181818183</v>
      </c>
      <c r="C86" s="13">
        <v>5.2577272727272737</v>
      </c>
    </row>
    <row r="87" spans="1:3" x14ac:dyDescent="0.25">
      <c r="A87" s="37">
        <v>39</v>
      </c>
      <c r="B87" s="13">
        <v>30.269186046511628</v>
      </c>
      <c r="C87" s="13">
        <v>5.2916279069767436</v>
      </c>
    </row>
    <row r="88" spans="1:3" x14ac:dyDescent="0.25">
      <c r="A88" s="37">
        <v>40</v>
      </c>
      <c r="B88" s="13">
        <v>31.03366071428572</v>
      </c>
      <c r="C88" s="13">
        <v>5.3176785714285701</v>
      </c>
    </row>
    <row r="89" spans="1:3" x14ac:dyDescent="0.25">
      <c r="A89" s="37">
        <v>41</v>
      </c>
      <c r="B89" s="13">
        <v>30.043749999999996</v>
      </c>
      <c r="C89" s="13">
        <v>9.3903846153846171</v>
      </c>
    </row>
    <row r="90" spans="1:3" x14ac:dyDescent="0.25">
      <c r="A90" s="37">
        <v>42</v>
      </c>
      <c r="B90" s="13">
        <v>30.411702127659566</v>
      </c>
      <c r="C90" s="13">
        <v>5.2017021276595727</v>
      </c>
    </row>
    <row r="91" spans="1:3" x14ac:dyDescent="0.25">
      <c r="A91" s="37">
        <v>43</v>
      </c>
      <c r="B91" s="13">
        <v>32.304999999999986</v>
      </c>
      <c r="C91" s="13">
        <v>5.2441999999999993</v>
      </c>
    </row>
    <row r="92" spans="1:3" x14ac:dyDescent="0.25">
      <c r="A92" s="37">
        <v>44</v>
      </c>
      <c r="B92" s="13">
        <v>30.244999999999997</v>
      </c>
      <c r="C92" s="13">
        <v>9.2566666666666677</v>
      </c>
    </row>
    <row r="93" spans="1:3" x14ac:dyDescent="0.25">
      <c r="A93" s="37">
        <v>45</v>
      </c>
      <c r="B93" s="13">
        <v>30.940465116279061</v>
      </c>
      <c r="C93" s="13">
        <v>5.5520930232558126</v>
      </c>
    </row>
    <row r="94" spans="1:3" x14ac:dyDescent="0.25">
      <c r="A94" s="37">
        <v>46</v>
      </c>
      <c r="B94" s="13">
        <v>30.956754385964906</v>
      </c>
      <c r="C94" s="13">
        <v>5.3657894736842096</v>
      </c>
    </row>
    <row r="95" spans="1:3" x14ac:dyDescent="0.25">
      <c r="A95" s="37">
        <v>47</v>
      </c>
      <c r="B95" s="13">
        <v>32.274901960784312</v>
      </c>
      <c r="C95" s="13">
        <v>9.0052941176470593</v>
      </c>
    </row>
    <row r="96" spans="1:3" x14ac:dyDescent="0.25">
      <c r="A96" s="37">
        <v>48</v>
      </c>
      <c r="B96" s="13">
        <v>32.017241379310356</v>
      </c>
      <c r="C96" s="13">
        <v>9.5634482758620702</v>
      </c>
    </row>
    <row r="97" spans="1:3" x14ac:dyDescent="0.25">
      <c r="A97" s="37">
        <v>49</v>
      </c>
      <c r="B97" s="13">
        <v>29.947959183673461</v>
      </c>
      <c r="C97" s="13">
        <v>9.5440816326530609</v>
      </c>
    </row>
    <row r="98" spans="1:3" x14ac:dyDescent="0.25">
      <c r="A98" s="37">
        <v>50</v>
      </c>
      <c r="B98" s="13">
        <v>30.550775862068956</v>
      </c>
      <c r="C98" s="13">
        <v>5.2236206896551725</v>
      </c>
    </row>
    <row r="99" spans="1:3" x14ac:dyDescent="0.25">
      <c r="A99" s="37">
        <v>51</v>
      </c>
      <c r="B99" s="13">
        <v>31.368303571428573</v>
      </c>
      <c r="C99" s="13">
        <v>8.9482142857142826</v>
      </c>
    </row>
    <row r="100" spans="1:3" x14ac:dyDescent="0.25">
      <c r="A100" s="37">
        <v>52</v>
      </c>
      <c r="B100" s="13">
        <v>31.402155172413803</v>
      </c>
      <c r="C100" s="13">
        <v>9.06689655172414</v>
      </c>
    </row>
    <row r="101" spans="1:3" x14ac:dyDescent="0.25">
      <c r="A101" s="37">
        <v>53</v>
      </c>
      <c r="B101" s="13">
        <v>30.202735849056602</v>
      </c>
      <c r="C101" s="13">
        <v>5.1579245283018871</v>
      </c>
    </row>
    <row r="102" spans="1:3" x14ac:dyDescent="0.25">
      <c r="A102" s="37">
        <v>54</v>
      </c>
      <c r="B102" s="13">
        <v>31.042244897959193</v>
      </c>
      <c r="C102" s="13">
        <v>9.155510204081633</v>
      </c>
    </row>
    <row r="103" spans="1:3" x14ac:dyDescent="0.25">
      <c r="A103" s="37">
        <v>55</v>
      </c>
      <c r="B103" s="13">
        <v>33.014888888888883</v>
      </c>
      <c r="C103" s="13">
        <v>9.5128888888888898</v>
      </c>
    </row>
    <row r="104" spans="1:3" x14ac:dyDescent="0.25">
      <c r="A104" s="37">
        <v>56</v>
      </c>
      <c r="B104" s="13">
        <v>33.436770833333327</v>
      </c>
      <c r="C104" s="13">
        <v>5.0845833333333355</v>
      </c>
    </row>
    <row r="105" spans="1:3" x14ac:dyDescent="0.25">
      <c r="A105" s="37">
        <v>57</v>
      </c>
      <c r="B105" s="13">
        <v>29.915699999999994</v>
      </c>
      <c r="C105" s="13">
        <v>9.4260000000000019</v>
      </c>
    </row>
    <row r="106" spans="1:3" x14ac:dyDescent="0.25">
      <c r="A106" s="37">
        <v>58</v>
      </c>
      <c r="B106" s="13">
        <v>31.701279069767438</v>
      </c>
      <c r="C106" s="13">
        <v>5.3502325581395347</v>
      </c>
    </row>
    <row r="107" spans="1:3" x14ac:dyDescent="0.25">
      <c r="A107" s="37">
        <v>59</v>
      </c>
      <c r="B107" s="13">
        <v>32.402755102040821</v>
      </c>
      <c r="C107" s="13">
        <v>9.0087755102040834</v>
      </c>
    </row>
    <row r="108" spans="1:3" x14ac:dyDescent="0.25">
      <c r="A108" s="37">
        <v>60</v>
      </c>
      <c r="B108" s="13">
        <v>31.349230769230772</v>
      </c>
      <c r="C108" s="13">
        <v>9.3065384615384641</v>
      </c>
    </row>
    <row r="109" spans="1:3" x14ac:dyDescent="0.25">
      <c r="A109" s="37">
        <v>61</v>
      </c>
      <c r="B109" s="13">
        <v>32.548260869565226</v>
      </c>
      <c r="C109" s="13">
        <v>8.7708695652173905</v>
      </c>
    </row>
    <row r="110" spans="1:3" x14ac:dyDescent="0.25">
      <c r="A110" s="37">
        <v>62</v>
      </c>
      <c r="B110" s="13">
        <v>32.31431818181818</v>
      </c>
      <c r="C110" s="13">
        <v>9.6813636363636366</v>
      </c>
    </row>
    <row r="111" spans="1:3" x14ac:dyDescent="0.25">
      <c r="A111" s="37">
        <v>63</v>
      </c>
      <c r="B111" s="13">
        <v>31.893260869565211</v>
      </c>
      <c r="C111" s="13">
        <v>5.5043478260869572</v>
      </c>
    </row>
    <row r="112" spans="1:3" x14ac:dyDescent="0.25">
      <c r="A112" s="37">
        <v>64</v>
      </c>
      <c r="B112" s="13">
        <v>33.284090909090907</v>
      </c>
      <c r="C112" s="13">
        <v>8.9522727272727298</v>
      </c>
    </row>
    <row r="113" spans="1:3" x14ac:dyDescent="0.25">
      <c r="A113" s="37">
        <v>65</v>
      </c>
      <c r="B113" s="13">
        <v>26.885000000000002</v>
      </c>
      <c r="C113" s="13">
        <v>9.86</v>
      </c>
    </row>
    <row r="114" spans="1:3" x14ac:dyDescent="0.25">
      <c r="A114" s="37" t="s">
        <v>6107</v>
      </c>
      <c r="B114" s="13">
        <v>30.972648822269875</v>
      </c>
      <c r="C114" s="13">
        <v>6.578997858672377</v>
      </c>
    </row>
    <row r="118" spans="1:3" x14ac:dyDescent="0.25">
      <c r="A118" s="36" t="s">
        <v>5993</v>
      </c>
      <c r="B118" t="s">
        <v>6121</v>
      </c>
    </row>
    <row r="119" spans="1:3" x14ac:dyDescent="0.25">
      <c r="A119" s="37">
        <v>18</v>
      </c>
      <c r="B119" s="13">
        <v>6611.3115957446753</v>
      </c>
    </row>
    <row r="120" spans="1:3" x14ac:dyDescent="0.25">
      <c r="A120" s="37">
        <v>19</v>
      </c>
      <c r="B120" s="13">
        <v>9677.186860465119</v>
      </c>
    </row>
    <row r="121" spans="1:3" x14ac:dyDescent="0.25">
      <c r="A121" s="37">
        <v>20</v>
      </c>
      <c r="B121" s="13">
        <v>7411.4482758620688</v>
      </c>
    </row>
    <row r="122" spans="1:3" x14ac:dyDescent="0.25">
      <c r="A122" s="37">
        <v>21</v>
      </c>
      <c r="B122" s="13">
        <v>5214.5293023255808</v>
      </c>
    </row>
    <row r="123" spans="1:3" x14ac:dyDescent="0.25">
      <c r="A123" s="37">
        <v>22</v>
      </c>
      <c r="B123" s="13">
        <v>9806.2325000000019</v>
      </c>
    </row>
    <row r="124" spans="1:3" x14ac:dyDescent="0.25">
      <c r="A124" s="37">
        <v>23</v>
      </c>
      <c r="B124" s="13">
        <v>11092.933599999997</v>
      </c>
    </row>
    <row r="125" spans="1:3" x14ac:dyDescent="0.25">
      <c r="A125" s="37">
        <v>24</v>
      </c>
      <c r="B125" s="13">
        <v>9765.5713043478245</v>
      </c>
    </row>
    <row r="126" spans="1:3" x14ac:dyDescent="0.25">
      <c r="A126" s="37">
        <v>25</v>
      </c>
      <c r="B126" s="13">
        <v>9184.8870175438587</v>
      </c>
    </row>
    <row r="127" spans="1:3" x14ac:dyDescent="0.25">
      <c r="A127" s="37">
        <v>26</v>
      </c>
      <c r="B127" s="13">
        <v>5920.5868181818187</v>
      </c>
    </row>
    <row r="128" spans="1:3" x14ac:dyDescent="0.25">
      <c r="A128" s="37">
        <v>27</v>
      </c>
      <c r="B128" s="13">
        <v>11846.241764705885</v>
      </c>
    </row>
    <row r="129" spans="1:2" x14ac:dyDescent="0.25">
      <c r="A129" s="37">
        <v>28</v>
      </c>
      <c r="B129" s="13">
        <v>9219.8155357142859</v>
      </c>
    </row>
    <row r="130" spans="1:2" x14ac:dyDescent="0.25">
      <c r="A130" s="37">
        <v>29</v>
      </c>
      <c r="B130" s="13">
        <v>9914.8000000000011</v>
      </c>
    </row>
    <row r="131" spans="1:2" x14ac:dyDescent="0.25">
      <c r="A131" s="37">
        <v>30</v>
      </c>
      <c r="B131" s="13">
        <v>13787.847321428573</v>
      </c>
    </row>
    <row r="132" spans="1:2" x14ac:dyDescent="0.25">
      <c r="A132" s="37">
        <v>31</v>
      </c>
      <c r="B132" s="13">
        <v>10346.343043478264</v>
      </c>
    </row>
    <row r="133" spans="1:2" x14ac:dyDescent="0.25">
      <c r="A133" s="37">
        <v>32</v>
      </c>
      <c r="B133" s="13">
        <v>14698.091000000004</v>
      </c>
    </row>
    <row r="134" spans="1:2" x14ac:dyDescent="0.25">
      <c r="A134" s="37">
        <v>33</v>
      </c>
      <c r="B134" s="13">
        <v>11891.08333333333</v>
      </c>
    </row>
    <row r="135" spans="1:2" x14ac:dyDescent="0.25">
      <c r="A135" s="37">
        <v>34</v>
      </c>
      <c r="B135" s="13">
        <v>11886.587049180331</v>
      </c>
    </row>
    <row r="136" spans="1:2" x14ac:dyDescent="0.25">
      <c r="A136" s="37">
        <v>35</v>
      </c>
      <c r="B136" s="13">
        <v>10817.261499999997</v>
      </c>
    </row>
    <row r="137" spans="1:2" x14ac:dyDescent="0.25">
      <c r="A137" s="37">
        <v>36</v>
      </c>
      <c r="B137" s="13">
        <v>12290.951190476188</v>
      </c>
    </row>
    <row r="138" spans="1:2" x14ac:dyDescent="0.25">
      <c r="A138" s="37">
        <v>37</v>
      </c>
      <c r="B138" s="13">
        <v>16503.81384615384</v>
      </c>
    </row>
    <row r="139" spans="1:2" x14ac:dyDescent="0.25">
      <c r="A139" s="37">
        <v>38</v>
      </c>
      <c r="B139" s="13">
        <v>10223.004772727272</v>
      </c>
    </row>
    <row r="140" spans="1:2" x14ac:dyDescent="0.25">
      <c r="A140" s="37">
        <v>39</v>
      </c>
      <c r="B140" s="13">
        <v>14130.77</v>
      </c>
    </row>
    <row r="141" spans="1:2" x14ac:dyDescent="0.25">
      <c r="A141" s="37">
        <v>40</v>
      </c>
      <c r="B141" s="13">
        <v>12896.70946428571</v>
      </c>
    </row>
    <row r="142" spans="1:2" x14ac:dyDescent="0.25">
      <c r="A142" s="37">
        <v>41</v>
      </c>
      <c r="B142" s="13">
        <v>12031.149615384611</v>
      </c>
    </row>
    <row r="143" spans="1:2" x14ac:dyDescent="0.25">
      <c r="A143" s="37">
        <v>42</v>
      </c>
      <c r="B143" s="13">
        <v>13180.461702127661</v>
      </c>
    </row>
    <row r="144" spans="1:2" x14ac:dyDescent="0.25">
      <c r="A144" s="37">
        <v>43</v>
      </c>
      <c r="B144" s="13">
        <v>17980.606000000003</v>
      </c>
    </row>
    <row r="145" spans="1:2" x14ac:dyDescent="0.25">
      <c r="A145" s="37">
        <v>44</v>
      </c>
      <c r="B145" s="13">
        <v>15162.016862745093</v>
      </c>
    </row>
    <row r="146" spans="1:2" x14ac:dyDescent="0.25">
      <c r="A146" s="37">
        <v>45</v>
      </c>
      <c r="B146" s="13">
        <v>15183.109069767441</v>
      </c>
    </row>
    <row r="147" spans="1:2" x14ac:dyDescent="0.25">
      <c r="A147" s="37">
        <v>46</v>
      </c>
      <c r="B147" s="13">
        <v>17592.405438596492</v>
      </c>
    </row>
    <row r="148" spans="1:2" x14ac:dyDescent="0.25">
      <c r="A148" s="37">
        <v>47</v>
      </c>
      <c r="B148" s="13">
        <v>19264.404705882356</v>
      </c>
    </row>
    <row r="149" spans="1:2" x14ac:dyDescent="0.25">
      <c r="A149" s="37">
        <v>48</v>
      </c>
      <c r="B149" s="13">
        <v>15253.752241379312</v>
      </c>
    </row>
    <row r="150" spans="1:2" x14ac:dyDescent="0.25">
      <c r="A150" s="37">
        <v>49</v>
      </c>
      <c r="B150" s="13">
        <v>14768.245306122451</v>
      </c>
    </row>
    <row r="151" spans="1:2" x14ac:dyDescent="0.25">
      <c r="A151" s="37">
        <v>50</v>
      </c>
      <c r="B151" s="13">
        <v>16208.155862068963</v>
      </c>
    </row>
    <row r="152" spans="1:2" x14ac:dyDescent="0.25">
      <c r="A152" s="37">
        <v>51</v>
      </c>
      <c r="B152" s="13">
        <v>17321.895535714284</v>
      </c>
    </row>
    <row r="153" spans="1:2" x14ac:dyDescent="0.25">
      <c r="A153" s="37">
        <v>52</v>
      </c>
      <c r="B153" s="13">
        <v>16571.974482758622</v>
      </c>
    </row>
    <row r="154" spans="1:2" x14ac:dyDescent="0.25">
      <c r="A154" s="37">
        <v>53</v>
      </c>
      <c r="B154" s="13">
        <v>16029.775283018867</v>
      </c>
    </row>
    <row r="155" spans="1:2" x14ac:dyDescent="0.25">
      <c r="A155" s="37">
        <v>54</v>
      </c>
      <c r="B155" s="13">
        <v>17861.568367346947</v>
      </c>
    </row>
    <row r="156" spans="1:2" x14ac:dyDescent="0.25">
      <c r="A156" s="37">
        <v>55</v>
      </c>
      <c r="B156" s="13">
        <v>18447.75711111111</v>
      </c>
    </row>
    <row r="157" spans="1:2" x14ac:dyDescent="0.25">
      <c r="A157" s="37">
        <v>56</v>
      </c>
      <c r="B157" s="13">
        <v>17000.735208333335</v>
      </c>
    </row>
    <row r="158" spans="1:2" x14ac:dyDescent="0.25">
      <c r="A158" s="37">
        <v>57</v>
      </c>
      <c r="B158" s="13">
        <v>15703.818199999996</v>
      </c>
    </row>
    <row r="159" spans="1:2" x14ac:dyDescent="0.25">
      <c r="A159" s="37">
        <v>58</v>
      </c>
      <c r="B159" s="13">
        <v>14948.267674418605</v>
      </c>
    </row>
    <row r="160" spans="1:2" x14ac:dyDescent="0.25">
      <c r="A160" s="37">
        <v>59</v>
      </c>
      <c r="B160" s="13">
        <v>18163.963877551025</v>
      </c>
    </row>
    <row r="161" spans="1:2" x14ac:dyDescent="0.25">
      <c r="A161" s="37">
        <v>60</v>
      </c>
      <c r="B161" s="13">
        <v>20577.024615384613</v>
      </c>
    </row>
    <row r="162" spans="1:2" x14ac:dyDescent="0.25">
      <c r="A162" s="37">
        <v>61</v>
      </c>
      <c r="B162" s="13">
        <v>22024.457391304342</v>
      </c>
    </row>
    <row r="163" spans="1:2" x14ac:dyDescent="0.25">
      <c r="A163" s="37">
        <v>62</v>
      </c>
      <c r="B163" s="13">
        <v>19325.295454545456</v>
      </c>
    </row>
    <row r="164" spans="1:2" x14ac:dyDescent="0.25">
      <c r="A164" s="37">
        <v>63</v>
      </c>
      <c r="B164" s="13">
        <v>19904.59304347826</v>
      </c>
    </row>
    <row r="165" spans="1:2" x14ac:dyDescent="0.25">
      <c r="A165" s="37">
        <v>64</v>
      </c>
      <c r="B165" s="13">
        <v>22631.465</v>
      </c>
    </row>
    <row r="166" spans="1:2" x14ac:dyDescent="0.25">
      <c r="A166" s="37">
        <v>65</v>
      </c>
      <c r="B166" s="13">
        <v>29330.98</v>
      </c>
    </row>
    <row r="167" spans="1:2" x14ac:dyDescent="0.25">
      <c r="A167" s="37" t="s">
        <v>6107</v>
      </c>
      <c r="B167" s="13">
        <v>13529.918034261262</v>
      </c>
    </row>
  </sheetData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"/>
  <sheetViews>
    <sheetView showGridLines="0" zoomScale="60" zoomScaleNormal="60" workbookViewId="0">
      <selection activeCell="E33" sqref="E33"/>
    </sheetView>
  </sheetViews>
  <sheetFormatPr defaultRowHeight="15" x14ac:dyDescent="0.25"/>
  <sheetData>
    <row r="1" spans="1:21" x14ac:dyDescent="0.25">
      <c r="A1" s="44" t="s">
        <v>6110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</row>
    <row r="2" spans="1:21" x14ac:dyDescent="0.25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</row>
    <row r="14" spans="1:21" x14ac:dyDescent="0.25">
      <c r="N14" s="39"/>
    </row>
  </sheetData>
  <mergeCells count="1">
    <mergeCell ref="A1:U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1"/>
  <sheetViews>
    <sheetView showGridLines="0" tabSelected="1" zoomScale="75" zoomScaleNormal="75" workbookViewId="0">
      <selection activeCell="H1577" sqref="H1577"/>
    </sheetView>
  </sheetViews>
  <sheetFormatPr defaultRowHeight="15" x14ac:dyDescent="0.25"/>
  <sheetData>
    <row r="1" spans="1:21" ht="33" customHeight="1" x14ac:dyDescent="0.35">
      <c r="A1" s="42" t="s">
        <v>5995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</row>
    <row r="3" spans="1:21" ht="21" x14ac:dyDescent="0.35">
      <c r="A3" s="16" t="s">
        <v>5996</v>
      </c>
    </row>
    <row r="5" spans="1:21" x14ac:dyDescent="0.25">
      <c r="A5">
        <v>1</v>
      </c>
      <c r="B5" t="s">
        <v>5997</v>
      </c>
    </row>
    <row r="6" spans="1:21" x14ac:dyDescent="0.25">
      <c r="A6" t="s">
        <v>5998</v>
      </c>
    </row>
    <row r="8" spans="1:21" x14ac:dyDescent="0.25">
      <c r="A8" t="s">
        <v>6000</v>
      </c>
    </row>
    <row r="10" spans="1:21" ht="18.75" x14ac:dyDescent="0.3">
      <c r="B10" s="17" t="s">
        <v>5999</v>
      </c>
      <c r="C10" s="17"/>
      <c r="D10" s="17"/>
    </row>
    <row r="44" spans="1:3" ht="18.75" x14ac:dyDescent="0.3">
      <c r="A44" s="17" t="s">
        <v>6001</v>
      </c>
      <c r="B44" s="17"/>
      <c r="C44" s="17"/>
    </row>
    <row r="78" spans="1:2" x14ac:dyDescent="0.25">
      <c r="A78">
        <v>2</v>
      </c>
      <c r="B78" t="s">
        <v>6002</v>
      </c>
    </row>
    <row r="79" spans="1:2" x14ac:dyDescent="0.25">
      <c r="A79" t="s">
        <v>6003</v>
      </c>
    </row>
    <row r="81" spans="1:1" x14ac:dyDescent="0.25">
      <c r="A81" t="s">
        <v>6004</v>
      </c>
    </row>
    <row r="147" spans="1:4" x14ac:dyDescent="0.25">
      <c r="A147">
        <v>3</v>
      </c>
      <c r="B147" t="s">
        <v>6005</v>
      </c>
    </row>
    <row r="148" spans="1:4" x14ac:dyDescent="0.25">
      <c r="A148" t="s">
        <v>6006</v>
      </c>
    </row>
    <row r="150" spans="1:4" x14ac:dyDescent="0.25">
      <c r="A150" t="s">
        <v>6007</v>
      </c>
      <c r="D150" t="s">
        <v>6008</v>
      </c>
    </row>
    <row r="152" spans="1:4" x14ac:dyDescent="0.25">
      <c r="B152" t="s">
        <v>6009</v>
      </c>
      <c r="D152" t="s">
        <v>6012</v>
      </c>
    </row>
    <row r="154" spans="1:4" x14ac:dyDescent="0.25">
      <c r="B154" t="s">
        <v>6010</v>
      </c>
      <c r="C154" t="s">
        <v>6011</v>
      </c>
      <c r="D154" t="s">
        <v>6012</v>
      </c>
    </row>
    <row r="157" spans="1:4" x14ac:dyDescent="0.25">
      <c r="A157">
        <v>4</v>
      </c>
      <c r="B157" t="s">
        <v>6013</v>
      </c>
    </row>
    <row r="158" spans="1:4" x14ac:dyDescent="0.25">
      <c r="A158" t="s">
        <v>6014</v>
      </c>
    </row>
    <row r="160" spans="1:4" x14ac:dyDescent="0.25">
      <c r="A160" t="s">
        <v>6015</v>
      </c>
    </row>
    <row r="192" spans="1:1" ht="21" x14ac:dyDescent="0.35">
      <c r="A192" s="16" t="s">
        <v>6016</v>
      </c>
    </row>
    <row r="195" spans="1:2" x14ac:dyDescent="0.25">
      <c r="A195">
        <v>1</v>
      </c>
      <c r="B195" t="s">
        <v>6017</v>
      </c>
    </row>
    <row r="196" spans="1:2" x14ac:dyDescent="0.25">
      <c r="A196" t="s">
        <v>6018</v>
      </c>
    </row>
    <row r="198" spans="1:2" x14ac:dyDescent="0.25">
      <c r="A198" t="s">
        <v>6019</v>
      </c>
    </row>
    <row r="232" spans="1:2" x14ac:dyDescent="0.25">
      <c r="A232">
        <v>2</v>
      </c>
      <c r="B232" t="s">
        <v>6020</v>
      </c>
    </row>
    <row r="233" spans="1:2" x14ac:dyDescent="0.25">
      <c r="A233" t="s">
        <v>6021</v>
      </c>
    </row>
    <row r="235" spans="1:2" x14ac:dyDescent="0.25">
      <c r="A235" t="s">
        <v>6019</v>
      </c>
    </row>
    <row r="270" spans="1:2" x14ac:dyDescent="0.25">
      <c r="A270">
        <v>3</v>
      </c>
      <c r="B270" t="s">
        <v>6022</v>
      </c>
    </row>
    <row r="271" spans="1:2" x14ac:dyDescent="0.25">
      <c r="A271" t="s">
        <v>6023</v>
      </c>
    </row>
    <row r="273" spans="1:1" x14ac:dyDescent="0.25">
      <c r="A273" t="s">
        <v>6019</v>
      </c>
    </row>
    <row r="340" spans="1:2" x14ac:dyDescent="0.25">
      <c r="A340">
        <v>4</v>
      </c>
      <c r="B340" t="s">
        <v>6024</v>
      </c>
    </row>
    <row r="341" spans="1:2" x14ac:dyDescent="0.25">
      <c r="A341" t="s">
        <v>6025</v>
      </c>
    </row>
    <row r="343" spans="1:2" x14ac:dyDescent="0.25">
      <c r="A343" t="s">
        <v>6019</v>
      </c>
    </row>
    <row r="377" spans="1:2" x14ac:dyDescent="0.25">
      <c r="A377">
        <v>5</v>
      </c>
      <c r="B377" t="s">
        <v>6026</v>
      </c>
    </row>
    <row r="379" spans="1:2" x14ac:dyDescent="0.25">
      <c r="A379" t="s">
        <v>6019</v>
      </c>
    </row>
    <row r="412" spans="1:2" x14ac:dyDescent="0.25">
      <c r="A412">
        <v>6</v>
      </c>
      <c r="B412" t="s">
        <v>6027</v>
      </c>
    </row>
    <row r="413" spans="1:2" x14ac:dyDescent="0.25">
      <c r="A413" t="s">
        <v>6028</v>
      </c>
    </row>
    <row r="415" spans="1:2" x14ac:dyDescent="0.25">
      <c r="A415" t="s">
        <v>6019</v>
      </c>
    </row>
    <row r="448" spans="1:2" x14ac:dyDescent="0.25">
      <c r="A448">
        <v>7</v>
      </c>
      <c r="B448" t="s">
        <v>6029</v>
      </c>
    </row>
    <row r="449" spans="1:1" x14ac:dyDescent="0.25">
      <c r="A449" t="s">
        <v>6030</v>
      </c>
    </row>
    <row r="451" spans="1:1" x14ac:dyDescent="0.25">
      <c r="A451" s="18" t="s">
        <v>6019</v>
      </c>
    </row>
    <row r="484" spans="1:2" x14ac:dyDescent="0.25">
      <c r="A484">
        <v>8</v>
      </c>
      <c r="B484" t="s">
        <v>6031</v>
      </c>
    </row>
    <row r="486" spans="1:2" x14ac:dyDescent="0.25">
      <c r="A486" t="s">
        <v>6019</v>
      </c>
    </row>
    <row r="519" spans="1:3" ht="21" x14ac:dyDescent="0.35">
      <c r="A519" s="16" t="s">
        <v>6032</v>
      </c>
      <c r="B519" s="16"/>
    </row>
    <row r="521" spans="1:3" x14ac:dyDescent="0.25">
      <c r="A521" t="s">
        <v>6033</v>
      </c>
    </row>
    <row r="523" spans="1:3" x14ac:dyDescent="0.25">
      <c r="A523">
        <v>1</v>
      </c>
      <c r="B523" t="s">
        <v>6034</v>
      </c>
    </row>
    <row r="525" spans="1:3" x14ac:dyDescent="0.25">
      <c r="A525" t="s">
        <v>6019</v>
      </c>
      <c r="C525" t="s">
        <v>6036</v>
      </c>
    </row>
    <row r="557" spans="1:2" x14ac:dyDescent="0.25">
      <c r="A557">
        <v>2</v>
      </c>
      <c r="B557" t="s">
        <v>6035</v>
      </c>
    </row>
    <row r="559" spans="1:2" x14ac:dyDescent="0.25">
      <c r="A559" t="s">
        <v>6019</v>
      </c>
    </row>
    <row r="593" spans="1:3" x14ac:dyDescent="0.25">
      <c r="A593" t="s">
        <v>6037</v>
      </c>
    </row>
    <row r="595" spans="1:3" x14ac:dyDescent="0.25">
      <c r="A595">
        <v>1</v>
      </c>
      <c r="B595" t="s">
        <v>6038</v>
      </c>
    </row>
    <row r="597" spans="1:3" x14ac:dyDescent="0.25">
      <c r="A597" t="s">
        <v>6040</v>
      </c>
      <c r="B597">
        <v>391</v>
      </c>
      <c r="C597" t="s">
        <v>6041</v>
      </c>
    </row>
    <row r="632" spans="1:2" x14ac:dyDescent="0.25">
      <c r="A632">
        <v>2</v>
      </c>
      <c r="B632" t="s">
        <v>6042</v>
      </c>
    </row>
    <row r="634" spans="1:2" x14ac:dyDescent="0.25">
      <c r="A634" t="s">
        <v>6019</v>
      </c>
    </row>
    <row r="700" spans="1:2" x14ac:dyDescent="0.25">
      <c r="A700">
        <v>3</v>
      </c>
      <c r="B700" t="s">
        <v>6043</v>
      </c>
    </row>
    <row r="702" spans="1:2" x14ac:dyDescent="0.25">
      <c r="A702" t="s">
        <v>6019</v>
      </c>
    </row>
    <row r="734" spans="1:3" x14ac:dyDescent="0.25">
      <c r="A734">
        <v>4</v>
      </c>
      <c r="B734" t="s">
        <v>6046</v>
      </c>
    </row>
    <row r="736" spans="1:3" x14ac:dyDescent="0.25">
      <c r="A736" t="s">
        <v>6019</v>
      </c>
      <c r="C736" t="s">
        <v>6081</v>
      </c>
    </row>
    <row r="769" spans="1:3" x14ac:dyDescent="0.25">
      <c r="A769">
        <v>5</v>
      </c>
      <c r="B769" t="s">
        <v>6048</v>
      </c>
    </row>
    <row r="771" spans="1:3" x14ac:dyDescent="0.25">
      <c r="A771" t="s">
        <v>6019</v>
      </c>
      <c r="C771" t="s">
        <v>6050</v>
      </c>
    </row>
    <row r="804" spans="1:5" x14ac:dyDescent="0.25">
      <c r="A804">
        <v>6</v>
      </c>
      <c r="B804" t="s">
        <v>6051</v>
      </c>
    </row>
    <row r="806" spans="1:5" x14ac:dyDescent="0.25">
      <c r="A806" t="s">
        <v>6019</v>
      </c>
    </row>
    <row r="807" spans="1:5" x14ac:dyDescent="0.25">
      <c r="C807" t="s">
        <v>6055</v>
      </c>
    </row>
    <row r="809" spans="1:5" x14ac:dyDescent="0.25">
      <c r="C809" t="s">
        <v>6053</v>
      </c>
      <c r="E809" s="20">
        <v>0.72</v>
      </c>
    </row>
    <row r="810" spans="1:5" x14ac:dyDescent="0.25">
      <c r="E810" s="20"/>
    </row>
    <row r="811" spans="1:5" x14ac:dyDescent="0.25">
      <c r="E811" s="20"/>
    </row>
    <row r="812" spans="1:5" x14ac:dyDescent="0.25">
      <c r="E812" s="20"/>
    </row>
    <row r="813" spans="1:5" x14ac:dyDescent="0.25">
      <c r="E813" s="20"/>
    </row>
    <row r="814" spans="1:5" x14ac:dyDescent="0.25">
      <c r="E814" s="20"/>
    </row>
    <row r="815" spans="1:5" x14ac:dyDescent="0.25">
      <c r="E815" s="20"/>
    </row>
    <row r="816" spans="1:5" x14ac:dyDescent="0.25">
      <c r="E816" s="20"/>
    </row>
    <row r="817" spans="5:5" x14ac:dyDescent="0.25">
      <c r="E817" s="20"/>
    </row>
    <row r="818" spans="5:5" x14ac:dyDescent="0.25">
      <c r="E818" s="20"/>
    </row>
    <row r="819" spans="5:5" x14ac:dyDescent="0.25">
      <c r="E819" s="20"/>
    </row>
    <row r="820" spans="5:5" x14ac:dyDescent="0.25">
      <c r="E820" s="20"/>
    </row>
    <row r="821" spans="5:5" x14ac:dyDescent="0.25">
      <c r="E821" s="20"/>
    </row>
    <row r="822" spans="5:5" x14ac:dyDescent="0.25">
      <c r="E822" s="20"/>
    </row>
    <row r="823" spans="5:5" x14ac:dyDescent="0.25">
      <c r="E823" s="20"/>
    </row>
    <row r="824" spans="5:5" x14ac:dyDescent="0.25">
      <c r="E824" s="20"/>
    </row>
    <row r="825" spans="5:5" x14ac:dyDescent="0.25">
      <c r="E825" s="20"/>
    </row>
    <row r="826" spans="5:5" x14ac:dyDescent="0.25">
      <c r="E826" s="20"/>
    </row>
    <row r="827" spans="5:5" x14ac:dyDescent="0.25">
      <c r="E827" s="20"/>
    </row>
    <row r="828" spans="5:5" x14ac:dyDescent="0.25">
      <c r="E828" s="20"/>
    </row>
    <row r="829" spans="5:5" x14ac:dyDescent="0.25">
      <c r="E829" s="20"/>
    </row>
    <row r="830" spans="5:5" x14ac:dyDescent="0.25">
      <c r="E830" s="20"/>
    </row>
    <row r="831" spans="5:5" x14ac:dyDescent="0.25">
      <c r="E831" s="20"/>
    </row>
    <row r="832" spans="5:5" x14ac:dyDescent="0.25">
      <c r="E832" s="20"/>
    </row>
    <row r="833" spans="1:5" x14ac:dyDescent="0.25">
      <c r="E833" s="20"/>
    </row>
    <row r="834" spans="1:5" x14ac:dyDescent="0.25">
      <c r="E834" s="20"/>
    </row>
    <row r="835" spans="1:5" x14ac:dyDescent="0.25">
      <c r="E835" s="20"/>
    </row>
    <row r="836" spans="1:5" x14ac:dyDescent="0.25">
      <c r="E836" s="20"/>
    </row>
    <row r="837" spans="1:5" x14ac:dyDescent="0.25">
      <c r="E837" s="20"/>
    </row>
    <row r="838" spans="1:5" x14ac:dyDescent="0.25">
      <c r="E838" s="20"/>
    </row>
    <row r="839" spans="1:5" x14ac:dyDescent="0.25">
      <c r="E839" s="20"/>
    </row>
    <row r="840" spans="1:5" x14ac:dyDescent="0.25">
      <c r="E840" s="20"/>
    </row>
    <row r="842" spans="1:5" x14ac:dyDescent="0.25">
      <c r="A842">
        <v>7</v>
      </c>
      <c r="B842" t="s">
        <v>6054</v>
      </c>
    </row>
    <row r="844" spans="1:5" x14ac:dyDescent="0.25">
      <c r="A844" t="s">
        <v>6019</v>
      </c>
    </row>
    <row r="845" spans="1:5" x14ac:dyDescent="0.25">
      <c r="C845" t="s">
        <v>6057</v>
      </c>
    </row>
    <row r="881" spans="1:3" x14ac:dyDescent="0.25">
      <c r="A881">
        <v>8</v>
      </c>
      <c r="B881" t="s">
        <v>6058</v>
      </c>
    </row>
    <row r="883" spans="1:3" x14ac:dyDescent="0.25">
      <c r="A883" t="s">
        <v>6019</v>
      </c>
    </row>
    <row r="884" spans="1:3" x14ac:dyDescent="0.25">
      <c r="C884" t="s">
        <v>6060</v>
      </c>
    </row>
    <row r="917" spans="1:3" x14ac:dyDescent="0.25">
      <c r="A917">
        <v>9</v>
      </c>
      <c r="B917" t="s">
        <v>6061</v>
      </c>
    </row>
    <row r="919" spans="1:3" x14ac:dyDescent="0.25">
      <c r="A919" t="s">
        <v>6019</v>
      </c>
      <c r="C919" t="s">
        <v>6063</v>
      </c>
    </row>
    <row r="953" spans="1:2" x14ac:dyDescent="0.25">
      <c r="A953" t="s">
        <v>6064</v>
      </c>
    </row>
    <row r="955" spans="1:2" x14ac:dyDescent="0.25">
      <c r="A955">
        <v>1</v>
      </c>
      <c r="B955" t="s">
        <v>6065</v>
      </c>
    </row>
    <row r="957" spans="1:2" x14ac:dyDescent="0.25">
      <c r="A957" t="s">
        <v>6019</v>
      </c>
    </row>
    <row r="988" spans="1:2" x14ac:dyDescent="0.25">
      <c r="A988">
        <v>2</v>
      </c>
      <c r="B988" t="s">
        <v>6074</v>
      </c>
    </row>
    <row r="990" spans="1:2" x14ac:dyDescent="0.25">
      <c r="A990" t="s">
        <v>6019</v>
      </c>
    </row>
    <row r="1022" spans="1:3" x14ac:dyDescent="0.25">
      <c r="A1022">
        <v>3</v>
      </c>
      <c r="B1022" t="s">
        <v>6077</v>
      </c>
    </row>
    <row r="1024" spans="1:3" x14ac:dyDescent="0.25">
      <c r="A1024" t="s">
        <v>6019</v>
      </c>
      <c r="C1024" t="s">
        <v>6079</v>
      </c>
    </row>
    <row r="1058" spans="1:2" x14ac:dyDescent="0.25">
      <c r="A1058">
        <v>4</v>
      </c>
      <c r="B1058" t="s">
        <v>6080</v>
      </c>
    </row>
    <row r="1060" spans="1:2" x14ac:dyDescent="0.25">
      <c r="A1060" t="s">
        <v>6019</v>
      </c>
    </row>
    <row r="1093" spans="1:2" x14ac:dyDescent="0.25">
      <c r="A1093" t="s">
        <v>6085</v>
      </c>
      <c r="B1093" t="s">
        <v>6086</v>
      </c>
    </row>
    <row r="1095" spans="1:2" x14ac:dyDescent="0.25">
      <c r="A1095" t="s">
        <v>6087</v>
      </c>
    </row>
    <row r="1128" spans="1:2" x14ac:dyDescent="0.25">
      <c r="B1128" t="s">
        <v>6091</v>
      </c>
    </row>
    <row r="1130" spans="1:2" x14ac:dyDescent="0.25">
      <c r="A1130" t="s">
        <v>6092</v>
      </c>
    </row>
    <row r="1163" spans="1:2" x14ac:dyDescent="0.25">
      <c r="B1163" t="s">
        <v>6095</v>
      </c>
    </row>
    <row r="1165" spans="1:2" x14ac:dyDescent="0.25">
      <c r="A1165" t="s">
        <v>6087</v>
      </c>
    </row>
    <row r="1198" spans="1:1" ht="18.75" x14ac:dyDescent="0.3">
      <c r="A1198" s="38" t="s">
        <v>6104</v>
      </c>
    </row>
    <row r="1201" spans="1:2" x14ac:dyDescent="0.25">
      <c r="B1201" t="s">
        <v>6097</v>
      </c>
    </row>
    <row r="1202" spans="1:2" x14ac:dyDescent="0.25">
      <c r="B1202" t="s">
        <v>6098</v>
      </c>
    </row>
    <row r="1204" spans="1:2" x14ac:dyDescent="0.25">
      <c r="A1204" t="s">
        <v>6087</v>
      </c>
    </row>
    <row r="1238" spans="1:2" x14ac:dyDescent="0.25">
      <c r="B1238" t="s">
        <v>6099</v>
      </c>
    </row>
    <row r="1239" spans="1:2" x14ac:dyDescent="0.25">
      <c r="B1239" t="s">
        <v>6100</v>
      </c>
    </row>
    <row r="1240" spans="1:2" x14ac:dyDescent="0.25">
      <c r="B1240" t="s">
        <v>6101</v>
      </c>
    </row>
    <row r="1243" spans="1:2" x14ac:dyDescent="0.25">
      <c r="A1243" t="s">
        <v>6092</v>
      </c>
    </row>
    <row r="1308" spans="1:2" ht="23.25" x14ac:dyDescent="0.35">
      <c r="B1308" s="35" t="s">
        <v>6102</v>
      </c>
    </row>
    <row r="1311" spans="1:2" ht="18.75" x14ac:dyDescent="0.3">
      <c r="A1311" s="38" t="s">
        <v>6103</v>
      </c>
      <c r="B1311" s="34"/>
    </row>
    <row r="1313" spans="1:2" x14ac:dyDescent="0.25">
      <c r="B1313" t="s">
        <v>6105</v>
      </c>
    </row>
    <row r="1315" spans="1:2" x14ac:dyDescent="0.25">
      <c r="A1315" t="s">
        <v>6087</v>
      </c>
    </row>
    <row r="1348" spans="1:2" x14ac:dyDescent="0.25">
      <c r="B1348" t="s">
        <v>6113</v>
      </c>
    </row>
    <row r="1349" spans="1:2" x14ac:dyDescent="0.25">
      <c r="B1349" t="s">
        <v>6114</v>
      </c>
    </row>
    <row r="1351" spans="1:2" x14ac:dyDescent="0.25">
      <c r="A1351" t="s">
        <v>6087</v>
      </c>
    </row>
    <row r="1385" spans="1:2" ht="18.75" x14ac:dyDescent="0.3">
      <c r="A1385" s="38" t="s">
        <v>6115</v>
      </c>
    </row>
    <row r="1387" spans="1:2" x14ac:dyDescent="0.25">
      <c r="B1387" t="s">
        <v>6116</v>
      </c>
    </row>
    <row r="1388" spans="1:2" x14ac:dyDescent="0.25">
      <c r="B1388" t="s">
        <v>6117</v>
      </c>
    </row>
    <row r="1390" spans="1:2" x14ac:dyDescent="0.25">
      <c r="A1390" t="s">
        <v>6087</v>
      </c>
    </row>
    <row r="1424" spans="2:2" x14ac:dyDescent="0.25">
      <c r="B1424" t="s">
        <v>6122</v>
      </c>
    </row>
    <row r="1426" spans="1:1" x14ac:dyDescent="0.25">
      <c r="A1426" t="s">
        <v>6087</v>
      </c>
    </row>
    <row r="1460" spans="1:2" ht="18.75" x14ac:dyDescent="0.3">
      <c r="A1460" s="38" t="s">
        <v>6123</v>
      </c>
    </row>
    <row r="1462" spans="1:2" x14ac:dyDescent="0.25">
      <c r="B1462" t="s">
        <v>6124</v>
      </c>
    </row>
    <row r="1464" spans="1:2" x14ac:dyDescent="0.25">
      <c r="A1464" t="s">
        <v>6087</v>
      </c>
    </row>
    <row r="1498" spans="1:2" x14ac:dyDescent="0.25">
      <c r="B1498" t="s">
        <v>6126</v>
      </c>
    </row>
    <row r="1500" spans="1:2" x14ac:dyDescent="0.25">
      <c r="A1500" t="s">
        <v>6087</v>
      </c>
    </row>
    <row r="1534" spans="2:2" ht="26.25" x14ac:dyDescent="0.4">
      <c r="B1534" s="40" t="s">
        <v>6127</v>
      </c>
    </row>
    <row r="1571" spans="9:9" ht="25.5" x14ac:dyDescent="0.4">
      <c r="I1571" s="41" t="s">
        <v>6128</v>
      </c>
    </row>
  </sheetData>
  <mergeCells count="1">
    <mergeCell ref="A1:U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 Names</vt:lpstr>
      <vt:lpstr>Medical Examinations</vt:lpstr>
      <vt:lpstr>Hospitalisation Details</vt:lpstr>
      <vt:lpstr>Healthcare</vt:lpstr>
      <vt:lpstr>Pivot Table</vt:lpstr>
      <vt:lpstr>Dashboard</vt:lpstr>
      <vt:lpstr>Project in stepwise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2024-12-27T13:05:40Z</dcterms:modified>
</cp:coreProperties>
</file>